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 tabRatio="709" firstSheet="21" activeTab="21"/>
  </bookViews>
  <sheets>
    <sheet name="Output capacity (B1)" sheetId="1" r:id="rId1"/>
    <sheet name="farmland quality (B2)" sheetId="2" r:id="rId2"/>
    <sheet name="Ecological environment (B3)" sheetId="3" r:id="rId3"/>
    <sheet name="Economic Benefits (B4)" sheetId="4" r:id="rId4"/>
    <sheet name="Interpolated data" sheetId="5" r:id="rId5"/>
    <sheet name="High-standard Farmland County" sheetId="6" r:id="rId6"/>
    <sheet name="Score of Xi’an City" sheetId="8" r:id="rId7"/>
    <sheet name="Score of Baoji City" sheetId="9" r:id="rId8"/>
    <sheet name="Score of Xianyang City" sheetId="10" r:id="rId9"/>
    <sheet name="Score of Weinan City" sheetId="11" r:id="rId10"/>
    <sheet name="Score of Yulin City" sheetId="12" r:id="rId11"/>
    <sheet name="Score of Yan'an City" sheetId="13" r:id="rId12"/>
    <sheet name="Score of Tongchuan City" sheetId="14" r:id="rId13"/>
    <sheet name="Score of Weinan City1" sheetId="15" r:id="rId14"/>
    <sheet name="Score of Xianyang City1" sheetId="16" r:id="rId15"/>
    <sheet name="Score of Baoji City1" sheetId="17" r:id="rId16"/>
    <sheet name="Score of Hanzhong City1" sheetId="18" r:id="rId17"/>
    <sheet name="Score of Ankang City1" sheetId="19" r:id="rId18"/>
    <sheet name="Score of Shangluo City1" sheetId="20" r:id="rId19"/>
    <sheet name="Comprehensive Scores" sheetId="21" r:id="rId20"/>
    <sheet name=" Scatter Plot Data" sheetId="22" r:id="rId21"/>
    <sheet name="Sheet2" sheetId="23" r:id="rId22"/>
  </sheets>
  <definedNames>
    <definedName name="_xlnm._FilterDatabase" localSheetId="0" hidden="1">'Output capacity (B1)'!$A$1:$J$1061</definedName>
    <definedName name="_xlnm._FilterDatabase" localSheetId="1" hidden="1">'farmland quality (B2)'!$A$1:$I$1061</definedName>
    <definedName name="_xlnm._FilterDatabase" localSheetId="2" hidden="1">'Ecological environment (B3)'!$A$1:$G$1061</definedName>
    <definedName name="_xlnm._FilterDatabase" localSheetId="3" hidden="1">'Economic Benefits (B4)'!$A$1:$I$1061</definedName>
    <definedName name="_xlnm._FilterDatabase" localSheetId="4" hidden="1">'Interpolated data'!$A$1:$N$1061</definedName>
    <definedName name="_xlnm._FilterDatabase" localSheetId="5" hidden="1">'High-standard Farmland County'!$A$1:$N$1000</definedName>
    <definedName name="_xlnm._FilterDatabase" localSheetId="6" hidden="1">'Score of Xi’an City'!$A$1:$A$81</definedName>
    <definedName name="_xlnm._FilterDatabase" localSheetId="7" hidden="1">'Score of Baoji City'!$A$1:$A$91</definedName>
    <definedName name="_xlnm._FilterDatabase" localSheetId="8" hidden="1">'Score of Xianyang City'!$A$1:$A$81</definedName>
    <definedName name="_xlnm._FilterDatabase" localSheetId="9" hidden="1">'Score of Weinan City'!$A$1:$A$71</definedName>
    <definedName name="_xlnm._FilterDatabase" localSheetId="10" hidden="1">'Score of Yulin City'!$A$1:$A$121</definedName>
    <definedName name="_xlnm._FilterDatabase" localSheetId="11" hidden="1">'Score of Yan''an City'!$A$1:$A$131</definedName>
    <definedName name="_xlnm._FilterDatabase" localSheetId="12" hidden="1">'Score of Tongchuan City'!$A$1:$A$41</definedName>
    <definedName name="_xlnm._FilterDatabase" localSheetId="13" hidden="1">'Score of Weinan City1'!$A$1:$A$41</definedName>
    <definedName name="_xlnm._FilterDatabase" localSheetId="14" hidden="1">'Score of Xianyang City1'!$A$1:$A$51</definedName>
    <definedName name="_xlnm._FilterDatabase" localSheetId="15" hidden="1">'Score of Baoji City1'!$A$1:$A$31</definedName>
    <definedName name="_xlnm._FilterDatabase" localSheetId="16" hidden="1">'Score of Hanzhong City1'!$A$1:$A$111</definedName>
    <definedName name="_xlnm._FilterDatabase" localSheetId="17" hidden="1">'Score of Ankang City1'!$A$1:$A$101</definedName>
    <definedName name="_xlnm._FilterDatabase" localSheetId="18" hidden="1">'Score of Shangluo City1'!$A$1:$A$71</definedName>
    <definedName name="_xlnm._FilterDatabase" localSheetId="19" hidden="1">'Comprehensive Scores'!$A$1:$M$102</definedName>
    <definedName name="_xlnm._FilterDatabase" localSheetId="20" hidden="1">' Scatter Plot Data'!$A$1:$L$102</definedName>
    <definedName name="_xlnm._FilterDatabase" localSheetId="21" hidden="1">Sheet2!$A$1:$E$1011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<sst xmlns="http://schemas.openxmlformats.org/spreadsheetml/2006/main" count="22916" uniqueCount="189">
  <si>
    <t xml:space="preserve">County/District </t>
  </si>
  <si>
    <t>ID</t>
  </si>
  <si>
    <t>Year</t>
  </si>
  <si>
    <t>City</t>
  </si>
  <si>
    <t>Common cultivated land area(Hectare)</t>
  </si>
  <si>
    <t>Grain output per unit area(tons/ha)</t>
  </si>
  <si>
    <t>Gross output value of agriculture, forestry, animal husbandry and fishery(million yuan)</t>
  </si>
  <si>
    <t>CC1</t>
  </si>
  <si>
    <t>CC2</t>
  </si>
  <si>
    <t>CC3</t>
  </si>
  <si>
    <t>Chang’an District</t>
  </si>
  <si>
    <t>Xi’an City</t>
  </si>
  <si>
    <t>.</t>
  </si>
  <si>
    <t>Baqiao District</t>
  </si>
  <si>
    <t>Yanta District</t>
  </si>
  <si>
    <t>Weiyang District</t>
  </si>
  <si>
    <t>Beilin District</t>
  </si>
  <si>
    <t>Xincheng District</t>
  </si>
  <si>
    <t>Lianhu District</t>
  </si>
  <si>
    <t>Lintong District</t>
  </si>
  <si>
    <t>Gaoling District</t>
  </si>
  <si>
    <t>Huyi District</t>
  </si>
  <si>
    <t>Lantian County</t>
  </si>
  <si>
    <t>Zhouzhi County</t>
  </si>
  <si>
    <t>Yanliang District</t>
  </si>
  <si>
    <t>Wangyi District</t>
  </si>
  <si>
    <t>Tongchuan City</t>
  </si>
  <si>
    <t>Yintai District</t>
  </si>
  <si>
    <t xml:space="preserve">Yaozhou District	</t>
  </si>
  <si>
    <t>Yijun County</t>
  </si>
  <si>
    <t>Weibin District</t>
  </si>
  <si>
    <t>Baoji City</t>
  </si>
  <si>
    <t>Jintai District</t>
  </si>
  <si>
    <t>Chencang District</t>
  </si>
  <si>
    <t>Fengxiang County</t>
  </si>
  <si>
    <t>Qishan County</t>
  </si>
  <si>
    <t>Fufeng County</t>
  </si>
  <si>
    <t>Mei County</t>
  </si>
  <si>
    <t>Long County</t>
  </si>
  <si>
    <t xml:space="preserve">Qianyang County	</t>
  </si>
  <si>
    <t>Linyou County</t>
  </si>
  <si>
    <t>Feng County</t>
  </si>
  <si>
    <t>Taibai County</t>
  </si>
  <si>
    <t>Qindu District</t>
  </si>
  <si>
    <t>Xianyang City</t>
  </si>
  <si>
    <t>Weicheng District</t>
  </si>
  <si>
    <t>Sanyuan County</t>
  </si>
  <si>
    <t>Jingyang County</t>
  </si>
  <si>
    <t>Qian County</t>
  </si>
  <si>
    <t>Liquan County</t>
  </si>
  <si>
    <t>Yongshou County</t>
  </si>
  <si>
    <t>Changwu County</t>
  </si>
  <si>
    <t>Xunyi County</t>
  </si>
  <si>
    <t>Chunhua County</t>
  </si>
  <si>
    <t>Wugong County</t>
  </si>
  <si>
    <t>Xingping City</t>
  </si>
  <si>
    <t>Binzhou City</t>
  </si>
  <si>
    <t>Linwei District</t>
  </si>
  <si>
    <t>Weinan City</t>
  </si>
  <si>
    <t>Huazhou District</t>
  </si>
  <si>
    <t>Tongguan County</t>
  </si>
  <si>
    <t>Dali County</t>
  </si>
  <si>
    <t>Heyang County</t>
  </si>
  <si>
    <t>Chengcheng County</t>
  </si>
  <si>
    <t>Pucheng County</t>
  </si>
  <si>
    <t>Baishui County</t>
  </si>
  <si>
    <t>Fuping County</t>
  </si>
  <si>
    <t>Hancheng City</t>
  </si>
  <si>
    <t>Huayin City</t>
  </si>
  <si>
    <t xml:space="preserve">Baota District	</t>
  </si>
  <si>
    <t>Yan’an City</t>
  </si>
  <si>
    <t xml:space="preserve">Ansai District	</t>
  </si>
  <si>
    <t>Yanchang County</t>
  </si>
  <si>
    <t>Yanchuan County</t>
  </si>
  <si>
    <t>Zichang City</t>
  </si>
  <si>
    <t>Zhidan County</t>
  </si>
  <si>
    <t>Wuqi County</t>
  </si>
  <si>
    <t xml:space="preserve">Ganquan County	</t>
  </si>
  <si>
    <t xml:space="preserve">Fu County	</t>
  </si>
  <si>
    <t xml:space="preserve">Luochuan County	</t>
  </si>
  <si>
    <t xml:space="preserve">Yichuan County	</t>
  </si>
  <si>
    <t xml:space="preserve">Huanglong County	</t>
  </si>
  <si>
    <t xml:space="preserve">Huangling County	</t>
  </si>
  <si>
    <t>Hantai District</t>
  </si>
  <si>
    <t>Hanzhong City</t>
  </si>
  <si>
    <t>Nanzheng District</t>
  </si>
  <si>
    <t>Chenggu County</t>
  </si>
  <si>
    <t>Yang County</t>
  </si>
  <si>
    <t>Xixiang County</t>
  </si>
  <si>
    <t>Mian County</t>
  </si>
  <si>
    <t>Ningqiang County</t>
  </si>
  <si>
    <t xml:space="preserve">Lueyang County	</t>
  </si>
  <si>
    <t>Zhenba County</t>
  </si>
  <si>
    <t>Liuba County</t>
  </si>
  <si>
    <t>Foping County</t>
  </si>
  <si>
    <t>Yuyang District</t>
  </si>
  <si>
    <t>Yulin City</t>
  </si>
  <si>
    <t>Hengshan District</t>
  </si>
  <si>
    <t>Fugu County</t>
  </si>
  <si>
    <t xml:space="preserve">Jingbian County	</t>
  </si>
  <si>
    <t xml:space="preserve">Dingbian County		</t>
  </si>
  <si>
    <t xml:space="preserve">Suide County	</t>
  </si>
  <si>
    <t>Mizhi County</t>
  </si>
  <si>
    <t>Jia County</t>
  </si>
  <si>
    <t>Wubu County</t>
  </si>
  <si>
    <t>Qingjian County</t>
  </si>
  <si>
    <t>Zizhou County</t>
  </si>
  <si>
    <t>Shenmu City</t>
  </si>
  <si>
    <t>Hanbin District</t>
  </si>
  <si>
    <t>Ankang City</t>
  </si>
  <si>
    <t>Hanyin County</t>
  </si>
  <si>
    <t>Shiquan County</t>
  </si>
  <si>
    <t>Ningshan County</t>
  </si>
  <si>
    <t>Ziyang County</t>
  </si>
  <si>
    <t>Langao County</t>
  </si>
  <si>
    <t>Pingli County</t>
  </si>
  <si>
    <t>Zhenping County</t>
  </si>
  <si>
    <t>Xunyang County</t>
  </si>
  <si>
    <t>Baihe County</t>
  </si>
  <si>
    <t>Shangzhou District</t>
  </si>
  <si>
    <t>Shangluo City</t>
  </si>
  <si>
    <t>Luonan County</t>
  </si>
  <si>
    <t>Danfeng County</t>
  </si>
  <si>
    <t>Shangnan County</t>
  </si>
  <si>
    <t>Shanyang County</t>
  </si>
  <si>
    <t>Zhen’an County</t>
  </si>
  <si>
    <t>Zhashui County</t>
  </si>
  <si>
    <t>Area occupied by facility agriculture(Hectare)</t>
  </si>
  <si>
    <t>Machine harvesting area(Hectare)</t>
  </si>
  <si>
    <t>Total power of agricultural machinery(Million watts)</t>
  </si>
  <si>
    <t>b21x</t>
  </si>
  <si>
    <t>b22x</t>
  </si>
  <si>
    <t>b23x</t>
  </si>
  <si>
    <t>Agricultural Fertilizer Application(tons)</t>
  </si>
  <si>
    <t>Average annual PM2.5 value(μg/m3)</t>
  </si>
  <si>
    <t>b31x</t>
  </si>
  <si>
    <t>b32x</t>
  </si>
  <si>
    <t>Gross Regional Product(million yuan)</t>
  </si>
  <si>
    <t>Per capital disposable income of rural resIDents(Yuan)</t>
  </si>
  <si>
    <t>Value added of primary industry(million yuan)</t>
  </si>
  <si>
    <t>b41x</t>
  </si>
  <si>
    <t>b42x</t>
  </si>
  <si>
    <t>b43x</t>
  </si>
  <si>
    <t>C11</t>
  </si>
  <si>
    <t>C12</t>
  </si>
  <si>
    <t>C13</t>
  </si>
  <si>
    <t>b21</t>
  </si>
  <si>
    <t>b22</t>
  </si>
  <si>
    <t>b23</t>
  </si>
  <si>
    <t>b31</t>
  </si>
  <si>
    <t>b32</t>
  </si>
  <si>
    <t>b41</t>
  </si>
  <si>
    <t>b42</t>
  </si>
  <si>
    <t>b43</t>
  </si>
  <si>
    <t>Fengxiang County (Fengxiang District)</t>
  </si>
  <si>
    <t>C11（Common cultivated land area）</t>
  </si>
  <si>
    <t>C12（Grain output per unit area）</t>
  </si>
  <si>
    <t>C13（Gross output value of agriculture, forestry, animal husbandry and fishery）</t>
  </si>
  <si>
    <t>b21（Area occupied by facility agriculture）</t>
  </si>
  <si>
    <t>b22（Machine harvesting area）</t>
  </si>
  <si>
    <t>b23（Total power of agricultural machinery）</t>
  </si>
  <si>
    <t>b31（Amount of Agricultural Chemical Fertilizer Applied (Pure Equivalent)）</t>
  </si>
  <si>
    <t>b32（pm2.5）</t>
  </si>
  <si>
    <t>b41(Gross Regional Product)</t>
  </si>
  <si>
    <t>b42（Per capital disposable income of rural residents）</t>
  </si>
  <si>
    <t>b43（Value added of primary industry）</t>
  </si>
  <si>
    <t>Fengxiang District</t>
  </si>
  <si>
    <t>Standardization</t>
  </si>
  <si>
    <t>pij</t>
  </si>
  <si>
    <t xml:space="preserve"> pij*ln(pij)</t>
  </si>
  <si>
    <t>Sum</t>
  </si>
  <si>
    <t>Scores of Each Indicator</t>
  </si>
  <si>
    <t>Linear Weighting</t>
  </si>
  <si>
    <t>Output capacity （B1）</t>
  </si>
  <si>
    <t>farmland quality （B2）</t>
  </si>
  <si>
    <t>Ecological environment（B3）</t>
  </si>
  <si>
    <t>Economic Benefits（B4）</t>
  </si>
  <si>
    <t>Scores of the Criterion Layer</t>
  </si>
  <si>
    <t>Comprehensive Score</t>
  </si>
  <si>
    <t>Mean of Comprehensive Scores</t>
  </si>
  <si>
    <t>Median Comprehensive Score</t>
  </si>
  <si>
    <t>Hi</t>
  </si>
  <si>
    <t>1-Hi</t>
  </si>
  <si>
    <t>Wi（Weight）</t>
  </si>
  <si>
    <t>AHPWeight</t>
  </si>
  <si>
    <t>Combination Weight</t>
  </si>
  <si>
    <t>Average Annual Score</t>
  </si>
  <si>
    <t>xian</t>
  </si>
  <si>
    <t>score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</si>
</sst>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_ "/>
    <numFmt numFmtId="177" formatCode="0.000_ "/>
  </numFmts>
  <fonts count="25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F67A7"/>
        <bgColor indexed="64"/>
      </patternFill>
    </fill>
    <fill>
      <patternFill patternType="solid">
        <fgColor rgb="FF61B69B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9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5" applyNumberFormat="0" applyAlignment="0" applyProtection="0">
      <alignment vertical="center"/>
    </xf>
    <xf numFmtId="0" fontId="15" fillId="31" borderId="6" applyNumberFormat="0" applyAlignment="0" applyProtection="0">
      <alignment vertical="center"/>
    </xf>
    <xf numFmtId="0" fontId="16" fillId="31" borderId="5" applyNumberFormat="0" applyAlignment="0" applyProtection="0">
      <alignment vertical="center"/>
    </xf>
    <xf numFmtId="0" fontId="17" fillId="32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51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4" borderId="0" applyNumberFormat="0" applyBorder="0" applyAlignment="0" applyProtection="0">
      <alignment vertical="center"/>
    </xf>
    <xf numFmtId="0" fontId="23" fillId="55" borderId="0" applyNumberFormat="0" applyBorder="0" applyAlignment="0" applyProtection="0">
      <alignment vertical="center"/>
    </xf>
  </cellStyleXfs>
  <cellXfs count="248">
    <xf numFmtId="0" fontId="0" fillId="0" borderId="0" xfId="0">
      <alignment vertical="center"/>
    </xf>
    <xf numFmtId="0" fontId="1" fillId="2" borderId="1" xfId="0" applyNumberFormat="1" applyFont="1" applyFill="1" applyBorder="1" applyAlignment="1">
      <alignment horizontal="center" wrapText="1"/>
    </xf>
    <xf numFmtId="0" fontId="1" fillId="2" borderId="1" xfId="0" applyNumberFormat="1" applyFon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horizontal="center" wrapText="1"/>
    </xf>
    <xf numFmtId="0" fontId="0" fillId="0" borderId="1" xfId="0" applyBorder="1">
      <alignment vertical="center"/>
    </xf>
    <xf numFmtId="0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/>
    </xf>
    <xf numFmtId="0" fontId="2" fillId="4" borderId="1" xfId="0" applyNumberFormat="1" applyFont="1" applyFill="1" applyBorder="1" applyAlignment="1">
      <alignment horizontal="center" wrapText="1"/>
    </xf>
    <xf numFmtId="0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 wrapText="1"/>
    </xf>
    <xf numFmtId="0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7" borderId="1" xfId="0" applyNumberFormat="1" applyFont="1" applyFill="1" applyBorder="1" applyAlignment="1">
      <alignment horizontal="center"/>
    </xf>
    <xf numFmtId="1" fontId="1" fillId="7" borderId="1" xfId="0" applyNumberFormat="1" applyFont="1" applyFill="1" applyBorder="1" applyAlignment="1">
      <alignment horizontal="center"/>
    </xf>
    <xf numFmtId="0" fontId="1" fillId="8" borderId="0" xfId="0" applyNumberFormat="1" applyFont="1" applyFill="1" applyBorder="1" applyAlignment="1">
      <alignment horizontal="center"/>
    </xf>
    <xf numFmtId="1" fontId="1" fillId="8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center"/>
    </xf>
    <xf numFmtId="0" fontId="1" fillId="9" borderId="1" xfId="0" applyNumberFormat="1" applyFon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0" fontId="1" fillId="9" borderId="1" xfId="0" applyNumberFormat="1" applyFont="1" applyFill="1" applyBorder="1" applyAlignment="1">
      <alignment horizontal="left"/>
    </xf>
    <xf numFmtId="0" fontId="1" fillId="10" borderId="0" xfId="0" applyNumberFormat="1" applyFont="1" applyFill="1" applyBorder="1" applyAlignment="1">
      <alignment horizontal="center"/>
    </xf>
    <xf numFmtId="1" fontId="1" fillId="10" borderId="0" xfId="0" applyNumberFormat="1" applyFont="1" applyFill="1" applyBorder="1" applyAlignment="1">
      <alignment horizontal="center"/>
    </xf>
    <xf numFmtId="0" fontId="1" fillId="9" borderId="0" xfId="0" applyNumberFormat="1" applyFont="1" applyFill="1" applyBorder="1" applyAlignment="1">
      <alignment horizontal="center"/>
    </xf>
    <xf numFmtId="1" fontId="1" fillId="9" borderId="0" xfId="0" applyNumberFormat="1" applyFont="1" applyFill="1" applyBorder="1" applyAlignment="1">
      <alignment horizontal="center"/>
    </xf>
    <xf numFmtId="0" fontId="1" fillId="9" borderId="0" xfId="0" applyNumberFormat="1" applyFont="1" applyFill="1" applyBorder="1" applyAlignment="1">
      <alignment horizontal="left"/>
    </xf>
    <xf numFmtId="0" fontId="1" fillId="11" borderId="0" xfId="0" applyNumberFormat="1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2" fillId="4" borderId="0" xfId="0" applyNumberFormat="1" applyFont="1" applyFill="1" applyBorder="1" applyAlignment="1">
      <alignment horizontal="center"/>
    </xf>
    <xf numFmtId="0" fontId="1" fillId="4" borderId="0" xfId="0" applyNumberFormat="1" applyFont="1" applyFill="1" applyBorder="1" applyAlignment="1">
      <alignment horizontal="center"/>
    </xf>
    <xf numFmtId="1" fontId="1" fillId="4" borderId="0" xfId="0" applyNumberFormat="1" applyFont="1" applyFill="1" applyBorder="1" applyAlignment="1">
      <alignment horizontal="center"/>
    </xf>
    <xf numFmtId="0" fontId="1" fillId="3" borderId="0" xfId="0" applyNumberFormat="1" applyFont="1" applyFill="1" applyBorder="1" applyAlignment="1">
      <alignment horizontal="center"/>
    </xf>
    <xf numFmtId="1" fontId="1" fillId="3" borderId="0" xfId="0" applyNumberFormat="1" applyFont="1" applyFill="1" applyBorder="1" applyAlignment="1">
      <alignment horizontal="center"/>
    </xf>
    <xf numFmtId="0" fontId="1" fillId="3" borderId="0" xfId="0" applyNumberFormat="1" applyFont="1" applyFill="1" applyBorder="1" applyAlignment="1">
      <alignment horizontal="left"/>
    </xf>
    <xf numFmtId="0" fontId="1" fillId="12" borderId="1" xfId="0" applyNumberFormat="1" applyFont="1" applyFill="1" applyBorder="1" applyAlignment="1">
      <alignment horizontal="center"/>
    </xf>
    <xf numFmtId="1" fontId="1" fillId="12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8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0" fontId="2" fillId="8" borderId="1" xfId="0" applyNumberFormat="1" applyFont="1" applyFill="1" applyBorder="1" applyAlignment="1">
      <alignment horizontal="center"/>
    </xf>
    <xf numFmtId="0" fontId="2" fillId="4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1" fillId="10" borderId="1" xfId="0" applyNumberFormat="1" applyFont="1" applyFill="1" applyBorder="1" applyAlignment="1">
      <alignment horizontal="center"/>
    </xf>
    <xf numFmtId="1" fontId="1" fillId="10" borderId="1" xfId="0" applyNumberFormat="1" applyFont="1" applyFill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0" fontId="1" fillId="13" borderId="0" xfId="0" applyNumberFormat="1" applyFont="1" applyFill="1" applyBorder="1" applyAlignment="1">
      <alignment horizontal="center"/>
    </xf>
    <xf numFmtId="1" fontId="1" fillId="13" borderId="0" xfId="0" applyNumberFormat="1" applyFont="1" applyFill="1" applyBorder="1" applyAlignment="1">
      <alignment horizontal="center"/>
    </xf>
    <xf numFmtId="0" fontId="1" fillId="13" borderId="1" xfId="0" applyNumberFormat="1" applyFont="1" applyFill="1" applyBorder="1" applyAlignment="1">
      <alignment horizontal="center"/>
    </xf>
    <xf numFmtId="1" fontId="1" fillId="13" borderId="1" xfId="0" applyNumberFormat="1" applyFont="1" applyFill="1" applyBorder="1" applyAlignment="1">
      <alignment horizontal="center"/>
    </xf>
    <xf numFmtId="0" fontId="1" fillId="10" borderId="1" xfId="0" applyNumberFormat="1" applyFont="1" applyFill="1" applyBorder="1" applyAlignment="1">
      <alignment horizontal="left"/>
    </xf>
    <xf numFmtId="0" fontId="1" fillId="14" borderId="0" xfId="0" applyNumberFormat="1" applyFont="1" applyFill="1" applyBorder="1" applyAlignment="1">
      <alignment horizontal="center"/>
    </xf>
    <xf numFmtId="1" fontId="1" fillId="14" borderId="0" xfId="0" applyNumberFormat="1" applyFont="1" applyFill="1" applyBorder="1" applyAlignment="1">
      <alignment horizontal="center"/>
    </xf>
    <xf numFmtId="0" fontId="1" fillId="14" borderId="0" xfId="0" applyNumberFormat="1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1" fontId="1" fillId="7" borderId="0" xfId="0" applyNumberFormat="1" applyFont="1" applyFill="1" applyBorder="1" applyAlignment="1">
      <alignment horizontal="center"/>
    </xf>
    <xf numFmtId="0" fontId="2" fillId="7" borderId="0" xfId="0" applyNumberFormat="1" applyFont="1" applyFill="1" applyBorder="1" applyAlignment="1">
      <alignment horizontal="center"/>
    </xf>
    <xf numFmtId="0" fontId="1" fillId="7" borderId="0" xfId="0" applyNumberFormat="1" applyFont="1" applyFill="1" applyBorder="1" applyAlignment="1">
      <alignment horizontal="left"/>
    </xf>
    <xf numFmtId="0" fontId="1" fillId="12" borderId="0" xfId="0" applyNumberFormat="1" applyFont="1" applyFill="1" applyBorder="1" applyAlignment="1">
      <alignment horizontal="center"/>
    </xf>
    <xf numFmtId="1" fontId="1" fillId="12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0" fontId="2" fillId="4" borderId="0" xfId="0" applyNumberFormat="1" applyFont="1" applyFill="1" applyBorder="1" applyAlignment="1">
      <alignment horizontal="left"/>
    </xf>
    <xf numFmtId="0" fontId="1" fillId="10" borderId="0" xfId="0" applyNumberFormat="1" applyFont="1" applyFill="1" applyBorder="1" applyAlignment="1">
      <alignment horizontal="left"/>
    </xf>
    <xf numFmtId="0" fontId="1" fillId="15" borderId="0" xfId="0" applyNumberFormat="1" applyFont="1" applyFill="1" applyBorder="1" applyAlignment="1">
      <alignment horizontal="center"/>
    </xf>
    <xf numFmtId="1" fontId="1" fillId="15" borderId="0" xfId="0" applyNumberFormat="1" applyFont="1" applyFill="1" applyBorder="1" applyAlignment="1">
      <alignment horizontal="center"/>
    </xf>
    <xf numFmtId="1" fontId="1" fillId="16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17" borderId="0" xfId="0" applyFill="1">
      <alignment vertical="center"/>
    </xf>
    <xf numFmtId="0" fontId="0" fillId="17" borderId="0" xfId="0" applyNumberFormat="1" applyFill="1">
      <alignment vertical="center"/>
    </xf>
    <xf numFmtId="0" fontId="3" fillId="4" borderId="0" xfId="0" applyFont="1" applyFill="1">
      <alignment vertical="center"/>
    </xf>
    <xf numFmtId="0" fontId="0" fillId="4" borderId="0" xfId="0" applyFill="1">
      <alignment vertical="center"/>
    </xf>
    <xf numFmtId="0" fontId="0" fillId="18" borderId="0" xfId="0" applyFill="1">
      <alignment vertical="center"/>
    </xf>
    <xf numFmtId="176" fontId="0" fillId="0" borderId="0" xfId="0" applyNumberFormat="1">
      <alignment vertical="center"/>
    </xf>
    <xf numFmtId="0" fontId="0" fillId="3" borderId="0" xfId="0" applyFill="1">
      <alignment vertical="center"/>
    </xf>
    <xf numFmtId="0" fontId="0" fillId="11" borderId="0" xfId="0" applyFill="1">
      <alignment vertical="center"/>
    </xf>
    <xf numFmtId="0" fontId="0" fillId="19" borderId="0" xfId="0" applyFill="1">
      <alignment vertical="center"/>
    </xf>
    <xf numFmtId="0" fontId="0" fillId="7" borderId="0" xfId="0" applyFill="1">
      <alignment vertical="center"/>
    </xf>
    <xf numFmtId="0" fontId="0" fillId="10" borderId="0" xfId="0" applyFill="1">
      <alignment vertical="center"/>
    </xf>
    <xf numFmtId="0" fontId="3" fillId="20" borderId="0" xfId="0" applyFont="1" applyFill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177" fontId="0" fillId="0" borderId="0" xfId="0" applyNumberFormat="1" applyFill="1">
      <alignment vertical="center"/>
    </xf>
    <xf numFmtId="0" fontId="4" fillId="0" borderId="0" xfId="0" applyFont="1" applyFill="1">
      <alignment vertical="center"/>
    </xf>
    <xf numFmtId="0" fontId="1" fillId="3" borderId="1" xfId="0" applyNumberFormat="1" applyFont="1" applyFill="1" applyBorder="1" applyAlignment="1">
      <alignment horizontal="left"/>
    </xf>
    <xf numFmtId="0" fontId="0" fillId="20" borderId="0" xfId="0" applyFill="1">
      <alignment vertical="center"/>
    </xf>
    <xf numFmtId="0" fontId="0" fillId="13" borderId="0" xfId="0" applyFill="1">
      <alignment vertical="center"/>
    </xf>
    <xf numFmtId="176" fontId="0" fillId="13" borderId="0" xfId="0" applyNumberFormat="1" applyFill="1">
      <alignment vertical="center"/>
    </xf>
    <xf numFmtId="177" fontId="0" fillId="13" borderId="0" xfId="0" applyNumberFormat="1" applyFill="1">
      <alignment vertical="center"/>
    </xf>
    <xf numFmtId="0" fontId="1" fillId="5" borderId="1" xfId="0" applyNumberFormat="1" applyFont="1" applyFill="1" applyBorder="1" applyAlignment="1">
      <alignment horizontal="left"/>
    </xf>
    <xf numFmtId="0" fontId="1" fillId="21" borderId="1" xfId="0" applyNumberFormat="1" applyFont="1" applyFill="1" applyBorder="1" applyAlignment="1">
      <alignment horizontal="center"/>
    </xf>
    <xf numFmtId="1" fontId="1" fillId="21" borderId="1" xfId="0" applyNumberFormat="1" applyFont="1" applyFill="1" applyBorder="1" applyAlignment="1">
      <alignment horizontal="center"/>
    </xf>
    <xf numFmtId="0" fontId="1" fillId="21" borderId="1" xfId="0" applyNumberFormat="1" applyFont="1" applyFill="1" applyBorder="1" applyAlignment="1">
      <alignment horizontal="left"/>
    </xf>
    <xf numFmtId="0" fontId="1" fillId="13" borderId="1" xfId="0" applyNumberFormat="1" applyFont="1" applyFill="1" applyBorder="1" applyAlignment="1">
      <alignment horizontal="left"/>
    </xf>
    <xf numFmtId="0" fontId="1" fillId="7" borderId="1" xfId="0" applyNumberFormat="1" applyFont="1" applyFill="1" applyBorder="1" applyAlignment="1">
      <alignment horizontal="left"/>
    </xf>
    <xf numFmtId="0" fontId="1" fillId="20" borderId="1" xfId="0" applyNumberFormat="1" applyFont="1" applyFill="1" applyBorder="1" applyAlignment="1">
      <alignment horizontal="center"/>
    </xf>
    <xf numFmtId="0" fontId="1" fillId="22" borderId="1" xfId="0" applyNumberFormat="1" applyFont="1" applyFill="1" applyBorder="1" applyAlignment="1">
      <alignment horizontal="center"/>
    </xf>
    <xf numFmtId="1" fontId="1" fillId="22" borderId="1" xfId="0" applyNumberFormat="1" applyFont="1" applyFill="1" applyBorder="1" applyAlignment="1">
      <alignment horizontal="center"/>
    </xf>
    <xf numFmtId="0" fontId="1" fillId="18" borderId="1" xfId="0" applyNumberFormat="1" applyFont="1" applyFill="1" applyBorder="1" applyAlignment="1">
      <alignment horizontal="center"/>
    </xf>
    <xf numFmtId="177" fontId="0" fillId="0" borderId="0" xfId="0" applyNumberFormat="1">
      <alignment vertical="center"/>
    </xf>
    <xf numFmtId="177" fontId="0" fillId="18" borderId="0" xfId="0" applyNumberFormat="1" applyFill="1">
      <alignment vertical="center"/>
    </xf>
    <xf numFmtId="0" fontId="4" fillId="17" borderId="0" xfId="0" applyFont="1" applyFill="1">
      <alignment vertical="center"/>
    </xf>
    <xf numFmtId="0" fontId="4" fillId="0" borderId="0" xfId="0" applyFont="1">
      <alignment vertical="center"/>
    </xf>
    <xf numFmtId="176" fontId="0" fillId="4" borderId="0" xfId="0" applyNumberFormat="1" applyFill="1">
      <alignment vertical="center"/>
    </xf>
    <xf numFmtId="177" fontId="0" fillId="4" borderId="0" xfId="0" applyNumberFormat="1" applyFill="1">
      <alignment vertical="center"/>
    </xf>
    <xf numFmtId="0" fontId="1" fillId="6" borderId="1" xfId="0" applyNumberFormat="1" applyFont="1" applyFill="1" applyBorder="1" applyAlignment="1">
      <alignment horizontal="left"/>
    </xf>
    <xf numFmtId="1" fontId="1" fillId="18" borderId="1" xfId="0" applyNumberFormat="1" applyFont="1" applyFill="1" applyBorder="1" applyAlignment="1">
      <alignment horizontal="center"/>
    </xf>
    <xf numFmtId="0" fontId="1" fillId="18" borderId="1" xfId="0" applyNumberFormat="1" applyFont="1" applyFill="1" applyBorder="1" applyAlignment="1">
      <alignment horizontal="left"/>
    </xf>
    <xf numFmtId="0" fontId="1" fillId="11" borderId="1" xfId="0" applyNumberFormat="1" applyFont="1" applyFill="1" applyBorder="1" applyAlignment="1">
      <alignment horizontal="left"/>
    </xf>
    <xf numFmtId="0" fontId="1" fillId="23" borderId="1" xfId="0" applyNumberFormat="1" applyFont="1" applyFill="1" applyBorder="1" applyAlignment="1">
      <alignment horizontal="center"/>
    </xf>
    <xf numFmtId="1" fontId="1" fillId="23" borderId="1" xfId="0" applyNumberFormat="1" applyFont="1" applyFill="1" applyBorder="1" applyAlignment="1">
      <alignment horizontal="center"/>
    </xf>
    <xf numFmtId="0" fontId="1" fillId="23" borderId="1" xfId="0" applyNumberFormat="1" applyFont="1" applyFill="1" applyBorder="1" applyAlignment="1">
      <alignment horizontal="left"/>
    </xf>
    <xf numFmtId="0" fontId="3" fillId="13" borderId="0" xfId="0" applyFont="1" applyFill="1">
      <alignment vertical="center"/>
    </xf>
    <xf numFmtId="0" fontId="2" fillId="6" borderId="1" xfId="0" applyNumberFormat="1" applyFont="1" applyFill="1" applyBorder="1" applyAlignment="1">
      <alignment horizontal="center"/>
    </xf>
    <xf numFmtId="0" fontId="1" fillId="4" borderId="1" xfId="0" applyNumberFormat="1" applyFont="1" applyFill="1" applyBorder="1" applyAlignment="1">
      <alignment horizontal="left"/>
    </xf>
    <xf numFmtId="0" fontId="0" fillId="9" borderId="0" xfId="0" applyFill="1">
      <alignment vertical="center"/>
    </xf>
    <xf numFmtId="0" fontId="1" fillId="15" borderId="1" xfId="0" applyNumberFormat="1" applyFont="1" applyFill="1" applyBorder="1" applyAlignment="1">
      <alignment horizontal="center"/>
    </xf>
    <xf numFmtId="1" fontId="1" fillId="15" borderId="1" xfId="0" applyNumberFormat="1" applyFont="1" applyFill="1" applyBorder="1" applyAlignment="1">
      <alignment horizontal="center"/>
    </xf>
    <xf numFmtId="1" fontId="1" fillId="16" borderId="1" xfId="0" applyNumberFormat="1" applyFont="1" applyFill="1" applyBorder="1" applyAlignment="1">
      <alignment horizontal="center"/>
    </xf>
    <xf numFmtId="0" fontId="2" fillId="13" borderId="1" xfId="0" applyNumberFormat="1" applyFont="1" applyFill="1" applyBorder="1" applyAlignment="1">
      <alignment horizontal="center"/>
    </xf>
    <xf numFmtId="0" fontId="1" fillId="14" borderId="1" xfId="0" applyNumberFormat="1" applyFont="1" applyFill="1" applyBorder="1" applyAlignment="1">
      <alignment horizontal="center"/>
    </xf>
    <xf numFmtId="1" fontId="1" fillId="14" borderId="1" xfId="0" applyNumberFormat="1" applyFont="1" applyFill="1" applyBorder="1" applyAlignment="1">
      <alignment horizontal="center"/>
    </xf>
    <xf numFmtId="0" fontId="0" fillId="14" borderId="0" xfId="0" applyFill="1">
      <alignment vertical="center"/>
    </xf>
    <xf numFmtId="0" fontId="1" fillId="14" borderId="1" xfId="0" applyNumberFormat="1" applyFont="1" applyFill="1" applyBorder="1" applyAlignment="1">
      <alignment horizontal="left"/>
    </xf>
    <xf numFmtId="0" fontId="2" fillId="7" borderId="1" xfId="0" applyNumberFormat="1" applyFont="1" applyFill="1" applyBorder="1" applyAlignment="1">
      <alignment horizontal="center"/>
    </xf>
    <xf numFmtId="11" fontId="0" fillId="0" borderId="0" xfId="0" applyNumberFormat="1">
      <alignment vertical="center"/>
    </xf>
    <xf numFmtId="0" fontId="2" fillId="24" borderId="1" xfId="0" applyNumberFormat="1" applyFont="1" applyFill="1" applyBorder="1" applyAlignment="1">
      <alignment horizontal="center" wrapText="1"/>
    </xf>
    <xf numFmtId="1" fontId="1" fillId="24" borderId="1" xfId="0" applyNumberFormat="1" applyFont="1" applyFill="1" applyBorder="1" applyAlignment="1">
      <alignment horizontal="center"/>
    </xf>
    <xf numFmtId="0" fontId="2" fillId="24" borderId="1" xfId="0" applyNumberFormat="1" applyFont="1" applyFill="1" applyBorder="1" applyAlignment="1">
      <alignment horizontal="center"/>
    </xf>
    <xf numFmtId="0" fontId="0" fillId="24" borderId="0" xfId="0" applyFill="1">
      <alignment vertical="center"/>
    </xf>
    <xf numFmtId="0" fontId="1" fillId="24" borderId="1" xfId="0" applyNumberFormat="1" applyFont="1" applyFill="1" applyBorder="1" applyAlignment="1">
      <alignment horizontal="center"/>
    </xf>
    <xf numFmtId="0" fontId="2" fillId="24" borderId="1" xfId="0" applyNumberFormat="1" applyFont="1" applyFill="1" applyBorder="1" applyAlignment="1">
      <alignment horizontal="left"/>
    </xf>
    <xf numFmtId="0" fontId="0" fillId="0" borderId="0" xfId="0" applyNumberFormat="1">
      <alignment vertical="center"/>
    </xf>
    <xf numFmtId="0" fontId="2" fillId="17" borderId="1" xfId="0" applyNumberFormat="1" applyFont="1" applyFill="1" applyBorder="1" applyAlignment="1">
      <alignment horizontal="center"/>
    </xf>
    <xf numFmtId="1" fontId="1" fillId="17" borderId="1" xfId="0" applyNumberFormat="1" applyFont="1" applyFill="1" applyBorder="1" applyAlignment="1">
      <alignment horizontal="center"/>
    </xf>
    <xf numFmtId="0" fontId="2" fillId="9" borderId="1" xfId="0" applyNumberFormat="1" applyFont="1" applyFill="1" applyBorder="1" applyAlignment="1">
      <alignment horizontal="center"/>
    </xf>
    <xf numFmtId="0" fontId="1" fillId="24" borderId="1" xfId="0" applyNumberFormat="1" applyFont="1" applyFill="1" applyBorder="1" applyAlignment="1">
      <alignment horizontal="left"/>
    </xf>
    <xf numFmtId="0" fontId="2" fillId="10" borderId="1" xfId="0" applyNumberFormat="1" applyFont="1" applyFill="1" applyBorder="1" applyAlignment="1">
      <alignment horizontal="left"/>
    </xf>
    <xf numFmtId="0" fontId="1" fillId="25" borderId="1" xfId="0" applyNumberFormat="1" applyFont="1" applyFill="1" applyBorder="1" applyAlignment="1">
      <alignment horizontal="center"/>
    </xf>
    <xf numFmtId="1" fontId="1" fillId="25" borderId="1" xfId="0" applyNumberFormat="1" applyFont="1" applyFill="1" applyBorder="1" applyAlignment="1">
      <alignment horizontal="center"/>
    </xf>
    <xf numFmtId="0" fontId="0" fillId="25" borderId="0" xfId="0" applyFill="1">
      <alignment vertical="center"/>
    </xf>
    <xf numFmtId="0" fontId="1" fillId="25" borderId="1" xfId="0" applyNumberFormat="1" applyFont="1" applyFill="1" applyBorder="1" applyAlignment="1">
      <alignment horizontal="left"/>
    </xf>
    <xf numFmtId="0" fontId="2" fillId="18" borderId="1" xfId="0" applyNumberFormat="1" applyFont="1" applyFill="1" applyBorder="1" applyAlignment="1">
      <alignment horizontal="center"/>
    </xf>
    <xf numFmtId="0" fontId="2" fillId="10" borderId="1" xfId="0" applyNumberFormat="1" applyFont="1" applyFill="1" applyBorder="1" applyAlignment="1">
      <alignment horizontal="center"/>
    </xf>
    <xf numFmtId="0" fontId="1" fillId="19" borderId="1" xfId="0" applyNumberFormat="1" applyFont="1" applyFill="1" applyBorder="1" applyAlignment="1">
      <alignment horizontal="center"/>
    </xf>
    <xf numFmtId="1" fontId="1" fillId="19" borderId="1" xfId="0" applyNumberFormat="1" applyFont="1" applyFill="1" applyBorder="1" applyAlignment="1">
      <alignment horizontal="center"/>
    </xf>
    <xf numFmtId="0" fontId="2" fillId="26" borderId="1" xfId="0" applyNumberFormat="1" applyFont="1" applyFill="1" applyBorder="1" applyAlignment="1">
      <alignment horizontal="center"/>
    </xf>
    <xf numFmtId="1" fontId="1" fillId="26" borderId="1" xfId="0" applyNumberFormat="1" applyFont="1" applyFill="1" applyBorder="1" applyAlignment="1">
      <alignment horizontal="center"/>
    </xf>
    <xf numFmtId="0" fontId="2" fillId="26" borderId="1" xfId="0" applyNumberFormat="1" applyFont="1" applyFill="1" applyBorder="1" applyAlignment="1">
      <alignment horizontal="left"/>
    </xf>
    <xf numFmtId="0" fontId="0" fillId="26" borderId="0" xfId="0" applyFill="1">
      <alignment vertical="center"/>
    </xf>
    <xf numFmtId="0" fontId="1" fillId="26" borderId="1" xfId="0" applyNumberFormat="1" applyFont="1" applyFill="1" applyBorder="1" applyAlignment="1">
      <alignment horizontal="center"/>
    </xf>
    <xf numFmtId="0" fontId="1" fillId="26" borderId="1" xfId="0" applyNumberFormat="1" applyFont="1" applyFill="1" applyBorder="1" applyAlignment="1">
      <alignment horizontal="left"/>
    </xf>
    <xf numFmtId="0" fontId="1" fillId="27" borderId="1" xfId="0" applyNumberFormat="1" applyFont="1" applyFill="1" applyBorder="1" applyAlignment="1">
      <alignment horizontal="center"/>
    </xf>
    <xf numFmtId="1" fontId="1" fillId="27" borderId="1" xfId="0" applyNumberFormat="1" applyFont="1" applyFill="1" applyBorder="1" applyAlignment="1">
      <alignment horizontal="center"/>
    </xf>
    <xf numFmtId="0" fontId="2" fillId="27" borderId="1" xfId="0" applyNumberFormat="1" applyFont="1" applyFill="1" applyBorder="1" applyAlignment="1">
      <alignment horizontal="left"/>
    </xf>
    <xf numFmtId="0" fontId="0" fillId="27" borderId="0" xfId="0" applyFill="1">
      <alignment vertical="center"/>
    </xf>
    <xf numFmtId="0" fontId="1" fillId="27" borderId="1" xfId="0" applyNumberFormat="1" applyFont="1" applyFill="1" applyBorder="1" applyAlignment="1">
      <alignment horizontal="left"/>
    </xf>
    <xf numFmtId="0" fontId="2" fillId="9" borderId="1" xfId="0" applyNumberFormat="1" applyFont="1" applyFill="1" applyBorder="1" applyAlignment="1">
      <alignment horizontal="left"/>
    </xf>
    <xf numFmtId="0" fontId="2" fillId="14" borderId="1" xfId="0" applyNumberFormat="1" applyFont="1" applyFill="1" applyBorder="1" applyAlignment="1">
      <alignment horizontal="center"/>
    </xf>
    <xf numFmtId="0" fontId="2" fillId="22" borderId="1" xfId="0" applyNumberFormat="1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center"/>
    </xf>
    <xf numFmtId="0" fontId="1" fillId="5" borderId="0" xfId="0" applyNumberFormat="1" applyFont="1" applyFill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9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23" borderId="1" xfId="0" applyFont="1" applyFill="1" applyBorder="1" applyAlignment="1">
      <alignment horizontal="center"/>
    </xf>
    <xf numFmtId="0" fontId="1" fillId="18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10" borderId="1" xfId="0" applyFont="1" applyFill="1" applyBorder="1" applyAlignment="1">
      <alignment horizontal="left"/>
    </xf>
    <xf numFmtId="0" fontId="1" fillId="22" borderId="1" xfId="0" applyFont="1" applyFill="1" applyBorder="1" applyAlignment="1">
      <alignment horizontal="center"/>
    </xf>
    <xf numFmtId="0" fontId="1" fillId="22" borderId="1" xfId="0" applyFont="1" applyFill="1" applyBorder="1" applyAlignment="1">
      <alignment horizontal="left"/>
    </xf>
    <xf numFmtId="0" fontId="0" fillId="0" borderId="0" xfId="0" applyFill="1" applyAlignment="1">
      <alignment horizontal="center" vertical="center"/>
    </xf>
    <xf numFmtId="0" fontId="1" fillId="18" borderId="1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/>
    </xf>
    <xf numFmtId="0" fontId="1" fillId="23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1" fillId="13" borderId="1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left"/>
    </xf>
    <xf numFmtId="0" fontId="1" fillId="21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left"/>
    </xf>
    <xf numFmtId="0" fontId="5" fillId="22" borderId="0" xfId="0" applyFont="1" applyFill="1" applyAlignment="1">
      <alignment horizontal="justify" vertical="center"/>
    </xf>
    <xf numFmtId="0" fontId="0" fillId="22" borderId="0" xfId="0" applyFill="1" applyAlignment="1">
      <alignment vertical="center" wrapText="1"/>
    </xf>
    <xf numFmtId="0" fontId="0" fillId="8" borderId="0" xfId="0" applyFill="1" applyAlignment="1"/>
    <xf numFmtId="0" fontId="0" fillId="0" borderId="0" xfId="0" applyFill="1" applyAlignment="1"/>
    <xf numFmtId="0" fontId="0" fillId="23" borderId="0" xfId="0" applyFill="1" applyAlignment="1"/>
    <xf numFmtId="0" fontId="0" fillId="12" borderId="0" xfId="0" applyFill="1" applyAlignment="1"/>
    <xf numFmtId="0" fontId="0" fillId="8" borderId="0" xfId="0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0" fontId="0" fillId="18" borderId="0" xfId="0" applyFill="1" applyAlignment="1"/>
    <xf numFmtId="0" fontId="0" fillId="5" borderId="0" xfId="0" applyFill="1" applyAlignment="1">
      <alignment horizontal="center" vertical="center"/>
    </xf>
    <xf numFmtId="0" fontId="0" fillId="7" borderId="0" xfId="0" applyFill="1" applyAlignment="1"/>
    <xf numFmtId="0" fontId="0" fillId="10" borderId="0" xfId="0" applyFill="1" applyAlignment="1">
      <alignment horizontal="center" vertical="center"/>
    </xf>
    <xf numFmtId="0" fontId="0" fillId="3" borderId="0" xfId="0" applyFill="1" applyAlignment="1"/>
    <xf numFmtId="0" fontId="0" fillId="3" borderId="0" xfId="0" applyFill="1" applyAlignment="1">
      <alignment horizontal="center" vertical="center"/>
    </xf>
    <xf numFmtId="0" fontId="0" fillId="11" borderId="0" xfId="0" applyFill="1" applyAlignment="1"/>
    <xf numFmtId="0" fontId="0" fillId="11" borderId="0" xfId="0" applyFill="1" applyAlignment="1">
      <alignment horizontal="center" vertical="center"/>
    </xf>
    <xf numFmtId="0" fontId="0" fillId="5" borderId="0" xfId="0" applyFill="1" applyAlignment="1"/>
    <xf numFmtId="0" fontId="0" fillId="9" borderId="0" xfId="0" applyFill="1" applyAlignment="1">
      <alignment horizontal="center" vertical="center"/>
    </xf>
    <xf numFmtId="0" fontId="0" fillId="10" borderId="0" xfId="0" applyFill="1" applyAlignment="1"/>
    <xf numFmtId="0" fontId="0" fillId="21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28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27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49" fontId="2" fillId="6" borderId="1" xfId="0" applyNumberFormat="1" applyFont="1" applyFill="1" applyBorder="1" applyAlignment="1">
      <alignment horizontal="left" wrapText="1"/>
    </xf>
    <xf numFmtId="0" fontId="2" fillId="6" borderId="1" xfId="0" applyNumberFormat="1" applyFont="1" applyFill="1" applyBorder="1" applyAlignment="1">
      <alignment horizontal="center" wrapText="1"/>
    </xf>
    <xf numFmtId="0" fontId="2" fillId="11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1" fillId="17" borderId="1" xfId="0" applyFont="1" applyFill="1" applyBorder="1" applyAlignment="1">
      <alignment horizontal="center"/>
    </xf>
    <xf numFmtId="0" fontId="1" fillId="17" borderId="1" xfId="0" applyNumberFormat="1" applyFont="1" applyFill="1" applyBorder="1" applyAlignment="1">
      <alignment horizontal="center"/>
    </xf>
    <xf numFmtId="49" fontId="2" fillId="22" borderId="1" xfId="0" applyNumberFormat="1" applyFont="1" applyFill="1" applyBorder="1" applyAlignment="1">
      <alignment horizontal="center" wrapText="1"/>
    </xf>
    <xf numFmtId="0" fontId="0" fillId="22" borderId="0" xfId="0" applyFill="1" applyAlignment="1">
      <alignment horizontal="center" wrapText="1"/>
    </xf>
    <xf numFmtId="0" fontId="1" fillId="22" borderId="1" xfId="0" applyNumberFormat="1" applyFont="1" applyFill="1" applyBorder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179A71"/>
      <color rgb="00F6FC14"/>
      <color rgb="00F3DC96"/>
      <color rgb="00F1AF4F"/>
      <color rgb="00E2793F"/>
      <color rgb="00B5655E"/>
      <color rgb="00C83406"/>
      <color rgb="00E2CBC5"/>
      <color rgb="00588491"/>
      <color rgb="000584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tyles" Target="styles.xml"/><Relationship Id="rId25" Type="http://schemas.openxmlformats.org/officeDocument/2006/relationships/sheetMetadata" Target="metadata.xml"/><Relationship Id="rId24" Type="http://schemas.openxmlformats.org/officeDocument/2006/relationships/sharedStrings" Target="sharedStrings.xml"/><Relationship Id="rId23" Type="http://schemas.openxmlformats.org/officeDocument/2006/relationships/theme" Target="theme/theme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61"/>
  <sheetViews>
    <sheetView zoomScale="82" zoomScaleNormal="82" workbookViewId="0">
      <pane ySplit="1" topLeftCell="A79" activePane="bottomLeft" state="frozen"/>
      <selection/>
      <selection pane="bottomLeft" activeCell="A1" sqref="A1"/>
    </sheetView>
  </sheetViews>
  <sheetFormatPr defaultColWidth="9" defaultRowHeight="14.4"/>
  <cols>
    <col min="1" max="1" width="46.1944444444444" style="141" customWidth="1"/>
    <col min="2" max="2" width="9" style="141"/>
    <col min="4" max="4" width="14.4351851851852" style="141" customWidth="1"/>
    <col min="6" max="6" width="13.9722222222222" customWidth="1"/>
    <col min="7" max="7" width="27.5277777777778" customWidth="1"/>
    <col min="9" max="9" width="11.6296296296296"/>
  </cols>
  <sheetData>
    <row r="1" customFormat="1" ht="60" spans="1:10">
      <c r="A1" s="141" t="s">
        <v>0</v>
      </c>
      <c r="B1" s="141" t="s">
        <v>1</v>
      </c>
      <c r="C1" s="3" t="s">
        <v>2</v>
      </c>
      <c r="D1" s="141" t="s">
        <v>3</v>
      </c>
      <c r="E1" s="245" t="s">
        <v>4</v>
      </c>
      <c r="F1" s="246" t="s">
        <v>5</v>
      </c>
      <c r="G1" s="245" t="s">
        <v>6</v>
      </c>
      <c r="H1" t="s">
        <v>7</v>
      </c>
      <c r="I1" t="s">
        <v>8</v>
      </c>
      <c r="J1" t="s">
        <v>9</v>
      </c>
    </row>
    <row r="2" spans="1:10">
      <c r="A2" s="15" t="s">
        <v>10</v>
      </c>
      <c r="B2" s="15">
        <v>1</v>
      </c>
      <c r="C2" s="17">
        <v>2012</v>
      </c>
      <c r="D2" s="16" t="s">
        <v>11</v>
      </c>
      <c r="E2" s="9">
        <v>44219</v>
      </c>
      <c r="F2" s="209">
        <v>8.34062280919967</v>
      </c>
      <c r="G2" s="245">
        <v>31</v>
      </c>
      <c r="H2">
        <v>44219</v>
      </c>
      <c r="I2">
        <v>8.3406228</v>
      </c>
      <c r="J2">
        <v>31</v>
      </c>
    </row>
    <row r="3" spans="1:10">
      <c r="A3" s="15" t="s">
        <v>10</v>
      </c>
      <c r="B3" s="15">
        <v>1</v>
      </c>
      <c r="C3" s="17">
        <v>2013</v>
      </c>
      <c r="D3" s="16" t="s">
        <v>11</v>
      </c>
      <c r="E3" s="9">
        <v>43579</v>
      </c>
      <c r="F3" s="209">
        <v>8.20808187429725</v>
      </c>
      <c r="G3" s="245">
        <v>31</v>
      </c>
      <c r="H3">
        <v>43579</v>
      </c>
      <c r="I3">
        <v>8.2080819</v>
      </c>
      <c r="J3">
        <v>31</v>
      </c>
    </row>
    <row r="4" spans="1:10">
      <c r="A4" s="15" t="s">
        <v>10</v>
      </c>
      <c r="B4" s="15">
        <v>1</v>
      </c>
      <c r="C4" s="17">
        <v>2014</v>
      </c>
      <c r="D4" s="16" t="s">
        <v>11</v>
      </c>
      <c r="E4" s="9">
        <v>41980</v>
      </c>
      <c r="F4" s="209">
        <v>8.06098141972368</v>
      </c>
      <c r="G4" s="245">
        <v>40</v>
      </c>
      <c r="H4">
        <v>41980</v>
      </c>
      <c r="I4">
        <v>8.0609814</v>
      </c>
      <c r="J4">
        <v>40</v>
      </c>
    </row>
    <row r="5" spans="1:10">
      <c r="A5" s="15" t="s">
        <v>10</v>
      </c>
      <c r="B5" s="15">
        <v>1</v>
      </c>
      <c r="C5" s="17">
        <v>2015</v>
      </c>
      <c r="D5" s="16" t="s">
        <v>11</v>
      </c>
      <c r="E5" s="9">
        <v>41428</v>
      </c>
      <c r="F5" s="209">
        <v>8.34906343535773</v>
      </c>
      <c r="G5" s="245" t="s">
        <v>12</v>
      </c>
      <c r="H5">
        <v>41428</v>
      </c>
      <c r="I5">
        <v>8.3490634</v>
      </c>
      <c r="J5">
        <v>41.5</v>
      </c>
    </row>
    <row r="6" spans="1:10">
      <c r="A6" s="15" t="s">
        <v>10</v>
      </c>
      <c r="B6" s="15">
        <v>1</v>
      </c>
      <c r="C6" s="17">
        <v>2016</v>
      </c>
      <c r="D6" s="16" t="s">
        <v>11</v>
      </c>
      <c r="E6" s="9">
        <v>39355</v>
      </c>
      <c r="F6" s="209">
        <v>8.44657603862279</v>
      </c>
      <c r="G6" s="245">
        <v>43</v>
      </c>
      <c r="H6">
        <v>39355</v>
      </c>
      <c r="I6">
        <v>8.446576</v>
      </c>
      <c r="J6">
        <v>43</v>
      </c>
    </row>
    <row r="7" spans="1:10">
      <c r="A7" s="15" t="s">
        <v>10</v>
      </c>
      <c r="B7" s="15">
        <v>1</v>
      </c>
      <c r="C7" s="17">
        <v>2017</v>
      </c>
      <c r="D7" s="16" t="s">
        <v>11</v>
      </c>
      <c r="E7" s="9">
        <v>32215</v>
      </c>
      <c r="F7" s="209">
        <v>8.23405246003415</v>
      </c>
      <c r="G7" s="245">
        <v>39</v>
      </c>
      <c r="H7">
        <v>32215</v>
      </c>
      <c r="I7">
        <v>8.2340525</v>
      </c>
      <c r="J7">
        <v>39</v>
      </c>
    </row>
    <row r="8" spans="1:10">
      <c r="A8" s="15" t="s">
        <v>10</v>
      </c>
      <c r="B8" s="15">
        <v>1</v>
      </c>
      <c r="C8" s="17">
        <v>2018</v>
      </c>
      <c r="D8" s="16" t="s">
        <v>11</v>
      </c>
      <c r="E8" s="9">
        <v>31229</v>
      </c>
      <c r="F8" s="209">
        <v>5.00310608729066</v>
      </c>
      <c r="G8" s="245">
        <v>24</v>
      </c>
      <c r="H8">
        <v>31229</v>
      </c>
      <c r="I8">
        <v>5.0031061</v>
      </c>
      <c r="J8">
        <v>24</v>
      </c>
    </row>
    <row r="9" spans="1:10">
      <c r="A9" s="15" t="s">
        <v>10</v>
      </c>
      <c r="B9" s="15">
        <v>1</v>
      </c>
      <c r="C9" s="17">
        <v>2019</v>
      </c>
      <c r="D9" s="16" t="s">
        <v>11</v>
      </c>
      <c r="E9" s="9">
        <v>31253</v>
      </c>
      <c r="F9" s="209">
        <v>5.04009215115349</v>
      </c>
      <c r="G9" s="245">
        <v>27</v>
      </c>
      <c r="H9">
        <v>31253</v>
      </c>
      <c r="I9">
        <v>5.0400922</v>
      </c>
      <c r="J9">
        <v>27</v>
      </c>
    </row>
    <row r="10" spans="1:10">
      <c r="A10" s="15" t="s">
        <v>10</v>
      </c>
      <c r="B10" s="15">
        <v>1</v>
      </c>
      <c r="C10" s="17">
        <v>2020</v>
      </c>
      <c r="D10" s="16" t="s">
        <v>11</v>
      </c>
      <c r="E10" s="9" t="s">
        <v>12</v>
      </c>
      <c r="F10" s="209" t="s">
        <v>12</v>
      </c>
      <c r="G10" s="245">
        <v>197</v>
      </c>
      <c r="H10">
        <v>31277</v>
      </c>
      <c r="I10">
        <v>5.0770782</v>
      </c>
      <c r="J10">
        <v>197</v>
      </c>
    </row>
    <row r="11" spans="1:10">
      <c r="A11" s="15" t="s">
        <v>10</v>
      </c>
      <c r="B11" s="15">
        <v>1</v>
      </c>
      <c r="C11" s="9">
        <v>2021</v>
      </c>
      <c r="D11" s="16" t="s">
        <v>11</v>
      </c>
      <c r="E11" s="9" t="s">
        <v>12</v>
      </c>
      <c r="F11" s="209" t="s">
        <v>12</v>
      </c>
      <c r="G11" s="245" t="s">
        <v>12</v>
      </c>
      <c r="H11">
        <v>31301</v>
      </c>
      <c r="I11">
        <v>5.1140643</v>
      </c>
      <c r="J11">
        <v>367</v>
      </c>
    </row>
    <row r="12" spans="1:10">
      <c r="A12" s="15" t="s">
        <v>13</v>
      </c>
      <c r="B12" s="15">
        <v>2</v>
      </c>
      <c r="C12" s="17">
        <v>2012</v>
      </c>
      <c r="D12" s="16" t="s">
        <v>11</v>
      </c>
      <c r="E12" s="9">
        <v>10511</v>
      </c>
      <c r="F12" s="209">
        <v>5.81124536200171</v>
      </c>
      <c r="G12" s="245">
        <v>245553</v>
      </c>
      <c r="H12">
        <v>10511</v>
      </c>
      <c r="I12">
        <v>5.8112454</v>
      </c>
      <c r="J12">
        <v>245553</v>
      </c>
    </row>
    <row r="13" spans="1:10">
      <c r="A13" s="15" t="s">
        <v>13</v>
      </c>
      <c r="B13" s="15">
        <v>2</v>
      </c>
      <c r="C13" s="17">
        <v>2013</v>
      </c>
      <c r="D13" s="16" t="s">
        <v>11</v>
      </c>
      <c r="E13" s="9">
        <v>9840</v>
      </c>
      <c r="F13" s="209">
        <v>5.72865853658537</v>
      </c>
      <c r="G13" s="245">
        <v>279503</v>
      </c>
      <c r="H13">
        <v>9840</v>
      </c>
      <c r="I13">
        <v>5.7286585</v>
      </c>
      <c r="J13">
        <v>279503</v>
      </c>
    </row>
    <row r="14" spans="1:10">
      <c r="A14" s="15" t="s">
        <v>13</v>
      </c>
      <c r="B14" s="15">
        <v>2</v>
      </c>
      <c r="C14" s="17">
        <v>2014</v>
      </c>
      <c r="D14" s="16" t="s">
        <v>11</v>
      </c>
      <c r="E14" s="9">
        <v>9241</v>
      </c>
      <c r="F14" s="209">
        <v>5.71940266204956</v>
      </c>
      <c r="G14" s="245">
        <v>300728</v>
      </c>
      <c r="H14">
        <v>9241</v>
      </c>
      <c r="I14">
        <v>5.7194027</v>
      </c>
      <c r="J14">
        <v>300728</v>
      </c>
    </row>
    <row r="15" spans="1:10">
      <c r="A15" s="15" t="s">
        <v>13</v>
      </c>
      <c r="B15" s="15">
        <v>2</v>
      </c>
      <c r="C15" s="17">
        <v>2015</v>
      </c>
      <c r="D15" s="16" t="s">
        <v>11</v>
      </c>
      <c r="E15" s="9">
        <v>8709</v>
      </c>
      <c r="F15" s="209">
        <v>6.2086347456654</v>
      </c>
      <c r="G15" s="245">
        <v>307940</v>
      </c>
      <c r="H15">
        <v>8709</v>
      </c>
      <c r="I15">
        <v>6.2086347</v>
      </c>
      <c r="J15">
        <v>307940</v>
      </c>
    </row>
    <row r="16" spans="1:10">
      <c r="A16" s="15" t="s">
        <v>13</v>
      </c>
      <c r="B16" s="15">
        <v>2</v>
      </c>
      <c r="C16" s="17">
        <v>2016</v>
      </c>
      <c r="D16" s="16" t="s">
        <v>11</v>
      </c>
      <c r="E16" s="9">
        <v>5242</v>
      </c>
      <c r="F16" s="209">
        <v>10.0280427317818</v>
      </c>
      <c r="G16" s="245">
        <v>327061</v>
      </c>
      <c r="H16">
        <v>5242</v>
      </c>
      <c r="I16">
        <v>10.028043</v>
      </c>
      <c r="J16">
        <v>327061</v>
      </c>
    </row>
    <row r="17" spans="1:10">
      <c r="A17" s="15" t="s">
        <v>13</v>
      </c>
      <c r="B17" s="15">
        <v>2</v>
      </c>
      <c r="C17" s="17">
        <v>2017</v>
      </c>
      <c r="D17" s="16" t="s">
        <v>11</v>
      </c>
      <c r="E17" s="9">
        <v>4840</v>
      </c>
      <c r="F17" s="209">
        <v>10.2572314049587</v>
      </c>
      <c r="G17" s="245">
        <v>364717</v>
      </c>
      <c r="H17">
        <v>4840</v>
      </c>
      <c r="I17">
        <v>10.257231</v>
      </c>
      <c r="J17">
        <v>364717</v>
      </c>
    </row>
    <row r="18" spans="1:10">
      <c r="A18" s="15" t="s">
        <v>13</v>
      </c>
      <c r="B18" s="15">
        <v>2</v>
      </c>
      <c r="C18" s="17">
        <v>2018</v>
      </c>
      <c r="D18" s="16" t="s">
        <v>11</v>
      </c>
      <c r="E18" s="9">
        <v>4438</v>
      </c>
      <c r="F18" s="209">
        <v>6.23546642631816</v>
      </c>
      <c r="G18" s="245">
        <v>311278</v>
      </c>
      <c r="H18">
        <v>4438</v>
      </c>
      <c r="I18">
        <v>6.2354664</v>
      </c>
      <c r="J18">
        <v>311278</v>
      </c>
    </row>
    <row r="19" spans="1:10">
      <c r="A19" s="15" t="s">
        <v>13</v>
      </c>
      <c r="B19" s="15">
        <v>2</v>
      </c>
      <c r="C19" s="17">
        <v>2019</v>
      </c>
      <c r="D19" s="16" t="s">
        <v>11</v>
      </c>
      <c r="E19" s="9">
        <v>3715</v>
      </c>
      <c r="F19" s="209">
        <v>6.64441453566622</v>
      </c>
      <c r="G19" s="245">
        <v>327267</v>
      </c>
      <c r="H19">
        <v>3715</v>
      </c>
      <c r="I19">
        <v>6.6444145</v>
      </c>
      <c r="J19">
        <v>327267</v>
      </c>
    </row>
    <row r="20" spans="1:10">
      <c r="A20" s="15" t="s">
        <v>13</v>
      </c>
      <c r="B20" s="15">
        <v>2</v>
      </c>
      <c r="C20" s="17">
        <v>2020</v>
      </c>
      <c r="D20" s="142" t="s">
        <v>11</v>
      </c>
      <c r="E20" s="9" t="s">
        <v>12</v>
      </c>
      <c r="F20" s="209" t="s">
        <v>12</v>
      </c>
      <c r="G20" s="198">
        <v>342532</v>
      </c>
      <c r="H20">
        <v>2992</v>
      </c>
      <c r="I20">
        <v>7.0533626</v>
      </c>
      <c r="J20">
        <v>342532</v>
      </c>
    </row>
    <row r="21" spans="1:10">
      <c r="A21" s="15" t="s">
        <v>13</v>
      </c>
      <c r="B21" s="15">
        <v>2</v>
      </c>
      <c r="C21" s="9">
        <v>2021</v>
      </c>
      <c r="D21" s="142" t="s">
        <v>11</v>
      </c>
      <c r="E21" s="9" t="s">
        <v>12</v>
      </c>
      <c r="F21" s="209" t="s">
        <v>12</v>
      </c>
      <c r="G21" s="245" t="s">
        <v>12</v>
      </c>
      <c r="H21">
        <v>2269</v>
      </c>
      <c r="I21">
        <v>7.4623108</v>
      </c>
      <c r="J21">
        <v>357797</v>
      </c>
    </row>
    <row r="22" spans="1:10">
      <c r="A22" s="142" t="s">
        <v>14</v>
      </c>
      <c r="B22" s="142">
        <v>3</v>
      </c>
      <c r="C22" s="143">
        <v>2012</v>
      </c>
      <c r="D22" s="142" t="s">
        <v>11</v>
      </c>
      <c r="E22" s="143">
        <v>564</v>
      </c>
      <c r="F22" s="77" t="s">
        <v>12</v>
      </c>
      <c r="G22" s="143">
        <v>32760</v>
      </c>
      <c r="H22">
        <v>564</v>
      </c>
      <c r="J22">
        <v>32760</v>
      </c>
    </row>
    <row r="23" spans="1:10">
      <c r="A23" s="142" t="s">
        <v>14</v>
      </c>
      <c r="B23" s="142">
        <v>3</v>
      </c>
      <c r="C23" s="143">
        <v>2013</v>
      </c>
      <c r="D23" s="142" t="s">
        <v>11</v>
      </c>
      <c r="E23" s="143">
        <v>434</v>
      </c>
      <c r="F23" s="77" t="s">
        <v>12</v>
      </c>
      <c r="G23" s="143">
        <v>31763</v>
      </c>
      <c r="H23">
        <v>434</v>
      </c>
      <c r="J23">
        <v>31763</v>
      </c>
    </row>
    <row r="24" spans="1:10">
      <c r="A24" s="142" t="s">
        <v>14</v>
      </c>
      <c r="B24" s="142">
        <v>3</v>
      </c>
      <c r="C24" s="143">
        <v>2014</v>
      </c>
      <c r="D24" s="142" t="s">
        <v>11</v>
      </c>
      <c r="E24" s="143">
        <v>434</v>
      </c>
      <c r="F24" s="77" t="s">
        <v>12</v>
      </c>
      <c r="G24" s="143">
        <v>26798</v>
      </c>
      <c r="H24">
        <v>434</v>
      </c>
      <c r="J24">
        <v>26798</v>
      </c>
    </row>
    <row r="25" spans="1:10">
      <c r="A25" s="142" t="s">
        <v>14</v>
      </c>
      <c r="B25" s="142">
        <v>3</v>
      </c>
      <c r="C25" s="143">
        <v>2015</v>
      </c>
      <c r="D25" s="142" t="s">
        <v>11</v>
      </c>
      <c r="E25" s="143" t="s">
        <v>12</v>
      </c>
      <c r="F25" s="77" t="s">
        <v>12</v>
      </c>
      <c r="G25" s="143">
        <v>3205</v>
      </c>
      <c r="H25">
        <v>434</v>
      </c>
      <c r="J25">
        <v>3205</v>
      </c>
    </row>
    <row r="26" spans="1:10">
      <c r="A26" s="142" t="s">
        <v>14</v>
      </c>
      <c r="B26" s="142">
        <v>3</v>
      </c>
      <c r="C26" s="143">
        <v>2016</v>
      </c>
      <c r="D26" s="142" t="s">
        <v>11</v>
      </c>
      <c r="E26" s="143" t="s">
        <v>12</v>
      </c>
      <c r="F26" s="77" t="s">
        <v>12</v>
      </c>
      <c r="G26" s="143" t="s">
        <v>12</v>
      </c>
      <c r="H26">
        <v>434</v>
      </c>
      <c r="J26">
        <v>-20388</v>
      </c>
    </row>
    <row r="27" spans="1:10">
      <c r="A27" s="142" t="s">
        <v>14</v>
      </c>
      <c r="B27" s="142">
        <v>3</v>
      </c>
      <c r="C27" s="143">
        <v>2017</v>
      </c>
      <c r="D27" s="142" t="s">
        <v>11</v>
      </c>
      <c r="E27" s="143" t="s">
        <v>12</v>
      </c>
      <c r="F27" s="77" t="s">
        <v>12</v>
      </c>
      <c r="G27" s="143" t="s">
        <v>12</v>
      </c>
      <c r="H27">
        <v>434</v>
      </c>
      <c r="J27">
        <v>-43981</v>
      </c>
    </row>
    <row r="28" spans="1:10">
      <c r="A28" s="142" t="s">
        <v>14</v>
      </c>
      <c r="B28" s="142">
        <v>3</v>
      </c>
      <c r="C28" s="143">
        <v>2018</v>
      </c>
      <c r="D28" s="142" t="s">
        <v>11</v>
      </c>
      <c r="E28" s="143" t="s">
        <v>12</v>
      </c>
      <c r="F28" s="77" t="s">
        <v>12</v>
      </c>
      <c r="G28" s="143" t="s">
        <v>12</v>
      </c>
      <c r="H28">
        <v>434</v>
      </c>
      <c r="J28">
        <v>-67574</v>
      </c>
    </row>
    <row r="29" spans="1:10">
      <c r="A29" s="142" t="s">
        <v>14</v>
      </c>
      <c r="B29" s="142">
        <v>3</v>
      </c>
      <c r="C29" s="143">
        <v>2019</v>
      </c>
      <c r="D29" s="142" t="s">
        <v>11</v>
      </c>
      <c r="E29" s="143" t="s">
        <v>12</v>
      </c>
      <c r="F29" s="77" t="s">
        <v>12</v>
      </c>
      <c r="G29" s="143" t="s">
        <v>12</v>
      </c>
      <c r="H29">
        <v>434</v>
      </c>
      <c r="J29">
        <v>-91167</v>
      </c>
    </row>
    <row r="30" spans="1:10">
      <c r="A30" s="142" t="s">
        <v>14</v>
      </c>
      <c r="B30" s="142">
        <v>3</v>
      </c>
      <c r="C30" s="143">
        <v>2020</v>
      </c>
      <c r="D30" s="142" t="s">
        <v>11</v>
      </c>
      <c r="E30" s="143" t="s">
        <v>12</v>
      </c>
      <c r="F30" s="77" t="s">
        <v>12</v>
      </c>
      <c r="G30" s="143" t="s">
        <v>12</v>
      </c>
      <c r="H30">
        <v>434</v>
      </c>
      <c r="J30">
        <v>-114760</v>
      </c>
    </row>
    <row r="31" spans="1:10">
      <c r="A31" s="142" t="s">
        <v>14</v>
      </c>
      <c r="B31" s="142">
        <v>3</v>
      </c>
      <c r="C31" s="143">
        <v>2021</v>
      </c>
      <c r="D31" s="142" t="s">
        <v>11</v>
      </c>
      <c r="E31" s="143" t="s">
        <v>12</v>
      </c>
      <c r="F31" s="77" t="s">
        <v>12</v>
      </c>
      <c r="G31" s="143" t="s">
        <v>12</v>
      </c>
      <c r="H31">
        <v>434</v>
      </c>
      <c r="J31">
        <v>-138353</v>
      </c>
    </row>
    <row r="32" spans="1:10">
      <c r="A32" s="144" t="s">
        <v>15</v>
      </c>
      <c r="B32" s="144">
        <v>4</v>
      </c>
      <c r="C32" s="28">
        <v>2012</v>
      </c>
      <c r="D32" s="28" t="s">
        <v>11</v>
      </c>
      <c r="E32" s="28">
        <v>1468</v>
      </c>
      <c r="F32" s="124">
        <v>10.691416893733</v>
      </c>
      <c r="G32" s="28">
        <v>36525</v>
      </c>
      <c r="H32">
        <v>1468</v>
      </c>
      <c r="I32">
        <v>10.691417</v>
      </c>
      <c r="J32">
        <v>36525</v>
      </c>
    </row>
    <row r="33" spans="1:10">
      <c r="A33" s="144" t="s">
        <v>15</v>
      </c>
      <c r="B33" s="144">
        <v>4</v>
      </c>
      <c r="C33" s="28">
        <v>2013</v>
      </c>
      <c r="D33" s="28" t="s">
        <v>11</v>
      </c>
      <c r="E33" s="28">
        <v>1386</v>
      </c>
      <c r="F33" s="124">
        <v>5.78066378066378</v>
      </c>
      <c r="G33" s="28">
        <v>25320</v>
      </c>
      <c r="H33">
        <v>1386</v>
      </c>
      <c r="I33">
        <v>5.7806638</v>
      </c>
      <c r="J33">
        <v>25320</v>
      </c>
    </row>
    <row r="34" spans="1:10">
      <c r="A34" s="144" t="s">
        <v>15</v>
      </c>
      <c r="B34" s="144">
        <v>4</v>
      </c>
      <c r="C34" s="28">
        <v>2014</v>
      </c>
      <c r="D34" s="28" t="s">
        <v>11</v>
      </c>
      <c r="E34" s="28">
        <v>1047</v>
      </c>
      <c r="F34" s="124">
        <v>3.81757402101242</v>
      </c>
      <c r="G34" s="28">
        <v>19090</v>
      </c>
      <c r="H34">
        <v>1047</v>
      </c>
      <c r="I34">
        <v>3.817574</v>
      </c>
      <c r="J34">
        <v>19090</v>
      </c>
    </row>
    <row r="35" spans="1:10">
      <c r="A35" s="144" t="s">
        <v>15</v>
      </c>
      <c r="B35" s="144">
        <v>4</v>
      </c>
      <c r="C35" s="28">
        <v>2015</v>
      </c>
      <c r="D35" s="28" t="s">
        <v>11</v>
      </c>
      <c r="E35" s="28">
        <v>833</v>
      </c>
      <c r="F35" s="124">
        <v>2.3625450180072</v>
      </c>
      <c r="G35" s="28">
        <v>25786</v>
      </c>
      <c r="H35">
        <v>833</v>
      </c>
      <c r="I35">
        <v>2.362545</v>
      </c>
      <c r="J35">
        <v>25786</v>
      </c>
    </row>
    <row r="36" spans="1:10">
      <c r="A36" s="144" t="s">
        <v>15</v>
      </c>
      <c r="B36" s="144">
        <v>4</v>
      </c>
      <c r="C36" s="28">
        <v>2016</v>
      </c>
      <c r="D36" s="28" t="s">
        <v>11</v>
      </c>
      <c r="E36" s="28">
        <v>404</v>
      </c>
      <c r="F36" s="124">
        <v>1.98019801980198</v>
      </c>
      <c r="G36" s="28">
        <v>20405</v>
      </c>
      <c r="H36">
        <v>404</v>
      </c>
      <c r="I36">
        <v>1.980198</v>
      </c>
      <c r="J36">
        <v>20405</v>
      </c>
    </row>
    <row r="37" spans="1:10">
      <c r="A37" s="144" t="s">
        <v>15</v>
      </c>
      <c r="B37" s="144">
        <v>4</v>
      </c>
      <c r="C37" s="28">
        <v>2017</v>
      </c>
      <c r="D37" s="28" t="s">
        <v>11</v>
      </c>
      <c r="E37" s="28">
        <v>121</v>
      </c>
      <c r="F37" s="124">
        <v>0.925619834710744</v>
      </c>
      <c r="G37" s="28">
        <v>13836</v>
      </c>
      <c r="H37">
        <v>121</v>
      </c>
      <c r="I37">
        <v>0.92561983</v>
      </c>
      <c r="J37">
        <v>13836</v>
      </c>
    </row>
    <row r="38" spans="1:10">
      <c r="A38" s="144" t="s">
        <v>15</v>
      </c>
      <c r="B38" s="144">
        <v>4</v>
      </c>
      <c r="C38" s="28">
        <v>2018</v>
      </c>
      <c r="D38" s="28" t="s">
        <v>11</v>
      </c>
      <c r="E38" s="28">
        <v>121</v>
      </c>
      <c r="F38" s="124">
        <v>0.504132231404959</v>
      </c>
      <c r="G38" s="28">
        <v>8814</v>
      </c>
      <c r="H38">
        <v>121</v>
      </c>
      <c r="I38">
        <v>0.50413223</v>
      </c>
      <c r="J38">
        <v>8814</v>
      </c>
    </row>
    <row r="39" spans="1:10">
      <c r="A39" s="144" t="s">
        <v>15</v>
      </c>
      <c r="B39" s="144">
        <v>4</v>
      </c>
      <c r="C39" s="28">
        <v>2019</v>
      </c>
      <c r="D39" s="28" t="s">
        <v>11</v>
      </c>
      <c r="E39" s="28">
        <v>106</v>
      </c>
      <c r="F39" s="124">
        <v>0.669811320754717</v>
      </c>
      <c r="G39" s="28">
        <v>6419</v>
      </c>
      <c r="H39">
        <v>106</v>
      </c>
      <c r="I39">
        <v>0.66981132</v>
      </c>
      <c r="J39">
        <v>6419</v>
      </c>
    </row>
    <row r="40" spans="1:10">
      <c r="A40" s="144" t="s">
        <v>15</v>
      </c>
      <c r="B40" s="144">
        <v>4</v>
      </c>
      <c r="C40" s="28">
        <v>2020</v>
      </c>
      <c r="D40" s="28" t="s">
        <v>11</v>
      </c>
      <c r="E40" s="28" t="s">
        <v>12</v>
      </c>
      <c r="F40" s="124" t="s">
        <v>12</v>
      </c>
      <c r="G40" s="28" t="s">
        <v>12</v>
      </c>
      <c r="H40">
        <v>91</v>
      </c>
      <c r="I40">
        <v>0.83549041</v>
      </c>
      <c r="J40">
        <v>4024</v>
      </c>
    </row>
    <row r="41" spans="1:10">
      <c r="A41" s="144" t="s">
        <v>15</v>
      </c>
      <c r="B41" s="144">
        <v>4</v>
      </c>
      <c r="C41" s="28">
        <v>2021</v>
      </c>
      <c r="D41" s="28" t="s">
        <v>11</v>
      </c>
      <c r="E41" s="28" t="s">
        <v>12</v>
      </c>
      <c r="F41" s="124" t="s">
        <v>12</v>
      </c>
      <c r="G41" s="28" t="s">
        <v>12</v>
      </c>
      <c r="H41">
        <v>76</v>
      </c>
      <c r="I41">
        <v>1.0011695</v>
      </c>
      <c r="J41">
        <v>1629</v>
      </c>
    </row>
    <row r="42" spans="1:10">
      <c r="A42" s="133" t="s">
        <v>16</v>
      </c>
      <c r="B42" s="133">
        <v>5</v>
      </c>
      <c r="C42" s="21">
        <v>2012</v>
      </c>
      <c r="D42" s="21" t="s">
        <v>11</v>
      </c>
      <c r="E42" s="21" t="s">
        <v>12</v>
      </c>
      <c r="F42" s="86" t="s">
        <v>12</v>
      </c>
      <c r="G42" s="21" t="s">
        <v>12</v>
      </c>
    </row>
    <row r="43" spans="1:10">
      <c r="A43" s="133" t="s">
        <v>16</v>
      </c>
      <c r="B43" s="133">
        <v>5</v>
      </c>
      <c r="C43" s="21">
        <v>2013</v>
      </c>
      <c r="D43" s="21" t="s">
        <v>11</v>
      </c>
      <c r="E43" s="21" t="s">
        <v>12</v>
      </c>
      <c r="F43" s="86" t="s">
        <v>12</v>
      </c>
      <c r="G43" s="21" t="s">
        <v>12</v>
      </c>
    </row>
    <row r="44" spans="1:10">
      <c r="A44" s="133" t="s">
        <v>16</v>
      </c>
      <c r="B44" s="133">
        <v>5</v>
      </c>
      <c r="C44" s="21">
        <v>2014</v>
      </c>
      <c r="D44" s="21" t="s">
        <v>11</v>
      </c>
      <c r="E44" s="21" t="s">
        <v>12</v>
      </c>
      <c r="F44" s="86" t="s">
        <v>12</v>
      </c>
      <c r="G44" s="21" t="s">
        <v>12</v>
      </c>
    </row>
    <row r="45" spans="1:10">
      <c r="A45" s="133" t="s">
        <v>16</v>
      </c>
      <c r="B45" s="133">
        <v>5</v>
      </c>
      <c r="C45" s="21">
        <v>2015</v>
      </c>
      <c r="D45" s="21" t="s">
        <v>11</v>
      </c>
      <c r="E45" s="21" t="s">
        <v>12</v>
      </c>
      <c r="F45" s="86" t="s">
        <v>12</v>
      </c>
      <c r="G45" s="21" t="s">
        <v>12</v>
      </c>
    </row>
    <row r="46" spans="1:10">
      <c r="A46" s="133" t="s">
        <v>16</v>
      </c>
      <c r="B46" s="133">
        <v>5</v>
      </c>
      <c r="C46" s="21">
        <v>2016</v>
      </c>
      <c r="D46" s="21" t="s">
        <v>11</v>
      </c>
      <c r="E46" s="21" t="s">
        <v>12</v>
      </c>
      <c r="F46" s="86" t="s">
        <v>12</v>
      </c>
      <c r="G46" s="21" t="s">
        <v>12</v>
      </c>
    </row>
    <row r="47" spans="1:10">
      <c r="A47" s="133" t="s">
        <v>16</v>
      </c>
      <c r="B47" s="133">
        <v>5</v>
      </c>
      <c r="C47" s="21">
        <v>2017</v>
      </c>
      <c r="D47" s="21" t="s">
        <v>11</v>
      </c>
      <c r="E47" s="21" t="s">
        <v>12</v>
      </c>
      <c r="F47" s="86" t="s">
        <v>12</v>
      </c>
      <c r="G47" s="21" t="s">
        <v>12</v>
      </c>
    </row>
    <row r="48" spans="1:10">
      <c r="A48" s="133" t="s">
        <v>16</v>
      </c>
      <c r="B48" s="133">
        <v>5</v>
      </c>
      <c r="C48" s="21">
        <v>2018</v>
      </c>
      <c r="D48" s="21" t="s">
        <v>11</v>
      </c>
      <c r="E48" s="21" t="s">
        <v>12</v>
      </c>
      <c r="F48" s="86" t="s">
        <v>12</v>
      </c>
      <c r="G48" s="21" t="s">
        <v>12</v>
      </c>
    </row>
    <row r="49" spans="1:7">
      <c r="A49" s="133" t="s">
        <v>16</v>
      </c>
      <c r="B49" s="133">
        <v>5</v>
      </c>
      <c r="C49" s="21">
        <v>2019</v>
      </c>
      <c r="D49" s="21" t="s">
        <v>11</v>
      </c>
      <c r="E49" s="21" t="s">
        <v>12</v>
      </c>
      <c r="F49" s="86" t="s">
        <v>12</v>
      </c>
      <c r="G49" s="21" t="s">
        <v>12</v>
      </c>
    </row>
    <row r="50" spans="1:7">
      <c r="A50" s="133" t="s">
        <v>16</v>
      </c>
      <c r="B50" s="133">
        <v>5</v>
      </c>
      <c r="C50" s="21">
        <v>2020</v>
      </c>
      <c r="D50" s="21" t="s">
        <v>11</v>
      </c>
      <c r="E50" s="21" t="s">
        <v>12</v>
      </c>
      <c r="F50" s="86" t="s">
        <v>12</v>
      </c>
      <c r="G50" s="21" t="s">
        <v>12</v>
      </c>
    </row>
    <row r="51" spans="1:7">
      <c r="A51" s="133" t="s">
        <v>16</v>
      </c>
      <c r="B51" s="133">
        <v>5</v>
      </c>
      <c r="C51" s="21">
        <v>2021</v>
      </c>
      <c r="D51" s="21" t="s">
        <v>11</v>
      </c>
      <c r="E51" s="21" t="s">
        <v>12</v>
      </c>
      <c r="F51" s="86" t="s">
        <v>12</v>
      </c>
      <c r="G51" s="21" t="s">
        <v>12</v>
      </c>
    </row>
    <row r="52" spans="1:7">
      <c r="A52" s="55" t="s">
        <v>17</v>
      </c>
      <c r="B52" s="55">
        <v>6</v>
      </c>
      <c r="C52" s="21">
        <v>2012</v>
      </c>
      <c r="D52" s="21" t="s">
        <v>11</v>
      </c>
      <c r="E52" s="6" t="s">
        <v>12</v>
      </c>
      <c r="F52" s="83" t="s">
        <v>12</v>
      </c>
      <c r="G52" s="6" t="s">
        <v>12</v>
      </c>
    </row>
    <row r="53" spans="1:7">
      <c r="A53" s="55" t="s">
        <v>17</v>
      </c>
      <c r="B53" s="55">
        <v>6</v>
      </c>
      <c r="C53" s="21">
        <v>2013</v>
      </c>
      <c r="D53" s="21" t="s">
        <v>11</v>
      </c>
      <c r="E53" s="6" t="s">
        <v>12</v>
      </c>
      <c r="F53" s="83" t="s">
        <v>12</v>
      </c>
      <c r="G53" s="6" t="s">
        <v>12</v>
      </c>
    </row>
    <row r="54" spans="1:7">
      <c r="A54" s="55" t="s">
        <v>17</v>
      </c>
      <c r="B54" s="55">
        <v>6</v>
      </c>
      <c r="C54" s="21">
        <v>2014</v>
      </c>
      <c r="D54" s="21" t="s">
        <v>11</v>
      </c>
      <c r="E54" s="6" t="s">
        <v>12</v>
      </c>
      <c r="F54" s="83" t="s">
        <v>12</v>
      </c>
      <c r="G54" s="6" t="s">
        <v>12</v>
      </c>
    </row>
    <row r="55" spans="1:7">
      <c r="A55" s="55" t="s">
        <v>17</v>
      </c>
      <c r="B55" s="55">
        <v>6</v>
      </c>
      <c r="C55" s="21">
        <v>2015</v>
      </c>
      <c r="D55" s="21" t="s">
        <v>11</v>
      </c>
      <c r="E55" s="6" t="s">
        <v>12</v>
      </c>
      <c r="F55" s="83" t="s">
        <v>12</v>
      </c>
      <c r="G55" s="6" t="s">
        <v>12</v>
      </c>
    </row>
    <row r="56" spans="1:7">
      <c r="A56" s="55" t="s">
        <v>17</v>
      </c>
      <c r="B56" s="55">
        <v>6</v>
      </c>
      <c r="C56" s="21">
        <v>2016</v>
      </c>
      <c r="D56" s="21" t="s">
        <v>11</v>
      </c>
      <c r="E56" s="6" t="s">
        <v>12</v>
      </c>
      <c r="F56" s="83" t="s">
        <v>12</v>
      </c>
      <c r="G56" s="6" t="s">
        <v>12</v>
      </c>
    </row>
    <row r="57" spans="1:7">
      <c r="A57" s="55" t="s">
        <v>17</v>
      </c>
      <c r="B57" s="55">
        <v>6</v>
      </c>
      <c r="C57" s="21">
        <v>2017</v>
      </c>
      <c r="D57" s="21" t="s">
        <v>11</v>
      </c>
      <c r="E57" s="6" t="s">
        <v>12</v>
      </c>
      <c r="F57" s="83" t="s">
        <v>12</v>
      </c>
      <c r="G57" s="6" t="s">
        <v>12</v>
      </c>
    </row>
    <row r="58" spans="1:7">
      <c r="A58" s="55" t="s">
        <v>17</v>
      </c>
      <c r="B58" s="55">
        <v>6</v>
      </c>
      <c r="C58" s="21">
        <v>2018</v>
      </c>
      <c r="D58" s="21" t="s">
        <v>11</v>
      </c>
      <c r="E58" s="6" t="s">
        <v>12</v>
      </c>
      <c r="F58" s="83" t="s">
        <v>12</v>
      </c>
      <c r="G58" s="6" t="s">
        <v>12</v>
      </c>
    </row>
    <row r="59" spans="1:7">
      <c r="A59" s="55" t="s">
        <v>17</v>
      </c>
      <c r="B59" s="55">
        <v>6</v>
      </c>
      <c r="C59" s="21">
        <v>2019</v>
      </c>
      <c r="D59" s="21" t="s">
        <v>11</v>
      </c>
      <c r="E59" s="6" t="s">
        <v>12</v>
      </c>
      <c r="F59" s="83" t="s">
        <v>12</v>
      </c>
      <c r="G59" s="6" t="s">
        <v>12</v>
      </c>
    </row>
    <row r="60" spans="1:7">
      <c r="A60" s="55" t="s">
        <v>17</v>
      </c>
      <c r="B60" s="55">
        <v>6</v>
      </c>
      <c r="C60" s="21">
        <v>2020</v>
      </c>
      <c r="D60" s="21" t="s">
        <v>11</v>
      </c>
      <c r="E60" s="6" t="s">
        <v>12</v>
      </c>
      <c r="F60" s="83" t="s">
        <v>12</v>
      </c>
      <c r="G60" s="6" t="s">
        <v>12</v>
      </c>
    </row>
    <row r="61" spans="1:7">
      <c r="A61" s="55" t="s">
        <v>17</v>
      </c>
      <c r="B61" s="55">
        <v>6</v>
      </c>
      <c r="C61" s="21">
        <v>2021</v>
      </c>
      <c r="D61" s="21" t="s">
        <v>11</v>
      </c>
      <c r="E61" s="6" t="s">
        <v>12</v>
      </c>
      <c r="F61" s="83" t="s">
        <v>12</v>
      </c>
      <c r="G61" s="6" t="s">
        <v>12</v>
      </c>
    </row>
    <row r="62" spans="1:7">
      <c r="A62" s="55" t="s">
        <v>18</v>
      </c>
      <c r="B62" s="55">
        <v>7</v>
      </c>
      <c r="C62" s="21">
        <v>2012</v>
      </c>
      <c r="D62" s="55" t="s">
        <v>11</v>
      </c>
      <c r="E62" s="6" t="s">
        <v>12</v>
      </c>
      <c r="F62" s="83" t="s">
        <v>12</v>
      </c>
      <c r="G62" s="6" t="s">
        <v>12</v>
      </c>
    </row>
    <row r="63" spans="1:7">
      <c r="A63" s="55" t="s">
        <v>18</v>
      </c>
      <c r="B63" s="55">
        <v>7</v>
      </c>
      <c r="C63" s="21">
        <v>2013</v>
      </c>
      <c r="D63" s="55" t="s">
        <v>11</v>
      </c>
      <c r="E63" s="6" t="s">
        <v>12</v>
      </c>
      <c r="F63" s="83" t="s">
        <v>12</v>
      </c>
      <c r="G63" s="6" t="s">
        <v>12</v>
      </c>
    </row>
    <row r="64" spans="1:7">
      <c r="A64" s="55" t="s">
        <v>18</v>
      </c>
      <c r="B64" s="55">
        <v>7</v>
      </c>
      <c r="C64" s="21">
        <v>2014</v>
      </c>
      <c r="D64" s="55" t="s">
        <v>11</v>
      </c>
      <c r="E64" s="6" t="s">
        <v>12</v>
      </c>
      <c r="F64" s="83" t="s">
        <v>12</v>
      </c>
      <c r="G64" s="6" t="s">
        <v>12</v>
      </c>
    </row>
    <row r="65" spans="1:10">
      <c r="A65" s="55" t="s">
        <v>18</v>
      </c>
      <c r="B65" s="55">
        <v>7</v>
      </c>
      <c r="C65" s="21">
        <v>2015</v>
      </c>
      <c r="D65" s="55" t="s">
        <v>11</v>
      </c>
      <c r="E65" s="6" t="s">
        <v>12</v>
      </c>
      <c r="F65" s="83" t="s">
        <v>12</v>
      </c>
      <c r="G65" s="6" t="s">
        <v>12</v>
      </c>
    </row>
    <row r="66" spans="1:10">
      <c r="A66" s="55" t="s">
        <v>18</v>
      </c>
      <c r="B66" s="55">
        <v>7</v>
      </c>
      <c r="C66" s="21">
        <v>2016</v>
      </c>
      <c r="D66" s="55" t="s">
        <v>11</v>
      </c>
      <c r="E66" s="6" t="s">
        <v>12</v>
      </c>
      <c r="F66" s="83" t="s">
        <v>12</v>
      </c>
      <c r="G66" s="6" t="s">
        <v>12</v>
      </c>
    </row>
    <row r="67" spans="1:10">
      <c r="A67" s="55" t="s">
        <v>18</v>
      </c>
      <c r="B67" s="55">
        <v>7</v>
      </c>
      <c r="C67" s="21">
        <v>2017</v>
      </c>
      <c r="D67" s="55" t="s">
        <v>11</v>
      </c>
      <c r="E67" s="6" t="s">
        <v>12</v>
      </c>
      <c r="F67" s="83" t="s">
        <v>12</v>
      </c>
      <c r="G67" s="6" t="s">
        <v>12</v>
      </c>
    </row>
    <row r="68" spans="1:10">
      <c r="A68" s="55" t="s">
        <v>18</v>
      </c>
      <c r="B68" s="55">
        <v>7</v>
      </c>
      <c r="C68" s="21">
        <v>2018</v>
      </c>
      <c r="D68" s="55" t="s">
        <v>11</v>
      </c>
      <c r="E68" s="6" t="s">
        <v>12</v>
      </c>
      <c r="F68" s="83" t="s">
        <v>12</v>
      </c>
      <c r="G68" s="6" t="s">
        <v>12</v>
      </c>
    </row>
    <row r="69" spans="1:10">
      <c r="A69" s="55" t="s">
        <v>18</v>
      </c>
      <c r="B69" s="55">
        <v>7</v>
      </c>
      <c r="C69" s="21">
        <v>2019</v>
      </c>
      <c r="D69" s="55" t="s">
        <v>11</v>
      </c>
      <c r="E69" s="6" t="s">
        <v>12</v>
      </c>
      <c r="F69" s="83" t="s">
        <v>12</v>
      </c>
      <c r="G69" s="6" t="s">
        <v>12</v>
      </c>
    </row>
    <row r="70" spans="1:10">
      <c r="A70" s="55" t="s">
        <v>18</v>
      </c>
      <c r="B70" s="55">
        <v>7</v>
      </c>
      <c r="C70" s="21">
        <v>2020</v>
      </c>
      <c r="D70" s="55" t="s">
        <v>11</v>
      </c>
      <c r="E70" s="6" t="s">
        <v>12</v>
      </c>
      <c r="F70" s="83" t="s">
        <v>12</v>
      </c>
      <c r="G70" s="6" t="s">
        <v>12</v>
      </c>
    </row>
    <row r="71" spans="1:10">
      <c r="A71" s="55" t="s">
        <v>18</v>
      </c>
      <c r="B71" s="55">
        <v>7</v>
      </c>
      <c r="C71" s="21">
        <v>2021</v>
      </c>
      <c r="D71" s="55" t="s">
        <v>11</v>
      </c>
      <c r="E71" s="6" t="s">
        <v>12</v>
      </c>
      <c r="F71" s="83" t="s">
        <v>12</v>
      </c>
      <c r="G71" s="6" t="s">
        <v>12</v>
      </c>
    </row>
    <row r="72" spans="1:10">
      <c r="A72" s="55" t="s">
        <v>19</v>
      </c>
      <c r="B72" s="55">
        <v>8</v>
      </c>
      <c r="C72" s="21">
        <v>2012</v>
      </c>
      <c r="D72" s="55" t="s">
        <v>11</v>
      </c>
      <c r="E72" s="6">
        <v>46994</v>
      </c>
      <c r="F72" s="83">
        <v>7.4834234157552</v>
      </c>
      <c r="G72" s="6">
        <v>468170</v>
      </c>
      <c r="H72">
        <v>46994</v>
      </c>
      <c r="I72">
        <v>7.4834234</v>
      </c>
      <c r="J72">
        <v>468170</v>
      </c>
    </row>
    <row r="73" spans="1:10">
      <c r="A73" s="55" t="s">
        <v>19</v>
      </c>
      <c r="B73" s="55">
        <v>8</v>
      </c>
      <c r="C73" s="21">
        <v>2013</v>
      </c>
      <c r="D73" s="55" t="s">
        <v>11</v>
      </c>
      <c r="E73" s="6">
        <v>46873</v>
      </c>
      <c r="F73" s="83">
        <v>6.9722228148401</v>
      </c>
      <c r="G73" s="6">
        <v>515993</v>
      </c>
      <c r="H73">
        <v>46873</v>
      </c>
      <c r="I73">
        <v>6.9722228</v>
      </c>
      <c r="J73">
        <v>515993</v>
      </c>
    </row>
    <row r="74" spans="1:10">
      <c r="A74" s="55" t="s">
        <v>19</v>
      </c>
      <c r="B74" s="55">
        <v>8</v>
      </c>
      <c r="C74" s="21">
        <v>2014</v>
      </c>
      <c r="D74" s="55" t="s">
        <v>11</v>
      </c>
      <c r="E74" s="6">
        <v>46492</v>
      </c>
      <c r="F74" s="83">
        <v>6.83709025208638</v>
      </c>
      <c r="G74" s="6">
        <v>538221</v>
      </c>
      <c r="H74">
        <v>46492</v>
      </c>
      <c r="I74">
        <v>6.8370903</v>
      </c>
      <c r="J74">
        <v>538221</v>
      </c>
    </row>
    <row r="75" spans="1:10">
      <c r="A75" s="55" t="s">
        <v>19</v>
      </c>
      <c r="B75" s="55">
        <v>8</v>
      </c>
      <c r="C75" s="21">
        <v>2015</v>
      </c>
      <c r="D75" s="55" t="s">
        <v>11</v>
      </c>
      <c r="E75" s="6">
        <v>46246</v>
      </c>
      <c r="F75" s="83">
        <v>7.10625783851576</v>
      </c>
      <c r="G75" s="6">
        <v>551556</v>
      </c>
      <c r="H75">
        <v>46246</v>
      </c>
      <c r="I75">
        <v>7.1062578</v>
      </c>
      <c r="J75">
        <v>551556</v>
      </c>
    </row>
    <row r="76" spans="1:10">
      <c r="A76" s="55" t="s">
        <v>19</v>
      </c>
      <c r="B76" s="55">
        <v>8</v>
      </c>
      <c r="C76" s="21">
        <v>2016</v>
      </c>
      <c r="D76" s="55" t="s">
        <v>11</v>
      </c>
      <c r="E76" s="6">
        <v>45926</v>
      </c>
      <c r="F76" s="83">
        <v>6.90010016112877</v>
      </c>
      <c r="G76" s="6">
        <v>569391</v>
      </c>
      <c r="H76">
        <v>45926</v>
      </c>
      <c r="I76">
        <v>6.9001002</v>
      </c>
      <c r="J76">
        <v>569391</v>
      </c>
    </row>
    <row r="77" spans="1:10">
      <c r="A77" s="55" t="s">
        <v>19</v>
      </c>
      <c r="B77" s="55">
        <v>8</v>
      </c>
      <c r="C77" s="21">
        <v>2017</v>
      </c>
      <c r="D77" s="55" t="s">
        <v>11</v>
      </c>
      <c r="E77" s="6">
        <v>45862</v>
      </c>
      <c r="F77" s="83">
        <v>6.64547991801491</v>
      </c>
      <c r="G77" s="6">
        <v>588206</v>
      </c>
      <c r="H77">
        <v>45862</v>
      </c>
      <c r="I77">
        <v>6.6454799</v>
      </c>
      <c r="J77">
        <v>588206</v>
      </c>
    </row>
    <row r="78" spans="1:10">
      <c r="A78" s="55" t="s">
        <v>19</v>
      </c>
      <c r="B78" s="55">
        <v>8</v>
      </c>
      <c r="C78" s="21">
        <v>2018</v>
      </c>
      <c r="D78" s="55" t="s">
        <v>11</v>
      </c>
      <c r="E78" s="6">
        <v>45795</v>
      </c>
      <c r="F78" s="83">
        <v>7.18600283873785</v>
      </c>
      <c r="G78" s="6">
        <v>601608</v>
      </c>
      <c r="H78">
        <v>45795</v>
      </c>
      <c r="I78">
        <v>7.1860028</v>
      </c>
      <c r="J78">
        <v>601608</v>
      </c>
    </row>
    <row r="79" spans="1:10">
      <c r="A79" s="55" t="s">
        <v>19</v>
      </c>
      <c r="B79" s="55">
        <v>8</v>
      </c>
      <c r="C79" s="21">
        <v>2019</v>
      </c>
      <c r="D79" s="55" t="s">
        <v>11</v>
      </c>
      <c r="E79" s="6">
        <v>44147</v>
      </c>
      <c r="F79" s="83">
        <v>7.53407932588851</v>
      </c>
      <c r="G79" s="6">
        <v>666124</v>
      </c>
      <c r="H79">
        <v>44147</v>
      </c>
      <c r="I79">
        <v>7.5340793</v>
      </c>
      <c r="J79">
        <v>666124</v>
      </c>
    </row>
    <row r="80" spans="1:10">
      <c r="A80" s="55" t="s">
        <v>19</v>
      </c>
      <c r="B80" s="55">
        <v>8</v>
      </c>
      <c r="C80" s="21">
        <v>2020</v>
      </c>
      <c r="D80" s="55" t="s">
        <v>11</v>
      </c>
      <c r="E80" s="6" t="s">
        <v>12</v>
      </c>
      <c r="F80" s="83" t="s">
        <v>12</v>
      </c>
      <c r="G80" s="6" t="s">
        <v>12</v>
      </c>
      <c r="H80">
        <v>42499</v>
      </c>
      <c r="I80">
        <v>7.8821558</v>
      </c>
      <c r="J80">
        <v>730640</v>
      </c>
    </row>
    <row r="81" spans="1:10">
      <c r="A81" s="55" t="s">
        <v>19</v>
      </c>
      <c r="B81" s="55">
        <v>8</v>
      </c>
      <c r="C81" s="21">
        <v>2021</v>
      </c>
      <c r="D81" s="55" t="s">
        <v>11</v>
      </c>
      <c r="E81" s="6" t="s">
        <v>12</v>
      </c>
      <c r="F81" s="83" t="s">
        <v>12</v>
      </c>
      <c r="G81" s="6" t="s">
        <v>12</v>
      </c>
      <c r="H81">
        <v>40851</v>
      </c>
      <c r="I81">
        <v>8.2302323</v>
      </c>
      <c r="J81">
        <v>795156</v>
      </c>
    </row>
    <row r="82" spans="1:10">
      <c r="A82" s="55" t="s">
        <v>20</v>
      </c>
      <c r="B82" s="55">
        <v>9</v>
      </c>
      <c r="C82" s="6">
        <v>2012</v>
      </c>
      <c r="D82" s="55" t="s">
        <v>11</v>
      </c>
      <c r="E82" s="6">
        <v>15244</v>
      </c>
      <c r="F82" s="83">
        <v>13.1360535292574</v>
      </c>
      <c r="G82" s="6">
        <v>334939</v>
      </c>
      <c r="H82">
        <v>15244</v>
      </c>
      <c r="I82">
        <v>13.136054</v>
      </c>
      <c r="J82">
        <v>334939</v>
      </c>
    </row>
    <row r="83" spans="1:10">
      <c r="A83" s="5" t="s">
        <v>20</v>
      </c>
      <c r="B83" s="5">
        <v>9</v>
      </c>
      <c r="C83" s="6">
        <v>2013</v>
      </c>
      <c r="D83" s="55" t="s">
        <v>11</v>
      </c>
      <c r="E83" s="6">
        <v>15197</v>
      </c>
      <c r="F83" s="83">
        <v>13.0420477725867</v>
      </c>
      <c r="G83" s="6">
        <v>399495</v>
      </c>
      <c r="H83">
        <v>15197</v>
      </c>
      <c r="I83">
        <v>13.042048</v>
      </c>
      <c r="J83">
        <v>399495</v>
      </c>
    </row>
    <row r="84" spans="1:10">
      <c r="A84" s="5" t="s">
        <v>20</v>
      </c>
      <c r="B84" s="55">
        <v>9</v>
      </c>
      <c r="C84" s="6">
        <v>2014</v>
      </c>
      <c r="D84" s="55" t="s">
        <v>11</v>
      </c>
      <c r="E84" s="6">
        <v>15126</v>
      </c>
      <c r="F84" s="83">
        <v>12.5858786195954</v>
      </c>
      <c r="G84" s="6">
        <v>468141</v>
      </c>
      <c r="H84">
        <v>15126</v>
      </c>
      <c r="I84">
        <v>12.585879</v>
      </c>
      <c r="J84">
        <v>468141</v>
      </c>
    </row>
    <row r="85" spans="1:10">
      <c r="A85" s="5" t="s">
        <v>20</v>
      </c>
      <c r="B85" s="5">
        <v>9</v>
      </c>
      <c r="C85" s="6">
        <v>2015</v>
      </c>
      <c r="D85" s="55" t="s">
        <v>11</v>
      </c>
      <c r="E85" s="6">
        <v>15076</v>
      </c>
      <c r="F85" s="83">
        <v>12.7856858583179</v>
      </c>
      <c r="G85" s="6">
        <v>495452</v>
      </c>
      <c r="H85">
        <v>15076</v>
      </c>
      <c r="I85">
        <v>12.785686</v>
      </c>
      <c r="J85">
        <v>495452</v>
      </c>
    </row>
    <row r="86" spans="1:10">
      <c r="A86" s="5" t="s">
        <v>20</v>
      </c>
      <c r="B86" s="55">
        <v>9</v>
      </c>
      <c r="C86" s="6">
        <v>2016</v>
      </c>
      <c r="D86" s="55" t="s">
        <v>11</v>
      </c>
      <c r="E86" s="6">
        <v>37467</v>
      </c>
      <c r="F86" s="83">
        <v>5.01185042837697</v>
      </c>
      <c r="G86" s="6">
        <v>555928</v>
      </c>
      <c r="H86">
        <v>37467</v>
      </c>
      <c r="I86">
        <v>5.0118504</v>
      </c>
      <c r="J86">
        <v>555928</v>
      </c>
    </row>
    <row r="87" spans="1:10">
      <c r="A87" s="5" t="s">
        <v>20</v>
      </c>
      <c r="B87" s="5">
        <v>9</v>
      </c>
      <c r="C87" s="6">
        <v>2017</v>
      </c>
      <c r="D87" s="55" t="s">
        <v>11</v>
      </c>
      <c r="E87" s="6">
        <v>14605</v>
      </c>
      <c r="F87" s="83">
        <v>12.2711400205409</v>
      </c>
      <c r="G87" s="6">
        <v>607588</v>
      </c>
      <c r="H87">
        <v>14605</v>
      </c>
      <c r="I87">
        <v>12.27114</v>
      </c>
      <c r="J87">
        <v>607588</v>
      </c>
    </row>
    <row r="88" spans="1:10">
      <c r="A88" s="5" t="s">
        <v>20</v>
      </c>
      <c r="B88" s="55">
        <v>9</v>
      </c>
      <c r="C88" s="6">
        <v>2018</v>
      </c>
      <c r="D88" s="55" t="s">
        <v>11</v>
      </c>
      <c r="E88" s="6">
        <v>14807</v>
      </c>
      <c r="F88" s="83">
        <v>8.34456675896535</v>
      </c>
      <c r="G88" s="6">
        <v>482906</v>
      </c>
      <c r="H88">
        <v>14807</v>
      </c>
      <c r="I88">
        <v>8.3445668</v>
      </c>
      <c r="J88">
        <v>482906</v>
      </c>
    </row>
    <row r="89" spans="1:10">
      <c r="A89" s="5" t="s">
        <v>20</v>
      </c>
      <c r="B89" s="5">
        <v>9</v>
      </c>
      <c r="C89" s="6">
        <v>2019</v>
      </c>
      <c r="D89" s="55" t="s">
        <v>11</v>
      </c>
      <c r="E89" s="6">
        <v>14768</v>
      </c>
      <c r="F89" s="83">
        <v>8.3238082340195</v>
      </c>
      <c r="G89" s="6">
        <v>528930</v>
      </c>
      <c r="H89">
        <v>14768</v>
      </c>
      <c r="I89">
        <v>8.3238082</v>
      </c>
      <c r="J89">
        <v>528930</v>
      </c>
    </row>
    <row r="90" spans="1:10">
      <c r="A90" s="5" t="s">
        <v>20</v>
      </c>
      <c r="B90" s="55">
        <v>9</v>
      </c>
      <c r="C90" s="6">
        <v>2020</v>
      </c>
      <c r="D90" s="55" t="s">
        <v>11</v>
      </c>
      <c r="E90" s="6" t="s">
        <v>12</v>
      </c>
      <c r="F90" s="83" t="s">
        <v>12</v>
      </c>
      <c r="G90" s="6" t="s">
        <v>12</v>
      </c>
      <c r="H90">
        <v>14729</v>
      </c>
      <c r="I90">
        <v>8.3030497</v>
      </c>
      <c r="J90">
        <v>574954</v>
      </c>
    </row>
    <row r="91" spans="1:10">
      <c r="A91" s="5" t="s">
        <v>20</v>
      </c>
      <c r="B91" s="5">
        <v>9</v>
      </c>
      <c r="C91" s="6">
        <v>2021</v>
      </c>
      <c r="D91" s="55" t="s">
        <v>11</v>
      </c>
      <c r="E91" s="6" t="s">
        <v>12</v>
      </c>
      <c r="F91" s="83" t="s">
        <v>12</v>
      </c>
      <c r="G91" s="6" t="s">
        <v>12</v>
      </c>
      <c r="H91">
        <v>14690</v>
      </c>
      <c r="I91">
        <v>8.2822912</v>
      </c>
      <c r="J91">
        <v>620978</v>
      </c>
    </row>
    <row r="92" spans="1:10">
      <c r="A92" s="27" t="s">
        <v>21</v>
      </c>
      <c r="B92" s="27">
        <v>10</v>
      </c>
      <c r="C92" s="28">
        <v>2012</v>
      </c>
      <c r="D92" s="27" t="s">
        <v>11</v>
      </c>
      <c r="E92" s="28">
        <v>38160</v>
      </c>
      <c r="F92">
        <v>8.2206498951782</v>
      </c>
      <c r="G92" s="28">
        <v>407108</v>
      </c>
      <c r="H92">
        <v>38160</v>
      </c>
      <c r="I92">
        <v>8.2206499</v>
      </c>
      <c r="J92">
        <v>407108</v>
      </c>
    </row>
    <row r="93" spans="1:10">
      <c r="A93" s="27" t="s">
        <v>21</v>
      </c>
      <c r="B93" s="27">
        <v>10</v>
      </c>
      <c r="C93" s="28">
        <v>2013</v>
      </c>
      <c r="D93" s="27" t="s">
        <v>11</v>
      </c>
      <c r="E93" s="28">
        <v>38003</v>
      </c>
      <c r="F93">
        <v>7.98358024366497</v>
      </c>
      <c r="G93" s="28">
        <v>447149</v>
      </c>
      <c r="H93">
        <v>38003</v>
      </c>
      <c r="I93">
        <v>7.9835802</v>
      </c>
      <c r="J93">
        <v>447149</v>
      </c>
    </row>
    <row r="94" spans="1:10">
      <c r="A94" s="27" t="s">
        <v>21</v>
      </c>
      <c r="B94" s="27">
        <v>10</v>
      </c>
      <c r="C94" s="28">
        <v>2014</v>
      </c>
      <c r="D94" s="27" t="s">
        <v>11</v>
      </c>
      <c r="E94" s="28">
        <v>37535</v>
      </c>
      <c r="F94">
        <v>7.8861595843879</v>
      </c>
      <c r="G94" s="28">
        <v>481686</v>
      </c>
      <c r="H94">
        <v>37535</v>
      </c>
      <c r="I94">
        <v>7.8861596</v>
      </c>
      <c r="J94">
        <v>481686</v>
      </c>
    </row>
    <row r="95" spans="1:10">
      <c r="A95" s="27" t="s">
        <v>21</v>
      </c>
      <c r="B95" s="27">
        <v>10</v>
      </c>
      <c r="C95" s="28">
        <v>2015</v>
      </c>
      <c r="D95" s="27" t="s">
        <v>11</v>
      </c>
      <c r="E95" s="28">
        <v>37521</v>
      </c>
      <c r="F95">
        <v>8.12726206657605</v>
      </c>
      <c r="G95" s="28">
        <v>496155</v>
      </c>
      <c r="H95">
        <v>37521</v>
      </c>
      <c r="I95">
        <v>8.1272621</v>
      </c>
      <c r="J95">
        <v>496155</v>
      </c>
    </row>
    <row r="96" spans="1:10">
      <c r="A96" s="27" t="s">
        <v>21</v>
      </c>
      <c r="B96" s="27">
        <v>10</v>
      </c>
      <c r="C96" s="28">
        <v>2016</v>
      </c>
      <c r="D96" s="27" t="s">
        <v>11</v>
      </c>
      <c r="E96" s="28">
        <v>32881</v>
      </c>
      <c r="F96">
        <v>9.05617225753475</v>
      </c>
      <c r="G96" s="28">
        <v>515503</v>
      </c>
      <c r="H96">
        <v>32881</v>
      </c>
      <c r="I96">
        <v>9.0561723</v>
      </c>
      <c r="J96">
        <v>515503</v>
      </c>
    </row>
    <row r="97" spans="1:10">
      <c r="A97" s="27" t="s">
        <v>21</v>
      </c>
      <c r="B97" s="27">
        <v>10</v>
      </c>
      <c r="C97" s="28">
        <v>2017</v>
      </c>
      <c r="D97" s="27" t="s">
        <v>11</v>
      </c>
      <c r="E97" s="28">
        <v>35244</v>
      </c>
      <c r="F97">
        <v>7.63250482351606</v>
      </c>
      <c r="G97" s="28">
        <v>496405</v>
      </c>
      <c r="H97">
        <v>35244</v>
      </c>
      <c r="I97">
        <v>7.6325048</v>
      </c>
      <c r="J97">
        <v>496405</v>
      </c>
    </row>
    <row r="98" spans="1:10">
      <c r="A98" s="27" t="s">
        <v>21</v>
      </c>
      <c r="B98" s="27">
        <v>10</v>
      </c>
      <c r="C98" s="28">
        <v>2018</v>
      </c>
      <c r="D98" s="27" t="s">
        <v>11</v>
      </c>
      <c r="E98" s="28">
        <v>33685</v>
      </c>
      <c r="F98">
        <v>5.67953094849339</v>
      </c>
      <c r="G98" s="28">
        <v>447692</v>
      </c>
      <c r="H98">
        <v>33685</v>
      </c>
      <c r="I98">
        <v>5.6795309</v>
      </c>
      <c r="J98">
        <v>447692</v>
      </c>
    </row>
    <row r="99" spans="1:10">
      <c r="A99" s="27" t="s">
        <v>21</v>
      </c>
      <c r="B99" s="27">
        <v>10</v>
      </c>
      <c r="C99" s="28">
        <v>2019</v>
      </c>
      <c r="D99" s="27" t="s">
        <v>11</v>
      </c>
      <c r="E99" s="28">
        <v>33647</v>
      </c>
      <c r="F99">
        <v>5.82200493357506</v>
      </c>
      <c r="G99" s="28">
        <v>484760</v>
      </c>
      <c r="H99">
        <v>33647</v>
      </c>
      <c r="I99">
        <v>5.8220049</v>
      </c>
      <c r="J99">
        <v>484760</v>
      </c>
    </row>
    <row r="100" spans="1:10">
      <c r="A100" s="27" t="s">
        <v>21</v>
      </c>
      <c r="B100" s="27">
        <v>10</v>
      </c>
      <c r="C100" s="28">
        <v>2020</v>
      </c>
      <c r="D100" s="27" t="s">
        <v>11</v>
      </c>
      <c r="E100" s="28" t="s">
        <v>12</v>
      </c>
      <c r="F100" t="s">
        <v>12</v>
      </c>
      <c r="G100" s="28" t="s">
        <v>12</v>
      </c>
      <c r="H100">
        <v>33609</v>
      </c>
      <c r="I100">
        <v>5.9644789</v>
      </c>
      <c r="J100">
        <v>521828</v>
      </c>
    </row>
    <row r="101" spans="1:10">
      <c r="A101" s="7" t="s">
        <v>21</v>
      </c>
      <c r="B101" s="27">
        <v>10</v>
      </c>
      <c r="C101" s="9">
        <v>2021</v>
      </c>
      <c r="D101" s="8" t="s">
        <v>11</v>
      </c>
      <c r="E101" s="9" t="s">
        <v>12</v>
      </c>
      <c r="F101" t="s">
        <v>12</v>
      </c>
      <c r="G101" s="9" t="s">
        <v>12</v>
      </c>
      <c r="H101">
        <v>33571</v>
      </c>
      <c r="I101">
        <v>6.1069529</v>
      </c>
      <c r="J101">
        <v>558896</v>
      </c>
    </row>
    <row r="102" spans="1:10">
      <c r="A102" s="52" t="s">
        <v>22</v>
      </c>
      <c r="B102" s="52">
        <v>11</v>
      </c>
      <c r="C102" s="53">
        <v>2012</v>
      </c>
      <c r="D102" s="52" t="s">
        <v>11</v>
      </c>
      <c r="E102" s="53">
        <v>40400</v>
      </c>
      <c r="F102">
        <v>7.17225247524753</v>
      </c>
      <c r="G102" s="53">
        <v>401514</v>
      </c>
      <c r="H102">
        <v>40400</v>
      </c>
      <c r="I102">
        <v>7.1722525</v>
      </c>
      <c r="J102">
        <v>401514</v>
      </c>
    </row>
    <row r="103" spans="1:10">
      <c r="A103" s="52" t="s">
        <v>22</v>
      </c>
      <c r="B103" s="52">
        <v>11</v>
      </c>
      <c r="C103" s="53">
        <v>2013</v>
      </c>
      <c r="D103" s="52" t="s">
        <v>11</v>
      </c>
      <c r="E103" s="53">
        <v>39879</v>
      </c>
      <c r="F103">
        <v>6.63507109004739</v>
      </c>
      <c r="G103" s="53">
        <v>436071</v>
      </c>
      <c r="H103">
        <v>39879</v>
      </c>
      <c r="I103">
        <v>6.6350711</v>
      </c>
      <c r="J103">
        <v>436071</v>
      </c>
    </row>
    <row r="104" spans="1:10">
      <c r="A104" s="52" t="s">
        <v>22</v>
      </c>
      <c r="B104" s="52">
        <v>11</v>
      </c>
      <c r="C104" s="53">
        <v>2014</v>
      </c>
      <c r="D104" s="52" t="s">
        <v>11</v>
      </c>
      <c r="E104" s="53">
        <v>39733</v>
      </c>
      <c r="F104">
        <v>6.30709989177762</v>
      </c>
      <c r="G104" s="53">
        <v>462420</v>
      </c>
      <c r="H104">
        <v>39733</v>
      </c>
      <c r="I104">
        <v>6.3070999</v>
      </c>
      <c r="J104">
        <v>462420</v>
      </c>
    </row>
    <row r="105" spans="1:10">
      <c r="A105" s="52" t="s">
        <v>22</v>
      </c>
      <c r="B105" s="52">
        <v>11</v>
      </c>
      <c r="C105" s="53">
        <v>2015</v>
      </c>
      <c r="D105" s="52" t="s">
        <v>11</v>
      </c>
      <c r="E105" s="53">
        <v>39680</v>
      </c>
      <c r="F105">
        <v>6.56305443548387</v>
      </c>
      <c r="G105" s="53">
        <v>465601</v>
      </c>
      <c r="H105">
        <v>39680</v>
      </c>
      <c r="I105">
        <v>6.5630544</v>
      </c>
      <c r="J105">
        <v>465601</v>
      </c>
    </row>
    <row r="106" spans="1:10">
      <c r="A106" s="52" t="s">
        <v>22</v>
      </c>
      <c r="B106" s="52">
        <v>11</v>
      </c>
      <c r="C106" s="53">
        <v>2016</v>
      </c>
      <c r="D106" s="52" t="s">
        <v>11</v>
      </c>
      <c r="E106" s="53">
        <v>14993</v>
      </c>
      <c r="F106">
        <v>17.0559594477423</v>
      </c>
      <c r="G106" s="53">
        <v>492519</v>
      </c>
      <c r="H106">
        <v>14993</v>
      </c>
      <c r="I106">
        <v>17.055959</v>
      </c>
      <c r="J106">
        <v>492519</v>
      </c>
    </row>
    <row r="107" spans="1:10">
      <c r="A107" s="52" t="s">
        <v>22</v>
      </c>
      <c r="B107" s="52">
        <v>11</v>
      </c>
      <c r="C107" s="53">
        <v>2017</v>
      </c>
      <c r="D107" s="52" t="s">
        <v>11</v>
      </c>
      <c r="E107" s="53">
        <v>39248</v>
      </c>
      <c r="F107">
        <v>6.46784549531186</v>
      </c>
      <c r="G107" s="53">
        <v>539025</v>
      </c>
      <c r="H107">
        <v>39248</v>
      </c>
      <c r="I107">
        <v>6.4678455</v>
      </c>
      <c r="J107">
        <v>539025</v>
      </c>
    </row>
    <row r="108" spans="1:10">
      <c r="A108" s="52" t="s">
        <v>22</v>
      </c>
      <c r="B108" s="52">
        <v>11</v>
      </c>
      <c r="C108" s="53">
        <v>2018</v>
      </c>
      <c r="D108" s="52" t="s">
        <v>11</v>
      </c>
      <c r="E108" s="53">
        <v>39125</v>
      </c>
      <c r="F108">
        <v>4.35407028753994</v>
      </c>
      <c r="G108" s="53">
        <v>494077</v>
      </c>
      <c r="H108">
        <v>39125</v>
      </c>
      <c r="I108">
        <v>4.3540703</v>
      </c>
      <c r="J108">
        <v>494077</v>
      </c>
    </row>
    <row r="109" spans="1:10">
      <c r="A109" s="52" t="s">
        <v>22</v>
      </c>
      <c r="B109" s="52">
        <v>11</v>
      </c>
      <c r="C109" s="53">
        <v>2019</v>
      </c>
      <c r="D109" s="52" t="s">
        <v>11</v>
      </c>
      <c r="E109" s="53">
        <v>38997</v>
      </c>
      <c r="F109">
        <v>4.38600405159371</v>
      </c>
      <c r="G109" s="53">
        <v>517089</v>
      </c>
      <c r="H109">
        <v>38997</v>
      </c>
      <c r="I109">
        <v>4.3860041</v>
      </c>
      <c r="J109">
        <v>517089</v>
      </c>
    </row>
    <row r="110" spans="1:10">
      <c r="A110" s="52" t="s">
        <v>22</v>
      </c>
      <c r="B110" s="52">
        <v>11</v>
      </c>
      <c r="C110" s="53">
        <v>2020</v>
      </c>
      <c r="D110" s="52" t="s">
        <v>11</v>
      </c>
      <c r="E110" s="53" t="s">
        <v>12</v>
      </c>
      <c r="F110" t="s">
        <v>12</v>
      </c>
      <c r="G110" s="53" t="s">
        <v>12</v>
      </c>
      <c r="H110">
        <v>38869</v>
      </c>
      <c r="I110">
        <v>4.4179378</v>
      </c>
      <c r="J110">
        <v>540101</v>
      </c>
    </row>
    <row r="111" spans="1:10">
      <c r="A111" s="7" t="s">
        <v>22</v>
      </c>
      <c r="B111" s="52">
        <v>11</v>
      </c>
      <c r="C111" s="9">
        <v>2021</v>
      </c>
      <c r="D111" s="8" t="s">
        <v>11</v>
      </c>
      <c r="E111" s="9" t="s">
        <v>12</v>
      </c>
      <c r="F111" t="s">
        <v>12</v>
      </c>
      <c r="G111" s="9" t="s">
        <v>12</v>
      </c>
      <c r="H111">
        <v>38741</v>
      </c>
      <c r="I111">
        <v>4.4498716</v>
      </c>
      <c r="J111">
        <v>563113</v>
      </c>
    </row>
    <row r="112" spans="1:10">
      <c r="A112" s="5" t="s">
        <v>23</v>
      </c>
      <c r="B112" s="5">
        <v>12</v>
      </c>
      <c r="C112" s="6">
        <v>2012</v>
      </c>
      <c r="D112" s="5" t="s">
        <v>11</v>
      </c>
      <c r="E112" s="6">
        <v>33257</v>
      </c>
      <c r="F112">
        <v>7.31148329674956</v>
      </c>
      <c r="G112" s="6">
        <v>412820</v>
      </c>
      <c r="H112">
        <v>33257</v>
      </c>
      <c r="I112">
        <v>7.3114833</v>
      </c>
      <c r="J112">
        <v>412820</v>
      </c>
    </row>
    <row r="113" spans="1:10">
      <c r="A113" s="5" t="s">
        <v>23</v>
      </c>
      <c r="B113" s="5">
        <v>12</v>
      </c>
      <c r="C113" s="6">
        <v>2013</v>
      </c>
      <c r="D113" s="5" t="s">
        <v>11</v>
      </c>
      <c r="E113" s="6">
        <v>33263</v>
      </c>
      <c r="F113">
        <v>6.93563418813697</v>
      </c>
      <c r="G113" s="6">
        <v>460093</v>
      </c>
      <c r="H113">
        <v>33263</v>
      </c>
      <c r="I113">
        <v>6.9356342</v>
      </c>
      <c r="J113">
        <v>460093</v>
      </c>
    </row>
    <row r="114" spans="1:10">
      <c r="A114" s="5" t="s">
        <v>23</v>
      </c>
      <c r="B114" s="5">
        <v>12</v>
      </c>
      <c r="C114" s="6">
        <v>2014</v>
      </c>
      <c r="D114" s="5" t="s">
        <v>11</v>
      </c>
      <c r="E114" s="6">
        <v>33269</v>
      </c>
      <c r="F114">
        <v>6.76170008115663</v>
      </c>
      <c r="G114" s="6">
        <v>482477</v>
      </c>
      <c r="H114">
        <v>33269</v>
      </c>
      <c r="I114">
        <v>6.7617001</v>
      </c>
      <c r="J114">
        <v>482477</v>
      </c>
    </row>
    <row r="115" spans="1:10">
      <c r="A115" s="5" t="s">
        <v>23</v>
      </c>
      <c r="B115" s="5">
        <v>12</v>
      </c>
      <c r="C115" s="6">
        <v>2015</v>
      </c>
      <c r="D115" s="5" t="s">
        <v>11</v>
      </c>
      <c r="E115" s="6">
        <v>32957</v>
      </c>
      <c r="F115">
        <v>7.03079770610189</v>
      </c>
      <c r="G115" s="6">
        <v>508904</v>
      </c>
      <c r="H115">
        <v>32957</v>
      </c>
      <c r="I115">
        <v>7.0307977</v>
      </c>
      <c r="J115">
        <v>508904</v>
      </c>
    </row>
    <row r="116" spans="1:10">
      <c r="A116" s="5" t="s">
        <v>23</v>
      </c>
      <c r="B116" s="5">
        <v>12</v>
      </c>
      <c r="C116" s="6">
        <v>2016</v>
      </c>
      <c r="D116" s="5" t="s">
        <v>11</v>
      </c>
      <c r="E116" s="6">
        <v>39473</v>
      </c>
      <c r="F116">
        <v>5.63917107896537</v>
      </c>
      <c r="G116" s="6">
        <v>572627</v>
      </c>
      <c r="H116">
        <v>39473</v>
      </c>
      <c r="I116">
        <v>5.6391711</v>
      </c>
      <c r="J116">
        <v>572627</v>
      </c>
    </row>
    <row r="117" spans="1:10">
      <c r="A117" s="5" t="s">
        <v>23</v>
      </c>
      <c r="B117" s="5">
        <v>12</v>
      </c>
      <c r="C117" s="6">
        <v>2017</v>
      </c>
      <c r="D117" s="5" t="s">
        <v>11</v>
      </c>
      <c r="E117" s="6">
        <v>32840</v>
      </c>
      <c r="F117">
        <v>6.28976857490865</v>
      </c>
      <c r="G117" s="6">
        <v>591455</v>
      </c>
      <c r="H117">
        <v>32840</v>
      </c>
      <c r="I117">
        <v>6.2897686</v>
      </c>
      <c r="J117">
        <v>591455</v>
      </c>
    </row>
    <row r="118" spans="1:10">
      <c r="A118" s="5" t="s">
        <v>23</v>
      </c>
      <c r="B118" s="5">
        <v>12</v>
      </c>
      <c r="C118" s="6">
        <v>2018</v>
      </c>
      <c r="D118" s="5" t="s">
        <v>11</v>
      </c>
      <c r="E118" s="6">
        <v>32723</v>
      </c>
      <c r="F118">
        <v>3.63948904440302</v>
      </c>
      <c r="G118" s="6">
        <v>589596</v>
      </c>
      <c r="H118">
        <v>32723</v>
      </c>
      <c r="I118">
        <v>3.639489</v>
      </c>
      <c r="J118">
        <v>589596</v>
      </c>
    </row>
    <row r="119" spans="1:10">
      <c r="A119" s="5" t="s">
        <v>23</v>
      </c>
      <c r="B119" s="5">
        <v>12</v>
      </c>
      <c r="C119" s="6">
        <v>2019</v>
      </c>
      <c r="D119" s="5" t="s">
        <v>11</v>
      </c>
      <c r="E119" s="6">
        <v>32625</v>
      </c>
      <c r="F119">
        <v>3.68447509578544</v>
      </c>
      <c r="G119" s="6">
        <v>646428</v>
      </c>
      <c r="H119">
        <v>32625</v>
      </c>
      <c r="I119">
        <v>3.6844751</v>
      </c>
      <c r="J119">
        <v>646428</v>
      </c>
    </row>
    <row r="120" spans="1:10">
      <c r="A120" s="5" t="s">
        <v>23</v>
      </c>
      <c r="B120" s="5">
        <v>12</v>
      </c>
      <c r="C120" s="6">
        <v>2020</v>
      </c>
      <c r="D120" s="5" t="s">
        <v>11</v>
      </c>
      <c r="E120" s="6" t="s">
        <v>12</v>
      </c>
      <c r="F120" t="s">
        <v>12</v>
      </c>
      <c r="G120" s="6" t="s">
        <v>12</v>
      </c>
      <c r="H120">
        <v>32527</v>
      </c>
      <c r="I120">
        <v>3.7294611</v>
      </c>
      <c r="J120">
        <v>703260</v>
      </c>
    </row>
    <row r="121" spans="1:10">
      <c r="A121" s="5" t="s">
        <v>23</v>
      </c>
      <c r="B121" s="5">
        <v>12</v>
      </c>
      <c r="C121" s="6">
        <v>2021</v>
      </c>
      <c r="D121" s="93" t="s">
        <v>11</v>
      </c>
      <c r="E121" s="9" t="s">
        <v>12</v>
      </c>
      <c r="F121" t="s">
        <v>12</v>
      </c>
      <c r="G121" s="9" t="s">
        <v>12</v>
      </c>
      <c r="H121">
        <v>32429</v>
      </c>
      <c r="I121">
        <v>3.7744472</v>
      </c>
      <c r="J121">
        <v>760092</v>
      </c>
    </row>
    <row r="122" spans="1:10">
      <c r="A122" s="7" t="s">
        <v>24</v>
      </c>
      <c r="B122" s="7">
        <v>13</v>
      </c>
      <c r="C122" s="6">
        <v>2012</v>
      </c>
      <c r="D122" s="51" t="s">
        <v>11</v>
      </c>
      <c r="E122" s="9">
        <v>15792</v>
      </c>
      <c r="F122">
        <v>5.14931610942249</v>
      </c>
      <c r="G122" s="9">
        <v>290460</v>
      </c>
      <c r="H122">
        <v>15792</v>
      </c>
      <c r="I122">
        <v>5.1493161</v>
      </c>
      <c r="J122">
        <v>290460</v>
      </c>
    </row>
    <row r="123" spans="1:10">
      <c r="A123" s="7" t="s">
        <v>24</v>
      </c>
      <c r="B123" s="7">
        <v>13</v>
      </c>
      <c r="C123" s="6">
        <v>2013</v>
      </c>
      <c r="D123" s="51" t="s">
        <v>11</v>
      </c>
      <c r="E123" s="9">
        <v>15696</v>
      </c>
      <c r="F123">
        <v>5.43890163098879</v>
      </c>
      <c r="G123" s="9">
        <v>324413</v>
      </c>
      <c r="H123">
        <v>15696</v>
      </c>
      <c r="I123">
        <v>5.4389016</v>
      </c>
      <c r="J123">
        <v>324413</v>
      </c>
    </row>
    <row r="124" spans="1:10">
      <c r="A124" s="7" t="s">
        <v>24</v>
      </c>
      <c r="B124" s="7">
        <v>13</v>
      </c>
      <c r="C124" s="6">
        <v>2014</v>
      </c>
      <c r="D124" s="51" t="s">
        <v>11</v>
      </c>
      <c r="E124" s="9">
        <v>15632</v>
      </c>
      <c r="F124">
        <v>5.18187052200614</v>
      </c>
      <c r="G124" s="9">
        <v>354330</v>
      </c>
      <c r="H124">
        <v>15632</v>
      </c>
      <c r="I124">
        <v>5.1818705</v>
      </c>
      <c r="J124">
        <v>354330</v>
      </c>
    </row>
    <row r="125" spans="1:10">
      <c r="A125" s="7" t="s">
        <v>24</v>
      </c>
      <c r="B125" s="7">
        <v>13</v>
      </c>
      <c r="C125" s="6">
        <v>2015</v>
      </c>
      <c r="D125" s="51" t="s">
        <v>11</v>
      </c>
      <c r="E125" s="9">
        <v>15478</v>
      </c>
      <c r="F125">
        <v>5.69912133350562</v>
      </c>
      <c r="G125" s="9">
        <v>368854</v>
      </c>
      <c r="H125">
        <v>15478</v>
      </c>
      <c r="I125">
        <v>5.6991213</v>
      </c>
      <c r="J125">
        <v>368854</v>
      </c>
    </row>
    <row r="126" spans="1:10">
      <c r="A126" s="7" t="s">
        <v>24</v>
      </c>
      <c r="B126" s="7">
        <v>13</v>
      </c>
      <c r="C126" s="6">
        <v>2016</v>
      </c>
      <c r="D126" s="51" t="s">
        <v>11</v>
      </c>
      <c r="E126" s="9">
        <v>15457</v>
      </c>
      <c r="F126">
        <v>5.61493174613444</v>
      </c>
      <c r="G126" s="9">
        <v>381618</v>
      </c>
      <c r="H126">
        <v>15457</v>
      </c>
      <c r="I126">
        <v>5.6149317</v>
      </c>
      <c r="J126">
        <v>381618</v>
      </c>
    </row>
    <row r="127" spans="1:10">
      <c r="A127" s="7" t="s">
        <v>24</v>
      </c>
      <c r="B127" s="7">
        <v>13</v>
      </c>
      <c r="C127" s="6">
        <v>2017</v>
      </c>
      <c r="D127" s="51" t="s">
        <v>11</v>
      </c>
      <c r="E127" s="9">
        <v>15285</v>
      </c>
      <c r="F127">
        <v>5.54962381419693</v>
      </c>
      <c r="G127" s="9">
        <v>412635</v>
      </c>
      <c r="H127">
        <v>15285</v>
      </c>
      <c r="I127">
        <v>5.5496238</v>
      </c>
      <c r="J127">
        <v>412635</v>
      </c>
    </row>
    <row r="128" spans="1:10">
      <c r="A128" s="7" t="s">
        <v>24</v>
      </c>
      <c r="B128" s="7">
        <v>13</v>
      </c>
      <c r="C128" s="6">
        <v>2018</v>
      </c>
      <c r="D128" s="51" t="s">
        <v>11</v>
      </c>
      <c r="E128" s="9">
        <v>15136</v>
      </c>
      <c r="F128">
        <v>7.94635306553911</v>
      </c>
      <c r="G128" s="9">
        <v>446310</v>
      </c>
      <c r="H128">
        <v>15136</v>
      </c>
      <c r="I128">
        <v>7.9463531</v>
      </c>
      <c r="J128">
        <v>446310</v>
      </c>
    </row>
    <row r="129" spans="1:10">
      <c r="A129" s="7" t="s">
        <v>24</v>
      </c>
      <c r="B129" s="7">
        <v>13</v>
      </c>
      <c r="C129" s="6">
        <v>2019</v>
      </c>
      <c r="D129" s="51" t="s">
        <v>11</v>
      </c>
      <c r="E129" s="9">
        <v>15178</v>
      </c>
      <c r="F129">
        <v>7.57504282514165</v>
      </c>
      <c r="G129" s="9">
        <v>487524</v>
      </c>
      <c r="H129">
        <v>15178</v>
      </c>
      <c r="I129">
        <v>7.5750428</v>
      </c>
      <c r="J129">
        <v>487524</v>
      </c>
    </row>
    <row r="130" spans="1:10">
      <c r="A130" s="7" t="s">
        <v>24</v>
      </c>
      <c r="B130" s="7">
        <v>13</v>
      </c>
      <c r="C130" s="6">
        <v>2020</v>
      </c>
      <c r="D130" s="51" t="s">
        <v>11</v>
      </c>
      <c r="E130" s="9" t="s">
        <v>12</v>
      </c>
      <c r="F130" t="s">
        <v>12</v>
      </c>
      <c r="G130" s="9" t="s">
        <v>12</v>
      </c>
      <c r="H130">
        <v>15220</v>
      </c>
      <c r="I130">
        <v>7.2037326</v>
      </c>
      <c r="J130">
        <v>528738</v>
      </c>
    </row>
    <row r="131" spans="1:10">
      <c r="A131" s="7" t="s">
        <v>24</v>
      </c>
      <c r="B131" s="7">
        <v>13</v>
      </c>
      <c r="C131" s="6">
        <v>2021</v>
      </c>
      <c r="D131" s="51" t="s">
        <v>11</v>
      </c>
      <c r="E131" s="9" t="s">
        <v>12</v>
      </c>
      <c r="F131" t="s">
        <v>12</v>
      </c>
      <c r="G131" s="9" t="s">
        <v>12</v>
      </c>
      <c r="H131">
        <v>15262</v>
      </c>
      <c r="I131">
        <v>6.8324223</v>
      </c>
      <c r="J131">
        <v>569952</v>
      </c>
    </row>
    <row r="132" spans="1:10">
      <c r="A132" s="7" t="s">
        <v>25</v>
      </c>
      <c r="B132" s="7">
        <v>14</v>
      </c>
      <c r="C132" s="28">
        <v>2012</v>
      </c>
      <c r="D132" s="51" t="s">
        <v>26</v>
      </c>
      <c r="E132" s="9">
        <v>3891</v>
      </c>
      <c r="F132">
        <v>2.89282960678489</v>
      </c>
      <c r="G132" s="9">
        <v>17870</v>
      </c>
      <c r="H132">
        <v>3891</v>
      </c>
      <c r="I132">
        <v>2.8928296</v>
      </c>
      <c r="J132">
        <v>17870</v>
      </c>
    </row>
    <row r="133" spans="1:10">
      <c r="A133" s="7" t="s">
        <v>25</v>
      </c>
      <c r="B133" s="7">
        <v>14</v>
      </c>
      <c r="C133" s="28">
        <v>2013</v>
      </c>
      <c r="D133" s="51" t="s">
        <v>26</v>
      </c>
      <c r="E133" s="9">
        <v>3938</v>
      </c>
      <c r="F133">
        <v>2.58557643473845</v>
      </c>
      <c r="G133" s="9">
        <v>19950</v>
      </c>
      <c r="H133">
        <v>3938</v>
      </c>
      <c r="I133">
        <v>2.5855764</v>
      </c>
      <c r="J133">
        <v>19950</v>
      </c>
    </row>
    <row r="134" spans="1:10">
      <c r="A134" s="7" t="s">
        <v>25</v>
      </c>
      <c r="B134" s="7">
        <v>14</v>
      </c>
      <c r="C134" s="28">
        <v>2014</v>
      </c>
      <c r="D134" s="51" t="s">
        <v>26</v>
      </c>
      <c r="E134" s="9">
        <v>3977</v>
      </c>
      <c r="F134">
        <v>2.50616042242897</v>
      </c>
      <c r="G134" s="9">
        <v>21575</v>
      </c>
      <c r="H134">
        <v>3977</v>
      </c>
      <c r="I134">
        <v>2.5061604</v>
      </c>
      <c r="J134">
        <v>21575</v>
      </c>
    </row>
    <row r="135" spans="1:10">
      <c r="A135" s="7" t="s">
        <v>25</v>
      </c>
      <c r="B135" s="7">
        <v>14</v>
      </c>
      <c r="C135" s="28">
        <v>2015</v>
      </c>
      <c r="D135" s="51" t="s">
        <v>26</v>
      </c>
      <c r="E135" s="9">
        <v>3988</v>
      </c>
      <c r="F135">
        <v>2.64769307923771</v>
      </c>
      <c r="G135" s="9">
        <v>22263</v>
      </c>
      <c r="H135">
        <v>3988</v>
      </c>
      <c r="I135">
        <v>2.6476931</v>
      </c>
      <c r="J135">
        <v>22263</v>
      </c>
    </row>
    <row r="136" spans="1:10">
      <c r="A136" s="7" t="s">
        <v>25</v>
      </c>
      <c r="B136" s="7">
        <v>14</v>
      </c>
      <c r="C136" s="28">
        <v>2016</v>
      </c>
      <c r="D136" s="51" t="s">
        <v>26</v>
      </c>
      <c r="E136" s="9">
        <v>5333</v>
      </c>
      <c r="F136">
        <v>1.91918244890306</v>
      </c>
      <c r="G136" s="9">
        <v>23179</v>
      </c>
      <c r="H136">
        <v>5333</v>
      </c>
      <c r="I136">
        <v>1.9191824</v>
      </c>
      <c r="J136">
        <v>23179</v>
      </c>
    </row>
    <row r="137" spans="1:10">
      <c r="A137" s="7" t="s">
        <v>25</v>
      </c>
      <c r="B137" s="7">
        <v>14</v>
      </c>
      <c r="C137" s="28">
        <v>2017</v>
      </c>
      <c r="D137" s="51" t="s">
        <v>26</v>
      </c>
      <c r="E137" s="9">
        <v>5327</v>
      </c>
      <c r="F137">
        <v>1.94537262999812</v>
      </c>
      <c r="G137" s="9">
        <v>23925</v>
      </c>
      <c r="H137">
        <v>5327</v>
      </c>
      <c r="I137">
        <v>1.9453726</v>
      </c>
      <c r="J137">
        <v>23925</v>
      </c>
    </row>
    <row r="138" spans="1:10">
      <c r="A138" s="7" t="s">
        <v>25</v>
      </c>
      <c r="B138" s="7">
        <v>14</v>
      </c>
      <c r="C138" s="28">
        <v>2018</v>
      </c>
      <c r="D138" s="51" t="s">
        <v>26</v>
      </c>
      <c r="E138" s="9">
        <v>5300</v>
      </c>
      <c r="F138">
        <v>1.78811320754717</v>
      </c>
      <c r="G138" s="9">
        <v>22949</v>
      </c>
      <c r="H138">
        <v>5300</v>
      </c>
      <c r="I138">
        <v>1.7881132</v>
      </c>
      <c r="J138">
        <v>22949</v>
      </c>
    </row>
    <row r="139" spans="1:10">
      <c r="A139" s="7" t="s">
        <v>25</v>
      </c>
      <c r="B139" s="7">
        <v>14</v>
      </c>
      <c r="C139" s="28">
        <v>2019</v>
      </c>
      <c r="D139" s="51" t="s">
        <v>26</v>
      </c>
      <c r="E139" s="9">
        <v>5285</v>
      </c>
      <c r="F139">
        <v>1.60889309366131</v>
      </c>
      <c r="G139" s="9">
        <v>25777</v>
      </c>
      <c r="H139">
        <v>5285</v>
      </c>
      <c r="I139">
        <v>1.6088931</v>
      </c>
      <c r="J139">
        <v>25777</v>
      </c>
    </row>
    <row r="140" spans="1:10">
      <c r="A140" s="7" t="s">
        <v>25</v>
      </c>
      <c r="B140" s="7">
        <v>14</v>
      </c>
      <c r="C140" s="28">
        <v>2020</v>
      </c>
      <c r="D140" s="51" t="s">
        <v>26</v>
      </c>
      <c r="E140" s="9" t="s">
        <v>12</v>
      </c>
      <c r="F140" t="s">
        <v>12</v>
      </c>
      <c r="G140" s="9" t="s">
        <v>12</v>
      </c>
      <c r="H140">
        <v>5270</v>
      </c>
      <c r="I140">
        <v>1.429673</v>
      </c>
      <c r="J140">
        <v>28605</v>
      </c>
    </row>
    <row r="141" spans="1:10">
      <c r="A141" s="7" t="s">
        <v>25</v>
      </c>
      <c r="B141" s="7">
        <v>14</v>
      </c>
      <c r="C141" s="28">
        <v>2021</v>
      </c>
      <c r="D141" s="51" t="s">
        <v>26</v>
      </c>
      <c r="E141" s="9" t="s">
        <v>12</v>
      </c>
      <c r="F141" t="s">
        <v>12</v>
      </c>
      <c r="G141" s="9" t="s">
        <v>12</v>
      </c>
      <c r="H141">
        <v>5255</v>
      </c>
      <c r="I141">
        <v>1.2504529</v>
      </c>
      <c r="J141">
        <v>31433</v>
      </c>
    </row>
    <row r="142" spans="1:10">
      <c r="A142" s="7" t="s">
        <v>27</v>
      </c>
      <c r="B142" s="7">
        <v>15</v>
      </c>
      <c r="C142" s="127">
        <v>2012</v>
      </c>
      <c r="D142" s="51" t="s">
        <v>26</v>
      </c>
      <c r="E142" s="9">
        <v>8924</v>
      </c>
      <c r="F142">
        <v>4.30860600627521</v>
      </c>
      <c r="G142" s="9">
        <v>74923</v>
      </c>
      <c r="H142">
        <v>8924</v>
      </c>
      <c r="I142">
        <v>4.308606</v>
      </c>
      <c r="J142">
        <v>74923</v>
      </c>
    </row>
    <row r="143" spans="1:10">
      <c r="A143" s="7" t="s">
        <v>27</v>
      </c>
      <c r="B143" s="7">
        <v>15</v>
      </c>
      <c r="C143" s="127">
        <v>2013</v>
      </c>
      <c r="D143" s="51" t="s">
        <v>26</v>
      </c>
      <c r="E143" s="9">
        <v>9269</v>
      </c>
      <c r="F143">
        <v>4.03074765346855</v>
      </c>
      <c r="G143" s="9">
        <v>84041</v>
      </c>
      <c r="H143">
        <v>9269</v>
      </c>
      <c r="I143">
        <v>4.0307477</v>
      </c>
      <c r="J143">
        <v>84041</v>
      </c>
    </row>
    <row r="144" spans="1:10">
      <c r="A144" s="7" t="s">
        <v>27</v>
      </c>
      <c r="B144" s="7">
        <v>15</v>
      </c>
      <c r="C144" s="127">
        <v>2014</v>
      </c>
      <c r="D144" s="51" t="s">
        <v>26</v>
      </c>
      <c r="E144" s="9">
        <v>9208</v>
      </c>
      <c r="F144">
        <v>3.91952649869679</v>
      </c>
      <c r="G144" s="9">
        <v>90846</v>
      </c>
      <c r="H144">
        <v>9208</v>
      </c>
      <c r="I144">
        <v>3.9195265</v>
      </c>
      <c r="J144">
        <v>90846</v>
      </c>
    </row>
    <row r="145" spans="1:10">
      <c r="A145" s="7" t="s">
        <v>27</v>
      </c>
      <c r="B145" s="7">
        <v>15</v>
      </c>
      <c r="C145" s="127">
        <v>2015</v>
      </c>
      <c r="D145" s="51" t="s">
        <v>26</v>
      </c>
      <c r="E145" s="9">
        <v>9223</v>
      </c>
      <c r="F145">
        <v>3.8697820665727</v>
      </c>
      <c r="G145" s="9">
        <v>92086</v>
      </c>
      <c r="H145">
        <v>9223</v>
      </c>
      <c r="I145">
        <v>3.8697821</v>
      </c>
      <c r="J145">
        <v>92086</v>
      </c>
    </row>
    <row r="146" spans="1:10">
      <c r="A146" s="7" t="s">
        <v>27</v>
      </c>
      <c r="B146" s="7">
        <v>15</v>
      </c>
      <c r="C146" s="127">
        <v>2016</v>
      </c>
      <c r="D146" s="51" t="s">
        <v>26</v>
      </c>
      <c r="E146" s="9">
        <v>9333</v>
      </c>
      <c r="F146">
        <v>3.87849566055931</v>
      </c>
      <c r="G146" s="9">
        <v>96681</v>
      </c>
      <c r="H146">
        <v>9333</v>
      </c>
      <c r="I146">
        <v>3.8784957</v>
      </c>
      <c r="J146">
        <v>96681</v>
      </c>
    </row>
    <row r="147" spans="1:10">
      <c r="A147" s="7" t="s">
        <v>27</v>
      </c>
      <c r="B147" s="7">
        <v>15</v>
      </c>
      <c r="C147" s="127">
        <v>2017</v>
      </c>
      <c r="D147" s="51" t="s">
        <v>26</v>
      </c>
      <c r="E147" s="9">
        <v>9550</v>
      </c>
      <c r="F147">
        <v>3.7786387434555</v>
      </c>
      <c r="G147" s="9">
        <v>98900</v>
      </c>
      <c r="H147">
        <v>9550</v>
      </c>
      <c r="I147">
        <v>3.7786387</v>
      </c>
      <c r="J147">
        <v>98900</v>
      </c>
    </row>
    <row r="148" spans="1:10">
      <c r="A148" s="7" t="s">
        <v>27</v>
      </c>
      <c r="B148" s="7">
        <v>15</v>
      </c>
      <c r="C148" s="127">
        <v>2018</v>
      </c>
      <c r="D148" s="51" t="s">
        <v>26</v>
      </c>
      <c r="E148" s="9">
        <v>9435</v>
      </c>
      <c r="F148">
        <v>4.21875993640699</v>
      </c>
      <c r="G148" s="9">
        <v>70674</v>
      </c>
      <c r="H148">
        <v>9435</v>
      </c>
      <c r="I148">
        <v>4.2187599</v>
      </c>
      <c r="J148">
        <v>70674</v>
      </c>
    </row>
    <row r="149" spans="1:10">
      <c r="A149" s="7" t="s">
        <v>27</v>
      </c>
      <c r="B149" s="7">
        <v>15</v>
      </c>
      <c r="C149" s="127">
        <v>2019</v>
      </c>
      <c r="D149" s="51" t="s">
        <v>26</v>
      </c>
      <c r="E149" s="9">
        <v>9456</v>
      </c>
      <c r="F149">
        <v>4.08269881556684</v>
      </c>
      <c r="G149" s="9">
        <v>76753</v>
      </c>
      <c r="H149">
        <v>9456</v>
      </c>
      <c r="I149">
        <v>4.0826988</v>
      </c>
      <c r="J149">
        <v>76753</v>
      </c>
    </row>
    <row r="150" spans="1:10">
      <c r="A150" s="7" t="s">
        <v>27</v>
      </c>
      <c r="B150" s="7">
        <v>15</v>
      </c>
      <c r="C150" s="127">
        <v>2020</v>
      </c>
      <c r="D150" s="51" t="s">
        <v>26</v>
      </c>
      <c r="E150" s="9" t="s">
        <v>12</v>
      </c>
      <c r="F150" t="s">
        <v>12</v>
      </c>
      <c r="G150" s="9" t="s">
        <v>12</v>
      </c>
      <c r="H150">
        <v>9477</v>
      </c>
      <c r="I150">
        <v>3.9466377</v>
      </c>
      <c r="J150">
        <v>82832</v>
      </c>
    </row>
    <row r="151" spans="1:10">
      <c r="A151" s="7" t="s">
        <v>27</v>
      </c>
      <c r="B151" s="7">
        <v>15</v>
      </c>
      <c r="C151" s="127">
        <v>2021</v>
      </c>
      <c r="D151" s="51" t="s">
        <v>26</v>
      </c>
      <c r="E151" s="9" t="s">
        <v>12</v>
      </c>
      <c r="F151" t="s">
        <v>12</v>
      </c>
      <c r="G151" s="9" t="s">
        <v>12</v>
      </c>
      <c r="H151">
        <v>9498</v>
      </c>
      <c r="I151">
        <v>3.8105766</v>
      </c>
      <c r="J151">
        <v>88911</v>
      </c>
    </row>
    <row r="152" spans="1:10">
      <c r="A152" s="45" t="s">
        <v>28</v>
      </c>
      <c r="B152" s="45">
        <v>16</v>
      </c>
      <c r="C152" s="46">
        <v>2012</v>
      </c>
      <c r="D152" s="45" t="s">
        <v>26</v>
      </c>
      <c r="E152" s="46">
        <v>32624</v>
      </c>
      <c r="F152">
        <v>2.5870831289848</v>
      </c>
      <c r="G152" s="46">
        <v>160530</v>
      </c>
      <c r="H152">
        <v>32624</v>
      </c>
      <c r="I152">
        <v>2.5870831</v>
      </c>
      <c r="J152">
        <v>160530</v>
      </c>
    </row>
    <row r="153" spans="1:10">
      <c r="A153" s="45" t="s">
        <v>28</v>
      </c>
      <c r="B153" s="45">
        <v>16</v>
      </c>
      <c r="C153" s="46">
        <v>2013</v>
      </c>
      <c r="D153" s="45" t="s">
        <v>26</v>
      </c>
      <c r="E153" s="46">
        <v>32335</v>
      </c>
      <c r="F153">
        <v>2.59220658728931</v>
      </c>
      <c r="G153" s="46">
        <v>179850</v>
      </c>
      <c r="H153">
        <v>32335</v>
      </c>
      <c r="I153">
        <v>2.5922066</v>
      </c>
      <c r="J153">
        <v>179850</v>
      </c>
    </row>
    <row r="154" spans="1:10">
      <c r="A154" s="45" t="s">
        <v>28</v>
      </c>
      <c r="B154" s="45">
        <v>16</v>
      </c>
      <c r="C154" s="46">
        <v>2014</v>
      </c>
      <c r="D154" s="45" t="s">
        <v>26</v>
      </c>
      <c r="E154" s="46">
        <v>32154</v>
      </c>
      <c r="F154">
        <v>2.80982148410773</v>
      </c>
      <c r="G154" s="46">
        <v>194054</v>
      </c>
      <c r="H154">
        <v>32154</v>
      </c>
      <c r="I154">
        <v>2.8098215</v>
      </c>
      <c r="J154">
        <v>194054</v>
      </c>
    </row>
    <row r="155" spans="1:10">
      <c r="A155" s="45" t="s">
        <v>28</v>
      </c>
      <c r="B155" s="45">
        <v>16</v>
      </c>
      <c r="C155" s="46">
        <v>2015</v>
      </c>
      <c r="D155" s="45" t="s">
        <v>26</v>
      </c>
      <c r="E155" s="46">
        <v>32040</v>
      </c>
      <c r="F155">
        <v>2.74516229712859</v>
      </c>
      <c r="G155" s="46">
        <v>196590</v>
      </c>
      <c r="H155">
        <v>32040</v>
      </c>
      <c r="I155">
        <v>2.7451623</v>
      </c>
      <c r="J155">
        <v>196590</v>
      </c>
    </row>
    <row r="156" spans="1:10">
      <c r="A156" s="45" t="s">
        <v>28</v>
      </c>
      <c r="B156" s="45">
        <v>16</v>
      </c>
      <c r="C156" s="46">
        <v>2016</v>
      </c>
      <c r="D156" s="45" t="s">
        <v>26</v>
      </c>
      <c r="E156" s="46">
        <v>31815</v>
      </c>
      <c r="F156">
        <v>2.80521766462361</v>
      </c>
      <c r="G156" s="46">
        <v>206613</v>
      </c>
      <c r="H156">
        <v>31815</v>
      </c>
      <c r="I156">
        <v>2.8052177</v>
      </c>
      <c r="J156">
        <v>206613</v>
      </c>
    </row>
    <row r="157" spans="1:10">
      <c r="A157" s="45" t="s">
        <v>28</v>
      </c>
      <c r="B157" s="45">
        <v>16</v>
      </c>
      <c r="C157" s="46">
        <v>2017</v>
      </c>
      <c r="D157" s="45" t="s">
        <v>26</v>
      </c>
      <c r="E157" s="46">
        <v>31644</v>
      </c>
      <c r="F157">
        <v>2.8436038427506</v>
      </c>
      <c r="G157" s="46">
        <v>212775</v>
      </c>
      <c r="H157">
        <v>31644</v>
      </c>
      <c r="I157">
        <v>2.8436038</v>
      </c>
      <c r="J157">
        <v>212775</v>
      </c>
    </row>
    <row r="158" spans="1:10">
      <c r="A158" s="45" t="s">
        <v>28</v>
      </c>
      <c r="B158" s="45">
        <v>16</v>
      </c>
      <c r="C158" s="46">
        <v>2018</v>
      </c>
      <c r="D158" s="45" t="s">
        <v>26</v>
      </c>
      <c r="E158" s="46">
        <v>31690</v>
      </c>
      <c r="F158">
        <v>2.50066266961186</v>
      </c>
      <c r="G158" s="46">
        <v>245015</v>
      </c>
      <c r="H158">
        <v>31690</v>
      </c>
      <c r="I158">
        <v>2.5006627</v>
      </c>
      <c r="J158">
        <v>245015</v>
      </c>
    </row>
    <row r="159" spans="1:10">
      <c r="A159" s="45" t="s">
        <v>28</v>
      </c>
      <c r="B159" s="45">
        <v>16</v>
      </c>
      <c r="C159" s="46">
        <v>2019</v>
      </c>
      <c r="D159" s="45" t="s">
        <v>26</v>
      </c>
      <c r="E159" s="46">
        <v>28415</v>
      </c>
      <c r="F159">
        <v>2.57128277318318</v>
      </c>
      <c r="G159" s="46">
        <v>225379</v>
      </c>
      <c r="H159">
        <v>28415</v>
      </c>
      <c r="I159">
        <v>2.5712828</v>
      </c>
      <c r="J159">
        <v>225379</v>
      </c>
    </row>
    <row r="160" spans="1:10">
      <c r="A160" s="45" t="s">
        <v>28</v>
      </c>
      <c r="B160" s="45">
        <v>16</v>
      </c>
      <c r="C160" s="46">
        <v>2020</v>
      </c>
      <c r="D160" s="45" t="s">
        <v>26</v>
      </c>
      <c r="E160" s="46" t="s">
        <v>12</v>
      </c>
      <c r="F160" t="s">
        <v>12</v>
      </c>
      <c r="G160" s="46" t="s">
        <v>12</v>
      </c>
      <c r="H160">
        <v>25140</v>
      </c>
      <c r="I160">
        <v>2.6419029</v>
      </c>
      <c r="J160">
        <v>205743</v>
      </c>
    </row>
    <row r="161" spans="1:10">
      <c r="A161" s="7" t="s">
        <v>28</v>
      </c>
      <c r="B161" s="45">
        <v>16</v>
      </c>
      <c r="C161" s="9">
        <v>2021</v>
      </c>
      <c r="D161" s="8" t="s">
        <v>26</v>
      </c>
      <c r="E161" s="9" t="s">
        <v>12</v>
      </c>
      <c r="F161" t="s">
        <v>12</v>
      </c>
      <c r="G161" s="9" t="s">
        <v>12</v>
      </c>
      <c r="H161">
        <v>21865</v>
      </c>
      <c r="I161">
        <v>2.712523</v>
      </c>
      <c r="J161">
        <v>186107</v>
      </c>
    </row>
    <row r="162" spans="1:10">
      <c r="A162" s="125" t="s">
        <v>29</v>
      </c>
      <c r="B162" s="125">
        <v>17</v>
      </c>
      <c r="C162" s="126">
        <v>2012</v>
      </c>
      <c r="D162" s="125" t="s">
        <v>26</v>
      </c>
      <c r="E162" s="126">
        <v>19134</v>
      </c>
      <c r="F162">
        <v>5.09281906553779</v>
      </c>
      <c r="G162" s="126">
        <v>92575</v>
      </c>
      <c r="H162">
        <v>19134</v>
      </c>
      <c r="I162">
        <v>5.0928191</v>
      </c>
      <c r="J162">
        <v>92575</v>
      </c>
    </row>
    <row r="163" spans="1:10">
      <c r="A163" s="125" t="s">
        <v>29</v>
      </c>
      <c r="B163" s="125">
        <v>17</v>
      </c>
      <c r="C163" s="126">
        <v>2013</v>
      </c>
      <c r="D163" s="125" t="s">
        <v>26</v>
      </c>
      <c r="E163" s="126">
        <v>19132</v>
      </c>
      <c r="F163">
        <v>5.20828977629103</v>
      </c>
      <c r="G163" s="126">
        <v>103544</v>
      </c>
      <c r="H163">
        <v>19132</v>
      </c>
      <c r="I163">
        <v>5.2082898</v>
      </c>
      <c r="J163">
        <v>103544</v>
      </c>
    </row>
    <row r="164" spans="1:10">
      <c r="A164" s="125" t="s">
        <v>29</v>
      </c>
      <c r="B164" s="125">
        <v>17</v>
      </c>
      <c r="C164" s="126">
        <v>2014</v>
      </c>
      <c r="D164" s="125" t="s">
        <v>26</v>
      </c>
      <c r="E164" s="126">
        <v>19302</v>
      </c>
      <c r="F164">
        <v>5.05315511345974</v>
      </c>
      <c r="G164" s="126">
        <v>112333</v>
      </c>
      <c r="H164">
        <v>19302</v>
      </c>
      <c r="I164">
        <v>5.0531551</v>
      </c>
      <c r="J164">
        <v>112333</v>
      </c>
    </row>
    <row r="165" spans="1:10">
      <c r="A165" s="125" t="s">
        <v>29</v>
      </c>
      <c r="B165" s="125">
        <v>17</v>
      </c>
      <c r="C165" s="126">
        <v>2015</v>
      </c>
      <c r="D165" s="125" t="s">
        <v>26</v>
      </c>
      <c r="E165" s="126">
        <v>19451</v>
      </c>
      <c r="F165">
        <v>5.18132743817799</v>
      </c>
      <c r="G165" s="126">
        <v>111304</v>
      </c>
      <c r="H165">
        <v>19451</v>
      </c>
      <c r="I165">
        <v>5.1813274</v>
      </c>
      <c r="J165">
        <v>111304</v>
      </c>
    </row>
    <row r="166" spans="1:10">
      <c r="A166" s="125" t="s">
        <v>29</v>
      </c>
      <c r="B166" s="125">
        <v>17</v>
      </c>
      <c r="C166" s="126">
        <v>2016</v>
      </c>
      <c r="D166" s="125" t="s">
        <v>26</v>
      </c>
      <c r="E166" s="126">
        <v>20681</v>
      </c>
      <c r="F166">
        <v>5.04608094386152</v>
      </c>
      <c r="G166" s="126">
        <v>116691</v>
      </c>
      <c r="H166">
        <v>20681</v>
      </c>
      <c r="I166">
        <v>5.0460809</v>
      </c>
      <c r="J166">
        <v>116691</v>
      </c>
    </row>
    <row r="167" spans="1:10">
      <c r="A167" s="125" t="s">
        <v>29</v>
      </c>
      <c r="B167" s="125">
        <v>17</v>
      </c>
      <c r="C167" s="126">
        <v>2017</v>
      </c>
      <c r="D167" s="125" t="s">
        <v>26</v>
      </c>
      <c r="E167" s="126">
        <v>21987</v>
      </c>
      <c r="F167">
        <v>4.84004184290717</v>
      </c>
      <c r="G167" s="126">
        <v>119934</v>
      </c>
      <c r="H167">
        <v>21987</v>
      </c>
      <c r="I167">
        <v>4.8400418</v>
      </c>
      <c r="J167">
        <v>119934</v>
      </c>
    </row>
    <row r="168" spans="1:10">
      <c r="A168" s="125" t="s">
        <v>29</v>
      </c>
      <c r="B168" s="125">
        <v>17</v>
      </c>
      <c r="C168" s="126">
        <v>2018</v>
      </c>
      <c r="D168" s="125" t="s">
        <v>26</v>
      </c>
      <c r="E168" s="126">
        <v>22987</v>
      </c>
      <c r="F168">
        <v>6.92861182407448</v>
      </c>
      <c r="G168" s="126">
        <v>109518</v>
      </c>
      <c r="H168">
        <v>22987</v>
      </c>
      <c r="I168">
        <v>6.9286118</v>
      </c>
      <c r="J168">
        <v>109518</v>
      </c>
    </row>
    <row r="169" spans="1:10">
      <c r="A169" s="125" t="s">
        <v>29</v>
      </c>
      <c r="B169" s="125">
        <v>17</v>
      </c>
      <c r="C169" s="126">
        <v>2019</v>
      </c>
      <c r="D169" s="125" t="s">
        <v>26</v>
      </c>
      <c r="E169" s="126">
        <v>25137</v>
      </c>
      <c r="F169">
        <v>6.45323626526634</v>
      </c>
      <c r="G169" s="126">
        <v>115138</v>
      </c>
      <c r="H169">
        <v>25137</v>
      </c>
      <c r="I169">
        <v>6.4532363</v>
      </c>
      <c r="J169">
        <v>115138</v>
      </c>
    </row>
    <row r="170" spans="1:10">
      <c r="A170" s="125" t="s">
        <v>29</v>
      </c>
      <c r="B170" s="125">
        <v>17</v>
      </c>
      <c r="C170" s="126">
        <v>2020</v>
      </c>
      <c r="D170" s="125" t="s">
        <v>26</v>
      </c>
      <c r="E170" s="126" t="s">
        <v>12</v>
      </c>
      <c r="F170" t="s">
        <v>12</v>
      </c>
      <c r="G170" s="126" t="s">
        <v>12</v>
      </c>
      <c r="H170">
        <v>27287</v>
      </c>
      <c r="I170">
        <v>5.9778607</v>
      </c>
      <c r="J170">
        <v>120758</v>
      </c>
    </row>
    <row r="171" spans="1:10">
      <c r="A171" s="7" t="s">
        <v>29</v>
      </c>
      <c r="B171" s="125">
        <v>17</v>
      </c>
      <c r="C171" s="9">
        <v>2021</v>
      </c>
      <c r="D171" s="8" t="s">
        <v>26</v>
      </c>
      <c r="E171" s="9" t="s">
        <v>12</v>
      </c>
      <c r="F171" t="s">
        <v>12</v>
      </c>
      <c r="G171" s="9" t="s">
        <v>12</v>
      </c>
      <c r="H171">
        <v>29437</v>
      </c>
      <c r="I171">
        <v>5.5024851</v>
      </c>
      <c r="J171">
        <v>126378</v>
      </c>
    </row>
    <row r="172" spans="1:10">
      <c r="A172" s="7" t="s">
        <v>30</v>
      </c>
      <c r="B172" s="7">
        <v>18</v>
      </c>
      <c r="C172" s="46">
        <v>2012</v>
      </c>
      <c r="D172" s="51" t="s">
        <v>31</v>
      </c>
      <c r="E172" s="9">
        <v>6504</v>
      </c>
      <c r="F172">
        <v>4.07856703567036</v>
      </c>
      <c r="G172" s="9">
        <v>63308</v>
      </c>
      <c r="H172">
        <v>6504</v>
      </c>
      <c r="I172">
        <v>4.078567</v>
      </c>
      <c r="J172">
        <v>63308</v>
      </c>
    </row>
    <row r="173" spans="1:10">
      <c r="A173" s="7" t="s">
        <v>30</v>
      </c>
      <c r="B173" s="7">
        <v>18</v>
      </c>
      <c r="C173" s="46">
        <v>2013</v>
      </c>
      <c r="D173" s="51" t="s">
        <v>31</v>
      </c>
      <c r="E173" s="9">
        <v>6389</v>
      </c>
      <c r="F173">
        <v>3.4434183753326</v>
      </c>
      <c r="G173" s="9">
        <v>69557</v>
      </c>
      <c r="H173">
        <v>6389</v>
      </c>
      <c r="I173">
        <v>3.4434184</v>
      </c>
      <c r="J173">
        <v>69557</v>
      </c>
    </row>
    <row r="174" spans="1:10">
      <c r="A174" s="7" t="s">
        <v>30</v>
      </c>
      <c r="B174" s="7">
        <v>18</v>
      </c>
      <c r="C174" s="46">
        <v>2014</v>
      </c>
      <c r="D174" s="51" t="s">
        <v>31</v>
      </c>
      <c r="E174" s="9">
        <v>5969</v>
      </c>
      <c r="F174">
        <v>3.35064499916234</v>
      </c>
      <c r="G174" s="9">
        <v>74374</v>
      </c>
      <c r="H174">
        <v>5969</v>
      </c>
      <c r="I174">
        <v>3.350645</v>
      </c>
      <c r="J174">
        <v>74374</v>
      </c>
    </row>
    <row r="175" spans="1:10">
      <c r="A175" s="7" t="s">
        <v>30</v>
      </c>
      <c r="B175" s="7">
        <v>18</v>
      </c>
      <c r="C175" s="46">
        <v>2015</v>
      </c>
      <c r="D175" s="51" t="s">
        <v>31</v>
      </c>
      <c r="E175" s="9">
        <v>5934</v>
      </c>
      <c r="F175">
        <v>3.35288169868554</v>
      </c>
      <c r="G175" s="9">
        <v>77360</v>
      </c>
      <c r="H175">
        <v>5934</v>
      </c>
      <c r="I175">
        <v>3.3528817</v>
      </c>
      <c r="J175">
        <v>77360</v>
      </c>
    </row>
    <row r="176" spans="1:10">
      <c r="A176" s="7" t="s">
        <v>30</v>
      </c>
      <c r="B176" s="7">
        <v>18</v>
      </c>
      <c r="C176" s="46">
        <v>2016</v>
      </c>
      <c r="D176" s="51" t="s">
        <v>31</v>
      </c>
      <c r="E176" s="9">
        <v>5565</v>
      </c>
      <c r="F176">
        <v>2.85103324348607</v>
      </c>
      <c r="G176" s="9">
        <v>77834</v>
      </c>
      <c r="H176">
        <v>5565</v>
      </c>
      <c r="I176">
        <v>2.8510332</v>
      </c>
      <c r="J176">
        <v>77834</v>
      </c>
    </row>
    <row r="177" spans="1:10">
      <c r="A177" s="7" t="s">
        <v>30</v>
      </c>
      <c r="B177" s="7">
        <v>18</v>
      </c>
      <c r="C177" s="46">
        <v>2017</v>
      </c>
      <c r="D177" s="51" t="s">
        <v>31</v>
      </c>
      <c r="E177" s="9">
        <v>5427</v>
      </c>
      <c r="F177">
        <v>2.489773355445</v>
      </c>
      <c r="G177" s="9">
        <v>80909</v>
      </c>
      <c r="H177">
        <v>5427</v>
      </c>
      <c r="I177">
        <v>2.4897734</v>
      </c>
      <c r="J177">
        <v>80909</v>
      </c>
    </row>
    <row r="178" spans="1:10">
      <c r="A178" s="7" t="s">
        <v>30</v>
      </c>
      <c r="B178" s="7">
        <v>18</v>
      </c>
      <c r="C178" s="46">
        <v>2018</v>
      </c>
      <c r="D178" s="51" t="s">
        <v>31</v>
      </c>
      <c r="E178" s="9">
        <v>5104</v>
      </c>
      <c r="F178">
        <v>2.30956112852665</v>
      </c>
      <c r="G178" s="9">
        <v>79619</v>
      </c>
      <c r="H178">
        <v>5104</v>
      </c>
      <c r="I178">
        <v>2.3095611</v>
      </c>
      <c r="J178">
        <v>79619</v>
      </c>
    </row>
    <row r="179" spans="1:10">
      <c r="A179" s="7" t="s">
        <v>30</v>
      </c>
      <c r="B179" s="7">
        <v>18</v>
      </c>
      <c r="C179" s="46">
        <v>2019</v>
      </c>
      <c r="D179" s="51" t="s">
        <v>31</v>
      </c>
      <c r="E179" s="9">
        <v>5080</v>
      </c>
      <c r="F179">
        <v>1.99350393700787</v>
      </c>
      <c r="G179" s="9">
        <v>86124</v>
      </c>
      <c r="H179">
        <v>5080</v>
      </c>
      <c r="I179">
        <v>1.9935039</v>
      </c>
      <c r="J179">
        <v>86124</v>
      </c>
    </row>
    <row r="180" spans="1:10">
      <c r="A180" s="7" t="s">
        <v>30</v>
      </c>
      <c r="B180" s="7">
        <v>18</v>
      </c>
      <c r="C180" s="46">
        <v>2020</v>
      </c>
      <c r="D180" s="51" t="s">
        <v>31</v>
      </c>
      <c r="E180" s="9" t="s">
        <v>12</v>
      </c>
      <c r="F180" t="s">
        <v>12</v>
      </c>
      <c r="G180" s="9" t="s">
        <v>12</v>
      </c>
      <c r="H180">
        <v>5056</v>
      </c>
      <c r="I180">
        <v>1.6774467</v>
      </c>
      <c r="J180">
        <v>92629</v>
      </c>
    </row>
    <row r="181" spans="1:10">
      <c r="A181" s="7" t="s">
        <v>30</v>
      </c>
      <c r="B181" s="7">
        <v>18</v>
      </c>
      <c r="C181" s="46">
        <v>2021</v>
      </c>
      <c r="D181" s="51" t="s">
        <v>31</v>
      </c>
      <c r="E181" s="9" t="s">
        <v>12</v>
      </c>
      <c r="F181" t="s">
        <v>12</v>
      </c>
      <c r="G181" s="9" t="s">
        <v>12</v>
      </c>
      <c r="H181">
        <v>5032</v>
      </c>
      <c r="I181">
        <v>1.3613896</v>
      </c>
      <c r="J181">
        <v>99134</v>
      </c>
    </row>
    <row r="182" spans="1:10">
      <c r="A182" s="7" t="s">
        <v>32</v>
      </c>
      <c r="B182" s="7">
        <v>19</v>
      </c>
      <c r="C182" s="28">
        <v>2012</v>
      </c>
      <c r="D182" s="51" t="s">
        <v>31</v>
      </c>
      <c r="E182" s="9">
        <v>10748</v>
      </c>
      <c r="F182">
        <v>3.4226832899144</v>
      </c>
      <c r="G182" s="9">
        <v>37857</v>
      </c>
      <c r="H182">
        <v>10748</v>
      </c>
      <c r="I182">
        <v>3.4226833</v>
      </c>
      <c r="J182">
        <v>37857</v>
      </c>
    </row>
    <row r="183" spans="1:10">
      <c r="A183" s="7" t="s">
        <v>32</v>
      </c>
      <c r="B183" s="7">
        <v>19</v>
      </c>
      <c r="C183" s="28">
        <v>2013</v>
      </c>
      <c r="D183" s="51" t="s">
        <v>31</v>
      </c>
      <c r="E183" s="9">
        <v>10613</v>
      </c>
      <c r="F183">
        <v>3.21435974747951</v>
      </c>
      <c r="G183" s="9">
        <v>41236</v>
      </c>
      <c r="H183">
        <v>10613</v>
      </c>
      <c r="I183">
        <v>3.2143597</v>
      </c>
      <c r="J183">
        <v>41236</v>
      </c>
    </row>
    <row r="184" spans="1:10">
      <c r="A184" s="7" t="s">
        <v>32</v>
      </c>
      <c r="B184" s="7">
        <v>19</v>
      </c>
      <c r="C184" s="28">
        <v>2014</v>
      </c>
      <c r="D184" s="51" t="s">
        <v>31</v>
      </c>
      <c r="E184" s="9">
        <v>10176</v>
      </c>
      <c r="F184">
        <v>3.24479166666667</v>
      </c>
      <c r="G184" s="9">
        <v>43570</v>
      </c>
      <c r="H184">
        <v>10176</v>
      </c>
      <c r="I184">
        <v>3.2447917</v>
      </c>
      <c r="J184">
        <v>43570</v>
      </c>
    </row>
    <row r="185" spans="1:10">
      <c r="A185" s="7" t="s">
        <v>32</v>
      </c>
      <c r="B185" s="7">
        <v>19</v>
      </c>
      <c r="C185" s="28">
        <v>2015</v>
      </c>
      <c r="D185" s="51" t="s">
        <v>31</v>
      </c>
      <c r="E185" s="9">
        <v>10122</v>
      </c>
      <c r="F185">
        <v>3.64216557992492</v>
      </c>
      <c r="G185" s="9">
        <v>45197</v>
      </c>
      <c r="H185">
        <v>10122</v>
      </c>
      <c r="I185">
        <v>3.6421656</v>
      </c>
      <c r="J185">
        <v>45197</v>
      </c>
    </row>
    <row r="186" spans="1:10">
      <c r="A186" s="7" t="s">
        <v>32</v>
      </c>
      <c r="B186" s="7">
        <v>19</v>
      </c>
      <c r="C186" s="28">
        <v>2016</v>
      </c>
      <c r="D186" s="51" t="s">
        <v>31</v>
      </c>
      <c r="E186" s="9">
        <v>10199</v>
      </c>
      <c r="F186">
        <v>3.48965584861261</v>
      </c>
      <c r="G186" s="9">
        <v>47906</v>
      </c>
      <c r="H186">
        <v>10199</v>
      </c>
      <c r="I186">
        <v>3.4896558</v>
      </c>
      <c r="J186">
        <v>47906</v>
      </c>
    </row>
    <row r="187" spans="1:10">
      <c r="A187" s="7" t="s">
        <v>32</v>
      </c>
      <c r="B187" s="7">
        <v>19</v>
      </c>
      <c r="C187" s="28">
        <v>2017</v>
      </c>
      <c r="D187" s="51" t="s">
        <v>31</v>
      </c>
      <c r="E187" s="9">
        <v>10127</v>
      </c>
      <c r="F187">
        <v>3.45610743556828</v>
      </c>
      <c r="G187" s="9">
        <v>48336</v>
      </c>
      <c r="H187">
        <v>10127</v>
      </c>
      <c r="I187">
        <v>3.4561074</v>
      </c>
      <c r="J187">
        <v>48336</v>
      </c>
    </row>
    <row r="188" spans="1:10">
      <c r="A188" s="7" t="s">
        <v>32</v>
      </c>
      <c r="B188" s="7">
        <v>19</v>
      </c>
      <c r="C188" s="28">
        <v>2018</v>
      </c>
      <c r="D188" s="51" t="s">
        <v>31</v>
      </c>
      <c r="E188" s="9">
        <v>10065</v>
      </c>
      <c r="F188">
        <v>3.80218579234973</v>
      </c>
      <c r="G188" s="9">
        <v>43330</v>
      </c>
      <c r="H188">
        <v>10065</v>
      </c>
      <c r="I188">
        <v>3.8021858</v>
      </c>
      <c r="J188">
        <v>43330</v>
      </c>
    </row>
    <row r="189" spans="1:10">
      <c r="A189" s="7" t="s">
        <v>32</v>
      </c>
      <c r="B189" s="7">
        <v>19</v>
      </c>
      <c r="C189" s="28">
        <v>2019</v>
      </c>
      <c r="D189" s="51" t="s">
        <v>31</v>
      </c>
      <c r="E189" s="9">
        <v>9903</v>
      </c>
      <c r="F189">
        <v>3.60456427345249</v>
      </c>
      <c r="G189" s="9">
        <v>46448</v>
      </c>
      <c r="H189">
        <v>9903</v>
      </c>
      <c r="I189">
        <v>3.6045643</v>
      </c>
      <c r="J189">
        <v>46448</v>
      </c>
    </row>
    <row r="190" spans="1:10">
      <c r="A190" s="7" t="s">
        <v>32</v>
      </c>
      <c r="B190" s="7">
        <v>19</v>
      </c>
      <c r="C190" s="28">
        <v>2020</v>
      </c>
      <c r="D190" s="51" t="s">
        <v>31</v>
      </c>
      <c r="E190" s="9" t="s">
        <v>12</v>
      </c>
      <c r="F190" t="s">
        <v>12</v>
      </c>
      <c r="G190" s="9" t="s">
        <v>12</v>
      </c>
      <c r="H190">
        <v>9741</v>
      </c>
      <c r="I190">
        <v>3.4069428</v>
      </c>
      <c r="J190">
        <v>49566</v>
      </c>
    </row>
    <row r="191" spans="1:10">
      <c r="A191" s="7" t="s">
        <v>32</v>
      </c>
      <c r="B191" s="7">
        <v>19</v>
      </c>
      <c r="C191" s="28">
        <v>2021</v>
      </c>
      <c r="D191" s="51" t="s">
        <v>31</v>
      </c>
      <c r="E191" s="9" t="s">
        <v>12</v>
      </c>
      <c r="F191" t="s">
        <v>12</v>
      </c>
      <c r="G191" s="9" t="s">
        <v>12</v>
      </c>
      <c r="H191">
        <v>9579</v>
      </c>
      <c r="I191">
        <v>3.2093212</v>
      </c>
      <c r="J191">
        <v>52684</v>
      </c>
    </row>
    <row r="192" spans="1:10">
      <c r="A192" s="18" t="s">
        <v>33</v>
      </c>
      <c r="B192" s="18">
        <v>20</v>
      </c>
      <c r="C192" s="19">
        <v>2012</v>
      </c>
      <c r="D192" s="18" t="s">
        <v>31</v>
      </c>
      <c r="E192" s="19">
        <v>45170</v>
      </c>
      <c r="F192">
        <v>5.32565862297985</v>
      </c>
      <c r="G192" s="19">
        <v>369445</v>
      </c>
      <c r="H192">
        <v>45170</v>
      </c>
      <c r="I192">
        <v>5.3256586</v>
      </c>
      <c r="J192">
        <v>369445</v>
      </c>
    </row>
    <row r="193" spans="1:10">
      <c r="A193" s="18" t="s">
        <v>33</v>
      </c>
      <c r="B193" s="18">
        <v>20</v>
      </c>
      <c r="C193" s="19">
        <v>2013</v>
      </c>
      <c r="D193" s="18" t="s">
        <v>31</v>
      </c>
      <c r="E193" s="19">
        <v>45084</v>
      </c>
      <c r="F193">
        <v>5.12549906840564</v>
      </c>
      <c r="G193" s="19">
        <v>403722</v>
      </c>
      <c r="H193">
        <v>45084</v>
      </c>
      <c r="I193">
        <v>5.1254991</v>
      </c>
      <c r="J193">
        <v>403722</v>
      </c>
    </row>
    <row r="194" spans="1:10">
      <c r="A194" s="18" t="s">
        <v>33</v>
      </c>
      <c r="B194" s="18">
        <v>20</v>
      </c>
      <c r="C194" s="19">
        <v>2014</v>
      </c>
      <c r="D194" s="18" t="s">
        <v>31</v>
      </c>
      <c r="E194" s="19">
        <v>44968</v>
      </c>
      <c r="F194">
        <v>4.99911047856253</v>
      </c>
      <c r="G194" s="19">
        <v>419956</v>
      </c>
      <c r="H194">
        <v>44968</v>
      </c>
      <c r="I194">
        <v>4.9991105</v>
      </c>
      <c r="J194">
        <v>419956</v>
      </c>
    </row>
    <row r="195" spans="1:10">
      <c r="A195" s="18" t="s">
        <v>33</v>
      </c>
      <c r="B195" s="18">
        <v>20</v>
      </c>
      <c r="C195" s="19">
        <v>2015</v>
      </c>
      <c r="D195" s="18" t="s">
        <v>31</v>
      </c>
      <c r="E195" s="19">
        <v>44983</v>
      </c>
      <c r="F195">
        <v>5.1879598959607</v>
      </c>
      <c r="G195" s="19">
        <v>431498</v>
      </c>
      <c r="H195">
        <v>44983</v>
      </c>
      <c r="I195">
        <v>5.1879599</v>
      </c>
      <c r="J195">
        <v>431498</v>
      </c>
    </row>
    <row r="196" spans="1:10">
      <c r="A196" s="18" t="s">
        <v>33</v>
      </c>
      <c r="B196" s="18">
        <v>20</v>
      </c>
      <c r="C196" s="19">
        <v>2016</v>
      </c>
      <c r="D196" s="18" t="s">
        <v>31</v>
      </c>
      <c r="E196" s="19">
        <v>44600</v>
      </c>
      <c r="F196">
        <v>5.08293721973094</v>
      </c>
      <c r="G196" s="19">
        <v>449627</v>
      </c>
      <c r="H196">
        <v>44600</v>
      </c>
      <c r="I196">
        <v>5.0829372</v>
      </c>
      <c r="J196">
        <v>449627</v>
      </c>
    </row>
    <row r="197" spans="1:10">
      <c r="A197" s="18" t="s">
        <v>33</v>
      </c>
      <c r="B197" s="18">
        <v>20</v>
      </c>
      <c r="C197" s="19">
        <v>2017</v>
      </c>
      <c r="D197" s="18" t="s">
        <v>31</v>
      </c>
      <c r="E197" s="19">
        <v>44450</v>
      </c>
      <c r="F197">
        <v>5.04249718785152</v>
      </c>
      <c r="G197" s="19">
        <v>456435</v>
      </c>
      <c r="H197">
        <v>44450</v>
      </c>
      <c r="I197">
        <v>5.0424972</v>
      </c>
      <c r="J197">
        <v>456435</v>
      </c>
    </row>
    <row r="198" spans="1:10">
      <c r="A198" s="18" t="s">
        <v>33</v>
      </c>
      <c r="B198" s="18">
        <v>20</v>
      </c>
      <c r="C198" s="19">
        <v>2018</v>
      </c>
      <c r="D198" s="18" t="s">
        <v>31</v>
      </c>
      <c r="E198" s="19">
        <v>44321</v>
      </c>
      <c r="F198">
        <v>4.45102772951874</v>
      </c>
      <c r="G198" s="19">
        <v>400193</v>
      </c>
      <c r="H198">
        <v>44321</v>
      </c>
      <c r="I198">
        <v>4.4510277</v>
      </c>
      <c r="J198">
        <v>400193</v>
      </c>
    </row>
    <row r="199" spans="1:10">
      <c r="A199" s="18" t="s">
        <v>33</v>
      </c>
      <c r="B199" s="18">
        <v>20</v>
      </c>
      <c r="C199" s="19">
        <v>2019</v>
      </c>
      <c r="D199" s="18" t="s">
        <v>31</v>
      </c>
      <c r="E199" s="19">
        <v>43576</v>
      </c>
      <c r="F199">
        <v>4.65926197907105</v>
      </c>
      <c r="G199" s="19">
        <v>449269</v>
      </c>
      <c r="H199">
        <v>43576</v>
      </c>
      <c r="I199">
        <v>4.659262</v>
      </c>
      <c r="J199">
        <v>449269</v>
      </c>
    </row>
    <row r="200" spans="1:10">
      <c r="A200" s="18" t="s">
        <v>33</v>
      </c>
      <c r="B200" s="18">
        <v>20</v>
      </c>
      <c r="C200" s="19">
        <v>2020</v>
      </c>
      <c r="D200" s="18" t="s">
        <v>31</v>
      </c>
      <c r="E200" s="19" t="s">
        <v>12</v>
      </c>
      <c r="F200" t="s">
        <v>12</v>
      </c>
      <c r="G200" s="19" t="s">
        <v>12</v>
      </c>
      <c r="H200">
        <v>42831</v>
      </c>
      <c r="I200">
        <v>4.8674962</v>
      </c>
      <c r="J200">
        <v>498345</v>
      </c>
    </row>
    <row r="201" spans="1:10">
      <c r="A201" s="7" t="s">
        <v>33</v>
      </c>
      <c r="B201" s="18">
        <v>20</v>
      </c>
      <c r="C201" s="9">
        <v>2021</v>
      </c>
      <c r="D201" s="8" t="s">
        <v>31</v>
      </c>
      <c r="E201" s="9" t="s">
        <v>12</v>
      </c>
      <c r="F201" t="s">
        <v>12</v>
      </c>
      <c r="G201" s="9" t="s">
        <v>12</v>
      </c>
      <c r="H201">
        <v>42086</v>
      </c>
      <c r="I201">
        <v>5.0757305</v>
      </c>
      <c r="J201">
        <v>547421</v>
      </c>
    </row>
    <row r="202" spans="1:10">
      <c r="A202" s="27" t="s">
        <v>34</v>
      </c>
      <c r="B202" s="27">
        <v>21</v>
      </c>
      <c r="C202" s="28">
        <v>2012</v>
      </c>
      <c r="D202" s="27" t="s">
        <v>31</v>
      </c>
      <c r="E202" s="28">
        <v>46181</v>
      </c>
      <c r="F202">
        <v>5.85539507589701</v>
      </c>
      <c r="G202" s="28">
        <v>338535</v>
      </c>
      <c r="H202">
        <v>46181</v>
      </c>
      <c r="I202">
        <v>5.8553951</v>
      </c>
      <c r="J202">
        <v>338535</v>
      </c>
    </row>
    <row r="203" spans="1:10">
      <c r="A203" s="27" t="s">
        <v>34</v>
      </c>
      <c r="B203" s="27">
        <v>21</v>
      </c>
      <c r="C203" s="28">
        <v>2013</v>
      </c>
      <c r="D203" s="27" t="s">
        <v>31</v>
      </c>
      <c r="E203" s="28">
        <v>46335</v>
      </c>
      <c r="F203">
        <v>5.61234487968059</v>
      </c>
      <c r="G203" s="28">
        <v>371181</v>
      </c>
      <c r="H203">
        <v>46335</v>
      </c>
      <c r="I203">
        <v>5.6123449</v>
      </c>
      <c r="J203">
        <v>371181</v>
      </c>
    </row>
    <row r="204" spans="1:10">
      <c r="A204" s="27" t="s">
        <v>34</v>
      </c>
      <c r="B204" s="27">
        <v>21</v>
      </c>
      <c r="C204" s="28">
        <v>2014</v>
      </c>
      <c r="D204" s="27" t="s">
        <v>31</v>
      </c>
      <c r="E204" s="28">
        <v>46332</v>
      </c>
      <c r="F204">
        <v>5.53295778295778</v>
      </c>
      <c r="G204" s="28">
        <v>398017</v>
      </c>
      <c r="H204">
        <v>46332</v>
      </c>
      <c r="I204">
        <v>5.5329578</v>
      </c>
      <c r="J204">
        <v>398017</v>
      </c>
    </row>
    <row r="205" spans="1:10">
      <c r="A205" s="27" t="s">
        <v>34</v>
      </c>
      <c r="B205" s="27">
        <v>21</v>
      </c>
      <c r="C205" s="28">
        <v>2015</v>
      </c>
      <c r="D205" s="27" t="s">
        <v>31</v>
      </c>
      <c r="E205" s="28">
        <v>45813</v>
      </c>
      <c r="F205">
        <v>5.76336411062362</v>
      </c>
      <c r="G205" s="28">
        <v>406835</v>
      </c>
      <c r="H205">
        <v>45813</v>
      </c>
      <c r="I205">
        <v>5.7633641</v>
      </c>
      <c r="J205">
        <v>406835</v>
      </c>
    </row>
    <row r="206" spans="1:10">
      <c r="A206" s="27" t="s">
        <v>34</v>
      </c>
      <c r="B206" s="27">
        <v>21</v>
      </c>
      <c r="C206" s="28">
        <v>2016</v>
      </c>
      <c r="D206" s="27" t="s">
        <v>31</v>
      </c>
      <c r="E206" s="28">
        <v>45724</v>
      </c>
      <c r="F206">
        <v>5.60841133759076</v>
      </c>
      <c r="G206" s="28">
        <v>421979</v>
      </c>
      <c r="H206">
        <v>45724</v>
      </c>
      <c r="I206">
        <v>5.6084113</v>
      </c>
      <c r="J206">
        <v>421979</v>
      </c>
    </row>
    <row r="207" spans="1:10">
      <c r="A207" s="27" t="s">
        <v>34</v>
      </c>
      <c r="B207" s="27">
        <v>21</v>
      </c>
      <c r="C207" s="28">
        <v>2017</v>
      </c>
      <c r="D207" s="27" t="s">
        <v>31</v>
      </c>
      <c r="E207" s="28">
        <v>45587</v>
      </c>
      <c r="F207">
        <v>5.55311821352579</v>
      </c>
      <c r="G207" s="28">
        <v>432245</v>
      </c>
      <c r="H207">
        <v>45587</v>
      </c>
      <c r="I207">
        <v>5.5531182</v>
      </c>
      <c r="J207">
        <v>432245</v>
      </c>
    </row>
    <row r="208" spans="1:10">
      <c r="A208" s="27" t="s">
        <v>34</v>
      </c>
      <c r="B208" s="27">
        <v>21</v>
      </c>
      <c r="C208" s="28">
        <v>2018</v>
      </c>
      <c r="D208" s="27" t="s">
        <v>31</v>
      </c>
      <c r="E208" s="28">
        <v>45903</v>
      </c>
      <c r="F208">
        <v>5.59475415550182</v>
      </c>
      <c r="G208" s="28">
        <v>402375</v>
      </c>
      <c r="H208">
        <v>45903</v>
      </c>
      <c r="I208">
        <v>5.5947542</v>
      </c>
      <c r="J208">
        <v>402375</v>
      </c>
    </row>
    <row r="209" spans="1:10">
      <c r="A209" s="27" t="s">
        <v>34</v>
      </c>
      <c r="B209" s="27">
        <v>21</v>
      </c>
      <c r="C209" s="28">
        <v>2019</v>
      </c>
      <c r="D209" s="27" t="s">
        <v>31</v>
      </c>
      <c r="E209" s="28">
        <v>45659</v>
      </c>
      <c r="F209">
        <v>5.58503252370836</v>
      </c>
      <c r="G209" s="28">
        <v>438770</v>
      </c>
      <c r="H209">
        <v>45659</v>
      </c>
      <c r="I209">
        <v>5.5850325</v>
      </c>
      <c r="J209">
        <v>438770</v>
      </c>
    </row>
    <row r="210" spans="1:10">
      <c r="A210" s="27" t="s">
        <v>34</v>
      </c>
      <c r="B210" s="27">
        <v>21</v>
      </c>
      <c r="C210" s="28">
        <v>2020</v>
      </c>
      <c r="D210" s="27" t="s">
        <v>31</v>
      </c>
      <c r="E210" s="28" t="s">
        <v>12</v>
      </c>
      <c r="F210" t="s">
        <v>12</v>
      </c>
      <c r="G210" s="28" t="s">
        <v>12</v>
      </c>
      <c r="H210">
        <v>45415</v>
      </c>
      <c r="I210">
        <v>5.5753109</v>
      </c>
      <c r="J210">
        <v>475165</v>
      </c>
    </row>
    <row r="211" spans="1:10">
      <c r="A211" s="7" t="s">
        <v>34</v>
      </c>
      <c r="B211" s="27">
        <v>21</v>
      </c>
      <c r="C211" s="9">
        <v>2021</v>
      </c>
      <c r="D211" s="8" t="s">
        <v>31</v>
      </c>
      <c r="E211" s="9" t="s">
        <v>12</v>
      </c>
      <c r="F211" t="s">
        <v>12</v>
      </c>
      <c r="G211" s="9" t="s">
        <v>12</v>
      </c>
      <c r="H211">
        <v>45171</v>
      </c>
      <c r="I211">
        <v>5.5655893</v>
      </c>
      <c r="J211">
        <v>511560</v>
      </c>
    </row>
    <row r="212" spans="1:10">
      <c r="A212" s="20" t="s">
        <v>35</v>
      </c>
      <c r="B212" s="20">
        <v>22</v>
      </c>
      <c r="C212" s="21">
        <v>2012</v>
      </c>
      <c r="D212" s="20" t="s">
        <v>31</v>
      </c>
      <c r="E212" s="21">
        <v>35237</v>
      </c>
      <c r="F212">
        <v>7.80710616681329</v>
      </c>
      <c r="G212" s="21">
        <v>323161</v>
      </c>
      <c r="H212">
        <v>35237</v>
      </c>
      <c r="I212">
        <v>7.8071062</v>
      </c>
      <c r="J212">
        <v>323161</v>
      </c>
    </row>
    <row r="213" spans="1:10">
      <c r="A213" s="20" t="s">
        <v>35</v>
      </c>
      <c r="B213" s="20">
        <v>22</v>
      </c>
      <c r="C213" s="21">
        <v>2013</v>
      </c>
      <c r="D213" s="20" t="s">
        <v>31</v>
      </c>
      <c r="E213" s="21">
        <v>35237</v>
      </c>
      <c r="F213">
        <v>7.52220677129154</v>
      </c>
      <c r="G213" s="21">
        <v>351924</v>
      </c>
      <c r="H213">
        <v>35237</v>
      </c>
      <c r="I213">
        <v>7.5222068</v>
      </c>
      <c r="J213">
        <v>351924</v>
      </c>
    </row>
    <row r="214" spans="1:10">
      <c r="A214" s="20" t="s">
        <v>35</v>
      </c>
      <c r="B214" s="20">
        <v>22</v>
      </c>
      <c r="C214" s="21">
        <v>2014</v>
      </c>
      <c r="D214" s="20" t="s">
        <v>31</v>
      </c>
      <c r="E214" s="21">
        <v>35237</v>
      </c>
      <c r="F214">
        <v>7.54272497658711</v>
      </c>
      <c r="G214" s="21">
        <v>375889</v>
      </c>
      <c r="H214">
        <v>35237</v>
      </c>
      <c r="I214">
        <v>7.542725</v>
      </c>
      <c r="J214">
        <v>375889</v>
      </c>
    </row>
    <row r="215" spans="1:10">
      <c r="A215" s="20" t="s">
        <v>35</v>
      </c>
      <c r="B215" s="20">
        <v>22</v>
      </c>
      <c r="C215" s="21">
        <v>2015</v>
      </c>
      <c r="D215" s="20" t="s">
        <v>31</v>
      </c>
      <c r="E215" s="21">
        <v>35248</v>
      </c>
      <c r="F215">
        <v>7.66137085792102</v>
      </c>
      <c r="G215" s="21">
        <v>384523</v>
      </c>
      <c r="H215">
        <v>35248</v>
      </c>
      <c r="I215">
        <v>7.6613709</v>
      </c>
      <c r="J215">
        <v>384523</v>
      </c>
    </row>
    <row r="216" spans="1:10">
      <c r="A216" s="20" t="s">
        <v>35</v>
      </c>
      <c r="B216" s="20">
        <v>22</v>
      </c>
      <c r="C216" s="21">
        <v>2016</v>
      </c>
      <c r="D216" s="20" t="s">
        <v>31</v>
      </c>
      <c r="E216" s="21">
        <v>35289</v>
      </c>
      <c r="F216">
        <v>7.43313780498172</v>
      </c>
      <c r="G216" s="21">
        <v>396887</v>
      </c>
      <c r="H216">
        <v>35289</v>
      </c>
      <c r="I216">
        <v>7.4331378</v>
      </c>
      <c r="J216">
        <v>396887</v>
      </c>
    </row>
    <row r="217" spans="1:10">
      <c r="A217" s="20" t="s">
        <v>35</v>
      </c>
      <c r="B217" s="20">
        <v>22</v>
      </c>
      <c r="C217" s="21">
        <v>2017</v>
      </c>
      <c r="D217" s="20" t="s">
        <v>31</v>
      </c>
      <c r="E217" s="21">
        <v>35286</v>
      </c>
      <c r="F217">
        <v>7.33007425041093</v>
      </c>
      <c r="G217" s="21">
        <v>408461</v>
      </c>
      <c r="H217">
        <v>35286</v>
      </c>
      <c r="I217">
        <v>7.3300743</v>
      </c>
      <c r="J217">
        <v>408461</v>
      </c>
    </row>
    <row r="218" spans="1:10">
      <c r="A218" s="20" t="s">
        <v>35</v>
      </c>
      <c r="B218" s="20">
        <v>22</v>
      </c>
      <c r="C218" s="21">
        <v>2018</v>
      </c>
      <c r="D218" s="20" t="s">
        <v>31</v>
      </c>
      <c r="E218" s="21">
        <v>35284</v>
      </c>
      <c r="F218">
        <v>6.41214148055776</v>
      </c>
      <c r="G218" s="21">
        <v>390555</v>
      </c>
      <c r="H218">
        <v>35284</v>
      </c>
      <c r="I218">
        <v>6.4121415</v>
      </c>
      <c r="J218">
        <v>390555</v>
      </c>
    </row>
    <row r="219" spans="1:10">
      <c r="A219" s="20" t="s">
        <v>35</v>
      </c>
      <c r="B219" s="20">
        <v>22</v>
      </c>
      <c r="C219" s="21">
        <v>2019</v>
      </c>
      <c r="D219" s="20" t="s">
        <v>31</v>
      </c>
      <c r="E219" s="21">
        <v>35283</v>
      </c>
      <c r="F219">
        <v>6.34367825865148</v>
      </c>
      <c r="G219" s="21">
        <v>422256</v>
      </c>
      <c r="H219">
        <v>35283</v>
      </c>
      <c r="I219">
        <v>6.3436783</v>
      </c>
      <c r="J219">
        <v>422256</v>
      </c>
    </row>
    <row r="220" spans="1:10">
      <c r="A220" s="20" t="s">
        <v>35</v>
      </c>
      <c r="B220" s="20">
        <v>22</v>
      </c>
      <c r="C220" s="21">
        <v>2020</v>
      </c>
      <c r="D220" s="20" t="s">
        <v>31</v>
      </c>
      <c r="E220" s="21" t="s">
        <v>12</v>
      </c>
      <c r="F220" t="s">
        <v>12</v>
      </c>
      <c r="G220" s="21" t="s">
        <v>12</v>
      </c>
      <c r="H220">
        <v>35282</v>
      </c>
      <c r="I220">
        <v>6.275215</v>
      </c>
      <c r="J220">
        <v>453957</v>
      </c>
    </row>
    <row r="221" spans="1:10">
      <c r="A221" s="7" t="s">
        <v>35</v>
      </c>
      <c r="B221" s="20">
        <v>22</v>
      </c>
      <c r="C221" s="9">
        <v>2021</v>
      </c>
      <c r="D221" s="8" t="s">
        <v>31</v>
      </c>
      <c r="E221" s="9" t="s">
        <v>12</v>
      </c>
      <c r="F221" t="s">
        <v>12</v>
      </c>
      <c r="G221" s="9" t="s">
        <v>12</v>
      </c>
      <c r="H221">
        <v>35281</v>
      </c>
      <c r="I221">
        <v>6.2067518</v>
      </c>
      <c r="J221">
        <v>485658</v>
      </c>
    </row>
    <row r="222" spans="1:10">
      <c r="A222" s="52" t="s">
        <v>36</v>
      </c>
      <c r="B222" s="52">
        <v>23</v>
      </c>
      <c r="C222" s="53">
        <v>2012</v>
      </c>
      <c r="D222" s="52" t="s">
        <v>31</v>
      </c>
      <c r="E222" s="53">
        <v>33199</v>
      </c>
      <c r="F222">
        <v>8.44983282628995</v>
      </c>
      <c r="G222" s="53">
        <v>299723</v>
      </c>
      <c r="H222">
        <v>33199</v>
      </c>
      <c r="I222">
        <v>8.4498328</v>
      </c>
      <c r="J222">
        <v>299723</v>
      </c>
    </row>
    <row r="223" spans="1:10">
      <c r="A223" s="52" t="s">
        <v>36</v>
      </c>
      <c r="B223" s="52">
        <v>23</v>
      </c>
      <c r="C223" s="53">
        <v>2013</v>
      </c>
      <c r="D223" s="52" t="s">
        <v>31</v>
      </c>
      <c r="E223" s="53">
        <v>32715</v>
      </c>
      <c r="F223">
        <v>8.34632431606297</v>
      </c>
      <c r="G223" s="53">
        <v>329922</v>
      </c>
      <c r="H223">
        <v>32715</v>
      </c>
      <c r="I223">
        <v>8.3463243</v>
      </c>
      <c r="J223">
        <v>329922</v>
      </c>
    </row>
    <row r="224" spans="1:10">
      <c r="A224" s="52" t="s">
        <v>36</v>
      </c>
      <c r="B224" s="52">
        <v>23</v>
      </c>
      <c r="C224" s="53">
        <v>2014</v>
      </c>
      <c r="D224" s="52" t="s">
        <v>31</v>
      </c>
      <c r="E224" s="53">
        <v>32395</v>
      </c>
      <c r="F224">
        <v>8.19614137984257</v>
      </c>
      <c r="G224" s="53">
        <v>350702</v>
      </c>
      <c r="H224">
        <v>32395</v>
      </c>
      <c r="I224">
        <v>8.1961414</v>
      </c>
      <c r="J224">
        <v>350702</v>
      </c>
    </row>
    <row r="225" spans="1:10">
      <c r="A225" s="52" t="s">
        <v>36</v>
      </c>
      <c r="B225" s="52">
        <v>23</v>
      </c>
      <c r="C225" s="53">
        <v>2015</v>
      </c>
      <c r="D225" s="52" t="s">
        <v>31</v>
      </c>
      <c r="E225" s="53">
        <v>31802</v>
      </c>
      <c r="F225">
        <v>8.83271492358971</v>
      </c>
      <c r="G225" s="53">
        <v>361807</v>
      </c>
      <c r="H225">
        <v>31802</v>
      </c>
      <c r="I225">
        <v>8.8327149</v>
      </c>
      <c r="J225">
        <v>361807</v>
      </c>
    </row>
    <row r="226" spans="1:10">
      <c r="A226" s="52" t="s">
        <v>36</v>
      </c>
      <c r="B226" s="52">
        <v>23</v>
      </c>
      <c r="C226" s="53">
        <v>2016</v>
      </c>
      <c r="D226" s="52" t="s">
        <v>31</v>
      </c>
      <c r="E226" s="53">
        <v>31177</v>
      </c>
      <c r="F226">
        <v>8.75497963242134</v>
      </c>
      <c r="G226" s="53">
        <v>374923</v>
      </c>
      <c r="H226">
        <v>31177</v>
      </c>
      <c r="I226">
        <v>8.7549796</v>
      </c>
      <c r="J226">
        <v>374923</v>
      </c>
    </row>
    <row r="227" spans="1:10">
      <c r="A227" s="52" t="s">
        <v>36</v>
      </c>
      <c r="B227" s="52">
        <v>23</v>
      </c>
      <c r="C227" s="53">
        <v>2017</v>
      </c>
      <c r="D227" s="52" t="s">
        <v>31</v>
      </c>
      <c r="E227" s="53">
        <v>30838</v>
      </c>
      <c r="F227">
        <v>8.74126078215189</v>
      </c>
      <c r="G227" s="53">
        <v>383283</v>
      </c>
      <c r="H227">
        <v>30838</v>
      </c>
      <c r="I227">
        <v>8.7412608</v>
      </c>
      <c r="J227">
        <v>383283</v>
      </c>
    </row>
    <row r="228" spans="1:10">
      <c r="A228" s="52" t="s">
        <v>36</v>
      </c>
      <c r="B228" s="52">
        <v>23</v>
      </c>
      <c r="C228" s="53">
        <v>2018</v>
      </c>
      <c r="D228" s="52" t="s">
        <v>31</v>
      </c>
      <c r="E228" s="53">
        <v>30611</v>
      </c>
      <c r="F228">
        <v>8.4071412237431</v>
      </c>
      <c r="G228" s="53">
        <v>361095</v>
      </c>
      <c r="H228">
        <v>30611</v>
      </c>
      <c r="I228">
        <v>8.4071412</v>
      </c>
      <c r="J228">
        <v>361095</v>
      </c>
    </row>
    <row r="229" spans="1:10">
      <c r="A229" s="52" t="s">
        <v>36</v>
      </c>
      <c r="B229" s="52">
        <v>23</v>
      </c>
      <c r="C229" s="53">
        <v>2019</v>
      </c>
      <c r="D229" s="52" t="s">
        <v>31</v>
      </c>
      <c r="E229" s="53">
        <v>30548</v>
      </c>
      <c r="F229">
        <v>8.38575356815504</v>
      </c>
      <c r="G229" s="53">
        <v>379270</v>
      </c>
      <c r="H229">
        <v>30548</v>
      </c>
      <c r="I229">
        <v>8.3857536</v>
      </c>
      <c r="J229">
        <v>379270</v>
      </c>
    </row>
    <row r="230" spans="1:10">
      <c r="A230" s="52" t="s">
        <v>36</v>
      </c>
      <c r="B230" s="52">
        <v>23</v>
      </c>
      <c r="C230" s="53">
        <v>2020</v>
      </c>
      <c r="D230" s="52" t="s">
        <v>31</v>
      </c>
      <c r="E230" s="53" t="s">
        <v>12</v>
      </c>
      <c r="F230" t="s">
        <v>12</v>
      </c>
      <c r="G230" s="53" t="s">
        <v>12</v>
      </c>
      <c r="H230">
        <v>30485</v>
      </c>
      <c r="I230">
        <v>8.3643659</v>
      </c>
      <c r="J230">
        <v>397445</v>
      </c>
    </row>
    <row r="231" spans="1:10">
      <c r="A231" s="7" t="s">
        <v>36</v>
      </c>
      <c r="B231" s="52">
        <v>23</v>
      </c>
      <c r="C231" s="9">
        <v>2021</v>
      </c>
      <c r="D231" s="8" t="s">
        <v>31</v>
      </c>
      <c r="E231" s="9" t="s">
        <v>12</v>
      </c>
      <c r="F231" t="s">
        <v>12</v>
      </c>
      <c r="G231" s="9" t="s">
        <v>12</v>
      </c>
      <c r="H231">
        <v>30422</v>
      </c>
      <c r="I231">
        <v>8.3429783</v>
      </c>
      <c r="J231">
        <v>415620</v>
      </c>
    </row>
    <row r="232" spans="1:10">
      <c r="A232" s="5" t="s">
        <v>37</v>
      </c>
      <c r="B232" s="5">
        <v>24</v>
      </c>
      <c r="C232" s="6">
        <v>2012</v>
      </c>
      <c r="D232" s="5" t="s">
        <v>31</v>
      </c>
      <c r="E232" s="6">
        <v>23157</v>
      </c>
      <c r="F232">
        <v>5.79466252105195</v>
      </c>
      <c r="G232" s="6">
        <v>290770</v>
      </c>
      <c r="H232">
        <v>23157</v>
      </c>
      <c r="I232">
        <v>5.7946625</v>
      </c>
      <c r="J232">
        <v>290770</v>
      </c>
    </row>
    <row r="233" spans="1:10">
      <c r="A233" s="5" t="s">
        <v>37</v>
      </c>
      <c r="B233" s="5">
        <v>24</v>
      </c>
      <c r="C233" s="6">
        <v>2013</v>
      </c>
      <c r="D233" s="5" t="s">
        <v>31</v>
      </c>
      <c r="E233" s="6">
        <v>23188</v>
      </c>
      <c r="F233">
        <v>5.43513886493014</v>
      </c>
      <c r="G233" s="6">
        <v>331773</v>
      </c>
      <c r="H233">
        <v>23188</v>
      </c>
      <c r="I233">
        <v>5.4351389</v>
      </c>
      <c r="J233">
        <v>331773</v>
      </c>
    </row>
    <row r="234" spans="1:10">
      <c r="A234" s="5" t="s">
        <v>37</v>
      </c>
      <c r="B234" s="5">
        <v>24</v>
      </c>
      <c r="C234" s="6">
        <v>2014</v>
      </c>
      <c r="D234" s="5" t="s">
        <v>31</v>
      </c>
      <c r="E234" s="6">
        <v>23161</v>
      </c>
      <c r="F234">
        <v>5.44764906523898</v>
      </c>
      <c r="G234" s="6">
        <v>363300</v>
      </c>
      <c r="H234">
        <v>23161</v>
      </c>
      <c r="I234">
        <v>5.4476491</v>
      </c>
      <c r="J234">
        <v>363300</v>
      </c>
    </row>
    <row r="235" spans="1:10">
      <c r="A235" s="5" t="s">
        <v>37</v>
      </c>
      <c r="B235" s="5">
        <v>24</v>
      </c>
      <c r="C235" s="6">
        <v>2015</v>
      </c>
      <c r="D235" s="5" t="s">
        <v>31</v>
      </c>
      <c r="E235" s="6">
        <v>23236</v>
      </c>
      <c r="F235">
        <v>5.30573248407643</v>
      </c>
      <c r="G235" s="6">
        <v>375668</v>
      </c>
      <c r="H235">
        <v>23236</v>
      </c>
      <c r="I235">
        <v>5.3057325</v>
      </c>
      <c r="J235">
        <v>375668</v>
      </c>
    </row>
    <row r="236" spans="1:10">
      <c r="A236" s="5" t="s">
        <v>37</v>
      </c>
      <c r="B236" s="5">
        <v>24</v>
      </c>
      <c r="C236" s="6">
        <v>2016</v>
      </c>
      <c r="D236" s="5" t="s">
        <v>31</v>
      </c>
      <c r="E236" s="6">
        <v>23175</v>
      </c>
      <c r="F236">
        <v>5.07387270765912</v>
      </c>
      <c r="G236" s="6">
        <v>386713</v>
      </c>
      <c r="H236">
        <v>23175</v>
      </c>
      <c r="I236">
        <v>5.0738727</v>
      </c>
      <c r="J236">
        <v>386713</v>
      </c>
    </row>
    <row r="237" spans="1:10">
      <c r="A237" s="5" t="s">
        <v>37</v>
      </c>
      <c r="B237" s="5">
        <v>24</v>
      </c>
      <c r="C237" s="6">
        <v>2017</v>
      </c>
      <c r="D237" s="5" t="s">
        <v>31</v>
      </c>
      <c r="E237" s="6">
        <v>23173</v>
      </c>
      <c r="F237">
        <v>5.00940750010788</v>
      </c>
      <c r="G237" s="6">
        <v>390844</v>
      </c>
      <c r="H237">
        <v>23173</v>
      </c>
      <c r="I237">
        <v>5.0094075</v>
      </c>
      <c r="J237">
        <v>390844</v>
      </c>
    </row>
    <row r="238" spans="1:10">
      <c r="A238" s="5" t="s">
        <v>37</v>
      </c>
      <c r="B238" s="5">
        <v>24</v>
      </c>
      <c r="C238" s="6">
        <v>2018</v>
      </c>
      <c r="D238" s="5" t="s">
        <v>31</v>
      </c>
      <c r="E238" s="6">
        <v>23171</v>
      </c>
      <c r="F238">
        <v>3.12895429631867</v>
      </c>
      <c r="G238" s="6">
        <v>382767</v>
      </c>
      <c r="H238">
        <v>23171</v>
      </c>
      <c r="I238">
        <v>3.1289543</v>
      </c>
      <c r="J238">
        <v>382767</v>
      </c>
    </row>
    <row r="239" spans="1:10">
      <c r="A239" s="5" t="s">
        <v>37</v>
      </c>
      <c r="B239" s="5">
        <v>24</v>
      </c>
      <c r="C239" s="6">
        <v>2019</v>
      </c>
      <c r="D239" s="5" t="s">
        <v>31</v>
      </c>
      <c r="E239" s="6">
        <v>23121</v>
      </c>
      <c r="F239">
        <v>3.16716404999784</v>
      </c>
      <c r="G239" s="6">
        <v>415091</v>
      </c>
      <c r="H239">
        <v>23121</v>
      </c>
      <c r="I239">
        <v>3.167164</v>
      </c>
      <c r="J239">
        <v>415091</v>
      </c>
    </row>
    <row r="240" spans="1:10">
      <c r="A240" s="5" t="s">
        <v>37</v>
      </c>
      <c r="B240" s="5">
        <v>24</v>
      </c>
      <c r="C240" s="6">
        <v>2020</v>
      </c>
      <c r="D240" s="5" t="s">
        <v>31</v>
      </c>
      <c r="E240" s="6" t="s">
        <v>12</v>
      </c>
      <c r="F240" t="s">
        <v>12</v>
      </c>
      <c r="G240" s="6" t="s">
        <v>12</v>
      </c>
      <c r="H240">
        <v>23071</v>
      </c>
      <c r="I240">
        <v>3.2053738</v>
      </c>
      <c r="J240">
        <v>447415</v>
      </c>
    </row>
    <row r="241" spans="1:10">
      <c r="A241" s="7" t="s">
        <v>37</v>
      </c>
      <c r="B241" s="5">
        <v>24</v>
      </c>
      <c r="C241" s="9">
        <v>2021</v>
      </c>
      <c r="D241" s="8" t="s">
        <v>31</v>
      </c>
      <c r="E241" s="9" t="s">
        <v>12</v>
      </c>
      <c r="F241" t="s">
        <v>12</v>
      </c>
      <c r="G241" s="9" t="s">
        <v>12</v>
      </c>
      <c r="H241">
        <v>23021</v>
      </c>
      <c r="I241">
        <v>3.2435836</v>
      </c>
      <c r="J241">
        <v>479739</v>
      </c>
    </row>
    <row r="242" spans="1:10">
      <c r="A242" s="45" t="s">
        <v>38</v>
      </c>
      <c r="B242" s="45">
        <v>25</v>
      </c>
      <c r="C242" s="46">
        <v>2012</v>
      </c>
      <c r="D242" s="45" t="s">
        <v>31</v>
      </c>
      <c r="E242" s="46">
        <v>35436</v>
      </c>
      <c r="F242">
        <v>3.12684840275426</v>
      </c>
      <c r="G242" s="46">
        <v>266633</v>
      </c>
      <c r="H242">
        <v>35436</v>
      </c>
      <c r="I242">
        <v>3.1268484</v>
      </c>
      <c r="J242">
        <v>266633</v>
      </c>
    </row>
    <row r="243" spans="1:10">
      <c r="A243" s="45" t="s">
        <v>38</v>
      </c>
      <c r="B243" s="45">
        <v>25</v>
      </c>
      <c r="C243" s="46">
        <v>2013</v>
      </c>
      <c r="D243" s="45" t="s">
        <v>31</v>
      </c>
      <c r="E243" s="46">
        <v>35479</v>
      </c>
      <c r="F243">
        <v>2.84709264635418</v>
      </c>
      <c r="G243" s="46">
        <v>286761</v>
      </c>
      <c r="H243">
        <v>35479</v>
      </c>
      <c r="I243">
        <v>2.8470926</v>
      </c>
      <c r="J243">
        <v>286761</v>
      </c>
    </row>
    <row r="244" spans="1:10">
      <c r="A244" s="45" t="s">
        <v>38</v>
      </c>
      <c r="B244" s="45">
        <v>25</v>
      </c>
      <c r="C244" s="46">
        <v>2014</v>
      </c>
      <c r="D244" s="45" t="s">
        <v>31</v>
      </c>
      <c r="E244" s="46">
        <v>35442</v>
      </c>
      <c r="F244">
        <v>2.82436092771288</v>
      </c>
      <c r="G244" s="46">
        <v>305299</v>
      </c>
      <c r="H244">
        <v>35442</v>
      </c>
      <c r="I244">
        <v>2.8243609</v>
      </c>
      <c r="J244">
        <v>305299</v>
      </c>
    </row>
    <row r="245" spans="1:10">
      <c r="A245" s="45" t="s">
        <v>38</v>
      </c>
      <c r="B245" s="45">
        <v>25</v>
      </c>
      <c r="C245" s="46">
        <v>2015</v>
      </c>
      <c r="D245" s="45" t="s">
        <v>31</v>
      </c>
      <c r="E245" s="46">
        <v>35413</v>
      </c>
      <c r="F245">
        <v>2.97150763843786</v>
      </c>
      <c r="G245" s="46">
        <v>313671</v>
      </c>
      <c r="H245">
        <v>35413</v>
      </c>
      <c r="I245">
        <v>2.9715076</v>
      </c>
      <c r="J245">
        <v>313671</v>
      </c>
    </row>
    <row r="246" spans="1:10">
      <c r="A246" s="45" t="s">
        <v>38</v>
      </c>
      <c r="B246" s="45">
        <v>25</v>
      </c>
      <c r="C246" s="46">
        <v>2016</v>
      </c>
      <c r="D246" s="45" t="s">
        <v>31</v>
      </c>
      <c r="E246" s="46">
        <v>35368</v>
      </c>
      <c r="F246">
        <v>2.921115132323</v>
      </c>
      <c r="G246" s="46">
        <v>328986</v>
      </c>
      <c r="H246">
        <v>35368</v>
      </c>
      <c r="I246">
        <v>2.9211151</v>
      </c>
      <c r="J246">
        <v>328986</v>
      </c>
    </row>
    <row r="247" spans="1:10">
      <c r="A247" s="45" t="s">
        <v>38</v>
      </c>
      <c r="B247" s="45">
        <v>25</v>
      </c>
      <c r="C247" s="46">
        <v>2017</v>
      </c>
      <c r="D247" s="45" t="s">
        <v>31</v>
      </c>
      <c r="E247" s="46">
        <v>35360</v>
      </c>
      <c r="F247">
        <v>2.82805429864253</v>
      </c>
      <c r="G247" s="46">
        <v>346775</v>
      </c>
      <c r="H247">
        <v>35360</v>
      </c>
      <c r="I247">
        <v>2.8280543</v>
      </c>
      <c r="J247">
        <v>346775</v>
      </c>
    </row>
    <row r="248" spans="1:10">
      <c r="A248" s="45" t="s">
        <v>38</v>
      </c>
      <c r="B248" s="45">
        <v>25</v>
      </c>
      <c r="C248" s="46">
        <v>2018</v>
      </c>
      <c r="D248" s="45" t="s">
        <v>31</v>
      </c>
      <c r="E248" s="46">
        <v>35341</v>
      </c>
      <c r="F248">
        <v>2.93347669845222</v>
      </c>
      <c r="G248" s="46">
        <v>316174</v>
      </c>
      <c r="H248">
        <v>35341</v>
      </c>
      <c r="I248">
        <v>2.9334767</v>
      </c>
      <c r="J248">
        <v>316174</v>
      </c>
    </row>
    <row r="249" spans="1:10">
      <c r="A249" s="45" t="s">
        <v>38</v>
      </c>
      <c r="B249" s="45">
        <v>25</v>
      </c>
      <c r="C249" s="46">
        <v>2019</v>
      </c>
      <c r="D249" s="45" t="s">
        <v>31</v>
      </c>
      <c r="E249" s="46">
        <v>35322</v>
      </c>
      <c r="F249">
        <v>2.95272068399298</v>
      </c>
      <c r="G249" s="46">
        <v>343972</v>
      </c>
      <c r="H249">
        <v>35322</v>
      </c>
      <c r="I249">
        <v>2.9527207</v>
      </c>
      <c r="J249">
        <v>343972</v>
      </c>
    </row>
    <row r="250" spans="1:10">
      <c r="A250" s="45" t="s">
        <v>38</v>
      </c>
      <c r="B250" s="45">
        <v>25</v>
      </c>
      <c r="C250" s="46">
        <v>2020</v>
      </c>
      <c r="D250" s="45" t="s">
        <v>31</v>
      </c>
      <c r="E250" s="46" t="s">
        <v>12</v>
      </c>
      <c r="F250" t="s">
        <v>12</v>
      </c>
      <c r="G250" s="46" t="s">
        <v>12</v>
      </c>
      <c r="H250">
        <v>35303</v>
      </c>
      <c r="I250">
        <v>2.9719647</v>
      </c>
      <c r="J250">
        <v>371770</v>
      </c>
    </row>
    <row r="251" spans="1:10">
      <c r="A251" s="7" t="s">
        <v>38</v>
      </c>
      <c r="B251" s="45">
        <v>25</v>
      </c>
      <c r="C251" s="9">
        <v>2021</v>
      </c>
      <c r="D251" s="8" t="s">
        <v>31</v>
      </c>
      <c r="E251" s="9" t="s">
        <v>12</v>
      </c>
      <c r="F251" t="s">
        <v>12</v>
      </c>
      <c r="G251" s="9" t="s">
        <v>12</v>
      </c>
      <c r="H251">
        <v>35284</v>
      </c>
      <c r="I251">
        <v>2.9912087</v>
      </c>
      <c r="J251">
        <v>399568</v>
      </c>
    </row>
    <row r="252" spans="1:10">
      <c r="A252" s="43" t="s">
        <v>39</v>
      </c>
      <c r="B252" s="43">
        <v>26</v>
      </c>
      <c r="C252" s="44">
        <v>2012</v>
      </c>
      <c r="D252" s="43" t="s">
        <v>31</v>
      </c>
      <c r="E252" s="44">
        <v>18574</v>
      </c>
      <c r="F252">
        <v>3.29923549047055</v>
      </c>
      <c r="G252" s="44">
        <v>140736</v>
      </c>
      <c r="H252">
        <v>18574</v>
      </c>
      <c r="I252">
        <v>3.2992355</v>
      </c>
      <c r="J252">
        <v>140736</v>
      </c>
    </row>
    <row r="253" spans="1:10">
      <c r="A253" s="43" t="s">
        <v>39</v>
      </c>
      <c r="B253" s="43">
        <v>26</v>
      </c>
      <c r="C253" s="44">
        <v>2013</v>
      </c>
      <c r="D253" s="43" t="s">
        <v>31</v>
      </c>
      <c r="E253" s="44">
        <v>18567</v>
      </c>
      <c r="F253">
        <v>2.96509936984973</v>
      </c>
      <c r="G253" s="44">
        <v>154688</v>
      </c>
      <c r="H253">
        <v>18567</v>
      </c>
      <c r="I253">
        <v>2.9650994</v>
      </c>
      <c r="J253">
        <v>154688</v>
      </c>
    </row>
    <row r="254" spans="1:10">
      <c r="A254" s="43" t="s">
        <v>39</v>
      </c>
      <c r="B254" s="43">
        <v>26</v>
      </c>
      <c r="C254" s="44">
        <v>2014</v>
      </c>
      <c r="D254" s="43" t="s">
        <v>31</v>
      </c>
      <c r="E254" s="44">
        <v>18552</v>
      </c>
      <c r="F254">
        <v>3.03455153083226</v>
      </c>
      <c r="G254" s="44">
        <v>160611</v>
      </c>
      <c r="H254">
        <v>18552</v>
      </c>
      <c r="I254">
        <v>3.0345515</v>
      </c>
      <c r="J254">
        <v>160611</v>
      </c>
    </row>
    <row r="255" spans="1:10">
      <c r="A255" s="43" t="s">
        <v>39</v>
      </c>
      <c r="B255" s="43">
        <v>26</v>
      </c>
      <c r="C255" s="44">
        <v>2015</v>
      </c>
      <c r="D255" s="43" t="s">
        <v>31</v>
      </c>
      <c r="E255" s="44">
        <v>18599</v>
      </c>
      <c r="F255">
        <v>3.16726705736868</v>
      </c>
      <c r="G255" s="44">
        <v>168664</v>
      </c>
      <c r="H255">
        <v>18599</v>
      </c>
      <c r="I255">
        <v>3.1672671</v>
      </c>
      <c r="J255">
        <v>168664</v>
      </c>
    </row>
    <row r="256" spans="1:10">
      <c r="A256" s="43" t="s">
        <v>39</v>
      </c>
      <c r="B256" s="43">
        <v>26</v>
      </c>
      <c r="C256" s="44">
        <v>2016</v>
      </c>
      <c r="D256" s="43" t="s">
        <v>31</v>
      </c>
      <c r="E256" s="44">
        <v>18677</v>
      </c>
      <c r="F256">
        <v>3.03619424961182</v>
      </c>
      <c r="G256" s="44">
        <v>181288</v>
      </c>
      <c r="H256">
        <v>18677</v>
      </c>
      <c r="I256">
        <v>3.0361942</v>
      </c>
      <c r="J256">
        <v>181288</v>
      </c>
    </row>
    <row r="257" spans="1:10">
      <c r="A257" s="43" t="s">
        <v>39</v>
      </c>
      <c r="B257" s="43">
        <v>26</v>
      </c>
      <c r="C257" s="44">
        <v>2017</v>
      </c>
      <c r="D257" s="43" t="s">
        <v>31</v>
      </c>
      <c r="E257" s="44">
        <v>18637</v>
      </c>
      <c r="F257">
        <v>2.95235284648817</v>
      </c>
      <c r="G257" s="44">
        <v>184024</v>
      </c>
      <c r="H257">
        <v>18637</v>
      </c>
      <c r="I257">
        <v>2.9523528</v>
      </c>
      <c r="J257">
        <v>184024</v>
      </c>
    </row>
    <row r="258" spans="1:10">
      <c r="A258" s="43" t="s">
        <v>39</v>
      </c>
      <c r="B258" s="43">
        <v>26</v>
      </c>
      <c r="C258" s="44">
        <v>2018</v>
      </c>
      <c r="D258" s="43" t="s">
        <v>31</v>
      </c>
      <c r="E258" s="44">
        <v>18584</v>
      </c>
      <c r="F258">
        <v>3.09163796814464</v>
      </c>
      <c r="G258" s="44">
        <v>164953</v>
      </c>
      <c r="H258">
        <v>18584</v>
      </c>
      <c r="I258">
        <v>3.091638</v>
      </c>
      <c r="J258">
        <v>164953</v>
      </c>
    </row>
    <row r="259" spans="1:10">
      <c r="A259" s="43" t="s">
        <v>39</v>
      </c>
      <c r="B259" s="43">
        <v>26</v>
      </c>
      <c r="C259" s="44">
        <v>2019</v>
      </c>
      <c r="D259" s="43" t="s">
        <v>31</v>
      </c>
      <c r="E259" s="44">
        <v>18186</v>
      </c>
      <c r="F259">
        <v>3.14412185197405</v>
      </c>
      <c r="G259" s="44">
        <v>186395</v>
      </c>
      <c r="H259">
        <v>18186</v>
      </c>
      <c r="I259">
        <v>3.1441219</v>
      </c>
      <c r="J259">
        <v>186395</v>
      </c>
    </row>
    <row r="260" spans="1:10">
      <c r="A260" s="43" t="s">
        <v>39</v>
      </c>
      <c r="B260" s="43">
        <v>26</v>
      </c>
      <c r="C260" s="44">
        <v>2020</v>
      </c>
      <c r="D260" s="43" t="s">
        <v>31</v>
      </c>
      <c r="E260" s="44" t="s">
        <v>12</v>
      </c>
      <c r="F260" t="s">
        <v>12</v>
      </c>
      <c r="G260" s="44" t="s">
        <v>12</v>
      </c>
      <c r="H260">
        <v>17788</v>
      </c>
      <c r="I260">
        <v>3.1966057</v>
      </c>
      <c r="J260">
        <v>207837</v>
      </c>
    </row>
    <row r="261" spans="1:10">
      <c r="A261" s="7" t="s">
        <v>39</v>
      </c>
      <c r="B261" s="43">
        <v>26</v>
      </c>
      <c r="C261" s="9">
        <v>2021</v>
      </c>
      <c r="D261" s="8" t="s">
        <v>31</v>
      </c>
      <c r="E261" s="9" t="s">
        <v>12</v>
      </c>
      <c r="F261" t="s">
        <v>12</v>
      </c>
      <c r="G261" s="9" t="s">
        <v>12</v>
      </c>
      <c r="H261">
        <v>17390</v>
      </c>
      <c r="I261">
        <v>3.2490896</v>
      </c>
      <c r="J261">
        <v>229279</v>
      </c>
    </row>
    <row r="262" spans="1:10">
      <c r="A262" s="122" t="s">
        <v>40</v>
      </c>
      <c r="B262" s="122">
        <v>27</v>
      </c>
      <c r="C262" s="19">
        <v>2012</v>
      </c>
      <c r="D262" s="122" t="s">
        <v>31</v>
      </c>
      <c r="E262" s="19">
        <v>29530</v>
      </c>
      <c r="F262">
        <v>2.14304097527938</v>
      </c>
      <c r="G262" s="19">
        <v>95471</v>
      </c>
      <c r="H262">
        <v>29530</v>
      </c>
      <c r="I262">
        <v>2.143041</v>
      </c>
      <c r="J262">
        <v>95471</v>
      </c>
    </row>
    <row r="263" spans="1:10">
      <c r="A263" s="122" t="s">
        <v>40</v>
      </c>
      <c r="B263" s="122">
        <v>27</v>
      </c>
      <c r="C263" s="19">
        <v>2013</v>
      </c>
      <c r="D263" s="122" t="s">
        <v>31</v>
      </c>
      <c r="E263" s="19">
        <v>30252</v>
      </c>
      <c r="F263">
        <v>1.99114108158138</v>
      </c>
      <c r="G263" s="19">
        <v>102609</v>
      </c>
      <c r="H263">
        <v>30252</v>
      </c>
      <c r="I263">
        <v>1.9911411</v>
      </c>
      <c r="J263">
        <v>102609</v>
      </c>
    </row>
    <row r="264" spans="1:10">
      <c r="A264" s="122" t="s">
        <v>40</v>
      </c>
      <c r="B264" s="122">
        <v>27</v>
      </c>
      <c r="C264" s="19">
        <v>2014</v>
      </c>
      <c r="D264" s="122" t="s">
        <v>31</v>
      </c>
      <c r="E264" s="19">
        <v>30045</v>
      </c>
      <c r="F264">
        <v>2.20755533366617</v>
      </c>
      <c r="G264" s="19">
        <v>107561</v>
      </c>
      <c r="H264">
        <v>30045</v>
      </c>
      <c r="I264">
        <v>2.2075553</v>
      </c>
      <c r="J264">
        <v>107561</v>
      </c>
    </row>
    <row r="265" spans="1:10">
      <c r="A265" s="122" t="s">
        <v>40</v>
      </c>
      <c r="B265" s="122">
        <v>27</v>
      </c>
      <c r="C265" s="19">
        <v>2015</v>
      </c>
      <c r="D265" s="122" t="s">
        <v>31</v>
      </c>
      <c r="E265" s="19">
        <v>30057</v>
      </c>
      <c r="F265">
        <v>2.42139934125162</v>
      </c>
      <c r="G265" s="19">
        <v>111414</v>
      </c>
      <c r="H265">
        <v>30057</v>
      </c>
      <c r="I265">
        <v>2.4213993</v>
      </c>
      <c r="J265">
        <v>111414</v>
      </c>
    </row>
    <row r="266" spans="1:10">
      <c r="A266" s="122" t="s">
        <v>40</v>
      </c>
      <c r="B266" s="122">
        <v>27</v>
      </c>
      <c r="C266" s="19">
        <v>2016</v>
      </c>
      <c r="D266" s="122" t="s">
        <v>31</v>
      </c>
      <c r="E266" s="19">
        <v>30057</v>
      </c>
      <c r="F266">
        <v>2.61363409521908</v>
      </c>
      <c r="G266" s="19">
        <v>117637</v>
      </c>
      <c r="H266">
        <v>30057</v>
      </c>
      <c r="I266">
        <v>2.6136341</v>
      </c>
      <c r="J266">
        <v>117637</v>
      </c>
    </row>
    <row r="267" spans="1:10">
      <c r="A267" s="122" t="s">
        <v>40</v>
      </c>
      <c r="B267" s="122">
        <v>27</v>
      </c>
      <c r="C267" s="19">
        <v>2017</v>
      </c>
      <c r="D267" s="122" t="s">
        <v>31</v>
      </c>
      <c r="E267" s="19">
        <v>29546</v>
      </c>
      <c r="F267">
        <v>2.49736004873756</v>
      </c>
      <c r="G267" s="19">
        <v>120994</v>
      </c>
      <c r="H267">
        <v>29546</v>
      </c>
      <c r="I267">
        <v>2.49736</v>
      </c>
      <c r="J267">
        <v>120994</v>
      </c>
    </row>
    <row r="268" spans="1:10">
      <c r="A268" s="122" t="s">
        <v>40</v>
      </c>
      <c r="B268" s="122">
        <v>27</v>
      </c>
      <c r="C268" s="19">
        <v>2018</v>
      </c>
      <c r="D268" s="122" t="s">
        <v>31</v>
      </c>
      <c r="E268" s="19">
        <v>29464</v>
      </c>
      <c r="F268">
        <v>2.49535025794189</v>
      </c>
      <c r="G268" s="19">
        <v>109008</v>
      </c>
      <c r="H268">
        <v>29464</v>
      </c>
      <c r="I268">
        <v>2.4953503</v>
      </c>
      <c r="J268">
        <v>109008</v>
      </c>
    </row>
    <row r="269" spans="1:10">
      <c r="A269" s="122" t="s">
        <v>40</v>
      </c>
      <c r="B269" s="122">
        <v>27</v>
      </c>
      <c r="C269" s="19">
        <v>2019</v>
      </c>
      <c r="D269" s="122" t="s">
        <v>31</v>
      </c>
      <c r="E269" s="19">
        <v>29205</v>
      </c>
      <c r="F269">
        <v>2.54696113679165</v>
      </c>
      <c r="G269" s="19">
        <v>131245</v>
      </c>
      <c r="H269">
        <v>29205</v>
      </c>
      <c r="I269">
        <v>2.5469611</v>
      </c>
      <c r="J269">
        <v>131245</v>
      </c>
    </row>
    <row r="270" spans="1:10">
      <c r="A270" s="122" t="s">
        <v>40</v>
      </c>
      <c r="B270" s="122">
        <v>27</v>
      </c>
      <c r="C270" s="19">
        <v>2020</v>
      </c>
      <c r="D270" s="122" t="s">
        <v>31</v>
      </c>
      <c r="E270" s="19" t="s">
        <v>12</v>
      </c>
      <c r="F270" t="s">
        <v>12</v>
      </c>
      <c r="G270" s="19" t="s">
        <v>12</v>
      </c>
      <c r="H270">
        <v>28946</v>
      </c>
      <c r="I270">
        <v>2.598572</v>
      </c>
      <c r="J270">
        <v>153482</v>
      </c>
    </row>
    <row r="271" spans="1:10">
      <c r="A271" s="7" t="s">
        <v>40</v>
      </c>
      <c r="B271" s="122">
        <v>27</v>
      </c>
      <c r="C271" s="9">
        <v>2021</v>
      </c>
      <c r="D271" s="8" t="s">
        <v>31</v>
      </c>
      <c r="E271" s="9" t="s">
        <v>12</v>
      </c>
      <c r="F271" t="s">
        <v>12</v>
      </c>
      <c r="G271" s="9" t="s">
        <v>12</v>
      </c>
      <c r="H271">
        <v>28687</v>
      </c>
      <c r="I271">
        <v>2.6501829</v>
      </c>
      <c r="J271">
        <v>175719</v>
      </c>
    </row>
    <row r="272" spans="1:10">
      <c r="A272" s="153" t="s">
        <v>41</v>
      </c>
      <c r="B272" s="153">
        <v>28</v>
      </c>
      <c r="C272" s="154">
        <v>2012</v>
      </c>
      <c r="D272" s="153" t="s">
        <v>31</v>
      </c>
      <c r="E272" s="154">
        <v>9714</v>
      </c>
      <c r="F272">
        <v>2.95593988058472</v>
      </c>
      <c r="G272" s="154">
        <v>98099</v>
      </c>
      <c r="H272">
        <v>9714</v>
      </c>
      <c r="I272">
        <v>2.9559399</v>
      </c>
      <c r="J272">
        <v>98099</v>
      </c>
    </row>
    <row r="273" spans="1:10">
      <c r="A273" s="153" t="s">
        <v>41</v>
      </c>
      <c r="B273" s="153">
        <v>28</v>
      </c>
      <c r="C273" s="154">
        <v>2013</v>
      </c>
      <c r="D273" s="153" t="s">
        <v>31</v>
      </c>
      <c r="E273" s="154">
        <v>9645</v>
      </c>
      <c r="F273">
        <v>2.28356661482633</v>
      </c>
      <c r="G273" s="154">
        <v>111174</v>
      </c>
      <c r="H273">
        <v>9645</v>
      </c>
      <c r="I273">
        <v>2.2835666</v>
      </c>
      <c r="J273">
        <v>111174</v>
      </c>
    </row>
    <row r="274" spans="1:10">
      <c r="A274" s="153" t="s">
        <v>41</v>
      </c>
      <c r="B274" s="153">
        <v>28</v>
      </c>
      <c r="C274" s="154">
        <v>2014</v>
      </c>
      <c r="D274" s="153" t="s">
        <v>31</v>
      </c>
      <c r="E274" s="154">
        <v>9624</v>
      </c>
      <c r="F274">
        <v>2.32637157107232</v>
      </c>
      <c r="G274" s="154">
        <v>118555</v>
      </c>
      <c r="H274">
        <v>9624</v>
      </c>
      <c r="I274">
        <v>2.3263716</v>
      </c>
      <c r="J274">
        <v>118555</v>
      </c>
    </row>
    <row r="275" spans="1:10">
      <c r="A275" s="153" t="s">
        <v>41</v>
      </c>
      <c r="B275" s="153">
        <v>28</v>
      </c>
      <c r="C275" s="154">
        <v>2015</v>
      </c>
      <c r="D275" s="153" t="s">
        <v>31</v>
      </c>
      <c r="E275" s="154">
        <v>9631</v>
      </c>
      <c r="F275">
        <v>2.45426227806043</v>
      </c>
      <c r="G275" s="154">
        <v>123185</v>
      </c>
      <c r="H275">
        <v>9631</v>
      </c>
      <c r="I275">
        <v>2.4542623</v>
      </c>
      <c r="J275">
        <v>123185</v>
      </c>
    </row>
    <row r="276" spans="1:10">
      <c r="A276" s="153" t="s">
        <v>41</v>
      </c>
      <c r="B276" s="153">
        <v>28</v>
      </c>
      <c r="C276" s="154">
        <v>2016</v>
      </c>
      <c r="D276" s="153" t="s">
        <v>31</v>
      </c>
      <c r="E276" s="154">
        <v>9620</v>
      </c>
      <c r="F276">
        <v>2.42016632016632</v>
      </c>
      <c r="G276" s="154">
        <v>128764</v>
      </c>
      <c r="H276">
        <v>9620</v>
      </c>
      <c r="I276">
        <v>2.4201663</v>
      </c>
      <c r="J276">
        <v>128764</v>
      </c>
    </row>
    <row r="277" spans="1:10">
      <c r="A277" s="153" t="s">
        <v>41</v>
      </c>
      <c r="B277" s="153">
        <v>28</v>
      </c>
      <c r="C277" s="154">
        <v>2017</v>
      </c>
      <c r="D277" s="153" t="s">
        <v>31</v>
      </c>
      <c r="E277" s="154">
        <v>9585</v>
      </c>
      <c r="F277">
        <v>2.39958268127282</v>
      </c>
      <c r="G277" s="154">
        <v>132856</v>
      </c>
      <c r="H277">
        <v>9585</v>
      </c>
      <c r="I277">
        <v>2.3995827</v>
      </c>
      <c r="J277">
        <v>132856</v>
      </c>
    </row>
    <row r="278" spans="1:10">
      <c r="A278" s="153" t="s">
        <v>41</v>
      </c>
      <c r="B278" s="153">
        <v>28</v>
      </c>
      <c r="C278" s="154">
        <v>2018</v>
      </c>
      <c r="D278" s="153" t="s">
        <v>31</v>
      </c>
      <c r="E278" s="154">
        <v>9439</v>
      </c>
      <c r="F278">
        <v>2.5244199597415</v>
      </c>
      <c r="G278" s="154">
        <v>127889</v>
      </c>
      <c r="H278">
        <v>9439</v>
      </c>
      <c r="I278">
        <v>2.52442</v>
      </c>
      <c r="J278">
        <v>127889</v>
      </c>
    </row>
    <row r="279" spans="1:10">
      <c r="A279" s="153" t="s">
        <v>41</v>
      </c>
      <c r="B279" s="153">
        <v>28</v>
      </c>
      <c r="C279" s="154">
        <v>2019</v>
      </c>
      <c r="D279" s="153" t="s">
        <v>31</v>
      </c>
      <c r="E279" s="154">
        <v>9368</v>
      </c>
      <c r="F279">
        <v>2.55380017079419</v>
      </c>
      <c r="G279" s="154">
        <v>149771</v>
      </c>
      <c r="H279">
        <v>9368</v>
      </c>
      <c r="I279">
        <v>2.5538002</v>
      </c>
      <c r="J279">
        <v>149771</v>
      </c>
    </row>
    <row r="280" spans="1:10">
      <c r="A280" s="153" t="s">
        <v>41</v>
      </c>
      <c r="B280" s="153">
        <v>28</v>
      </c>
      <c r="C280" s="154">
        <v>2020</v>
      </c>
      <c r="D280" s="153" t="s">
        <v>31</v>
      </c>
      <c r="E280" s="154" t="s">
        <v>12</v>
      </c>
      <c r="F280" t="s">
        <v>12</v>
      </c>
      <c r="G280" s="154" t="s">
        <v>12</v>
      </c>
      <c r="H280">
        <v>9297</v>
      </c>
      <c r="I280">
        <v>2.5831804</v>
      </c>
      <c r="J280">
        <v>171653</v>
      </c>
    </row>
    <row r="281" spans="1:10">
      <c r="A281" s="7" t="s">
        <v>41</v>
      </c>
      <c r="B281" s="153">
        <v>28</v>
      </c>
      <c r="C281" s="9">
        <v>2021</v>
      </c>
      <c r="D281" s="8" t="s">
        <v>31</v>
      </c>
      <c r="E281" s="9" t="s">
        <v>12</v>
      </c>
      <c r="F281" t="s">
        <v>12</v>
      </c>
      <c r="G281" s="9" t="s">
        <v>12</v>
      </c>
      <c r="H281">
        <v>9226</v>
      </c>
      <c r="I281">
        <v>2.6125606</v>
      </c>
      <c r="J281">
        <v>193535</v>
      </c>
    </row>
    <row r="282" spans="1:10">
      <c r="A282" s="20" t="s">
        <v>42</v>
      </c>
      <c r="B282" s="20">
        <v>29</v>
      </c>
      <c r="C282" s="21">
        <v>2012</v>
      </c>
      <c r="D282" s="20" t="s">
        <v>31</v>
      </c>
      <c r="E282" s="21">
        <v>6513</v>
      </c>
      <c r="F282">
        <v>1.12559496391832</v>
      </c>
      <c r="G282" s="21">
        <v>76011</v>
      </c>
      <c r="H282">
        <v>6513</v>
      </c>
      <c r="I282">
        <v>1.125595</v>
      </c>
      <c r="J282">
        <v>76011</v>
      </c>
    </row>
    <row r="283" spans="1:10">
      <c r="A283" s="20" t="s">
        <v>42</v>
      </c>
      <c r="B283" s="20">
        <v>29</v>
      </c>
      <c r="C283" s="21">
        <v>2013</v>
      </c>
      <c r="D283" s="20" t="s">
        <v>31</v>
      </c>
      <c r="E283" s="21">
        <v>6482</v>
      </c>
      <c r="F283">
        <v>0.982721382289417</v>
      </c>
      <c r="G283" s="21">
        <v>85366</v>
      </c>
      <c r="H283">
        <v>6482</v>
      </c>
      <c r="I283">
        <v>0.98272138</v>
      </c>
      <c r="J283">
        <v>85366</v>
      </c>
    </row>
    <row r="284" spans="1:10">
      <c r="A284" s="20" t="s">
        <v>42</v>
      </c>
      <c r="B284" s="20">
        <v>29</v>
      </c>
      <c r="C284" s="21">
        <v>2014</v>
      </c>
      <c r="D284" s="20" t="s">
        <v>31</v>
      </c>
      <c r="E284" s="21">
        <v>6460</v>
      </c>
      <c r="F284">
        <v>0.991486068111455</v>
      </c>
      <c r="G284" s="21">
        <v>91208</v>
      </c>
      <c r="H284">
        <v>6460</v>
      </c>
      <c r="I284">
        <v>0.99148607</v>
      </c>
      <c r="J284">
        <v>91208</v>
      </c>
    </row>
    <row r="285" spans="1:10">
      <c r="A285" s="20" t="s">
        <v>42</v>
      </c>
      <c r="B285" s="20">
        <v>29</v>
      </c>
      <c r="C285" s="21">
        <v>2015</v>
      </c>
      <c r="D285" s="20" t="s">
        <v>31</v>
      </c>
      <c r="E285" s="21">
        <v>6475</v>
      </c>
      <c r="F285">
        <v>1.17250965250965</v>
      </c>
      <c r="G285" s="21">
        <v>99085</v>
      </c>
      <c r="H285">
        <v>6475</v>
      </c>
      <c r="I285">
        <v>1.1725097</v>
      </c>
      <c r="J285">
        <v>99085</v>
      </c>
    </row>
    <row r="286" spans="1:10">
      <c r="A286" s="20" t="s">
        <v>42</v>
      </c>
      <c r="B286" s="20">
        <v>29</v>
      </c>
      <c r="C286" s="21">
        <v>2016</v>
      </c>
      <c r="D286" s="20" t="s">
        <v>31</v>
      </c>
      <c r="E286" s="21">
        <v>6498</v>
      </c>
      <c r="F286">
        <v>1.13573407202216</v>
      </c>
      <c r="G286" s="21">
        <v>102951</v>
      </c>
      <c r="H286">
        <v>6498</v>
      </c>
      <c r="I286">
        <v>1.1357341</v>
      </c>
      <c r="J286">
        <v>102951</v>
      </c>
    </row>
    <row r="287" spans="1:10">
      <c r="A287" s="20" t="s">
        <v>42</v>
      </c>
      <c r="B287" s="20">
        <v>29</v>
      </c>
      <c r="C287" s="21">
        <v>2017</v>
      </c>
      <c r="D287" s="20" t="s">
        <v>31</v>
      </c>
      <c r="E287" s="21">
        <v>6470</v>
      </c>
      <c r="F287">
        <v>1.09103554868624</v>
      </c>
      <c r="G287" s="21">
        <v>113296</v>
      </c>
      <c r="H287">
        <v>6470</v>
      </c>
      <c r="I287">
        <v>1.0910355</v>
      </c>
      <c r="J287">
        <v>113296</v>
      </c>
    </row>
    <row r="288" spans="1:10">
      <c r="A288" s="20" t="s">
        <v>42</v>
      </c>
      <c r="B288" s="20">
        <v>29</v>
      </c>
      <c r="C288" s="21">
        <v>2018</v>
      </c>
      <c r="D288" s="20" t="s">
        <v>31</v>
      </c>
      <c r="E288" s="21">
        <v>6475</v>
      </c>
      <c r="F288">
        <v>1.03799227799228</v>
      </c>
      <c r="G288" s="21">
        <v>114573</v>
      </c>
      <c r="H288">
        <v>6475</v>
      </c>
      <c r="I288">
        <v>1.0379923</v>
      </c>
      <c r="J288">
        <v>114573</v>
      </c>
    </row>
    <row r="289" spans="1:10">
      <c r="A289" s="20" t="s">
        <v>42</v>
      </c>
      <c r="B289" s="20">
        <v>29</v>
      </c>
      <c r="C289" s="21">
        <v>2019</v>
      </c>
      <c r="D289" s="20" t="s">
        <v>31</v>
      </c>
      <c r="E289" s="21">
        <v>6465</v>
      </c>
      <c r="F289">
        <v>1.04501160092807</v>
      </c>
      <c r="G289" s="21">
        <v>127614</v>
      </c>
      <c r="H289">
        <v>6465</v>
      </c>
      <c r="I289">
        <v>1.0450116</v>
      </c>
      <c r="J289">
        <v>127614</v>
      </c>
    </row>
    <row r="290" spans="1:10">
      <c r="A290" s="20" t="s">
        <v>42</v>
      </c>
      <c r="B290" s="20">
        <v>29</v>
      </c>
      <c r="C290" s="21">
        <v>2020</v>
      </c>
      <c r="D290" s="20" t="s">
        <v>31</v>
      </c>
      <c r="E290" s="21" t="s">
        <v>12</v>
      </c>
      <c r="F290" t="s">
        <v>12</v>
      </c>
      <c r="G290" s="21" t="s">
        <v>12</v>
      </c>
      <c r="H290">
        <v>6455</v>
      </c>
      <c r="I290">
        <v>1.0520309</v>
      </c>
      <c r="J290">
        <v>140655</v>
      </c>
    </row>
    <row r="291" spans="1:10">
      <c r="A291" s="7" t="s">
        <v>42</v>
      </c>
      <c r="B291" s="20">
        <v>29</v>
      </c>
      <c r="C291" s="9">
        <v>2021</v>
      </c>
      <c r="D291" s="8" t="s">
        <v>31</v>
      </c>
      <c r="E291" s="9" t="s">
        <v>12</v>
      </c>
      <c r="F291" t="s">
        <v>12</v>
      </c>
      <c r="G291" s="9" t="s">
        <v>12</v>
      </c>
      <c r="H291">
        <v>6445</v>
      </c>
      <c r="I291">
        <v>1.0590502</v>
      </c>
      <c r="J291">
        <v>153696</v>
      </c>
    </row>
    <row r="292" spans="1:10">
      <c r="A292" s="11" t="s">
        <v>43</v>
      </c>
      <c r="B292" s="11">
        <v>30</v>
      </c>
      <c r="C292" s="53">
        <v>2012</v>
      </c>
      <c r="D292" s="51" t="s">
        <v>44</v>
      </c>
      <c r="E292" s="9">
        <v>10335</v>
      </c>
      <c r="F292">
        <v>6.81064344460571</v>
      </c>
      <c r="G292" s="9">
        <v>238008</v>
      </c>
      <c r="H292">
        <v>10335</v>
      </c>
      <c r="I292">
        <v>6.8106434</v>
      </c>
      <c r="J292">
        <v>238008</v>
      </c>
    </row>
    <row r="293" spans="1:10">
      <c r="A293" s="11" t="s">
        <v>43</v>
      </c>
      <c r="B293" s="11">
        <v>30</v>
      </c>
      <c r="C293" s="53">
        <v>2013</v>
      </c>
      <c r="D293" s="51" t="s">
        <v>44</v>
      </c>
      <c r="E293" s="9">
        <v>9962</v>
      </c>
      <c r="F293">
        <v>6.30094358562538</v>
      </c>
      <c r="G293" s="9">
        <v>270448</v>
      </c>
      <c r="H293">
        <v>9962</v>
      </c>
      <c r="I293">
        <v>6.3009436</v>
      </c>
      <c r="J293">
        <v>270448</v>
      </c>
    </row>
    <row r="294" spans="1:10">
      <c r="A294" s="11" t="s">
        <v>43</v>
      </c>
      <c r="B294" s="11">
        <v>30</v>
      </c>
      <c r="C294" s="53">
        <v>2014</v>
      </c>
      <c r="D294" s="51" t="s">
        <v>44</v>
      </c>
      <c r="E294" s="9">
        <v>8891</v>
      </c>
      <c r="F294">
        <v>6.62715105162524</v>
      </c>
      <c r="G294" s="9">
        <v>285600</v>
      </c>
      <c r="H294">
        <v>8891</v>
      </c>
      <c r="I294">
        <v>6.6271511</v>
      </c>
      <c r="J294">
        <v>285600</v>
      </c>
    </row>
    <row r="295" spans="1:10">
      <c r="A295" s="11" t="s">
        <v>43</v>
      </c>
      <c r="B295" s="11">
        <v>30</v>
      </c>
      <c r="C295" s="53">
        <v>2015</v>
      </c>
      <c r="D295" s="51" t="s">
        <v>44</v>
      </c>
      <c r="E295" s="9">
        <v>8524</v>
      </c>
      <c r="F295">
        <v>7.04023932426091</v>
      </c>
      <c r="G295" s="9">
        <v>299386</v>
      </c>
      <c r="H295">
        <v>8524</v>
      </c>
      <c r="I295">
        <v>7.0402393</v>
      </c>
      <c r="J295">
        <v>299386</v>
      </c>
    </row>
    <row r="296" spans="1:10">
      <c r="A296" s="11" t="s">
        <v>43</v>
      </c>
      <c r="B296" s="11">
        <v>30</v>
      </c>
      <c r="C296" s="53">
        <v>2016</v>
      </c>
      <c r="D296" s="51" t="s">
        <v>44</v>
      </c>
      <c r="E296" s="9">
        <v>8524</v>
      </c>
      <c r="F296">
        <v>6.58352885969029</v>
      </c>
      <c r="G296" s="9">
        <v>316937</v>
      </c>
      <c r="H296">
        <v>8524</v>
      </c>
      <c r="I296">
        <v>6.5835289</v>
      </c>
      <c r="J296">
        <v>316937</v>
      </c>
    </row>
    <row r="297" spans="1:10">
      <c r="A297" s="11" t="s">
        <v>43</v>
      </c>
      <c r="B297" s="11">
        <v>30</v>
      </c>
      <c r="C297" s="53">
        <v>2017</v>
      </c>
      <c r="D297" s="51" t="s">
        <v>44</v>
      </c>
      <c r="E297" s="9">
        <v>3573</v>
      </c>
      <c r="F297">
        <v>8.41197872935908</v>
      </c>
      <c r="G297" s="9">
        <v>131851</v>
      </c>
      <c r="H297">
        <v>3573</v>
      </c>
      <c r="I297">
        <v>8.4119787</v>
      </c>
      <c r="J297">
        <v>131851</v>
      </c>
    </row>
    <row r="298" spans="1:10">
      <c r="A298" s="11" t="s">
        <v>43</v>
      </c>
      <c r="B298" s="11">
        <v>30</v>
      </c>
      <c r="C298" s="53">
        <v>2018</v>
      </c>
      <c r="D298" s="51" t="s">
        <v>44</v>
      </c>
      <c r="E298" s="9">
        <v>3611</v>
      </c>
      <c r="F298">
        <v>6.87731930213237</v>
      </c>
      <c r="G298" s="9">
        <v>130344</v>
      </c>
      <c r="H298">
        <v>3611</v>
      </c>
      <c r="I298">
        <v>6.8773193</v>
      </c>
      <c r="J298">
        <v>130344</v>
      </c>
    </row>
    <row r="299" spans="1:10">
      <c r="A299" s="11" t="s">
        <v>43</v>
      </c>
      <c r="B299" s="11">
        <v>30</v>
      </c>
      <c r="C299" s="53">
        <v>2019</v>
      </c>
      <c r="D299" s="51" t="s">
        <v>44</v>
      </c>
      <c r="E299" s="9">
        <v>3555</v>
      </c>
      <c r="F299">
        <v>6.96258790436006</v>
      </c>
      <c r="G299" s="9">
        <v>134540</v>
      </c>
      <c r="H299">
        <v>3555</v>
      </c>
      <c r="I299">
        <v>6.9625879</v>
      </c>
      <c r="J299">
        <v>134540</v>
      </c>
    </row>
    <row r="300" spans="1:10">
      <c r="A300" s="11" t="s">
        <v>43</v>
      </c>
      <c r="B300" s="11">
        <v>30</v>
      </c>
      <c r="C300" s="53">
        <v>2020</v>
      </c>
      <c r="D300" s="51" t="s">
        <v>44</v>
      </c>
      <c r="E300" s="9" t="s">
        <v>12</v>
      </c>
      <c r="F300" t="s">
        <v>12</v>
      </c>
      <c r="G300" s="9" t="s">
        <v>12</v>
      </c>
      <c r="H300">
        <v>3499</v>
      </c>
      <c r="I300">
        <v>7.0478565</v>
      </c>
      <c r="J300">
        <v>138736</v>
      </c>
    </row>
    <row r="301" spans="1:10">
      <c r="A301" s="11" t="s">
        <v>43</v>
      </c>
      <c r="B301" s="11">
        <v>30</v>
      </c>
      <c r="C301" s="53">
        <v>2021</v>
      </c>
      <c r="D301" s="51" t="s">
        <v>44</v>
      </c>
      <c r="E301" s="9" t="s">
        <v>12</v>
      </c>
      <c r="F301" t="s">
        <v>12</v>
      </c>
      <c r="G301" s="9" t="s">
        <v>12</v>
      </c>
      <c r="H301">
        <v>3443</v>
      </c>
      <c r="I301">
        <v>7.1331251</v>
      </c>
      <c r="J301">
        <v>142932</v>
      </c>
    </row>
    <row r="302" spans="1:10">
      <c r="A302" s="7" t="s">
        <v>45</v>
      </c>
      <c r="B302" s="7">
        <v>31</v>
      </c>
      <c r="C302" s="46">
        <v>2012</v>
      </c>
      <c r="D302" s="51" t="s">
        <v>44</v>
      </c>
      <c r="E302" s="9">
        <v>13124</v>
      </c>
      <c r="F302">
        <v>8.19826272477903</v>
      </c>
      <c r="G302" s="9">
        <v>200596</v>
      </c>
      <c r="H302">
        <v>13124</v>
      </c>
      <c r="I302">
        <v>8.1982627</v>
      </c>
      <c r="J302">
        <v>200596</v>
      </c>
    </row>
    <row r="303" spans="1:10">
      <c r="A303" s="7" t="s">
        <v>45</v>
      </c>
      <c r="B303" s="7">
        <v>31</v>
      </c>
      <c r="C303" s="46">
        <v>2013</v>
      </c>
      <c r="D303" s="51" t="s">
        <v>44</v>
      </c>
      <c r="E303" s="9">
        <v>12660</v>
      </c>
      <c r="F303">
        <v>7.6806477093207</v>
      </c>
      <c r="G303" s="9">
        <v>223316</v>
      </c>
      <c r="H303">
        <v>12660</v>
      </c>
      <c r="I303">
        <v>7.6806477</v>
      </c>
      <c r="J303">
        <v>223316</v>
      </c>
    </row>
    <row r="304" spans="1:10">
      <c r="A304" s="7" t="s">
        <v>45</v>
      </c>
      <c r="B304" s="7">
        <v>31</v>
      </c>
      <c r="C304" s="46">
        <v>2014</v>
      </c>
      <c r="D304" s="51" t="s">
        <v>44</v>
      </c>
      <c r="E304" s="9">
        <v>12421</v>
      </c>
      <c r="F304">
        <v>7.48426052652766</v>
      </c>
      <c r="G304" s="9">
        <v>232705</v>
      </c>
      <c r="H304">
        <v>12421</v>
      </c>
      <c r="I304">
        <v>7.4842605</v>
      </c>
      <c r="J304">
        <v>232705</v>
      </c>
    </row>
    <row r="305" spans="1:10">
      <c r="A305" s="7" t="s">
        <v>45</v>
      </c>
      <c r="B305" s="7">
        <v>31</v>
      </c>
      <c r="C305" s="46">
        <v>2015</v>
      </c>
      <c r="D305" s="51" t="s">
        <v>44</v>
      </c>
      <c r="E305" s="9">
        <v>12100</v>
      </c>
      <c r="F305">
        <v>7.84429752066116</v>
      </c>
      <c r="G305" s="9">
        <v>240934</v>
      </c>
      <c r="H305">
        <v>12100</v>
      </c>
      <c r="I305">
        <v>7.8442975</v>
      </c>
      <c r="J305">
        <v>240934</v>
      </c>
    </row>
    <row r="306" spans="1:10">
      <c r="A306" s="7" t="s">
        <v>45</v>
      </c>
      <c r="B306" s="7">
        <v>31</v>
      </c>
      <c r="C306" s="46">
        <v>2016</v>
      </c>
      <c r="D306" s="51" t="s">
        <v>44</v>
      </c>
      <c r="E306" s="9">
        <v>11964</v>
      </c>
      <c r="F306">
        <v>7.43405215646941</v>
      </c>
      <c r="G306" s="9">
        <v>249961</v>
      </c>
      <c r="H306">
        <v>11964</v>
      </c>
      <c r="I306">
        <v>7.4340522</v>
      </c>
      <c r="J306">
        <v>249961</v>
      </c>
    </row>
    <row r="307" spans="1:10">
      <c r="A307" s="7" t="s">
        <v>45</v>
      </c>
      <c r="B307" s="7">
        <v>31</v>
      </c>
      <c r="C307" s="46">
        <v>2017</v>
      </c>
      <c r="D307" s="51" t="s">
        <v>44</v>
      </c>
      <c r="E307" s="9" t="s">
        <v>12</v>
      </c>
      <c r="F307" t="s">
        <v>12</v>
      </c>
      <c r="G307" s="9" t="s">
        <v>12</v>
      </c>
      <c r="H307">
        <v>11828</v>
      </c>
      <c r="I307">
        <v>7.0238068</v>
      </c>
      <c r="J307">
        <v>258988</v>
      </c>
    </row>
    <row r="308" spans="1:10">
      <c r="A308" s="7" t="s">
        <v>45</v>
      </c>
      <c r="B308" s="7">
        <v>31</v>
      </c>
      <c r="C308" s="46">
        <v>2018</v>
      </c>
      <c r="D308" s="51" t="s">
        <v>44</v>
      </c>
      <c r="E308" s="9" t="s">
        <v>12</v>
      </c>
      <c r="F308" t="s">
        <v>12</v>
      </c>
      <c r="G308" s="9" t="s">
        <v>12</v>
      </c>
      <c r="H308">
        <v>11692</v>
      </c>
      <c r="I308">
        <v>6.6135614</v>
      </c>
      <c r="J308">
        <v>268015</v>
      </c>
    </row>
    <row r="309" spans="1:10">
      <c r="A309" s="7" t="s">
        <v>45</v>
      </c>
      <c r="B309" s="7">
        <v>31</v>
      </c>
      <c r="C309" s="46">
        <v>2019</v>
      </c>
      <c r="D309" s="51" t="s">
        <v>44</v>
      </c>
      <c r="E309" s="9" t="s">
        <v>12</v>
      </c>
      <c r="F309" t="s">
        <v>12</v>
      </c>
      <c r="G309" s="9" t="s">
        <v>12</v>
      </c>
      <c r="H309">
        <v>11556</v>
      </c>
      <c r="I309">
        <v>6.2033161</v>
      </c>
      <c r="J309">
        <v>277042</v>
      </c>
    </row>
    <row r="310" spans="1:10">
      <c r="A310" s="7" t="s">
        <v>45</v>
      </c>
      <c r="B310" s="7">
        <v>31</v>
      </c>
      <c r="C310" s="46">
        <v>2020</v>
      </c>
      <c r="D310" s="51" t="s">
        <v>44</v>
      </c>
      <c r="E310" s="9" t="s">
        <v>12</v>
      </c>
      <c r="F310" t="s">
        <v>12</v>
      </c>
      <c r="G310" s="9" t="s">
        <v>12</v>
      </c>
      <c r="H310">
        <v>11420</v>
      </c>
      <c r="I310">
        <v>5.7930707</v>
      </c>
      <c r="J310">
        <v>286069</v>
      </c>
    </row>
    <row r="311" spans="1:10">
      <c r="A311" s="7" t="s">
        <v>45</v>
      </c>
      <c r="B311" s="7">
        <v>31</v>
      </c>
      <c r="C311" s="46">
        <v>2021</v>
      </c>
      <c r="D311" s="51" t="s">
        <v>44</v>
      </c>
      <c r="E311" s="9" t="s">
        <v>12</v>
      </c>
      <c r="F311" t="s">
        <v>12</v>
      </c>
      <c r="G311" s="9" t="s">
        <v>12</v>
      </c>
      <c r="H311">
        <v>11284</v>
      </c>
      <c r="I311">
        <v>5.3828253</v>
      </c>
      <c r="J311">
        <v>295096</v>
      </c>
    </row>
    <row r="312" spans="1:10">
      <c r="A312" s="52" t="s">
        <v>46</v>
      </c>
      <c r="B312" s="52">
        <v>32</v>
      </c>
      <c r="C312" s="53">
        <v>2012</v>
      </c>
      <c r="D312" s="52" t="s">
        <v>44</v>
      </c>
      <c r="E312" s="53">
        <v>33208</v>
      </c>
      <c r="F312">
        <v>6.21850156588774</v>
      </c>
      <c r="G312" s="53">
        <v>450714</v>
      </c>
      <c r="H312">
        <v>33208</v>
      </c>
      <c r="I312">
        <v>6.2185016</v>
      </c>
      <c r="J312">
        <v>450714</v>
      </c>
    </row>
    <row r="313" spans="1:10">
      <c r="A313" s="52" t="s">
        <v>46</v>
      </c>
      <c r="B313" s="52">
        <v>32</v>
      </c>
      <c r="C313" s="53">
        <v>2013</v>
      </c>
      <c r="D313" s="52" t="s">
        <v>44</v>
      </c>
      <c r="E313" s="53">
        <v>33129</v>
      </c>
      <c r="F313">
        <v>6.03703703703704</v>
      </c>
      <c r="G313" s="53">
        <v>488895</v>
      </c>
      <c r="H313">
        <v>33129</v>
      </c>
      <c r="I313">
        <v>6.037037</v>
      </c>
      <c r="J313">
        <v>488895</v>
      </c>
    </row>
    <row r="314" spans="1:10">
      <c r="A314" s="52" t="s">
        <v>46</v>
      </c>
      <c r="B314" s="52">
        <v>32</v>
      </c>
      <c r="C314" s="53">
        <v>2014</v>
      </c>
      <c r="D314" s="52" t="s">
        <v>44</v>
      </c>
      <c r="E314" s="53">
        <v>33055</v>
      </c>
      <c r="F314">
        <v>5.9030403872334</v>
      </c>
      <c r="G314" s="53">
        <v>509048</v>
      </c>
      <c r="H314">
        <v>33055</v>
      </c>
      <c r="I314">
        <v>5.9030404</v>
      </c>
      <c r="J314">
        <v>509048</v>
      </c>
    </row>
    <row r="315" spans="1:10">
      <c r="A315" s="52" t="s">
        <v>46</v>
      </c>
      <c r="B315" s="52">
        <v>32</v>
      </c>
      <c r="C315" s="53">
        <v>2015</v>
      </c>
      <c r="D315" s="52" t="s">
        <v>44</v>
      </c>
      <c r="E315" s="53">
        <v>32980</v>
      </c>
      <c r="F315">
        <v>6.09796846573681</v>
      </c>
      <c r="G315" s="53">
        <v>514073</v>
      </c>
      <c r="H315">
        <v>32980</v>
      </c>
      <c r="I315">
        <v>6.0979685</v>
      </c>
      <c r="J315">
        <v>514073</v>
      </c>
    </row>
    <row r="316" spans="1:10">
      <c r="A316" s="52" t="s">
        <v>46</v>
      </c>
      <c r="B316" s="52">
        <v>32</v>
      </c>
      <c r="C316" s="53">
        <v>2016</v>
      </c>
      <c r="D316" s="52" t="s">
        <v>44</v>
      </c>
      <c r="E316" s="53">
        <v>32902</v>
      </c>
      <c r="F316">
        <v>5.95738860859522</v>
      </c>
      <c r="G316" s="53">
        <v>530811</v>
      </c>
      <c r="H316">
        <v>32902</v>
      </c>
      <c r="I316">
        <v>5.9573886</v>
      </c>
      <c r="J316">
        <v>530811</v>
      </c>
    </row>
    <row r="317" spans="1:10">
      <c r="A317" s="52" t="s">
        <v>46</v>
      </c>
      <c r="B317" s="52">
        <v>32</v>
      </c>
      <c r="C317" s="53">
        <v>2017</v>
      </c>
      <c r="D317" s="52" t="s">
        <v>44</v>
      </c>
      <c r="E317" s="53">
        <v>32836</v>
      </c>
      <c r="F317">
        <v>5.93802533804361</v>
      </c>
      <c r="G317" s="53">
        <v>541711</v>
      </c>
      <c r="H317">
        <v>32836</v>
      </c>
      <c r="I317">
        <v>5.9380253</v>
      </c>
      <c r="J317">
        <v>541711</v>
      </c>
    </row>
    <row r="318" spans="1:10">
      <c r="A318" s="52" t="s">
        <v>46</v>
      </c>
      <c r="B318" s="52">
        <v>32</v>
      </c>
      <c r="C318" s="53">
        <v>2018</v>
      </c>
      <c r="D318" s="52" t="s">
        <v>44</v>
      </c>
      <c r="E318" s="53">
        <v>32751</v>
      </c>
      <c r="F318">
        <v>5.76825135110378</v>
      </c>
      <c r="G318" s="53">
        <v>473577</v>
      </c>
      <c r="H318">
        <v>32751</v>
      </c>
      <c r="I318">
        <v>5.7682514</v>
      </c>
      <c r="J318">
        <v>473577</v>
      </c>
    </row>
    <row r="319" spans="1:10">
      <c r="A319" s="52" t="s">
        <v>46</v>
      </c>
      <c r="B319" s="52">
        <v>32</v>
      </c>
      <c r="C319" s="53">
        <v>2019</v>
      </c>
      <c r="D319" s="52" t="s">
        <v>44</v>
      </c>
      <c r="E319" s="53">
        <v>32730</v>
      </c>
      <c r="F319">
        <v>5.75982279254507</v>
      </c>
      <c r="G319" s="53">
        <v>512923</v>
      </c>
      <c r="H319">
        <v>32730</v>
      </c>
      <c r="I319">
        <v>5.7598228</v>
      </c>
      <c r="J319">
        <v>512923</v>
      </c>
    </row>
    <row r="320" spans="1:10">
      <c r="A320" s="52" t="s">
        <v>46</v>
      </c>
      <c r="B320" s="52">
        <v>32</v>
      </c>
      <c r="C320" s="53">
        <v>2020</v>
      </c>
      <c r="D320" s="52" t="s">
        <v>44</v>
      </c>
      <c r="E320" s="53" t="s">
        <v>12</v>
      </c>
      <c r="F320" t="s">
        <v>12</v>
      </c>
      <c r="G320" s="53" t="s">
        <v>12</v>
      </c>
      <c r="H320">
        <v>32709</v>
      </c>
      <c r="I320">
        <v>5.7513942</v>
      </c>
      <c r="J320">
        <v>552269</v>
      </c>
    </row>
    <row r="321" spans="1:10">
      <c r="A321" s="7" t="s">
        <v>46</v>
      </c>
      <c r="B321" s="52">
        <v>32</v>
      </c>
      <c r="C321" s="9">
        <v>2021</v>
      </c>
      <c r="D321" s="8" t="s">
        <v>44</v>
      </c>
      <c r="E321" s="9" t="s">
        <v>12</v>
      </c>
      <c r="F321" t="s">
        <v>12</v>
      </c>
      <c r="G321" s="9" t="s">
        <v>12</v>
      </c>
      <c r="H321">
        <v>32688</v>
      </c>
      <c r="I321">
        <v>5.7429657</v>
      </c>
      <c r="J321">
        <v>591615</v>
      </c>
    </row>
    <row r="322" spans="1:10">
      <c r="A322" s="5" t="s">
        <v>47</v>
      </c>
      <c r="B322" s="5">
        <v>33</v>
      </c>
      <c r="C322" s="6">
        <v>2012</v>
      </c>
      <c r="D322" s="5" t="s">
        <v>44</v>
      </c>
      <c r="E322" s="6">
        <v>44397</v>
      </c>
      <c r="F322">
        <v>5.79478343131293</v>
      </c>
      <c r="G322" s="6">
        <v>632757</v>
      </c>
      <c r="H322">
        <v>44397</v>
      </c>
      <c r="I322">
        <v>5.7947834</v>
      </c>
      <c r="J322">
        <v>632757</v>
      </c>
    </row>
    <row r="323" spans="1:10">
      <c r="A323" s="5" t="s">
        <v>47</v>
      </c>
      <c r="B323" s="5">
        <v>33</v>
      </c>
      <c r="C323" s="6">
        <v>2013</v>
      </c>
      <c r="D323" s="5" t="s">
        <v>44</v>
      </c>
      <c r="E323" s="6">
        <v>43757</v>
      </c>
      <c r="F323">
        <v>5.54069063235597</v>
      </c>
      <c r="G323" s="6">
        <v>701427</v>
      </c>
      <c r="H323">
        <v>43757</v>
      </c>
      <c r="I323">
        <v>5.5406906</v>
      </c>
      <c r="J323">
        <v>701427</v>
      </c>
    </row>
    <row r="324" spans="1:10">
      <c r="A324" s="5" t="s">
        <v>47</v>
      </c>
      <c r="B324" s="5">
        <v>33</v>
      </c>
      <c r="C324" s="6">
        <v>2014</v>
      </c>
      <c r="D324" s="5" t="s">
        <v>44</v>
      </c>
      <c r="E324" s="6">
        <v>43100</v>
      </c>
      <c r="F324">
        <v>5.56470997679814</v>
      </c>
      <c r="G324" s="6">
        <v>737796</v>
      </c>
      <c r="H324">
        <v>43100</v>
      </c>
      <c r="I324">
        <v>5.56471</v>
      </c>
      <c r="J324">
        <v>737796</v>
      </c>
    </row>
    <row r="325" spans="1:10">
      <c r="A325" s="5" t="s">
        <v>47</v>
      </c>
      <c r="B325" s="5">
        <v>33</v>
      </c>
      <c r="C325" s="6">
        <v>2015</v>
      </c>
      <c r="D325" s="5" t="s">
        <v>44</v>
      </c>
      <c r="E325" s="6">
        <v>42459</v>
      </c>
      <c r="F325">
        <v>5.8223698155868</v>
      </c>
      <c r="G325" s="6">
        <v>756662</v>
      </c>
      <c r="H325">
        <v>42459</v>
      </c>
      <c r="I325">
        <v>5.8223698</v>
      </c>
      <c r="J325">
        <v>756662</v>
      </c>
    </row>
    <row r="326" spans="1:10">
      <c r="A326" s="5" t="s">
        <v>47</v>
      </c>
      <c r="B326" s="5">
        <v>33</v>
      </c>
      <c r="C326" s="6">
        <v>2016</v>
      </c>
      <c r="D326" s="5" t="s">
        <v>44</v>
      </c>
      <c r="E326" s="6">
        <v>41995</v>
      </c>
      <c r="F326">
        <v>5.73394451720443</v>
      </c>
      <c r="G326" s="6">
        <v>791330</v>
      </c>
      <c r="H326">
        <v>41995</v>
      </c>
      <c r="I326">
        <v>5.7339445</v>
      </c>
      <c r="J326">
        <v>791330</v>
      </c>
    </row>
    <row r="327" spans="1:10">
      <c r="A327" s="5" t="s">
        <v>47</v>
      </c>
      <c r="B327" s="5">
        <v>33</v>
      </c>
      <c r="C327" s="6">
        <v>2017</v>
      </c>
      <c r="D327" s="5" t="s">
        <v>44</v>
      </c>
      <c r="E327" s="6">
        <v>30607</v>
      </c>
      <c r="F327">
        <v>5.33283235861078</v>
      </c>
      <c r="G327" s="6">
        <v>528502</v>
      </c>
      <c r="H327">
        <v>30607</v>
      </c>
      <c r="I327">
        <v>5.3328324</v>
      </c>
      <c r="J327">
        <v>528502</v>
      </c>
    </row>
    <row r="328" spans="1:10">
      <c r="A328" s="5" t="s">
        <v>47</v>
      </c>
      <c r="B328" s="5">
        <v>33</v>
      </c>
      <c r="C328" s="6">
        <v>2018</v>
      </c>
      <c r="D328" s="5" t="s">
        <v>44</v>
      </c>
      <c r="E328" s="6">
        <v>30807</v>
      </c>
      <c r="F328">
        <v>5.2265718830136</v>
      </c>
      <c r="G328" s="6">
        <v>476980</v>
      </c>
      <c r="H328">
        <v>30807</v>
      </c>
      <c r="I328">
        <v>5.2265719</v>
      </c>
      <c r="J328">
        <v>476980</v>
      </c>
    </row>
    <row r="329" spans="1:10">
      <c r="A329" s="5" t="s">
        <v>47</v>
      </c>
      <c r="B329" s="5">
        <v>33</v>
      </c>
      <c r="C329" s="6">
        <v>2019</v>
      </c>
      <c r="D329" s="5" t="s">
        <v>44</v>
      </c>
      <c r="E329" s="6">
        <v>30807</v>
      </c>
      <c r="F329">
        <v>5.22796766968546</v>
      </c>
      <c r="G329" s="6">
        <v>507076</v>
      </c>
      <c r="H329">
        <v>30807</v>
      </c>
      <c r="I329">
        <v>5.2279677</v>
      </c>
      <c r="J329">
        <v>507076</v>
      </c>
    </row>
    <row r="330" spans="1:10">
      <c r="A330" s="5" t="s">
        <v>47</v>
      </c>
      <c r="B330" s="5">
        <v>33</v>
      </c>
      <c r="C330" s="6">
        <v>2020</v>
      </c>
      <c r="D330" s="5" t="s">
        <v>44</v>
      </c>
      <c r="E330" s="6" t="s">
        <v>12</v>
      </c>
      <c r="F330" t="s">
        <v>12</v>
      </c>
      <c r="G330" s="6" t="s">
        <v>12</v>
      </c>
      <c r="H330">
        <v>30807</v>
      </c>
      <c r="I330">
        <v>5.2293635</v>
      </c>
      <c r="J330">
        <v>537172</v>
      </c>
    </row>
    <row r="331" spans="1:10">
      <c r="A331" s="7" t="s">
        <v>47</v>
      </c>
      <c r="B331" s="5">
        <v>33</v>
      </c>
      <c r="C331" s="9">
        <v>2021</v>
      </c>
      <c r="D331" s="8" t="s">
        <v>44</v>
      </c>
      <c r="E331" s="9" t="s">
        <v>12</v>
      </c>
      <c r="F331" t="s">
        <v>12</v>
      </c>
      <c r="G331" s="9" t="s">
        <v>12</v>
      </c>
      <c r="H331">
        <v>30807</v>
      </c>
      <c r="I331">
        <v>5.2307592</v>
      </c>
      <c r="J331">
        <v>567268</v>
      </c>
    </row>
    <row r="332" spans="1:10">
      <c r="A332" s="45" t="s">
        <v>48</v>
      </c>
      <c r="B332" s="45">
        <v>34</v>
      </c>
      <c r="C332" s="46">
        <v>2012</v>
      </c>
      <c r="D332" s="45" t="s">
        <v>44</v>
      </c>
      <c r="E332" s="46">
        <v>51258</v>
      </c>
      <c r="F332">
        <v>5.23233446486402</v>
      </c>
      <c r="G332" s="46">
        <v>426941</v>
      </c>
      <c r="H332">
        <v>51258</v>
      </c>
      <c r="I332">
        <v>5.2323345</v>
      </c>
      <c r="J332">
        <v>426941</v>
      </c>
    </row>
    <row r="333" spans="1:10">
      <c r="A333" s="45" t="s">
        <v>48</v>
      </c>
      <c r="B333" s="45">
        <v>34</v>
      </c>
      <c r="C333" s="46">
        <v>2013</v>
      </c>
      <c r="D333" s="45" t="s">
        <v>44</v>
      </c>
      <c r="E333" s="46">
        <v>49915</v>
      </c>
      <c r="F333">
        <v>5.07064008814985</v>
      </c>
      <c r="G333" s="46">
        <v>465953</v>
      </c>
      <c r="H333">
        <v>49915</v>
      </c>
      <c r="I333">
        <v>5.0706401</v>
      </c>
      <c r="J333">
        <v>465953</v>
      </c>
    </row>
    <row r="334" spans="1:10">
      <c r="A334" s="45" t="s">
        <v>48</v>
      </c>
      <c r="B334" s="45">
        <v>34</v>
      </c>
      <c r="C334" s="46">
        <v>2014</v>
      </c>
      <c r="D334" s="45" t="s">
        <v>44</v>
      </c>
      <c r="E334" s="46">
        <v>48443</v>
      </c>
      <c r="F334">
        <v>5.51322172450096</v>
      </c>
      <c r="G334" s="46">
        <v>513509</v>
      </c>
      <c r="H334">
        <v>48443</v>
      </c>
      <c r="I334">
        <v>5.5132217</v>
      </c>
      <c r="J334">
        <v>513509</v>
      </c>
    </row>
    <row r="335" spans="1:10">
      <c r="A335" s="45" t="s">
        <v>48</v>
      </c>
      <c r="B335" s="45">
        <v>34</v>
      </c>
      <c r="C335" s="46">
        <v>2015</v>
      </c>
      <c r="D335" s="45" t="s">
        <v>44</v>
      </c>
      <c r="E335" s="46">
        <v>46630</v>
      </c>
      <c r="F335">
        <v>5.63793695046108</v>
      </c>
      <c r="G335" s="46">
        <v>535346</v>
      </c>
      <c r="H335">
        <v>46630</v>
      </c>
      <c r="I335">
        <v>5.637937</v>
      </c>
      <c r="J335">
        <v>535346</v>
      </c>
    </row>
    <row r="336" spans="1:10">
      <c r="A336" s="45" t="s">
        <v>48</v>
      </c>
      <c r="B336" s="45">
        <v>34</v>
      </c>
      <c r="C336" s="46">
        <v>2016</v>
      </c>
      <c r="D336" s="45" t="s">
        <v>44</v>
      </c>
      <c r="E336" s="46">
        <v>46642</v>
      </c>
      <c r="F336">
        <v>5.48679301916727</v>
      </c>
      <c r="G336" s="46">
        <v>556117</v>
      </c>
      <c r="H336">
        <v>46642</v>
      </c>
      <c r="I336">
        <v>5.486793</v>
      </c>
      <c r="J336">
        <v>556117</v>
      </c>
    </row>
    <row r="337" spans="1:10">
      <c r="A337" s="45" t="s">
        <v>48</v>
      </c>
      <c r="B337" s="45">
        <v>34</v>
      </c>
      <c r="C337" s="46">
        <v>2017</v>
      </c>
      <c r="D337" s="45" t="s">
        <v>44</v>
      </c>
      <c r="E337" s="46">
        <v>46959</v>
      </c>
      <c r="F337">
        <v>5.35822738985072</v>
      </c>
      <c r="G337" s="46">
        <v>564452</v>
      </c>
      <c r="H337">
        <v>46959</v>
      </c>
      <c r="I337">
        <v>5.3582274</v>
      </c>
      <c r="J337">
        <v>564452</v>
      </c>
    </row>
    <row r="338" spans="1:10">
      <c r="A338" s="45" t="s">
        <v>48</v>
      </c>
      <c r="B338" s="45">
        <v>34</v>
      </c>
      <c r="C338" s="46">
        <v>2018</v>
      </c>
      <c r="D338" s="45" t="s">
        <v>44</v>
      </c>
      <c r="E338" s="46">
        <v>46917</v>
      </c>
      <c r="F338">
        <v>5.42404672080483</v>
      </c>
      <c r="G338" s="46">
        <v>504717</v>
      </c>
      <c r="H338">
        <v>46917</v>
      </c>
      <c r="I338">
        <v>5.4240467</v>
      </c>
      <c r="J338">
        <v>504717</v>
      </c>
    </row>
    <row r="339" spans="1:10">
      <c r="A339" s="45" t="s">
        <v>48</v>
      </c>
      <c r="B339" s="45">
        <v>34</v>
      </c>
      <c r="C339" s="46">
        <v>2019</v>
      </c>
      <c r="D339" s="45" t="s">
        <v>44</v>
      </c>
      <c r="E339" s="46">
        <v>47064</v>
      </c>
      <c r="F339">
        <v>5.30581761006289</v>
      </c>
      <c r="G339" s="46">
        <v>525600</v>
      </c>
      <c r="H339">
        <v>47064</v>
      </c>
      <c r="I339">
        <v>5.3058176</v>
      </c>
      <c r="J339">
        <v>525600</v>
      </c>
    </row>
    <row r="340" spans="1:10">
      <c r="A340" s="45" t="s">
        <v>48</v>
      </c>
      <c r="B340" s="45">
        <v>34</v>
      </c>
      <c r="C340" s="46">
        <v>2020</v>
      </c>
      <c r="D340" s="45" t="s">
        <v>44</v>
      </c>
      <c r="E340" s="46" t="s">
        <v>12</v>
      </c>
      <c r="F340" t="s">
        <v>12</v>
      </c>
      <c r="G340" s="46" t="s">
        <v>12</v>
      </c>
      <c r="H340">
        <v>47211</v>
      </c>
      <c r="I340">
        <v>5.1875885</v>
      </c>
      <c r="J340">
        <v>546483</v>
      </c>
    </row>
    <row r="341" spans="1:10">
      <c r="A341" s="7" t="s">
        <v>48</v>
      </c>
      <c r="B341" s="45">
        <v>34</v>
      </c>
      <c r="C341" s="9">
        <v>2021</v>
      </c>
      <c r="D341" s="8" t="s">
        <v>44</v>
      </c>
      <c r="E341" s="9" t="s">
        <v>12</v>
      </c>
      <c r="F341" t="s">
        <v>12</v>
      </c>
      <c r="G341" s="9" t="s">
        <v>12</v>
      </c>
      <c r="H341">
        <v>47358</v>
      </c>
      <c r="I341">
        <v>5.0693594</v>
      </c>
      <c r="J341">
        <v>567366</v>
      </c>
    </row>
    <row r="342" spans="1:10">
      <c r="A342" s="43" t="s">
        <v>49</v>
      </c>
      <c r="B342" s="43">
        <v>35</v>
      </c>
      <c r="C342" s="44">
        <v>2012</v>
      </c>
      <c r="D342" s="43" t="s">
        <v>44</v>
      </c>
      <c r="E342" s="44">
        <v>30850</v>
      </c>
      <c r="F342">
        <v>4.16482982171799</v>
      </c>
      <c r="G342" s="44">
        <v>665289</v>
      </c>
      <c r="H342">
        <v>30850</v>
      </c>
      <c r="I342">
        <v>4.1648298</v>
      </c>
      <c r="J342">
        <v>665289</v>
      </c>
    </row>
    <row r="343" spans="1:10">
      <c r="A343" s="43" t="s">
        <v>49</v>
      </c>
      <c r="B343" s="43">
        <v>35</v>
      </c>
      <c r="C343" s="44">
        <v>2013</v>
      </c>
      <c r="D343" s="43" t="s">
        <v>44</v>
      </c>
      <c r="E343" s="44">
        <v>30033</v>
      </c>
      <c r="F343">
        <v>4.09925748343489</v>
      </c>
      <c r="G343" s="44">
        <v>729211</v>
      </c>
      <c r="H343">
        <v>30033</v>
      </c>
      <c r="I343">
        <v>4.0992575</v>
      </c>
      <c r="J343">
        <v>729211</v>
      </c>
    </row>
    <row r="344" spans="1:10">
      <c r="A344" s="43" t="s">
        <v>49</v>
      </c>
      <c r="B344" s="43">
        <v>35</v>
      </c>
      <c r="C344" s="44">
        <v>2014</v>
      </c>
      <c r="D344" s="43" t="s">
        <v>44</v>
      </c>
      <c r="E344" s="44">
        <v>28865</v>
      </c>
      <c r="F344">
        <v>4.15870431318205</v>
      </c>
      <c r="G344" s="44">
        <v>781606</v>
      </c>
      <c r="H344">
        <v>28865</v>
      </c>
      <c r="I344">
        <v>4.1587043</v>
      </c>
      <c r="J344">
        <v>781606</v>
      </c>
    </row>
    <row r="345" spans="1:10">
      <c r="A345" s="43" t="s">
        <v>49</v>
      </c>
      <c r="B345" s="43">
        <v>35</v>
      </c>
      <c r="C345" s="44">
        <v>2015</v>
      </c>
      <c r="D345" s="43" t="s">
        <v>44</v>
      </c>
      <c r="E345" s="44">
        <v>28876</v>
      </c>
      <c r="F345">
        <v>4.33363346723923</v>
      </c>
      <c r="G345" s="44">
        <v>796999</v>
      </c>
      <c r="H345">
        <v>28876</v>
      </c>
      <c r="I345">
        <v>4.3336335</v>
      </c>
      <c r="J345">
        <v>796999</v>
      </c>
    </row>
    <row r="346" spans="1:10">
      <c r="A346" s="43" t="s">
        <v>49</v>
      </c>
      <c r="B346" s="43">
        <v>35</v>
      </c>
      <c r="C346" s="44">
        <v>2016</v>
      </c>
      <c r="D346" s="43" t="s">
        <v>44</v>
      </c>
      <c r="E346" s="44">
        <v>28874</v>
      </c>
      <c r="F346">
        <v>4.20495947911616</v>
      </c>
      <c r="G346" s="44">
        <v>851118</v>
      </c>
      <c r="H346">
        <v>28874</v>
      </c>
      <c r="I346">
        <v>4.2049595</v>
      </c>
      <c r="J346">
        <v>851118</v>
      </c>
    </row>
    <row r="347" spans="1:10">
      <c r="A347" s="43" t="s">
        <v>49</v>
      </c>
      <c r="B347" s="43">
        <v>35</v>
      </c>
      <c r="C347" s="44">
        <v>2017</v>
      </c>
      <c r="D347" s="43" t="s">
        <v>44</v>
      </c>
      <c r="E347" s="44">
        <v>28866</v>
      </c>
      <c r="F347">
        <v>4.1626134552761</v>
      </c>
      <c r="G347" s="44">
        <v>887487</v>
      </c>
      <c r="H347">
        <v>28866</v>
      </c>
      <c r="I347">
        <v>4.1626135</v>
      </c>
      <c r="J347">
        <v>887487</v>
      </c>
    </row>
    <row r="348" spans="1:10">
      <c r="A348" s="43" t="s">
        <v>49</v>
      </c>
      <c r="B348" s="43">
        <v>35</v>
      </c>
      <c r="C348" s="44">
        <v>2018</v>
      </c>
      <c r="D348" s="43" t="s">
        <v>44</v>
      </c>
      <c r="E348" s="44">
        <v>28841</v>
      </c>
      <c r="F348">
        <v>4.01716306646788</v>
      </c>
      <c r="G348" s="44">
        <v>762998</v>
      </c>
      <c r="H348">
        <v>28841</v>
      </c>
      <c r="I348">
        <v>4.0171631</v>
      </c>
      <c r="J348">
        <v>762998</v>
      </c>
    </row>
    <row r="349" spans="1:10">
      <c r="A349" s="43" t="s">
        <v>49</v>
      </c>
      <c r="B349" s="43">
        <v>35</v>
      </c>
      <c r="C349" s="44">
        <v>2019</v>
      </c>
      <c r="D349" s="43" t="s">
        <v>44</v>
      </c>
      <c r="E349" s="44">
        <v>28823</v>
      </c>
      <c r="F349">
        <v>3.8955695104604</v>
      </c>
      <c r="G349" s="44">
        <v>812990</v>
      </c>
      <c r="H349">
        <v>28823</v>
      </c>
      <c r="I349">
        <v>3.8955695</v>
      </c>
      <c r="J349">
        <v>812990</v>
      </c>
    </row>
    <row r="350" spans="1:10">
      <c r="A350" s="43" t="s">
        <v>49</v>
      </c>
      <c r="B350" s="43">
        <v>35</v>
      </c>
      <c r="C350" s="44">
        <v>2020</v>
      </c>
      <c r="D350" s="43" t="s">
        <v>44</v>
      </c>
      <c r="E350" s="44" t="s">
        <v>12</v>
      </c>
      <c r="F350" t="s">
        <v>12</v>
      </c>
      <c r="G350" s="44" t="s">
        <v>12</v>
      </c>
      <c r="H350">
        <v>28805</v>
      </c>
      <c r="I350">
        <v>3.773976</v>
      </c>
      <c r="J350">
        <v>862982</v>
      </c>
    </row>
    <row r="351" spans="1:10">
      <c r="A351" s="7" t="s">
        <v>49</v>
      </c>
      <c r="B351" s="43">
        <v>35</v>
      </c>
      <c r="C351" s="9">
        <v>2021</v>
      </c>
      <c r="D351" s="8" t="s">
        <v>44</v>
      </c>
      <c r="E351" s="9" t="s">
        <v>12</v>
      </c>
      <c r="F351" t="s">
        <v>12</v>
      </c>
      <c r="G351" s="9" t="s">
        <v>12</v>
      </c>
      <c r="H351">
        <v>28787</v>
      </c>
      <c r="I351">
        <v>3.6523824</v>
      </c>
      <c r="J351">
        <v>912974</v>
      </c>
    </row>
    <row r="352" spans="1:10">
      <c r="A352" s="47" t="s">
        <v>50</v>
      </c>
      <c r="B352" s="47">
        <v>36</v>
      </c>
      <c r="C352" s="48">
        <v>2012</v>
      </c>
      <c r="D352" s="47" t="s">
        <v>44</v>
      </c>
      <c r="E352" s="48">
        <v>19256</v>
      </c>
      <c r="F352">
        <v>4.40044661404238</v>
      </c>
      <c r="G352" s="48">
        <v>195466</v>
      </c>
      <c r="H352">
        <v>19256</v>
      </c>
      <c r="I352">
        <v>4.4004466</v>
      </c>
      <c r="J352">
        <v>195466</v>
      </c>
    </row>
    <row r="353" spans="1:10">
      <c r="A353" s="47" t="s">
        <v>50</v>
      </c>
      <c r="B353" s="47">
        <v>36</v>
      </c>
      <c r="C353" s="48">
        <v>2013</v>
      </c>
      <c r="D353" s="47" t="s">
        <v>44</v>
      </c>
      <c r="E353" s="48">
        <v>19553</v>
      </c>
      <c r="F353">
        <v>4.1937298624252</v>
      </c>
      <c r="G353" s="48">
        <v>250900</v>
      </c>
      <c r="H353">
        <v>19553</v>
      </c>
      <c r="I353">
        <v>4.1937299</v>
      </c>
      <c r="J353">
        <v>250900</v>
      </c>
    </row>
    <row r="354" spans="1:10">
      <c r="A354" s="47" t="s">
        <v>50</v>
      </c>
      <c r="B354" s="47">
        <v>36</v>
      </c>
      <c r="C354" s="48">
        <v>2014</v>
      </c>
      <c r="D354" s="47" t="s">
        <v>44</v>
      </c>
      <c r="E354" s="48">
        <v>20402</v>
      </c>
      <c r="F354">
        <v>3.9710812665425</v>
      </c>
      <c r="G354" s="48">
        <v>273123</v>
      </c>
      <c r="H354">
        <v>20402</v>
      </c>
      <c r="I354">
        <v>3.9710813</v>
      </c>
      <c r="J354">
        <v>273123</v>
      </c>
    </row>
    <row r="355" spans="1:10">
      <c r="A355" s="47" t="s">
        <v>50</v>
      </c>
      <c r="B355" s="47">
        <v>36</v>
      </c>
      <c r="C355" s="48">
        <v>2015</v>
      </c>
      <c r="D355" s="47" t="s">
        <v>44</v>
      </c>
      <c r="E355" s="48">
        <v>20405</v>
      </c>
      <c r="F355">
        <v>4.36500857632933</v>
      </c>
      <c r="G355" s="48">
        <v>292511</v>
      </c>
      <c r="H355">
        <v>20405</v>
      </c>
      <c r="I355">
        <v>4.3650086</v>
      </c>
      <c r="J355">
        <v>292511</v>
      </c>
    </row>
    <row r="356" spans="1:10">
      <c r="A356" s="47" t="s">
        <v>50</v>
      </c>
      <c r="B356" s="47">
        <v>36</v>
      </c>
      <c r="C356" s="48">
        <v>2016</v>
      </c>
      <c r="D356" s="47" t="s">
        <v>44</v>
      </c>
      <c r="E356" s="48">
        <v>20472</v>
      </c>
      <c r="F356">
        <v>4.27925947635795</v>
      </c>
      <c r="G356" s="48">
        <v>312678</v>
      </c>
      <c r="H356">
        <v>20472</v>
      </c>
      <c r="I356">
        <v>4.2792595</v>
      </c>
      <c r="J356">
        <v>312678</v>
      </c>
    </row>
    <row r="357" spans="1:10">
      <c r="A357" s="47" t="s">
        <v>50</v>
      </c>
      <c r="B357" s="47">
        <v>36</v>
      </c>
      <c r="C357" s="48">
        <v>2017</v>
      </c>
      <c r="D357" s="47" t="s">
        <v>44</v>
      </c>
      <c r="E357" s="48">
        <v>20538</v>
      </c>
      <c r="F357">
        <v>4.22124841756744</v>
      </c>
      <c r="G357" s="48">
        <v>329220</v>
      </c>
      <c r="H357">
        <v>20538</v>
      </c>
      <c r="I357">
        <v>4.2212484</v>
      </c>
      <c r="J357">
        <v>329220</v>
      </c>
    </row>
    <row r="358" spans="1:10">
      <c r="A358" s="47" t="s">
        <v>50</v>
      </c>
      <c r="B358" s="47">
        <v>36</v>
      </c>
      <c r="C358" s="48">
        <v>2018</v>
      </c>
      <c r="D358" s="47" t="s">
        <v>44</v>
      </c>
      <c r="E358" s="48">
        <v>20546</v>
      </c>
      <c r="F358">
        <v>4.12182419935754</v>
      </c>
      <c r="G358" s="48">
        <v>355747</v>
      </c>
      <c r="H358">
        <v>20546</v>
      </c>
      <c r="I358">
        <v>4.1218242</v>
      </c>
      <c r="J358">
        <v>355747</v>
      </c>
    </row>
    <row r="359" spans="1:10">
      <c r="A359" s="47" t="s">
        <v>50</v>
      </c>
      <c r="B359" s="47">
        <v>36</v>
      </c>
      <c r="C359" s="48">
        <v>2019</v>
      </c>
      <c r="D359" s="47" t="s">
        <v>44</v>
      </c>
      <c r="E359" s="48">
        <v>20555</v>
      </c>
      <c r="F359">
        <v>3.92323035757723</v>
      </c>
      <c r="G359" s="48">
        <v>378301</v>
      </c>
      <c r="H359">
        <v>20555</v>
      </c>
      <c r="I359">
        <v>3.9232304</v>
      </c>
      <c r="J359">
        <v>378301</v>
      </c>
    </row>
    <row r="360" spans="1:10">
      <c r="A360" s="47" t="s">
        <v>50</v>
      </c>
      <c r="B360" s="47">
        <v>36</v>
      </c>
      <c r="C360" s="48">
        <v>2020</v>
      </c>
      <c r="D360" s="47" t="s">
        <v>44</v>
      </c>
      <c r="E360" s="48" t="s">
        <v>12</v>
      </c>
      <c r="F360" t="s">
        <v>12</v>
      </c>
      <c r="G360" s="48" t="s">
        <v>12</v>
      </c>
      <c r="H360">
        <v>20564</v>
      </c>
      <c r="I360">
        <v>3.7246365</v>
      </c>
      <c r="J360">
        <v>400855</v>
      </c>
    </row>
    <row r="361" spans="1:10">
      <c r="A361" s="7" t="s">
        <v>50</v>
      </c>
      <c r="B361" s="47">
        <v>36</v>
      </c>
      <c r="C361" s="9">
        <v>2021</v>
      </c>
      <c r="D361" s="8" t="s">
        <v>44</v>
      </c>
      <c r="E361" s="9" t="s">
        <v>12</v>
      </c>
      <c r="F361" t="s">
        <v>12</v>
      </c>
      <c r="G361" s="9" t="s">
        <v>12</v>
      </c>
      <c r="H361">
        <v>20573</v>
      </c>
      <c r="I361">
        <v>3.5260427</v>
      </c>
      <c r="J361">
        <v>423409</v>
      </c>
    </row>
    <row r="362" spans="1:10">
      <c r="A362" s="18" t="s">
        <v>51</v>
      </c>
      <c r="B362" s="18">
        <v>37</v>
      </c>
      <c r="C362" s="19">
        <v>2012</v>
      </c>
      <c r="D362" s="18" t="s">
        <v>44</v>
      </c>
      <c r="E362" s="19">
        <v>11058</v>
      </c>
      <c r="F362">
        <v>5.66693796346536</v>
      </c>
      <c r="G362" s="19">
        <v>208938</v>
      </c>
      <c r="H362">
        <v>11058</v>
      </c>
      <c r="I362">
        <v>5.666938</v>
      </c>
      <c r="J362">
        <v>208938</v>
      </c>
    </row>
    <row r="363" spans="1:10">
      <c r="A363" s="18" t="s">
        <v>51</v>
      </c>
      <c r="B363" s="18">
        <v>37</v>
      </c>
      <c r="C363" s="19">
        <v>2013</v>
      </c>
      <c r="D363" s="18" t="s">
        <v>44</v>
      </c>
      <c r="E363" s="19">
        <v>11223</v>
      </c>
      <c r="F363">
        <v>5.25002227568386</v>
      </c>
      <c r="G363" s="19">
        <v>233416</v>
      </c>
      <c r="H363">
        <v>11223</v>
      </c>
      <c r="I363">
        <v>5.2500223</v>
      </c>
      <c r="J363">
        <v>233416</v>
      </c>
    </row>
    <row r="364" spans="1:10">
      <c r="A364" s="18" t="s">
        <v>51</v>
      </c>
      <c r="B364" s="18">
        <v>37</v>
      </c>
      <c r="C364" s="19">
        <v>2014</v>
      </c>
      <c r="D364" s="18" t="s">
        <v>44</v>
      </c>
      <c r="E364" s="19">
        <v>11666</v>
      </c>
      <c r="F364">
        <v>4.72955597462712</v>
      </c>
      <c r="G364" s="19">
        <v>292219</v>
      </c>
      <c r="H364">
        <v>11666</v>
      </c>
      <c r="I364">
        <v>4.729556</v>
      </c>
      <c r="J364">
        <v>292219</v>
      </c>
    </row>
    <row r="365" spans="1:10">
      <c r="A365" s="18" t="s">
        <v>51</v>
      </c>
      <c r="B365" s="18">
        <v>37</v>
      </c>
      <c r="C365" s="19">
        <v>2015</v>
      </c>
      <c r="D365" s="18" t="s">
        <v>44</v>
      </c>
      <c r="E365" s="19">
        <v>11708</v>
      </c>
      <c r="F365">
        <v>5.01076187222412</v>
      </c>
      <c r="G365" s="19">
        <v>307462</v>
      </c>
      <c r="H365">
        <v>11708</v>
      </c>
      <c r="I365">
        <v>5.0107619</v>
      </c>
      <c r="J365">
        <v>307462</v>
      </c>
    </row>
    <row r="366" spans="1:10">
      <c r="A366" s="18" t="s">
        <v>51</v>
      </c>
      <c r="B366" s="18">
        <v>37</v>
      </c>
      <c r="C366" s="19">
        <v>2016</v>
      </c>
      <c r="D366" s="18" t="s">
        <v>44</v>
      </c>
      <c r="E366" s="19">
        <v>11775</v>
      </c>
      <c r="F366">
        <v>4.65333333333333</v>
      </c>
      <c r="G366" s="19">
        <v>319740</v>
      </c>
      <c r="H366">
        <v>11775</v>
      </c>
      <c r="I366">
        <v>4.6533333</v>
      </c>
      <c r="J366">
        <v>319740</v>
      </c>
    </row>
    <row r="367" spans="1:10">
      <c r="A367" s="18" t="s">
        <v>51</v>
      </c>
      <c r="B367" s="18">
        <v>37</v>
      </c>
      <c r="C367" s="19">
        <v>2017</v>
      </c>
      <c r="D367" s="18" t="s">
        <v>44</v>
      </c>
      <c r="E367" s="19">
        <v>11831</v>
      </c>
      <c r="F367">
        <v>4.7558110049869</v>
      </c>
      <c r="G367" s="19">
        <v>353680</v>
      </c>
      <c r="H367">
        <v>11831</v>
      </c>
      <c r="I367">
        <v>4.755811</v>
      </c>
      <c r="J367">
        <v>353680</v>
      </c>
    </row>
    <row r="368" spans="1:10">
      <c r="A368" s="18" t="s">
        <v>51</v>
      </c>
      <c r="B368" s="18">
        <v>37</v>
      </c>
      <c r="C368" s="19">
        <v>2018</v>
      </c>
      <c r="D368" s="18" t="s">
        <v>44</v>
      </c>
      <c r="E368" s="19">
        <v>11909</v>
      </c>
      <c r="F368">
        <v>4.67453186665547</v>
      </c>
      <c r="G368" s="19">
        <v>308384</v>
      </c>
      <c r="H368">
        <v>11909</v>
      </c>
      <c r="I368">
        <v>4.6745319</v>
      </c>
      <c r="J368">
        <v>308384</v>
      </c>
    </row>
    <row r="369" spans="1:10">
      <c r="A369" s="18" t="s">
        <v>51</v>
      </c>
      <c r="B369" s="18">
        <v>37</v>
      </c>
      <c r="C369" s="19">
        <v>2019</v>
      </c>
      <c r="D369" s="18" t="s">
        <v>44</v>
      </c>
      <c r="E369" s="19">
        <v>12021</v>
      </c>
      <c r="F369">
        <v>4.51551451626321</v>
      </c>
      <c r="G369" s="19">
        <v>343442</v>
      </c>
      <c r="H369">
        <v>12021</v>
      </c>
      <c r="I369">
        <v>4.5155145</v>
      </c>
      <c r="J369">
        <v>343442</v>
      </c>
    </row>
    <row r="370" spans="1:10">
      <c r="A370" s="18" t="s">
        <v>51</v>
      </c>
      <c r="B370" s="18">
        <v>37</v>
      </c>
      <c r="C370" s="19">
        <v>2020</v>
      </c>
      <c r="D370" s="18" t="s">
        <v>44</v>
      </c>
      <c r="E370" s="19" t="s">
        <v>12</v>
      </c>
      <c r="F370" t="s">
        <v>12</v>
      </c>
      <c r="G370" s="19" t="s">
        <v>12</v>
      </c>
      <c r="H370">
        <v>12133</v>
      </c>
      <c r="I370">
        <v>4.3564972</v>
      </c>
      <c r="J370">
        <v>378500</v>
      </c>
    </row>
    <row r="371" spans="1:10">
      <c r="A371" s="7" t="s">
        <v>51</v>
      </c>
      <c r="B371" s="18">
        <v>37</v>
      </c>
      <c r="C371" s="9">
        <v>2021</v>
      </c>
      <c r="D371" s="8" t="s">
        <v>44</v>
      </c>
      <c r="E371" s="9" t="s">
        <v>12</v>
      </c>
      <c r="F371" t="s">
        <v>12</v>
      </c>
      <c r="G371" s="9" t="s">
        <v>12</v>
      </c>
      <c r="H371">
        <v>12245</v>
      </c>
      <c r="I371">
        <v>4.1974798</v>
      </c>
      <c r="J371">
        <v>413558</v>
      </c>
    </row>
    <row r="372" spans="1:10">
      <c r="A372" s="27" t="s">
        <v>52</v>
      </c>
      <c r="B372" s="27">
        <v>38</v>
      </c>
      <c r="C372" s="28">
        <v>2012</v>
      </c>
      <c r="D372" s="27" t="s">
        <v>44</v>
      </c>
      <c r="E372" s="28">
        <v>27766</v>
      </c>
      <c r="F372">
        <v>4.56439530360873</v>
      </c>
      <c r="G372" s="28">
        <v>386944</v>
      </c>
      <c r="H372">
        <v>27766</v>
      </c>
      <c r="I372">
        <v>4.5643953</v>
      </c>
      <c r="J372">
        <v>386944</v>
      </c>
    </row>
    <row r="373" spans="1:10">
      <c r="A373" s="27" t="s">
        <v>52</v>
      </c>
      <c r="B373" s="27">
        <v>38</v>
      </c>
      <c r="C373" s="28">
        <v>2013</v>
      </c>
      <c r="D373" s="27" t="s">
        <v>44</v>
      </c>
      <c r="E373" s="28">
        <v>27767</v>
      </c>
      <c r="F373">
        <v>4.28288976122736</v>
      </c>
      <c r="G373" s="28">
        <v>434653</v>
      </c>
      <c r="H373">
        <v>27767</v>
      </c>
      <c r="I373">
        <v>4.2828898</v>
      </c>
      <c r="J373">
        <v>434653</v>
      </c>
    </row>
    <row r="374" spans="1:10">
      <c r="A374" s="27" t="s">
        <v>52</v>
      </c>
      <c r="B374" s="27">
        <v>38</v>
      </c>
      <c r="C374" s="28">
        <v>2014</v>
      </c>
      <c r="D374" s="27" t="s">
        <v>44</v>
      </c>
      <c r="E374" s="28">
        <v>27678</v>
      </c>
      <c r="F374">
        <v>3.90302767541007</v>
      </c>
      <c r="G374" s="28">
        <v>486744</v>
      </c>
      <c r="H374">
        <v>27678</v>
      </c>
      <c r="I374">
        <v>3.9030277</v>
      </c>
      <c r="J374">
        <v>486744</v>
      </c>
    </row>
    <row r="375" spans="1:10">
      <c r="A375" s="27" t="s">
        <v>52</v>
      </c>
      <c r="B375" s="27">
        <v>38</v>
      </c>
      <c r="C375" s="28">
        <v>2015</v>
      </c>
      <c r="D375" s="27" t="s">
        <v>44</v>
      </c>
      <c r="E375" s="28">
        <v>27752</v>
      </c>
      <c r="F375">
        <v>4.0545906601326</v>
      </c>
      <c r="G375" s="28">
        <v>512243</v>
      </c>
      <c r="H375">
        <v>27752</v>
      </c>
      <c r="I375">
        <v>4.0545907</v>
      </c>
      <c r="J375">
        <v>512243</v>
      </c>
    </row>
    <row r="376" spans="1:10">
      <c r="A376" s="27" t="s">
        <v>52</v>
      </c>
      <c r="B376" s="27">
        <v>38</v>
      </c>
      <c r="C376" s="28">
        <v>2016</v>
      </c>
      <c r="D376" s="27" t="s">
        <v>44</v>
      </c>
      <c r="E376" s="28">
        <v>27816</v>
      </c>
      <c r="F376">
        <v>3.95470232959448</v>
      </c>
      <c r="G376" s="28">
        <v>526502</v>
      </c>
      <c r="H376">
        <v>27816</v>
      </c>
      <c r="I376">
        <v>3.9547023</v>
      </c>
      <c r="J376">
        <v>526502</v>
      </c>
    </row>
    <row r="377" spans="1:10">
      <c r="A377" s="27" t="s">
        <v>52</v>
      </c>
      <c r="B377" s="27">
        <v>38</v>
      </c>
      <c r="C377" s="28">
        <v>2017</v>
      </c>
      <c r="D377" s="27" t="s">
        <v>44</v>
      </c>
      <c r="E377" s="28">
        <v>27786</v>
      </c>
      <c r="F377">
        <v>3.80482977038796</v>
      </c>
      <c r="G377" s="28">
        <v>542244</v>
      </c>
      <c r="H377">
        <v>27786</v>
      </c>
      <c r="I377">
        <v>3.8048298</v>
      </c>
      <c r="J377">
        <v>542244</v>
      </c>
    </row>
    <row r="378" spans="1:10">
      <c r="A378" s="27" t="s">
        <v>52</v>
      </c>
      <c r="B378" s="27">
        <v>38</v>
      </c>
      <c r="C378" s="28">
        <v>2018</v>
      </c>
      <c r="D378" s="27" t="s">
        <v>44</v>
      </c>
      <c r="E378" s="28">
        <v>27786</v>
      </c>
      <c r="F378">
        <v>3.79036205283236</v>
      </c>
      <c r="G378" s="28">
        <v>480119</v>
      </c>
      <c r="H378">
        <v>27786</v>
      </c>
      <c r="I378">
        <v>3.7903621</v>
      </c>
      <c r="J378">
        <v>480119</v>
      </c>
    </row>
    <row r="379" spans="1:10">
      <c r="A379" s="27" t="s">
        <v>52</v>
      </c>
      <c r="B379" s="27">
        <v>38</v>
      </c>
      <c r="C379" s="28">
        <v>2019</v>
      </c>
      <c r="D379" s="27" t="s">
        <v>44</v>
      </c>
      <c r="E379" s="28">
        <v>27786</v>
      </c>
      <c r="F379">
        <v>4.46239113222486</v>
      </c>
      <c r="G379" s="28">
        <v>502679</v>
      </c>
      <c r="H379">
        <v>27786</v>
      </c>
      <c r="I379">
        <v>4.4623911</v>
      </c>
      <c r="J379">
        <v>502679</v>
      </c>
    </row>
    <row r="380" spans="1:10">
      <c r="A380" s="27" t="s">
        <v>52</v>
      </c>
      <c r="B380" s="27">
        <v>38</v>
      </c>
      <c r="C380" s="28">
        <v>2020</v>
      </c>
      <c r="D380" s="27" t="s">
        <v>44</v>
      </c>
      <c r="E380" s="28" t="s">
        <v>12</v>
      </c>
      <c r="F380" t="s">
        <v>12</v>
      </c>
      <c r="G380" s="28" t="s">
        <v>12</v>
      </c>
      <c r="H380">
        <v>27786</v>
      </c>
      <c r="I380">
        <v>5.1344202</v>
      </c>
      <c r="J380">
        <v>525239</v>
      </c>
    </row>
    <row r="381" spans="1:10">
      <c r="A381" s="7" t="s">
        <v>52</v>
      </c>
      <c r="B381" s="27">
        <v>38</v>
      </c>
      <c r="C381" s="9">
        <v>2021</v>
      </c>
      <c r="D381" s="8" t="s">
        <v>44</v>
      </c>
      <c r="E381" s="9" t="s">
        <v>12</v>
      </c>
      <c r="F381" t="s">
        <v>12</v>
      </c>
      <c r="G381" s="9" t="s">
        <v>12</v>
      </c>
      <c r="H381">
        <v>27786</v>
      </c>
      <c r="I381">
        <v>5.8064493</v>
      </c>
      <c r="J381">
        <v>547799</v>
      </c>
    </row>
    <row r="382" spans="1:10">
      <c r="A382" s="20" t="s">
        <v>53</v>
      </c>
      <c r="B382" s="20">
        <v>39</v>
      </c>
      <c r="C382" s="21">
        <v>2012</v>
      </c>
      <c r="D382" s="20" t="s">
        <v>44</v>
      </c>
      <c r="E382" s="21">
        <v>25432</v>
      </c>
      <c r="F382">
        <v>4.88730732934885</v>
      </c>
      <c r="G382" s="21">
        <v>376957</v>
      </c>
      <c r="H382">
        <v>25432</v>
      </c>
      <c r="I382">
        <v>4.8873073</v>
      </c>
      <c r="J382">
        <v>376957</v>
      </c>
    </row>
    <row r="383" spans="1:10">
      <c r="A383" s="20" t="s">
        <v>53</v>
      </c>
      <c r="B383" s="20">
        <v>39</v>
      </c>
      <c r="C383" s="21">
        <v>2013</v>
      </c>
      <c r="D383" s="20" t="s">
        <v>44</v>
      </c>
      <c r="E383" s="21">
        <v>26034</v>
      </c>
      <c r="F383">
        <v>4.43819620496274</v>
      </c>
      <c r="G383" s="21">
        <v>417469</v>
      </c>
      <c r="H383">
        <v>26034</v>
      </c>
      <c r="I383">
        <v>4.4381962</v>
      </c>
      <c r="J383">
        <v>417469</v>
      </c>
    </row>
    <row r="384" spans="1:10">
      <c r="A384" s="20" t="s">
        <v>53</v>
      </c>
      <c r="B384" s="20">
        <v>39</v>
      </c>
      <c r="C384" s="21">
        <v>2014</v>
      </c>
      <c r="D384" s="20" t="s">
        <v>44</v>
      </c>
      <c r="E384" s="21">
        <v>27330</v>
      </c>
      <c r="F384">
        <v>4.02488108305891</v>
      </c>
      <c r="G384" s="21">
        <v>456662</v>
      </c>
      <c r="H384">
        <v>27330</v>
      </c>
      <c r="I384">
        <v>4.0248811</v>
      </c>
      <c r="J384">
        <v>456662</v>
      </c>
    </row>
    <row r="385" spans="1:10">
      <c r="A385" s="20" t="s">
        <v>53</v>
      </c>
      <c r="B385" s="20">
        <v>39</v>
      </c>
      <c r="C385" s="21">
        <v>2015</v>
      </c>
      <c r="D385" s="20" t="s">
        <v>44</v>
      </c>
      <c r="E385" s="21">
        <v>28754</v>
      </c>
      <c r="F385">
        <v>4.10527230993949</v>
      </c>
      <c r="G385" s="21">
        <v>460098</v>
      </c>
      <c r="H385">
        <v>28754</v>
      </c>
      <c r="I385">
        <v>4.1052723</v>
      </c>
      <c r="J385">
        <v>460098</v>
      </c>
    </row>
    <row r="386" spans="1:10">
      <c r="A386" s="20" t="s">
        <v>53</v>
      </c>
      <c r="B386" s="20">
        <v>39</v>
      </c>
      <c r="C386" s="21">
        <v>2016</v>
      </c>
      <c r="D386" s="20" t="s">
        <v>44</v>
      </c>
      <c r="E386" s="21">
        <v>28756</v>
      </c>
      <c r="F386">
        <v>4.02382111559327</v>
      </c>
      <c r="G386" s="21">
        <v>480087</v>
      </c>
      <c r="H386">
        <v>28756</v>
      </c>
      <c r="I386">
        <v>4.0238211</v>
      </c>
      <c r="J386">
        <v>480087</v>
      </c>
    </row>
    <row r="387" spans="1:10">
      <c r="A387" s="20" t="s">
        <v>53</v>
      </c>
      <c r="B387" s="20">
        <v>39</v>
      </c>
      <c r="C387" s="21">
        <v>2017</v>
      </c>
      <c r="D387" s="20" t="s">
        <v>44</v>
      </c>
      <c r="E387" s="21">
        <v>28762</v>
      </c>
      <c r="F387">
        <v>3.94534455183923</v>
      </c>
      <c r="G387" s="21">
        <v>506629</v>
      </c>
      <c r="H387">
        <v>28762</v>
      </c>
      <c r="I387">
        <v>3.9453446</v>
      </c>
      <c r="J387">
        <v>506629</v>
      </c>
    </row>
    <row r="388" spans="1:10">
      <c r="A388" s="20" t="s">
        <v>53</v>
      </c>
      <c r="B388" s="20">
        <v>39</v>
      </c>
      <c r="C388" s="21">
        <v>2018</v>
      </c>
      <c r="D388" s="20" t="s">
        <v>44</v>
      </c>
      <c r="E388" s="21">
        <v>28670</v>
      </c>
      <c r="F388">
        <v>3.92793861178933</v>
      </c>
      <c r="G388" s="21">
        <v>454796</v>
      </c>
      <c r="H388">
        <v>28670</v>
      </c>
      <c r="I388">
        <v>3.9279386</v>
      </c>
      <c r="J388">
        <v>454796</v>
      </c>
    </row>
    <row r="389" spans="1:10">
      <c r="A389" s="20" t="s">
        <v>53</v>
      </c>
      <c r="B389" s="20">
        <v>39</v>
      </c>
      <c r="C389" s="21">
        <v>2019</v>
      </c>
      <c r="D389" s="20" t="s">
        <v>44</v>
      </c>
      <c r="E389" s="21">
        <v>28698</v>
      </c>
      <c r="F389">
        <v>3.79570004878389</v>
      </c>
      <c r="G389" s="21">
        <v>487215</v>
      </c>
      <c r="H389">
        <v>28698</v>
      </c>
      <c r="I389">
        <v>3.7957</v>
      </c>
      <c r="J389">
        <v>487215</v>
      </c>
    </row>
    <row r="390" spans="1:10">
      <c r="A390" s="20" t="s">
        <v>53</v>
      </c>
      <c r="B390" s="20">
        <v>39</v>
      </c>
      <c r="C390" s="21">
        <v>2020</v>
      </c>
      <c r="D390" s="20" t="s">
        <v>44</v>
      </c>
      <c r="E390" s="21" t="s">
        <v>12</v>
      </c>
      <c r="F390" t="s">
        <v>12</v>
      </c>
      <c r="G390" s="21" t="s">
        <v>12</v>
      </c>
      <c r="H390">
        <v>28726</v>
      </c>
      <c r="I390">
        <v>3.6634615</v>
      </c>
      <c r="J390">
        <v>519634</v>
      </c>
    </row>
    <row r="391" spans="1:10">
      <c r="A391" s="7" t="s">
        <v>53</v>
      </c>
      <c r="B391" s="20">
        <v>39</v>
      </c>
      <c r="C391" s="9">
        <v>2021</v>
      </c>
      <c r="D391" s="8" t="s">
        <v>44</v>
      </c>
      <c r="E391" s="9" t="s">
        <v>12</v>
      </c>
      <c r="F391" t="s">
        <v>12</v>
      </c>
      <c r="G391" s="9" t="s">
        <v>12</v>
      </c>
      <c r="H391">
        <v>28754</v>
      </c>
      <c r="I391">
        <v>3.5312229</v>
      </c>
      <c r="J391">
        <v>552053</v>
      </c>
    </row>
    <row r="392" spans="1:10">
      <c r="A392" s="52" t="s">
        <v>54</v>
      </c>
      <c r="B392" s="52">
        <v>40</v>
      </c>
      <c r="C392" s="53">
        <v>2012</v>
      </c>
      <c r="D392" s="52" t="s">
        <v>44</v>
      </c>
      <c r="E392" s="53">
        <v>26528</v>
      </c>
      <c r="F392">
        <v>7.9373492159228</v>
      </c>
      <c r="G392" s="53">
        <v>293249</v>
      </c>
      <c r="H392">
        <v>26528</v>
      </c>
      <c r="I392">
        <v>7.9373492</v>
      </c>
      <c r="J392">
        <v>293249</v>
      </c>
    </row>
    <row r="393" spans="1:10">
      <c r="A393" s="52" t="s">
        <v>54</v>
      </c>
      <c r="B393" s="52">
        <v>40</v>
      </c>
      <c r="C393" s="53">
        <v>2013</v>
      </c>
      <c r="D393" s="52" t="s">
        <v>44</v>
      </c>
      <c r="E393" s="53">
        <v>26767</v>
      </c>
      <c r="F393">
        <v>7.47188702506818</v>
      </c>
      <c r="G393" s="53">
        <v>323023</v>
      </c>
      <c r="H393">
        <v>26767</v>
      </c>
      <c r="I393">
        <v>7.471887</v>
      </c>
      <c r="J393">
        <v>323023</v>
      </c>
    </row>
    <row r="394" spans="1:10">
      <c r="A394" s="52" t="s">
        <v>54</v>
      </c>
      <c r="B394" s="52">
        <v>40</v>
      </c>
      <c r="C394" s="53">
        <v>2014</v>
      </c>
      <c r="D394" s="52" t="s">
        <v>44</v>
      </c>
      <c r="E394" s="53">
        <v>26906</v>
      </c>
      <c r="F394">
        <v>7.3300379097599</v>
      </c>
      <c r="G394" s="53">
        <v>348078</v>
      </c>
      <c r="H394">
        <v>26906</v>
      </c>
      <c r="I394">
        <v>7.3300379</v>
      </c>
      <c r="J394">
        <v>348078</v>
      </c>
    </row>
    <row r="395" spans="1:10">
      <c r="A395" s="52" t="s">
        <v>54</v>
      </c>
      <c r="B395" s="52">
        <v>40</v>
      </c>
      <c r="C395" s="53">
        <v>2015</v>
      </c>
      <c r="D395" s="52" t="s">
        <v>44</v>
      </c>
      <c r="E395" s="53">
        <v>26937</v>
      </c>
      <c r="F395">
        <v>7.54144856517058</v>
      </c>
      <c r="G395" s="53">
        <v>362655</v>
      </c>
      <c r="H395">
        <v>26937</v>
      </c>
      <c r="I395">
        <v>7.5414486</v>
      </c>
      <c r="J395">
        <v>362655</v>
      </c>
    </row>
    <row r="396" spans="1:10">
      <c r="A396" s="52" t="s">
        <v>54</v>
      </c>
      <c r="B396" s="52">
        <v>40</v>
      </c>
      <c r="C396" s="53">
        <v>2016</v>
      </c>
      <c r="D396" s="52" t="s">
        <v>44</v>
      </c>
      <c r="E396" s="53">
        <v>26955</v>
      </c>
      <c r="F396">
        <v>7.34568725653868</v>
      </c>
      <c r="G396" s="53">
        <v>385201</v>
      </c>
      <c r="H396">
        <v>26955</v>
      </c>
      <c r="I396">
        <v>7.3456873</v>
      </c>
      <c r="J396">
        <v>385201</v>
      </c>
    </row>
    <row r="397" spans="1:10">
      <c r="A397" s="52" t="s">
        <v>54</v>
      </c>
      <c r="B397" s="52">
        <v>40</v>
      </c>
      <c r="C397" s="53">
        <v>2017</v>
      </c>
      <c r="D397" s="52" t="s">
        <v>44</v>
      </c>
      <c r="E397" s="53">
        <v>26967</v>
      </c>
      <c r="F397">
        <v>7.20106055549375</v>
      </c>
      <c r="G397" s="53">
        <v>407256</v>
      </c>
      <c r="H397">
        <v>26967</v>
      </c>
      <c r="I397">
        <v>7.2010606</v>
      </c>
      <c r="J397">
        <v>407256</v>
      </c>
    </row>
    <row r="398" spans="1:10">
      <c r="A398" s="52" t="s">
        <v>54</v>
      </c>
      <c r="B398" s="52">
        <v>40</v>
      </c>
      <c r="C398" s="53">
        <v>2018</v>
      </c>
      <c r="D398" s="52" t="s">
        <v>44</v>
      </c>
      <c r="E398" s="53">
        <v>26978</v>
      </c>
      <c r="F398">
        <v>7.22051301060123</v>
      </c>
      <c r="G398" s="53">
        <v>361151</v>
      </c>
      <c r="H398">
        <v>26978</v>
      </c>
      <c r="I398">
        <v>7.220513</v>
      </c>
      <c r="J398">
        <v>361151</v>
      </c>
    </row>
    <row r="399" spans="1:10">
      <c r="A399" s="52" t="s">
        <v>54</v>
      </c>
      <c r="B399" s="52">
        <v>40</v>
      </c>
      <c r="C399" s="53">
        <v>2019</v>
      </c>
      <c r="D399" s="52" t="s">
        <v>44</v>
      </c>
      <c r="E399" s="53">
        <v>27590</v>
      </c>
      <c r="F399">
        <v>7.1710402319681</v>
      </c>
      <c r="G399" s="53">
        <v>391253</v>
      </c>
      <c r="H399">
        <v>27590</v>
      </c>
      <c r="I399">
        <v>7.1710402</v>
      </c>
      <c r="J399">
        <v>391253</v>
      </c>
    </row>
    <row r="400" spans="1:10">
      <c r="A400" s="52" t="s">
        <v>54</v>
      </c>
      <c r="B400" s="52">
        <v>40</v>
      </c>
      <c r="C400" s="53">
        <v>2020</v>
      </c>
      <c r="D400" s="52" t="s">
        <v>44</v>
      </c>
      <c r="E400" s="53" t="s">
        <v>12</v>
      </c>
      <c r="F400" t="s">
        <v>12</v>
      </c>
      <c r="G400" s="53" t="s">
        <v>12</v>
      </c>
      <c r="H400">
        <v>28202</v>
      </c>
      <c r="I400">
        <v>7.1215675</v>
      </c>
      <c r="J400">
        <v>421355</v>
      </c>
    </row>
    <row r="401" spans="1:10">
      <c r="A401" s="7" t="s">
        <v>54</v>
      </c>
      <c r="B401" s="52">
        <v>40</v>
      </c>
      <c r="C401" s="9">
        <v>2021</v>
      </c>
      <c r="D401" s="8" t="s">
        <v>44</v>
      </c>
      <c r="E401" s="9" t="s">
        <v>12</v>
      </c>
      <c r="F401" t="s">
        <v>12</v>
      </c>
      <c r="G401" s="9" t="s">
        <v>12</v>
      </c>
      <c r="H401">
        <v>28814</v>
      </c>
      <c r="I401">
        <v>7.0720947</v>
      </c>
      <c r="J401">
        <v>451457</v>
      </c>
    </row>
    <row r="402" spans="1:10">
      <c r="A402" s="5" t="s">
        <v>55</v>
      </c>
      <c r="B402" s="5">
        <v>41</v>
      </c>
      <c r="C402" s="6">
        <v>2012</v>
      </c>
      <c r="D402" s="5" t="s">
        <v>44</v>
      </c>
      <c r="E402" s="6">
        <v>35810</v>
      </c>
      <c r="F402">
        <v>6.22611002513264</v>
      </c>
      <c r="G402" s="6">
        <v>325470</v>
      </c>
      <c r="H402">
        <v>35810</v>
      </c>
      <c r="I402">
        <v>6.22611</v>
      </c>
      <c r="J402">
        <v>325470</v>
      </c>
    </row>
    <row r="403" spans="1:10">
      <c r="A403" s="5" t="s">
        <v>55</v>
      </c>
      <c r="B403" s="5">
        <v>41</v>
      </c>
      <c r="C403" s="6">
        <v>2013</v>
      </c>
      <c r="D403" s="5" t="s">
        <v>44</v>
      </c>
      <c r="E403" s="6">
        <v>34875</v>
      </c>
      <c r="F403">
        <v>6.36567741935484</v>
      </c>
      <c r="G403" s="6">
        <v>362534</v>
      </c>
      <c r="H403">
        <v>34875</v>
      </c>
      <c r="I403">
        <v>6.3656774</v>
      </c>
      <c r="J403">
        <v>362534</v>
      </c>
    </row>
    <row r="404" spans="1:10">
      <c r="A404" s="5" t="s">
        <v>55</v>
      </c>
      <c r="B404" s="5">
        <v>41</v>
      </c>
      <c r="C404" s="6">
        <v>2014</v>
      </c>
      <c r="D404" s="5" t="s">
        <v>44</v>
      </c>
      <c r="E404" s="6">
        <v>33924</v>
      </c>
      <c r="F404">
        <v>6.3965039500059</v>
      </c>
      <c r="G404" s="6">
        <v>384997</v>
      </c>
      <c r="H404">
        <v>33924</v>
      </c>
      <c r="I404">
        <v>6.396504</v>
      </c>
      <c r="J404">
        <v>384997</v>
      </c>
    </row>
    <row r="405" spans="1:10">
      <c r="A405" s="5" t="s">
        <v>55</v>
      </c>
      <c r="B405" s="5">
        <v>41</v>
      </c>
      <c r="C405" s="6">
        <v>2015</v>
      </c>
      <c r="D405" s="5" t="s">
        <v>44</v>
      </c>
      <c r="E405" s="6">
        <v>32687</v>
      </c>
      <c r="F405">
        <v>6.85321381589011</v>
      </c>
      <c r="G405" s="6">
        <v>388869</v>
      </c>
      <c r="H405">
        <v>32687</v>
      </c>
      <c r="I405">
        <v>6.8532138</v>
      </c>
      <c r="J405">
        <v>388869</v>
      </c>
    </row>
    <row r="406" spans="1:10">
      <c r="A406" s="5" t="s">
        <v>55</v>
      </c>
      <c r="B406" s="5">
        <v>41</v>
      </c>
      <c r="C406" s="6">
        <v>2016</v>
      </c>
      <c r="D406" s="5" t="s">
        <v>44</v>
      </c>
      <c r="E406" s="6">
        <v>31490</v>
      </c>
      <c r="F406">
        <v>6.92750079390283</v>
      </c>
      <c r="G406" s="6">
        <v>415054</v>
      </c>
      <c r="H406">
        <v>31490</v>
      </c>
      <c r="I406">
        <v>6.9275008</v>
      </c>
      <c r="J406">
        <v>415054</v>
      </c>
    </row>
    <row r="407" spans="1:10">
      <c r="A407" s="5" t="s">
        <v>55</v>
      </c>
      <c r="B407" s="5">
        <v>41</v>
      </c>
      <c r="C407" s="6">
        <v>2017</v>
      </c>
      <c r="D407" s="5" t="s">
        <v>44</v>
      </c>
      <c r="E407" s="6">
        <v>28145</v>
      </c>
      <c r="F407">
        <v>6.91671700124356</v>
      </c>
      <c r="G407" s="6">
        <v>394385</v>
      </c>
      <c r="H407">
        <v>28145</v>
      </c>
      <c r="I407">
        <v>6.916717</v>
      </c>
      <c r="J407">
        <v>394385</v>
      </c>
    </row>
    <row r="408" spans="1:10">
      <c r="A408" s="5" t="s">
        <v>55</v>
      </c>
      <c r="B408" s="5">
        <v>41</v>
      </c>
      <c r="C408" s="6">
        <v>2018</v>
      </c>
      <c r="D408" s="5" t="s">
        <v>44</v>
      </c>
      <c r="E408" s="6">
        <v>28031</v>
      </c>
      <c r="F408">
        <v>6.65934144340195</v>
      </c>
      <c r="G408" s="6">
        <v>326852</v>
      </c>
      <c r="H408">
        <v>28031</v>
      </c>
      <c r="I408">
        <v>6.6593414</v>
      </c>
      <c r="J408">
        <v>326852</v>
      </c>
    </row>
    <row r="409" spans="1:10">
      <c r="A409" s="5" t="s">
        <v>55</v>
      </c>
      <c r="B409" s="5">
        <v>41</v>
      </c>
      <c r="C409" s="6">
        <v>2019</v>
      </c>
      <c r="D409" s="5" t="s">
        <v>44</v>
      </c>
      <c r="E409" s="6">
        <v>27957</v>
      </c>
      <c r="F409">
        <v>6.7758343169868</v>
      </c>
      <c r="G409" s="6">
        <v>364691</v>
      </c>
      <c r="H409">
        <v>27957</v>
      </c>
      <c r="I409">
        <v>6.7758343</v>
      </c>
      <c r="J409">
        <v>364691</v>
      </c>
    </row>
    <row r="410" spans="1:10">
      <c r="A410" s="5" t="s">
        <v>55</v>
      </c>
      <c r="B410" s="5">
        <v>41</v>
      </c>
      <c r="C410" s="6">
        <v>2020</v>
      </c>
      <c r="D410" s="5" t="s">
        <v>44</v>
      </c>
      <c r="E410" s="6" t="s">
        <v>12</v>
      </c>
      <c r="F410" t="s">
        <v>12</v>
      </c>
      <c r="G410" s="6" t="s">
        <v>12</v>
      </c>
      <c r="H410">
        <v>27883</v>
      </c>
      <c r="I410">
        <v>6.8923272</v>
      </c>
      <c r="J410">
        <v>402530</v>
      </c>
    </row>
    <row r="411" spans="1:10">
      <c r="A411" s="7" t="s">
        <v>55</v>
      </c>
      <c r="B411" s="5">
        <v>41</v>
      </c>
      <c r="C411" s="9">
        <v>2021</v>
      </c>
      <c r="D411" s="8" t="s">
        <v>44</v>
      </c>
      <c r="E411" s="9" t="s">
        <v>12</v>
      </c>
      <c r="F411" t="s">
        <v>12</v>
      </c>
      <c r="G411" s="9" t="s">
        <v>12</v>
      </c>
      <c r="H411">
        <v>27809</v>
      </c>
      <c r="I411">
        <v>7.0088201</v>
      </c>
      <c r="J411">
        <v>440369</v>
      </c>
    </row>
    <row r="412" spans="1:10">
      <c r="A412" s="45" t="s">
        <v>56</v>
      </c>
      <c r="B412" s="45">
        <v>42</v>
      </c>
      <c r="C412" s="46">
        <v>2012</v>
      </c>
      <c r="D412" s="45" t="s">
        <v>44</v>
      </c>
      <c r="E412" s="46">
        <v>30551</v>
      </c>
      <c r="F412">
        <v>4.25462341658211</v>
      </c>
      <c r="G412" s="46">
        <v>252341</v>
      </c>
      <c r="H412">
        <v>30551</v>
      </c>
      <c r="I412">
        <v>4.2546234</v>
      </c>
      <c r="J412">
        <v>252341</v>
      </c>
    </row>
    <row r="413" spans="1:10">
      <c r="A413" s="45" t="s">
        <v>56</v>
      </c>
      <c r="B413" s="45">
        <v>42</v>
      </c>
      <c r="C413" s="46">
        <v>2013</v>
      </c>
      <c r="D413" s="45" t="s">
        <v>44</v>
      </c>
      <c r="E413" s="46">
        <v>31169</v>
      </c>
      <c r="F413">
        <v>3.79498861047836</v>
      </c>
      <c r="G413" s="46">
        <v>277029</v>
      </c>
      <c r="H413">
        <v>31169</v>
      </c>
      <c r="I413">
        <v>3.7949886</v>
      </c>
      <c r="J413">
        <v>277029</v>
      </c>
    </row>
    <row r="414" spans="1:10">
      <c r="A414" s="45" t="s">
        <v>56</v>
      </c>
      <c r="B414" s="45">
        <v>42</v>
      </c>
      <c r="C414" s="46">
        <v>2014</v>
      </c>
      <c r="D414" s="45" t="s">
        <v>44</v>
      </c>
      <c r="E414" s="46">
        <v>31283</v>
      </c>
      <c r="F414">
        <v>3.6866988460186</v>
      </c>
      <c r="G414" s="46">
        <v>297830</v>
      </c>
      <c r="H414">
        <v>31283</v>
      </c>
      <c r="I414">
        <v>3.6866988</v>
      </c>
      <c r="J414">
        <v>297830</v>
      </c>
    </row>
    <row r="415" spans="1:10">
      <c r="A415" s="45" t="s">
        <v>56</v>
      </c>
      <c r="B415" s="45">
        <v>42</v>
      </c>
      <c r="C415" s="46">
        <v>2015</v>
      </c>
      <c r="D415" s="45" t="s">
        <v>44</v>
      </c>
      <c r="E415" s="46">
        <v>31430</v>
      </c>
      <c r="F415">
        <v>3.99688195991091</v>
      </c>
      <c r="G415" s="46">
        <v>307949</v>
      </c>
      <c r="H415">
        <v>31430</v>
      </c>
      <c r="I415">
        <v>3.996882</v>
      </c>
      <c r="J415">
        <v>307949</v>
      </c>
    </row>
    <row r="416" spans="1:10">
      <c r="A416" s="45" t="s">
        <v>56</v>
      </c>
      <c r="B416" s="45">
        <v>42</v>
      </c>
      <c r="C416" s="46">
        <v>2016</v>
      </c>
      <c r="D416" s="45" t="s">
        <v>44</v>
      </c>
      <c r="E416" s="46">
        <v>31583</v>
      </c>
      <c r="F416">
        <v>3.89605167336858</v>
      </c>
      <c r="G416" s="46">
        <v>318129</v>
      </c>
      <c r="H416">
        <v>31583</v>
      </c>
      <c r="I416">
        <v>3.8960517</v>
      </c>
      <c r="J416">
        <v>318129</v>
      </c>
    </row>
    <row r="417" spans="1:10">
      <c r="A417" s="45" t="s">
        <v>56</v>
      </c>
      <c r="B417" s="45">
        <v>42</v>
      </c>
      <c r="C417" s="46">
        <v>2017</v>
      </c>
      <c r="D417" s="45" t="s">
        <v>44</v>
      </c>
      <c r="E417" s="46">
        <v>31755</v>
      </c>
      <c r="F417">
        <v>3.82484648086915</v>
      </c>
      <c r="G417" s="46">
        <v>338547</v>
      </c>
      <c r="H417">
        <v>31755</v>
      </c>
      <c r="I417">
        <v>3.8248465</v>
      </c>
      <c r="J417">
        <v>338547</v>
      </c>
    </row>
    <row r="418" spans="1:10">
      <c r="A418" s="45" t="s">
        <v>56</v>
      </c>
      <c r="B418" s="45">
        <v>42</v>
      </c>
      <c r="C418" s="46">
        <v>2018</v>
      </c>
      <c r="D418" s="45" t="s">
        <v>44</v>
      </c>
      <c r="E418" s="46">
        <v>31930</v>
      </c>
      <c r="F418">
        <v>3.65615408706546</v>
      </c>
      <c r="G418" s="46">
        <v>326564</v>
      </c>
      <c r="H418">
        <v>31930</v>
      </c>
      <c r="I418">
        <v>3.6561541</v>
      </c>
      <c r="J418">
        <v>326564</v>
      </c>
    </row>
    <row r="419" spans="1:10">
      <c r="A419" s="45" t="s">
        <v>56</v>
      </c>
      <c r="B419" s="45">
        <v>42</v>
      </c>
      <c r="C419" s="46">
        <v>2019</v>
      </c>
      <c r="D419" s="45" t="s">
        <v>44</v>
      </c>
      <c r="E419" s="46">
        <v>32049</v>
      </c>
      <c r="F419">
        <v>3.48784673468751</v>
      </c>
      <c r="G419" s="46">
        <v>354735</v>
      </c>
      <c r="H419">
        <v>32049</v>
      </c>
      <c r="I419">
        <v>3.4878467</v>
      </c>
      <c r="J419">
        <v>354735</v>
      </c>
    </row>
    <row r="420" spans="1:10">
      <c r="A420" s="45" t="s">
        <v>56</v>
      </c>
      <c r="B420" s="45">
        <v>42</v>
      </c>
      <c r="C420" s="46">
        <v>2020</v>
      </c>
      <c r="D420" s="45" t="s">
        <v>44</v>
      </c>
      <c r="E420" s="46" t="s">
        <v>12</v>
      </c>
      <c r="F420" t="s">
        <v>12</v>
      </c>
      <c r="G420" s="46" t="s">
        <v>12</v>
      </c>
      <c r="H420">
        <v>32168</v>
      </c>
      <c r="I420">
        <v>3.3195394</v>
      </c>
      <c r="J420">
        <v>382906</v>
      </c>
    </row>
    <row r="421" spans="1:10">
      <c r="A421" s="7" t="s">
        <v>56</v>
      </c>
      <c r="B421" s="45">
        <v>42</v>
      </c>
      <c r="C421" s="9">
        <v>2021</v>
      </c>
      <c r="D421" s="8" t="s">
        <v>44</v>
      </c>
      <c r="E421" s="9" t="s">
        <v>12</v>
      </c>
      <c r="F421" t="s">
        <v>12</v>
      </c>
      <c r="G421" s="9" t="s">
        <v>12</v>
      </c>
      <c r="H421">
        <v>32287</v>
      </c>
      <c r="I421">
        <v>3.151232</v>
      </c>
      <c r="J421">
        <v>411077</v>
      </c>
    </row>
    <row r="422" spans="1:10">
      <c r="A422" s="7" t="s">
        <v>57</v>
      </c>
      <c r="B422" s="7">
        <v>43</v>
      </c>
      <c r="C422" s="46">
        <v>2012</v>
      </c>
      <c r="D422" s="51" t="s">
        <v>58</v>
      </c>
      <c r="E422" s="9">
        <v>69495</v>
      </c>
      <c r="F422">
        <v>5.28875458666091</v>
      </c>
      <c r="G422" s="9">
        <v>527055</v>
      </c>
      <c r="H422">
        <v>69495</v>
      </c>
      <c r="I422">
        <v>5.2887546</v>
      </c>
      <c r="J422">
        <v>527055</v>
      </c>
    </row>
    <row r="423" spans="1:10">
      <c r="A423" s="7" t="s">
        <v>57</v>
      </c>
      <c r="B423" s="7">
        <v>43</v>
      </c>
      <c r="C423" s="46">
        <v>2013</v>
      </c>
      <c r="D423" s="51" t="s">
        <v>58</v>
      </c>
      <c r="E423" s="9">
        <v>69522</v>
      </c>
      <c r="F423">
        <v>4.85715313138287</v>
      </c>
      <c r="G423" s="9">
        <v>590453</v>
      </c>
      <c r="H423">
        <v>69522</v>
      </c>
      <c r="I423">
        <v>4.8571531</v>
      </c>
      <c r="J423">
        <v>590453</v>
      </c>
    </row>
    <row r="424" spans="1:10">
      <c r="A424" s="7" t="s">
        <v>57</v>
      </c>
      <c r="B424" s="7">
        <v>43</v>
      </c>
      <c r="C424" s="46">
        <v>2014</v>
      </c>
      <c r="D424" s="51" t="s">
        <v>58</v>
      </c>
      <c r="E424" s="9">
        <v>65963</v>
      </c>
      <c r="F424">
        <v>5.04955808559344</v>
      </c>
      <c r="G424" s="9">
        <v>630349</v>
      </c>
      <c r="H424">
        <v>65963</v>
      </c>
      <c r="I424">
        <v>5.0495581</v>
      </c>
      <c r="J424">
        <v>630349</v>
      </c>
    </row>
    <row r="425" spans="1:10">
      <c r="A425" s="7" t="s">
        <v>57</v>
      </c>
      <c r="B425" s="7">
        <v>43</v>
      </c>
      <c r="C425" s="46">
        <v>2015</v>
      </c>
      <c r="D425" s="51" t="s">
        <v>58</v>
      </c>
      <c r="E425" s="9">
        <v>65683</v>
      </c>
      <c r="F425">
        <v>5.32060045978411</v>
      </c>
      <c r="G425" s="9">
        <v>653461</v>
      </c>
      <c r="H425">
        <v>65683</v>
      </c>
      <c r="I425">
        <v>5.3206005</v>
      </c>
      <c r="J425">
        <v>653461</v>
      </c>
    </row>
    <row r="426" spans="1:10">
      <c r="A426" s="7" t="s">
        <v>57</v>
      </c>
      <c r="B426" s="7">
        <v>43</v>
      </c>
      <c r="C426" s="46">
        <v>2016</v>
      </c>
      <c r="D426" s="51" t="s">
        <v>58</v>
      </c>
      <c r="E426" s="9">
        <v>63547</v>
      </c>
      <c r="F426">
        <v>5.38237839709192</v>
      </c>
      <c r="G426" s="9">
        <v>687069</v>
      </c>
      <c r="H426">
        <v>63547</v>
      </c>
      <c r="I426">
        <v>5.3823784</v>
      </c>
      <c r="J426">
        <v>687069</v>
      </c>
    </row>
    <row r="427" spans="1:10">
      <c r="A427" s="7" t="s">
        <v>57</v>
      </c>
      <c r="B427" s="7">
        <v>43</v>
      </c>
      <c r="C427" s="46">
        <v>2017</v>
      </c>
      <c r="D427" s="51" t="s">
        <v>58</v>
      </c>
      <c r="E427" s="9">
        <v>61591</v>
      </c>
      <c r="F427">
        <v>5.55780877076196</v>
      </c>
      <c r="G427" s="9">
        <v>704352</v>
      </c>
      <c r="H427">
        <v>61591</v>
      </c>
      <c r="I427">
        <v>5.5578088</v>
      </c>
      <c r="J427">
        <v>704352</v>
      </c>
    </row>
    <row r="428" spans="1:10">
      <c r="A428" s="7" t="s">
        <v>57</v>
      </c>
      <c r="B428" s="7">
        <v>43</v>
      </c>
      <c r="C428" s="46">
        <v>2018</v>
      </c>
      <c r="D428" s="51" t="s">
        <v>58</v>
      </c>
      <c r="E428" s="9">
        <v>59444</v>
      </c>
      <c r="F428">
        <v>6.12319157526411</v>
      </c>
      <c r="G428" s="9">
        <v>846456</v>
      </c>
      <c r="H428">
        <v>59444</v>
      </c>
      <c r="I428">
        <v>6.1231916</v>
      </c>
      <c r="J428">
        <v>846456</v>
      </c>
    </row>
    <row r="429" spans="1:10">
      <c r="A429" s="7" t="s">
        <v>57</v>
      </c>
      <c r="B429" s="7">
        <v>43</v>
      </c>
      <c r="C429" s="46">
        <v>2019</v>
      </c>
      <c r="D429" s="51" t="s">
        <v>58</v>
      </c>
      <c r="E429" s="9">
        <v>52668</v>
      </c>
      <c r="F429">
        <v>5.64747095010253</v>
      </c>
      <c r="G429" s="9">
        <v>850412</v>
      </c>
      <c r="H429">
        <v>52668</v>
      </c>
      <c r="I429">
        <v>5.647471</v>
      </c>
      <c r="J429">
        <v>850412</v>
      </c>
    </row>
    <row r="430" spans="1:10">
      <c r="A430" s="7" t="s">
        <v>57</v>
      </c>
      <c r="B430" s="7">
        <v>43</v>
      </c>
      <c r="C430" s="46">
        <v>2020</v>
      </c>
      <c r="D430" s="51" t="s">
        <v>58</v>
      </c>
      <c r="E430" s="9" t="s">
        <v>12</v>
      </c>
      <c r="F430" t="s">
        <v>12</v>
      </c>
      <c r="G430" s="9" t="s">
        <v>12</v>
      </c>
      <c r="H430">
        <v>45892</v>
      </c>
      <c r="I430">
        <v>5.1717503</v>
      </c>
      <c r="J430">
        <v>854368</v>
      </c>
    </row>
    <row r="431" spans="1:10">
      <c r="A431" s="7" t="s">
        <v>57</v>
      </c>
      <c r="B431" s="7">
        <v>43</v>
      </c>
      <c r="C431" s="9">
        <v>2021</v>
      </c>
      <c r="D431" s="51" t="s">
        <v>58</v>
      </c>
      <c r="E431" s="9" t="s">
        <v>12</v>
      </c>
      <c r="F431" t="s">
        <v>12</v>
      </c>
      <c r="G431" s="9" t="s">
        <v>12</v>
      </c>
      <c r="H431">
        <v>39116</v>
      </c>
      <c r="I431">
        <v>4.6960297</v>
      </c>
      <c r="J431">
        <v>858324</v>
      </c>
    </row>
    <row r="432" spans="1:10">
      <c r="A432" s="5" t="s">
        <v>59</v>
      </c>
      <c r="B432" s="5">
        <v>44</v>
      </c>
      <c r="C432" s="6">
        <v>2012</v>
      </c>
      <c r="D432" s="5" t="s">
        <v>58</v>
      </c>
      <c r="E432" s="6">
        <v>23958</v>
      </c>
      <c r="F432">
        <v>4.99048334585525</v>
      </c>
      <c r="G432" s="6">
        <v>138149</v>
      </c>
      <c r="H432">
        <v>23958</v>
      </c>
      <c r="I432">
        <v>4.9904833</v>
      </c>
      <c r="J432">
        <v>138149</v>
      </c>
    </row>
    <row r="433" spans="1:10">
      <c r="A433" s="5" t="s">
        <v>59</v>
      </c>
      <c r="B433" s="5">
        <v>44</v>
      </c>
      <c r="C433" s="6">
        <v>2013</v>
      </c>
      <c r="D433" s="5" t="s">
        <v>58</v>
      </c>
      <c r="E433" s="6">
        <v>23922</v>
      </c>
      <c r="F433">
        <v>4.69442354318201</v>
      </c>
      <c r="G433" s="6">
        <v>155283</v>
      </c>
      <c r="H433">
        <v>23922</v>
      </c>
      <c r="I433">
        <v>4.6944235</v>
      </c>
      <c r="J433">
        <v>155283</v>
      </c>
    </row>
    <row r="434" spans="1:10">
      <c r="A434" s="5" t="s">
        <v>59</v>
      </c>
      <c r="B434" s="5">
        <v>44</v>
      </c>
      <c r="C434" s="6">
        <v>2014</v>
      </c>
      <c r="D434" s="5" t="s">
        <v>58</v>
      </c>
      <c r="E434" s="6">
        <v>23922</v>
      </c>
      <c r="F434">
        <v>4.60254159351225</v>
      </c>
      <c r="G434" s="6">
        <v>166851</v>
      </c>
      <c r="H434">
        <v>23922</v>
      </c>
      <c r="I434">
        <v>4.6025416</v>
      </c>
      <c r="J434">
        <v>166851</v>
      </c>
    </row>
    <row r="435" spans="1:10">
      <c r="A435" s="5" t="s">
        <v>59</v>
      </c>
      <c r="B435" s="5">
        <v>44</v>
      </c>
      <c r="C435" s="6">
        <v>2015</v>
      </c>
      <c r="D435" s="5" t="s">
        <v>58</v>
      </c>
      <c r="E435" s="6">
        <v>23952</v>
      </c>
      <c r="F435">
        <v>4.91144789579158</v>
      </c>
      <c r="G435" s="6">
        <v>171806</v>
      </c>
      <c r="H435">
        <v>23952</v>
      </c>
      <c r="I435">
        <v>4.9114479</v>
      </c>
      <c r="J435">
        <v>171806</v>
      </c>
    </row>
    <row r="436" spans="1:10">
      <c r="A436" s="5" t="s">
        <v>59</v>
      </c>
      <c r="B436" s="5">
        <v>44</v>
      </c>
      <c r="C436" s="6">
        <v>2016</v>
      </c>
      <c r="D436" s="5" t="s">
        <v>58</v>
      </c>
      <c r="E436" s="6">
        <v>23746</v>
      </c>
      <c r="F436">
        <v>4.82502316179567</v>
      </c>
      <c r="G436" s="6">
        <v>179231</v>
      </c>
      <c r="H436">
        <v>23746</v>
      </c>
      <c r="I436">
        <v>4.8250232</v>
      </c>
      <c r="J436">
        <v>179231</v>
      </c>
    </row>
    <row r="437" spans="1:10">
      <c r="A437" s="5" t="s">
        <v>59</v>
      </c>
      <c r="B437" s="5">
        <v>44</v>
      </c>
      <c r="C437" s="6">
        <v>2017</v>
      </c>
      <c r="D437" s="5" t="s">
        <v>58</v>
      </c>
      <c r="E437" s="6">
        <v>23632</v>
      </c>
      <c r="F437">
        <v>4.82430602572783</v>
      </c>
      <c r="G437" s="6">
        <v>184469</v>
      </c>
      <c r="H437">
        <v>23632</v>
      </c>
      <c r="I437">
        <v>4.824306</v>
      </c>
      <c r="J437">
        <v>184469</v>
      </c>
    </row>
    <row r="438" spans="1:10">
      <c r="A438" s="5" t="s">
        <v>59</v>
      </c>
      <c r="B438" s="5">
        <v>44</v>
      </c>
      <c r="C438" s="6">
        <v>2018</v>
      </c>
      <c r="D438" s="5" t="s">
        <v>58</v>
      </c>
      <c r="E438" s="6">
        <v>23590</v>
      </c>
      <c r="F438">
        <v>5.79482831708351</v>
      </c>
      <c r="G438" s="6">
        <v>227018</v>
      </c>
      <c r="H438">
        <v>23590</v>
      </c>
      <c r="I438">
        <v>5.7948283</v>
      </c>
      <c r="J438">
        <v>227018</v>
      </c>
    </row>
    <row r="439" spans="1:10">
      <c r="A439" s="5" t="s">
        <v>59</v>
      </c>
      <c r="B439" s="5">
        <v>44</v>
      </c>
      <c r="C439" s="6">
        <v>2019</v>
      </c>
      <c r="D439" s="5" t="s">
        <v>58</v>
      </c>
      <c r="E439" s="6">
        <v>23608</v>
      </c>
      <c r="F439">
        <v>5.91901050491359</v>
      </c>
      <c r="G439" s="6">
        <v>251489</v>
      </c>
      <c r="H439">
        <v>23608</v>
      </c>
      <c r="I439">
        <v>5.9190105</v>
      </c>
      <c r="J439">
        <v>251489</v>
      </c>
    </row>
    <row r="440" spans="1:10">
      <c r="A440" s="5" t="s">
        <v>59</v>
      </c>
      <c r="B440" s="5">
        <v>44</v>
      </c>
      <c r="C440" s="6">
        <v>2020</v>
      </c>
      <c r="D440" s="5" t="s">
        <v>58</v>
      </c>
      <c r="E440" s="6" t="s">
        <v>12</v>
      </c>
      <c r="F440" t="s">
        <v>12</v>
      </c>
      <c r="G440" s="6" t="s">
        <v>12</v>
      </c>
      <c r="H440">
        <v>23626</v>
      </c>
      <c r="I440">
        <v>6.0431927</v>
      </c>
      <c r="J440">
        <v>275960</v>
      </c>
    </row>
    <row r="441" spans="1:10">
      <c r="A441" s="7" t="s">
        <v>59</v>
      </c>
      <c r="B441" s="5">
        <v>44</v>
      </c>
      <c r="C441" s="9">
        <v>2021</v>
      </c>
      <c r="D441" s="8" t="s">
        <v>58</v>
      </c>
      <c r="E441" s="9" t="s">
        <v>12</v>
      </c>
      <c r="F441" t="s">
        <v>12</v>
      </c>
      <c r="G441" s="9" t="s">
        <v>12</v>
      </c>
      <c r="H441">
        <v>23644</v>
      </c>
      <c r="I441">
        <v>6.1673749</v>
      </c>
      <c r="J441">
        <v>300431</v>
      </c>
    </row>
    <row r="442" spans="1:10">
      <c r="A442" s="43" t="s">
        <v>60</v>
      </c>
      <c r="B442" s="43">
        <v>45</v>
      </c>
      <c r="C442" s="44">
        <v>2012</v>
      </c>
      <c r="D442" s="43" t="s">
        <v>58</v>
      </c>
      <c r="E442" s="44">
        <v>10654</v>
      </c>
      <c r="F442">
        <v>4.36277454477192</v>
      </c>
      <c r="G442" s="44">
        <v>52526</v>
      </c>
      <c r="H442">
        <v>10654</v>
      </c>
      <c r="I442">
        <v>4.3627745</v>
      </c>
      <c r="J442">
        <v>52526</v>
      </c>
    </row>
    <row r="443" spans="1:10">
      <c r="A443" s="43" t="s">
        <v>60</v>
      </c>
      <c r="B443" s="43">
        <v>45</v>
      </c>
      <c r="C443" s="44">
        <v>2013</v>
      </c>
      <c r="D443" s="43" t="s">
        <v>58</v>
      </c>
      <c r="E443" s="44">
        <v>10720</v>
      </c>
      <c r="F443">
        <v>4.0205223880597</v>
      </c>
      <c r="G443" s="44">
        <v>60204</v>
      </c>
      <c r="H443">
        <v>10720</v>
      </c>
      <c r="I443">
        <v>4.0205224</v>
      </c>
      <c r="J443">
        <v>60204</v>
      </c>
    </row>
    <row r="444" spans="1:10">
      <c r="A444" s="43" t="s">
        <v>60</v>
      </c>
      <c r="B444" s="43">
        <v>45</v>
      </c>
      <c r="C444" s="44">
        <v>2014</v>
      </c>
      <c r="D444" s="43" t="s">
        <v>58</v>
      </c>
      <c r="E444" s="44">
        <v>10661</v>
      </c>
      <c r="F444">
        <v>3.8466372760529</v>
      </c>
      <c r="G444" s="44">
        <v>64299</v>
      </c>
      <c r="H444">
        <v>10661</v>
      </c>
      <c r="I444">
        <v>3.8466373</v>
      </c>
      <c r="J444">
        <v>64299</v>
      </c>
    </row>
    <row r="445" spans="1:10">
      <c r="A445" s="43" t="s">
        <v>60</v>
      </c>
      <c r="B445" s="43">
        <v>45</v>
      </c>
      <c r="C445" s="44">
        <v>2015</v>
      </c>
      <c r="D445" s="43" t="s">
        <v>58</v>
      </c>
      <c r="E445" s="44">
        <v>10593</v>
      </c>
      <c r="F445">
        <v>4.28009062588502</v>
      </c>
      <c r="G445" s="44">
        <v>66261</v>
      </c>
      <c r="H445">
        <v>10593</v>
      </c>
      <c r="I445">
        <v>4.2800906</v>
      </c>
      <c r="J445">
        <v>66261</v>
      </c>
    </row>
    <row r="446" spans="1:10">
      <c r="A446" s="43" t="s">
        <v>60</v>
      </c>
      <c r="B446" s="43">
        <v>45</v>
      </c>
      <c r="C446" s="44">
        <v>2016</v>
      </c>
      <c r="D446" s="43" t="s">
        <v>58</v>
      </c>
      <c r="E446" s="44">
        <v>10660</v>
      </c>
      <c r="F446">
        <v>4.1312382739212</v>
      </c>
      <c r="G446" s="44">
        <v>69086</v>
      </c>
      <c r="H446">
        <v>10660</v>
      </c>
      <c r="I446">
        <v>4.1312383</v>
      </c>
      <c r="J446">
        <v>69086</v>
      </c>
    </row>
    <row r="447" spans="1:10">
      <c r="A447" s="43" t="s">
        <v>60</v>
      </c>
      <c r="B447" s="43">
        <v>45</v>
      </c>
      <c r="C447" s="44">
        <v>2017</v>
      </c>
      <c r="D447" s="43" t="s">
        <v>58</v>
      </c>
      <c r="E447" s="44">
        <v>10703</v>
      </c>
      <c r="F447">
        <v>4.11622909464636</v>
      </c>
      <c r="G447" s="44">
        <v>71616</v>
      </c>
      <c r="H447">
        <v>10703</v>
      </c>
      <c r="I447">
        <v>4.1162291</v>
      </c>
      <c r="J447">
        <v>71616</v>
      </c>
    </row>
    <row r="448" spans="1:10">
      <c r="A448" s="43" t="s">
        <v>60</v>
      </c>
      <c r="B448" s="43">
        <v>45</v>
      </c>
      <c r="C448" s="44">
        <v>2018</v>
      </c>
      <c r="D448" s="43" t="s">
        <v>58</v>
      </c>
      <c r="E448" s="44">
        <v>10720</v>
      </c>
      <c r="F448">
        <v>4.13470149253731</v>
      </c>
      <c r="G448" s="44">
        <v>87342</v>
      </c>
      <c r="H448">
        <v>10720</v>
      </c>
      <c r="I448">
        <v>4.1347015</v>
      </c>
      <c r="J448">
        <v>87342</v>
      </c>
    </row>
    <row r="449" spans="1:10">
      <c r="A449" s="43" t="s">
        <v>60</v>
      </c>
      <c r="B449" s="43">
        <v>45</v>
      </c>
      <c r="C449" s="44">
        <v>2019</v>
      </c>
      <c r="D449" s="43" t="s">
        <v>58</v>
      </c>
      <c r="E449" s="44">
        <v>10710</v>
      </c>
      <c r="F449">
        <v>3.95546218487395</v>
      </c>
      <c r="G449" s="44">
        <v>96342</v>
      </c>
      <c r="H449">
        <v>10710</v>
      </c>
      <c r="I449">
        <v>3.9554622</v>
      </c>
      <c r="J449">
        <v>96342</v>
      </c>
    </row>
    <row r="450" spans="1:10">
      <c r="A450" s="43" t="s">
        <v>60</v>
      </c>
      <c r="B450" s="43">
        <v>45</v>
      </c>
      <c r="C450" s="44">
        <v>2020</v>
      </c>
      <c r="D450" s="43" t="s">
        <v>58</v>
      </c>
      <c r="E450" s="44" t="s">
        <v>12</v>
      </c>
      <c r="F450" t="s">
        <v>12</v>
      </c>
      <c r="G450" s="44" t="s">
        <v>12</v>
      </c>
      <c r="H450">
        <v>10700</v>
      </c>
      <c r="I450">
        <v>3.7762229</v>
      </c>
      <c r="J450">
        <v>105342</v>
      </c>
    </row>
    <row r="451" spans="1:10">
      <c r="A451" s="7" t="s">
        <v>60</v>
      </c>
      <c r="B451" s="43">
        <v>45</v>
      </c>
      <c r="C451" s="9">
        <v>2021</v>
      </c>
      <c r="D451" s="8" t="s">
        <v>58</v>
      </c>
      <c r="E451" s="9" t="s">
        <v>12</v>
      </c>
      <c r="F451" t="s">
        <v>12</v>
      </c>
      <c r="G451" s="9" t="s">
        <v>12</v>
      </c>
      <c r="H451">
        <v>10690</v>
      </c>
      <c r="I451">
        <v>3.5969836</v>
      </c>
      <c r="J451">
        <v>114342</v>
      </c>
    </row>
    <row r="452" spans="1:10">
      <c r="A452" s="47" t="s">
        <v>61</v>
      </c>
      <c r="B452" s="47">
        <v>46</v>
      </c>
      <c r="C452" s="48">
        <v>2012</v>
      </c>
      <c r="D452" s="47" t="s">
        <v>58</v>
      </c>
      <c r="E452" s="48">
        <v>76399</v>
      </c>
      <c r="F452">
        <v>3.7978376680323</v>
      </c>
      <c r="G452" s="48">
        <v>483972</v>
      </c>
      <c r="H452">
        <v>76399</v>
      </c>
      <c r="I452">
        <v>3.7978377</v>
      </c>
      <c r="J452">
        <v>483972</v>
      </c>
    </row>
    <row r="453" spans="1:10">
      <c r="A453" s="47" t="s">
        <v>61</v>
      </c>
      <c r="B453" s="47">
        <v>46</v>
      </c>
      <c r="C453" s="48">
        <v>2013</v>
      </c>
      <c r="D453" s="47" t="s">
        <v>58</v>
      </c>
      <c r="E453" s="48">
        <v>75705</v>
      </c>
      <c r="F453">
        <v>3.6734693877551</v>
      </c>
      <c r="G453" s="48">
        <v>543715</v>
      </c>
      <c r="H453">
        <v>75705</v>
      </c>
      <c r="I453">
        <v>3.6734694</v>
      </c>
      <c r="J453">
        <v>543715</v>
      </c>
    </row>
    <row r="454" spans="1:10">
      <c r="A454" s="47" t="s">
        <v>61</v>
      </c>
      <c r="B454" s="47">
        <v>46</v>
      </c>
      <c r="C454" s="48">
        <v>2014</v>
      </c>
      <c r="D454" s="47" t="s">
        <v>58</v>
      </c>
      <c r="E454" s="48">
        <v>74380</v>
      </c>
      <c r="F454">
        <v>3.63720086044636</v>
      </c>
      <c r="G454" s="48">
        <v>584115</v>
      </c>
      <c r="H454">
        <v>74380</v>
      </c>
      <c r="I454">
        <v>3.6372009</v>
      </c>
      <c r="J454">
        <v>584115</v>
      </c>
    </row>
    <row r="455" spans="1:10">
      <c r="A455" s="47" t="s">
        <v>61</v>
      </c>
      <c r="B455" s="47">
        <v>46</v>
      </c>
      <c r="C455" s="48">
        <v>2015</v>
      </c>
      <c r="D455" s="47" t="s">
        <v>58</v>
      </c>
      <c r="E455" s="48">
        <v>74031</v>
      </c>
      <c r="F455">
        <v>3.82433034809742</v>
      </c>
      <c r="G455" s="48">
        <v>597803</v>
      </c>
      <c r="H455">
        <v>74031</v>
      </c>
      <c r="I455">
        <v>3.8243303</v>
      </c>
      <c r="J455">
        <v>597803</v>
      </c>
    </row>
    <row r="456" spans="1:10">
      <c r="A456" s="47" t="s">
        <v>61</v>
      </c>
      <c r="B456" s="47">
        <v>46</v>
      </c>
      <c r="C456" s="48">
        <v>2016</v>
      </c>
      <c r="D456" s="47" t="s">
        <v>58</v>
      </c>
      <c r="E456" s="48">
        <v>70692</v>
      </c>
      <c r="F456">
        <v>3.89785265659481</v>
      </c>
      <c r="G456" s="48">
        <v>630040</v>
      </c>
      <c r="H456">
        <v>70692</v>
      </c>
      <c r="I456">
        <v>3.8978527</v>
      </c>
      <c r="J456">
        <v>630040</v>
      </c>
    </row>
    <row r="457" spans="1:10">
      <c r="A457" s="47" t="s">
        <v>61</v>
      </c>
      <c r="B457" s="47">
        <v>46</v>
      </c>
      <c r="C457" s="48">
        <v>2017</v>
      </c>
      <c r="D457" s="47" t="s">
        <v>58</v>
      </c>
      <c r="E457" s="48">
        <v>67571</v>
      </c>
      <c r="F457">
        <v>4.1243876811058</v>
      </c>
      <c r="G457" s="48">
        <v>648934</v>
      </c>
      <c r="H457">
        <v>67571</v>
      </c>
      <c r="I457">
        <v>4.1243877</v>
      </c>
      <c r="J457">
        <v>648934</v>
      </c>
    </row>
    <row r="458" spans="1:10">
      <c r="A458" s="47" t="s">
        <v>61</v>
      </c>
      <c r="B458" s="47">
        <v>46</v>
      </c>
      <c r="C458" s="48">
        <v>2018</v>
      </c>
      <c r="D458" s="47" t="s">
        <v>58</v>
      </c>
      <c r="E458" s="48">
        <v>66876</v>
      </c>
      <c r="F458">
        <v>4.43788504097135</v>
      </c>
      <c r="G458" s="48">
        <v>772302</v>
      </c>
      <c r="H458">
        <v>66876</v>
      </c>
      <c r="I458">
        <v>4.437885</v>
      </c>
      <c r="J458">
        <v>772302</v>
      </c>
    </row>
    <row r="459" spans="1:10">
      <c r="A459" s="47" t="s">
        <v>61</v>
      </c>
      <c r="B459" s="47">
        <v>46</v>
      </c>
      <c r="C459" s="48">
        <v>2019</v>
      </c>
      <c r="D459" s="47" t="s">
        <v>58</v>
      </c>
      <c r="E459" s="48">
        <v>64259</v>
      </c>
      <c r="F459">
        <v>4.77458410495028</v>
      </c>
      <c r="G459" s="48">
        <v>859041</v>
      </c>
      <c r="H459">
        <v>64259</v>
      </c>
      <c r="I459">
        <v>4.7745841</v>
      </c>
      <c r="J459">
        <v>859041</v>
      </c>
    </row>
    <row r="460" spans="1:10">
      <c r="A460" s="47" t="s">
        <v>61</v>
      </c>
      <c r="B460" s="47">
        <v>46</v>
      </c>
      <c r="C460" s="48">
        <v>2020</v>
      </c>
      <c r="D460" s="47" t="s">
        <v>58</v>
      </c>
      <c r="E460" s="48" t="s">
        <v>12</v>
      </c>
      <c r="F460" t="s">
        <v>12</v>
      </c>
      <c r="G460" s="48" t="s">
        <v>12</v>
      </c>
      <c r="H460">
        <v>61642</v>
      </c>
      <c r="I460">
        <v>5.1112832</v>
      </c>
      <c r="J460">
        <v>945780</v>
      </c>
    </row>
    <row r="461" spans="1:10">
      <c r="A461" s="7" t="s">
        <v>61</v>
      </c>
      <c r="B461" s="47">
        <v>46</v>
      </c>
      <c r="C461" s="9">
        <v>2021</v>
      </c>
      <c r="D461" s="8" t="s">
        <v>58</v>
      </c>
      <c r="E461" s="9" t="s">
        <v>12</v>
      </c>
      <c r="F461" t="s">
        <v>12</v>
      </c>
      <c r="G461" s="9" t="s">
        <v>12</v>
      </c>
      <c r="H461">
        <v>59025</v>
      </c>
      <c r="I461">
        <v>5.4479822</v>
      </c>
      <c r="J461">
        <v>1032519</v>
      </c>
    </row>
    <row r="462" spans="1:10">
      <c r="A462" s="27" t="s">
        <v>62</v>
      </c>
      <c r="B462" s="27">
        <v>47</v>
      </c>
      <c r="C462" s="28">
        <v>2012</v>
      </c>
      <c r="D462" s="27" t="s">
        <v>58</v>
      </c>
      <c r="E462" s="28">
        <v>58383</v>
      </c>
      <c r="F462">
        <v>3.77130329034137</v>
      </c>
      <c r="G462" s="28">
        <v>274949</v>
      </c>
      <c r="H462">
        <v>58383</v>
      </c>
      <c r="I462">
        <v>3.7713033</v>
      </c>
      <c r="J462">
        <v>274949</v>
      </c>
    </row>
    <row r="463" spans="1:10">
      <c r="A463" s="27" t="s">
        <v>62</v>
      </c>
      <c r="B463" s="27">
        <v>47</v>
      </c>
      <c r="C463" s="28">
        <v>2013</v>
      </c>
      <c r="D463" s="27" t="s">
        <v>58</v>
      </c>
      <c r="E463" s="28">
        <v>58628</v>
      </c>
      <c r="F463">
        <v>3.53073616701917</v>
      </c>
      <c r="G463" s="28">
        <v>310376</v>
      </c>
      <c r="H463">
        <v>58628</v>
      </c>
      <c r="I463">
        <v>3.5307362</v>
      </c>
      <c r="J463">
        <v>310376</v>
      </c>
    </row>
    <row r="464" spans="1:10">
      <c r="A464" s="27" t="s">
        <v>62</v>
      </c>
      <c r="B464" s="27">
        <v>47</v>
      </c>
      <c r="C464" s="28">
        <v>2014</v>
      </c>
      <c r="D464" s="27" t="s">
        <v>58</v>
      </c>
      <c r="E464" s="28">
        <v>58395</v>
      </c>
      <c r="F464">
        <v>3.37994691326312</v>
      </c>
      <c r="G464" s="28">
        <v>332370</v>
      </c>
      <c r="H464">
        <v>58395</v>
      </c>
      <c r="I464">
        <v>3.3799469</v>
      </c>
      <c r="J464">
        <v>332370</v>
      </c>
    </row>
    <row r="465" spans="1:10">
      <c r="A465" s="27" t="s">
        <v>62</v>
      </c>
      <c r="B465" s="27">
        <v>47</v>
      </c>
      <c r="C465" s="28">
        <v>2015</v>
      </c>
      <c r="D465" s="27" t="s">
        <v>58</v>
      </c>
      <c r="E465" s="28">
        <v>58535</v>
      </c>
      <c r="F465">
        <v>3.52360126420091</v>
      </c>
      <c r="G465" s="28">
        <v>344712</v>
      </c>
      <c r="H465">
        <v>58535</v>
      </c>
      <c r="I465">
        <v>3.5236013</v>
      </c>
      <c r="J465">
        <v>344712</v>
      </c>
    </row>
    <row r="466" spans="1:10">
      <c r="A466" s="27" t="s">
        <v>62</v>
      </c>
      <c r="B466" s="27">
        <v>47</v>
      </c>
      <c r="C466" s="28">
        <v>2016</v>
      </c>
      <c r="D466" s="27" t="s">
        <v>58</v>
      </c>
      <c r="E466" s="28">
        <v>58324</v>
      </c>
      <c r="F466">
        <v>3.4821171387422</v>
      </c>
      <c r="G466" s="28">
        <v>363275</v>
      </c>
      <c r="H466">
        <v>58324</v>
      </c>
      <c r="I466">
        <v>3.4821171</v>
      </c>
      <c r="J466">
        <v>363275</v>
      </c>
    </row>
    <row r="467" spans="1:10">
      <c r="A467" s="27" t="s">
        <v>62</v>
      </c>
      <c r="B467" s="27">
        <v>47</v>
      </c>
      <c r="C467" s="28">
        <v>2017</v>
      </c>
      <c r="D467" s="27" t="s">
        <v>58</v>
      </c>
      <c r="E467" s="28">
        <v>58406</v>
      </c>
      <c r="F467">
        <v>3.49344245454234</v>
      </c>
      <c r="G467" s="28">
        <v>374359</v>
      </c>
      <c r="H467">
        <v>58406</v>
      </c>
      <c r="I467">
        <v>3.4934425</v>
      </c>
      <c r="J467">
        <v>374359</v>
      </c>
    </row>
    <row r="468" spans="1:10">
      <c r="A468" s="27" t="s">
        <v>62</v>
      </c>
      <c r="B468" s="27">
        <v>47</v>
      </c>
      <c r="C468" s="28">
        <v>2018</v>
      </c>
      <c r="D468" s="27" t="s">
        <v>58</v>
      </c>
      <c r="E468" s="28">
        <v>58580</v>
      </c>
      <c r="F468">
        <v>3.75083646295664</v>
      </c>
      <c r="G468" s="28">
        <v>456674</v>
      </c>
      <c r="H468">
        <v>58580</v>
      </c>
      <c r="I468">
        <v>3.7508365</v>
      </c>
      <c r="J468">
        <v>456674</v>
      </c>
    </row>
    <row r="469" spans="1:10">
      <c r="A469" s="27" t="s">
        <v>62</v>
      </c>
      <c r="B469" s="27">
        <v>47</v>
      </c>
      <c r="C469" s="28">
        <v>2019</v>
      </c>
      <c r="D469" s="27" t="s">
        <v>58</v>
      </c>
      <c r="E469" s="28">
        <v>58402</v>
      </c>
      <c r="F469">
        <v>3.93462552652306</v>
      </c>
      <c r="G469" s="28">
        <v>509299</v>
      </c>
      <c r="H469">
        <v>58402</v>
      </c>
      <c r="I469">
        <v>3.9346255</v>
      </c>
      <c r="J469">
        <v>509299</v>
      </c>
    </row>
    <row r="470" spans="1:10">
      <c r="A470" s="27" t="s">
        <v>62</v>
      </c>
      <c r="B470" s="27">
        <v>47</v>
      </c>
      <c r="C470" s="28">
        <v>2020</v>
      </c>
      <c r="D470" s="27" t="s">
        <v>58</v>
      </c>
      <c r="E470" s="28" t="s">
        <v>12</v>
      </c>
      <c r="F470" t="s">
        <v>12</v>
      </c>
      <c r="G470" s="28" t="s">
        <v>12</v>
      </c>
      <c r="H470">
        <v>58224</v>
      </c>
      <c r="I470">
        <v>4.1184146</v>
      </c>
      <c r="J470">
        <v>561924</v>
      </c>
    </row>
    <row r="471" spans="1:10">
      <c r="A471" s="7" t="s">
        <v>62</v>
      </c>
      <c r="B471" s="27">
        <v>47</v>
      </c>
      <c r="C471" s="9">
        <v>2021</v>
      </c>
      <c r="D471" s="8" t="s">
        <v>58</v>
      </c>
      <c r="E471" s="9" t="s">
        <v>12</v>
      </c>
      <c r="F471" t="s">
        <v>12</v>
      </c>
      <c r="G471" s="9" t="s">
        <v>12</v>
      </c>
      <c r="H471">
        <v>58046</v>
      </c>
      <c r="I471">
        <v>4.3022037</v>
      </c>
      <c r="J471">
        <v>614549</v>
      </c>
    </row>
    <row r="472" spans="1:10">
      <c r="A472" s="20" t="s">
        <v>63</v>
      </c>
      <c r="B472" s="20">
        <v>48</v>
      </c>
      <c r="C472" s="21">
        <v>2012</v>
      </c>
      <c r="D472" s="20" t="s">
        <v>58</v>
      </c>
      <c r="E472" s="21">
        <v>45504</v>
      </c>
      <c r="F472">
        <v>3.90416227144866</v>
      </c>
      <c r="G472" s="21">
        <v>311150</v>
      </c>
      <c r="H472">
        <v>45504</v>
      </c>
      <c r="I472">
        <v>3.9041623</v>
      </c>
      <c r="J472">
        <v>311150</v>
      </c>
    </row>
    <row r="473" spans="1:10">
      <c r="A473" s="20" t="s">
        <v>63</v>
      </c>
      <c r="B473" s="20">
        <v>48</v>
      </c>
      <c r="C473" s="21">
        <v>2013</v>
      </c>
      <c r="D473" s="20" t="s">
        <v>58</v>
      </c>
      <c r="E473" s="21">
        <v>46307</v>
      </c>
      <c r="F473">
        <v>3.78128576673073</v>
      </c>
      <c r="G473" s="21">
        <v>343357</v>
      </c>
      <c r="H473">
        <v>46307</v>
      </c>
      <c r="I473">
        <v>3.7812858</v>
      </c>
      <c r="J473">
        <v>343357</v>
      </c>
    </row>
    <row r="474" spans="1:10">
      <c r="A474" s="20" t="s">
        <v>63</v>
      </c>
      <c r="B474" s="20">
        <v>48</v>
      </c>
      <c r="C474" s="21">
        <v>2014</v>
      </c>
      <c r="D474" s="20" t="s">
        <v>58</v>
      </c>
      <c r="E474" s="21">
        <v>46925</v>
      </c>
      <c r="F474">
        <v>3.56534896110815</v>
      </c>
      <c r="G474" s="21">
        <v>368722</v>
      </c>
      <c r="H474">
        <v>46925</v>
      </c>
      <c r="I474">
        <v>3.565349</v>
      </c>
      <c r="J474">
        <v>368722</v>
      </c>
    </row>
    <row r="475" spans="1:10">
      <c r="A475" s="20" t="s">
        <v>63</v>
      </c>
      <c r="B475" s="20">
        <v>48</v>
      </c>
      <c r="C475" s="21">
        <v>2015</v>
      </c>
      <c r="D475" s="20" t="s">
        <v>58</v>
      </c>
      <c r="E475" s="21">
        <v>46655</v>
      </c>
      <c r="F475">
        <v>3.82726395884685</v>
      </c>
      <c r="G475" s="21">
        <v>380550</v>
      </c>
      <c r="H475">
        <v>46655</v>
      </c>
      <c r="I475">
        <v>3.827264</v>
      </c>
      <c r="J475">
        <v>380550</v>
      </c>
    </row>
    <row r="476" spans="1:10">
      <c r="A476" s="20" t="s">
        <v>63</v>
      </c>
      <c r="B476" s="20">
        <v>48</v>
      </c>
      <c r="C476" s="21">
        <v>2016</v>
      </c>
      <c r="D476" s="20" t="s">
        <v>58</v>
      </c>
      <c r="E476" s="21">
        <v>46884</v>
      </c>
      <c r="F476">
        <v>3.74441173961266</v>
      </c>
      <c r="G476" s="21">
        <v>402459</v>
      </c>
      <c r="H476">
        <v>46884</v>
      </c>
      <c r="I476">
        <v>3.7444117</v>
      </c>
      <c r="J476">
        <v>402459</v>
      </c>
    </row>
    <row r="477" spans="1:10">
      <c r="A477" s="20" t="s">
        <v>63</v>
      </c>
      <c r="B477" s="20">
        <v>48</v>
      </c>
      <c r="C477" s="21">
        <v>2017</v>
      </c>
      <c r="D477" s="20" t="s">
        <v>58</v>
      </c>
      <c r="E477" s="21">
        <v>47193</v>
      </c>
      <c r="F477">
        <v>3.65473693132456</v>
      </c>
      <c r="G477" s="21">
        <v>412496</v>
      </c>
      <c r="H477">
        <v>47193</v>
      </c>
      <c r="I477">
        <v>3.6547369</v>
      </c>
      <c r="J477">
        <v>412496</v>
      </c>
    </row>
    <row r="478" spans="1:10">
      <c r="A478" s="20" t="s">
        <v>63</v>
      </c>
      <c r="B478" s="20">
        <v>48</v>
      </c>
      <c r="C478" s="21">
        <v>2018</v>
      </c>
      <c r="D478" s="20" t="s">
        <v>58</v>
      </c>
      <c r="E478" s="21">
        <v>48127</v>
      </c>
      <c r="F478">
        <v>3.76811353294409</v>
      </c>
      <c r="G478" s="21">
        <v>508307</v>
      </c>
      <c r="H478">
        <v>48127</v>
      </c>
      <c r="I478">
        <v>3.7681135</v>
      </c>
      <c r="J478">
        <v>508307</v>
      </c>
    </row>
    <row r="479" spans="1:10">
      <c r="A479" s="20" t="s">
        <v>63</v>
      </c>
      <c r="B479" s="20">
        <v>48</v>
      </c>
      <c r="C479" s="21">
        <v>2019</v>
      </c>
      <c r="D479" s="20" t="s">
        <v>58</v>
      </c>
      <c r="E479" s="21">
        <v>47998</v>
      </c>
      <c r="F479">
        <v>3.51512563023459</v>
      </c>
      <c r="G479" s="21">
        <v>564600</v>
      </c>
      <c r="H479">
        <v>47998</v>
      </c>
      <c r="I479">
        <v>3.5151256</v>
      </c>
      <c r="J479">
        <v>564600</v>
      </c>
    </row>
    <row r="480" spans="1:10">
      <c r="A480" s="20" t="s">
        <v>63</v>
      </c>
      <c r="B480" s="20">
        <v>48</v>
      </c>
      <c r="C480" s="21">
        <v>2020</v>
      </c>
      <c r="D480" s="20" t="s">
        <v>58</v>
      </c>
      <c r="E480" s="21" t="s">
        <v>12</v>
      </c>
      <c r="F480" t="s">
        <v>12</v>
      </c>
      <c r="G480" s="21" t="s">
        <v>12</v>
      </c>
      <c r="H480">
        <v>47869</v>
      </c>
      <c r="I480">
        <v>3.2621377</v>
      </c>
      <c r="J480">
        <v>620893</v>
      </c>
    </row>
    <row r="481" spans="1:10">
      <c r="A481" s="7" t="s">
        <v>63</v>
      </c>
      <c r="B481" s="20">
        <v>48</v>
      </c>
      <c r="C481" s="9">
        <v>2021</v>
      </c>
      <c r="D481" s="8" t="s">
        <v>58</v>
      </c>
      <c r="E481" s="9" t="s">
        <v>12</v>
      </c>
      <c r="F481" t="s">
        <v>12</v>
      </c>
      <c r="G481" s="9" t="s">
        <v>12</v>
      </c>
      <c r="H481">
        <v>47740</v>
      </c>
      <c r="I481">
        <v>3.0091498</v>
      </c>
      <c r="J481">
        <v>677186</v>
      </c>
    </row>
    <row r="482" spans="1:10">
      <c r="A482" s="52" t="s">
        <v>64</v>
      </c>
      <c r="B482" s="52">
        <v>49</v>
      </c>
      <c r="C482" s="53">
        <v>2012</v>
      </c>
      <c r="D482" s="52" t="s">
        <v>58</v>
      </c>
      <c r="E482" s="53">
        <v>97855</v>
      </c>
      <c r="F482">
        <v>3.6815287926013</v>
      </c>
      <c r="G482" s="53">
        <v>363911</v>
      </c>
      <c r="H482">
        <v>97855</v>
      </c>
      <c r="I482">
        <v>3.6815288</v>
      </c>
      <c r="J482">
        <v>363911</v>
      </c>
    </row>
    <row r="483" spans="1:10">
      <c r="A483" s="52" t="s">
        <v>64</v>
      </c>
      <c r="B483" s="52">
        <v>49</v>
      </c>
      <c r="C483" s="53">
        <v>2013</v>
      </c>
      <c r="D483" s="52" t="s">
        <v>58</v>
      </c>
      <c r="E483" s="53">
        <v>94933</v>
      </c>
      <c r="F483">
        <v>3.47715757428924</v>
      </c>
      <c r="G483" s="53">
        <v>411106</v>
      </c>
      <c r="H483">
        <v>94933</v>
      </c>
      <c r="I483">
        <v>3.4771576</v>
      </c>
      <c r="J483">
        <v>411106</v>
      </c>
    </row>
    <row r="484" spans="1:10">
      <c r="A484" s="52" t="s">
        <v>64</v>
      </c>
      <c r="B484" s="52">
        <v>49</v>
      </c>
      <c r="C484" s="53">
        <v>2014</v>
      </c>
      <c r="D484" s="52" t="s">
        <v>58</v>
      </c>
      <c r="E484" s="53">
        <v>93352</v>
      </c>
      <c r="F484">
        <v>3.48505656011655</v>
      </c>
      <c r="G484" s="53">
        <v>440782</v>
      </c>
      <c r="H484">
        <v>93352</v>
      </c>
      <c r="I484">
        <v>3.4850566</v>
      </c>
      <c r="J484">
        <v>440782</v>
      </c>
    </row>
    <row r="485" spans="1:10">
      <c r="A485" s="52" t="s">
        <v>64</v>
      </c>
      <c r="B485" s="52">
        <v>49</v>
      </c>
      <c r="C485" s="53">
        <v>2015</v>
      </c>
      <c r="D485" s="52" t="s">
        <v>58</v>
      </c>
      <c r="E485" s="53">
        <v>91033</v>
      </c>
      <c r="F485">
        <v>3.86853119198532</v>
      </c>
      <c r="G485" s="53">
        <v>455728</v>
      </c>
      <c r="H485">
        <v>91033</v>
      </c>
      <c r="I485">
        <v>3.8685312</v>
      </c>
      <c r="J485">
        <v>455728</v>
      </c>
    </row>
    <row r="486" spans="1:10">
      <c r="A486" s="52" t="s">
        <v>64</v>
      </c>
      <c r="B486" s="52">
        <v>49</v>
      </c>
      <c r="C486" s="53">
        <v>2016</v>
      </c>
      <c r="D486" s="52" t="s">
        <v>58</v>
      </c>
      <c r="E486" s="53">
        <v>88093</v>
      </c>
      <c r="F486">
        <v>3.88442895576266</v>
      </c>
      <c r="G486" s="53">
        <v>479333</v>
      </c>
      <c r="H486">
        <v>88093</v>
      </c>
      <c r="I486">
        <v>3.884429</v>
      </c>
      <c r="J486">
        <v>479333</v>
      </c>
    </row>
    <row r="487" spans="1:10">
      <c r="A487" s="52" t="s">
        <v>64</v>
      </c>
      <c r="B487" s="52">
        <v>49</v>
      </c>
      <c r="C487" s="53">
        <v>2017</v>
      </c>
      <c r="D487" s="52" t="s">
        <v>58</v>
      </c>
      <c r="E487" s="53">
        <v>88571</v>
      </c>
      <c r="F487">
        <v>3.89951564281763</v>
      </c>
      <c r="G487" s="53">
        <v>493902</v>
      </c>
      <c r="H487">
        <v>88571</v>
      </c>
      <c r="I487">
        <v>3.8995156</v>
      </c>
      <c r="J487">
        <v>493902</v>
      </c>
    </row>
    <row r="488" spans="1:10">
      <c r="A488" s="52" t="s">
        <v>64</v>
      </c>
      <c r="B488" s="52">
        <v>49</v>
      </c>
      <c r="C488" s="53">
        <v>2018</v>
      </c>
      <c r="D488" s="52" t="s">
        <v>58</v>
      </c>
      <c r="E488" s="53">
        <v>88906</v>
      </c>
      <c r="F488">
        <v>4.24998312824781</v>
      </c>
      <c r="G488" s="53">
        <v>590033</v>
      </c>
      <c r="H488">
        <v>88906</v>
      </c>
      <c r="I488">
        <v>4.2499831</v>
      </c>
      <c r="J488">
        <v>590033</v>
      </c>
    </row>
    <row r="489" spans="1:10">
      <c r="A489" s="52" t="s">
        <v>64</v>
      </c>
      <c r="B489" s="52">
        <v>49</v>
      </c>
      <c r="C489" s="53">
        <v>2019</v>
      </c>
      <c r="D489" s="52" t="s">
        <v>58</v>
      </c>
      <c r="E489" s="53">
        <v>88717</v>
      </c>
      <c r="F489">
        <v>4.23554673850558</v>
      </c>
      <c r="G489" s="53">
        <v>638098</v>
      </c>
      <c r="H489">
        <v>88717</v>
      </c>
      <c r="I489">
        <v>4.2355467</v>
      </c>
      <c r="J489">
        <v>638098</v>
      </c>
    </row>
    <row r="490" spans="1:10">
      <c r="A490" s="52" t="s">
        <v>64</v>
      </c>
      <c r="B490" s="52">
        <v>49</v>
      </c>
      <c r="C490" s="53">
        <v>2020</v>
      </c>
      <c r="D490" s="52" t="s">
        <v>58</v>
      </c>
      <c r="E490" s="53" t="s">
        <v>12</v>
      </c>
      <c r="F490" t="s">
        <v>12</v>
      </c>
      <c r="G490" s="53" t="s">
        <v>12</v>
      </c>
      <c r="H490">
        <v>88528</v>
      </c>
      <c r="I490">
        <v>4.2211103</v>
      </c>
      <c r="J490">
        <v>686163</v>
      </c>
    </row>
    <row r="491" spans="1:10">
      <c r="A491" s="7" t="s">
        <v>64</v>
      </c>
      <c r="B491" s="52">
        <v>49</v>
      </c>
      <c r="C491" s="9">
        <v>2021</v>
      </c>
      <c r="D491" s="8" t="s">
        <v>58</v>
      </c>
      <c r="E491" s="9" t="s">
        <v>12</v>
      </c>
      <c r="F491" t="s">
        <v>12</v>
      </c>
      <c r="G491" s="9" t="s">
        <v>12</v>
      </c>
      <c r="H491">
        <v>88339</v>
      </c>
      <c r="I491">
        <v>4.206674</v>
      </c>
      <c r="J491">
        <v>734228</v>
      </c>
    </row>
    <row r="492" spans="1:10">
      <c r="A492" s="5" t="s">
        <v>65</v>
      </c>
      <c r="B492" s="5">
        <v>50</v>
      </c>
      <c r="C492" s="6">
        <v>2012</v>
      </c>
      <c r="D492" s="5" t="s">
        <v>58</v>
      </c>
      <c r="E492" s="6">
        <v>28577</v>
      </c>
      <c r="F492">
        <v>4.12499562585296</v>
      </c>
      <c r="G492" s="6">
        <v>313727</v>
      </c>
      <c r="H492">
        <v>28577</v>
      </c>
      <c r="I492">
        <v>4.1249956</v>
      </c>
      <c r="J492">
        <v>313727</v>
      </c>
    </row>
    <row r="493" spans="1:10">
      <c r="A493" s="5" t="s">
        <v>65</v>
      </c>
      <c r="B493" s="5">
        <v>50</v>
      </c>
      <c r="C493" s="6">
        <v>2013</v>
      </c>
      <c r="D493" s="5" t="s">
        <v>58</v>
      </c>
      <c r="E493" s="6">
        <v>28704</v>
      </c>
      <c r="F493">
        <v>3.85866081382386</v>
      </c>
      <c r="G493" s="6">
        <v>359886</v>
      </c>
      <c r="H493">
        <v>28704</v>
      </c>
      <c r="I493">
        <v>3.8586608</v>
      </c>
      <c r="J493">
        <v>359886</v>
      </c>
    </row>
    <row r="494" spans="1:10">
      <c r="A494" s="5" t="s">
        <v>65</v>
      </c>
      <c r="B494" s="5">
        <v>50</v>
      </c>
      <c r="C494" s="6">
        <v>2014</v>
      </c>
      <c r="D494" s="5" t="s">
        <v>58</v>
      </c>
      <c r="E494" s="6">
        <v>28718</v>
      </c>
      <c r="F494">
        <v>3.66348631520301</v>
      </c>
      <c r="G494" s="6">
        <v>398236</v>
      </c>
      <c r="H494">
        <v>28718</v>
      </c>
      <c r="I494">
        <v>3.6634863</v>
      </c>
      <c r="J494">
        <v>398236</v>
      </c>
    </row>
    <row r="495" spans="1:10">
      <c r="A495" s="5" t="s">
        <v>65</v>
      </c>
      <c r="B495" s="5">
        <v>50</v>
      </c>
      <c r="C495" s="6">
        <v>2015</v>
      </c>
      <c r="D495" s="5" t="s">
        <v>58</v>
      </c>
      <c r="E495" s="6">
        <v>28735</v>
      </c>
      <c r="F495">
        <v>3.88456586044893</v>
      </c>
      <c r="G495" s="6">
        <v>414710</v>
      </c>
      <c r="H495">
        <v>28735</v>
      </c>
      <c r="I495">
        <v>3.8845659</v>
      </c>
      <c r="J495">
        <v>414710</v>
      </c>
    </row>
    <row r="496" spans="1:10">
      <c r="A496" s="5" t="s">
        <v>65</v>
      </c>
      <c r="B496" s="5">
        <v>50</v>
      </c>
      <c r="C496" s="6">
        <v>2016</v>
      </c>
      <c r="D496" s="5" t="s">
        <v>58</v>
      </c>
      <c r="E496" s="6">
        <v>26165</v>
      </c>
      <c r="F496">
        <v>4.16854576724632</v>
      </c>
      <c r="G496" s="6">
        <v>437159</v>
      </c>
      <c r="H496">
        <v>26165</v>
      </c>
      <c r="I496">
        <v>4.1685458</v>
      </c>
      <c r="J496">
        <v>437159</v>
      </c>
    </row>
    <row r="497" spans="1:10">
      <c r="A497" s="5" t="s">
        <v>65</v>
      </c>
      <c r="B497" s="5">
        <v>50</v>
      </c>
      <c r="C497" s="6">
        <v>2017</v>
      </c>
      <c r="D497" s="5" t="s">
        <v>58</v>
      </c>
      <c r="E497" s="6">
        <v>26387</v>
      </c>
      <c r="F497">
        <v>4.1309735854777</v>
      </c>
      <c r="G497" s="6">
        <v>450236</v>
      </c>
      <c r="H497">
        <v>26387</v>
      </c>
      <c r="I497">
        <v>4.1309736</v>
      </c>
      <c r="J497">
        <v>450236</v>
      </c>
    </row>
    <row r="498" spans="1:10">
      <c r="A498" s="5" t="s">
        <v>65</v>
      </c>
      <c r="B498" s="5">
        <v>50</v>
      </c>
      <c r="C498" s="6">
        <v>2018</v>
      </c>
      <c r="D498" s="5" t="s">
        <v>58</v>
      </c>
      <c r="E498" s="6">
        <v>26112</v>
      </c>
      <c r="F498">
        <v>3.92915134803922</v>
      </c>
      <c r="G498" s="6">
        <v>538547</v>
      </c>
      <c r="H498">
        <v>26112</v>
      </c>
      <c r="I498">
        <v>3.9291513</v>
      </c>
      <c r="J498">
        <v>538547</v>
      </c>
    </row>
    <row r="499" spans="1:10">
      <c r="A499" s="5" t="s">
        <v>65</v>
      </c>
      <c r="B499" s="5">
        <v>50</v>
      </c>
      <c r="C499" s="6">
        <v>2019</v>
      </c>
      <c r="D499" s="5" t="s">
        <v>58</v>
      </c>
      <c r="E499" s="6">
        <v>25985</v>
      </c>
      <c r="F499">
        <v>3.93226861650952</v>
      </c>
      <c r="G499" s="6">
        <v>580266</v>
      </c>
      <c r="H499">
        <v>25985</v>
      </c>
      <c r="I499">
        <v>3.9322686</v>
      </c>
      <c r="J499">
        <v>580266</v>
      </c>
    </row>
    <row r="500" spans="1:10">
      <c r="A500" s="5" t="s">
        <v>65</v>
      </c>
      <c r="B500" s="5">
        <v>50</v>
      </c>
      <c r="C500" s="6">
        <v>2020</v>
      </c>
      <c r="D500" s="5" t="s">
        <v>58</v>
      </c>
      <c r="E500" s="6" t="s">
        <v>12</v>
      </c>
      <c r="F500" t="s">
        <v>12</v>
      </c>
      <c r="G500" s="6" t="s">
        <v>12</v>
      </c>
      <c r="H500">
        <v>25858</v>
      </c>
      <c r="I500">
        <v>3.9353859</v>
      </c>
      <c r="J500">
        <v>621985</v>
      </c>
    </row>
    <row r="501" spans="1:10">
      <c r="A501" s="7" t="s">
        <v>65</v>
      </c>
      <c r="B501" s="5">
        <v>50</v>
      </c>
      <c r="C501" s="9">
        <v>2021</v>
      </c>
      <c r="D501" s="8" t="s">
        <v>58</v>
      </c>
      <c r="E501" s="9" t="s">
        <v>12</v>
      </c>
      <c r="F501" t="s">
        <v>12</v>
      </c>
      <c r="G501" s="9" t="s">
        <v>12</v>
      </c>
      <c r="H501">
        <v>25731</v>
      </c>
      <c r="I501">
        <v>3.9385032</v>
      </c>
      <c r="J501">
        <v>663704</v>
      </c>
    </row>
    <row r="502" spans="1:10">
      <c r="A502" s="45" t="s">
        <v>66</v>
      </c>
      <c r="B502" s="45">
        <v>51</v>
      </c>
      <c r="C502" s="46">
        <v>2012</v>
      </c>
      <c r="D502" s="45" t="s">
        <v>58</v>
      </c>
      <c r="E502" s="46">
        <v>70987</v>
      </c>
      <c r="F502">
        <v>5.35382534830321</v>
      </c>
      <c r="G502" s="46">
        <v>397056</v>
      </c>
      <c r="H502">
        <v>70987</v>
      </c>
      <c r="I502">
        <v>5.3538253</v>
      </c>
      <c r="J502">
        <v>397056</v>
      </c>
    </row>
    <row r="503" spans="1:10">
      <c r="A503" s="45" t="s">
        <v>66</v>
      </c>
      <c r="B503" s="45">
        <v>51</v>
      </c>
      <c r="C503" s="46">
        <v>2013</v>
      </c>
      <c r="D503" s="45" t="s">
        <v>58</v>
      </c>
      <c r="E503" s="46">
        <v>71002</v>
      </c>
      <c r="F503">
        <v>5.07036421509253</v>
      </c>
      <c r="G503" s="46">
        <v>445089</v>
      </c>
      <c r="H503">
        <v>71002</v>
      </c>
      <c r="I503">
        <v>5.0703642</v>
      </c>
      <c r="J503">
        <v>445089</v>
      </c>
    </row>
    <row r="504" spans="1:10">
      <c r="A504" s="45" t="s">
        <v>66</v>
      </c>
      <c r="B504" s="45">
        <v>51</v>
      </c>
      <c r="C504" s="46">
        <v>2014</v>
      </c>
      <c r="D504" s="45" t="s">
        <v>58</v>
      </c>
      <c r="E504" s="46">
        <v>70814</v>
      </c>
      <c r="F504">
        <v>5.01318948230576</v>
      </c>
      <c r="G504" s="46">
        <v>477479</v>
      </c>
      <c r="H504">
        <v>70814</v>
      </c>
      <c r="I504">
        <v>5.0131895</v>
      </c>
      <c r="J504">
        <v>477479</v>
      </c>
    </row>
    <row r="505" spans="1:10">
      <c r="A505" s="45" t="s">
        <v>66</v>
      </c>
      <c r="B505" s="45">
        <v>51</v>
      </c>
      <c r="C505" s="46">
        <v>2015</v>
      </c>
      <c r="D505" s="45" t="s">
        <v>58</v>
      </c>
      <c r="E505" s="46">
        <v>70171</v>
      </c>
      <c r="F505">
        <v>5.2821820980177</v>
      </c>
      <c r="G505" s="46">
        <v>494383</v>
      </c>
      <c r="H505">
        <v>70171</v>
      </c>
      <c r="I505">
        <v>5.2821821</v>
      </c>
      <c r="J505">
        <v>494383</v>
      </c>
    </row>
    <row r="506" spans="1:10">
      <c r="A506" s="45" t="s">
        <v>66</v>
      </c>
      <c r="B506" s="45">
        <v>51</v>
      </c>
      <c r="C506" s="46">
        <v>2016</v>
      </c>
      <c r="D506" s="45" t="s">
        <v>58</v>
      </c>
      <c r="E506" s="46">
        <v>68101</v>
      </c>
      <c r="F506">
        <v>5.28923216986535</v>
      </c>
      <c r="G506" s="46">
        <v>520442</v>
      </c>
      <c r="H506">
        <v>68101</v>
      </c>
      <c r="I506">
        <v>5.2892322</v>
      </c>
      <c r="J506">
        <v>520442</v>
      </c>
    </row>
    <row r="507" spans="1:10">
      <c r="A507" s="45" t="s">
        <v>66</v>
      </c>
      <c r="B507" s="45">
        <v>51</v>
      </c>
      <c r="C507" s="46">
        <v>2017</v>
      </c>
      <c r="D507" s="45" t="s">
        <v>58</v>
      </c>
      <c r="E507" s="46">
        <v>66601</v>
      </c>
      <c r="F507">
        <v>5.41078962778337</v>
      </c>
      <c r="G507" s="46">
        <v>532776</v>
      </c>
      <c r="H507">
        <v>66601</v>
      </c>
      <c r="I507">
        <v>5.4107896</v>
      </c>
      <c r="J507">
        <v>532776</v>
      </c>
    </row>
    <row r="508" spans="1:10">
      <c r="A508" s="45" t="s">
        <v>66</v>
      </c>
      <c r="B508" s="45">
        <v>51</v>
      </c>
      <c r="C508" s="46">
        <v>2018</v>
      </c>
      <c r="D508" s="45" t="s">
        <v>58</v>
      </c>
      <c r="E508" s="46">
        <v>66597</v>
      </c>
      <c r="F508">
        <v>5.67423457513101</v>
      </c>
      <c r="G508" s="46">
        <v>668497</v>
      </c>
      <c r="H508">
        <v>66597</v>
      </c>
      <c r="I508">
        <v>5.6742346</v>
      </c>
      <c r="J508">
        <v>668497</v>
      </c>
    </row>
    <row r="509" spans="1:10">
      <c r="A509" s="45" t="s">
        <v>66</v>
      </c>
      <c r="B509" s="45">
        <v>51</v>
      </c>
      <c r="C509" s="46">
        <v>2019</v>
      </c>
      <c r="D509" s="45" t="s">
        <v>58</v>
      </c>
      <c r="E509" s="46">
        <v>66330</v>
      </c>
      <c r="F509">
        <v>5.73352932308156</v>
      </c>
      <c r="G509" s="46">
        <v>741886</v>
      </c>
      <c r="H509">
        <v>66330</v>
      </c>
      <c r="I509">
        <v>5.7335293</v>
      </c>
      <c r="J509">
        <v>741886</v>
      </c>
    </row>
    <row r="510" spans="1:10">
      <c r="A510" s="45" t="s">
        <v>66</v>
      </c>
      <c r="B510" s="45">
        <v>51</v>
      </c>
      <c r="C510" s="46">
        <v>2020</v>
      </c>
      <c r="D510" s="45" t="s">
        <v>58</v>
      </c>
      <c r="E510" s="46" t="s">
        <v>12</v>
      </c>
      <c r="F510" t="s">
        <v>12</v>
      </c>
      <c r="G510" s="46" t="s">
        <v>12</v>
      </c>
      <c r="H510">
        <v>66063</v>
      </c>
      <c r="I510">
        <v>5.7928241</v>
      </c>
      <c r="J510">
        <v>815275</v>
      </c>
    </row>
    <row r="511" spans="1:10">
      <c r="A511" s="7" t="s">
        <v>66</v>
      </c>
      <c r="B511" s="45">
        <v>51</v>
      </c>
      <c r="C511" s="9">
        <v>2021</v>
      </c>
      <c r="D511" s="8" t="s">
        <v>58</v>
      </c>
      <c r="E511" s="9" t="s">
        <v>12</v>
      </c>
      <c r="F511" t="s">
        <v>12</v>
      </c>
      <c r="G511" s="9" t="s">
        <v>12</v>
      </c>
      <c r="H511">
        <v>65796</v>
      </c>
      <c r="I511">
        <v>5.8521188</v>
      </c>
      <c r="J511">
        <v>888664</v>
      </c>
    </row>
    <row r="512" spans="1:10">
      <c r="A512" s="43" t="s">
        <v>67</v>
      </c>
      <c r="B512" s="43">
        <v>52</v>
      </c>
      <c r="C512" s="44">
        <v>2012</v>
      </c>
      <c r="D512" s="43" t="s">
        <v>58</v>
      </c>
      <c r="E512" s="44">
        <v>26882</v>
      </c>
      <c r="F512">
        <v>3.09753738561119</v>
      </c>
      <c r="G512" s="44">
        <v>231794</v>
      </c>
      <c r="H512">
        <v>26882</v>
      </c>
      <c r="I512">
        <v>3.0975374</v>
      </c>
      <c r="J512">
        <v>231794</v>
      </c>
    </row>
    <row r="513" spans="1:10">
      <c r="A513" s="43" t="s">
        <v>67</v>
      </c>
      <c r="B513" s="43">
        <v>52</v>
      </c>
      <c r="C513" s="44">
        <v>2013</v>
      </c>
      <c r="D513" s="43" t="s">
        <v>58</v>
      </c>
      <c r="E513" s="44">
        <v>27240</v>
      </c>
      <c r="F513">
        <v>2.84875183553598</v>
      </c>
      <c r="G513" s="44">
        <v>258311</v>
      </c>
      <c r="H513">
        <v>27240</v>
      </c>
      <c r="I513">
        <v>2.8487518</v>
      </c>
      <c r="J513">
        <v>258311</v>
      </c>
    </row>
    <row r="514" spans="1:10">
      <c r="A514" s="43" t="s">
        <v>67</v>
      </c>
      <c r="B514" s="43">
        <v>52</v>
      </c>
      <c r="C514" s="44">
        <v>2014</v>
      </c>
      <c r="D514" s="43" t="s">
        <v>58</v>
      </c>
      <c r="E514" s="44">
        <v>25305</v>
      </c>
      <c r="F514">
        <v>2.87650661924521</v>
      </c>
      <c r="G514" s="44">
        <v>276872</v>
      </c>
      <c r="H514">
        <v>25305</v>
      </c>
      <c r="I514">
        <v>2.8765066</v>
      </c>
      <c r="J514">
        <v>276872</v>
      </c>
    </row>
    <row r="515" spans="1:10">
      <c r="A515" s="43" t="s">
        <v>67</v>
      </c>
      <c r="B515" s="43">
        <v>52</v>
      </c>
      <c r="C515" s="44">
        <v>2015</v>
      </c>
      <c r="D515" s="43" t="s">
        <v>58</v>
      </c>
      <c r="E515" s="44">
        <v>23370</v>
      </c>
      <c r="F515">
        <v>3.10551989730424</v>
      </c>
      <c r="G515" s="44">
        <v>287983</v>
      </c>
      <c r="H515">
        <v>23370</v>
      </c>
      <c r="I515">
        <v>3.1055199</v>
      </c>
      <c r="J515">
        <v>287983</v>
      </c>
    </row>
    <row r="516" spans="1:10">
      <c r="A516" s="43" t="s">
        <v>67</v>
      </c>
      <c r="B516" s="43">
        <v>52</v>
      </c>
      <c r="C516" s="44">
        <v>2016</v>
      </c>
      <c r="D516" s="43" t="s">
        <v>58</v>
      </c>
      <c r="E516" s="44">
        <v>24709</v>
      </c>
      <c r="F516">
        <v>2.78121332308066</v>
      </c>
      <c r="G516" s="44">
        <v>305760</v>
      </c>
      <c r="H516">
        <v>24709</v>
      </c>
      <c r="I516">
        <v>2.7812133</v>
      </c>
      <c r="J516">
        <v>305760</v>
      </c>
    </row>
    <row r="517" spans="1:10">
      <c r="A517" s="43" t="s">
        <v>67</v>
      </c>
      <c r="B517" s="43">
        <v>52</v>
      </c>
      <c r="C517" s="44">
        <v>2017</v>
      </c>
      <c r="D517" s="43" t="s">
        <v>58</v>
      </c>
      <c r="E517" s="44">
        <v>24573</v>
      </c>
      <c r="F517">
        <v>2.64867944491922</v>
      </c>
      <c r="G517" s="44">
        <v>315781</v>
      </c>
      <c r="H517">
        <v>24573</v>
      </c>
      <c r="I517">
        <v>2.6486794</v>
      </c>
      <c r="J517">
        <v>315781</v>
      </c>
    </row>
    <row r="518" spans="1:10">
      <c r="A518" s="43" t="s">
        <v>67</v>
      </c>
      <c r="B518" s="43">
        <v>52</v>
      </c>
      <c r="C518" s="44">
        <v>2018</v>
      </c>
      <c r="D518" s="43" t="s">
        <v>58</v>
      </c>
      <c r="E518" s="44">
        <v>24408</v>
      </c>
      <c r="F518">
        <v>1.98865126188135</v>
      </c>
      <c r="G518" s="44">
        <v>420899</v>
      </c>
      <c r="H518">
        <v>24408</v>
      </c>
      <c r="I518">
        <v>1.9886513</v>
      </c>
      <c r="J518">
        <v>420899</v>
      </c>
    </row>
    <row r="519" spans="1:10">
      <c r="A519" s="43" t="s">
        <v>67</v>
      </c>
      <c r="B519" s="43">
        <v>52</v>
      </c>
      <c r="C519" s="44">
        <v>2019</v>
      </c>
      <c r="D519" s="43" t="s">
        <v>58</v>
      </c>
      <c r="E519" s="44">
        <v>24089</v>
      </c>
      <c r="F519">
        <v>2.04450163975258</v>
      </c>
      <c r="G519" s="44">
        <v>456675</v>
      </c>
      <c r="H519">
        <v>24089</v>
      </c>
      <c r="I519">
        <v>2.0445016</v>
      </c>
      <c r="J519">
        <v>456675</v>
      </c>
    </row>
    <row r="520" spans="1:10">
      <c r="A520" s="43" t="s">
        <v>67</v>
      </c>
      <c r="B520" s="43">
        <v>52</v>
      </c>
      <c r="C520" s="44">
        <v>2020</v>
      </c>
      <c r="D520" s="43" t="s">
        <v>58</v>
      </c>
      <c r="E520" s="44" t="s">
        <v>12</v>
      </c>
      <c r="F520" t="s">
        <v>12</v>
      </c>
      <c r="G520" s="44" t="s">
        <v>12</v>
      </c>
      <c r="H520">
        <v>23770</v>
      </c>
      <c r="I520">
        <v>2.100352</v>
      </c>
      <c r="J520">
        <v>492451</v>
      </c>
    </row>
    <row r="521" spans="1:10">
      <c r="A521" s="7" t="s">
        <v>67</v>
      </c>
      <c r="B521" s="43">
        <v>52</v>
      </c>
      <c r="C521" s="9">
        <v>2021</v>
      </c>
      <c r="D521" s="8" t="s">
        <v>58</v>
      </c>
      <c r="E521" s="9" t="s">
        <v>12</v>
      </c>
      <c r="F521" t="s">
        <v>12</v>
      </c>
      <c r="G521" s="9" t="s">
        <v>12</v>
      </c>
      <c r="H521">
        <v>23451</v>
      </c>
      <c r="I521">
        <v>2.1562024</v>
      </c>
      <c r="J521">
        <v>528227</v>
      </c>
    </row>
    <row r="522" spans="1:10">
      <c r="A522" s="27" t="s">
        <v>68</v>
      </c>
      <c r="B522" s="27">
        <v>53</v>
      </c>
      <c r="C522" s="28">
        <v>2012</v>
      </c>
      <c r="D522" s="27" t="s">
        <v>58</v>
      </c>
      <c r="E522" s="28">
        <v>12758</v>
      </c>
      <c r="F522">
        <v>6.30819877723781</v>
      </c>
      <c r="G522" s="28">
        <v>85727</v>
      </c>
      <c r="H522">
        <v>12758</v>
      </c>
      <c r="I522">
        <v>6.3081988</v>
      </c>
      <c r="J522">
        <v>85727</v>
      </c>
    </row>
    <row r="523" spans="1:10">
      <c r="A523" s="27" t="s">
        <v>68</v>
      </c>
      <c r="B523" s="27">
        <v>53</v>
      </c>
      <c r="C523" s="28">
        <v>2013</v>
      </c>
      <c r="D523" s="27" t="s">
        <v>58</v>
      </c>
      <c r="E523" s="28">
        <v>12727</v>
      </c>
      <c r="F523">
        <v>6.13656006914434</v>
      </c>
      <c r="G523" s="28">
        <v>97577</v>
      </c>
      <c r="H523">
        <v>12727</v>
      </c>
      <c r="I523">
        <v>6.1365601</v>
      </c>
      <c r="J523">
        <v>97577</v>
      </c>
    </row>
    <row r="524" spans="1:10">
      <c r="A524" s="27" t="s">
        <v>68</v>
      </c>
      <c r="B524" s="27">
        <v>53</v>
      </c>
      <c r="C524" s="28">
        <v>2014</v>
      </c>
      <c r="D524" s="27" t="s">
        <v>58</v>
      </c>
      <c r="E524" s="28">
        <v>12703</v>
      </c>
      <c r="F524">
        <v>5.90411713768401</v>
      </c>
      <c r="G524" s="28">
        <v>104549</v>
      </c>
      <c r="H524">
        <v>12703</v>
      </c>
      <c r="I524">
        <v>5.9041171</v>
      </c>
      <c r="J524">
        <v>104549</v>
      </c>
    </row>
    <row r="525" spans="1:10">
      <c r="A525" s="27" t="s">
        <v>68</v>
      </c>
      <c r="B525" s="27">
        <v>53</v>
      </c>
      <c r="C525" s="28">
        <v>2015</v>
      </c>
      <c r="D525" s="27" t="s">
        <v>58</v>
      </c>
      <c r="E525" s="28">
        <v>12580</v>
      </c>
      <c r="F525">
        <v>6.53227344992051</v>
      </c>
      <c r="G525" s="28">
        <v>107973</v>
      </c>
      <c r="H525">
        <v>12580</v>
      </c>
      <c r="I525">
        <v>6.5322734</v>
      </c>
      <c r="J525">
        <v>107973</v>
      </c>
    </row>
    <row r="526" spans="1:10">
      <c r="A526" s="27" t="s">
        <v>68</v>
      </c>
      <c r="B526" s="27">
        <v>53</v>
      </c>
      <c r="C526" s="28">
        <v>2016</v>
      </c>
      <c r="D526" s="27" t="s">
        <v>58</v>
      </c>
      <c r="E526" s="28">
        <v>12557</v>
      </c>
      <c r="F526">
        <v>6.25300629131162</v>
      </c>
      <c r="G526" s="28">
        <v>113091</v>
      </c>
      <c r="H526">
        <v>12557</v>
      </c>
      <c r="I526">
        <v>6.2530063</v>
      </c>
      <c r="J526">
        <v>113091</v>
      </c>
    </row>
    <row r="527" spans="1:10">
      <c r="A527" s="27" t="s">
        <v>68</v>
      </c>
      <c r="B527" s="27">
        <v>53</v>
      </c>
      <c r="C527" s="28">
        <v>2017</v>
      </c>
      <c r="D527" s="27" t="s">
        <v>58</v>
      </c>
      <c r="E527" s="28">
        <v>12567</v>
      </c>
      <c r="F527">
        <v>6.36619718309859</v>
      </c>
      <c r="G527" s="28">
        <v>116610</v>
      </c>
      <c r="H527">
        <v>12567</v>
      </c>
      <c r="I527">
        <v>6.3661972</v>
      </c>
      <c r="J527">
        <v>116610</v>
      </c>
    </row>
    <row r="528" spans="1:10">
      <c r="A528" s="27" t="s">
        <v>68</v>
      </c>
      <c r="B528" s="27">
        <v>53</v>
      </c>
      <c r="C528" s="28">
        <v>2018</v>
      </c>
      <c r="D528" s="27" t="s">
        <v>58</v>
      </c>
      <c r="E528" s="28">
        <v>12569</v>
      </c>
      <c r="F528">
        <v>8.74079083459305</v>
      </c>
      <c r="G528" s="28">
        <v>150071</v>
      </c>
      <c r="H528">
        <v>12569</v>
      </c>
      <c r="I528">
        <v>8.7407908</v>
      </c>
      <c r="J528">
        <v>150071</v>
      </c>
    </row>
    <row r="529" spans="1:10">
      <c r="A529" s="27" t="s">
        <v>68</v>
      </c>
      <c r="B529" s="27">
        <v>53</v>
      </c>
      <c r="C529" s="28">
        <v>2019</v>
      </c>
      <c r="D529" s="27" t="s">
        <v>58</v>
      </c>
      <c r="E529" s="28">
        <v>12567</v>
      </c>
      <c r="F529">
        <v>8.62091191215087</v>
      </c>
      <c r="G529" s="28">
        <v>164867</v>
      </c>
      <c r="H529">
        <v>12567</v>
      </c>
      <c r="I529">
        <v>8.6209119</v>
      </c>
      <c r="J529">
        <v>164867</v>
      </c>
    </row>
    <row r="530" spans="1:10">
      <c r="A530" s="27" t="s">
        <v>68</v>
      </c>
      <c r="B530" s="27">
        <v>53</v>
      </c>
      <c r="C530" s="28">
        <v>2020</v>
      </c>
      <c r="D530" s="27" t="s">
        <v>58</v>
      </c>
      <c r="E530" s="28" t="s">
        <v>12</v>
      </c>
      <c r="F530" t="s">
        <v>12</v>
      </c>
      <c r="G530" s="28" t="s">
        <v>12</v>
      </c>
      <c r="H530">
        <v>12565</v>
      </c>
      <c r="I530">
        <v>8.501033</v>
      </c>
      <c r="J530">
        <v>179663</v>
      </c>
    </row>
    <row r="531" spans="1:10">
      <c r="A531" s="7" t="s">
        <v>68</v>
      </c>
      <c r="B531" s="27">
        <v>53</v>
      </c>
      <c r="C531" s="9">
        <v>2021</v>
      </c>
      <c r="D531" s="8" t="s">
        <v>58</v>
      </c>
      <c r="E531" s="9" t="s">
        <v>12</v>
      </c>
      <c r="F531" t="s">
        <v>12</v>
      </c>
      <c r="G531" s="9" t="s">
        <v>12</v>
      </c>
      <c r="H531">
        <v>12563</v>
      </c>
      <c r="I531">
        <v>8.3811541</v>
      </c>
      <c r="J531">
        <v>194459</v>
      </c>
    </row>
    <row r="532" spans="1:10">
      <c r="A532" s="11" t="s">
        <v>69</v>
      </c>
      <c r="B532" s="11">
        <v>54</v>
      </c>
      <c r="C532" s="28">
        <v>2012</v>
      </c>
      <c r="D532" s="51" t="s">
        <v>70</v>
      </c>
      <c r="E532" s="9">
        <v>32450</v>
      </c>
      <c r="F532">
        <v>2.77959938366718</v>
      </c>
      <c r="G532" s="9">
        <v>184619</v>
      </c>
      <c r="H532">
        <v>32450</v>
      </c>
      <c r="I532">
        <v>2.7795994</v>
      </c>
      <c r="J532">
        <v>184619</v>
      </c>
    </row>
    <row r="533" spans="1:10">
      <c r="A533" s="11" t="s">
        <v>69</v>
      </c>
      <c r="B533" s="11">
        <v>54</v>
      </c>
      <c r="C533" s="28">
        <v>2013</v>
      </c>
      <c r="D533" s="51" t="s">
        <v>70</v>
      </c>
      <c r="E533" s="9">
        <v>32382</v>
      </c>
      <c r="F533">
        <v>2.62562534741523</v>
      </c>
      <c r="G533" s="9">
        <v>198094</v>
      </c>
      <c r="H533">
        <v>32382</v>
      </c>
      <c r="I533">
        <v>2.6256253</v>
      </c>
      <c r="J533">
        <v>198094</v>
      </c>
    </row>
    <row r="534" spans="1:10">
      <c r="A534" s="11" t="s">
        <v>69</v>
      </c>
      <c r="B534" s="11">
        <v>54</v>
      </c>
      <c r="C534" s="28">
        <v>2014</v>
      </c>
      <c r="D534" s="51" t="s">
        <v>70</v>
      </c>
      <c r="E534" s="9">
        <v>32431</v>
      </c>
      <c r="F534">
        <v>2.7725632882119</v>
      </c>
      <c r="G534" s="9">
        <v>214744</v>
      </c>
      <c r="H534">
        <v>32431</v>
      </c>
      <c r="I534">
        <v>2.7725633</v>
      </c>
      <c r="J534">
        <v>214744</v>
      </c>
    </row>
    <row r="535" spans="1:10">
      <c r="A535" s="11" t="s">
        <v>69</v>
      </c>
      <c r="B535" s="11">
        <v>54</v>
      </c>
      <c r="C535" s="28">
        <v>2015</v>
      </c>
      <c r="D535" s="51" t="s">
        <v>70</v>
      </c>
      <c r="E535" s="9">
        <v>32360</v>
      </c>
      <c r="F535">
        <v>2.74774412855377</v>
      </c>
      <c r="G535" s="9">
        <v>202553</v>
      </c>
      <c r="H535">
        <v>32360</v>
      </c>
      <c r="I535">
        <v>2.7477441</v>
      </c>
      <c r="J535">
        <v>202553</v>
      </c>
    </row>
    <row r="536" spans="1:10">
      <c r="A536" s="11" t="s">
        <v>69</v>
      </c>
      <c r="B536" s="11">
        <v>54</v>
      </c>
      <c r="C536" s="28">
        <v>2016</v>
      </c>
      <c r="D536" s="51" t="s">
        <v>70</v>
      </c>
      <c r="E536" s="9">
        <v>31201</v>
      </c>
      <c r="F536">
        <v>2.8848754847601</v>
      </c>
      <c r="G536" s="9">
        <v>214136</v>
      </c>
      <c r="H536">
        <v>31201</v>
      </c>
      <c r="I536">
        <v>2.8848755</v>
      </c>
      <c r="J536">
        <v>214136</v>
      </c>
    </row>
    <row r="537" spans="1:10">
      <c r="A537" s="11" t="s">
        <v>69</v>
      </c>
      <c r="B537" s="11">
        <v>54</v>
      </c>
      <c r="C537" s="28">
        <v>2017</v>
      </c>
      <c r="D537" s="51" t="s">
        <v>70</v>
      </c>
      <c r="E537" s="9">
        <v>31685</v>
      </c>
      <c r="F537">
        <v>2.930692756825</v>
      </c>
      <c r="G537" s="9">
        <v>221711</v>
      </c>
      <c r="H537">
        <v>31685</v>
      </c>
      <c r="I537">
        <v>2.9306928</v>
      </c>
      <c r="J537">
        <v>221711</v>
      </c>
    </row>
    <row r="538" spans="1:10">
      <c r="A538" s="11" t="s">
        <v>69</v>
      </c>
      <c r="B538" s="11">
        <v>54</v>
      </c>
      <c r="C538" s="28">
        <v>2018</v>
      </c>
      <c r="D538" s="51" t="s">
        <v>70</v>
      </c>
      <c r="E538" s="9">
        <v>31435</v>
      </c>
      <c r="F538">
        <v>2.30081119770956</v>
      </c>
      <c r="G538" s="9">
        <v>277751</v>
      </c>
      <c r="H538">
        <v>31435</v>
      </c>
      <c r="I538">
        <v>2.3008112</v>
      </c>
      <c r="J538">
        <v>277751</v>
      </c>
    </row>
    <row r="539" spans="1:10">
      <c r="A539" s="11" t="s">
        <v>69</v>
      </c>
      <c r="B539" s="11">
        <v>54</v>
      </c>
      <c r="C539" s="28">
        <v>2019</v>
      </c>
      <c r="D539" s="51" t="s">
        <v>70</v>
      </c>
      <c r="E539" s="9">
        <v>31563</v>
      </c>
      <c r="F539">
        <v>2.33225612267528</v>
      </c>
      <c r="G539" s="9">
        <v>296634</v>
      </c>
      <c r="H539">
        <v>31563</v>
      </c>
      <c r="I539">
        <v>2.3322561</v>
      </c>
      <c r="J539">
        <v>296634</v>
      </c>
    </row>
    <row r="540" spans="1:10">
      <c r="A540" s="11" t="s">
        <v>69</v>
      </c>
      <c r="B540" s="11">
        <v>54</v>
      </c>
      <c r="C540" s="28">
        <v>2020</v>
      </c>
      <c r="D540" s="51" t="s">
        <v>70</v>
      </c>
      <c r="E540" s="9" t="s">
        <v>12</v>
      </c>
      <c r="F540" t="s">
        <v>12</v>
      </c>
      <c r="G540" s="9" t="s">
        <v>12</v>
      </c>
      <c r="H540">
        <v>31691</v>
      </c>
      <c r="I540">
        <v>2.363701</v>
      </c>
      <c r="J540">
        <v>315517</v>
      </c>
    </row>
    <row r="541" spans="1:10">
      <c r="A541" s="11" t="s">
        <v>69</v>
      </c>
      <c r="B541" s="11">
        <v>54</v>
      </c>
      <c r="C541" s="9">
        <v>2021</v>
      </c>
      <c r="D541" s="51" t="s">
        <v>70</v>
      </c>
      <c r="E541" s="9" t="s">
        <v>12</v>
      </c>
      <c r="F541" t="s">
        <v>12</v>
      </c>
      <c r="G541" s="9" t="s">
        <v>12</v>
      </c>
      <c r="H541">
        <v>31819</v>
      </c>
      <c r="I541">
        <v>2.395146</v>
      </c>
      <c r="J541">
        <v>334400</v>
      </c>
    </row>
    <row r="542" spans="1:10">
      <c r="A542" s="118" t="s">
        <v>71</v>
      </c>
      <c r="B542" s="118">
        <v>55</v>
      </c>
      <c r="C542" s="119">
        <v>2012</v>
      </c>
      <c r="D542" s="118" t="s">
        <v>70</v>
      </c>
      <c r="E542" s="119">
        <v>27200</v>
      </c>
      <c r="F542">
        <v>2.52088235294118</v>
      </c>
      <c r="G542" s="119">
        <v>113293</v>
      </c>
      <c r="H542">
        <v>27200</v>
      </c>
      <c r="I542">
        <v>2.5208824</v>
      </c>
      <c r="J542">
        <v>113293</v>
      </c>
    </row>
    <row r="543" spans="1:10">
      <c r="A543" s="118" t="s">
        <v>71</v>
      </c>
      <c r="B543" s="118">
        <v>55</v>
      </c>
      <c r="C543" s="119">
        <v>2013</v>
      </c>
      <c r="D543" s="118" t="s">
        <v>70</v>
      </c>
      <c r="E543" s="119">
        <v>27200</v>
      </c>
      <c r="F543">
        <v>2.41496323529412</v>
      </c>
      <c r="G543" s="119">
        <v>125010</v>
      </c>
      <c r="H543">
        <v>27200</v>
      </c>
      <c r="I543">
        <v>2.4149632</v>
      </c>
      <c r="J543">
        <v>125010</v>
      </c>
    </row>
    <row r="544" spans="1:10">
      <c r="A544" s="118" t="s">
        <v>71</v>
      </c>
      <c r="B544" s="118">
        <v>55</v>
      </c>
      <c r="C544" s="119">
        <v>2014</v>
      </c>
      <c r="D544" s="118" t="s">
        <v>70</v>
      </c>
      <c r="E544" s="119">
        <v>27200</v>
      </c>
      <c r="F544">
        <v>2.62830882352941</v>
      </c>
      <c r="G544" s="119">
        <v>131228</v>
      </c>
      <c r="H544">
        <v>27200</v>
      </c>
      <c r="I544">
        <v>2.6283088</v>
      </c>
      <c r="J544">
        <v>131228</v>
      </c>
    </row>
    <row r="545" spans="1:10">
      <c r="A545" s="118" t="s">
        <v>71</v>
      </c>
      <c r="B545" s="118">
        <v>55</v>
      </c>
      <c r="C545" s="119">
        <v>2015</v>
      </c>
      <c r="D545" s="118" t="s">
        <v>70</v>
      </c>
      <c r="E545" s="119">
        <v>27260</v>
      </c>
      <c r="F545">
        <v>2.55029347028613</v>
      </c>
      <c r="G545" s="119">
        <v>131628</v>
      </c>
      <c r="H545">
        <v>27260</v>
      </c>
      <c r="I545">
        <v>2.5502935</v>
      </c>
      <c r="J545">
        <v>131628</v>
      </c>
    </row>
    <row r="546" spans="1:10">
      <c r="A546" s="118" t="s">
        <v>71</v>
      </c>
      <c r="B546" s="118">
        <v>55</v>
      </c>
      <c r="C546" s="119">
        <v>2016</v>
      </c>
      <c r="D546" s="118" t="s">
        <v>70</v>
      </c>
      <c r="E546" s="119">
        <v>27260</v>
      </c>
      <c r="F546">
        <v>2.5034115920763</v>
      </c>
      <c r="G546" s="119">
        <v>147381</v>
      </c>
      <c r="H546">
        <v>27260</v>
      </c>
      <c r="I546">
        <v>2.5034116</v>
      </c>
      <c r="J546">
        <v>147381</v>
      </c>
    </row>
    <row r="547" spans="1:10">
      <c r="A547" s="118" t="s">
        <v>71</v>
      </c>
      <c r="B547" s="118">
        <v>55</v>
      </c>
      <c r="C547" s="119">
        <v>2017</v>
      </c>
      <c r="D547" s="118" t="s">
        <v>70</v>
      </c>
      <c r="E547" s="119">
        <v>37243</v>
      </c>
      <c r="F547">
        <v>1.84045323953495</v>
      </c>
      <c r="G547" s="119">
        <v>158052</v>
      </c>
      <c r="H547">
        <v>37243</v>
      </c>
      <c r="I547">
        <v>1.8404532</v>
      </c>
      <c r="J547">
        <v>158052</v>
      </c>
    </row>
    <row r="548" spans="1:10">
      <c r="A548" s="118" t="s">
        <v>71</v>
      </c>
      <c r="B548" s="118">
        <v>55</v>
      </c>
      <c r="C548" s="119">
        <v>2018</v>
      </c>
      <c r="D548" s="118" t="s">
        <v>70</v>
      </c>
      <c r="E548" s="119">
        <v>39642</v>
      </c>
      <c r="F548">
        <v>1.34415518894102</v>
      </c>
      <c r="G548" s="119">
        <v>220660</v>
      </c>
      <c r="H548">
        <v>39642</v>
      </c>
      <c r="I548">
        <v>1.3441552</v>
      </c>
      <c r="J548">
        <v>220660</v>
      </c>
    </row>
    <row r="549" spans="1:10">
      <c r="A549" s="118" t="s">
        <v>71</v>
      </c>
      <c r="B549" s="118">
        <v>55</v>
      </c>
      <c r="C549" s="119">
        <v>2019</v>
      </c>
      <c r="D549" s="118" t="s">
        <v>70</v>
      </c>
      <c r="E549" s="119">
        <v>39622</v>
      </c>
      <c r="F549">
        <v>1.36239967694715</v>
      </c>
      <c r="G549" s="119">
        <v>232223</v>
      </c>
      <c r="H549">
        <v>39622</v>
      </c>
      <c r="I549">
        <v>1.3623997</v>
      </c>
      <c r="J549">
        <v>232223</v>
      </c>
    </row>
    <row r="550" spans="1:10">
      <c r="A550" s="118" t="s">
        <v>71</v>
      </c>
      <c r="B550" s="118">
        <v>55</v>
      </c>
      <c r="C550" s="119">
        <v>2020</v>
      </c>
      <c r="D550" s="118" t="s">
        <v>70</v>
      </c>
      <c r="E550" s="119" t="s">
        <v>12</v>
      </c>
      <c r="F550" t="s">
        <v>12</v>
      </c>
      <c r="G550" s="119" t="s">
        <v>12</v>
      </c>
      <c r="H550">
        <v>39602</v>
      </c>
      <c r="I550">
        <v>1.3806442</v>
      </c>
      <c r="J550">
        <v>243786</v>
      </c>
    </row>
    <row r="551" spans="1:10">
      <c r="A551" s="7" t="s">
        <v>71</v>
      </c>
      <c r="B551" s="118">
        <v>55</v>
      </c>
      <c r="C551" s="9">
        <v>2021</v>
      </c>
      <c r="D551" s="8" t="s">
        <v>70</v>
      </c>
      <c r="E551" s="9" t="s">
        <v>12</v>
      </c>
      <c r="F551" t="s">
        <v>12</v>
      </c>
      <c r="G551" s="9" t="s">
        <v>12</v>
      </c>
      <c r="H551">
        <v>39582</v>
      </c>
      <c r="I551">
        <v>1.3988887</v>
      </c>
      <c r="J551">
        <v>255349</v>
      </c>
    </row>
    <row r="552" spans="1:10">
      <c r="A552" s="20" t="s">
        <v>72</v>
      </c>
      <c r="B552" s="20">
        <v>56</v>
      </c>
      <c r="C552" s="21">
        <v>2012</v>
      </c>
      <c r="D552" s="20" t="s">
        <v>70</v>
      </c>
      <c r="E552" s="21">
        <v>16510</v>
      </c>
      <c r="F552">
        <v>2.32428831011508</v>
      </c>
      <c r="G552" s="21">
        <v>128152</v>
      </c>
      <c r="H552">
        <v>16510</v>
      </c>
      <c r="I552">
        <v>2.3242883</v>
      </c>
      <c r="J552">
        <v>128152</v>
      </c>
    </row>
    <row r="553" spans="1:10">
      <c r="A553" s="20" t="s">
        <v>72</v>
      </c>
      <c r="B553" s="20">
        <v>56</v>
      </c>
      <c r="C553" s="21">
        <v>2013</v>
      </c>
      <c r="D553" s="20" t="s">
        <v>70</v>
      </c>
      <c r="E553" s="21">
        <v>16530</v>
      </c>
      <c r="F553">
        <v>2.1535390199637</v>
      </c>
      <c r="G553" s="21">
        <v>141856</v>
      </c>
      <c r="H553">
        <v>16530</v>
      </c>
      <c r="I553">
        <v>2.153539</v>
      </c>
      <c r="J553">
        <v>141856</v>
      </c>
    </row>
    <row r="554" spans="1:10">
      <c r="A554" s="20" t="s">
        <v>72</v>
      </c>
      <c r="B554" s="20">
        <v>56</v>
      </c>
      <c r="C554" s="21">
        <v>2014</v>
      </c>
      <c r="D554" s="20" t="s">
        <v>70</v>
      </c>
      <c r="E554" s="21">
        <v>16570</v>
      </c>
      <c r="F554">
        <v>2.41864815932408</v>
      </c>
      <c r="G554" s="21">
        <v>153645</v>
      </c>
      <c r="H554">
        <v>16570</v>
      </c>
      <c r="I554">
        <v>2.4186482</v>
      </c>
      <c r="J554">
        <v>153645</v>
      </c>
    </row>
    <row r="555" spans="1:10">
      <c r="A555" s="20" t="s">
        <v>72</v>
      </c>
      <c r="B555" s="20">
        <v>56</v>
      </c>
      <c r="C555" s="21">
        <v>2015</v>
      </c>
      <c r="D555" s="20" t="s">
        <v>70</v>
      </c>
      <c r="E555" s="21">
        <v>16570</v>
      </c>
      <c r="F555">
        <v>1.67966203983102</v>
      </c>
      <c r="G555" s="21">
        <v>152321</v>
      </c>
      <c r="H555">
        <v>16570</v>
      </c>
      <c r="I555">
        <v>1.679662</v>
      </c>
      <c r="J555">
        <v>152321</v>
      </c>
    </row>
    <row r="556" spans="1:10">
      <c r="A556" s="20" t="s">
        <v>72</v>
      </c>
      <c r="B556" s="20">
        <v>56</v>
      </c>
      <c r="C556" s="21">
        <v>2016</v>
      </c>
      <c r="D556" s="20" t="s">
        <v>70</v>
      </c>
      <c r="E556" s="21">
        <v>14867</v>
      </c>
      <c r="F556">
        <v>1.81926414205959</v>
      </c>
      <c r="G556" s="21">
        <v>147698</v>
      </c>
      <c r="H556">
        <v>14867</v>
      </c>
      <c r="I556">
        <v>1.8192641</v>
      </c>
      <c r="J556">
        <v>147698</v>
      </c>
    </row>
    <row r="557" spans="1:10">
      <c r="A557" s="20" t="s">
        <v>72</v>
      </c>
      <c r="B557" s="20">
        <v>56</v>
      </c>
      <c r="C557" s="21">
        <v>2017</v>
      </c>
      <c r="D557" s="20" t="s">
        <v>70</v>
      </c>
      <c r="E557" s="21">
        <v>14715</v>
      </c>
      <c r="F557">
        <v>2.04057084607543</v>
      </c>
      <c r="G557" s="21">
        <v>150874</v>
      </c>
      <c r="H557">
        <v>14715</v>
      </c>
      <c r="I557">
        <v>2.0405708</v>
      </c>
      <c r="J557">
        <v>150874</v>
      </c>
    </row>
    <row r="558" spans="1:10">
      <c r="A558" s="20" t="s">
        <v>72</v>
      </c>
      <c r="B558" s="20">
        <v>56</v>
      </c>
      <c r="C558" s="21">
        <v>2018</v>
      </c>
      <c r="D558" s="20" t="s">
        <v>70</v>
      </c>
      <c r="E558" s="21">
        <v>14648</v>
      </c>
      <c r="F558">
        <v>1.47480884762425</v>
      </c>
      <c r="G558" s="21">
        <v>179965</v>
      </c>
      <c r="H558">
        <v>14648</v>
      </c>
      <c r="I558">
        <v>1.4748088</v>
      </c>
      <c r="J558">
        <v>179965</v>
      </c>
    </row>
    <row r="559" spans="1:10">
      <c r="A559" s="20" t="s">
        <v>72</v>
      </c>
      <c r="B559" s="20">
        <v>56</v>
      </c>
      <c r="C559" s="21">
        <v>2019</v>
      </c>
      <c r="D559" s="20" t="s">
        <v>70</v>
      </c>
      <c r="E559" s="21">
        <v>14635</v>
      </c>
      <c r="F559">
        <v>1.58462589682269</v>
      </c>
      <c r="G559" s="21">
        <v>185484</v>
      </c>
      <c r="H559">
        <v>14635</v>
      </c>
      <c r="I559">
        <v>1.5846259</v>
      </c>
      <c r="J559">
        <v>185484</v>
      </c>
    </row>
    <row r="560" spans="1:10">
      <c r="A560" s="20" t="s">
        <v>72</v>
      </c>
      <c r="B560" s="20">
        <v>56</v>
      </c>
      <c r="C560" s="21">
        <v>2020</v>
      </c>
      <c r="D560" s="20" t="s">
        <v>70</v>
      </c>
      <c r="E560" s="21" t="s">
        <v>12</v>
      </c>
      <c r="F560" t="s">
        <v>12</v>
      </c>
      <c r="G560" s="21" t="s">
        <v>12</v>
      </c>
      <c r="H560">
        <v>14622</v>
      </c>
      <c r="I560">
        <v>1.6944429</v>
      </c>
      <c r="J560">
        <v>191003</v>
      </c>
    </row>
    <row r="561" spans="1:10">
      <c r="A561" s="7" t="s">
        <v>72</v>
      </c>
      <c r="B561" s="20">
        <v>56</v>
      </c>
      <c r="C561" s="9">
        <v>2021</v>
      </c>
      <c r="D561" s="8" t="s">
        <v>70</v>
      </c>
      <c r="E561" s="9" t="s">
        <v>12</v>
      </c>
      <c r="F561" t="s">
        <v>12</v>
      </c>
      <c r="G561" s="9" t="s">
        <v>12</v>
      </c>
      <c r="H561">
        <v>14609</v>
      </c>
      <c r="I561">
        <v>1.80426</v>
      </c>
      <c r="J561">
        <v>196522</v>
      </c>
    </row>
    <row r="562" spans="1:10">
      <c r="A562" s="52" t="s">
        <v>73</v>
      </c>
      <c r="B562" s="52">
        <v>57</v>
      </c>
      <c r="C562" s="53">
        <v>2012</v>
      </c>
      <c r="D562" s="52" t="s">
        <v>70</v>
      </c>
      <c r="E562" s="53">
        <v>24838</v>
      </c>
      <c r="F562">
        <v>1.74180690876882</v>
      </c>
      <c r="G562" s="53">
        <v>83862</v>
      </c>
      <c r="H562">
        <v>24838</v>
      </c>
      <c r="I562">
        <v>1.7418069</v>
      </c>
      <c r="J562">
        <v>83862</v>
      </c>
    </row>
    <row r="563" spans="1:10">
      <c r="A563" s="52" t="s">
        <v>73</v>
      </c>
      <c r="B563" s="52">
        <v>57</v>
      </c>
      <c r="C563" s="53">
        <v>2013</v>
      </c>
      <c r="D563" s="52" t="s">
        <v>70</v>
      </c>
      <c r="E563" s="53">
        <v>24805</v>
      </c>
      <c r="F563">
        <v>1.61475508969966</v>
      </c>
      <c r="G563" s="53">
        <v>97488</v>
      </c>
      <c r="H563">
        <v>24805</v>
      </c>
      <c r="I563">
        <v>1.6147551</v>
      </c>
      <c r="J563">
        <v>97488</v>
      </c>
    </row>
    <row r="564" spans="1:10">
      <c r="A564" s="52" t="s">
        <v>73</v>
      </c>
      <c r="B564" s="52">
        <v>57</v>
      </c>
      <c r="C564" s="53">
        <v>2014</v>
      </c>
      <c r="D564" s="52" t="s">
        <v>70</v>
      </c>
      <c r="E564" s="53">
        <v>24805</v>
      </c>
      <c r="F564">
        <v>1.73424712759524</v>
      </c>
      <c r="G564" s="53">
        <v>109300</v>
      </c>
      <c r="H564">
        <v>24805</v>
      </c>
      <c r="I564">
        <v>1.7342471</v>
      </c>
      <c r="J564">
        <v>109300</v>
      </c>
    </row>
    <row r="565" spans="1:10">
      <c r="A565" s="52" t="s">
        <v>73</v>
      </c>
      <c r="B565" s="52">
        <v>57</v>
      </c>
      <c r="C565" s="53">
        <v>2015</v>
      </c>
      <c r="D565" s="52" t="s">
        <v>70</v>
      </c>
      <c r="E565" s="53">
        <v>24138</v>
      </c>
      <c r="F565">
        <v>1.1101582566907</v>
      </c>
      <c r="G565" s="53">
        <v>118827</v>
      </c>
      <c r="H565">
        <v>24138</v>
      </c>
      <c r="I565">
        <v>1.1101583</v>
      </c>
      <c r="J565">
        <v>118827</v>
      </c>
    </row>
    <row r="566" spans="1:10">
      <c r="A566" s="52" t="s">
        <v>73</v>
      </c>
      <c r="B566" s="52">
        <v>57</v>
      </c>
      <c r="C566" s="53">
        <v>2016</v>
      </c>
      <c r="D566" s="52" t="s">
        <v>70</v>
      </c>
      <c r="E566" s="53">
        <v>23684</v>
      </c>
      <c r="F566">
        <v>1.34128525586894</v>
      </c>
      <c r="G566" s="53">
        <v>133672</v>
      </c>
      <c r="H566">
        <v>23684</v>
      </c>
      <c r="I566">
        <v>1.3412853</v>
      </c>
      <c r="J566">
        <v>133672</v>
      </c>
    </row>
    <row r="567" spans="1:10">
      <c r="A567" s="52" t="s">
        <v>73</v>
      </c>
      <c r="B567" s="52">
        <v>57</v>
      </c>
      <c r="C567" s="53">
        <v>2017</v>
      </c>
      <c r="D567" s="52" t="s">
        <v>70</v>
      </c>
      <c r="E567" s="53">
        <v>22818</v>
      </c>
      <c r="F567">
        <v>1.39276010167412</v>
      </c>
      <c r="G567" s="53">
        <v>136680</v>
      </c>
      <c r="H567">
        <v>22818</v>
      </c>
      <c r="I567">
        <v>1.3927601</v>
      </c>
      <c r="J567">
        <v>136680</v>
      </c>
    </row>
    <row r="568" spans="1:10">
      <c r="A568" s="52" t="s">
        <v>73</v>
      </c>
      <c r="B568" s="52">
        <v>57</v>
      </c>
      <c r="C568" s="53">
        <v>2018</v>
      </c>
      <c r="D568" s="52" t="s">
        <v>70</v>
      </c>
      <c r="E568" s="53">
        <v>23524</v>
      </c>
      <c r="F568">
        <v>1.22921271892535</v>
      </c>
      <c r="G568" s="53">
        <v>163918</v>
      </c>
      <c r="H568">
        <v>23524</v>
      </c>
      <c r="I568">
        <v>1.2292127</v>
      </c>
      <c r="J568">
        <v>163918</v>
      </c>
    </row>
    <row r="569" spans="1:10">
      <c r="A569" s="52" t="s">
        <v>73</v>
      </c>
      <c r="B569" s="52">
        <v>57</v>
      </c>
      <c r="C569" s="53">
        <v>2019</v>
      </c>
      <c r="D569" s="52" t="s">
        <v>70</v>
      </c>
      <c r="E569" s="53">
        <v>23473</v>
      </c>
      <c r="F569">
        <v>1.29335832658799</v>
      </c>
      <c r="G569" s="53">
        <v>169243</v>
      </c>
      <c r="H569">
        <v>23473</v>
      </c>
      <c r="I569">
        <v>1.2933583</v>
      </c>
      <c r="J569">
        <v>169243</v>
      </c>
    </row>
    <row r="570" spans="1:10">
      <c r="A570" s="52" t="s">
        <v>73</v>
      </c>
      <c r="B570" s="52">
        <v>57</v>
      </c>
      <c r="C570" s="53">
        <v>2020</v>
      </c>
      <c r="D570" s="52" t="s">
        <v>70</v>
      </c>
      <c r="E570" s="53" t="s">
        <v>12</v>
      </c>
      <c r="F570" t="s">
        <v>12</v>
      </c>
      <c r="G570" s="53" t="s">
        <v>12</v>
      </c>
      <c r="H570">
        <v>23422</v>
      </c>
      <c r="I570">
        <v>1.3575039</v>
      </c>
      <c r="J570">
        <v>174568</v>
      </c>
    </row>
    <row r="571" spans="1:10">
      <c r="A571" s="7" t="s">
        <v>73</v>
      </c>
      <c r="B571" s="52">
        <v>57</v>
      </c>
      <c r="C571" s="9">
        <v>2021</v>
      </c>
      <c r="D571" s="8" t="s">
        <v>70</v>
      </c>
      <c r="E571" s="9" t="s">
        <v>12</v>
      </c>
      <c r="F571" t="s">
        <v>12</v>
      </c>
      <c r="G571" s="9" t="s">
        <v>12</v>
      </c>
      <c r="H571">
        <v>23371</v>
      </c>
      <c r="I571">
        <v>1.4216495</v>
      </c>
      <c r="J571">
        <v>179893</v>
      </c>
    </row>
    <row r="572" spans="1:10">
      <c r="A572" s="5" t="s">
        <v>74</v>
      </c>
      <c r="B572" s="5">
        <v>58</v>
      </c>
      <c r="C572" s="6">
        <v>2012</v>
      </c>
      <c r="D572" s="5" t="s">
        <v>70</v>
      </c>
      <c r="E572" s="6">
        <v>30370</v>
      </c>
      <c r="F572">
        <v>2.54392492591373</v>
      </c>
      <c r="G572" s="6">
        <v>114146</v>
      </c>
      <c r="H572">
        <v>30370</v>
      </c>
      <c r="I572">
        <v>2.5439249</v>
      </c>
      <c r="J572">
        <v>114146</v>
      </c>
    </row>
    <row r="573" spans="1:10">
      <c r="A573" s="5" t="s">
        <v>74</v>
      </c>
      <c r="B573" s="5">
        <v>58</v>
      </c>
      <c r="C573" s="6">
        <v>2013</v>
      </c>
      <c r="D573" s="5" t="s">
        <v>70</v>
      </c>
      <c r="E573" s="6">
        <v>30834</v>
      </c>
      <c r="F573">
        <v>2.43319063371603</v>
      </c>
      <c r="G573" s="6">
        <v>125566</v>
      </c>
      <c r="H573">
        <v>30834</v>
      </c>
      <c r="I573">
        <v>2.4331906</v>
      </c>
      <c r="J573">
        <v>125566</v>
      </c>
    </row>
    <row r="574" spans="1:10">
      <c r="A574" s="5" t="s">
        <v>74</v>
      </c>
      <c r="B574" s="5">
        <v>58</v>
      </c>
      <c r="C574" s="6">
        <v>2014</v>
      </c>
      <c r="D574" s="5" t="s">
        <v>70</v>
      </c>
      <c r="E574" s="6">
        <v>31263</v>
      </c>
      <c r="F574">
        <v>2.48399065988549</v>
      </c>
      <c r="G574" s="6">
        <v>128972</v>
      </c>
      <c r="H574">
        <v>31263</v>
      </c>
      <c r="I574">
        <v>2.4839907</v>
      </c>
      <c r="J574">
        <v>128972</v>
      </c>
    </row>
    <row r="575" spans="1:10">
      <c r="A575" s="5" t="s">
        <v>74</v>
      </c>
      <c r="B575" s="5">
        <v>58</v>
      </c>
      <c r="C575" s="6">
        <v>2015</v>
      </c>
      <c r="D575" s="5" t="s">
        <v>70</v>
      </c>
      <c r="E575" s="6">
        <v>31521</v>
      </c>
      <c r="F575">
        <v>1.01037403635671</v>
      </c>
      <c r="G575" s="6">
        <v>115647</v>
      </c>
      <c r="H575">
        <v>31521</v>
      </c>
      <c r="I575">
        <v>1.010374</v>
      </c>
      <c r="J575">
        <v>115647</v>
      </c>
    </row>
    <row r="576" spans="1:10">
      <c r="A576" s="5" t="s">
        <v>74</v>
      </c>
      <c r="B576" s="5">
        <v>58</v>
      </c>
      <c r="C576" s="6">
        <v>2016</v>
      </c>
      <c r="D576" s="5" t="s">
        <v>70</v>
      </c>
      <c r="E576" s="6">
        <v>31567</v>
      </c>
      <c r="F576">
        <v>2.40076662337251</v>
      </c>
      <c r="G576" s="6">
        <v>128305</v>
      </c>
      <c r="H576">
        <v>31567</v>
      </c>
      <c r="I576">
        <v>2.4007666</v>
      </c>
      <c r="J576">
        <v>128305</v>
      </c>
    </row>
    <row r="577" spans="1:10">
      <c r="A577" s="5" t="s">
        <v>74</v>
      </c>
      <c r="B577" s="5">
        <v>58</v>
      </c>
      <c r="C577" s="6">
        <v>2017</v>
      </c>
      <c r="D577" s="5" t="s">
        <v>70</v>
      </c>
      <c r="E577" s="6">
        <v>31651</v>
      </c>
      <c r="F577">
        <v>2.46924267795646</v>
      </c>
      <c r="G577" s="6">
        <v>128829</v>
      </c>
      <c r="H577">
        <v>31651</v>
      </c>
      <c r="I577">
        <v>2.4692427</v>
      </c>
      <c r="J577">
        <v>128829</v>
      </c>
    </row>
    <row r="578" spans="1:10">
      <c r="A578" s="5" t="s">
        <v>74</v>
      </c>
      <c r="B578" s="5">
        <v>58</v>
      </c>
      <c r="C578" s="6">
        <v>2018</v>
      </c>
      <c r="D578" s="5" t="s">
        <v>70</v>
      </c>
      <c r="E578" s="6">
        <v>32518</v>
      </c>
      <c r="F578">
        <v>1.30619964327449</v>
      </c>
      <c r="G578" s="6">
        <v>124316</v>
      </c>
      <c r="H578">
        <v>32518</v>
      </c>
      <c r="I578">
        <v>1.3061996</v>
      </c>
      <c r="J578">
        <v>124316</v>
      </c>
    </row>
    <row r="579" spans="1:10">
      <c r="A579" s="5" t="s">
        <v>74</v>
      </c>
      <c r="B579" s="5">
        <v>58</v>
      </c>
      <c r="C579" s="6">
        <v>2019</v>
      </c>
      <c r="D579" s="5" t="s">
        <v>70</v>
      </c>
      <c r="E579" s="6">
        <v>32674</v>
      </c>
      <c r="F579">
        <v>1.31820407663586</v>
      </c>
      <c r="G579" s="6">
        <v>127166</v>
      </c>
      <c r="H579">
        <v>32674</v>
      </c>
      <c r="I579">
        <v>1.3182041</v>
      </c>
      <c r="J579">
        <v>127166</v>
      </c>
    </row>
    <row r="580" spans="1:10">
      <c r="A580" s="5" t="s">
        <v>74</v>
      </c>
      <c r="B580" s="5">
        <v>58</v>
      </c>
      <c r="C580" s="6">
        <v>2020</v>
      </c>
      <c r="D580" s="5" t="s">
        <v>70</v>
      </c>
      <c r="E580" s="6" t="s">
        <v>12</v>
      </c>
      <c r="F580" t="s">
        <v>12</v>
      </c>
      <c r="G580" s="6" t="s">
        <v>12</v>
      </c>
      <c r="H580">
        <v>32830</v>
      </c>
      <c r="I580">
        <v>1.3302085</v>
      </c>
      <c r="J580">
        <v>130016</v>
      </c>
    </row>
    <row r="581" spans="1:10">
      <c r="A581" s="7" t="s">
        <v>74</v>
      </c>
      <c r="B581" s="5">
        <v>58</v>
      </c>
      <c r="C581" s="9">
        <v>2021</v>
      </c>
      <c r="D581" s="8" t="s">
        <v>70</v>
      </c>
      <c r="E581" s="9" t="s">
        <v>12</v>
      </c>
      <c r="F581" t="s">
        <v>12</v>
      </c>
      <c r="G581" s="9" t="s">
        <v>12</v>
      </c>
      <c r="H581">
        <v>32986</v>
      </c>
      <c r="I581">
        <v>1.3422129</v>
      </c>
      <c r="J581">
        <v>132866</v>
      </c>
    </row>
    <row r="582" spans="1:10">
      <c r="A582" s="45" t="s">
        <v>75</v>
      </c>
      <c r="B582" s="45">
        <v>59</v>
      </c>
      <c r="C582" s="46">
        <v>2012</v>
      </c>
      <c r="D582" s="45" t="s">
        <v>70</v>
      </c>
      <c r="E582" s="46">
        <v>21200</v>
      </c>
      <c r="F582">
        <v>2.60122641509434</v>
      </c>
      <c r="G582" s="46">
        <v>72235</v>
      </c>
      <c r="H582">
        <v>21200</v>
      </c>
      <c r="I582">
        <v>2.6012264</v>
      </c>
      <c r="J582">
        <v>72235</v>
      </c>
    </row>
    <row r="583" spans="1:10">
      <c r="A583" s="45" t="s">
        <v>75</v>
      </c>
      <c r="B583" s="45">
        <v>59</v>
      </c>
      <c r="C583" s="46">
        <v>2013</v>
      </c>
      <c r="D583" s="45" t="s">
        <v>70</v>
      </c>
      <c r="E583" s="46">
        <v>21197</v>
      </c>
      <c r="F583">
        <v>2.42746615087041</v>
      </c>
      <c r="G583" s="46">
        <v>80143</v>
      </c>
      <c r="H583">
        <v>21197</v>
      </c>
      <c r="I583">
        <v>2.4274662</v>
      </c>
      <c r="J583">
        <v>80143</v>
      </c>
    </row>
    <row r="584" spans="1:10">
      <c r="A584" s="45" t="s">
        <v>75</v>
      </c>
      <c r="B584" s="45">
        <v>59</v>
      </c>
      <c r="C584" s="46">
        <v>2014</v>
      </c>
      <c r="D584" s="45" t="s">
        <v>70</v>
      </c>
      <c r="E584" s="46">
        <v>24417</v>
      </c>
      <c r="F584">
        <v>2.17799074415366</v>
      </c>
      <c r="G584" s="46">
        <v>85421</v>
      </c>
      <c r="H584">
        <v>24417</v>
      </c>
      <c r="I584">
        <v>2.1779907</v>
      </c>
      <c r="J584">
        <v>85421</v>
      </c>
    </row>
    <row r="585" spans="1:10">
      <c r="A585" s="45" t="s">
        <v>75</v>
      </c>
      <c r="B585" s="45">
        <v>59</v>
      </c>
      <c r="C585" s="46">
        <v>2015</v>
      </c>
      <c r="D585" s="45" t="s">
        <v>70</v>
      </c>
      <c r="E585" s="46">
        <v>27547</v>
      </c>
      <c r="F585">
        <v>1.96115729480524</v>
      </c>
      <c r="G585" s="46">
        <v>93086</v>
      </c>
      <c r="H585">
        <v>27547</v>
      </c>
      <c r="I585">
        <v>1.9611573</v>
      </c>
      <c r="J585">
        <v>93086</v>
      </c>
    </row>
    <row r="586" spans="1:10">
      <c r="A586" s="45" t="s">
        <v>75</v>
      </c>
      <c r="B586" s="45">
        <v>59</v>
      </c>
      <c r="C586" s="46">
        <v>2016</v>
      </c>
      <c r="D586" s="45" t="s">
        <v>70</v>
      </c>
      <c r="E586" s="46">
        <v>30187</v>
      </c>
      <c r="F586">
        <v>1.87126908934309</v>
      </c>
      <c r="G586" s="46">
        <v>101813</v>
      </c>
      <c r="H586">
        <v>30187</v>
      </c>
      <c r="I586">
        <v>1.8712691</v>
      </c>
      <c r="J586">
        <v>101813</v>
      </c>
    </row>
    <row r="587" spans="1:10">
      <c r="A587" s="45" t="s">
        <v>75</v>
      </c>
      <c r="B587" s="45">
        <v>59</v>
      </c>
      <c r="C587" s="46">
        <v>2017</v>
      </c>
      <c r="D587" s="45" t="s">
        <v>70</v>
      </c>
      <c r="E587" s="46">
        <v>30225</v>
      </c>
      <c r="F587">
        <v>1.87172870140612</v>
      </c>
      <c r="G587" s="46">
        <v>101002</v>
      </c>
      <c r="H587">
        <v>30225</v>
      </c>
      <c r="I587">
        <v>1.8717287</v>
      </c>
      <c r="J587">
        <v>101002</v>
      </c>
    </row>
    <row r="588" spans="1:10">
      <c r="A588" s="45" t="s">
        <v>75</v>
      </c>
      <c r="B588" s="45">
        <v>59</v>
      </c>
      <c r="C588" s="46">
        <v>2018</v>
      </c>
      <c r="D588" s="45" t="s">
        <v>70</v>
      </c>
      <c r="E588" s="46">
        <v>31381</v>
      </c>
      <c r="F588">
        <v>2.25015136547592</v>
      </c>
      <c r="G588" s="46">
        <v>139237</v>
      </c>
      <c r="H588">
        <v>31381</v>
      </c>
      <c r="I588">
        <v>2.2501514</v>
      </c>
      <c r="J588">
        <v>139237</v>
      </c>
    </row>
    <row r="589" spans="1:10">
      <c r="A589" s="45" t="s">
        <v>75</v>
      </c>
      <c r="B589" s="45">
        <v>59</v>
      </c>
      <c r="C589" s="46">
        <v>2019</v>
      </c>
      <c r="D589" s="45" t="s">
        <v>70</v>
      </c>
      <c r="E589" s="46">
        <v>31394</v>
      </c>
      <c r="F589">
        <v>2.28027648595273</v>
      </c>
      <c r="G589" s="46">
        <v>139964</v>
      </c>
      <c r="H589">
        <v>31394</v>
      </c>
      <c r="I589">
        <v>2.2802765</v>
      </c>
      <c r="J589">
        <v>139964</v>
      </c>
    </row>
    <row r="590" spans="1:10">
      <c r="A590" s="45" t="s">
        <v>75</v>
      </c>
      <c r="B590" s="45">
        <v>59</v>
      </c>
      <c r="C590" s="46">
        <v>2020</v>
      </c>
      <c r="D590" s="45" t="s">
        <v>70</v>
      </c>
      <c r="E590" s="46" t="s">
        <v>12</v>
      </c>
      <c r="F590" t="s">
        <v>12</v>
      </c>
      <c r="G590" s="46" t="s">
        <v>12</v>
      </c>
      <c r="H590">
        <v>31407</v>
      </c>
      <c r="I590">
        <v>2.3104016</v>
      </c>
      <c r="J590">
        <v>140691</v>
      </c>
    </row>
    <row r="591" spans="1:10">
      <c r="A591" s="7" t="s">
        <v>75</v>
      </c>
      <c r="B591" s="45">
        <v>59</v>
      </c>
      <c r="C591" s="9">
        <v>2021</v>
      </c>
      <c r="D591" s="8" t="s">
        <v>70</v>
      </c>
      <c r="E591" s="9" t="s">
        <v>12</v>
      </c>
      <c r="F591" t="s">
        <v>12</v>
      </c>
      <c r="G591" s="9" t="s">
        <v>12</v>
      </c>
      <c r="H591">
        <v>31420</v>
      </c>
      <c r="I591">
        <v>2.3405267</v>
      </c>
      <c r="J591">
        <v>141418</v>
      </c>
    </row>
    <row r="592" spans="1:10">
      <c r="A592" s="125" t="s">
        <v>76</v>
      </c>
      <c r="B592" s="125">
        <v>60</v>
      </c>
      <c r="C592" s="126">
        <v>2012</v>
      </c>
      <c r="D592" s="125" t="s">
        <v>70</v>
      </c>
      <c r="E592" s="126">
        <v>24520</v>
      </c>
      <c r="F592">
        <v>2.39241435562806</v>
      </c>
      <c r="G592" s="126">
        <v>70880</v>
      </c>
      <c r="H592">
        <v>24520</v>
      </c>
      <c r="I592">
        <v>2.3924144</v>
      </c>
      <c r="J592">
        <v>70880</v>
      </c>
    </row>
    <row r="593" spans="1:10">
      <c r="A593" s="125" t="s">
        <v>76</v>
      </c>
      <c r="B593" s="125">
        <v>60</v>
      </c>
      <c r="C593" s="126">
        <v>2013</v>
      </c>
      <c r="D593" s="125" t="s">
        <v>70</v>
      </c>
      <c r="E593" s="126">
        <v>24881</v>
      </c>
      <c r="F593">
        <v>2.28053534825771</v>
      </c>
      <c r="G593" s="126">
        <v>79048</v>
      </c>
      <c r="H593">
        <v>24881</v>
      </c>
      <c r="I593">
        <v>2.2805353</v>
      </c>
      <c r="J593">
        <v>79048</v>
      </c>
    </row>
    <row r="594" spans="1:10">
      <c r="A594" s="125" t="s">
        <v>76</v>
      </c>
      <c r="B594" s="125">
        <v>60</v>
      </c>
      <c r="C594" s="126">
        <v>2014</v>
      </c>
      <c r="D594" s="125" t="s">
        <v>70</v>
      </c>
      <c r="E594" s="126">
        <v>25066</v>
      </c>
      <c r="F594">
        <v>2.47929466209208</v>
      </c>
      <c r="G594" s="126">
        <v>83532</v>
      </c>
      <c r="H594">
        <v>25066</v>
      </c>
      <c r="I594">
        <v>2.4792947</v>
      </c>
      <c r="J594">
        <v>83532</v>
      </c>
    </row>
    <row r="595" spans="1:10">
      <c r="A595" s="125" t="s">
        <v>76</v>
      </c>
      <c r="B595" s="125">
        <v>60</v>
      </c>
      <c r="C595" s="126">
        <v>2015</v>
      </c>
      <c r="D595" s="125" t="s">
        <v>70</v>
      </c>
      <c r="E595" s="126">
        <v>25327</v>
      </c>
      <c r="F595">
        <v>2.41106329213882</v>
      </c>
      <c r="G595" s="126">
        <v>87264</v>
      </c>
      <c r="H595">
        <v>25327</v>
      </c>
      <c r="I595">
        <v>2.4110633</v>
      </c>
      <c r="J595">
        <v>87264</v>
      </c>
    </row>
    <row r="596" spans="1:10">
      <c r="A596" s="125" t="s">
        <v>76</v>
      </c>
      <c r="B596" s="125">
        <v>60</v>
      </c>
      <c r="C596" s="126">
        <v>2016</v>
      </c>
      <c r="D596" s="125" t="s">
        <v>70</v>
      </c>
      <c r="E596" s="126">
        <v>25320</v>
      </c>
      <c r="F596">
        <v>2.46121642969984</v>
      </c>
      <c r="G596" s="126">
        <v>84473</v>
      </c>
      <c r="H596">
        <v>25320</v>
      </c>
      <c r="I596">
        <v>2.4612164</v>
      </c>
      <c r="J596">
        <v>84473</v>
      </c>
    </row>
    <row r="597" spans="1:10">
      <c r="A597" s="125" t="s">
        <v>76</v>
      </c>
      <c r="B597" s="125">
        <v>60</v>
      </c>
      <c r="C597" s="126">
        <v>2017</v>
      </c>
      <c r="D597" s="125" t="s">
        <v>70</v>
      </c>
      <c r="E597" s="126">
        <v>25652</v>
      </c>
      <c r="F597">
        <v>2.70466240449088</v>
      </c>
      <c r="G597" s="126">
        <v>86403</v>
      </c>
      <c r="H597">
        <v>25652</v>
      </c>
      <c r="I597">
        <v>2.7046624</v>
      </c>
      <c r="J597">
        <v>86403</v>
      </c>
    </row>
    <row r="598" spans="1:10">
      <c r="A598" s="125" t="s">
        <v>76</v>
      </c>
      <c r="B598" s="125">
        <v>60</v>
      </c>
      <c r="C598" s="126">
        <v>2018</v>
      </c>
      <c r="D598" s="125" t="s">
        <v>70</v>
      </c>
      <c r="E598" s="126">
        <v>26340</v>
      </c>
      <c r="F598">
        <v>2.61697038724374</v>
      </c>
      <c r="G598" s="126">
        <v>107332</v>
      </c>
      <c r="H598">
        <v>26340</v>
      </c>
      <c r="I598">
        <v>2.6169704</v>
      </c>
      <c r="J598">
        <v>107332</v>
      </c>
    </row>
    <row r="599" spans="1:10">
      <c r="A599" s="125" t="s">
        <v>76</v>
      </c>
      <c r="B599" s="125">
        <v>60</v>
      </c>
      <c r="C599" s="126">
        <v>2019</v>
      </c>
      <c r="D599" s="125" t="s">
        <v>70</v>
      </c>
      <c r="E599" s="126">
        <v>26610</v>
      </c>
      <c r="F599">
        <v>2.65351371664788</v>
      </c>
      <c r="G599" s="126">
        <v>111937</v>
      </c>
      <c r="H599">
        <v>26610</v>
      </c>
      <c r="I599">
        <v>2.6535137</v>
      </c>
      <c r="J599">
        <v>111937</v>
      </c>
    </row>
    <row r="600" spans="1:10">
      <c r="A600" s="125" t="s">
        <v>76</v>
      </c>
      <c r="B600" s="125">
        <v>60</v>
      </c>
      <c r="C600" s="126">
        <v>2020</v>
      </c>
      <c r="D600" s="125" t="s">
        <v>70</v>
      </c>
      <c r="E600" s="126" t="s">
        <v>12</v>
      </c>
      <c r="F600" t="s">
        <v>12</v>
      </c>
      <c r="G600" s="126" t="s">
        <v>12</v>
      </c>
      <c r="H600">
        <v>26880</v>
      </c>
      <c r="I600">
        <v>2.690057</v>
      </c>
      <c r="J600">
        <v>116542</v>
      </c>
    </row>
    <row r="601" spans="1:10">
      <c r="A601" s="7" t="s">
        <v>76</v>
      </c>
      <c r="B601" s="125">
        <v>60</v>
      </c>
      <c r="C601" s="9">
        <v>2021</v>
      </c>
      <c r="D601" s="8" t="s">
        <v>70</v>
      </c>
      <c r="E601" s="9" t="s">
        <v>12</v>
      </c>
      <c r="F601" t="s">
        <v>12</v>
      </c>
      <c r="G601" s="9" t="s">
        <v>12</v>
      </c>
      <c r="H601">
        <v>27150</v>
      </c>
      <c r="I601">
        <v>2.7266004</v>
      </c>
      <c r="J601">
        <v>121147</v>
      </c>
    </row>
    <row r="602" spans="1:10">
      <c r="A602" s="47" t="s">
        <v>77</v>
      </c>
      <c r="B602" s="47">
        <v>61</v>
      </c>
      <c r="C602" s="48">
        <v>2012</v>
      </c>
      <c r="D602" s="47" t="s">
        <v>70</v>
      </c>
      <c r="E602" s="48">
        <v>9586</v>
      </c>
      <c r="F602">
        <v>4.33726267473399</v>
      </c>
      <c r="G602" s="48">
        <v>64988</v>
      </c>
      <c r="H602">
        <v>9586</v>
      </c>
      <c r="I602">
        <v>4.3372627</v>
      </c>
      <c r="J602">
        <v>64988</v>
      </c>
    </row>
    <row r="603" spans="1:10">
      <c r="A603" s="47" t="s">
        <v>77</v>
      </c>
      <c r="B603" s="47">
        <v>61</v>
      </c>
      <c r="C603" s="48">
        <v>2013</v>
      </c>
      <c r="D603" s="47" t="s">
        <v>70</v>
      </c>
      <c r="E603" s="48">
        <v>9558</v>
      </c>
      <c r="F603">
        <v>4.14281230382925</v>
      </c>
      <c r="G603" s="48">
        <v>73320</v>
      </c>
      <c r="H603">
        <v>9558</v>
      </c>
      <c r="I603">
        <v>4.1428123</v>
      </c>
      <c r="J603">
        <v>73320</v>
      </c>
    </row>
    <row r="604" spans="1:10">
      <c r="A604" s="47" t="s">
        <v>77</v>
      </c>
      <c r="B604" s="47">
        <v>61</v>
      </c>
      <c r="C604" s="48">
        <v>2014</v>
      </c>
      <c r="D604" s="47" t="s">
        <v>70</v>
      </c>
      <c r="E604" s="48">
        <v>6110</v>
      </c>
      <c r="F604">
        <v>6.94386252045827</v>
      </c>
      <c r="G604" s="48">
        <v>78243</v>
      </c>
      <c r="H604">
        <v>6110</v>
      </c>
      <c r="I604">
        <v>6.9438625</v>
      </c>
      <c r="J604">
        <v>78243</v>
      </c>
    </row>
    <row r="605" spans="1:10">
      <c r="A605" s="47" t="s">
        <v>77</v>
      </c>
      <c r="B605" s="47">
        <v>61</v>
      </c>
      <c r="C605" s="48">
        <v>2015</v>
      </c>
      <c r="D605" s="47" t="s">
        <v>70</v>
      </c>
      <c r="E605" s="48">
        <v>6006</v>
      </c>
      <c r="F605">
        <v>7.24092574092574</v>
      </c>
      <c r="G605" s="48">
        <v>79187</v>
      </c>
      <c r="H605">
        <v>6006</v>
      </c>
      <c r="I605">
        <v>7.2409257</v>
      </c>
      <c r="J605">
        <v>79187</v>
      </c>
    </row>
    <row r="606" spans="1:10">
      <c r="A606" s="47" t="s">
        <v>77</v>
      </c>
      <c r="B606" s="47">
        <v>61</v>
      </c>
      <c r="C606" s="48">
        <v>2016</v>
      </c>
      <c r="D606" s="47" t="s">
        <v>70</v>
      </c>
      <c r="E606" s="48">
        <v>6023</v>
      </c>
      <c r="F606">
        <v>8.29702805910676</v>
      </c>
      <c r="G606" s="48">
        <v>81123</v>
      </c>
      <c r="H606">
        <v>6023</v>
      </c>
      <c r="I606">
        <v>8.2970281</v>
      </c>
      <c r="J606">
        <v>81123</v>
      </c>
    </row>
    <row r="607" spans="1:10">
      <c r="A607" s="47" t="s">
        <v>77</v>
      </c>
      <c r="B607" s="47">
        <v>61</v>
      </c>
      <c r="C607" s="48">
        <v>2017</v>
      </c>
      <c r="D607" s="47" t="s">
        <v>70</v>
      </c>
      <c r="E607" s="48">
        <v>6013</v>
      </c>
      <c r="F607">
        <v>7.84633294528522</v>
      </c>
      <c r="G607" s="48">
        <v>83317</v>
      </c>
      <c r="H607">
        <v>6013</v>
      </c>
      <c r="I607">
        <v>7.8463329</v>
      </c>
      <c r="J607">
        <v>83317</v>
      </c>
    </row>
    <row r="608" spans="1:10">
      <c r="A608" s="47" t="s">
        <v>77</v>
      </c>
      <c r="B608" s="47">
        <v>61</v>
      </c>
      <c r="C608" s="48">
        <v>2018</v>
      </c>
      <c r="D608" s="47" t="s">
        <v>70</v>
      </c>
      <c r="E608" s="48">
        <v>6012</v>
      </c>
      <c r="F608">
        <v>7.4229873586161</v>
      </c>
      <c r="G608" s="48">
        <v>87686</v>
      </c>
      <c r="H608">
        <v>6012</v>
      </c>
      <c r="I608">
        <v>7.4229874</v>
      </c>
      <c r="J608">
        <v>87686</v>
      </c>
    </row>
    <row r="609" spans="1:10">
      <c r="A609" s="47" t="s">
        <v>77</v>
      </c>
      <c r="B609" s="47">
        <v>61</v>
      </c>
      <c r="C609" s="48">
        <v>2019</v>
      </c>
      <c r="D609" s="47" t="s">
        <v>70</v>
      </c>
      <c r="E609" s="48">
        <v>6005</v>
      </c>
      <c r="F609">
        <v>7.53871773522065</v>
      </c>
      <c r="G609" s="48">
        <v>91039</v>
      </c>
      <c r="H609">
        <v>6005</v>
      </c>
      <c r="I609">
        <v>7.5387177</v>
      </c>
      <c r="J609">
        <v>91039</v>
      </c>
    </row>
    <row r="610" spans="1:10">
      <c r="A610" s="47" t="s">
        <v>77</v>
      </c>
      <c r="B610" s="47">
        <v>61</v>
      </c>
      <c r="C610" s="48">
        <v>2020</v>
      </c>
      <c r="D610" s="47" t="s">
        <v>70</v>
      </c>
      <c r="E610" s="48" t="s">
        <v>12</v>
      </c>
      <c r="F610" t="s">
        <v>12</v>
      </c>
      <c r="G610" s="48" t="s">
        <v>12</v>
      </c>
      <c r="H610">
        <v>5998</v>
      </c>
      <c r="I610">
        <v>7.6544481</v>
      </c>
      <c r="J610">
        <v>94392</v>
      </c>
    </row>
    <row r="611" spans="1:10">
      <c r="A611" s="7" t="s">
        <v>77</v>
      </c>
      <c r="B611" s="47">
        <v>61</v>
      </c>
      <c r="C611" s="9">
        <v>2021</v>
      </c>
      <c r="D611" s="8" t="s">
        <v>70</v>
      </c>
      <c r="E611" s="9" t="s">
        <v>12</v>
      </c>
      <c r="F611" t="s">
        <v>12</v>
      </c>
      <c r="G611" s="9" t="s">
        <v>12</v>
      </c>
      <c r="H611">
        <v>5991</v>
      </c>
      <c r="I611">
        <v>7.7701785</v>
      </c>
      <c r="J611">
        <v>97745</v>
      </c>
    </row>
    <row r="612" spans="1:10">
      <c r="A612" s="27" t="s">
        <v>78</v>
      </c>
      <c r="B612" s="27">
        <v>62</v>
      </c>
      <c r="C612" s="28">
        <v>2012</v>
      </c>
      <c r="D612" s="27" t="s">
        <v>70</v>
      </c>
      <c r="E612" s="28">
        <v>9847</v>
      </c>
      <c r="F612">
        <v>3.78836193764598</v>
      </c>
      <c r="G612" s="28">
        <v>185474</v>
      </c>
      <c r="H612">
        <v>9847</v>
      </c>
      <c r="I612">
        <v>3.7883619</v>
      </c>
      <c r="J612">
        <v>185474</v>
      </c>
    </row>
    <row r="613" spans="1:10">
      <c r="A613" s="27" t="s">
        <v>78</v>
      </c>
      <c r="B613" s="27">
        <v>62</v>
      </c>
      <c r="C613" s="28">
        <v>2013</v>
      </c>
      <c r="D613" s="27" t="s">
        <v>70</v>
      </c>
      <c r="E613" s="28">
        <v>9864</v>
      </c>
      <c r="F613">
        <v>3.58769261962693</v>
      </c>
      <c r="G613" s="28">
        <v>208475</v>
      </c>
      <c r="H613">
        <v>9864</v>
      </c>
      <c r="I613">
        <v>3.5876926</v>
      </c>
      <c r="J613">
        <v>208475</v>
      </c>
    </row>
    <row r="614" spans="1:10">
      <c r="A614" s="27" t="s">
        <v>78</v>
      </c>
      <c r="B614" s="27">
        <v>62</v>
      </c>
      <c r="C614" s="28">
        <v>2014</v>
      </c>
      <c r="D614" s="27" t="s">
        <v>70</v>
      </c>
      <c r="E614" s="28">
        <v>9864</v>
      </c>
      <c r="F614">
        <v>3.5492700729927</v>
      </c>
      <c r="G614" s="28">
        <v>227397</v>
      </c>
      <c r="H614">
        <v>9864</v>
      </c>
      <c r="I614">
        <v>3.5492701</v>
      </c>
      <c r="J614">
        <v>227397</v>
      </c>
    </row>
    <row r="615" spans="1:10">
      <c r="A615" s="27" t="s">
        <v>78</v>
      </c>
      <c r="B615" s="27">
        <v>62</v>
      </c>
      <c r="C615" s="28">
        <v>2015</v>
      </c>
      <c r="D615" s="27" t="s">
        <v>70</v>
      </c>
      <c r="E615" s="28">
        <v>9895</v>
      </c>
      <c r="F615">
        <v>3.68125315816069</v>
      </c>
      <c r="G615" s="28">
        <v>217842</v>
      </c>
      <c r="H615">
        <v>9895</v>
      </c>
      <c r="I615">
        <v>3.6812532</v>
      </c>
      <c r="J615">
        <v>217842</v>
      </c>
    </row>
    <row r="616" spans="1:10">
      <c r="A616" s="27" t="s">
        <v>78</v>
      </c>
      <c r="B616" s="27">
        <v>62</v>
      </c>
      <c r="C616" s="28">
        <v>2016</v>
      </c>
      <c r="D616" s="27" t="s">
        <v>70</v>
      </c>
      <c r="E616" s="28">
        <v>9999</v>
      </c>
      <c r="F616">
        <v>3.64296429642964</v>
      </c>
      <c r="G616" s="28">
        <v>241647</v>
      </c>
      <c r="H616">
        <v>9999</v>
      </c>
      <c r="I616">
        <v>3.6429643</v>
      </c>
      <c r="J616">
        <v>241647</v>
      </c>
    </row>
    <row r="617" spans="1:10">
      <c r="A617" s="27" t="s">
        <v>78</v>
      </c>
      <c r="B617" s="27">
        <v>62</v>
      </c>
      <c r="C617" s="28">
        <v>2017</v>
      </c>
      <c r="D617" s="27" t="s">
        <v>70</v>
      </c>
      <c r="E617" s="28">
        <v>10054</v>
      </c>
      <c r="F617">
        <v>3.64123731848021</v>
      </c>
      <c r="G617" s="28">
        <v>249351</v>
      </c>
      <c r="H617">
        <v>10054</v>
      </c>
      <c r="I617">
        <v>3.6412373</v>
      </c>
      <c r="J617">
        <v>249351</v>
      </c>
    </row>
    <row r="618" spans="1:10">
      <c r="A618" s="27" t="s">
        <v>78</v>
      </c>
      <c r="B618" s="27">
        <v>62</v>
      </c>
      <c r="C618" s="28">
        <v>2018</v>
      </c>
      <c r="D618" s="27" t="s">
        <v>70</v>
      </c>
      <c r="E618" s="28">
        <v>10054</v>
      </c>
      <c r="F618">
        <v>3.27730256614283</v>
      </c>
      <c r="G618" s="28">
        <v>283096</v>
      </c>
      <c r="H618">
        <v>10054</v>
      </c>
      <c r="I618">
        <v>3.2773026</v>
      </c>
      <c r="J618">
        <v>283096</v>
      </c>
    </row>
    <row r="619" spans="1:10">
      <c r="A619" s="27" t="s">
        <v>78</v>
      </c>
      <c r="B619" s="27">
        <v>62</v>
      </c>
      <c r="C619" s="28">
        <v>2019</v>
      </c>
      <c r="D619" s="27" t="s">
        <v>70</v>
      </c>
      <c r="E619" s="28">
        <v>10054</v>
      </c>
      <c r="F619">
        <v>3.31111995225781</v>
      </c>
      <c r="G619" s="28">
        <v>296493</v>
      </c>
      <c r="H619">
        <v>10054</v>
      </c>
      <c r="I619">
        <v>3.31112</v>
      </c>
      <c r="J619">
        <v>296493</v>
      </c>
    </row>
    <row r="620" spans="1:10">
      <c r="A620" s="27" t="s">
        <v>78</v>
      </c>
      <c r="B620" s="27">
        <v>62</v>
      </c>
      <c r="C620" s="28">
        <v>2020</v>
      </c>
      <c r="D620" s="27" t="s">
        <v>70</v>
      </c>
      <c r="E620" s="28" t="s">
        <v>12</v>
      </c>
      <c r="F620" t="s">
        <v>12</v>
      </c>
      <c r="G620" s="28" t="s">
        <v>12</v>
      </c>
      <c r="H620">
        <v>10054</v>
      </c>
      <c r="I620">
        <v>3.3449373</v>
      </c>
      <c r="J620">
        <v>309890</v>
      </c>
    </row>
    <row r="621" spans="1:10">
      <c r="A621" s="7" t="s">
        <v>78</v>
      </c>
      <c r="B621" s="27">
        <v>62</v>
      </c>
      <c r="C621" s="9">
        <v>2021</v>
      </c>
      <c r="D621" s="8" t="s">
        <v>70</v>
      </c>
      <c r="E621" s="9" t="s">
        <v>12</v>
      </c>
      <c r="F621" t="s">
        <v>12</v>
      </c>
      <c r="G621" s="9" t="s">
        <v>12</v>
      </c>
      <c r="H621">
        <v>10054</v>
      </c>
      <c r="I621">
        <v>3.3787547</v>
      </c>
      <c r="J621">
        <v>323287</v>
      </c>
    </row>
    <row r="622" spans="1:10">
      <c r="A622" s="52" t="s">
        <v>79</v>
      </c>
      <c r="B622" s="52">
        <v>63</v>
      </c>
      <c r="C622" s="53">
        <v>2012</v>
      </c>
      <c r="D622" s="52" t="s">
        <v>70</v>
      </c>
      <c r="E622" s="53">
        <v>11237</v>
      </c>
      <c r="F622">
        <v>8.40197561626769</v>
      </c>
      <c r="G622" s="53">
        <v>342897</v>
      </c>
      <c r="H622">
        <v>11237</v>
      </c>
      <c r="I622">
        <v>8.4019756</v>
      </c>
      <c r="J622">
        <v>342897</v>
      </c>
    </row>
    <row r="623" spans="1:10">
      <c r="A623" s="52" t="s">
        <v>79</v>
      </c>
      <c r="B623" s="52">
        <v>63</v>
      </c>
      <c r="C623" s="53">
        <v>2013</v>
      </c>
      <c r="D623" s="52" t="s">
        <v>70</v>
      </c>
      <c r="E623" s="53">
        <v>10657</v>
      </c>
      <c r="F623">
        <v>8.87116449282162</v>
      </c>
      <c r="G623" s="53">
        <v>375878</v>
      </c>
      <c r="H623">
        <v>10657</v>
      </c>
      <c r="I623">
        <v>8.8711645</v>
      </c>
      <c r="J623">
        <v>375878</v>
      </c>
    </row>
    <row r="624" spans="1:10">
      <c r="A624" s="52" t="s">
        <v>79</v>
      </c>
      <c r="B624" s="52">
        <v>63</v>
      </c>
      <c r="C624" s="53">
        <v>2014</v>
      </c>
      <c r="D624" s="52" t="s">
        <v>70</v>
      </c>
      <c r="E624" s="53">
        <v>10471</v>
      </c>
      <c r="F624">
        <v>9.48161589150988</v>
      </c>
      <c r="G624" s="53">
        <v>400197</v>
      </c>
      <c r="H624">
        <v>10471</v>
      </c>
      <c r="I624">
        <v>9.4816159</v>
      </c>
      <c r="J624">
        <v>400197</v>
      </c>
    </row>
    <row r="625" spans="1:10">
      <c r="A625" s="52" t="s">
        <v>79</v>
      </c>
      <c r="B625" s="52">
        <v>63</v>
      </c>
      <c r="C625" s="53">
        <v>2015</v>
      </c>
      <c r="D625" s="52" t="s">
        <v>70</v>
      </c>
      <c r="E625" s="53">
        <v>10286</v>
      </c>
      <c r="F625">
        <v>9.71086914252382</v>
      </c>
      <c r="G625" s="53">
        <v>360148</v>
      </c>
      <c r="H625">
        <v>10286</v>
      </c>
      <c r="I625">
        <v>9.7108691</v>
      </c>
      <c r="J625">
        <v>360148</v>
      </c>
    </row>
    <row r="626" spans="1:10">
      <c r="A626" s="52" t="s">
        <v>79</v>
      </c>
      <c r="B626" s="52">
        <v>63</v>
      </c>
      <c r="C626" s="53">
        <v>2016</v>
      </c>
      <c r="D626" s="52" t="s">
        <v>70</v>
      </c>
      <c r="E626" s="53">
        <v>10138</v>
      </c>
      <c r="F626">
        <v>10.4532452160189</v>
      </c>
      <c r="G626" s="53">
        <v>386336</v>
      </c>
      <c r="H626">
        <v>10138</v>
      </c>
      <c r="I626">
        <v>10.453245</v>
      </c>
      <c r="J626">
        <v>386336</v>
      </c>
    </row>
    <row r="627" spans="1:10">
      <c r="A627" s="52" t="s">
        <v>79</v>
      </c>
      <c r="B627" s="52">
        <v>63</v>
      </c>
      <c r="C627" s="53">
        <v>2017</v>
      </c>
      <c r="D627" s="52" t="s">
        <v>70</v>
      </c>
      <c r="E627" s="53">
        <v>9885</v>
      </c>
      <c r="F627">
        <v>10.6334850784016</v>
      </c>
      <c r="G627" s="53">
        <v>387282</v>
      </c>
      <c r="H627">
        <v>9885</v>
      </c>
      <c r="I627">
        <v>10.633485</v>
      </c>
      <c r="J627">
        <v>387282</v>
      </c>
    </row>
    <row r="628" spans="1:10">
      <c r="A628" s="52" t="s">
        <v>79</v>
      </c>
      <c r="B628" s="52">
        <v>63</v>
      </c>
      <c r="C628" s="53">
        <v>2018</v>
      </c>
      <c r="D628" s="52" t="s">
        <v>70</v>
      </c>
      <c r="E628" s="53">
        <v>10195</v>
      </c>
      <c r="F628">
        <v>10.4094163805787</v>
      </c>
      <c r="G628" s="53">
        <v>330942</v>
      </c>
      <c r="H628">
        <v>10195</v>
      </c>
      <c r="I628">
        <v>10.409416</v>
      </c>
      <c r="J628">
        <v>330942</v>
      </c>
    </row>
    <row r="629" spans="1:10">
      <c r="A629" s="52" t="s">
        <v>79</v>
      </c>
      <c r="B629" s="52">
        <v>63</v>
      </c>
      <c r="C629" s="53">
        <v>2019</v>
      </c>
      <c r="D629" s="52" t="s">
        <v>70</v>
      </c>
      <c r="E629" s="53">
        <v>10274</v>
      </c>
      <c r="F629">
        <v>10.348841736422</v>
      </c>
      <c r="G629" s="53">
        <v>432143</v>
      </c>
      <c r="H629">
        <v>10274</v>
      </c>
      <c r="I629">
        <v>10.348842</v>
      </c>
      <c r="J629">
        <v>432143</v>
      </c>
    </row>
    <row r="630" spans="1:10">
      <c r="A630" s="52" t="s">
        <v>79</v>
      </c>
      <c r="B630" s="52">
        <v>63</v>
      </c>
      <c r="C630" s="53">
        <v>2020</v>
      </c>
      <c r="D630" s="52" t="s">
        <v>70</v>
      </c>
      <c r="E630" s="53" t="s">
        <v>12</v>
      </c>
      <c r="F630" t="s">
        <v>12</v>
      </c>
      <c r="G630" s="53" t="s">
        <v>12</v>
      </c>
      <c r="H630">
        <v>10353</v>
      </c>
      <c r="I630">
        <v>10.288267</v>
      </c>
      <c r="J630">
        <v>533344</v>
      </c>
    </row>
    <row r="631" spans="1:10">
      <c r="A631" s="7" t="s">
        <v>79</v>
      </c>
      <c r="B631" s="52">
        <v>63</v>
      </c>
      <c r="C631" s="9">
        <v>2021</v>
      </c>
      <c r="D631" s="8" t="s">
        <v>70</v>
      </c>
      <c r="E631" s="9" t="s">
        <v>12</v>
      </c>
      <c r="F631" t="s">
        <v>12</v>
      </c>
      <c r="G631" s="9" t="s">
        <v>12</v>
      </c>
      <c r="H631">
        <v>10432</v>
      </c>
      <c r="I631">
        <v>10.227692</v>
      </c>
      <c r="J631">
        <v>634545</v>
      </c>
    </row>
    <row r="632" spans="1:10">
      <c r="A632" s="45" t="s">
        <v>80</v>
      </c>
      <c r="B632" s="45">
        <v>64</v>
      </c>
      <c r="C632" s="46">
        <v>2012</v>
      </c>
      <c r="D632" s="45" t="s">
        <v>70</v>
      </c>
      <c r="E632" s="46">
        <v>11854</v>
      </c>
      <c r="F632">
        <v>3.12831111860975</v>
      </c>
      <c r="G632" s="46">
        <v>162137</v>
      </c>
      <c r="H632">
        <v>11854</v>
      </c>
      <c r="I632">
        <v>3.1283111</v>
      </c>
      <c r="J632">
        <v>162137</v>
      </c>
    </row>
    <row r="633" spans="1:10">
      <c r="A633" s="45" t="s">
        <v>80</v>
      </c>
      <c r="B633" s="45">
        <v>64</v>
      </c>
      <c r="C633" s="46">
        <v>2013</v>
      </c>
      <c r="D633" s="45" t="s">
        <v>70</v>
      </c>
      <c r="E633" s="46">
        <v>11807</v>
      </c>
      <c r="F633">
        <v>3.10104175489117</v>
      </c>
      <c r="G633" s="46">
        <v>181592</v>
      </c>
      <c r="H633">
        <v>11807</v>
      </c>
      <c r="I633">
        <v>3.1010418</v>
      </c>
      <c r="J633">
        <v>181592</v>
      </c>
    </row>
    <row r="634" spans="1:10">
      <c r="A634" s="45" t="s">
        <v>80</v>
      </c>
      <c r="B634" s="45">
        <v>64</v>
      </c>
      <c r="C634" s="46">
        <v>2014</v>
      </c>
      <c r="D634" s="45" t="s">
        <v>70</v>
      </c>
      <c r="E634" s="46">
        <v>14851</v>
      </c>
      <c r="F634">
        <v>2.50723856979328</v>
      </c>
      <c r="G634" s="46">
        <v>196008</v>
      </c>
      <c r="H634">
        <v>14851</v>
      </c>
      <c r="I634">
        <v>2.5072386</v>
      </c>
      <c r="J634">
        <v>196008</v>
      </c>
    </row>
    <row r="635" spans="1:10">
      <c r="A635" s="45" t="s">
        <v>80</v>
      </c>
      <c r="B635" s="45">
        <v>64</v>
      </c>
      <c r="C635" s="46">
        <v>2015</v>
      </c>
      <c r="D635" s="45" t="s">
        <v>70</v>
      </c>
      <c r="E635" s="46">
        <v>14669</v>
      </c>
      <c r="F635">
        <v>2.47610607403368</v>
      </c>
      <c r="G635" s="46">
        <v>197875</v>
      </c>
      <c r="H635">
        <v>14669</v>
      </c>
      <c r="I635">
        <v>2.4761061</v>
      </c>
      <c r="J635">
        <v>197875</v>
      </c>
    </row>
    <row r="636" spans="1:10">
      <c r="A636" s="45" t="s">
        <v>80</v>
      </c>
      <c r="B636" s="45">
        <v>64</v>
      </c>
      <c r="C636" s="46">
        <v>2016</v>
      </c>
      <c r="D636" s="45" t="s">
        <v>70</v>
      </c>
      <c r="E636" s="46">
        <v>14683</v>
      </c>
      <c r="F636">
        <v>2.38691003200981</v>
      </c>
      <c r="G636" s="46">
        <v>202531</v>
      </c>
      <c r="H636">
        <v>14683</v>
      </c>
      <c r="I636">
        <v>2.38691</v>
      </c>
      <c r="J636">
        <v>202531</v>
      </c>
    </row>
    <row r="637" spans="1:10">
      <c r="A637" s="45" t="s">
        <v>80</v>
      </c>
      <c r="B637" s="45">
        <v>64</v>
      </c>
      <c r="C637" s="46">
        <v>2017</v>
      </c>
      <c r="D637" s="45" t="s">
        <v>70</v>
      </c>
      <c r="E637" s="46">
        <v>14923</v>
      </c>
      <c r="F637">
        <v>2.35991422636199</v>
      </c>
      <c r="G637" s="46">
        <v>203724</v>
      </c>
      <c r="H637">
        <v>14923</v>
      </c>
      <c r="I637">
        <v>2.3599142</v>
      </c>
      <c r="J637">
        <v>203724</v>
      </c>
    </row>
    <row r="638" spans="1:10">
      <c r="A638" s="45" t="s">
        <v>80</v>
      </c>
      <c r="B638" s="45">
        <v>64</v>
      </c>
      <c r="C638" s="46">
        <v>2018</v>
      </c>
      <c r="D638" s="45" t="s">
        <v>70</v>
      </c>
      <c r="E638" s="46">
        <v>14923</v>
      </c>
      <c r="F638">
        <v>1.82610735106882</v>
      </c>
      <c r="G638" s="46">
        <v>251732</v>
      </c>
      <c r="H638">
        <v>14923</v>
      </c>
      <c r="I638">
        <v>1.8261074</v>
      </c>
      <c r="J638">
        <v>251732</v>
      </c>
    </row>
    <row r="639" spans="1:10">
      <c r="A639" s="45" t="s">
        <v>80</v>
      </c>
      <c r="B639" s="45">
        <v>64</v>
      </c>
      <c r="C639" s="46">
        <v>2019</v>
      </c>
      <c r="D639" s="45" t="s">
        <v>70</v>
      </c>
      <c r="E639" s="46">
        <v>14917</v>
      </c>
      <c r="F639">
        <v>1.82892002413354</v>
      </c>
      <c r="G639" s="46">
        <v>255004</v>
      </c>
      <c r="H639">
        <v>14917</v>
      </c>
      <c r="I639">
        <v>1.82892</v>
      </c>
      <c r="J639">
        <v>255004</v>
      </c>
    </row>
    <row r="640" spans="1:10">
      <c r="A640" s="45" t="s">
        <v>80</v>
      </c>
      <c r="B640" s="45">
        <v>64</v>
      </c>
      <c r="C640" s="46">
        <v>2020</v>
      </c>
      <c r="D640" s="45" t="s">
        <v>70</v>
      </c>
      <c r="E640" s="46" t="s">
        <v>12</v>
      </c>
      <c r="F640" t="s">
        <v>12</v>
      </c>
      <c r="G640" s="46" t="s">
        <v>12</v>
      </c>
      <c r="H640">
        <v>14911</v>
      </c>
      <c r="I640">
        <v>1.8317327</v>
      </c>
      <c r="J640">
        <v>258276</v>
      </c>
    </row>
    <row r="641" spans="1:10">
      <c r="A641" s="7" t="s">
        <v>80</v>
      </c>
      <c r="B641" s="45">
        <v>64</v>
      </c>
      <c r="C641" s="9">
        <v>2021</v>
      </c>
      <c r="D641" s="8" t="s">
        <v>70</v>
      </c>
      <c r="E641" s="9" t="s">
        <v>12</v>
      </c>
      <c r="F641" t="s">
        <v>12</v>
      </c>
      <c r="G641" s="9" t="s">
        <v>12</v>
      </c>
      <c r="H641">
        <v>14905</v>
      </c>
      <c r="I641">
        <v>1.8345454</v>
      </c>
      <c r="J641">
        <v>261548</v>
      </c>
    </row>
    <row r="642" spans="1:10">
      <c r="A642" s="52" t="s">
        <v>81</v>
      </c>
      <c r="B642" s="52">
        <v>65</v>
      </c>
      <c r="C642" s="53">
        <v>2012</v>
      </c>
      <c r="D642" s="52" t="s">
        <v>70</v>
      </c>
      <c r="E642" s="53">
        <v>11865</v>
      </c>
      <c r="F642">
        <v>6.5212810788032</v>
      </c>
      <c r="G642" s="53">
        <v>63990</v>
      </c>
      <c r="H642">
        <v>11865</v>
      </c>
      <c r="I642">
        <v>6.5212811</v>
      </c>
      <c r="J642">
        <v>63990</v>
      </c>
    </row>
    <row r="643" spans="1:10">
      <c r="A643" s="52" t="s">
        <v>81</v>
      </c>
      <c r="B643" s="52">
        <v>65</v>
      </c>
      <c r="C643" s="53">
        <v>2013</v>
      </c>
      <c r="D643" s="52" t="s">
        <v>70</v>
      </c>
      <c r="E643" s="53">
        <v>11891</v>
      </c>
      <c r="F643">
        <v>6.90614750651753</v>
      </c>
      <c r="G643" s="53">
        <v>69163</v>
      </c>
      <c r="H643">
        <v>11891</v>
      </c>
      <c r="I643">
        <v>6.9061475</v>
      </c>
      <c r="J643">
        <v>69163</v>
      </c>
    </row>
    <row r="644" spans="1:10">
      <c r="A644" s="52" t="s">
        <v>81</v>
      </c>
      <c r="B644" s="52">
        <v>65</v>
      </c>
      <c r="C644" s="53">
        <v>2014</v>
      </c>
      <c r="D644" s="52" t="s">
        <v>70</v>
      </c>
      <c r="E644" s="53">
        <v>12050</v>
      </c>
      <c r="F644">
        <v>7.14929460580913</v>
      </c>
      <c r="G644" s="53">
        <v>80656</v>
      </c>
      <c r="H644">
        <v>12050</v>
      </c>
      <c r="I644">
        <v>7.1492946</v>
      </c>
      <c r="J644">
        <v>80656</v>
      </c>
    </row>
    <row r="645" spans="1:10">
      <c r="A645" s="52" t="s">
        <v>81</v>
      </c>
      <c r="B645" s="52">
        <v>65</v>
      </c>
      <c r="C645" s="53">
        <v>2015</v>
      </c>
      <c r="D645" s="52" t="s">
        <v>70</v>
      </c>
      <c r="E645" s="53">
        <v>11950</v>
      </c>
      <c r="F645">
        <v>8.02661087866109</v>
      </c>
      <c r="G645" s="53">
        <v>82839</v>
      </c>
      <c r="H645">
        <v>11950</v>
      </c>
      <c r="I645">
        <v>8.0266109</v>
      </c>
      <c r="J645">
        <v>82839</v>
      </c>
    </row>
    <row r="646" spans="1:10">
      <c r="A646" s="52" t="s">
        <v>81</v>
      </c>
      <c r="B646" s="52">
        <v>65</v>
      </c>
      <c r="C646" s="53">
        <v>2016</v>
      </c>
      <c r="D646" s="52" t="s">
        <v>70</v>
      </c>
      <c r="E646" s="53">
        <v>11756</v>
      </c>
      <c r="F646">
        <v>7.70432119768629</v>
      </c>
      <c r="G646" s="53">
        <v>85086</v>
      </c>
      <c r="H646">
        <v>11756</v>
      </c>
      <c r="I646">
        <v>7.7043212</v>
      </c>
      <c r="J646">
        <v>85086</v>
      </c>
    </row>
    <row r="647" spans="1:10">
      <c r="A647" s="52" t="s">
        <v>81</v>
      </c>
      <c r="B647" s="52">
        <v>65</v>
      </c>
      <c r="C647" s="53">
        <v>2017</v>
      </c>
      <c r="D647" s="52" t="s">
        <v>70</v>
      </c>
      <c r="E647" s="53">
        <v>11611</v>
      </c>
      <c r="F647">
        <v>6.02015330290242</v>
      </c>
      <c r="G647" s="53">
        <v>87846</v>
      </c>
      <c r="H647">
        <v>11611</v>
      </c>
      <c r="I647">
        <v>6.0201533</v>
      </c>
      <c r="J647">
        <v>87846</v>
      </c>
    </row>
    <row r="648" spans="1:10">
      <c r="A648" s="52" t="s">
        <v>81</v>
      </c>
      <c r="B648" s="52">
        <v>65</v>
      </c>
      <c r="C648" s="53">
        <v>2018</v>
      </c>
      <c r="D648" s="52" t="s">
        <v>70</v>
      </c>
      <c r="E648" s="53">
        <v>11460</v>
      </c>
      <c r="F648">
        <v>6.38673647469459</v>
      </c>
      <c r="G648" s="53">
        <v>78888</v>
      </c>
      <c r="H648">
        <v>11460</v>
      </c>
      <c r="I648">
        <v>6.3867365</v>
      </c>
      <c r="J648">
        <v>78888</v>
      </c>
    </row>
    <row r="649" spans="1:10">
      <c r="A649" s="52" t="s">
        <v>81</v>
      </c>
      <c r="B649" s="52">
        <v>65</v>
      </c>
      <c r="C649" s="53">
        <v>2019</v>
      </c>
      <c r="D649" s="52" t="s">
        <v>70</v>
      </c>
      <c r="E649" s="53">
        <v>11028</v>
      </c>
      <c r="F649">
        <v>6.66439970982952</v>
      </c>
      <c r="G649" s="53">
        <v>100434</v>
      </c>
      <c r="H649">
        <v>11028</v>
      </c>
      <c r="I649">
        <v>6.6643997</v>
      </c>
      <c r="J649">
        <v>100434</v>
      </c>
    </row>
    <row r="650" spans="1:10">
      <c r="A650" s="52" t="s">
        <v>81</v>
      </c>
      <c r="B650" s="52">
        <v>65</v>
      </c>
      <c r="C650" s="53">
        <v>2020</v>
      </c>
      <c r="D650" s="52" t="s">
        <v>70</v>
      </c>
      <c r="E650" s="53" t="s">
        <v>12</v>
      </c>
      <c r="F650" t="s">
        <v>12</v>
      </c>
      <c r="G650" s="53" t="s">
        <v>12</v>
      </c>
      <c r="H650">
        <v>10596</v>
      </c>
      <c r="I650">
        <v>6.9420629</v>
      </c>
      <c r="J650">
        <v>121980</v>
      </c>
    </row>
    <row r="651" spans="1:10">
      <c r="A651" s="7" t="s">
        <v>81</v>
      </c>
      <c r="B651" s="52">
        <v>65</v>
      </c>
      <c r="C651" s="9">
        <v>2021</v>
      </c>
      <c r="D651" s="8" t="s">
        <v>70</v>
      </c>
      <c r="E651" s="9" t="s">
        <v>12</v>
      </c>
      <c r="F651" t="s">
        <v>12</v>
      </c>
      <c r="G651" s="9" t="s">
        <v>12</v>
      </c>
      <c r="H651">
        <v>10164</v>
      </c>
      <c r="I651">
        <v>7.2197262</v>
      </c>
      <c r="J651">
        <v>143526</v>
      </c>
    </row>
    <row r="652" spans="1:10">
      <c r="A652" s="5" t="s">
        <v>82</v>
      </c>
      <c r="B652" s="5">
        <v>66</v>
      </c>
      <c r="C652" s="6">
        <v>2012</v>
      </c>
      <c r="D652" s="5" t="s">
        <v>70</v>
      </c>
      <c r="E652" s="6">
        <v>8938</v>
      </c>
      <c r="F652">
        <v>5.21548444842247</v>
      </c>
      <c r="G652" s="6">
        <v>110239</v>
      </c>
      <c r="H652">
        <v>8938</v>
      </c>
      <c r="I652">
        <v>5.2154844</v>
      </c>
      <c r="J652">
        <v>110239</v>
      </c>
    </row>
    <row r="653" spans="1:10">
      <c r="A653" s="5" t="s">
        <v>82</v>
      </c>
      <c r="B653" s="5">
        <v>66</v>
      </c>
      <c r="C653" s="6">
        <v>2013</v>
      </c>
      <c r="D653" s="5" t="s">
        <v>70</v>
      </c>
      <c r="E653" s="6">
        <v>8945</v>
      </c>
      <c r="F653">
        <v>5.10206819452208</v>
      </c>
      <c r="G653" s="6">
        <v>122464</v>
      </c>
      <c r="H653">
        <v>8945</v>
      </c>
      <c r="I653">
        <v>5.1020682</v>
      </c>
      <c r="J653">
        <v>122464</v>
      </c>
    </row>
    <row r="654" spans="1:10">
      <c r="A654" s="5" t="s">
        <v>82</v>
      </c>
      <c r="B654" s="5">
        <v>66</v>
      </c>
      <c r="C654" s="6">
        <v>2014</v>
      </c>
      <c r="D654" s="5" t="s">
        <v>70</v>
      </c>
      <c r="E654" s="6">
        <v>9774</v>
      </c>
      <c r="F654">
        <v>4.90474728872519</v>
      </c>
      <c r="G654" s="6">
        <v>142682</v>
      </c>
      <c r="H654">
        <v>9774</v>
      </c>
      <c r="I654">
        <v>4.9047473</v>
      </c>
      <c r="J654">
        <v>142682</v>
      </c>
    </row>
    <row r="655" spans="1:10">
      <c r="A655" s="5" t="s">
        <v>82</v>
      </c>
      <c r="B655" s="5">
        <v>66</v>
      </c>
      <c r="C655" s="6">
        <v>2015</v>
      </c>
      <c r="D655" s="5" t="s">
        <v>70</v>
      </c>
      <c r="E655" s="6">
        <v>9619</v>
      </c>
      <c r="F655">
        <v>5.19939702671795</v>
      </c>
      <c r="G655" s="6">
        <v>137067</v>
      </c>
      <c r="H655">
        <v>9619</v>
      </c>
      <c r="I655">
        <v>5.199397</v>
      </c>
      <c r="J655">
        <v>137067</v>
      </c>
    </row>
    <row r="656" spans="1:10">
      <c r="A656" s="5" t="s">
        <v>82</v>
      </c>
      <c r="B656" s="5">
        <v>66</v>
      </c>
      <c r="C656" s="6">
        <v>2016</v>
      </c>
      <c r="D656" s="5" t="s">
        <v>70</v>
      </c>
      <c r="E656" s="6">
        <v>9241</v>
      </c>
      <c r="F656">
        <v>5.35180175305703</v>
      </c>
      <c r="G656" s="6">
        <v>143451</v>
      </c>
      <c r="H656">
        <v>9241</v>
      </c>
      <c r="I656">
        <v>5.3518018</v>
      </c>
      <c r="J656">
        <v>143451</v>
      </c>
    </row>
    <row r="657" spans="1:10">
      <c r="A657" s="5" t="s">
        <v>82</v>
      </c>
      <c r="B657" s="5">
        <v>66</v>
      </c>
      <c r="C657" s="6">
        <v>2017</v>
      </c>
      <c r="D657" s="5" t="s">
        <v>70</v>
      </c>
      <c r="E657" s="6">
        <v>8971</v>
      </c>
      <c r="F657">
        <v>5.09998885297068</v>
      </c>
      <c r="G657" s="6">
        <v>145868</v>
      </c>
      <c r="H657">
        <v>8971</v>
      </c>
      <c r="I657">
        <v>5.0999889</v>
      </c>
      <c r="J657">
        <v>145868</v>
      </c>
    </row>
    <row r="658" spans="1:10">
      <c r="A658" s="5" t="s">
        <v>82</v>
      </c>
      <c r="B658" s="5">
        <v>66</v>
      </c>
      <c r="C658" s="6">
        <v>2018</v>
      </c>
      <c r="D658" s="5" t="s">
        <v>70</v>
      </c>
      <c r="E658" s="6">
        <v>9262</v>
      </c>
      <c r="F658">
        <v>5.75350896134744</v>
      </c>
      <c r="G658" s="6">
        <v>165652</v>
      </c>
      <c r="H658">
        <v>9262</v>
      </c>
      <c r="I658">
        <v>5.753509</v>
      </c>
      <c r="J658">
        <v>165652</v>
      </c>
    </row>
    <row r="659" spans="1:10">
      <c r="A659" s="5" t="s">
        <v>82</v>
      </c>
      <c r="B659" s="5">
        <v>66</v>
      </c>
      <c r="C659" s="6">
        <v>2019</v>
      </c>
      <c r="D659" s="5" t="s">
        <v>70</v>
      </c>
      <c r="E659" s="6">
        <v>9128</v>
      </c>
      <c r="F659">
        <v>5.86985100788782</v>
      </c>
      <c r="G659" s="6">
        <v>172932</v>
      </c>
      <c r="H659">
        <v>9128</v>
      </c>
      <c r="I659">
        <v>5.869851</v>
      </c>
      <c r="J659">
        <v>172932</v>
      </c>
    </row>
    <row r="660" spans="1:10">
      <c r="A660" s="5" t="s">
        <v>82</v>
      </c>
      <c r="B660" s="5">
        <v>66</v>
      </c>
      <c r="C660" s="6">
        <v>2020</v>
      </c>
      <c r="D660" s="5" t="s">
        <v>70</v>
      </c>
      <c r="E660" s="6" t="s">
        <v>12</v>
      </c>
      <c r="F660" t="s">
        <v>12</v>
      </c>
      <c r="G660" s="6" t="s">
        <v>12</v>
      </c>
      <c r="H660">
        <v>8994</v>
      </c>
      <c r="I660">
        <v>5.9861931</v>
      </c>
      <c r="J660">
        <v>180212</v>
      </c>
    </row>
    <row r="661" spans="1:10">
      <c r="A661" s="7" t="s">
        <v>82</v>
      </c>
      <c r="B661" s="5">
        <v>66</v>
      </c>
      <c r="C661" s="9">
        <v>2021</v>
      </c>
      <c r="D661" s="8" t="s">
        <v>70</v>
      </c>
      <c r="E661" s="9" t="s">
        <v>12</v>
      </c>
      <c r="F661" t="s">
        <v>12</v>
      </c>
      <c r="G661" s="9" t="s">
        <v>12</v>
      </c>
      <c r="H661">
        <v>8860</v>
      </c>
      <c r="I661">
        <v>6.1025351</v>
      </c>
      <c r="J661">
        <v>187492</v>
      </c>
    </row>
    <row r="662" spans="1:10">
      <c r="A662" s="7" t="s">
        <v>83</v>
      </c>
      <c r="B662" s="7">
        <v>67</v>
      </c>
      <c r="C662" s="44">
        <v>2012</v>
      </c>
      <c r="D662" s="51" t="s">
        <v>84</v>
      </c>
      <c r="E662" s="9">
        <v>14923</v>
      </c>
      <c r="F662">
        <v>6.93674194196877</v>
      </c>
      <c r="G662" s="9">
        <v>248738</v>
      </c>
      <c r="H662">
        <v>14923</v>
      </c>
      <c r="I662">
        <v>6.9367419</v>
      </c>
      <c r="J662">
        <v>248738</v>
      </c>
    </row>
    <row r="663" spans="1:10">
      <c r="A663" s="7" t="s">
        <v>83</v>
      </c>
      <c r="B663" s="7">
        <v>67</v>
      </c>
      <c r="C663" s="44">
        <v>2013</v>
      </c>
      <c r="D663" s="51" t="s">
        <v>84</v>
      </c>
      <c r="E663" s="9">
        <v>14815</v>
      </c>
      <c r="F663">
        <v>7.07694903813702</v>
      </c>
      <c r="G663" s="9">
        <v>276641</v>
      </c>
      <c r="H663">
        <v>14815</v>
      </c>
      <c r="I663">
        <v>7.076949</v>
      </c>
      <c r="J663">
        <v>276641</v>
      </c>
    </row>
    <row r="664" spans="1:10">
      <c r="A664" s="7" t="s">
        <v>83</v>
      </c>
      <c r="B664" s="7">
        <v>67</v>
      </c>
      <c r="C664" s="44">
        <v>2014</v>
      </c>
      <c r="D664" s="51" t="s">
        <v>84</v>
      </c>
      <c r="E664" s="9">
        <v>14773</v>
      </c>
      <c r="F664">
        <v>7.03215325255534</v>
      </c>
      <c r="G664" s="9">
        <v>294765</v>
      </c>
      <c r="H664">
        <v>14773</v>
      </c>
      <c r="I664">
        <v>7.0321533</v>
      </c>
      <c r="J664">
        <v>294765</v>
      </c>
    </row>
    <row r="665" spans="1:10">
      <c r="A665" s="7" t="s">
        <v>83</v>
      </c>
      <c r="B665" s="7">
        <v>67</v>
      </c>
      <c r="C665" s="44">
        <v>2015</v>
      </c>
      <c r="D665" s="51" t="s">
        <v>84</v>
      </c>
      <c r="E665" s="9">
        <v>14618</v>
      </c>
      <c r="F665">
        <v>7.35955671090436</v>
      </c>
      <c r="G665" s="9">
        <v>306742</v>
      </c>
      <c r="H665">
        <v>14618</v>
      </c>
      <c r="I665">
        <v>7.3595567</v>
      </c>
      <c r="J665">
        <v>306742</v>
      </c>
    </row>
    <row r="666" spans="1:10">
      <c r="A666" s="7" t="s">
        <v>83</v>
      </c>
      <c r="B666" s="7">
        <v>67</v>
      </c>
      <c r="C666" s="44">
        <v>2016</v>
      </c>
      <c r="D666" s="51" t="s">
        <v>84</v>
      </c>
      <c r="E666" s="9">
        <v>14064</v>
      </c>
      <c r="F666">
        <v>7.67519908987486</v>
      </c>
      <c r="G666" s="9">
        <v>330189</v>
      </c>
      <c r="H666">
        <v>14064</v>
      </c>
      <c r="I666">
        <v>7.6751991</v>
      </c>
      <c r="J666">
        <v>330189</v>
      </c>
    </row>
    <row r="667" spans="1:10">
      <c r="A667" s="7" t="s">
        <v>83</v>
      </c>
      <c r="B667" s="7">
        <v>67</v>
      </c>
      <c r="C667" s="44">
        <v>2017</v>
      </c>
      <c r="D667" s="51" t="s">
        <v>84</v>
      </c>
      <c r="E667" s="9">
        <v>13787</v>
      </c>
      <c r="F667">
        <v>7.9838978748096</v>
      </c>
      <c r="G667" s="9">
        <v>336786</v>
      </c>
      <c r="H667">
        <v>13787</v>
      </c>
      <c r="I667">
        <v>7.9838979</v>
      </c>
      <c r="J667">
        <v>336786</v>
      </c>
    </row>
    <row r="668" spans="1:10">
      <c r="A668" s="7" t="s">
        <v>83</v>
      </c>
      <c r="B668" s="7">
        <v>67</v>
      </c>
      <c r="C668" s="44">
        <v>2018</v>
      </c>
      <c r="D668" s="51" t="s">
        <v>84</v>
      </c>
      <c r="E668" s="9">
        <v>13740</v>
      </c>
      <c r="F668">
        <v>8.24381368267831</v>
      </c>
      <c r="G668" s="9">
        <v>261343</v>
      </c>
      <c r="H668">
        <v>13740</v>
      </c>
      <c r="I668">
        <v>8.2438137</v>
      </c>
      <c r="J668">
        <v>261343</v>
      </c>
    </row>
    <row r="669" spans="1:10">
      <c r="A669" s="7" t="s">
        <v>83</v>
      </c>
      <c r="B669" s="7">
        <v>67</v>
      </c>
      <c r="C669" s="44">
        <v>2019</v>
      </c>
      <c r="D669" s="51" t="s">
        <v>84</v>
      </c>
      <c r="E669" s="9">
        <v>13490</v>
      </c>
      <c r="F669">
        <v>8.45137138621201</v>
      </c>
      <c r="G669" s="9">
        <v>287841</v>
      </c>
      <c r="H669">
        <v>13490</v>
      </c>
      <c r="I669">
        <v>8.4513714</v>
      </c>
      <c r="J669">
        <v>287841</v>
      </c>
    </row>
    <row r="670" spans="1:10">
      <c r="A670" s="7" t="s">
        <v>83</v>
      </c>
      <c r="B670" s="7">
        <v>67</v>
      </c>
      <c r="C670" s="44">
        <v>2020</v>
      </c>
      <c r="D670" s="51" t="s">
        <v>84</v>
      </c>
      <c r="E670" s="9" t="s">
        <v>12</v>
      </c>
      <c r="F670" t="s">
        <v>12</v>
      </c>
      <c r="G670" s="9" t="s">
        <v>12</v>
      </c>
      <c r="H670">
        <v>13240</v>
      </c>
      <c r="I670">
        <v>8.6589291</v>
      </c>
      <c r="J670">
        <v>314339</v>
      </c>
    </row>
    <row r="671" spans="1:10">
      <c r="A671" s="7" t="s">
        <v>83</v>
      </c>
      <c r="B671" s="7">
        <v>67</v>
      </c>
      <c r="C671" s="9">
        <v>2021</v>
      </c>
      <c r="D671" s="51" t="s">
        <v>84</v>
      </c>
      <c r="E671" s="9" t="s">
        <v>12</v>
      </c>
      <c r="F671" t="s">
        <v>12</v>
      </c>
      <c r="G671" s="9" t="s">
        <v>12</v>
      </c>
      <c r="H671">
        <v>12990</v>
      </c>
      <c r="I671">
        <v>8.8664868</v>
      </c>
      <c r="J671">
        <v>340837</v>
      </c>
    </row>
    <row r="672" spans="1:10">
      <c r="A672" s="43" t="s">
        <v>85</v>
      </c>
      <c r="B672" s="43">
        <v>68</v>
      </c>
      <c r="C672" s="44">
        <v>2012</v>
      </c>
      <c r="D672" s="43" t="s">
        <v>84</v>
      </c>
      <c r="E672" s="44">
        <v>30224</v>
      </c>
      <c r="F672">
        <v>4.8774483853891</v>
      </c>
      <c r="G672" s="44">
        <v>330886</v>
      </c>
      <c r="H672">
        <v>30224</v>
      </c>
      <c r="I672">
        <v>4.8774484</v>
      </c>
      <c r="J672">
        <v>330886</v>
      </c>
    </row>
    <row r="673" spans="1:10">
      <c r="A673" s="43" t="s">
        <v>85</v>
      </c>
      <c r="B673" s="43">
        <v>68</v>
      </c>
      <c r="C673" s="44">
        <v>2013</v>
      </c>
      <c r="D673" s="43" t="s">
        <v>84</v>
      </c>
      <c r="E673" s="44">
        <v>30164</v>
      </c>
      <c r="F673">
        <v>4.9501060867259</v>
      </c>
      <c r="G673" s="44">
        <v>367411</v>
      </c>
      <c r="H673">
        <v>30164</v>
      </c>
      <c r="I673">
        <v>4.9501061</v>
      </c>
      <c r="J673">
        <v>367411</v>
      </c>
    </row>
    <row r="674" spans="1:10">
      <c r="A674" s="43" t="s">
        <v>85</v>
      </c>
      <c r="B674" s="43">
        <v>68</v>
      </c>
      <c r="C674" s="44">
        <v>2014</v>
      </c>
      <c r="D674" s="43" t="s">
        <v>84</v>
      </c>
      <c r="E674" s="44">
        <v>30446</v>
      </c>
      <c r="F674">
        <v>4.86129540826381</v>
      </c>
      <c r="G674" s="44">
        <v>392411</v>
      </c>
      <c r="H674">
        <v>30446</v>
      </c>
      <c r="I674">
        <v>4.8612954</v>
      </c>
      <c r="J674">
        <v>392411</v>
      </c>
    </row>
    <row r="675" spans="1:10">
      <c r="A675" s="43" t="s">
        <v>85</v>
      </c>
      <c r="B675" s="43">
        <v>68</v>
      </c>
      <c r="C675" s="44">
        <v>2015</v>
      </c>
      <c r="D675" s="43" t="s">
        <v>84</v>
      </c>
      <c r="E675" s="44">
        <v>29194</v>
      </c>
      <c r="F675">
        <v>5.0747756388299</v>
      </c>
      <c r="G675" s="44">
        <v>412008</v>
      </c>
      <c r="H675">
        <v>29194</v>
      </c>
      <c r="I675">
        <v>5.0747756</v>
      </c>
      <c r="J675">
        <v>412008</v>
      </c>
    </row>
    <row r="676" spans="1:10">
      <c r="A676" s="43" t="s">
        <v>85</v>
      </c>
      <c r="B676" s="43">
        <v>68</v>
      </c>
      <c r="C676" s="44">
        <v>2016</v>
      </c>
      <c r="D676" s="43" t="s">
        <v>84</v>
      </c>
      <c r="E676" s="44">
        <v>29198</v>
      </c>
      <c r="F676">
        <v>5.09589697924515</v>
      </c>
      <c r="G676" s="44">
        <v>443339</v>
      </c>
      <c r="H676">
        <v>29198</v>
      </c>
      <c r="I676">
        <v>5.095897</v>
      </c>
      <c r="J676">
        <v>443339</v>
      </c>
    </row>
    <row r="677" spans="1:10">
      <c r="A677" s="43" t="s">
        <v>85</v>
      </c>
      <c r="B677" s="43">
        <v>68</v>
      </c>
      <c r="C677" s="44">
        <v>2017</v>
      </c>
      <c r="D677" s="43" t="s">
        <v>84</v>
      </c>
      <c r="E677" s="44">
        <v>34351</v>
      </c>
      <c r="F677">
        <v>4.30345550347879</v>
      </c>
      <c r="G677" s="44">
        <v>449362</v>
      </c>
      <c r="H677">
        <v>34351</v>
      </c>
      <c r="I677">
        <v>4.3034555</v>
      </c>
      <c r="J677">
        <v>449362</v>
      </c>
    </row>
    <row r="678" spans="1:10">
      <c r="A678" s="43" t="s">
        <v>85</v>
      </c>
      <c r="B678" s="43">
        <v>68</v>
      </c>
      <c r="C678" s="44">
        <v>2018</v>
      </c>
      <c r="D678" s="43" t="s">
        <v>84</v>
      </c>
      <c r="E678" s="44">
        <v>34783</v>
      </c>
      <c r="F678">
        <v>4.49929563292413</v>
      </c>
      <c r="G678" s="44">
        <v>533661</v>
      </c>
      <c r="H678">
        <v>34783</v>
      </c>
      <c r="I678">
        <v>4.4992956</v>
      </c>
      <c r="J678">
        <v>533661</v>
      </c>
    </row>
    <row r="679" spans="1:10">
      <c r="A679" s="43" t="s">
        <v>85</v>
      </c>
      <c r="B679" s="43">
        <v>68</v>
      </c>
      <c r="C679" s="44">
        <v>2019</v>
      </c>
      <c r="D679" s="43" t="s">
        <v>84</v>
      </c>
      <c r="E679" s="44">
        <v>36179</v>
      </c>
      <c r="F679">
        <v>4.30177727410929</v>
      </c>
      <c r="G679" s="44">
        <v>590131</v>
      </c>
      <c r="H679">
        <v>36179</v>
      </c>
      <c r="I679">
        <v>4.3017773</v>
      </c>
      <c r="J679">
        <v>590131</v>
      </c>
    </row>
    <row r="680" spans="1:10">
      <c r="A680" s="43" t="s">
        <v>85</v>
      </c>
      <c r="B680" s="43">
        <v>68</v>
      </c>
      <c r="C680" s="44">
        <v>2020</v>
      </c>
      <c r="D680" s="43" t="s">
        <v>84</v>
      </c>
      <c r="E680" s="44" t="s">
        <v>12</v>
      </c>
      <c r="F680" t="s">
        <v>12</v>
      </c>
      <c r="G680" s="44" t="s">
        <v>12</v>
      </c>
      <c r="H680">
        <v>37575</v>
      </c>
      <c r="I680">
        <v>4.1042589</v>
      </c>
      <c r="J680">
        <v>646601</v>
      </c>
    </row>
    <row r="681" spans="1:10">
      <c r="A681" s="7" t="s">
        <v>85</v>
      </c>
      <c r="B681" s="43">
        <v>68</v>
      </c>
      <c r="C681" s="9">
        <v>2021</v>
      </c>
      <c r="D681" s="8" t="s">
        <v>84</v>
      </c>
      <c r="E681" s="9" t="s">
        <v>12</v>
      </c>
      <c r="F681" t="s">
        <v>12</v>
      </c>
      <c r="G681" s="9" t="s">
        <v>12</v>
      </c>
      <c r="H681">
        <v>38971</v>
      </c>
      <c r="I681">
        <v>3.9067406</v>
      </c>
      <c r="J681">
        <v>703071</v>
      </c>
    </row>
    <row r="682" spans="1:10">
      <c r="A682" s="47" t="s">
        <v>86</v>
      </c>
      <c r="B682" s="47">
        <v>69</v>
      </c>
      <c r="C682" s="48">
        <v>2012</v>
      </c>
      <c r="D682" s="47" t="s">
        <v>84</v>
      </c>
      <c r="E682" s="48">
        <v>24326</v>
      </c>
      <c r="F682">
        <v>5.74804735673765</v>
      </c>
      <c r="G682" s="48">
        <v>612689</v>
      </c>
      <c r="H682">
        <v>24326</v>
      </c>
      <c r="I682">
        <v>5.7480474</v>
      </c>
      <c r="J682">
        <v>612689</v>
      </c>
    </row>
    <row r="683" spans="1:10">
      <c r="A683" s="47" t="s">
        <v>86</v>
      </c>
      <c r="B683" s="47">
        <v>69</v>
      </c>
      <c r="C683" s="48">
        <v>2013</v>
      </c>
      <c r="D683" s="47" t="s">
        <v>84</v>
      </c>
      <c r="E683" s="48">
        <v>24325</v>
      </c>
      <c r="F683">
        <v>5.82133607399794</v>
      </c>
      <c r="G683" s="48">
        <v>679674</v>
      </c>
      <c r="H683">
        <v>24325</v>
      </c>
      <c r="I683">
        <v>5.8213361</v>
      </c>
      <c r="J683">
        <v>679674</v>
      </c>
    </row>
    <row r="684" spans="1:10">
      <c r="A684" s="47" t="s">
        <v>86</v>
      </c>
      <c r="B684" s="47">
        <v>69</v>
      </c>
      <c r="C684" s="48">
        <v>2014</v>
      </c>
      <c r="D684" s="47" t="s">
        <v>84</v>
      </c>
      <c r="E684" s="48">
        <v>24150</v>
      </c>
      <c r="F684">
        <v>5.81064182194617</v>
      </c>
      <c r="G684" s="48">
        <v>726539</v>
      </c>
      <c r="H684">
        <v>24150</v>
      </c>
      <c r="I684">
        <v>5.8106418</v>
      </c>
      <c r="J684">
        <v>726539</v>
      </c>
    </row>
    <row r="685" spans="1:10">
      <c r="A685" s="47" t="s">
        <v>86</v>
      </c>
      <c r="B685" s="47">
        <v>69</v>
      </c>
      <c r="C685" s="48">
        <v>2015</v>
      </c>
      <c r="D685" s="47" t="s">
        <v>84</v>
      </c>
      <c r="E685" s="48">
        <v>24143</v>
      </c>
      <c r="F685">
        <v>5.84090626682682</v>
      </c>
      <c r="G685" s="48">
        <v>748832</v>
      </c>
      <c r="H685">
        <v>24143</v>
      </c>
      <c r="I685">
        <v>5.8409063</v>
      </c>
      <c r="J685">
        <v>748832</v>
      </c>
    </row>
    <row r="686" spans="1:10">
      <c r="A686" s="47" t="s">
        <v>86</v>
      </c>
      <c r="B686" s="47">
        <v>69</v>
      </c>
      <c r="C686" s="48">
        <v>2016</v>
      </c>
      <c r="D686" s="47" t="s">
        <v>84</v>
      </c>
      <c r="E686" s="48">
        <v>23999</v>
      </c>
      <c r="F686">
        <v>5.89020375848994</v>
      </c>
      <c r="G686" s="48">
        <v>800481</v>
      </c>
      <c r="H686">
        <v>23999</v>
      </c>
      <c r="I686">
        <v>5.8902038</v>
      </c>
      <c r="J686">
        <v>800481</v>
      </c>
    </row>
    <row r="687" spans="1:10">
      <c r="A687" s="47" t="s">
        <v>86</v>
      </c>
      <c r="B687" s="47">
        <v>69</v>
      </c>
      <c r="C687" s="48">
        <v>2017</v>
      </c>
      <c r="D687" s="47" t="s">
        <v>84</v>
      </c>
      <c r="E687" s="48">
        <v>23908</v>
      </c>
      <c r="F687">
        <v>5.91655512799063</v>
      </c>
      <c r="G687" s="48">
        <v>819382</v>
      </c>
      <c r="H687">
        <v>23908</v>
      </c>
      <c r="I687">
        <v>5.9165551</v>
      </c>
      <c r="J687">
        <v>819382</v>
      </c>
    </row>
    <row r="688" spans="1:10">
      <c r="A688" s="47" t="s">
        <v>86</v>
      </c>
      <c r="B688" s="47">
        <v>69</v>
      </c>
      <c r="C688" s="48">
        <v>2018</v>
      </c>
      <c r="D688" s="47" t="s">
        <v>84</v>
      </c>
      <c r="E688" s="48">
        <v>23797</v>
      </c>
      <c r="F688">
        <v>6.52565449426398</v>
      </c>
      <c r="G688" s="48">
        <v>760152</v>
      </c>
      <c r="H688">
        <v>23797</v>
      </c>
      <c r="I688">
        <v>6.5256545</v>
      </c>
      <c r="J688">
        <v>760152</v>
      </c>
    </row>
    <row r="689" spans="1:10">
      <c r="A689" s="47" t="s">
        <v>86</v>
      </c>
      <c r="B689" s="47">
        <v>69</v>
      </c>
      <c r="C689" s="48">
        <v>2019</v>
      </c>
      <c r="D689" s="47" t="s">
        <v>84</v>
      </c>
      <c r="E689" s="48">
        <v>23781</v>
      </c>
      <c r="F689">
        <v>6.50822084857659</v>
      </c>
      <c r="G689" s="48">
        <v>834598</v>
      </c>
      <c r="H689">
        <v>23781</v>
      </c>
      <c r="I689">
        <v>6.5082208</v>
      </c>
      <c r="J689">
        <v>834598</v>
      </c>
    </row>
    <row r="690" spans="1:10">
      <c r="A690" s="47" t="s">
        <v>86</v>
      </c>
      <c r="B690" s="47">
        <v>69</v>
      </c>
      <c r="C690" s="48">
        <v>2020</v>
      </c>
      <c r="D690" s="47" t="s">
        <v>84</v>
      </c>
      <c r="E690" s="48" t="s">
        <v>12</v>
      </c>
      <c r="F690" t="s">
        <v>12</v>
      </c>
      <c r="G690" s="48" t="s">
        <v>12</v>
      </c>
      <c r="H690">
        <v>23765</v>
      </c>
      <c r="I690">
        <v>6.4907872</v>
      </c>
      <c r="J690">
        <v>909044</v>
      </c>
    </row>
    <row r="691" spans="1:10">
      <c r="A691" s="7" t="s">
        <v>86</v>
      </c>
      <c r="B691" s="47">
        <v>69</v>
      </c>
      <c r="C691" s="9">
        <v>2021</v>
      </c>
      <c r="D691" s="8" t="s">
        <v>84</v>
      </c>
      <c r="E691" s="9" t="s">
        <v>12</v>
      </c>
      <c r="F691" t="s">
        <v>12</v>
      </c>
      <c r="G691" s="9" t="s">
        <v>12</v>
      </c>
      <c r="H691">
        <v>23749</v>
      </c>
      <c r="I691">
        <v>6.4733536</v>
      </c>
      <c r="J691">
        <v>983490</v>
      </c>
    </row>
    <row r="692" spans="1:10">
      <c r="A692" s="18" t="s">
        <v>87</v>
      </c>
      <c r="B692" s="18">
        <v>70</v>
      </c>
      <c r="C692" s="19">
        <v>2012</v>
      </c>
      <c r="D692" s="18" t="s">
        <v>84</v>
      </c>
      <c r="E692" s="19">
        <v>27923</v>
      </c>
      <c r="F692">
        <v>5.57454428249114</v>
      </c>
      <c r="G692" s="19">
        <v>322047</v>
      </c>
      <c r="H692">
        <v>27923</v>
      </c>
      <c r="I692">
        <v>5.5745443</v>
      </c>
      <c r="J692">
        <v>322047</v>
      </c>
    </row>
    <row r="693" spans="1:10">
      <c r="A693" s="18" t="s">
        <v>87</v>
      </c>
      <c r="B693" s="18">
        <v>70</v>
      </c>
      <c r="C693" s="19">
        <v>2013</v>
      </c>
      <c r="D693" s="18" t="s">
        <v>84</v>
      </c>
      <c r="E693" s="19">
        <v>27732</v>
      </c>
      <c r="F693">
        <v>5.68390307226309</v>
      </c>
      <c r="G693" s="19">
        <v>356278</v>
      </c>
      <c r="H693">
        <v>27732</v>
      </c>
      <c r="I693">
        <v>5.6839031</v>
      </c>
      <c r="J693">
        <v>356278</v>
      </c>
    </row>
    <row r="694" spans="1:10">
      <c r="A694" s="18" t="s">
        <v>87</v>
      </c>
      <c r="B694" s="18">
        <v>70</v>
      </c>
      <c r="C694" s="19">
        <v>2014</v>
      </c>
      <c r="D694" s="18" t="s">
        <v>84</v>
      </c>
      <c r="E694" s="19">
        <v>27636</v>
      </c>
      <c r="F694">
        <v>5.65219279201042</v>
      </c>
      <c r="G694" s="19">
        <v>380783</v>
      </c>
      <c r="H694">
        <v>27636</v>
      </c>
      <c r="I694">
        <v>5.6521928</v>
      </c>
      <c r="J694">
        <v>380783</v>
      </c>
    </row>
    <row r="695" spans="1:10">
      <c r="A695" s="18" t="s">
        <v>87</v>
      </c>
      <c r="B695" s="18">
        <v>70</v>
      </c>
      <c r="C695" s="19">
        <v>2015</v>
      </c>
      <c r="D695" s="18" t="s">
        <v>84</v>
      </c>
      <c r="E695" s="19">
        <v>27790</v>
      </c>
      <c r="F695">
        <v>5.65185318459878</v>
      </c>
      <c r="G695" s="19">
        <v>398639</v>
      </c>
      <c r="H695">
        <v>27790</v>
      </c>
      <c r="I695">
        <v>5.6518532</v>
      </c>
      <c r="J695">
        <v>398639</v>
      </c>
    </row>
    <row r="696" spans="1:10">
      <c r="A696" s="18" t="s">
        <v>87</v>
      </c>
      <c r="B696" s="18">
        <v>70</v>
      </c>
      <c r="C696" s="19">
        <v>2016</v>
      </c>
      <c r="D696" s="18" t="s">
        <v>84</v>
      </c>
      <c r="E696" s="19">
        <v>27972</v>
      </c>
      <c r="F696">
        <v>5.63967538967539</v>
      </c>
      <c r="G696" s="19">
        <v>427962</v>
      </c>
      <c r="H696">
        <v>27972</v>
      </c>
      <c r="I696">
        <v>5.6396754</v>
      </c>
      <c r="J696">
        <v>427962</v>
      </c>
    </row>
    <row r="697" spans="1:10">
      <c r="A697" s="18" t="s">
        <v>87</v>
      </c>
      <c r="B697" s="18">
        <v>70</v>
      </c>
      <c r="C697" s="19">
        <v>2017</v>
      </c>
      <c r="D697" s="18" t="s">
        <v>84</v>
      </c>
      <c r="E697" s="19">
        <v>28031</v>
      </c>
      <c r="F697">
        <v>5.6100388855196</v>
      </c>
      <c r="G697" s="19">
        <v>436301</v>
      </c>
      <c r="H697">
        <v>28031</v>
      </c>
      <c r="I697">
        <v>5.6100389</v>
      </c>
      <c r="J697">
        <v>436301</v>
      </c>
    </row>
    <row r="698" spans="1:10">
      <c r="A698" s="18" t="s">
        <v>87</v>
      </c>
      <c r="B698" s="18">
        <v>70</v>
      </c>
      <c r="C698" s="19">
        <v>2018</v>
      </c>
      <c r="D698" s="18" t="s">
        <v>84</v>
      </c>
      <c r="E698" s="19">
        <v>27968</v>
      </c>
      <c r="F698">
        <v>5.91150600686499</v>
      </c>
      <c r="G698" s="19">
        <v>507236</v>
      </c>
      <c r="H698">
        <v>27968</v>
      </c>
      <c r="I698">
        <v>5.911506</v>
      </c>
      <c r="J698">
        <v>507236</v>
      </c>
    </row>
    <row r="699" spans="1:10">
      <c r="A699" s="18" t="s">
        <v>87</v>
      </c>
      <c r="B699" s="18">
        <v>70</v>
      </c>
      <c r="C699" s="19">
        <v>2019</v>
      </c>
      <c r="D699" s="18" t="s">
        <v>84</v>
      </c>
      <c r="E699" s="19">
        <v>27962</v>
      </c>
      <c r="F699">
        <v>5.90243902439024</v>
      </c>
      <c r="G699" s="19">
        <v>559221</v>
      </c>
      <c r="H699">
        <v>27962</v>
      </c>
      <c r="I699">
        <v>5.902439</v>
      </c>
      <c r="J699">
        <v>559221</v>
      </c>
    </row>
    <row r="700" spans="1:10">
      <c r="A700" s="18" t="s">
        <v>87</v>
      </c>
      <c r="B700" s="18">
        <v>70</v>
      </c>
      <c r="C700" s="19">
        <v>2020</v>
      </c>
      <c r="D700" s="18" t="s">
        <v>84</v>
      </c>
      <c r="E700" s="19" t="s">
        <v>12</v>
      </c>
      <c r="F700" t="s">
        <v>12</v>
      </c>
      <c r="G700" s="19" t="s">
        <v>12</v>
      </c>
      <c r="H700">
        <v>27956</v>
      </c>
      <c r="I700">
        <v>5.893372</v>
      </c>
      <c r="J700">
        <v>611206</v>
      </c>
    </row>
    <row r="701" spans="1:10">
      <c r="A701" s="7" t="s">
        <v>87</v>
      </c>
      <c r="B701" s="18">
        <v>70</v>
      </c>
      <c r="C701" s="9">
        <v>2021</v>
      </c>
      <c r="D701" s="8" t="s">
        <v>84</v>
      </c>
      <c r="E701" s="9" t="s">
        <v>12</v>
      </c>
      <c r="F701" t="s">
        <v>12</v>
      </c>
      <c r="G701" s="9" t="s">
        <v>12</v>
      </c>
      <c r="H701">
        <v>27950</v>
      </c>
      <c r="I701">
        <v>5.8843051</v>
      </c>
      <c r="J701">
        <v>663191</v>
      </c>
    </row>
    <row r="702" spans="1:10">
      <c r="A702" s="27" t="s">
        <v>88</v>
      </c>
      <c r="B702" s="27">
        <v>71</v>
      </c>
      <c r="C702" s="28">
        <v>2012</v>
      </c>
      <c r="D702" s="27" t="s">
        <v>84</v>
      </c>
      <c r="E702" s="28">
        <v>21711</v>
      </c>
      <c r="F702">
        <v>4.52600064483442</v>
      </c>
      <c r="G702" s="28">
        <v>264662</v>
      </c>
      <c r="H702">
        <v>21711</v>
      </c>
      <c r="I702">
        <v>4.5260006</v>
      </c>
      <c r="J702">
        <v>264662</v>
      </c>
    </row>
    <row r="703" spans="1:10">
      <c r="A703" s="27" t="s">
        <v>88</v>
      </c>
      <c r="B703" s="27">
        <v>71</v>
      </c>
      <c r="C703" s="28">
        <v>2013</v>
      </c>
      <c r="D703" s="27" t="s">
        <v>84</v>
      </c>
      <c r="E703" s="28">
        <v>21861</v>
      </c>
      <c r="F703">
        <v>4.55258222405196</v>
      </c>
      <c r="G703" s="28">
        <v>294714</v>
      </c>
      <c r="H703">
        <v>21861</v>
      </c>
      <c r="I703">
        <v>4.5525822</v>
      </c>
      <c r="J703">
        <v>294714</v>
      </c>
    </row>
    <row r="704" spans="1:10">
      <c r="A704" s="27" t="s">
        <v>88</v>
      </c>
      <c r="B704" s="27">
        <v>71</v>
      </c>
      <c r="C704" s="28">
        <v>2014</v>
      </c>
      <c r="D704" s="27" t="s">
        <v>84</v>
      </c>
      <c r="E704" s="28">
        <v>21950</v>
      </c>
      <c r="F704">
        <v>4.49521640091116</v>
      </c>
      <c r="G704" s="28">
        <v>313732</v>
      </c>
      <c r="H704">
        <v>21950</v>
      </c>
      <c r="I704">
        <v>4.4952164</v>
      </c>
      <c r="J704">
        <v>313732</v>
      </c>
    </row>
    <row r="705" spans="1:10">
      <c r="A705" s="27" t="s">
        <v>88</v>
      </c>
      <c r="B705" s="27">
        <v>71</v>
      </c>
      <c r="C705" s="28">
        <v>2015</v>
      </c>
      <c r="D705" s="27" t="s">
        <v>84</v>
      </c>
      <c r="E705" s="28">
        <v>21950</v>
      </c>
      <c r="F705">
        <v>4.67111617312073</v>
      </c>
      <c r="G705" s="28">
        <v>330407</v>
      </c>
      <c r="H705">
        <v>21950</v>
      </c>
      <c r="I705">
        <v>4.6711162</v>
      </c>
      <c r="J705">
        <v>330407</v>
      </c>
    </row>
    <row r="706" spans="1:10">
      <c r="A706" s="27" t="s">
        <v>88</v>
      </c>
      <c r="B706" s="27">
        <v>71</v>
      </c>
      <c r="C706" s="28">
        <v>2016</v>
      </c>
      <c r="D706" s="27" t="s">
        <v>84</v>
      </c>
      <c r="E706" s="28">
        <v>21950</v>
      </c>
      <c r="F706">
        <v>4.68578587699317</v>
      </c>
      <c r="G706" s="28">
        <v>356141</v>
      </c>
      <c r="H706">
        <v>21950</v>
      </c>
      <c r="I706">
        <v>4.6857859</v>
      </c>
      <c r="J706">
        <v>356141</v>
      </c>
    </row>
    <row r="707" spans="1:10">
      <c r="A707" s="27" t="s">
        <v>88</v>
      </c>
      <c r="B707" s="27">
        <v>71</v>
      </c>
      <c r="C707" s="28">
        <v>2017</v>
      </c>
      <c r="D707" s="27" t="s">
        <v>84</v>
      </c>
      <c r="E707" s="28">
        <v>21950</v>
      </c>
      <c r="F707">
        <v>4.77102505694761</v>
      </c>
      <c r="G707" s="28">
        <v>362564</v>
      </c>
      <c r="H707">
        <v>21950</v>
      </c>
      <c r="I707">
        <v>4.7710251</v>
      </c>
      <c r="J707">
        <v>362564</v>
      </c>
    </row>
    <row r="708" spans="1:10">
      <c r="A708" s="27" t="s">
        <v>88</v>
      </c>
      <c r="B708" s="27">
        <v>71</v>
      </c>
      <c r="C708" s="28">
        <v>2018</v>
      </c>
      <c r="D708" s="27" t="s">
        <v>84</v>
      </c>
      <c r="E708" s="28">
        <v>22345</v>
      </c>
      <c r="F708">
        <v>4.31344819870217</v>
      </c>
      <c r="G708" s="28">
        <v>372926</v>
      </c>
      <c r="H708">
        <v>22345</v>
      </c>
      <c r="I708">
        <v>4.3134482</v>
      </c>
      <c r="J708">
        <v>372926</v>
      </c>
    </row>
    <row r="709" spans="1:10">
      <c r="A709" s="27" t="s">
        <v>88</v>
      </c>
      <c r="B709" s="27">
        <v>71</v>
      </c>
      <c r="C709" s="28">
        <v>2019</v>
      </c>
      <c r="D709" s="27" t="s">
        <v>84</v>
      </c>
      <c r="E709" s="28">
        <v>22345</v>
      </c>
      <c r="F709">
        <v>4.364332065339</v>
      </c>
      <c r="G709" s="28">
        <v>417399</v>
      </c>
      <c r="H709">
        <v>22345</v>
      </c>
      <c r="I709">
        <v>4.3643321</v>
      </c>
      <c r="J709">
        <v>417399</v>
      </c>
    </row>
    <row r="710" spans="1:10">
      <c r="A710" s="27" t="s">
        <v>88</v>
      </c>
      <c r="B710" s="27">
        <v>71</v>
      </c>
      <c r="C710" s="28">
        <v>2020</v>
      </c>
      <c r="D710" s="27" t="s">
        <v>84</v>
      </c>
      <c r="E710" s="28" t="s">
        <v>12</v>
      </c>
      <c r="F710" t="s">
        <v>12</v>
      </c>
      <c r="G710" s="28" t="s">
        <v>12</v>
      </c>
      <c r="H710">
        <v>22345</v>
      </c>
      <c r="I710">
        <v>4.4152159</v>
      </c>
      <c r="J710">
        <v>461872</v>
      </c>
    </row>
    <row r="711" spans="1:10">
      <c r="A711" s="7" t="s">
        <v>88</v>
      </c>
      <c r="B711" s="27">
        <v>71</v>
      </c>
      <c r="C711" s="9">
        <v>2021</v>
      </c>
      <c r="D711" s="8" t="s">
        <v>84</v>
      </c>
      <c r="E711" s="9" t="s">
        <v>12</v>
      </c>
      <c r="F711" t="s">
        <v>12</v>
      </c>
      <c r="G711" s="9" t="s">
        <v>12</v>
      </c>
      <c r="H711">
        <v>22345</v>
      </c>
      <c r="I711">
        <v>4.4660998</v>
      </c>
      <c r="J711">
        <v>506345</v>
      </c>
    </row>
    <row r="712" spans="1:10">
      <c r="A712" s="20" t="s">
        <v>89</v>
      </c>
      <c r="B712" s="20">
        <v>72</v>
      </c>
      <c r="C712" s="21">
        <v>2012</v>
      </c>
      <c r="D712" s="20" t="s">
        <v>84</v>
      </c>
      <c r="E712" s="21">
        <v>26231</v>
      </c>
      <c r="F712">
        <v>5.07010788761389</v>
      </c>
      <c r="G712" s="21">
        <v>304966</v>
      </c>
      <c r="H712">
        <v>26231</v>
      </c>
      <c r="I712">
        <v>5.0701079</v>
      </c>
      <c r="J712">
        <v>304966</v>
      </c>
    </row>
    <row r="713" spans="1:10">
      <c r="A713" s="20" t="s">
        <v>89</v>
      </c>
      <c r="B713" s="20">
        <v>72</v>
      </c>
      <c r="C713" s="21">
        <v>2013</v>
      </c>
      <c r="D713" s="20" t="s">
        <v>84</v>
      </c>
      <c r="E713" s="21">
        <v>26284</v>
      </c>
      <c r="F713">
        <v>5.12463856338457</v>
      </c>
      <c r="G713" s="21">
        <v>338204</v>
      </c>
      <c r="H713">
        <v>26284</v>
      </c>
      <c r="I713">
        <v>5.1246386</v>
      </c>
      <c r="J713">
        <v>338204</v>
      </c>
    </row>
    <row r="714" spans="1:10">
      <c r="A714" s="20" t="s">
        <v>89</v>
      </c>
      <c r="B714" s="20">
        <v>72</v>
      </c>
      <c r="C714" s="21">
        <v>2014</v>
      </c>
      <c r="D714" s="20" t="s">
        <v>84</v>
      </c>
      <c r="E714" s="21">
        <v>26321</v>
      </c>
      <c r="F714">
        <v>5.07248964704988</v>
      </c>
      <c r="G714" s="21">
        <v>359608</v>
      </c>
      <c r="H714">
        <v>26321</v>
      </c>
      <c r="I714">
        <v>5.0724896</v>
      </c>
      <c r="J714">
        <v>359608</v>
      </c>
    </row>
    <row r="715" spans="1:10">
      <c r="A715" s="20" t="s">
        <v>89</v>
      </c>
      <c r="B715" s="20">
        <v>72</v>
      </c>
      <c r="C715" s="21">
        <v>2015</v>
      </c>
      <c r="D715" s="20" t="s">
        <v>84</v>
      </c>
      <c r="E715" s="21">
        <v>26480</v>
      </c>
      <c r="F715">
        <v>4.95358761329305</v>
      </c>
      <c r="G715" s="21">
        <v>377187</v>
      </c>
      <c r="H715">
        <v>26480</v>
      </c>
      <c r="I715">
        <v>4.9535876</v>
      </c>
      <c r="J715">
        <v>377187</v>
      </c>
    </row>
    <row r="716" spans="1:10">
      <c r="A716" s="20" t="s">
        <v>89</v>
      </c>
      <c r="B716" s="20">
        <v>72</v>
      </c>
      <c r="C716" s="21">
        <v>2016</v>
      </c>
      <c r="D716" s="20" t="s">
        <v>84</v>
      </c>
      <c r="E716" s="21">
        <v>26605</v>
      </c>
      <c r="F716">
        <v>4.98113136628453</v>
      </c>
      <c r="G716" s="21">
        <v>405494</v>
      </c>
      <c r="H716">
        <v>26605</v>
      </c>
      <c r="I716">
        <v>4.9811314</v>
      </c>
      <c r="J716">
        <v>405494</v>
      </c>
    </row>
    <row r="717" spans="1:10">
      <c r="A717" s="20" t="s">
        <v>89</v>
      </c>
      <c r="B717" s="20">
        <v>72</v>
      </c>
      <c r="C717" s="21">
        <v>2017</v>
      </c>
      <c r="D717" s="20" t="s">
        <v>84</v>
      </c>
      <c r="E717" s="21">
        <v>28034</v>
      </c>
      <c r="F717">
        <v>4.68930584290504</v>
      </c>
      <c r="G717" s="21">
        <v>410295</v>
      </c>
      <c r="H717">
        <v>28034</v>
      </c>
      <c r="I717">
        <v>4.6893058</v>
      </c>
      <c r="J717">
        <v>410295</v>
      </c>
    </row>
    <row r="718" spans="1:10">
      <c r="A718" s="20" t="s">
        <v>89</v>
      </c>
      <c r="B718" s="20">
        <v>72</v>
      </c>
      <c r="C718" s="21">
        <v>2018</v>
      </c>
      <c r="D718" s="20" t="s">
        <v>84</v>
      </c>
      <c r="E718" s="21">
        <v>28557</v>
      </c>
      <c r="F718">
        <v>4.78404594320132</v>
      </c>
      <c r="G718" s="21">
        <v>377477</v>
      </c>
      <c r="H718">
        <v>28557</v>
      </c>
      <c r="I718">
        <v>4.7840459</v>
      </c>
      <c r="J718">
        <v>377477</v>
      </c>
    </row>
    <row r="719" spans="1:10">
      <c r="A719" s="20" t="s">
        <v>89</v>
      </c>
      <c r="B719" s="20">
        <v>72</v>
      </c>
      <c r="C719" s="21">
        <v>2019</v>
      </c>
      <c r="D719" s="20" t="s">
        <v>84</v>
      </c>
      <c r="E719" s="21">
        <v>28354</v>
      </c>
      <c r="F719">
        <v>4.81484093954997</v>
      </c>
      <c r="G719" s="21">
        <v>418953</v>
      </c>
      <c r="H719">
        <v>28354</v>
      </c>
      <c r="I719">
        <v>4.8148409</v>
      </c>
      <c r="J719">
        <v>418953</v>
      </c>
    </row>
    <row r="720" spans="1:10">
      <c r="A720" s="20" t="s">
        <v>89</v>
      </c>
      <c r="B720" s="20">
        <v>72</v>
      </c>
      <c r="C720" s="21">
        <v>2020</v>
      </c>
      <c r="D720" s="20" t="s">
        <v>84</v>
      </c>
      <c r="E720" s="21" t="s">
        <v>12</v>
      </c>
      <c r="F720" t="s">
        <v>12</v>
      </c>
      <c r="G720" s="21" t="s">
        <v>12</v>
      </c>
      <c r="H720">
        <v>28151</v>
      </c>
      <c r="I720">
        <v>4.8456359</v>
      </c>
      <c r="J720">
        <v>460429</v>
      </c>
    </row>
    <row r="721" spans="1:10">
      <c r="A721" s="7" t="s">
        <v>89</v>
      </c>
      <c r="B721" s="20">
        <v>72</v>
      </c>
      <c r="C721" s="9">
        <v>2021</v>
      </c>
      <c r="D721" s="8" t="s">
        <v>84</v>
      </c>
      <c r="E721" s="9" t="s">
        <v>12</v>
      </c>
      <c r="F721" t="s">
        <v>12</v>
      </c>
      <c r="G721" s="9" t="s">
        <v>12</v>
      </c>
      <c r="H721">
        <v>27948</v>
      </c>
      <c r="I721">
        <v>4.8764309</v>
      </c>
      <c r="J721">
        <v>501905</v>
      </c>
    </row>
    <row r="722" spans="1:10">
      <c r="A722" s="52" t="s">
        <v>90</v>
      </c>
      <c r="B722" s="52">
        <v>73</v>
      </c>
      <c r="C722" s="53">
        <v>2012</v>
      </c>
      <c r="D722" s="52" t="s">
        <v>84</v>
      </c>
      <c r="E722" s="53">
        <v>21256</v>
      </c>
      <c r="F722">
        <v>3.86751975912683</v>
      </c>
      <c r="G722" s="53">
        <v>254727</v>
      </c>
      <c r="H722">
        <v>21256</v>
      </c>
      <c r="I722">
        <v>3.8675198</v>
      </c>
      <c r="J722">
        <v>254727</v>
      </c>
    </row>
    <row r="723" spans="1:10">
      <c r="A723" s="52" t="s">
        <v>90</v>
      </c>
      <c r="B723" s="52">
        <v>73</v>
      </c>
      <c r="C723" s="53">
        <v>2013</v>
      </c>
      <c r="D723" s="52" t="s">
        <v>84</v>
      </c>
      <c r="E723" s="53">
        <v>21259</v>
      </c>
      <c r="F723">
        <v>3.91622371701397</v>
      </c>
      <c r="G723" s="53">
        <v>283862</v>
      </c>
      <c r="H723">
        <v>21259</v>
      </c>
      <c r="I723">
        <v>3.9162237</v>
      </c>
      <c r="J723">
        <v>283862</v>
      </c>
    </row>
    <row r="724" spans="1:10">
      <c r="A724" s="52" t="s">
        <v>90</v>
      </c>
      <c r="B724" s="52">
        <v>73</v>
      </c>
      <c r="C724" s="53">
        <v>2014</v>
      </c>
      <c r="D724" s="52" t="s">
        <v>84</v>
      </c>
      <c r="E724" s="53">
        <v>21263</v>
      </c>
      <c r="F724">
        <v>3.88228377933499</v>
      </c>
      <c r="G724" s="53">
        <v>301567</v>
      </c>
      <c r="H724">
        <v>21263</v>
      </c>
      <c r="I724">
        <v>3.8822838</v>
      </c>
      <c r="J724">
        <v>301567</v>
      </c>
    </row>
    <row r="725" spans="1:10">
      <c r="A725" s="52" t="s">
        <v>90</v>
      </c>
      <c r="B725" s="52">
        <v>73</v>
      </c>
      <c r="C725" s="53">
        <v>2015</v>
      </c>
      <c r="D725" s="52" t="s">
        <v>84</v>
      </c>
      <c r="E725" s="53">
        <v>21267</v>
      </c>
      <c r="F725">
        <v>4.00775849908309</v>
      </c>
      <c r="G725" s="53">
        <v>315377</v>
      </c>
      <c r="H725">
        <v>21267</v>
      </c>
      <c r="I725">
        <v>4.0077585</v>
      </c>
      <c r="J725">
        <v>315377</v>
      </c>
    </row>
    <row r="726" spans="1:10">
      <c r="A726" s="52" t="s">
        <v>90</v>
      </c>
      <c r="B726" s="52">
        <v>73</v>
      </c>
      <c r="C726" s="53">
        <v>2016</v>
      </c>
      <c r="D726" s="52" t="s">
        <v>84</v>
      </c>
      <c r="E726" s="53">
        <v>21249</v>
      </c>
      <c r="F726">
        <v>4.03106028518989</v>
      </c>
      <c r="G726" s="53">
        <v>337556</v>
      </c>
      <c r="H726">
        <v>21249</v>
      </c>
      <c r="I726">
        <v>4.0310603</v>
      </c>
      <c r="J726">
        <v>337556</v>
      </c>
    </row>
    <row r="727" spans="1:10">
      <c r="A727" s="52" t="s">
        <v>90</v>
      </c>
      <c r="B727" s="52">
        <v>73</v>
      </c>
      <c r="C727" s="53">
        <v>2017</v>
      </c>
      <c r="D727" s="52" t="s">
        <v>84</v>
      </c>
      <c r="E727" s="53">
        <v>21296</v>
      </c>
      <c r="F727">
        <v>4.10447971450038</v>
      </c>
      <c r="G727" s="53">
        <v>343467</v>
      </c>
      <c r="H727">
        <v>21296</v>
      </c>
      <c r="I727">
        <v>4.1044797</v>
      </c>
      <c r="J727">
        <v>343467</v>
      </c>
    </row>
    <row r="728" spans="1:10">
      <c r="A728" s="52" t="s">
        <v>90</v>
      </c>
      <c r="B728" s="52">
        <v>73</v>
      </c>
      <c r="C728" s="53">
        <v>2018</v>
      </c>
      <c r="D728" s="52" t="s">
        <v>84</v>
      </c>
      <c r="E728" s="53">
        <v>21164</v>
      </c>
      <c r="F728">
        <v>3.63041013041013</v>
      </c>
      <c r="G728" s="53">
        <v>287797</v>
      </c>
      <c r="H728">
        <v>21164</v>
      </c>
      <c r="I728">
        <v>3.6304101</v>
      </c>
      <c r="J728">
        <v>287797</v>
      </c>
    </row>
    <row r="729" spans="1:10">
      <c r="A729" s="52" t="s">
        <v>90</v>
      </c>
      <c r="B729" s="52">
        <v>73</v>
      </c>
      <c r="C729" s="53">
        <v>2019</v>
      </c>
      <c r="D729" s="52" t="s">
        <v>84</v>
      </c>
      <c r="E729" s="53">
        <v>21173</v>
      </c>
      <c r="F729">
        <v>3.69229679308553</v>
      </c>
      <c r="G729" s="53">
        <v>319083</v>
      </c>
      <c r="H729">
        <v>21173</v>
      </c>
      <c r="I729">
        <v>3.6922968</v>
      </c>
      <c r="J729">
        <v>319083</v>
      </c>
    </row>
    <row r="730" spans="1:10">
      <c r="A730" s="52" t="s">
        <v>90</v>
      </c>
      <c r="B730" s="52">
        <v>73</v>
      </c>
      <c r="C730" s="53">
        <v>2020</v>
      </c>
      <c r="D730" s="52" t="s">
        <v>84</v>
      </c>
      <c r="E730" s="53" t="s">
        <v>12</v>
      </c>
      <c r="F730" t="s">
        <v>12</v>
      </c>
      <c r="G730" s="53" t="s">
        <v>12</v>
      </c>
      <c r="H730">
        <v>21182</v>
      </c>
      <c r="I730">
        <v>3.7541835</v>
      </c>
      <c r="J730">
        <v>350369</v>
      </c>
    </row>
    <row r="731" spans="1:10">
      <c r="A731" s="7" t="s">
        <v>90</v>
      </c>
      <c r="B731" s="52">
        <v>73</v>
      </c>
      <c r="C731" s="9">
        <v>2021</v>
      </c>
      <c r="D731" s="8" t="s">
        <v>84</v>
      </c>
      <c r="E731" s="9" t="s">
        <v>12</v>
      </c>
      <c r="F731" t="s">
        <v>12</v>
      </c>
      <c r="G731" s="9" t="s">
        <v>12</v>
      </c>
      <c r="H731">
        <v>21191</v>
      </c>
      <c r="I731">
        <v>3.8160701</v>
      </c>
      <c r="J731">
        <v>381655</v>
      </c>
    </row>
    <row r="732" spans="1:10">
      <c r="A732" s="107" t="s">
        <v>91</v>
      </c>
      <c r="B732" s="107">
        <v>74</v>
      </c>
      <c r="C732" s="115">
        <v>2012</v>
      </c>
      <c r="D732" s="107" t="s">
        <v>84</v>
      </c>
      <c r="E732" s="115">
        <v>10074</v>
      </c>
      <c r="F732">
        <v>4.65942028985507</v>
      </c>
      <c r="G732" s="115">
        <v>131357</v>
      </c>
      <c r="H732">
        <v>10074</v>
      </c>
      <c r="I732">
        <v>4.6594203</v>
      </c>
      <c r="J732">
        <v>131357</v>
      </c>
    </row>
    <row r="733" spans="1:10">
      <c r="A733" s="107" t="s">
        <v>91</v>
      </c>
      <c r="B733" s="107">
        <v>74</v>
      </c>
      <c r="C733" s="115">
        <v>2013</v>
      </c>
      <c r="D733" s="107" t="s">
        <v>84</v>
      </c>
      <c r="E733" s="115">
        <v>10072</v>
      </c>
      <c r="F733">
        <v>4.71922160444797</v>
      </c>
      <c r="G733" s="115">
        <v>145976</v>
      </c>
      <c r="H733">
        <v>10072</v>
      </c>
      <c r="I733">
        <v>4.7192216</v>
      </c>
      <c r="J733">
        <v>145976</v>
      </c>
    </row>
    <row r="734" spans="1:10">
      <c r="A734" s="107" t="s">
        <v>91</v>
      </c>
      <c r="B734" s="107">
        <v>74</v>
      </c>
      <c r="C734" s="115">
        <v>2014</v>
      </c>
      <c r="D734" s="107" t="s">
        <v>84</v>
      </c>
      <c r="E734" s="115">
        <v>10046</v>
      </c>
      <c r="F734">
        <v>4.69032450726657</v>
      </c>
      <c r="G734" s="115">
        <v>155719</v>
      </c>
      <c r="H734">
        <v>10046</v>
      </c>
      <c r="I734">
        <v>4.6903245</v>
      </c>
      <c r="J734">
        <v>155719</v>
      </c>
    </row>
    <row r="735" spans="1:10">
      <c r="A735" s="107" t="s">
        <v>91</v>
      </c>
      <c r="B735" s="107">
        <v>74</v>
      </c>
      <c r="C735" s="115">
        <v>2015</v>
      </c>
      <c r="D735" s="107" t="s">
        <v>84</v>
      </c>
      <c r="E735" s="115">
        <v>10046</v>
      </c>
      <c r="F735">
        <v>4.79474417678678</v>
      </c>
      <c r="G735" s="115">
        <v>162582</v>
      </c>
      <c r="H735">
        <v>10046</v>
      </c>
      <c r="I735">
        <v>4.7947442</v>
      </c>
      <c r="J735">
        <v>162582</v>
      </c>
    </row>
    <row r="736" spans="1:10">
      <c r="A736" s="107" t="s">
        <v>91</v>
      </c>
      <c r="B736" s="107">
        <v>74</v>
      </c>
      <c r="C736" s="115">
        <v>2016</v>
      </c>
      <c r="D736" s="107" t="s">
        <v>84</v>
      </c>
      <c r="E736" s="115">
        <v>10046</v>
      </c>
      <c r="F736">
        <v>4.81992832968346</v>
      </c>
      <c r="G736" s="115">
        <v>173098</v>
      </c>
      <c r="H736">
        <v>10046</v>
      </c>
      <c r="I736">
        <v>4.8199283</v>
      </c>
      <c r="J736">
        <v>173098</v>
      </c>
    </row>
    <row r="737" spans="1:10">
      <c r="A737" s="107" t="s">
        <v>91</v>
      </c>
      <c r="B737" s="107">
        <v>74</v>
      </c>
      <c r="C737" s="115">
        <v>2017</v>
      </c>
      <c r="D737" s="107" t="s">
        <v>84</v>
      </c>
      <c r="E737" s="115">
        <v>10046</v>
      </c>
      <c r="F737">
        <v>4.88791558829385</v>
      </c>
      <c r="G737" s="115">
        <v>177005</v>
      </c>
      <c r="H737">
        <v>10046</v>
      </c>
      <c r="I737">
        <v>4.8879156</v>
      </c>
      <c r="J737">
        <v>177005</v>
      </c>
    </row>
    <row r="738" spans="1:10">
      <c r="A738" s="107" t="s">
        <v>91</v>
      </c>
      <c r="B738" s="107">
        <v>74</v>
      </c>
      <c r="C738" s="115">
        <v>2018</v>
      </c>
      <c r="D738" s="107" t="s">
        <v>84</v>
      </c>
      <c r="E738" s="115">
        <v>10046</v>
      </c>
      <c r="F738">
        <v>4.35825204061318</v>
      </c>
      <c r="G738" s="115">
        <v>149368</v>
      </c>
      <c r="H738">
        <v>10046</v>
      </c>
      <c r="I738">
        <v>4.358252</v>
      </c>
      <c r="J738">
        <v>149368</v>
      </c>
    </row>
    <row r="739" spans="1:10">
      <c r="A739" s="107" t="s">
        <v>91</v>
      </c>
      <c r="B739" s="107">
        <v>74</v>
      </c>
      <c r="C739" s="115">
        <v>2019</v>
      </c>
      <c r="D739" s="107" t="s">
        <v>84</v>
      </c>
      <c r="E739" s="115">
        <v>10045</v>
      </c>
      <c r="F739">
        <v>4.44240915878547</v>
      </c>
      <c r="G739" s="115">
        <v>166394</v>
      </c>
      <c r="H739">
        <v>10045</v>
      </c>
      <c r="I739">
        <v>4.4424092</v>
      </c>
      <c r="J739">
        <v>166394</v>
      </c>
    </row>
    <row r="740" spans="1:10">
      <c r="A740" s="107" t="s">
        <v>91</v>
      </c>
      <c r="B740" s="107">
        <v>74</v>
      </c>
      <c r="C740" s="115">
        <v>2020</v>
      </c>
      <c r="D740" s="107" t="s">
        <v>84</v>
      </c>
      <c r="E740" s="115" t="s">
        <v>12</v>
      </c>
      <c r="F740" t="s">
        <v>12</v>
      </c>
      <c r="G740" s="115" t="s">
        <v>12</v>
      </c>
      <c r="H740">
        <v>10044</v>
      </c>
      <c r="I740">
        <v>4.5265663</v>
      </c>
      <c r="J740">
        <v>183420</v>
      </c>
    </row>
    <row r="741" spans="1:10">
      <c r="A741" s="7" t="s">
        <v>91</v>
      </c>
      <c r="B741" s="107">
        <v>74</v>
      </c>
      <c r="C741" s="9">
        <v>2021</v>
      </c>
      <c r="D741" s="8" t="s">
        <v>84</v>
      </c>
      <c r="E741" s="9" t="s">
        <v>12</v>
      </c>
      <c r="F741" t="s">
        <v>12</v>
      </c>
      <c r="G741" s="9" t="s">
        <v>12</v>
      </c>
      <c r="H741">
        <v>10043</v>
      </c>
      <c r="I741">
        <v>4.6107234</v>
      </c>
      <c r="J741">
        <v>200446</v>
      </c>
    </row>
    <row r="742" spans="1:10">
      <c r="A742" s="5" t="s">
        <v>92</v>
      </c>
      <c r="B742" s="5">
        <v>75</v>
      </c>
      <c r="C742" s="6">
        <v>2012</v>
      </c>
      <c r="D742" s="5" t="s">
        <v>84</v>
      </c>
      <c r="E742" s="6">
        <v>23674</v>
      </c>
      <c r="F742">
        <v>3.65451550223874</v>
      </c>
      <c r="G742" s="6">
        <v>215886</v>
      </c>
      <c r="H742">
        <v>23674</v>
      </c>
      <c r="I742">
        <v>3.6545155</v>
      </c>
      <c r="J742">
        <v>215886</v>
      </c>
    </row>
    <row r="743" spans="1:10">
      <c r="A743" s="5" t="s">
        <v>92</v>
      </c>
      <c r="B743" s="5">
        <v>75</v>
      </c>
      <c r="C743" s="6">
        <v>2013</v>
      </c>
      <c r="D743" s="5" t="s">
        <v>84</v>
      </c>
      <c r="E743" s="6">
        <v>23650</v>
      </c>
      <c r="F743">
        <v>3.70498942917548</v>
      </c>
      <c r="G743" s="6">
        <v>240308</v>
      </c>
      <c r="H743">
        <v>23650</v>
      </c>
      <c r="I743">
        <v>3.7049894</v>
      </c>
      <c r="J743">
        <v>240308</v>
      </c>
    </row>
    <row r="744" spans="1:10">
      <c r="A744" s="5" t="s">
        <v>92</v>
      </c>
      <c r="B744" s="5">
        <v>75</v>
      </c>
      <c r="C744" s="6">
        <v>2014</v>
      </c>
      <c r="D744" s="5" t="s">
        <v>84</v>
      </c>
      <c r="E744" s="6">
        <v>23631</v>
      </c>
      <c r="F744">
        <v>3.67589183699378</v>
      </c>
      <c r="G744" s="6">
        <v>257282</v>
      </c>
      <c r="H744">
        <v>23631</v>
      </c>
      <c r="I744">
        <v>3.6758918</v>
      </c>
      <c r="J744">
        <v>257282</v>
      </c>
    </row>
    <row r="745" spans="1:10">
      <c r="A745" s="5" t="s">
        <v>92</v>
      </c>
      <c r="B745" s="5">
        <v>75</v>
      </c>
      <c r="C745" s="6">
        <v>2015</v>
      </c>
      <c r="D745" s="5" t="s">
        <v>84</v>
      </c>
      <c r="E745" s="6">
        <v>23620</v>
      </c>
      <c r="F745">
        <v>3.78979678238781</v>
      </c>
      <c r="G745" s="6">
        <v>268989</v>
      </c>
      <c r="H745">
        <v>23620</v>
      </c>
      <c r="I745">
        <v>3.7897968</v>
      </c>
      <c r="J745">
        <v>268989</v>
      </c>
    </row>
    <row r="746" spans="1:10">
      <c r="A746" s="5" t="s">
        <v>92</v>
      </c>
      <c r="B746" s="5">
        <v>75</v>
      </c>
      <c r="C746" s="6">
        <v>2016</v>
      </c>
      <c r="D746" s="5" t="s">
        <v>84</v>
      </c>
      <c r="E746" s="6">
        <v>23699</v>
      </c>
      <c r="F746">
        <v>3.79682687033208</v>
      </c>
      <c r="G746" s="6">
        <v>287859</v>
      </c>
      <c r="H746">
        <v>23699</v>
      </c>
      <c r="I746">
        <v>3.7968269</v>
      </c>
      <c r="J746">
        <v>287859</v>
      </c>
    </row>
    <row r="747" spans="1:10">
      <c r="A747" s="5" t="s">
        <v>92</v>
      </c>
      <c r="B747" s="5">
        <v>75</v>
      </c>
      <c r="C747" s="6">
        <v>2017</v>
      </c>
      <c r="D747" s="5" t="s">
        <v>84</v>
      </c>
      <c r="E747" s="6">
        <v>23814</v>
      </c>
      <c r="F747">
        <v>3.85848660451835</v>
      </c>
      <c r="G747" s="6">
        <v>295207</v>
      </c>
      <c r="H747">
        <v>23814</v>
      </c>
      <c r="I747">
        <v>3.8584866</v>
      </c>
      <c r="J747">
        <v>295207</v>
      </c>
    </row>
    <row r="748" spans="1:10">
      <c r="A748" s="5" t="s">
        <v>92</v>
      </c>
      <c r="B748" s="5">
        <v>75</v>
      </c>
      <c r="C748" s="6">
        <v>2018</v>
      </c>
      <c r="D748" s="5" t="s">
        <v>84</v>
      </c>
      <c r="E748" s="6">
        <v>24026</v>
      </c>
      <c r="F748">
        <v>3.88678931157912</v>
      </c>
      <c r="G748" s="6">
        <v>299125</v>
      </c>
      <c r="H748">
        <v>24026</v>
      </c>
      <c r="I748">
        <v>3.8867893</v>
      </c>
      <c r="J748">
        <v>299125</v>
      </c>
    </row>
    <row r="749" spans="1:10">
      <c r="A749" s="5" t="s">
        <v>92</v>
      </c>
      <c r="B749" s="5">
        <v>75</v>
      </c>
      <c r="C749" s="6">
        <v>2019</v>
      </c>
      <c r="D749" s="5" t="s">
        <v>84</v>
      </c>
      <c r="E749" s="6">
        <v>24058</v>
      </c>
      <c r="F749">
        <v>3.95781029179483</v>
      </c>
      <c r="G749" s="6">
        <v>331828</v>
      </c>
      <c r="H749">
        <v>24058</v>
      </c>
      <c r="I749">
        <v>3.9578103</v>
      </c>
      <c r="J749">
        <v>331828</v>
      </c>
    </row>
    <row r="750" spans="1:10">
      <c r="A750" s="5" t="s">
        <v>92</v>
      </c>
      <c r="B750" s="5">
        <v>75</v>
      </c>
      <c r="C750" s="6">
        <v>2020</v>
      </c>
      <c r="D750" s="5" t="s">
        <v>84</v>
      </c>
      <c r="E750" s="6" t="s">
        <v>12</v>
      </c>
      <c r="F750" t="s">
        <v>12</v>
      </c>
      <c r="G750" s="6" t="s">
        <v>12</v>
      </c>
      <c r="H750">
        <v>24090</v>
      </c>
      <c r="I750">
        <v>4.0288313</v>
      </c>
      <c r="J750">
        <v>364531</v>
      </c>
    </row>
    <row r="751" spans="1:10">
      <c r="A751" s="7" t="s">
        <v>92</v>
      </c>
      <c r="B751" s="5">
        <v>75</v>
      </c>
      <c r="C751" s="9">
        <v>2021</v>
      </c>
      <c r="D751" s="8" t="s">
        <v>84</v>
      </c>
      <c r="E751" s="9" t="s">
        <v>12</v>
      </c>
      <c r="F751" t="s">
        <v>12</v>
      </c>
      <c r="G751" s="9" t="s">
        <v>12</v>
      </c>
      <c r="H751">
        <v>24122</v>
      </c>
      <c r="I751">
        <v>4.0998523</v>
      </c>
      <c r="J751">
        <v>397234</v>
      </c>
    </row>
    <row r="752" spans="1:10">
      <c r="A752" s="45" t="s">
        <v>93</v>
      </c>
      <c r="B752" s="45">
        <v>76</v>
      </c>
      <c r="C752" s="46">
        <v>2012</v>
      </c>
      <c r="D752" s="45" t="s">
        <v>84</v>
      </c>
      <c r="E752" s="46">
        <v>3086</v>
      </c>
      <c r="F752">
        <v>3.80686973428386</v>
      </c>
      <c r="G752" s="46">
        <v>42369</v>
      </c>
      <c r="H752">
        <v>3086</v>
      </c>
      <c r="I752">
        <v>3.8068697</v>
      </c>
      <c r="J752">
        <v>42369</v>
      </c>
    </row>
    <row r="753" spans="1:10">
      <c r="A753" s="45" t="s">
        <v>93</v>
      </c>
      <c r="B753" s="45">
        <v>76</v>
      </c>
      <c r="C753" s="46">
        <v>2013</v>
      </c>
      <c r="D753" s="45" t="s">
        <v>84</v>
      </c>
      <c r="E753" s="46">
        <v>3086</v>
      </c>
      <c r="F753">
        <v>3.8551523007129</v>
      </c>
      <c r="G753" s="46">
        <v>47257</v>
      </c>
      <c r="H753">
        <v>3086</v>
      </c>
      <c r="I753">
        <v>3.8551523</v>
      </c>
      <c r="J753">
        <v>47257</v>
      </c>
    </row>
    <row r="754" spans="1:10">
      <c r="A754" s="45" t="s">
        <v>93</v>
      </c>
      <c r="B754" s="45">
        <v>76</v>
      </c>
      <c r="C754" s="46">
        <v>2014</v>
      </c>
      <c r="D754" s="45" t="s">
        <v>84</v>
      </c>
      <c r="E754" s="46">
        <v>3066</v>
      </c>
      <c r="F754">
        <v>3.81311154598826</v>
      </c>
      <c r="G754" s="46">
        <v>50856</v>
      </c>
      <c r="H754">
        <v>3066</v>
      </c>
      <c r="I754">
        <v>3.8131115</v>
      </c>
      <c r="J754">
        <v>50856</v>
      </c>
    </row>
    <row r="755" spans="1:10">
      <c r="A755" s="45" t="s">
        <v>93</v>
      </c>
      <c r="B755" s="45">
        <v>76</v>
      </c>
      <c r="C755" s="46">
        <v>2015</v>
      </c>
      <c r="D755" s="45" t="s">
        <v>84</v>
      </c>
      <c r="E755" s="46">
        <v>3061</v>
      </c>
      <c r="F755">
        <v>3.9438092126756</v>
      </c>
      <c r="G755" s="46">
        <v>52745</v>
      </c>
      <c r="H755">
        <v>3061</v>
      </c>
      <c r="I755">
        <v>3.9438092</v>
      </c>
      <c r="J755">
        <v>52745</v>
      </c>
    </row>
    <row r="756" spans="1:10">
      <c r="A756" s="45" t="s">
        <v>93</v>
      </c>
      <c r="B756" s="45">
        <v>76</v>
      </c>
      <c r="C756" s="46">
        <v>2016</v>
      </c>
      <c r="D756" s="45" t="s">
        <v>84</v>
      </c>
      <c r="E756" s="46">
        <v>3131</v>
      </c>
      <c r="F756">
        <v>3.86873203449377</v>
      </c>
      <c r="G756" s="46">
        <v>56014</v>
      </c>
      <c r="H756">
        <v>3131</v>
      </c>
      <c r="I756">
        <v>3.868732</v>
      </c>
      <c r="J756">
        <v>56014</v>
      </c>
    </row>
    <row r="757" spans="1:10">
      <c r="A757" s="45" t="s">
        <v>93</v>
      </c>
      <c r="B757" s="45">
        <v>76</v>
      </c>
      <c r="C757" s="46">
        <v>2017</v>
      </c>
      <c r="D757" s="45" t="s">
        <v>84</v>
      </c>
      <c r="E757" s="46">
        <v>3144</v>
      </c>
      <c r="F757">
        <v>3.91952926208651</v>
      </c>
      <c r="G757" s="46">
        <v>57788</v>
      </c>
      <c r="H757">
        <v>3144</v>
      </c>
      <c r="I757">
        <v>3.9195293</v>
      </c>
      <c r="J757">
        <v>57788</v>
      </c>
    </row>
    <row r="758" spans="1:10">
      <c r="A758" s="45" t="s">
        <v>93</v>
      </c>
      <c r="B758" s="45">
        <v>76</v>
      </c>
      <c r="C758" s="46">
        <v>2018</v>
      </c>
      <c r="D758" s="45" t="s">
        <v>84</v>
      </c>
      <c r="E758" s="46">
        <v>3118</v>
      </c>
      <c r="F758">
        <v>3.11930724823605</v>
      </c>
      <c r="G758" s="46">
        <v>52872</v>
      </c>
      <c r="H758">
        <v>3118</v>
      </c>
      <c r="I758">
        <v>3.1193072</v>
      </c>
      <c r="J758">
        <v>52872</v>
      </c>
    </row>
    <row r="759" spans="1:10">
      <c r="A759" s="45" t="s">
        <v>93</v>
      </c>
      <c r="B759" s="45">
        <v>76</v>
      </c>
      <c r="C759" s="46">
        <v>2019</v>
      </c>
      <c r="D759" s="45" t="s">
        <v>84</v>
      </c>
      <c r="E759" s="46">
        <v>3134</v>
      </c>
      <c r="F759">
        <v>3.14901084875558</v>
      </c>
      <c r="G759" s="46">
        <v>58928</v>
      </c>
      <c r="H759">
        <v>3134</v>
      </c>
      <c r="I759">
        <v>3.1490108</v>
      </c>
      <c r="J759">
        <v>58928</v>
      </c>
    </row>
    <row r="760" spans="1:10">
      <c r="A760" s="45" t="s">
        <v>93</v>
      </c>
      <c r="B760" s="45">
        <v>76</v>
      </c>
      <c r="C760" s="46">
        <v>2020</v>
      </c>
      <c r="D760" s="45" t="s">
        <v>84</v>
      </c>
      <c r="E760" s="46" t="s">
        <v>12</v>
      </c>
      <c r="F760" t="s">
        <v>12</v>
      </c>
      <c r="G760" s="46" t="s">
        <v>12</v>
      </c>
      <c r="H760">
        <v>3150</v>
      </c>
      <c r="I760">
        <v>3.1787144</v>
      </c>
      <c r="J760">
        <v>64984</v>
      </c>
    </row>
    <row r="761" spans="1:10">
      <c r="A761" s="7" t="s">
        <v>93</v>
      </c>
      <c r="B761" s="45">
        <v>76</v>
      </c>
      <c r="C761" s="9">
        <v>2021</v>
      </c>
      <c r="D761" s="8" t="s">
        <v>84</v>
      </c>
      <c r="E761" s="9" t="s">
        <v>12</v>
      </c>
      <c r="F761" t="s">
        <v>12</v>
      </c>
      <c r="G761" s="9" t="s">
        <v>12</v>
      </c>
      <c r="H761">
        <v>3166</v>
      </c>
      <c r="I761">
        <v>3.208418</v>
      </c>
      <c r="J761">
        <v>71040</v>
      </c>
    </row>
    <row r="762" spans="1:10">
      <c r="A762" s="18" t="s">
        <v>94</v>
      </c>
      <c r="B762" s="18">
        <v>77</v>
      </c>
      <c r="C762" s="19">
        <v>2012</v>
      </c>
      <c r="D762" s="18" t="s">
        <v>84</v>
      </c>
      <c r="E762" s="19">
        <v>1833</v>
      </c>
      <c r="F762">
        <v>4.66448445171849</v>
      </c>
      <c r="G762" s="19">
        <v>18252</v>
      </c>
      <c r="H762">
        <v>1833</v>
      </c>
      <c r="I762">
        <v>4.6644845</v>
      </c>
      <c r="J762">
        <v>18252</v>
      </c>
    </row>
    <row r="763" spans="1:10">
      <c r="A763" s="18" t="s">
        <v>94</v>
      </c>
      <c r="B763" s="18">
        <v>77</v>
      </c>
      <c r="C763" s="19">
        <v>2013</v>
      </c>
      <c r="D763" s="18" t="s">
        <v>84</v>
      </c>
      <c r="E763" s="19">
        <v>1833</v>
      </c>
      <c r="F763">
        <v>4.72340425531915</v>
      </c>
      <c r="G763" s="19">
        <v>20379</v>
      </c>
      <c r="H763">
        <v>1833</v>
      </c>
      <c r="I763">
        <v>4.7234043</v>
      </c>
      <c r="J763">
        <v>20379</v>
      </c>
    </row>
    <row r="764" spans="1:10">
      <c r="A764" s="18" t="s">
        <v>94</v>
      </c>
      <c r="B764" s="18">
        <v>77</v>
      </c>
      <c r="C764" s="19">
        <v>2014</v>
      </c>
      <c r="D764" s="18" t="s">
        <v>84</v>
      </c>
      <c r="E764" s="19">
        <v>1871</v>
      </c>
      <c r="F764">
        <v>4.58631747728487</v>
      </c>
      <c r="G764" s="19">
        <v>21795</v>
      </c>
      <c r="H764">
        <v>1871</v>
      </c>
      <c r="I764">
        <v>4.5863175</v>
      </c>
      <c r="J764">
        <v>21795</v>
      </c>
    </row>
    <row r="765" spans="1:10">
      <c r="A765" s="18" t="s">
        <v>94</v>
      </c>
      <c r="B765" s="18">
        <v>77</v>
      </c>
      <c r="C765" s="19">
        <v>2015</v>
      </c>
      <c r="D765" s="18" t="s">
        <v>84</v>
      </c>
      <c r="E765" s="19">
        <v>1883</v>
      </c>
      <c r="F765">
        <v>4.81306425916091</v>
      </c>
      <c r="G765" s="19">
        <v>23135</v>
      </c>
      <c r="H765">
        <v>1883</v>
      </c>
      <c r="I765">
        <v>4.8130643</v>
      </c>
      <c r="J765">
        <v>23135</v>
      </c>
    </row>
    <row r="766" spans="1:10">
      <c r="A766" s="18" t="s">
        <v>94</v>
      </c>
      <c r="B766" s="18">
        <v>77</v>
      </c>
      <c r="C766" s="19">
        <v>2016</v>
      </c>
      <c r="D766" s="18" t="s">
        <v>84</v>
      </c>
      <c r="E766" s="19">
        <v>1854</v>
      </c>
      <c r="F766">
        <v>4.90776699029126</v>
      </c>
      <c r="G766" s="19">
        <v>24469</v>
      </c>
      <c r="H766">
        <v>1854</v>
      </c>
      <c r="I766">
        <v>4.907767</v>
      </c>
      <c r="J766">
        <v>24469</v>
      </c>
    </row>
    <row r="767" spans="1:10">
      <c r="A767" s="18" t="s">
        <v>94</v>
      </c>
      <c r="B767" s="18">
        <v>77</v>
      </c>
      <c r="C767" s="19">
        <v>2017</v>
      </c>
      <c r="D767" s="18" t="s">
        <v>84</v>
      </c>
      <c r="E767" s="19">
        <v>1849</v>
      </c>
      <c r="F767">
        <v>5.01027582477015</v>
      </c>
      <c r="G767" s="19">
        <v>25142</v>
      </c>
      <c r="H767">
        <v>1849</v>
      </c>
      <c r="I767">
        <v>5.0102758</v>
      </c>
      <c r="J767">
        <v>25142</v>
      </c>
    </row>
    <row r="768" spans="1:10">
      <c r="A768" s="18" t="s">
        <v>94</v>
      </c>
      <c r="B768" s="18">
        <v>77</v>
      </c>
      <c r="C768" s="19">
        <v>2018</v>
      </c>
      <c r="D768" s="18" t="s">
        <v>84</v>
      </c>
      <c r="E768" s="19">
        <v>1855</v>
      </c>
      <c r="F768">
        <v>4.88140161725067</v>
      </c>
      <c r="G768" s="19">
        <v>30361</v>
      </c>
      <c r="H768">
        <v>1855</v>
      </c>
      <c r="I768">
        <v>4.8814016</v>
      </c>
      <c r="J768">
        <v>30361</v>
      </c>
    </row>
    <row r="769" spans="1:10">
      <c r="A769" s="18" t="s">
        <v>94</v>
      </c>
      <c r="B769" s="18">
        <v>77</v>
      </c>
      <c r="C769" s="19">
        <v>2019</v>
      </c>
      <c r="D769" s="18" t="s">
        <v>84</v>
      </c>
      <c r="E769" s="19">
        <v>1853</v>
      </c>
      <c r="F769">
        <v>4.95736643281166</v>
      </c>
      <c r="G769" s="19">
        <v>33463</v>
      </c>
      <c r="H769">
        <v>1853</v>
      </c>
      <c r="I769">
        <v>4.9573664</v>
      </c>
      <c r="J769">
        <v>33463</v>
      </c>
    </row>
    <row r="770" spans="1:10">
      <c r="A770" s="18" t="s">
        <v>94</v>
      </c>
      <c r="B770" s="18">
        <v>77</v>
      </c>
      <c r="C770" s="19">
        <v>2020</v>
      </c>
      <c r="D770" s="18" t="s">
        <v>84</v>
      </c>
      <c r="E770" s="19" t="s">
        <v>12</v>
      </c>
      <c r="F770" t="s">
        <v>12</v>
      </c>
      <c r="G770" s="19" t="s">
        <v>12</v>
      </c>
      <c r="H770">
        <v>1851</v>
      </c>
      <c r="I770">
        <v>5.0333312</v>
      </c>
      <c r="J770">
        <v>36565</v>
      </c>
    </row>
    <row r="771" spans="1:10">
      <c r="A771" s="7" t="s">
        <v>94</v>
      </c>
      <c r="B771" s="18">
        <v>77</v>
      </c>
      <c r="C771" s="9">
        <v>2021</v>
      </c>
      <c r="D771" s="8" t="s">
        <v>84</v>
      </c>
      <c r="E771" s="9" t="s">
        <v>12</v>
      </c>
      <c r="F771" t="s">
        <v>12</v>
      </c>
      <c r="G771" s="9" t="s">
        <v>12</v>
      </c>
      <c r="H771">
        <v>1849</v>
      </c>
      <c r="I771">
        <v>5.1092961</v>
      </c>
      <c r="J771">
        <v>39667</v>
      </c>
    </row>
    <row r="772" spans="1:10">
      <c r="A772" s="7" t="s">
        <v>95</v>
      </c>
      <c r="B772" s="7">
        <v>78</v>
      </c>
      <c r="C772" s="46">
        <v>2012</v>
      </c>
      <c r="D772" s="45" t="s">
        <v>96</v>
      </c>
      <c r="E772" s="9">
        <v>53168</v>
      </c>
      <c r="F772">
        <v>4.57173487812218</v>
      </c>
      <c r="G772" s="9">
        <v>359612</v>
      </c>
      <c r="H772">
        <v>53168</v>
      </c>
      <c r="I772">
        <v>4.5717349</v>
      </c>
      <c r="J772">
        <v>359612</v>
      </c>
    </row>
    <row r="773" spans="1:10">
      <c r="A773" s="7" t="s">
        <v>95</v>
      </c>
      <c r="B773" s="7">
        <v>78</v>
      </c>
      <c r="C773" s="46">
        <v>2013</v>
      </c>
      <c r="D773" s="45" t="s">
        <v>96</v>
      </c>
      <c r="E773" s="9">
        <v>63415</v>
      </c>
      <c r="F773">
        <v>3.74302609792636</v>
      </c>
      <c r="G773" s="9">
        <v>395612</v>
      </c>
      <c r="H773">
        <v>63415</v>
      </c>
      <c r="I773">
        <v>3.7430261</v>
      </c>
      <c r="J773">
        <v>395612</v>
      </c>
    </row>
    <row r="774" spans="1:10">
      <c r="A774" s="7" t="s">
        <v>95</v>
      </c>
      <c r="B774" s="7">
        <v>78</v>
      </c>
      <c r="C774" s="46">
        <v>2014</v>
      </c>
      <c r="D774" s="45" t="s">
        <v>96</v>
      </c>
      <c r="E774" s="9">
        <v>65069</v>
      </c>
      <c r="F774">
        <v>3.68284436521231</v>
      </c>
      <c r="G774" s="9">
        <v>430033</v>
      </c>
      <c r="H774">
        <v>65069</v>
      </c>
      <c r="I774">
        <v>3.6828444</v>
      </c>
      <c r="J774">
        <v>430033</v>
      </c>
    </row>
    <row r="775" spans="1:10">
      <c r="A775" s="7" t="s">
        <v>95</v>
      </c>
      <c r="B775" s="7">
        <v>78</v>
      </c>
      <c r="C775" s="46">
        <v>2015</v>
      </c>
      <c r="D775" s="45" t="s">
        <v>96</v>
      </c>
      <c r="E775" s="9">
        <v>63710</v>
      </c>
      <c r="F775">
        <v>3.43578716057134</v>
      </c>
      <c r="G775" s="9">
        <v>444494</v>
      </c>
      <c r="H775">
        <v>63710</v>
      </c>
      <c r="I775">
        <v>3.4357872</v>
      </c>
      <c r="J775">
        <v>444494</v>
      </c>
    </row>
    <row r="776" spans="1:10">
      <c r="A776" s="7" t="s">
        <v>95</v>
      </c>
      <c r="B776" s="7">
        <v>78</v>
      </c>
      <c r="C776" s="46">
        <v>2016</v>
      </c>
      <c r="D776" s="45" t="s">
        <v>96</v>
      </c>
      <c r="E776" s="9">
        <v>77227</v>
      </c>
      <c r="F776">
        <v>3.10432879692336</v>
      </c>
      <c r="G776" s="9">
        <v>503933</v>
      </c>
      <c r="H776">
        <v>77227</v>
      </c>
      <c r="I776">
        <v>3.1043288</v>
      </c>
      <c r="J776">
        <v>503933</v>
      </c>
    </row>
    <row r="777" spans="1:10">
      <c r="A777" s="7" t="s">
        <v>95</v>
      </c>
      <c r="B777" s="7">
        <v>78</v>
      </c>
      <c r="C777" s="46">
        <v>2017</v>
      </c>
      <c r="D777" s="45" t="s">
        <v>96</v>
      </c>
      <c r="E777" s="9">
        <v>82310</v>
      </c>
      <c r="F777">
        <v>2.94178107155874</v>
      </c>
      <c r="G777" s="9">
        <v>512097</v>
      </c>
      <c r="H777">
        <v>82310</v>
      </c>
      <c r="I777">
        <v>2.9417811</v>
      </c>
      <c r="J777">
        <v>512097</v>
      </c>
    </row>
    <row r="778" spans="1:10">
      <c r="A778" s="7" t="s">
        <v>95</v>
      </c>
      <c r="B778" s="7">
        <v>78</v>
      </c>
      <c r="C778" s="46">
        <v>2018</v>
      </c>
      <c r="D778" s="45" t="s">
        <v>96</v>
      </c>
      <c r="E778" s="9">
        <v>82747</v>
      </c>
      <c r="F778">
        <v>5.43153226098831</v>
      </c>
      <c r="G778" s="9">
        <v>648923</v>
      </c>
      <c r="H778">
        <v>82747</v>
      </c>
      <c r="I778">
        <v>5.4315323</v>
      </c>
      <c r="J778">
        <v>648923</v>
      </c>
    </row>
    <row r="779" spans="1:10">
      <c r="A779" s="7" t="s">
        <v>95</v>
      </c>
      <c r="B779" s="7">
        <v>78</v>
      </c>
      <c r="C779" s="46">
        <v>2019</v>
      </c>
      <c r="D779" s="45" t="s">
        <v>96</v>
      </c>
      <c r="E779" s="9">
        <v>84976</v>
      </c>
      <c r="F779">
        <v>5.3157009037846</v>
      </c>
      <c r="G779" s="9">
        <v>714010</v>
      </c>
      <c r="H779">
        <v>84976</v>
      </c>
      <c r="I779">
        <v>5.3157009</v>
      </c>
      <c r="J779">
        <v>714010</v>
      </c>
    </row>
    <row r="780" spans="1:10">
      <c r="A780" s="7" t="s">
        <v>95</v>
      </c>
      <c r="B780" s="7">
        <v>78</v>
      </c>
      <c r="C780" s="46">
        <v>2020</v>
      </c>
      <c r="D780" s="45" t="s">
        <v>96</v>
      </c>
      <c r="E780" s="9" t="s">
        <v>12</v>
      </c>
      <c r="F780" t="s">
        <v>12</v>
      </c>
      <c r="G780" s="9" t="s">
        <v>12</v>
      </c>
      <c r="H780">
        <v>87205</v>
      </c>
      <c r="I780">
        <v>5.1998695</v>
      </c>
      <c r="J780">
        <v>779097</v>
      </c>
    </row>
    <row r="781" spans="1:10">
      <c r="A781" s="7" t="s">
        <v>95</v>
      </c>
      <c r="B781" s="7">
        <v>78</v>
      </c>
      <c r="C781" s="9">
        <v>2021</v>
      </c>
      <c r="D781" s="45" t="s">
        <v>96</v>
      </c>
      <c r="E781" s="9" t="s">
        <v>12</v>
      </c>
      <c r="F781" t="s">
        <v>12</v>
      </c>
      <c r="G781" s="9" t="s">
        <v>12</v>
      </c>
      <c r="H781">
        <v>89434</v>
      </c>
      <c r="I781">
        <v>5.0840382</v>
      </c>
      <c r="J781">
        <v>844184</v>
      </c>
    </row>
    <row r="782" spans="1:10">
      <c r="A782" s="45" t="s">
        <v>97</v>
      </c>
      <c r="B782" s="45">
        <v>79</v>
      </c>
      <c r="C782" s="46">
        <v>2012</v>
      </c>
      <c r="D782" s="45" t="s">
        <v>96</v>
      </c>
      <c r="E782" s="46">
        <v>59573</v>
      </c>
      <c r="F782">
        <v>2.56394675440216</v>
      </c>
      <c r="G782" s="46">
        <v>205689</v>
      </c>
      <c r="H782">
        <v>59573</v>
      </c>
      <c r="I782">
        <v>2.5639468</v>
      </c>
      <c r="J782">
        <v>205689</v>
      </c>
    </row>
    <row r="783" spans="1:10">
      <c r="A783" s="45" t="s">
        <v>97</v>
      </c>
      <c r="B783" s="45">
        <v>79</v>
      </c>
      <c r="C783" s="46">
        <v>2013</v>
      </c>
      <c r="D783" s="45" t="s">
        <v>96</v>
      </c>
      <c r="E783" s="46">
        <v>60855</v>
      </c>
      <c r="F783">
        <v>2.57549913729357</v>
      </c>
      <c r="G783" s="46">
        <v>232421</v>
      </c>
      <c r="H783">
        <v>60855</v>
      </c>
      <c r="I783">
        <v>2.5754991</v>
      </c>
      <c r="J783">
        <v>232421</v>
      </c>
    </row>
    <row r="784" spans="1:10">
      <c r="A784" s="45" t="s">
        <v>97</v>
      </c>
      <c r="B784" s="45">
        <v>79</v>
      </c>
      <c r="C784" s="46">
        <v>2014</v>
      </c>
      <c r="D784" s="45" t="s">
        <v>96</v>
      </c>
      <c r="E784" s="46">
        <v>60619</v>
      </c>
      <c r="F784">
        <v>2.60657549613158</v>
      </c>
      <c r="G784" s="46">
        <v>246554</v>
      </c>
      <c r="H784">
        <v>60619</v>
      </c>
      <c r="I784">
        <v>2.6065755</v>
      </c>
      <c r="J784">
        <v>246554</v>
      </c>
    </row>
    <row r="785" spans="1:10">
      <c r="A785" s="45" t="s">
        <v>97</v>
      </c>
      <c r="B785" s="45">
        <v>79</v>
      </c>
      <c r="C785" s="46">
        <v>2015</v>
      </c>
      <c r="D785" s="45" t="s">
        <v>96</v>
      </c>
      <c r="E785" s="46">
        <v>60623</v>
      </c>
      <c r="F785">
        <v>2.57328076802534</v>
      </c>
      <c r="G785" s="46">
        <v>248690</v>
      </c>
      <c r="H785">
        <v>60623</v>
      </c>
      <c r="I785">
        <v>2.5732808</v>
      </c>
      <c r="J785">
        <v>248690</v>
      </c>
    </row>
    <row r="786" spans="1:10">
      <c r="A786" s="45" t="s">
        <v>97</v>
      </c>
      <c r="B786" s="45">
        <v>79</v>
      </c>
      <c r="C786" s="46">
        <v>2016</v>
      </c>
      <c r="D786" s="45" t="s">
        <v>96</v>
      </c>
      <c r="E786" s="46">
        <v>65408</v>
      </c>
      <c r="F786">
        <v>2.5532656555773</v>
      </c>
      <c r="G786" s="46">
        <v>111732</v>
      </c>
      <c r="H786">
        <v>65408</v>
      </c>
      <c r="I786">
        <v>2.5532657</v>
      </c>
      <c r="J786">
        <v>111732</v>
      </c>
    </row>
    <row r="787" spans="1:10">
      <c r="A787" s="45" t="s">
        <v>97</v>
      </c>
      <c r="B787" s="45">
        <v>79</v>
      </c>
      <c r="C787" s="46">
        <v>2017</v>
      </c>
      <c r="D787" s="45" t="s">
        <v>96</v>
      </c>
      <c r="E787" s="46">
        <v>81393</v>
      </c>
      <c r="F787">
        <v>2.17393387637758</v>
      </c>
      <c r="G787" s="46">
        <v>286790</v>
      </c>
      <c r="H787">
        <v>81393</v>
      </c>
      <c r="I787">
        <v>2.1739339</v>
      </c>
      <c r="J787">
        <v>286790</v>
      </c>
    </row>
    <row r="788" spans="1:10">
      <c r="A788" s="45" t="s">
        <v>97</v>
      </c>
      <c r="B788" s="45">
        <v>79</v>
      </c>
      <c r="C788" s="46">
        <v>2018</v>
      </c>
      <c r="D788" s="45" t="s">
        <v>96</v>
      </c>
      <c r="E788" s="46">
        <v>81315</v>
      </c>
      <c r="F788">
        <v>3.28127651724774</v>
      </c>
      <c r="G788" s="46">
        <v>422450</v>
      </c>
      <c r="H788">
        <v>81315</v>
      </c>
      <c r="I788">
        <v>3.2812765</v>
      </c>
      <c r="J788">
        <v>422450</v>
      </c>
    </row>
    <row r="789" spans="1:10">
      <c r="A789" s="45" t="s">
        <v>97</v>
      </c>
      <c r="B789" s="45">
        <v>79</v>
      </c>
      <c r="C789" s="46">
        <v>2019</v>
      </c>
      <c r="D789" s="45" t="s">
        <v>96</v>
      </c>
      <c r="E789" s="46">
        <v>81384</v>
      </c>
      <c r="F789">
        <v>3.28439250958419</v>
      </c>
      <c r="G789" s="46">
        <v>474796</v>
      </c>
      <c r="H789">
        <v>81384</v>
      </c>
      <c r="I789">
        <v>3.2843925</v>
      </c>
      <c r="J789">
        <v>474796</v>
      </c>
    </row>
    <row r="790" spans="1:10">
      <c r="A790" s="45" t="s">
        <v>97</v>
      </c>
      <c r="B790" s="45">
        <v>79</v>
      </c>
      <c r="C790" s="46">
        <v>2020</v>
      </c>
      <c r="D790" s="45" t="s">
        <v>96</v>
      </c>
      <c r="E790" s="46" t="s">
        <v>12</v>
      </c>
      <c r="F790" t="s">
        <v>12</v>
      </c>
      <c r="G790" s="46" t="s">
        <v>12</v>
      </c>
      <c r="H790">
        <v>81453</v>
      </c>
      <c r="I790">
        <v>3.2875085</v>
      </c>
      <c r="J790">
        <v>527142</v>
      </c>
    </row>
    <row r="791" spans="1:10">
      <c r="A791" s="7" t="s">
        <v>97</v>
      </c>
      <c r="B791" s="45">
        <v>79</v>
      </c>
      <c r="C791" s="9">
        <v>2021</v>
      </c>
      <c r="D791" s="8" t="s">
        <v>96</v>
      </c>
      <c r="E791" s="9" t="s">
        <v>12</v>
      </c>
      <c r="F791" t="s">
        <v>12</v>
      </c>
      <c r="G791" s="9" t="s">
        <v>12</v>
      </c>
      <c r="H791">
        <v>81522</v>
      </c>
      <c r="I791">
        <v>3.2906245</v>
      </c>
      <c r="J791">
        <v>579488</v>
      </c>
    </row>
    <row r="792" spans="1:10">
      <c r="A792" s="27" t="s">
        <v>98</v>
      </c>
      <c r="B792" s="27">
        <v>80</v>
      </c>
      <c r="C792" s="28">
        <v>2012</v>
      </c>
      <c r="D792" s="27" t="s">
        <v>96</v>
      </c>
      <c r="E792" s="28">
        <v>43260</v>
      </c>
      <c r="F792">
        <v>1.58139158576052</v>
      </c>
      <c r="G792" s="28">
        <v>86360</v>
      </c>
      <c r="H792">
        <v>43260</v>
      </c>
      <c r="I792">
        <v>1.5813916</v>
      </c>
      <c r="J792">
        <v>86360</v>
      </c>
    </row>
    <row r="793" spans="1:10">
      <c r="A793" s="27" t="s">
        <v>98</v>
      </c>
      <c r="B793" s="27">
        <v>80</v>
      </c>
      <c r="C793" s="28">
        <v>2013</v>
      </c>
      <c r="D793" s="27" t="s">
        <v>96</v>
      </c>
      <c r="E793" s="28">
        <v>43263</v>
      </c>
      <c r="F793">
        <v>1.5065067147447</v>
      </c>
      <c r="G793" s="28">
        <v>92635</v>
      </c>
      <c r="H793">
        <v>43263</v>
      </c>
      <c r="I793">
        <v>1.5065067</v>
      </c>
      <c r="J793">
        <v>92635</v>
      </c>
    </row>
    <row r="794" spans="1:10">
      <c r="A794" s="27" t="s">
        <v>98</v>
      </c>
      <c r="B794" s="27">
        <v>80</v>
      </c>
      <c r="C794" s="28">
        <v>2014</v>
      </c>
      <c r="D794" s="27" t="s">
        <v>96</v>
      </c>
      <c r="E794" s="28">
        <v>43263</v>
      </c>
      <c r="F794">
        <v>1.55361394262996</v>
      </c>
      <c r="G794" s="28">
        <v>101206</v>
      </c>
      <c r="H794">
        <v>43263</v>
      </c>
      <c r="I794">
        <v>1.5536139</v>
      </c>
      <c r="J794">
        <v>101206</v>
      </c>
    </row>
    <row r="795" spans="1:10">
      <c r="A795" s="27" t="s">
        <v>98</v>
      </c>
      <c r="B795" s="27">
        <v>80</v>
      </c>
      <c r="C795" s="28">
        <v>2015</v>
      </c>
      <c r="D795" s="27" t="s">
        <v>96</v>
      </c>
      <c r="E795" s="28">
        <v>43263</v>
      </c>
      <c r="F795">
        <v>0.748630469454268</v>
      </c>
      <c r="G795" s="28">
        <v>100327</v>
      </c>
      <c r="H795">
        <v>43263</v>
      </c>
      <c r="I795">
        <v>0.74863047</v>
      </c>
      <c r="J795">
        <v>100327</v>
      </c>
    </row>
    <row r="796" spans="1:10">
      <c r="A796" s="27" t="s">
        <v>98</v>
      </c>
      <c r="B796" s="27">
        <v>80</v>
      </c>
      <c r="C796" s="28">
        <v>2016</v>
      </c>
      <c r="D796" s="27" t="s">
        <v>96</v>
      </c>
      <c r="E796" s="28">
        <v>43263</v>
      </c>
      <c r="F796">
        <v>1.34967524212375</v>
      </c>
      <c r="G796" s="28">
        <v>238197</v>
      </c>
      <c r="H796">
        <v>43263</v>
      </c>
      <c r="I796">
        <v>1.3496752</v>
      </c>
      <c r="J796">
        <v>238197</v>
      </c>
    </row>
    <row r="797" spans="1:10">
      <c r="A797" s="27" t="s">
        <v>98</v>
      </c>
      <c r="B797" s="27">
        <v>80</v>
      </c>
      <c r="C797" s="28">
        <v>2017</v>
      </c>
      <c r="D797" s="27" t="s">
        <v>96</v>
      </c>
      <c r="E797" s="28">
        <v>43263</v>
      </c>
      <c r="F797">
        <v>1.39890899845133</v>
      </c>
      <c r="G797" s="28">
        <v>117485</v>
      </c>
      <c r="H797">
        <v>43263</v>
      </c>
      <c r="I797">
        <v>1.398909</v>
      </c>
      <c r="J797">
        <v>117485</v>
      </c>
    </row>
    <row r="798" spans="1:10">
      <c r="A798" s="27" t="s">
        <v>98</v>
      </c>
      <c r="B798" s="27">
        <v>80</v>
      </c>
      <c r="C798" s="28">
        <v>2018</v>
      </c>
      <c r="D798" s="27" t="s">
        <v>96</v>
      </c>
      <c r="E798" s="28">
        <v>43263</v>
      </c>
      <c r="F798">
        <v>1.60520537179576</v>
      </c>
      <c r="G798" s="28">
        <v>155654</v>
      </c>
      <c r="H798">
        <v>43263</v>
      </c>
      <c r="I798">
        <v>1.6052054</v>
      </c>
      <c r="J798">
        <v>155654</v>
      </c>
    </row>
    <row r="799" spans="1:10">
      <c r="A799" s="27" t="s">
        <v>98</v>
      </c>
      <c r="B799" s="27">
        <v>80</v>
      </c>
      <c r="C799" s="28">
        <v>2019</v>
      </c>
      <c r="D799" s="27" t="s">
        <v>96</v>
      </c>
      <c r="E799" s="28">
        <v>43263</v>
      </c>
      <c r="F799">
        <v>1.60536717287289</v>
      </c>
      <c r="G799" s="28">
        <v>168525</v>
      </c>
      <c r="H799">
        <v>43263</v>
      </c>
      <c r="I799">
        <v>1.6053672</v>
      </c>
      <c r="J799">
        <v>168525</v>
      </c>
    </row>
    <row r="800" spans="1:10">
      <c r="A800" s="27" t="s">
        <v>98</v>
      </c>
      <c r="B800" s="27">
        <v>80</v>
      </c>
      <c r="C800" s="28">
        <v>2020</v>
      </c>
      <c r="D800" s="27" t="s">
        <v>96</v>
      </c>
      <c r="E800" s="28" t="s">
        <v>12</v>
      </c>
      <c r="F800" t="s">
        <v>12</v>
      </c>
      <c r="G800" s="28" t="s">
        <v>12</v>
      </c>
      <c r="H800">
        <v>43263</v>
      </c>
      <c r="I800">
        <v>1.605529</v>
      </c>
      <c r="J800">
        <v>181396</v>
      </c>
    </row>
    <row r="801" spans="1:10">
      <c r="A801" s="27" t="s">
        <v>98</v>
      </c>
      <c r="B801" s="27">
        <v>80</v>
      </c>
      <c r="C801" s="28">
        <v>2021</v>
      </c>
      <c r="D801" s="29" t="s">
        <v>96</v>
      </c>
      <c r="E801" s="28" t="s">
        <v>12</v>
      </c>
      <c r="F801" t="s">
        <v>12</v>
      </c>
      <c r="G801" s="28" t="s">
        <v>12</v>
      </c>
      <c r="H801">
        <v>43263</v>
      </c>
      <c r="I801">
        <v>1.6056908</v>
      </c>
      <c r="J801">
        <v>194267</v>
      </c>
    </row>
    <row r="802" spans="1:10">
      <c r="A802" s="47" t="s">
        <v>99</v>
      </c>
      <c r="B802" s="47">
        <v>81</v>
      </c>
      <c r="C802" s="48">
        <v>2012</v>
      </c>
      <c r="D802" s="47" t="s">
        <v>96</v>
      </c>
      <c r="E802" s="48">
        <v>80154</v>
      </c>
      <c r="F802">
        <v>2.86589565087207</v>
      </c>
      <c r="G802" s="48">
        <v>284670</v>
      </c>
      <c r="H802">
        <v>80154</v>
      </c>
      <c r="I802">
        <v>2.891409</v>
      </c>
      <c r="J802">
        <v>317568</v>
      </c>
    </row>
    <row r="803" spans="1:10">
      <c r="A803" s="47" t="s">
        <v>99</v>
      </c>
      <c r="B803" s="47">
        <v>81</v>
      </c>
      <c r="C803" s="48">
        <v>2013</v>
      </c>
      <c r="D803" s="47" t="s">
        <v>96</v>
      </c>
      <c r="E803" s="48">
        <v>80154</v>
      </c>
      <c r="F803">
        <v>2.89140903760261</v>
      </c>
      <c r="G803" s="48">
        <v>317568</v>
      </c>
      <c r="H803">
        <v>80154</v>
      </c>
      <c r="I803">
        <v>2.9625596</v>
      </c>
      <c r="J803">
        <v>350910</v>
      </c>
    </row>
    <row r="804" spans="1:10">
      <c r="A804" s="47" t="s">
        <v>99</v>
      </c>
      <c r="B804" s="47">
        <v>81</v>
      </c>
      <c r="C804" s="48">
        <v>2014</v>
      </c>
      <c r="D804" s="47" t="s">
        <v>96</v>
      </c>
      <c r="E804" s="48">
        <v>80154</v>
      </c>
      <c r="F804">
        <v>2.96255957282232</v>
      </c>
      <c r="G804" s="48">
        <v>350910</v>
      </c>
      <c r="H804">
        <v>85194</v>
      </c>
      <c r="I804">
        <v>2.5256239</v>
      </c>
      <c r="J804">
        <v>355569</v>
      </c>
    </row>
    <row r="805" spans="1:10">
      <c r="A805" s="47" t="s">
        <v>99</v>
      </c>
      <c r="B805" s="47">
        <v>81</v>
      </c>
      <c r="C805" s="48">
        <v>2015</v>
      </c>
      <c r="D805" s="47" t="s">
        <v>96</v>
      </c>
      <c r="E805" s="48">
        <v>85194</v>
      </c>
      <c r="F805">
        <v>2.5256238702256</v>
      </c>
      <c r="G805" s="48">
        <v>355569</v>
      </c>
      <c r="H805">
        <v>85751</v>
      </c>
      <c r="I805">
        <v>2.7499388</v>
      </c>
      <c r="J805">
        <v>399931</v>
      </c>
    </row>
    <row r="806" spans="1:10">
      <c r="A806" s="47" t="s">
        <v>99</v>
      </c>
      <c r="B806" s="47">
        <v>81</v>
      </c>
      <c r="C806" s="48">
        <v>2016</v>
      </c>
      <c r="D806" s="47" t="s">
        <v>96</v>
      </c>
      <c r="E806" s="48">
        <v>85751</v>
      </c>
      <c r="F806">
        <v>2.74993877622418</v>
      </c>
      <c r="G806" s="48">
        <v>399931</v>
      </c>
      <c r="H806">
        <v>85785</v>
      </c>
      <c r="I806">
        <v>2.9762896</v>
      </c>
      <c r="J806">
        <v>412931</v>
      </c>
    </row>
    <row r="807" spans="1:10">
      <c r="A807" s="47" t="s">
        <v>99</v>
      </c>
      <c r="B807" s="47">
        <v>81</v>
      </c>
      <c r="C807" s="48">
        <v>2017</v>
      </c>
      <c r="D807" s="47" t="s">
        <v>96</v>
      </c>
      <c r="E807" s="48">
        <v>85785</v>
      </c>
      <c r="F807">
        <v>2.97628956111208</v>
      </c>
      <c r="G807" s="48">
        <v>412931</v>
      </c>
      <c r="H807">
        <v>85800</v>
      </c>
      <c r="I807">
        <v>3.8304895</v>
      </c>
      <c r="J807">
        <v>529672</v>
      </c>
    </row>
    <row r="808" spans="1:10">
      <c r="A808" s="47" t="s">
        <v>99</v>
      </c>
      <c r="B808" s="47">
        <v>81</v>
      </c>
      <c r="C808" s="48">
        <v>2018</v>
      </c>
      <c r="D808" s="47" t="s">
        <v>96</v>
      </c>
      <c r="E808" s="48">
        <v>85800</v>
      </c>
      <c r="F808">
        <v>3.83048951048951</v>
      </c>
      <c r="G808" s="48">
        <v>529672</v>
      </c>
      <c r="H808">
        <v>85834</v>
      </c>
      <c r="I808">
        <v>3.7224876</v>
      </c>
      <c r="J808">
        <v>563266</v>
      </c>
    </row>
    <row r="809" spans="1:10">
      <c r="A809" s="49" t="s">
        <v>99</v>
      </c>
      <c r="B809" s="47">
        <v>81</v>
      </c>
      <c r="C809" s="48">
        <v>2019</v>
      </c>
      <c r="D809" s="47" t="s">
        <v>96</v>
      </c>
      <c r="E809" s="48">
        <v>85834</v>
      </c>
      <c r="F809">
        <v>3.72248759232938</v>
      </c>
      <c r="G809" s="48">
        <v>563266</v>
      </c>
      <c r="H809">
        <v>85868</v>
      </c>
      <c r="I809">
        <v>3.6144857</v>
      </c>
      <c r="J809">
        <v>596860</v>
      </c>
    </row>
    <row r="810" spans="1:10">
      <c r="A810" s="47" t="s">
        <v>99</v>
      </c>
      <c r="B810" s="47">
        <v>81</v>
      </c>
      <c r="C810" s="48">
        <v>2020</v>
      </c>
      <c r="D810" s="47" t="s">
        <v>96</v>
      </c>
      <c r="E810" s="48" t="s">
        <v>12</v>
      </c>
      <c r="F810" t="s">
        <v>12</v>
      </c>
      <c r="G810" s="48" t="s">
        <v>12</v>
      </c>
      <c r="H810">
        <v>85902</v>
      </c>
      <c r="I810">
        <v>3.5064838</v>
      </c>
      <c r="J810">
        <v>630454</v>
      </c>
    </row>
    <row r="811" spans="1:10">
      <c r="A811" s="7" t="s">
        <v>99</v>
      </c>
      <c r="B811" s="47">
        <v>81</v>
      </c>
      <c r="C811" s="9">
        <v>2021</v>
      </c>
      <c r="D811" s="8" t="s">
        <v>96</v>
      </c>
      <c r="E811" s="9" t="s">
        <v>12</v>
      </c>
      <c r="F811" t="s">
        <v>12</v>
      </c>
      <c r="G811" s="9" t="s">
        <v>12</v>
      </c>
      <c r="H811">
        <v>134162</v>
      </c>
      <c r="I811">
        <v>2.1035017</v>
      </c>
      <c r="J811">
        <v>249735</v>
      </c>
    </row>
    <row r="812" spans="1:10">
      <c r="A812" s="27" t="s">
        <v>100</v>
      </c>
      <c r="B812" s="27">
        <v>82</v>
      </c>
      <c r="C812" s="28">
        <v>2012</v>
      </c>
      <c r="D812" s="27" t="s">
        <v>96</v>
      </c>
      <c r="E812" s="28">
        <v>134162</v>
      </c>
      <c r="F812">
        <v>2.10350173670637</v>
      </c>
      <c r="G812" s="28">
        <v>249735</v>
      </c>
      <c r="H812">
        <v>136878</v>
      </c>
      <c r="I812">
        <v>2.1463566</v>
      </c>
      <c r="J812">
        <v>293266</v>
      </c>
    </row>
    <row r="813" spans="1:10">
      <c r="A813" s="27" t="s">
        <v>100</v>
      </c>
      <c r="B813" s="27">
        <v>82</v>
      </c>
      <c r="C813" s="28">
        <v>2013</v>
      </c>
      <c r="D813" s="27" t="s">
        <v>96</v>
      </c>
      <c r="E813" s="28">
        <v>136878</v>
      </c>
      <c r="F813">
        <v>2.1463566095355</v>
      </c>
      <c r="G813" s="28">
        <v>293266</v>
      </c>
      <c r="H813">
        <v>138925</v>
      </c>
      <c r="I813">
        <v>2.1484398</v>
      </c>
      <c r="J813">
        <v>323520</v>
      </c>
    </row>
    <row r="814" spans="1:10">
      <c r="A814" s="27" t="s">
        <v>100</v>
      </c>
      <c r="B814" s="27">
        <v>82</v>
      </c>
      <c r="C814" s="28">
        <v>2014</v>
      </c>
      <c r="D814" s="27" t="s">
        <v>96</v>
      </c>
      <c r="E814" s="28">
        <v>138925</v>
      </c>
      <c r="F814">
        <v>2.14843980565053</v>
      </c>
      <c r="G814" s="28">
        <v>323520</v>
      </c>
      <c r="H814">
        <v>152968</v>
      </c>
      <c r="I814">
        <v>1.7686771</v>
      </c>
      <c r="J814">
        <v>323223</v>
      </c>
    </row>
    <row r="815" spans="1:10">
      <c r="A815" s="27" t="s">
        <v>100</v>
      </c>
      <c r="B815" s="27">
        <v>82</v>
      </c>
      <c r="C815" s="28">
        <v>2015</v>
      </c>
      <c r="D815" s="27" t="s">
        <v>96</v>
      </c>
      <c r="E815" s="28">
        <v>152968</v>
      </c>
      <c r="F815">
        <v>1.76867710893782</v>
      </c>
      <c r="G815" s="28">
        <v>323223</v>
      </c>
      <c r="H815">
        <v>161502</v>
      </c>
      <c r="I815">
        <v>1.8478285</v>
      </c>
      <c r="J815">
        <v>354825</v>
      </c>
    </row>
    <row r="816" spans="1:10">
      <c r="A816" s="27" t="s">
        <v>100</v>
      </c>
      <c r="B816" s="27">
        <v>82</v>
      </c>
      <c r="C816" s="28">
        <v>2016</v>
      </c>
      <c r="D816" s="27" t="s">
        <v>96</v>
      </c>
      <c r="E816" s="28">
        <v>161502</v>
      </c>
      <c r="F816">
        <v>1.84782850986365</v>
      </c>
      <c r="G816" s="28">
        <v>354825</v>
      </c>
      <c r="H816">
        <v>212526</v>
      </c>
      <c r="I816">
        <v>1.3745424</v>
      </c>
      <c r="J816">
        <v>363114</v>
      </c>
    </row>
    <row r="817" spans="1:10">
      <c r="A817" s="27" t="s">
        <v>100</v>
      </c>
      <c r="B817" s="27">
        <v>82</v>
      </c>
      <c r="C817" s="28">
        <v>2017</v>
      </c>
      <c r="D817" s="27" t="s">
        <v>96</v>
      </c>
      <c r="E817" s="28">
        <v>212526</v>
      </c>
      <c r="F817">
        <v>1.37454240892879</v>
      </c>
      <c r="G817" s="28">
        <v>363114</v>
      </c>
      <c r="H817">
        <v>213526</v>
      </c>
      <c r="I817">
        <v>1.7564325</v>
      </c>
      <c r="J817">
        <v>472420</v>
      </c>
    </row>
    <row r="818" spans="1:10">
      <c r="A818" s="27" t="s">
        <v>100</v>
      </c>
      <c r="B818" s="27">
        <v>82</v>
      </c>
      <c r="C818" s="28">
        <v>2018</v>
      </c>
      <c r="D818" s="27" t="s">
        <v>96</v>
      </c>
      <c r="E818" s="28">
        <v>213526</v>
      </c>
      <c r="F818">
        <v>1.75643247192379</v>
      </c>
      <c r="G818" s="28">
        <v>472420</v>
      </c>
      <c r="H818">
        <v>213526</v>
      </c>
      <c r="I818">
        <v>1.7528217</v>
      </c>
      <c r="J818">
        <v>488718</v>
      </c>
    </row>
    <row r="819" spans="1:10">
      <c r="A819" s="27" t="s">
        <v>100</v>
      </c>
      <c r="B819" s="27">
        <v>82</v>
      </c>
      <c r="C819" s="28">
        <v>2019</v>
      </c>
      <c r="D819" s="27" t="s">
        <v>96</v>
      </c>
      <c r="E819" s="28">
        <v>213526</v>
      </c>
      <c r="F819">
        <v>1.75282167042889</v>
      </c>
      <c r="G819" s="28">
        <v>488718</v>
      </c>
      <c r="H819">
        <v>213526</v>
      </c>
      <c r="I819">
        <v>1.7492109</v>
      </c>
      <c r="J819">
        <v>505016</v>
      </c>
    </row>
    <row r="820" spans="1:10">
      <c r="A820" s="27" t="s">
        <v>100</v>
      </c>
      <c r="B820" s="27">
        <v>82</v>
      </c>
      <c r="C820" s="28">
        <v>2020</v>
      </c>
      <c r="D820" s="27" t="s">
        <v>96</v>
      </c>
      <c r="E820" s="28" t="s">
        <v>12</v>
      </c>
      <c r="F820" t="s">
        <v>12</v>
      </c>
      <c r="G820" s="28" t="s">
        <v>12</v>
      </c>
      <c r="H820">
        <v>213526</v>
      </c>
      <c r="I820">
        <v>1.7456001</v>
      </c>
      <c r="J820">
        <v>521314</v>
      </c>
    </row>
    <row r="821" spans="1:10">
      <c r="A821" s="27" t="s">
        <v>100</v>
      </c>
      <c r="B821" s="27">
        <v>82</v>
      </c>
      <c r="C821" s="28">
        <v>2021</v>
      </c>
      <c r="D821" s="29" t="s">
        <v>96</v>
      </c>
      <c r="E821" s="28" t="s">
        <v>12</v>
      </c>
      <c r="F821" t="s">
        <v>12</v>
      </c>
      <c r="G821" s="28" t="s">
        <v>12</v>
      </c>
      <c r="H821">
        <v>41557</v>
      </c>
      <c r="I821">
        <v>2.1159371</v>
      </c>
      <c r="J821">
        <v>146772</v>
      </c>
    </row>
    <row r="822" spans="1:10">
      <c r="A822" s="20" t="s">
        <v>101</v>
      </c>
      <c r="B822" s="20">
        <v>83</v>
      </c>
      <c r="C822" s="21">
        <v>2012</v>
      </c>
      <c r="D822" s="20" t="s">
        <v>96</v>
      </c>
      <c r="E822" s="21">
        <v>41557</v>
      </c>
      <c r="F822">
        <v>2.11593714656977</v>
      </c>
      <c r="G822" s="21">
        <v>146772</v>
      </c>
      <c r="H822">
        <v>41727</v>
      </c>
      <c r="I822">
        <v>2.0948547</v>
      </c>
      <c r="J822">
        <v>158733</v>
      </c>
    </row>
    <row r="823" spans="1:10">
      <c r="A823" s="20" t="s">
        <v>101</v>
      </c>
      <c r="B823" s="20">
        <v>83</v>
      </c>
      <c r="C823" s="21">
        <v>2013</v>
      </c>
      <c r="D823" s="20" t="s">
        <v>96</v>
      </c>
      <c r="E823" s="21">
        <v>41727</v>
      </c>
      <c r="F823">
        <v>2.09485465046613</v>
      </c>
      <c r="G823" s="21">
        <v>158733</v>
      </c>
      <c r="H823">
        <v>41741</v>
      </c>
      <c r="I823">
        <v>2.1536379</v>
      </c>
      <c r="J823">
        <v>171872</v>
      </c>
    </row>
    <row r="824" spans="1:10">
      <c r="A824" s="20" t="s">
        <v>101</v>
      </c>
      <c r="B824" s="20">
        <v>83</v>
      </c>
      <c r="C824" s="21">
        <v>2014</v>
      </c>
      <c r="D824" s="20" t="s">
        <v>96</v>
      </c>
      <c r="E824" s="21">
        <v>41741</v>
      </c>
      <c r="F824">
        <v>2.15363790996862</v>
      </c>
      <c r="G824" s="21">
        <v>171872</v>
      </c>
      <c r="H824">
        <v>41741</v>
      </c>
      <c r="I824">
        <v>2.010062</v>
      </c>
      <c r="J824">
        <v>167692</v>
      </c>
    </row>
    <row r="825" spans="1:10">
      <c r="A825" s="20" t="s">
        <v>101</v>
      </c>
      <c r="B825" s="20">
        <v>83</v>
      </c>
      <c r="C825" s="21">
        <v>2015</v>
      </c>
      <c r="D825" s="20" t="s">
        <v>96</v>
      </c>
      <c r="E825" s="21">
        <v>41741</v>
      </c>
      <c r="F825">
        <v>2.01006204930404</v>
      </c>
      <c r="G825" s="21">
        <v>167692</v>
      </c>
      <c r="H825">
        <v>43083</v>
      </c>
      <c r="I825">
        <v>2.111761</v>
      </c>
      <c r="J825">
        <v>183963</v>
      </c>
    </row>
    <row r="826" spans="1:10">
      <c r="A826" s="20" t="s">
        <v>101</v>
      </c>
      <c r="B826" s="20">
        <v>83</v>
      </c>
      <c r="C826" s="21">
        <v>2016</v>
      </c>
      <c r="D826" s="20" t="s">
        <v>96</v>
      </c>
      <c r="E826" s="21">
        <v>43083</v>
      </c>
      <c r="F826">
        <v>2.11176101942762</v>
      </c>
      <c r="G826" s="21">
        <v>183963</v>
      </c>
      <c r="H826">
        <v>48323</v>
      </c>
      <c r="I826">
        <v>1.967531</v>
      </c>
      <c r="J826">
        <v>193974</v>
      </c>
    </row>
    <row r="827" spans="1:10">
      <c r="A827" s="20" t="s">
        <v>101</v>
      </c>
      <c r="B827" s="20">
        <v>83</v>
      </c>
      <c r="C827" s="21">
        <v>2017</v>
      </c>
      <c r="D827" s="20" t="s">
        <v>96</v>
      </c>
      <c r="E827" s="21">
        <v>48323</v>
      </c>
      <c r="F827">
        <v>1.96753098938394</v>
      </c>
      <c r="G827" s="21">
        <v>193974</v>
      </c>
      <c r="H827">
        <v>52394</v>
      </c>
      <c r="I827">
        <v>4.643547</v>
      </c>
      <c r="J827">
        <v>334733</v>
      </c>
    </row>
    <row r="828" spans="1:10">
      <c r="A828" s="20" t="s">
        <v>101</v>
      </c>
      <c r="B828" s="20">
        <v>83</v>
      </c>
      <c r="C828" s="21">
        <v>2018</v>
      </c>
      <c r="D828" s="20" t="s">
        <v>96</v>
      </c>
      <c r="E828" s="21">
        <v>52394</v>
      </c>
      <c r="F828">
        <v>4.64354697102722</v>
      </c>
      <c r="G828" s="21">
        <v>334733</v>
      </c>
      <c r="H828">
        <v>52405</v>
      </c>
      <c r="I828">
        <v>4.6527812</v>
      </c>
      <c r="J828">
        <v>356059</v>
      </c>
    </row>
    <row r="829" spans="1:10">
      <c r="A829" s="133" t="s">
        <v>101</v>
      </c>
      <c r="B829" s="20">
        <v>83</v>
      </c>
      <c r="C829" s="21">
        <v>2019</v>
      </c>
      <c r="D829" s="20" t="s">
        <v>96</v>
      </c>
      <c r="E829" s="21">
        <v>52405</v>
      </c>
      <c r="F829">
        <v>4.65278122316573</v>
      </c>
      <c r="G829" s="21">
        <v>356059</v>
      </c>
      <c r="H829">
        <v>52416</v>
      </c>
      <c r="I829">
        <v>4.6620155</v>
      </c>
      <c r="J829">
        <v>377385</v>
      </c>
    </row>
    <row r="830" spans="1:10">
      <c r="A830" s="20" t="s">
        <v>101</v>
      </c>
      <c r="B830" s="20">
        <v>83</v>
      </c>
      <c r="C830" s="21">
        <v>2020</v>
      </c>
      <c r="D830" s="20" t="s">
        <v>96</v>
      </c>
      <c r="E830" s="21" t="s">
        <v>12</v>
      </c>
      <c r="F830" t="s">
        <v>12</v>
      </c>
      <c r="G830" s="21" t="s">
        <v>12</v>
      </c>
      <c r="H830">
        <v>52427</v>
      </c>
      <c r="I830">
        <v>4.6712497</v>
      </c>
      <c r="J830">
        <v>398711</v>
      </c>
    </row>
    <row r="831" spans="1:10">
      <c r="A831" s="20" t="s">
        <v>101</v>
      </c>
      <c r="B831" s="20">
        <v>83</v>
      </c>
      <c r="C831" s="21">
        <v>2021</v>
      </c>
      <c r="D831" s="103" t="s">
        <v>96</v>
      </c>
      <c r="E831" s="21" t="s">
        <v>12</v>
      </c>
      <c r="F831" t="s">
        <v>12</v>
      </c>
      <c r="G831" s="21" t="s">
        <v>12</v>
      </c>
      <c r="H831">
        <v>27859</v>
      </c>
      <c r="I831">
        <v>2.9950106</v>
      </c>
      <c r="J831">
        <v>86083</v>
      </c>
    </row>
    <row r="832" spans="1:10">
      <c r="A832" s="5" t="s">
        <v>102</v>
      </c>
      <c r="B832" s="5">
        <v>84</v>
      </c>
      <c r="C832" s="6">
        <v>2012</v>
      </c>
      <c r="D832" s="5" t="s">
        <v>96</v>
      </c>
      <c r="E832" s="6">
        <v>27859</v>
      </c>
      <c r="F832">
        <v>2.99501058903765</v>
      </c>
      <c r="G832" s="6">
        <v>86083</v>
      </c>
      <c r="H832">
        <v>27859</v>
      </c>
      <c r="I832">
        <v>3.0660828</v>
      </c>
      <c r="J832">
        <v>93653</v>
      </c>
    </row>
    <row r="833" spans="1:10">
      <c r="A833" s="5" t="s">
        <v>102</v>
      </c>
      <c r="B833" s="5">
        <v>84</v>
      </c>
      <c r="C833" s="6">
        <v>2013</v>
      </c>
      <c r="D833" s="5" t="s">
        <v>96</v>
      </c>
      <c r="E833" s="6">
        <v>27859</v>
      </c>
      <c r="F833">
        <v>3.06608277396891</v>
      </c>
      <c r="G833" s="6">
        <v>93653</v>
      </c>
      <c r="H833">
        <v>27865</v>
      </c>
      <c r="I833">
        <v>3.1609546</v>
      </c>
      <c r="J833">
        <v>100865</v>
      </c>
    </row>
    <row r="834" spans="1:10">
      <c r="A834" s="5" t="s">
        <v>102</v>
      </c>
      <c r="B834" s="5">
        <v>84</v>
      </c>
      <c r="C834" s="6">
        <v>2014</v>
      </c>
      <c r="D834" s="5" t="s">
        <v>96</v>
      </c>
      <c r="E834" s="6">
        <v>27865</v>
      </c>
      <c r="F834">
        <v>3.160954602548</v>
      </c>
      <c r="G834" s="6">
        <v>100865</v>
      </c>
      <c r="H834">
        <v>27865</v>
      </c>
      <c r="I834">
        <v>3.1374843</v>
      </c>
      <c r="J834">
        <v>97077</v>
      </c>
    </row>
    <row r="835" spans="1:10">
      <c r="A835" s="5" t="s">
        <v>102</v>
      </c>
      <c r="B835" s="5">
        <v>84</v>
      </c>
      <c r="C835" s="6">
        <v>2015</v>
      </c>
      <c r="D835" s="5" t="s">
        <v>96</v>
      </c>
      <c r="E835" s="6">
        <v>27865</v>
      </c>
      <c r="F835">
        <v>3.1374842993002</v>
      </c>
      <c r="G835" s="6">
        <v>97077</v>
      </c>
      <c r="H835">
        <v>27866</v>
      </c>
      <c r="I835">
        <v>3.5964258</v>
      </c>
      <c r="J835">
        <v>118896</v>
      </c>
    </row>
    <row r="836" spans="1:10">
      <c r="A836" s="5" t="s">
        <v>102</v>
      </c>
      <c r="B836" s="5">
        <v>84</v>
      </c>
      <c r="C836" s="6">
        <v>2016</v>
      </c>
      <c r="D836" s="5" t="s">
        <v>96</v>
      </c>
      <c r="E836" s="6">
        <v>27866</v>
      </c>
      <c r="F836">
        <v>3.59642575181224</v>
      </c>
      <c r="G836" s="6">
        <v>118896</v>
      </c>
      <c r="H836">
        <v>27870</v>
      </c>
      <c r="I836">
        <v>3.8145318</v>
      </c>
      <c r="J836">
        <v>123884</v>
      </c>
    </row>
    <row r="837" spans="1:10">
      <c r="A837" s="5" t="s">
        <v>102</v>
      </c>
      <c r="B837" s="5">
        <v>84</v>
      </c>
      <c r="C837" s="6">
        <v>2017</v>
      </c>
      <c r="D837" s="5" t="s">
        <v>96</v>
      </c>
      <c r="E837" s="6">
        <v>27870</v>
      </c>
      <c r="F837">
        <v>3.81453175457481</v>
      </c>
      <c r="G837" s="6">
        <v>123884</v>
      </c>
      <c r="H837">
        <v>27870</v>
      </c>
      <c r="I837">
        <v>4.8043416</v>
      </c>
      <c r="J837">
        <v>167591</v>
      </c>
    </row>
    <row r="838" spans="1:10">
      <c r="A838" s="5" t="s">
        <v>102</v>
      </c>
      <c r="B838" s="5">
        <v>84</v>
      </c>
      <c r="C838" s="6">
        <v>2018</v>
      </c>
      <c r="D838" s="5" t="s">
        <v>96</v>
      </c>
      <c r="E838" s="6">
        <v>27870</v>
      </c>
      <c r="F838">
        <v>4.8043415859347</v>
      </c>
      <c r="G838" s="6">
        <v>167591</v>
      </c>
      <c r="H838">
        <v>27870</v>
      </c>
      <c r="I838">
        <v>4.8067456</v>
      </c>
      <c r="J838">
        <v>192511</v>
      </c>
    </row>
    <row r="839" spans="1:10">
      <c r="A839" s="5" t="s">
        <v>102</v>
      </c>
      <c r="B839" s="5">
        <v>84</v>
      </c>
      <c r="C839" s="6">
        <v>2019</v>
      </c>
      <c r="D839" s="5" t="s">
        <v>96</v>
      </c>
      <c r="E839" s="6">
        <v>27870</v>
      </c>
      <c r="F839">
        <v>4.80674560459275</v>
      </c>
      <c r="G839" s="6">
        <v>192511</v>
      </c>
      <c r="H839">
        <v>27870</v>
      </c>
      <c r="I839">
        <v>4.8091496</v>
      </c>
      <c r="J839">
        <v>217431</v>
      </c>
    </row>
    <row r="840" spans="1:10">
      <c r="A840" s="5" t="s">
        <v>102</v>
      </c>
      <c r="B840" s="5">
        <v>84</v>
      </c>
      <c r="C840" s="6">
        <v>2020</v>
      </c>
      <c r="D840" s="5" t="s">
        <v>96</v>
      </c>
      <c r="E840" s="6" t="s">
        <v>12</v>
      </c>
      <c r="F840" t="s">
        <v>12</v>
      </c>
      <c r="G840" s="6" t="s">
        <v>12</v>
      </c>
      <c r="H840">
        <v>27870</v>
      </c>
      <c r="I840">
        <v>4.8115536</v>
      </c>
      <c r="J840">
        <v>242351</v>
      </c>
    </row>
    <row r="841" spans="1:10">
      <c r="A841" s="5" t="s">
        <v>102</v>
      </c>
      <c r="B841" s="5">
        <v>84</v>
      </c>
      <c r="C841" s="6">
        <v>2021</v>
      </c>
      <c r="D841" s="93" t="s">
        <v>96</v>
      </c>
      <c r="E841" s="6" t="s">
        <v>12</v>
      </c>
      <c r="F841" t="s">
        <v>12</v>
      </c>
      <c r="G841" s="6" t="s">
        <v>12</v>
      </c>
      <c r="H841">
        <v>31225</v>
      </c>
      <c r="I841">
        <v>2.2651721</v>
      </c>
      <c r="J841">
        <v>141701</v>
      </c>
    </row>
    <row r="842" spans="1:10">
      <c r="A842" s="27" t="s">
        <v>103</v>
      </c>
      <c r="B842" s="27">
        <v>85</v>
      </c>
      <c r="C842" s="28">
        <v>2012</v>
      </c>
      <c r="D842" s="27" t="s">
        <v>96</v>
      </c>
      <c r="E842" s="28">
        <v>31225</v>
      </c>
      <c r="F842">
        <v>2.26517213771017</v>
      </c>
      <c r="G842" s="28">
        <v>141701</v>
      </c>
      <c r="H842">
        <v>30838</v>
      </c>
      <c r="I842">
        <v>2.3551787</v>
      </c>
      <c r="J842">
        <v>147758</v>
      </c>
    </row>
    <row r="843" spans="1:10">
      <c r="A843" s="27" t="s">
        <v>103</v>
      </c>
      <c r="B843" s="27">
        <v>85</v>
      </c>
      <c r="C843" s="28">
        <v>2013</v>
      </c>
      <c r="D843" s="27" t="s">
        <v>96</v>
      </c>
      <c r="E843" s="28">
        <v>30838</v>
      </c>
      <c r="F843">
        <v>2.3551786756599</v>
      </c>
      <c r="G843" s="28">
        <v>147758</v>
      </c>
      <c r="H843">
        <v>30844</v>
      </c>
      <c r="I843">
        <v>2.4877124</v>
      </c>
      <c r="J843">
        <v>155538</v>
      </c>
    </row>
    <row r="844" spans="1:10">
      <c r="A844" s="27" t="s">
        <v>103</v>
      </c>
      <c r="B844" s="27">
        <v>85</v>
      </c>
      <c r="C844" s="28">
        <v>2014</v>
      </c>
      <c r="D844" s="27" t="s">
        <v>96</v>
      </c>
      <c r="E844" s="28">
        <v>30844</v>
      </c>
      <c r="F844">
        <v>2.48771235896771</v>
      </c>
      <c r="G844" s="28">
        <v>155538</v>
      </c>
      <c r="H844">
        <v>30844</v>
      </c>
      <c r="I844">
        <v>2.4487745</v>
      </c>
      <c r="J844">
        <v>151820</v>
      </c>
    </row>
    <row r="845" spans="1:10">
      <c r="A845" s="27" t="s">
        <v>103</v>
      </c>
      <c r="B845" s="27">
        <v>85</v>
      </c>
      <c r="C845" s="28">
        <v>2015</v>
      </c>
      <c r="D845" s="27" t="s">
        <v>96</v>
      </c>
      <c r="E845" s="28">
        <v>30844</v>
      </c>
      <c r="F845">
        <v>2.44877447801842</v>
      </c>
      <c r="G845" s="28">
        <v>151820</v>
      </c>
      <c r="H845">
        <v>33590</v>
      </c>
      <c r="I845">
        <v>2.2822864</v>
      </c>
      <c r="J845">
        <v>176965</v>
      </c>
    </row>
    <row r="846" spans="1:10">
      <c r="A846" s="27" t="s">
        <v>103</v>
      </c>
      <c r="B846" s="27">
        <v>85</v>
      </c>
      <c r="C846" s="28">
        <v>2016</v>
      </c>
      <c r="D846" s="27" t="s">
        <v>96</v>
      </c>
      <c r="E846" s="28">
        <v>33590</v>
      </c>
      <c r="F846">
        <v>2.28228639476035</v>
      </c>
      <c r="G846" s="28">
        <v>176965</v>
      </c>
      <c r="H846">
        <v>58808</v>
      </c>
      <c r="I846">
        <v>1.4868045</v>
      </c>
      <c r="J846">
        <v>186577</v>
      </c>
    </row>
    <row r="847" spans="1:10">
      <c r="A847" s="27" t="s">
        <v>103</v>
      </c>
      <c r="B847" s="27">
        <v>85</v>
      </c>
      <c r="C847" s="28">
        <v>2017</v>
      </c>
      <c r="D847" s="27" t="s">
        <v>96</v>
      </c>
      <c r="E847" s="28">
        <v>58808</v>
      </c>
      <c r="F847">
        <v>1.48680451639233</v>
      </c>
      <c r="G847" s="28">
        <v>186577</v>
      </c>
      <c r="H847">
        <v>53404</v>
      </c>
      <c r="I847">
        <v>3.7072129</v>
      </c>
      <c r="J847">
        <v>289748</v>
      </c>
    </row>
    <row r="848" spans="1:10">
      <c r="A848" s="27" t="s">
        <v>103</v>
      </c>
      <c r="B848" s="27">
        <v>85</v>
      </c>
      <c r="C848" s="28">
        <v>2018</v>
      </c>
      <c r="D848" s="27" t="s">
        <v>96</v>
      </c>
      <c r="E848" s="28">
        <v>53404</v>
      </c>
      <c r="F848">
        <v>3.70721294285072</v>
      </c>
      <c r="G848" s="28">
        <v>289748</v>
      </c>
      <c r="H848">
        <v>53405</v>
      </c>
      <c r="I848">
        <v>3.7149331</v>
      </c>
      <c r="J848">
        <v>307097</v>
      </c>
    </row>
    <row r="849" spans="1:10">
      <c r="A849" s="27" t="s">
        <v>103</v>
      </c>
      <c r="B849" s="27">
        <v>85</v>
      </c>
      <c r="C849" s="28">
        <v>2019</v>
      </c>
      <c r="D849" s="27" t="s">
        <v>96</v>
      </c>
      <c r="E849" s="28">
        <v>53405</v>
      </c>
      <c r="F849">
        <v>3.71493305870237</v>
      </c>
      <c r="G849" s="28">
        <v>307097</v>
      </c>
      <c r="H849">
        <v>53406</v>
      </c>
      <c r="I849">
        <v>3.7226532</v>
      </c>
      <c r="J849">
        <v>324446</v>
      </c>
    </row>
    <row r="850" spans="1:10">
      <c r="A850" s="27" t="s">
        <v>103</v>
      </c>
      <c r="B850" s="27">
        <v>85</v>
      </c>
      <c r="C850" s="28">
        <v>2020</v>
      </c>
      <c r="D850" s="27" t="s">
        <v>96</v>
      </c>
      <c r="E850" s="28" t="s">
        <v>12</v>
      </c>
      <c r="F850" t="s">
        <v>12</v>
      </c>
      <c r="G850" s="28" t="s">
        <v>12</v>
      </c>
      <c r="H850">
        <v>53407</v>
      </c>
      <c r="I850">
        <v>3.7303733</v>
      </c>
      <c r="J850">
        <v>341795</v>
      </c>
    </row>
    <row r="851" spans="1:10">
      <c r="A851" s="27" t="s">
        <v>103</v>
      </c>
      <c r="B851" s="27">
        <v>85</v>
      </c>
      <c r="C851" s="28">
        <v>2021</v>
      </c>
      <c r="D851" s="29" t="s">
        <v>96</v>
      </c>
      <c r="E851" s="28" t="s">
        <v>12</v>
      </c>
      <c r="F851" t="s">
        <v>12</v>
      </c>
      <c r="G851" s="28" t="s">
        <v>12</v>
      </c>
      <c r="H851">
        <v>8120</v>
      </c>
      <c r="I851">
        <v>2.1864532</v>
      </c>
      <c r="J851">
        <v>34621</v>
      </c>
    </row>
    <row r="852" spans="1:10">
      <c r="A852" s="20" t="s">
        <v>104</v>
      </c>
      <c r="B852" s="20">
        <v>86</v>
      </c>
      <c r="C852" s="21">
        <v>2012</v>
      </c>
      <c r="D852" s="20" t="s">
        <v>96</v>
      </c>
      <c r="E852" s="21">
        <v>8120</v>
      </c>
      <c r="F852">
        <v>2.18645320197044</v>
      </c>
      <c r="G852" s="21">
        <v>34621</v>
      </c>
      <c r="H852">
        <v>8113</v>
      </c>
      <c r="I852">
        <v>2.2466412</v>
      </c>
      <c r="J852">
        <v>36487</v>
      </c>
    </row>
    <row r="853" spans="1:10">
      <c r="A853" s="20" t="s">
        <v>104</v>
      </c>
      <c r="B853" s="20">
        <v>86</v>
      </c>
      <c r="C853" s="21">
        <v>2013</v>
      </c>
      <c r="D853" s="20" t="s">
        <v>96</v>
      </c>
      <c r="E853" s="21">
        <v>8113</v>
      </c>
      <c r="F853">
        <v>2.2466411931468</v>
      </c>
      <c r="G853" s="21">
        <v>36487</v>
      </c>
      <c r="H853">
        <v>8101</v>
      </c>
      <c r="I853">
        <v>2.3226762</v>
      </c>
      <c r="J853">
        <v>39133</v>
      </c>
    </row>
    <row r="854" spans="1:10">
      <c r="A854" s="20" t="s">
        <v>104</v>
      </c>
      <c r="B854" s="20">
        <v>86</v>
      </c>
      <c r="C854" s="21">
        <v>2014</v>
      </c>
      <c r="D854" s="20" t="s">
        <v>96</v>
      </c>
      <c r="E854" s="21">
        <v>8101</v>
      </c>
      <c r="F854">
        <v>2.32267621281323</v>
      </c>
      <c r="G854" s="21">
        <v>39133</v>
      </c>
      <c r="H854">
        <v>8098</v>
      </c>
      <c r="I854">
        <v>2.2795752</v>
      </c>
      <c r="J854">
        <v>38156</v>
      </c>
    </row>
    <row r="855" spans="1:10">
      <c r="A855" s="20" t="s">
        <v>104</v>
      </c>
      <c r="B855" s="20">
        <v>86</v>
      </c>
      <c r="C855" s="21">
        <v>2015</v>
      </c>
      <c r="D855" s="20" t="s">
        <v>96</v>
      </c>
      <c r="E855" s="21">
        <v>8098</v>
      </c>
      <c r="F855">
        <v>2.27957520375401</v>
      </c>
      <c r="G855" s="21">
        <v>38156</v>
      </c>
      <c r="H855">
        <v>8092</v>
      </c>
      <c r="I855">
        <v>2.833045</v>
      </c>
      <c r="J855">
        <v>50695</v>
      </c>
    </row>
    <row r="856" spans="1:10">
      <c r="A856" s="20" t="s">
        <v>104</v>
      </c>
      <c r="B856" s="20">
        <v>86</v>
      </c>
      <c r="C856" s="21">
        <v>2016</v>
      </c>
      <c r="D856" s="20" t="s">
        <v>96</v>
      </c>
      <c r="E856" s="21">
        <v>8092</v>
      </c>
      <c r="F856">
        <v>2.83304498269896</v>
      </c>
      <c r="G856" s="21">
        <v>50695</v>
      </c>
      <c r="H856">
        <v>8089</v>
      </c>
      <c r="I856">
        <v>3.1867969</v>
      </c>
      <c r="J856">
        <v>53581</v>
      </c>
    </row>
    <row r="857" spans="1:10">
      <c r="A857" s="20" t="s">
        <v>104</v>
      </c>
      <c r="B857" s="20">
        <v>86</v>
      </c>
      <c r="C857" s="21">
        <v>2017</v>
      </c>
      <c r="D857" s="20" t="s">
        <v>96</v>
      </c>
      <c r="E857" s="21">
        <v>8089</v>
      </c>
      <c r="F857">
        <v>3.18679688465818</v>
      </c>
      <c r="G857" s="21">
        <v>53581</v>
      </c>
      <c r="H857">
        <v>8077</v>
      </c>
      <c r="I857">
        <v>6.878544</v>
      </c>
      <c r="J857">
        <v>91282</v>
      </c>
    </row>
    <row r="858" spans="1:10">
      <c r="A858" s="20" t="s">
        <v>104</v>
      </c>
      <c r="B858" s="20">
        <v>86</v>
      </c>
      <c r="C858" s="21">
        <v>2018</v>
      </c>
      <c r="D858" s="20" t="s">
        <v>96</v>
      </c>
      <c r="E858" s="21">
        <v>8077</v>
      </c>
      <c r="F858">
        <v>6.87854401386653</v>
      </c>
      <c r="G858" s="21">
        <v>91282</v>
      </c>
      <c r="H858">
        <v>8069</v>
      </c>
      <c r="I858">
        <v>6.8929235</v>
      </c>
      <c r="J858">
        <v>102165</v>
      </c>
    </row>
    <row r="859" spans="1:10">
      <c r="A859" s="20" t="s">
        <v>104</v>
      </c>
      <c r="B859" s="20">
        <v>86</v>
      </c>
      <c r="C859" s="21">
        <v>2019</v>
      </c>
      <c r="D859" s="20" t="s">
        <v>96</v>
      </c>
      <c r="E859" s="21">
        <v>8069</v>
      </c>
      <c r="F859">
        <v>6.89292353451481</v>
      </c>
      <c r="G859" s="21">
        <v>102165</v>
      </c>
      <c r="H859">
        <v>8061</v>
      </c>
      <c r="I859">
        <v>6.9073031</v>
      </c>
      <c r="J859">
        <v>113048</v>
      </c>
    </row>
    <row r="860" spans="1:10">
      <c r="A860" s="20" t="s">
        <v>104</v>
      </c>
      <c r="B860" s="20">
        <v>86</v>
      </c>
      <c r="C860" s="21">
        <v>2020</v>
      </c>
      <c r="D860" s="20" t="s">
        <v>96</v>
      </c>
      <c r="E860" s="21" t="s">
        <v>12</v>
      </c>
      <c r="F860" t="s">
        <v>12</v>
      </c>
      <c r="G860" s="21" t="s">
        <v>12</v>
      </c>
      <c r="H860">
        <v>8053</v>
      </c>
      <c r="I860">
        <v>6.9216826</v>
      </c>
      <c r="J860">
        <v>123931</v>
      </c>
    </row>
    <row r="861" spans="1:10">
      <c r="A861" s="20" t="s">
        <v>104</v>
      </c>
      <c r="B861" s="20">
        <v>86</v>
      </c>
      <c r="C861" s="21">
        <v>2021</v>
      </c>
      <c r="D861" s="103" t="s">
        <v>96</v>
      </c>
      <c r="E861" s="21" t="s">
        <v>12</v>
      </c>
      <c r="F861" t="s">
        <v>12</v>
      </c>
      <c r="G861" s="21" t="s">
        <v>12</v>
      </c>
      <c r="H861">
        <v>26647</v>
      </c>
      <c r="I861">
        <v>2.6929485</v>
      </c>
      <c r="J861">
        <v>180483</v>
      </c>
    </row>
    <row r="862" spans="1:10">
      <c r="A862" s="52" t="s">
        <v>105</v>
      </c>
      <c r="B862" s="52">
        <v>87</v>
      </c>
      <c r="C862" s="53">
        <v>2012</v>
      </c>
      <c r="D862" s="52" t="s">
        <v>96</v>
      </c>
      <c r="E862" s="53">
        <v>26647</v>
      </c>
      <c r="F862">
        <v>2.6929485495553</v>
      </c>
      <c r="G862" s="53">
        <v>180483</v>
      </c>
      <c r="H862">
        <v>26820</v>
      </c>
      <c r="I862">
        <v>2.7178598</v>
      </c>
      <c r="J862">
        <v>198024</v>
      </c>
    </row>
    <row r="863" spans="1:10">
      <c r="A863" s="52" t="s">
        <v>105</v>
      </c>
      <c r="B863" s="52">
        <v>87</v>
      </c>
      <c r="C863" s="53">
        <v>2013</v>
      </c>
      <c r="D863" s="52" t="s">
        <v>96</v>
      </c>
      <c r="E863" s="53">
        <v>26820</v>
      </c>
      <c r="F863">
        <v>2.71785980611484</v>
      </c>
      <c r="G863" s="53">
        <v>198024</v>
      </c>
      <c r="H863">
        <v>27078</v>
      </c>
      <c r="I863">
        <v>2.7741709</v>
      </c>
      <c r="J863">
        <v>197172</v>
      </c>
    </row>
    <row r="864" spans="1:10">
      <c r="A864" s="52" t="s">
        <v>105</v>
      </c>
      <c r="B864" s="52">
        <v>87</v>
      </c>
      <c r="C864" s="53">
        <v>2014</v>
      </c>
      <c r="D864" s="52" t="s">
        <v>96</v>
      </c>
      <c r="E864" s="53">
        <v>27078</v>
      </c>
      <c r="F864">
        <v>2.77417091365684</v>
      </c>
      <c r="G864" s="53">
        <v>197172</v>
      </c>
      <c r="H864">
        <v>27079</v>
      </c>
      <c r="I864">
        <v>3.1186159</v>
      </c>
      <c r="J864">
        <v>191669</v>
      </c>
    </row>
    <row r="865" spans="1:10">
      <c r="A865" s="52" t="s">
        <v>105</v>
      </c>
      <c r="B865" s="52">
        <v>87</v>
      </c>
      <c r="C865" s="53">
        <v>2015</v>
      </c>
      <c r="D865" s="52" t="s">
        <v>96</v>
      </c>
      <c r="E865" s="53">
        <v>27079</v>
      </c>
      <c r="F865">
        <v>3.11861590162118</v>
      </c>
      <c r="G865" s="53">
        <v>191669</v>
      </c>
      <c r="H865">
        <v>27099</v>
      </c>
      <c r="I865">
        <v>2.9202185</v>
      </c>
      <c r="J865">
        <v>207813</v>
      </c>
    </row>
    <row r="866" spans="1:10">
      <c r="A866" s="52" t="s">
        <v>105</v>
      </c>
      <c r="B866" s="52">
        <v>87</v>
      </c>
      <c r="C866" s="53">
        <v>2016</v>
      </c>
      <c r="D866" s="52" t="s">
        <v>96</v>
      </c>
      <c r="E866" s="53">
        <v>27099</v>
      </c>
      <c r="F866">
        <v>2.92021845824569</v>
      </c>
      <c r="G866" s="53">
        <v>207813</v>
      </c>
      <c r="H866">
        <v>27319</v>
      </c>
      <c r="I866">
        <v>3.0485743</v>
      </c>
      <c r="J866">
        <v>217007</v>
      </c>
    </row>
    <row r="867" spans="1:10">
      <c r="A867" s="52" t="s">
        <v>105</v>
      </c>
      <c r="B867" s="52">
        <v>87</v>
      </c>
      <c r="C867" s="53">
        <v>2017</v>
      </c>
      <c r="D867" s="52" t="s">
        <v>96</v>
      </c>
      <c r="E867" s="53">
        <v>27319</v>
      </c>
      <c r="F867">
        <v>3.04857425235184</v>
      </c>
      <c r="G867" s="53">
        <v>217007</v>
      </c>
      <c r="H867">
        <v>27364</v>
      </c>
      <c r="I867">
        <v>3.9837743</v>
      </c>
      <c r="J867">
        <v>305699</v>
      </c>
    </row>
    <row r="868" spans="1:10">
      <c r="A868" s="52" t="s">
        <v>105</v>
      </c>
      <c r="B868" s="52">
        <v>87</v>
      </c>
      <c r="C868" s="53">
        <v>2018</v>
      </c>
      <c r="D868" s="52" t="s">
        <v>96</v>
      </c>
      <c r="E868" s="53">
        <v>27364</v>
      </c>
      <c r="F868">
        <v>3.98377430200263</v>
      </c>
      <c r="G868" s="53">
        <v>305699</v>
      </c>
      <c r="H868">
        <v>27365</v>
      </c>
      <c r="I868">
        <v>3.9911931</v>
      </c>
      <c r="J868">
        <v>328863</v>
      </c>
    </row>
    <row r="869" spans="1:10">
      <c r="A869" s="52" t="s">
        <v>105</v>
      </c>
      <c r="B869" s="52">
        <v>87</v>
      </c>
      <c r="C869" s="53">
        <v>2019</v>
      </c>
      <c r="D869" s="52" t="s">
        <v>96</v>
      </c>
      <c r="E869" s="53">
        <v>27365</v>
      </c>
      <c r="F869">
        <v>3.99119312991047</v>
      </c>
      <c r="G869" s="53">
        <v>328863</v>
      </c>
      <c r="H869">
        <v>27366</v>
      </c>
      <c r="I869">
        <v>3.998612</v>
      </c>
      <c r="J869">
        <v>352027</v>
      </c>
    </row>
    <row r="870" spans="1:10">
      <c r="A870" s="52" t="s">
        <v>105</v>
      </c>
      <c r="B870" s="52">
        <v>87</v>
      </c>
      <c r="C870" s="53">
        <v>2020</v>
      </c>
      <c r="D870" s="52" t="s">
        <v>96</v>
      </c>
      <c r="E870" s="53" t="s">
        <v>12</v>
      </c>
      <c r="F870" t="s">
        <v>12</v>
      </c>
      <c r="G870" s="53" t="s">
        <v>12</v>
      </c>
      <c r="H870">
        <v>27367</v>
      </c>
      <c r="I870">
        <v>4.0060308</v>
      </c>
      <c r="J870">
        <v>375191</v>
      </c>
    </row>
    <row r="871" spans="1:10">
      <c r="A871" s="52" t="s">
        <v>105</v>
      </c>
      <c r="B871" s="52">
        <v>87</v>
      </c>
      <c r="C871" s="53">
        <v>2021</v>
      </c>
      <c r="D871" s="60" t="s">
        <v>96</v>
      </c>
      <c r="E871" s="53" t="s">
        <v>12</v>
      </c>
      <c r="F871" t="s">
        <v>12</v>
      </c>
      <c r="G871" s="53" t="s">
        <v>12</v>
      </c>
      <c r="H871">
        <v>29748</v>
      </c>
      <c r="I871">
        <v>3.730839</v>
      </c>
      <c r="J871">
        <v>140797</v>
      </c>
    </row>
    <row r="872" spans="1:10">
      <c r="A872" s="27" t="s">
        <v>106</v>
      </c>
      <c r="B872" s="27">
        <v>88</v>
      </c>
      <c r="C872" s="28">
        <v>2012</v>
      </c>
      <c r="D872" s="27" t="s">
        <v>96</v>
      </c>
      <c r="E872" s="28">
        <v>29748</v>
      </c>
      <c r="F872">
        <v>3.73083904800323</v>
      </c>
      <c r="G872" s="28">
        <v>140797</v>
      </c>
      <c r="H872">
        <v>29789</v>
      </c>
      <c r="I872">
        <v>3.4362013</v>
      </c>
      <c r="J872">
        <v>155906</v>
      </c>
    </row>
    <row r="873" spans="1:10">
      <c r="A873" s="27" t="s">
        <v>106</v>
      </c>
      <c r="B873" s="27">
        <v>88</v>
      </c>
      <c r="C873" s="28">
        <v>2013</v>
      </c>
      <c r="D873" s="27" t="s">
        <v>96</v>
      </c>
      <c r="E873" s="28">
        <v>29789</v>
      </c>
      <c r="F873">
        <v>3.43620128235255</v>
      </c>
      <c r="G873" s="28">
        <v>155906</v>
      </c>
      <c r="H873">
        <v>30484</v>
      </c>
      <c r="I873">
        <v>3.4738879</v>
      </c>
      <c r="J873">
        <v>168958</v>
      </c>
    </row>
    <row r="874" spans="1:10">
      <c r="A874" s="27" t="s">
        <v>106</v>
      </c>
      <c r="B874" s="27">
        <v>88</v>
      </c>
      <c r="C874" s="28">
        <v>2014</v>
      </c>
      <c r="D874" s="27" t="s">
        <v>96</v>
      </c>
      <c r="E874" s="28">
        <v>30484</v>
      </c>
      <c r="F874">
        <v>3.47388794121506</v>
      </c>
      <c r="G874" s="28">
        <v>168958</v>
      </c>
      <c r="H874">
        <v>30440</v>
      </c>
      <c r="I874">
        <v>2.3156702</v>
      </c>
      <c r="J874">
        <v>166563</v>
      </c>
    </row>
    <row r="875" spans="1:10">
      <c r="A875" s="27" t="s">
        <v>106</v>
      </c>
      <c r="B875" s="27">
        <v>88</v>
      </c>
      <c r="C875" s="28">
        <v>2015</v>
      </c>
      <c r="D875" s="27" t="s">
        <v>96</v>
      </c>
      <c r="E875" s="28">
        <v>30440</v>
      </c>
      <c r="F875">
        <v>2.31567017082786</v>
      </c>
      <c r="G875" s="28">
        <v>166563</v>
      </c>
      <c r="H875">
        <v>30594</v>
      </c>
      <c r="I875">
        <v>3.311499</v>
      </c>
      <c r="J875">
        <v>196008</v>
      </c>
    </row>
    <row r="876" spans="1:10">
      <c r="A876" s="27" t="s">
        <v>106</v>
      </c>
      <c r="B876" s="27">
        <v>88</v>
      </c>
      <c r="C876" s="28">
        <v>2016</v>
      </c>
      <c r="D876" s="27" t="s">
        <v>96</v>
      </c>
      <c r="E876" s="28">
        <v>30594</v>
      </c>
      <c r="F876">
        <v>3.31149898672942</v>
      </c>
      <c r="G876" s="28">
        <v>196008</v>
      </c>
      <c r="H876">
        <v>30473</v>
      </c>
      <c r="I876">
        <v>3.4148919</v>
      </c>
      <c r="J876">
        <v>212211</v>
      </c>
    </row>
    <row r="877" spans="1:10">
      <c r="A877" s="27" t="s">
        <v>106</v>
      </c>
      <c r="B877" s="27">
        <v>88</v>
      </c>
      <c r="C877" s="28">
        <v>2017</v>
      </c>
      <c r="D877" s="27" t="s">
        <v>96</v>
      </c>
      <c r="E877" s="28">
        <v>30473</v>
      </c>
      <c r="F877">
        <v>3.4148918714928</v>
      </c>
      <c r="G877" s="28">
        <v>212211</v>
      </c>
      <c r="H877">
        <v>30628</v>
      </c>
      <c r="I877">
        <v>6.0011754</v>
      </c>
      <c r="J877">
        <v>281097</v>
      </c>
    </row>
    <row r="878" spans="1:10">
      <c r="A878" s="27" t="s">
        <v>106</v>
      </c>
      <c r="B878" s="27">
        <v>88</v>
      </c>
      <c r="C878" s="28">
        <v>2018</v>
      </c>
      <c r="D878" s="27" t="s">
        <v>96</v>
      </c>
      <c r="E878" s="28">
        <v>30628</v>
      </c>
      <c r="F878">
        <v>6.00117539506334</v>
      </c>
      <c r="G878" s="28">
        <v>281097</v>
      </c>
      <c r="H878">
        <v>30628</v>
      </c>
      <c r="I878">
        <v>5.8088677</v>
      </c>
      <c r="J878">
        <v>290372</v>
      </c>
    </row>
    <row r="879" spans="1:10">
      <c r="A879" s="27" t="s">
        <v>106</v>
      </c>
      <c r="B879" s="27">
        <v>88</v>
      </c>
      <c r="C879" s="28">
        <v>2019</v>
      </c>
      <c r="D879" s="27" t="s">
        <v>96</v>
      </c>
      <c r="E879" s="28">
        <v>30628</v>
      </c>
      <c r="F879">
        <v>5.80886770275565</v>
      </c>
      <c r="G879" s="28">
        <v>290372</v>
      </c>
      <c r="H879">
        <v>30628</v>
      </c>
      <c r="I879">
        <v>5.61656</v>
      </c>
      <c r="J879">
        <v>299647</v>
      </c>
    </row>
    <row r="880" spans="1:10">
      <c r="A880" s="27" t="s">
        <v>106</v>
      </c>
      <c r="B880" s="27">
        <v>88</v>
      </c>
      <c r="C880" s="28">
        <v>2020</v>
      </c>
      <c r="D880" s="27" t="s">
        <v>96</v>
      </c>
      <c r="E880" s="28" t="s">
        <v>12</v>
      </c>
      <c r="F880" t="s">
        <v>12</v>
      </c>
      <c r="G880" s="28" t="s">
        <v>12</v>
      </c>
      <c r="H880">
        <v>30628</v>
      </c>
      <c r="I880">
        <v>5.4242523</v>
      </c>
      <c r="J880">
        <v>308922</v>
      </c>
    </row>
    <row r="881" spans="1:10">
      <c r="A881" s="27" t="s">
        <v>106</v>
      </c>
      <c r="B881" s="27">
        <v>88</v>
      </c>
      <c r="C881" s="28">
        <v>2021</v>
      </c>
      <c r="D881" s="29" t="s">
        <v>96</v>
      </c>
      <c r="E881" s="28" t="s">
        <v>12</v>
      </c>
      <c r="F881" t="s">
        <v>12</v>
      </c>
      <c r="G881" s="28" t="s">
        <v>12</v>
      </c>
      <c r="H881">
        <v>45155</v>
      </c>
      <c r="I881">
        <v>2.6826044</v>
      </c>
      <c r="J881">
        <v>180649</v>
      </c>
    </row>
    <row r="882" spans="1:10">
      <c r="A882" s="105" t="s">
        <v>107</v>
      </c>
      <c r="B882" s="105">
        <v>89</v>
      </c>
      <c r="C882" s="106">
        <v>2012</v>
      </c>
      <c r="D882" s="105" t="s">
        <v>96</v>
      </c>
      <c r="E882" s="106">
        <v>45155</v>
      </c>
      <c r="F882">
        <v>2.68260436275053</v>
      </c>
      <c r="G882" s="106">
        <v>180649</v>
      </c>
      <c r="H882">
        <v>45155</v>
      </c>
      <c r="I882">
        <v>2.7457203</v>
      </c>
      <c r="J882">
        <v>205324</v>
      </c>
    </row>
    <row r="883" spans="1:10">
      <c r="A883" s="105" t="s">
        <v>107</v>
      </c>
      <c r="B883" s="105">
        <v>89</v>
      </c>
      <c r="C883" s="106">
        <v>2013</v>
      </c>
      <c r="D883" s="105" t="s">
        <v>96</v>
      </c>
      <c r="E883" s="106">
        <v>45155</v>
      </c>
      <c r="F883">
        <v>2.74572029675562</v>
      </c>
      <c r="G883" s="106">
        <v>205324</v>
      </c>
      <c r="H883">
        <v>48474</v>
      </c>
      <c r="I883">
        <v>2.5605686</v>
      </c>
      <c r="J883">
        <v>214584</v>
      </c>
    </row>
    <row r="884" spans="1:10">
      <c r="A884" s="105" t="s">
        <v>107</v>
      </c>
      <c r="B884" s="105">
        <v>89</v>
      </c>
      <c r="C884" s="106">
        <v>2014</v>
      </c>
      <c r="D884" s="105" t="s">
        <v>96</v>
      </c>
      <c r="E884" s="106">
        <v>48474</v>
      </c>
      <c r="F884">
        <v>2.56056855221356</v>
      </c>
      <c r="G884" s="106">
        <v>214584</v>
      </c>
      <c r="H884">
        <v>81855</v>
      </c>
      <c r="I884">
        <v>1.4997496</v>
      </c>
      <c r="J884">
        <v>215555</v>
      </c>
    </row>
    <row r="885" spans="1:10">
      <c r="A885" s="105" t="s">
        <v>107</v>
      </c>
      <c r="B885" s="105">
        <v>89</v>
      </c>
      <c r="C885" s="106">
        <v>2015</v>
      </c>
      <c r="D885" s="105" t="s">
        <v>96</v>
      </c>
      <c r="E885" s="106">
        <v>81855</v>
      </c>
      <c r="F885">
        <v>1.49974955714373</v>
      </c>
      <c r="G885" s="106">
        <v>215555</v>
      </c>
      <c r="H885">
        <v>81990</v>
      </c>
      <c r="I885">
        <v>1.5278205</v>
      </c>
      <c r="J885">
        <v>280183</v>
      </c>
    </row>
    <row r="886" spans="1:10">
      <c r="A886" s="105" t="s">
        <v>107</v>
      </c>
      <c r="B886" s="105">
        <v>89</v>
      </c>
      <c r="C886" s="106">
        <v>2016</v>
      </c>
      <c r="D886" s="105" t="s">
        <v>96</v>
      </c>
      <c r="E886" s="106">
        <v>81990</v>
      </c>
      <c r="F886">
        <v>1.52782046591048</v>
      </c>
      <c r="G886" s="106">
        <v>280183</v>
      </c>
      <c r="H886">
        <v>82142</v>
      </c>
      <c r="I886">
        <v>1.5817</v>
      </c>
      <c r="J886">
        <v>242464</v>
      </c>
    </row>
    <row r="887" spans="1:10">
      <c r="A887" s="105" t="s">
        <v>107</v>
      </c>
      <c r="B887" s="105">
        <v>89</v>
      </c>
      <c r="C887" s="106">
        <v>2017</v>
      </c>
      <c r="D887" s="105" t="s">
        <v>96</v>
      </c>
      <c r="E887" s="106">
        <v>82142</v>
      </c>
      <c r="F887">
        <v>1.58169998295634</v>
      </c>
      <c r="G887" s="106">
        <v>242464</v>
      </c>
      <c r="H887">
        <v>82279</v>
      </c>
      <c r="I887">
        <v>3.0250854</v>
      </c>
      <c r="J887">
        <v>361933</v>
      </c>
    </row>
    <row r="888" spans="1:10">
      <c r="A888" s="105" t="s">
        <v>107</v>
      </c>
      <c r="B888" s="105">
        <v>89</v>
      </c>
      <c r="C888" s="106">
        <v>2018</v>
      </c>
      <c r="D888" s="105" t="s">
        <v>96</v>
      </c>
      <c r="E888" s="106">
        <v>82279</v>
      </c>
      <c r="F888">
        <v>3.02508538023068</v>
      </c>
      <c r="G888" s="106">
        <v>361933</v>
      </c>
      <c r="H888">
        <v>82850</v>
      </c>
      <c r="I888">
        <v>3.061207</v>
      </c>
      <c r="J888">
        <v>410931</v>
      </c>
    </row>
    <row r="889" spans="1:10">
      <c r="A889" s="105" t="s">
        <v>107</v>
      </c>
      <c r="B889" s="105">
        <v>89</v>
      </c>
      <c r="C889" s="106">
        <v>2019</v>
      </c>
      <c r="D889" s="105" t="s">
        <v>96</v>
      </c>
      <c r="E889" s="106">
        <v>82850</v>
      </c>
      <c r="F889">
        <v>3.0612070006035</v>
      </c>
      <c r="G889" s="106">
        <v>410931</v>
      </c>
      <c r="H889">
        <v>83421</v>
      </c>
      <c r="I889">
        <v>3.0973286</v>
      </c>
      <c r="J889">
        <v>459929</v>
      </c>
    </row>
    <row r="890" spans="1:10">
      <c r="A890" s="105" t="s">
        <v>107</v>
      </c>
      <c r="B890" s="105">
        <v>89</v>
      </c>
      <c r="C890" s="106">
        <v>2020</v>
      </c>
      <c r="D890" s="105" t="s">
        <v>96</v>
      </c>
      <c r="E890" s="106" t="s">
        <v>12</v>
      </c>
      <c r="F890" t="s">
        <v>12</v>
      </c>
      <c r="G890" s="106" t="s">
        <v>12</v>
      </c>
      <c r="H890">
        <v>83992</v>
      </c>
      <c r="I890">
        <v>3.1334502</v>
      </c>
      <c r="J890">
        <v>508927</v>
      </c>
    </row>
    <row r="891" spans="1:10">
      <c r="A891" s="105" t="s">
        <v>107</v>
      </c>
      <c r="B891" s="105">
        <v>89</v>
      </c>
      <c r="C891" s="106">
        <v>2021</v>
      </c>
      <c r="D891" s="247" t="s">
        <v>96</v>
      </c>
      <c r="E891" s="106" t="s">
        <v>12</v>
      </c>
      <c r="F891" t="s">
        <v>12</v>
      </c>
      <c r="G891" s="106" t="s">
        <v>12</v>
      </c>
      <c r="H891">
        <v>43255</v>
      </c>
      <c r="I891">
        <v>5.0251532</v>
      </c>
      <c r="J891">
        <v>322257</v>
      </c>
    </row>
    <row r="892" spans="1:10">
      <c r="A892" s="105" t="s">
        <v>108</v>
      </c>
      <c r="B892" s="105">
        <v>90</v>
      </c>
      <c r="C892" s="106">
        <v>2012</v>
      </c>
      <c r="D892" s="107" t="s">
        <v>109</v>
      </c>
      <c r="E892" s="106">
        <v>43255</v>
      </c>
      <c r="F892">
        <v>5.02515316148422</v>
      </c>
      <c r="G892" s="106">
        <v>322257</v>
      </c>
      <c r="H892">
        <v>42932</v>
      </c>
      <c r="I892">
        <v>5.0924252</v>
      </c>
      <c r="J892">
        <v>361282</v>
      </c>
    </row>
    <row r="893" spans="1:10">
      <c r="A893" s="105" t="s">
        <v>108</v>
      </c>
      <c r="B893" s="105">
        <v>90</v>
      </c>
      <c r="C893" s="106">
        <v>2013</v>
      </c>
      <c r="D893" s="107" t="s">
        <v>109</v>
      </c>
      <c r="E893" s="106">
        <v>42932</v>
      </c>
      <c r="F893">
        <v>5.09242523059722</v>
      </c>
      <c r="G893" s="106">
        <v>361282</v>
      </c>
      <c r="H893">
        <v>42740</v>
      </c>
      <c r="I893">
        <v>5.0108095</v>
      </c>
      <c r="J893">
        <v>376875</v>
      </c>
    </row>
    <row r="894" spans="1:10">
      <c r="A894" s="105" t="s">
        <v>108</v>
      </c>
      <c r="B894" s="105">
        <v>90</v>
      </c>
      <c r="C894" s="106">
        <v>2014</v>
      </c>
      <c r="D894" s="107" t="s">
        <v>109</v>
      </c>
      <c r="E894" s="106">
        <v>42740</v>
      </c>
      <c r="F894">
        <v>5.01080954609265</v>
      </c>
      <c r="G894" s="106">
        <v>376875</v>
      </c>
      <c r="H894">
        <v>41938</v>
      </c>
      <c r="I894">
        <v>5.1090181</v>
      </c>
      <c r="J894">
        <v>387029</v>
      </c>
    </row>
    <row r="895" spans="1:10">
      <c r="A895" s="105" t="s">
        <v>108</v>
      </c>
      <c r="B895" s="105">
        <v>90</v>
      </c>
      <c r="C895" s="106">
        <v>2015</v>
      </c>
      <c r="D895" s="107" t="s">
        <v>109</v>
      </c>
      <c r="E895" s="106">
        <v>41938</v>
      </c>
      <c r="F895">
        <v>5.10901807430016</v>
      </c>
      <c r="G895" s="106">
        <v>387029</v>
      </c>
      <c r="H895">
        <v>41582</v>
      </c>
      <c r="I895">
        <v>5.1753403</v>
      </c>
      <c r="J895">
        <v>403961</v>
      </c>
    </row>
    <row r="896" spans="1:10">
      <c r="A896" s="105" t="s">
        <v>108</v>
      </c>
      <c r="B896" s="105">
        <v>90</v>
      </c>
      <c r="C896" s="106">
        <v>2016</v>
      </c>
      <c r="D896" s="107" t="s">
        <v>109</v>
      </c>
      <c r="E896" s="106">
        <v>41582</v>
      </c>
      <c r="F896">
        <v>5.17534029147227</v>
      </c>
      <c r="G896" s="106">
        <v>403961</v>
      </c>
      <c r="H896">
        <v>40841</v>
      </c>
      <c r="I896">
        <v>5.2100585</v>
      </c>
      <c r="J896">
        <v>421483</v>
      </c>
    </row>
    <row r="897" spans="1:10">
      <c r="A897" s="105" t="s">
        <v>108</v>
      </c>
      <c r="B897" s="105">
        <v>90</v>
      </c>
      <c r="C897" s="106">
        <v>2017</v>
      </c>
      <c r="D897" s="107" t="s">
        <v>109</v>
      </c>
      <c r="E897" s="106">
        <v>40841</v>
      </c>
      <c r="F897">
        <v>5.21005851962489</v>
      </c>
      <c r="G897" s="106">
        <v>421483</v>
      </c>
      <c r="H897">
        <v>40706</v>
      </c>
      <c r="I897">
        <v>4.5865474</v>
      </c>
      <c r="J897">
        <v>543078</v>
      </c>
    </row>
    <row r="898" spans="1:10">
      <c r="A898" s="105" t="s">
        <v>108</v>
      </c>
      <c r="B898" s="105">
        <v>90</v>
      </c>
      <c r="C898" s="106">
        <v>2018</v>
      </c>
      <c r="D898" s="107" t="s">
        <v>109</v>
      </c>
      <c r="E898" s="106">
        <v>40706</v>
      </c>
      <c r="F898">
        <v>4.58654743772417</v>
      </c>
      <c r="G898" s="106">
        <v>543078</v>
      </c>
      <c r="H898">
        <v>40566</v>
      </c>
      <c r="I898">
        <v>4.6759602</v>
      </c>
      <c r="J898">
        <v>605722</v>
      </c>
    </row>
    <row r="899" spans="1:10">
      <c r="A899" s="105" t="s">
        <v>108</v>
      </c>
      <c r="B899" s="105">
        <v>90</v>
      </c>
      <c r="C899" s="106">
        <v>2019</v>
      </c>
      <c r="D899" s="107" t="s">
        <v>109</v>
      </c>
      <c r="E899" s="106">
        <v>40566</v>
      </c>
      <c r="F899">
        <v>4.67596016368387</v>
      </c>
      <c r="G899" s="106">
        <v>605722</v>
      </c>
      <c r="H899">
        <v>40426</v>
      </c>
      <c r="I899">
        <v>4.7653729</v>
      </c>
      <c r="J899">
        <v>668366</v>
      </c>
    </row>
    <row r="900" spans="1:10">
      <c r="A900" s="105" t="s">
        <v>108</v>
      </c>
      <c r="B900" s="105">
        <v>90</v>
      </c>
      <c r="C900" s="106">
        <v>2020</v>
      </c>
      <c r="D900" s="107" t="s">
        <v>109</v>
      </c>
      <c r="E900" s="106" t="s">
        <v>12</v>
      </c>
      <c r="F900" t="s">
        <v>12</v>
      </c>
      <c r="G900" s="106" t="s">
        <v>12</v>
      </c>
      <c r="H900">
        <v>40286</v>
      </c>
      <c r="I900">
        <v>4.8547856</v>
      </c>
      <c r="J900">
        <v>731010</v>
      </c>
    </row>
    <row r="901" spans="1:10">
      <c r="A901" s="105" t="s">
        <v>108</v>
      </c>
      <c r="B901" s="105">
        <v>90</v>
      </c>
      <c r="C901" s="106">
        <v>2021</v>
      </c>
      <c r="D901" s="107" t="s">
        <v>109</v>
      </c>
      <c r="E901" s="106" t="s">
        <v>12</v>
      </c>
      <c r="F901" t="s">
        <v>12</v>
      </c>
      <c r="G901" s="106" t="s">
        <v>12</v>
      </c>
      <c r="H901">
        <v>23285</v>
      </c>
      <c r="I901">
        <v>4.2957698</v>
      </c>
      <c r="J901">
        <v>167092</v>
      </c>
    </row>
    <row r="902" spans="1:10">
      <c r="A902" s="107" t="s">
        <v>110</v>
      </c>
      <c r="B902" s="107">
        <v>91</v>
      </c>
      <c r="C902" s="115">
        <v>2012</v>
      </c>
      <c r="D902" s="107" t="s">
        <v>109</v>
      </c>
      <c r="E902" s="115">
        <v>23285</v>
      </c>
      <c r="F902">
        <v>4.29576980888984</v>
      </c>
      <c r="G902" s="115">
        <v>167092</v>
      </c>
      <c r="H902">
        <v>23269</v>
      </c>
      <c r="I902">
        <v>4.4029825</v>
      </c>
      <c r="J902">
        <v>189776</v>
      </c>
    </row>
    <row r="903" spans="1:10">
      <c r="A903" s="107" t="s">
        <v>110</v>
      </c>
      <c r="B903" s="107">
        <v>91</v>
      </c>
      <c r="C903" s="115">
        <v>2013</v>
      </c>
      <c r="D903" s="107" t="s">
        <v>109</v>
      </c>
      <c r="E903" s="115">
        <v>23269</v>
      </c>
      <c r="F903">
        <v>4.40298250891744</v>
      </c>
      <c r="G903" s="115">
        <v>189776</v>
      </c>
      <c r="H903">
        <v>23041</v>
      </c>
      <c r="I903">
        <v>4.4820103</v>
      </c>
      <c r="J903">
        <v>200726</v>
      </c>
    </row>
    <row r="904" spans="1:10">
      <c r="A904" s="107" t="s">
        <v>110</v>
      </c>
      <c r="B904" s="107">
        <v>91</v>
      </c>
      <c r="C904" s="115">
        <v>2014</v>
      </c>
      <c r="D904" s="107" t="s">
        <v>109</v>
      </c>
      <c r="E904" s="115">
        <v>23041</v>
      </c>
      <c r="F904">
        <v>4.48201032941279</v>
      </c>
      <c r="G904" s="115">
        <v>200726</v>
      </c>
      <c r="H904">
        <v>22947</v>
      </c>
      <c r="I904">
        <v>4.4105112</v>
      </c>
      <c r="J904">
        <v>208869</v>
      </c>
    </row>
    <row r="905" spans="1:10">
      <c r="A905" s="107" t="s">
        <v>110</v>
      </c>
      <c r="B905" s="107">
        <v>91</v>
      </c>
      <c r="C905" s="115">
        <v>2015</v>
      </c>
      <c r="D905" s="107" t="s">
        <v>109</v>
      </c>
      <c r="E905" s="115">
        <v>22947</v>
      </c>
      <c r="F905">
        <v>4.41051117793176</v>
      </c>
      <c r="G905" s="115">
        <v>208869</v>
      </c>
      <c r="H905">
        <v>22901</v>
      </c>
      <c r="I905">
        <v>4.4384961</v>
      </c>
      <c r="J905">
        <v>218373</v>
      </c>
    </row>
    <row r="906" spans="1:10">
      <c r="A906" s="107" t="s">
        <v>110</v>
      </c>
      <c r="B906" s="107">
        <v>91</v>
      </c>
      <c r="C906" s="115">
        <v>2016</v>
      </c>
      <c r="D906" s="107" t="s">
        <v>109</v>
      </c>
      <c r="E906" s="115">
        <v>22901</v>
      </c>
      <c r="F906">
        <v>4.43849613553993</v>
      </c>
      <c r="G906" s="115">
        <v>218373</v>
      </c>
      <c r="H906">
        <v>22919</v>
      </c>
      <c r="I906">
        <v>4.3811685</v>
      </c>
      <c r="J906">
        <v>230978</v>
      </c>
    </row>
    <row r="907" spans="1:10">
      <c r="A907" s="107" t="s">
        <v>110</v>
      </c>
      <c r="B907" s="107">
        <v>91</v>
      </c>
      <c r="C907" s="115">
        <v>2017</v>
      </c>
      <c r="D907" s="107" t="s">
        <v>109</v>
      </c>
      <c r="E907" s="115">
        <v>22919</v>
      </c>
      <c r="F907">
        <v>4.38116846284742</v>
      </c>
      <c r="G907" s="115">
        <v>230978</v>
      </c>
      <c r="H907">
        <v>22811</v>
      </c>
      <c r="I907">
        <v>4.2200254</v>
      </c>
      <c r="J907">
        <v>254803</v>
      </c>
    </row>
    <row r="908" spans="1:10">
      <c r="A908" s="107" t="s">
        <v>110</v>
      </c>
      <c r="B908" s="107">
        <v>91</v>
      </c>
      <c r="C908" s="115">
        <v>2018</v>
      </c>
      <c r="D908" s="107" t="s">
        <v>109</v>
      </c>
      <c r="E908" s="115">
        <v>22811</v>
      </c>
      <c r="F908">
        <v>4.2200254263294</v>
      </c>
      <c r="G908" s="115">
        <v>254803</v>
      </c>
      <c r="H908">
        <v>22630</v>
      </c>
      <c r="I908">
        <v>4.3414494</v>
      </c>
      <c r="J908">
        <v>283381</v>
      </c>
    </row>
    <row r="909" spans="1:10">
      <c r="A909" s="107" t="s">
        <v>110</v>
      </c>
      <c r="B909" s="107">
        <v>91</v>
      </c>
      <c r="C909" s="115">
        <v>2019</v>
      </c>
      <c r="D909" s="107" t="s">
        <v>109</v>
      </c>
      <c r="E909" s="115">
        <v>22630</v>
      </c>
      <c r="F909">
        <v>4.34144940344675</v>
      </c>
      <c r="G909" s="115">
        <v>283381</v>
      </c>
      <c r="H909">
        <v>22449</v>
      </c>
      <c r="I909">
        <v>4.4628734</v>
      </c>
      <c r="J909">
        <v>311959</v>
      </c>
    </row>
    <row r="910" spans="1:10">
      <c r="A910" s="107" t="s">
        <v>110</v>
      </c>
      <c r="B910" s="107">
        <v>91</v>
      </c>
      <c r="C910" s="115">
        <v>2020</v>
      </c>
      <c r="D910" s="107" t="s">
        <v>109</v>
      </c>
      <c r="E910" s="115" t="s">
        <v>12</v>
      </c>
      <c r="F910" t="s">
        <v>12</v>
      </c>
      <c r="G910" s="115" t="s">
        <v>12</v>
      </c>
      <c r="H910">
        <v>22268</v>
      </c>
      <c r="I910">
        <v>4.5842974</v>
      </c>
      <c r="J910">
        <v>340537</v>
      </c>
    </row>
    <row r="911" spans="1:10">
      <c r="A911" s="107" t="s">
        <v>110</v>
      </c>
      <c r="B911" s="107">
        <v>91</v>
      </c>
      <c r="C911" s="115">
        <v>2021</v>
      </c>
      <c r="D911" s="116" t="s">
        <v>109</v>
      </c>
      <c r="E911" s="115" t="s">
        <v>12</v>
      </c>
      <c r="F911" t="s">
        <v>12</v>
      </c>
      <c r="G911" s="115" t="s">
        <v>12</v>
      </c>
      <c r="H911">
        <v>13086</v>
      </c>
      <c r="I911">
        <v>5.0786337</v>
      </c>
      <c r="J911">
        <v>96428</v>
      </c>
    </row>
    <row r="912" spans="1:10">
      <c r="A912" s="45" t="s">
        <v>111</v>
      </c>
      <c r="B912" s="45">
        <v>92</v>
      </c>
      <c r="C912" s="46">
        <v>2012</v>
      </c>
      <c r="D912" s="45" t="s">
        <v>109</v>
      </c>
      <c r="E912" s="46">
        <v>13086</v>
      </c>
      <c r="F912">
        <v>5.07863365428702</v>
      </c>
      <c r="G912" s="46">
        <v>96428</v>
      </c>
      <c r="H912">
        <v>13099</v>
      </c>
      <c r="I912">
        <v>5.1185587</v>
      </c>
      <c r="J912">
        <v>107031</v>
      </c>
    </row>
    <row r="913" spans="1:10">
      <c r="A913" s="45" t="s">
        <v>111</v>
      </c>
      <c r="B913" s="45">
        <v>92</v>
      </c>
      <c r="C913" s="46">
        <v>2013</v>
      </c>
      <c r="D913" s="45" t="s">
        <v>109</v>
      </c>
      <c r="E913" s="46">
        <v>13099</v>
      </c>
      <c r="F913">
        <v>5.11855866860066</v>
      </c>
      <c r="G913" s="46">
        <v>107031</v>
      </c>
      <c r="H913">
        <v>13100</v>
      </c>
      <c r="I913">
        <v>5.1037405</v>
      </c>
      <c r="J913">
        <v>110801</v>
      </c>
    </row>
    <row r="914" spans="1:10">
      <c r="A914" s="45" t="s">
        <v>111</v>
      </c>
      <c r="B914" s="45">
        <v>92</v>
      </c>
      <c r="C914" s="46">
        <v>2014</v>
      </c>
      <c r="D914" s="45" t="s">
        <v>109</v>
      </c>
      <c r="E914" s="46">
        <v>13100</v>
      </c>
      <c r="F914">
        <v>5.10374045801527</v>
      </c>
      <c r="G914" s="46">
        <v>110801</v>
      </c>
      <c r="H914">
        <v>13111</v>
      </c>
      <c r="I914">
        <v>5.3322401</v>
      </c>
      <c r="J914">
        <v>115214</v>
      </c>
    </row>
    <row r="915" spans="1:10">
      <c r="A915" s="45" t="s">
        <v>111</v>
      </c>
      <c r="B915" s="45">
        <v>92</v>
      </c>
      <c r="C915" s="46">
        <v>2015</v>
      </c>
      <c r="D915" s="45" t="s">
        <v>109</v>
      </c>
      <c r="E915" s="46">
        <v>13111</v>
      </c>
      <c r="F915">
        <v>5.33224010372969</v>
      </c>
      <c r="G915" s="46">
        <v>115214</v>
      </c>
      <c r="H915">
        <v>13118</v>
      </c>
      <c r="I915">
        <v>5.3871017</v>
      </c>
      <c r="J915">
        <v>122292</v>
      </c>
    </row>
    <row r="916" spans="1:10">
      <c r="A916" s="45" t="s">
        <v>111</v>
      </c>
      <c r="B916" s="45">
        <v>92</v>
      </c>
      <c r="C916" s="46">
        <v>2016</v>
      </c>
      <c r="D916" s="45" t="s">
        <v>109</v>
      </c>
      <c r="E916" s="46">
        <v>13118</v>
      </c>
      <c r="F916">
        <v>5.38710169233115</v>
      </c>
      <c r="G916" s="46">
        <v>122292</v>
      </c>
      <c r="H916">
        <v>13129</v>
      </c>
      <c r="I916">
        <v>5.4215858</v>
      </c>
      <c r="J916">
        <v>126860</v>
      </c>
    </row>
    <row r="917" spans="1:10">
      <c r="A917" s="45" t="s">
        <v>111</v>
      </c>
      <c r="B917" s="45">
        <v>92</v>
      </c>
      <c r="C917" s="46">
        <v>2017</v>
      </c>
      <c r="D917" s="45" t="s">
        <v>109</v>
      </c>
      <c r="E917" s="46">
        <v>13129</v>
      </c>
      <c r="F917">
        <v>5.42158580242212</v>
      </c>
      <c r="G917" s="46">
        <v>126860</v>
      </c>
      <c r="H917">
        <v>13094</v>
      </c>
      <c r="I917">
        <v>4.673591</v>
      </c>
      <c r="J917">
        <v>147740</v>
      </c>
    </row>
    <row r="918" spans="1:10">
      <c r="A918" s="45" t="s">
        <v>111</v>
      </c>
      <c r="B918" s="45">
        <v>92</v>
      </c>
      <c r="C918" s="46">
        <v>2018</v>
      </c>
      <c r="D918" s="45" t="s">
        <v>109</v>
      </c>
      <c r="E918" s="46">
        <v>13094</v>
      </c>
      <c r="F918">
        <v>4.67359095769055</v>
      </c>
      <c r="G918" s="46">
        <v>147740</v>
      </c>
      <c r="H918">
        <v>13141</v>
      </c>
      <c r="I918">
        <v>4.7610532</v>
      </c>
      <c r="J918">
        <v>167163</v>
      </c>
    </row>
    <row r="919" spans="1:10">
      <c r="A919" s="45" t="s">
        <v>111</v>
      </c>
      <c r="B919" s="45">
        <v>92</v>
      </c>
      <c r="C919" s="46">
        <v>2019</v>
      </c>
      <c r="D919" s="45" t="s">
        <v>109</v>
      </c>
      <c r="E919" s="46">
        <v>13141</v>
      </c>
      <c r="F919">
        <v>4.76105319229891</v>
      </c>
      <c r="G919" s="46">
        <v>167163</v>
      </c>
      <c r="H919">
        <v>13188</v>
      </c>
      <c r="I919">
        <v>4.8485154</v>
      </c>
      <c r="J919">
        <v>186586</v>
      </c>
    </row>
    <row r="920" spans="1:10">
      <c r="A920" s="45" t="s">
        <v>111</v>
      </c>
      <c r="B920" s="45">
        <v>92</v>
      </c>
      <c r="C920" s="46">
        <v>2020</v>
      </c>
      <c r="D920" s="45" t="s">
        <v>109</v>
      </c>
      <c r="E920" s="46" t="s">
        <v>12</v>
      </c>
      <c r="F920" t="s">
        <v>12</v>
      </c>
      <c r="G920" s="46" t="s">
        <v>12</v>
      </c>
      <c r="H920">
        <v>13235</v>
      </c>
      <c r="I920">
        <v>4.9359777</v>
      </c>
      <c r="J920">
        <v>206009</v>
      </c>
    </row>
    <row r="921" spans="1:10">
      <c r="A921" s="45" t="s">
        <v>111</v>
      </c>
      <c r="B921" s="45">
        <v>92</v>
      </c>
      <c r="C921" s="46">
        <v>2021</v>
      </c>
      <c r="D921" s="117" t="s">
        <v>109</v>
      </c>
      <c r="E921" s="46" t="s">
        <v>12</v>
      </c>
      <c r="F921" t="s">
        <v>12</v>
      </c>
      <c r="G921" s="46" t="s">
        <v>12</v>
      </c>
      <c r="H921">
        <v>3386</v>
      </c>
      <c r="I921">
        <v>5.8617838</v>
      </c>
      <c r="J921">
        <v>62968</v>
      </c>
    </row>
    <row r="922" spans="1:10">
      <c r="A922" s="118" t="s">
        <v>112</v>
      </c>
      <c r="B922" s="118">
        <v>93</v>
      </c>
      <c r="C922" s="119">
        <v>2012</v>
      </c>
      <c r="D922" s="118" t="s">
        <v>109</v>
      </c>
      <c r="E922" s="119">
        <v>3386</v>
      </c>
      <c r="F922">
        <v>5.86178381571175</v>
      </c>
      <c r="G922" s="119">
        <v>62968</v>
      </c>
      <c r="H922">
        <v>3390</v>
      </c>
      <c r="I922">
        <v>5.880531</v>
      </c>
      <c r="J922">
        <v>70647</v>
      </c>
    </row>
    <row r="923" spans="1:10">
      <c r="A923" s="118" t="s">
        <v>112</v>
      </c>
      <c r="B923" s="118">
        <v>93</v>
      </c>
      <c r="C923" s="119">
        <v>2013</v>
      </c>
      <c r="D923" s="118" t="s">
        <v>109</v>
      </c>
      <c r="E923" s="119">
        <v>3390</v>
      </c>
      <c r="F923">
        <v>5.88053097345133</v>
      </c>
      <c r="G923" s="119">
        <v>70647</v>
      </c>
      <c r="H923">
        <v>3392</v>
      </c>
      <c r="I923">
        <v>5.6639151</v>
      </c>
      <c r="J923">
        <v>74604</v>
      </c>
    </row>
    <row r="924" spans="1:10">
      <c r="A924" s="118" t="s">
        <v>112</v>
      </c>
      <c r="B924" s="118">
        <v>93</v>
      </c>
      <c r="C924" s="119">
        <v>2014</v>
      </c>
      <c r="D924" s="118" t="s">
        <v>109</v>
      </c>
      <c r="E924" s="119">
        <v>3392</v>
      </c>
      <c r="F924">
        <v>5.66391509433962</v>
      </c>
      <c r="G924" s="119">
        <v>74604</v>
      </c>
      <c r="H924">
        <v>3403</v>
      </c>
      <c r="I924">
        <v>5.7076109</v>
      </c>
      <c r="J924">
        <v>77333</v>
      </c>
    </row>
    <row r="925" spans="1:10">
      <c r="A925" s="118" t="s">
        <v>112</v>
      </c>
      <c r="B925" s="118">
        <v>93</v>
      </c>
      <c r="C925" s="119">
        <v>2015</v>
      </c>
      <c r="D925" s="118" t="s">
        <v>109</v>
      </c>
      <c r="E925" s="119">
        <v>3403</v>
      </c>
      <c r="F925">
        <v>5.707610931531</v>
      </c>
      <c r="G925" s="119">
        <v>77333</v>
      </c>
      <c r="H925">
        <v>3404</v>
      </c>
      <c r="I925">
        <v>5.7611633</v>
      </c>
      <c r="J925">
        <v>80355</v>
      </c>
    </row>
    <row r="926" spans="1:10">
      <c r="A926" s="118" t="s">
        <v>112</v>
      </c>
      <c r="B926" s="118">
        <v>93</v>
      </c>
      <c r="C926" s="119">
        <v>2016</v>
      </c>
      <c r="D926" s="118" t="s">
        <v>109</v>
      </c>
      <c r="E926" s="119">
        <v>3404</v>
      </c>
      <c r="F926">
        <v>5.76116333725029</v>
      </c>
      <c r="G926" s="119">
        <v>80355</v>
      </c>
      <c r="H926">
        <v>3404</v>
      </c>
      <c r="I926">
        <v>5.7776146</v>
      </c>
      <c r="J926">
        <v>85387</v>
      </c>
    </row>
    <row r="927" spans="1:10">
      <c r="A927" s="118" t="s">
        <v>112</v>
      </c>
      <c r="B927" s="118">
        <v>93</v>
      </c>
      <c r="C927" s="119">
        <v>2017</v>
      </c>
      <c r="D927" s="118" t="s">
        <v>109</v>
      </c>
      <c r="E927" s="119">
        <v>3404</v>
      </c>
      <c r="F927">
        <v>5.77761457109283</v>
      </c>
      <c r="G927" s="119">
        <v>85387</v>
      </c>
      <c r="H927">
        <v>3404</v>
      </c>
      <c r="I927">
        <v>3.5625734</v>
      </c>
      <c r="J927">
        <v>94280</v>
      </c>
    </row>
    <row r="928" spans="1:10">
      <c r="A928" s="118" t="s">
        <v>112</v>
      </c>
      <c r="B928" s="118">
        <v>93</v>
      </c>
      <c r="C928" s="119">
        <v>2018</v>
      </c>
      <c r="D928" s="118" t="s">
        <v>109</v>
      </c>
      <c r="E928" s="119">
        <v>3404</v>
      </c>
      <c r="F928">
        <v>3.56257344300823</v>
      </c>
      <c r="G928" s="119">
        <v>94280</v>
      </c>
      <c r="H928">
        <v>3414</v>
      </c>
      <c r="I928">
        <v>3.6303456</v>
      </c>
      <c r="J928">
        <v>103156</v>
      </c>
    </row>
    <row r="929" spans="1:10">
      <c r="A929" s="118" t="s">
        <v>112</v>
      </c>
      <c r="B929" s="118">
        <v>93</v>
      </c>
      <c r="C929" s="119">
        <v>2019</v>
      </c>
      <c r="D929" s="118" t="s">
        <v>109</v>
      </c>
      <c r="E929" s="119">
        <v>3414</v>
      </c>
      <c r="F929">
        <v>3.63034563561804</v>
      </c>
      <c r="G929" s="119">
        <v>103156</v>
      </c>
      <c r="H929">
        <v>3424</v>
      </c>
      <c r="I929">
        <v>3.6981178</v>
      </c>
      <c r="J929">
        <v>112032</v>
      </c>
    </row>
    <row r="930" spans="1:10">
      <c r="A930" s="118" t="s">
        <v>112</v>
      </c>
      <c r="B930" s="118">
        <v>93</v>
      </c>
      <c r="C930" s="119">
        <v>2020</v>
      </c>
      <c r="D930" s="118" t="s">
        <v>109</v>
      </c>
      <c r="E930" s="119" t="s">
        <v>12</v>
      </c>
      <c r="F930" t="s">
        <v>12</v>
      </c>
      <c r="G930" s="119" t="s">
        <v>12</v>
      </c>
      <c r="H930">
        <v>3434</v>
      </c>
      <c r="I930">
        <v>3.76589</v>
      </c>
      <c r="J930">
        <v>120908</v>
      </c>
    </row>
    <row r="931" spans="1:10">
      <c r="A931" s="118" t="s">
        <v>112</v>
      </c>
      <c r="B931" s="118">
        <v>93</v>
      </c>
      <c r="C931" s="119">
        <v>2021</v>
      </c>
      <c r="D931" s="120" t="s">
        <v>109</v>
      </c>
      <c r="E931" s="119" t="s">
        <v>12</v>
      </c>
      <c r="F931" t="s">
        <v>12</v>
      </c>
      <c r="G931" s="119" t="s">
        <v>12</v>
      </c>
      <c r="H931">
        <v>24386</v>
      </c>
      <c r="I931">
        <v>4.3823505</v>
      </c>
      <c r="J931">
        <v>175284</v>
      </c>
    </row>
    <row r="932" spans="1:10">
      <c r="A932" s="16" t="s">
        <v>113</v>
      </c>
      <c r="B932" s="16">
        <v>94</v>
      </c>
      <c r="C932" s="17">
        <v>2012</v>
      </c>
      <c r="D932" s="16" t="s">
        <v>109</v>
      </c>
      <c r="E932" s="17">
        <v>24386</v>
      </c>
      <c r="F932">
        <v>4.38235052899204</v>
      </c>
      <c r="G932" s="17">
        <v>175284</v>
      </c>
      <c r="H932">
        <v>24370</v>
      </c>
      <c r="I932">
        <v>4.4470661</v>
      </c>
      <c r="J932">
        <v>184765</v>
      </c>
    </row>
    <row r="933" spans="1:10">
      <c r="A933" s="16" t="s">
        <v>113</v>
      </c>
      <c r="B933" s="16">
        <v>94</v>
      </c>
      <c r="C933" s="17">
        <v>2013</v>
      </c>
      <c r="D933" s="16" t="s">
        <v>109</v>
      </c>
      <c r="E933" s="17">
        <v>24370</v>
      </c>
      <c r="F933">
        <v>4.44706606483381</v>
      </c>
      <c r="G933" s="17">
        <v>184765</v>
      </c>
      <c r="H933">
        <v>24249</v>
      </c>
      <c r="I933">
        <v>4.498701</v>
      </c>
      <c r="J933">
        <v>193078</v>
      </c>
    </row>
    <row r="934" spans="1:10">
      <c r="A934" s="16" t="s">
        <v>113</v>
      </c>
      <c r="B934" s="16">
        <v>94</v>
      </c>
      <c r="C934" s="17">
        <v>2014</v>
      </c>
      <c r="D934" s="16" t="s">
        <v>109</v>
      </c>
      <c r="E934" s="17">
        <v>24249</v>
      </c>
      <c r="F934">
        <v>4.49870097735989</v>
      </c>
      <c r="G934" s="17">
        <v>193078</v>
      </c>
      <c r="H934">
        <v>24259</v>
      </c>
      <c r="I934">
        <v>4.5884414</v>
      </c>
      <c r="J934">
        <v>196564</v>
      </c>
    </row>
    <row r="935" spans="1:10">
      <c r="A935" s="16" t="s">
        <v>113</v>
      </c>
      <c r="B935" s="16">
        <v>94</v>
      </c>
      <c r="C935" s="17">
        <v>2015</v>
      </c>
      <c r="D935" s="16" t="s">
        <v>109</v>
      </c>
      <c r="E935" s="17">
        <v>24259</v>
      </c>
      <c r="F935">
        <v>4.58844140319057</v>
      </c>
      <c r="G935" s="17">
        <v>196564</v>
      </c>
      <c r="H935">
        <v>24255</v>
      </c>
      <c r="I935">
        <v>4.5969491</v>
      </c>
      <c r="J935">
        <v>201530</v>
      </c>
    </row>
    <row r="936" spans="1:10">
      <c r="A936" s="16" t="s">
        <v>113</v>
      </c>
      <c r="B936" s="16">
        <v>94</v>
      </c>
      <c r="C936" s="17">
        <v>2016</v>
      </c>
      <c r="D936" s="16" t="s">
        <v>109</v>
      </c>
      <c r="E936" s="17">
        <v>24255</v>
      </c>
      <c r="F936">
        <v>4.59694908266337</v>
      </c>
      <c r="G936" s="17">
        <v>201530</v>
      </c>
      <c r="H936">
        <v>24036</v>
      </c>
      <c r="I936">
        <v>4.6704943</v>
      </c>
      <c r="J936">
        <v>209496</v>
      </c>
    </row>
    <row r="937" spans="1:10">
      <c r="A937" s="16" t="s">
        <v>113</v>
      </c>
      <c r="B937" s="16">
        <v>94</v>
      </c>
      <c r="C937" s="17">
        <v>2017</v>
      </c>
      <c r="D937" s="16" t="s">
        <v>109</v>
      </c>
      <c r="E937" s="17">
        <v>24036</v>
      </c>
      <c r="F937">
        <v>4.67049425861208</v>
      </c>
      <c r="G937" s="17">
        <v>209496</v>
      </c>
      <c r="H937">
        <v>22691</v>
      </c>
      <c r="I937">
        <v>4.5390684</v>
      </c>
      <c r="J937">
        <v>253083</v>
      </c>
    </row>
    <row r="938" spans="1:10">
      <c r="A938" s="16" t="s">
        <v>113</v>
      </c>
      <c r="B938" s="16">
        <v>94</v>
      </c>
      <c r="C938" s="17">
        <v>2018</v>
      </c>
      <c r="D938" s="16" t="s">
        <v>109</v>
      </c>
      <c r="E938" s="17">
        <v>22691</v>
      </c>
      <c r="F938">
        <v>4.53906835309153</v>
      </c>
      <c r="G938" s="17">
        <v>253083</v>
      </c>
      <c r="H938">
        <v>22578</v>
      </c>
      <c r="I938">
        <v>4.653778</v>
      </c>
      <c r="J938">
        <v>281583</v>
      </c>
    </row>
    <row r="939" spans="1:10">
      <c r="A939" s="16" t="s">
        <v>113</v>
      </c>
      <c r="B939" s="16">
        <v>94</v>
      </c>
      <c r="C939" s="17">
        <v>2019</v>
      </c>
      <c r="D939" s="16" t="s">
        <v>109</v>
      </c>
      <c r="E939" s="17">
        <v>22578</v>
      </c>
      <c r="F939">
        <v>4.65377801399593</v>
      </c>
      <c r="G939" s="17">
        <v>281583</v>
      </c>
      <c r="H939">
        <v>22465</v>
      </c>
      <c r="I939">
        <v>4.7684877</v>
      </c>
      <c r="J939">
        <v>310083</v>
      </c>
    </row>
    <row r="940" spans="1:10">
      <c r="A940" s="16" t="s">
        <v>113</v>
      </c>
      <c r="B940" s="16">
        <v>94</v>
      </c>
      <c r="C940" s="17">
        <v>2020</v>
      </c>
      <c r="D940" s="16" t="s">
        <v>109</v>
      </c>
      <c r="E940" s="17" t="s">
        <v>12</v>
      </c>
      <c r="F940" t="s">
        <v>12</v>
      </c>
      <c r="G940" s="17" t="s">
        <v>12</v>
      </c>
      <c r="H940">
        <v>22352</v>
      </c>
      <c r="I940">
        <v>4.8831973</v>
      </c>
      <c r="J940">
        <v>338583</v>
      </c>
    </row>
    <row r="941" spans="1:10">
      <c r="A941" s="16" t="s">
        <v>113</v>
      </c>
      <c r="B941" s="16">
        <v>94</v>
      </c>
      <c r="C941" s="17">
        <v>2021</v>
      </c>
      <c r="D941" s="98" t="s">
        <v>109</v>
      </c>
      <c r="E941" s="17" t="s">
        <v>12</v>
      </c>
      <c r="F941" t="s">
        <v>12</v>
      </c>
      <c r="G941" s="17" t="s">
        <v>12</v>
      </c>
      <c r="H941">
        <v>17168</v>
      </c>
      <c r="I941">
        <v>3.728623</v>
      </c>
      <c r="J941">
        <v>90850</v>
      </c>
    </row>
    <row r="942" spans="1:10">
      <c r="A942" s="19" t="s">
        <v>114</v>
      </c>
      <c r="B942" s="18">
        <v>95</v>
      </c>
      <c r="C942" s="19">
        <v>2012</v>
      </c>
      <c r="D942" s="18" t="s">
        <v>109</v>
      </c>
      <c r="E942" s="19">
        <v>17168</v>
      </c>
      <c r="F942">
        <v>3.7286230195713</v>
      </c>
      <c r="G942" s="19">
        <v>90850</v>
      </c>
      <c r="H942">
        <v>17184</v>
      </c>
      <c r="I942">
        <v>3.790852</v>
      </c>
      <c r="J942">
        <v>102303</v>
      </c>
    </row>
    <row r="943" spans="1:10">
      <c r="A943" s="19" t="s">
        <v>114</v>
      </c>
      <c r="B943" s="18">
        <v>95</v>
      </c>
      <c r="C943" s="19">
        <v>2013</v>
      </c>
      <c r="D943" s="18" t="s">
        <v>109</v>
      </c>
      <c r="E943" s="19">
        <v>17184</v>
      </c>
      <c r="F943">
        <v>3.79085195530726</v>
      </c>
      <c r="G943" s="19">
        <v>102303</v>
      </c>
      <c r="H943">
        <v>17180</v>
      </c>
      <c r="I943">
        <v>3.814319</v>
      </c>
      <c r="J943">
        <v>106117</v>
      </c>
    </row>
    <row r="944" spans="1:10">
      <c r="A944" s="19" t="s">
        <v>114</v>
      </c>
      <c r="B944" s="18">
        <v>95</v>
      </c>
      <c r="C944" s="19">
        <v>2014</v>
      </c>
      <c r="D944" s="18" t="s">
        <v>109</v>
      </c>
      <c r="E944" s="19">
        <v>17180</v>
      </c>
      <c r="F944">
        <v>3.81431897555297</v>
      </c>
      <c r="G944" s="19">
        <v>106117</v>
      </c>
      <c r="H944">
        <v>16807</v>
      </c>
      <c r="I944">
        <v>4.0036889</v>
      </c>
      <c r="J944">
        <v>112891</v>
      </c>
    </row>
    <row r="945" spans="1:10">
      <c r="A945" s="19" t="s">
        <v>114</v>
      </c>
      <c r="B945" s="18">
        <v>95</v>
      </c>
      <c r="C945" s="19">
        <v>2015</v>
      </c>
      <c r="D945" s="18" t="s">
        <v>109</v>
      </c>
      <c r="E945" s="19">
        <v>16807</v>
      </c>
      <c r="F945">
        <v>4.0036889391325</v>
      </c>
      <c r="G945" s="19">
        <v>112891</v>
      </c>
      <c r="H945">
        <v>17050</v>
      </c>
      <c r="I945">
        <v>3.9826979</v>
      </c>
      <c r="J945">
        <v>119031</v>
      </c>
    </row>
    <row r="946" spans="1:10">
      <c r="A946" s="19" t="s">
        <v>114</v>
      </c>
      <c r="B946" s="18">
        <v>95</v>
      </c>
      <c r="C946" s="19">
        <v>2016</v>
      </c>
      <c r="D946" s="18" t="s">
        <v>109</v>
      </c>
      <c r="E946" s="19">
        <v>17050</v>
      </c>
      <c r="F946">
        <v>3.98269794721408</v>
      </c>
      <c r="G946" s="19">
        <v>119031</v>
      </c>
      <c r="H946">
        <v>17057</v>
      </c>
      <c r="I946">
        <v>4.0207539</v>
      </c>
      <c r="J946">
        <v>124159</v>
      </c>
    </row>
    <row r="947" spans="1:10">
      <c r="A947" s="19" t="s">
        <v>114</v>
      </c>
      <c r="B947" s="18">
        <v>95</v>
      </c>
      <c r="C947" s="19">
        <v>2017</v>
      </c>
      <c r="D947" s="18" t="s">
        <v>109</v>
      </c>
      <c r="E947" s="19">
        <v>17057</v>
      </c>
      <c r="F947">
        <v>4.02075394266284</v>
      </c>
      <c r="G947" s="19">
        <v>124159</v>
      </c>
      <c r="H947">
        <v>16806</v>
      </c>
      <c r="I947">
        <v>2.4691777</v>
      </c>
      <c r="J947">
        <v>145256</v>
      </c>
    </row>
    <row r="948" spans="1:10">
      <c r="A948" s="19" t="s">
        <v>114</v>
      </c>
      <c r="B948" s="18">
        <v>95</v>
      </c>
      <c r="C948" s="19">
        <v>2018</v>
      </c>
      <c r="D948" s="18" t="s">
        <v>109</v>
      </c>
      <c r="E948" s="19">
        <v>16806</v>
      </c>
      <c r="F948">
        <v>2.46917767464001</v>
      </c>
      <c r="G948" s="19">
        <v>145256</v>
      </c>
      <c r="H948">
        <v>16811</v>
      </c>
      <c r="I948">
        <v>2.5177562</v>
      </c>
      <c r="J948">
        <v>162530</v>
      </c>
    </row>
    <row r="949" spans="1:10">
      <c r="A949" s="19" t="s">
        <v>114</v>
      </c>
      <c r="B949" s="18">
        <v>95</v>
      </c>
      <c r="C949" s="19">
        <v>2019</v>
      </c>
      <c r="D949" s="18" t="s">
        <v>109</v>
      </c>
      <c r="E949" s="19">
        <v>16811</v>
      </c>
      <c r="F949">
        <v>2.5177562310392</v>
      </c>
      <c r="G949" s="19">
        <v>162530</v>
      </c>
      <c r="H949">
        <v>16816</v>
      </c>
      <c r="I949">
        <v>2.5663348</v>
      </c>
      <c r="J949">
        <v>179804</v>
      </c>
    </row>
    <row r="950" spans="1:10">
      <c r="A950" s="19" t="s">
        <v>114</v>
      </c>
      <c r="B950" s="18">
        <v>95</v>
      </c>
      <c r="C950" s="19">
        <v>2020</v>
      </c>
      <c r="D950" s="18" t="s">
        <v>109</v>
      </c>
      <c r="E950" s="19" t="s">
        <v>12</v>
      </c>
      <c r="F950" t="s">
        <v>12</v>
      </c>
      <c r="G950" s="19" t="s">
        <v>12</v>
      </c>
      <c r="H950">
        <v>16821</v>
      </c>
      <c r="I950">
        <v>2.6149133</v>
      </c>
      <c r="J950">
        <v>197078</v>
      </c>
    </row>
    <row r="951" spans="1:10">
      <c r="A951" s="19" t="s">
        <v>114</v>
      </c>
      <c r="B951" s="18">
        <v>95</v>
      </c>
      <c r="C951" s="19">
        <v>2021</v>
      </c>
      <c r="D951" s="114" t="s">
        <v>109</v>
      </c>
      <c r="E951" s="19" t="s">
        <v>12</v>
      </c>
      <c r="F951" t="s">
        <v>12</v>
      </c>
      <c r="G951" s="19" t="s">
        <v>12</v>
      </c>
      <c r="H951">
        <v>18379</v>
      </c>
      <c r="I951">
        <v>4.0060939</v>
      </c>
      <c r="J951">
        <v>150436</v>
      </c>
    </row>
    <row r="952" spans="1:10">
      <c r="A952" s="52" t="s">
        <v>115</v>
      </c>
      <c r="B952" s="52">
        <v>96</v>
      </c>
      <c r="C952" s="53">
        <v>2012</v>
      </c>
      <c r="D952" s="52" t="s">
        <v>109</v>
      </c>
      <c r="E952" s="53">
        <v>18379</v>
      </c>
      <c r="F952">
        <v>4.00609391152946</v>
      </c>
      <c r="G952" s="53">
        <v>150436</v>
      </c>
      <c r="H952">
        <v>18372</v>
      </c>
      <c r="I952">
        <v>4.0301002</v>
      </c>
      <c r="J952">
        <v>169512</v>
      </c>
    </row>
    <row r="953" spans="1:10">
      <c r="A953" s="52" t="s">
        <v>115</v>
      </c>
      <c r="B953" s="52">
        <v>96</v>
      </c>
      <c r="C953" s="53">
        <v>2013</v>
      </c>
      <c r="D953" s="52" t="s">
        <v>109</v>
      </c>
      <c r="E953" s="53">
        <v>18372</v>
      </c>
      <c r="F953">
        <v>4.03010015240583</v>
      </c>
      <c r="G953" s="53">
        <v>169512</v>
      </c>
      <c r="H953">
        <v>18332</v>
      </c>
      <c r="I953">
        <v>4.0438577</v>
      </c>
      <c r="J953">
        <v>176836</v>
      </c>
    </row>
    <row r="954" spans="1:10">
      <c r="A954" s="52" t="s">
        <v>115</v>
      </c>
      <c r="B954" s="52">
        <v>96</v>
      </c>
      <c r="C954" s="53">
        <v>2014</v>
      </c>
      <c r="D954" s="52" t="s">
        <v>109</v>
      </c>
      <c r="E954" s="53">
        <v>18332</v>
      </c>
      <c r="F954">
        <v>4.04385773510801</v>
      </c>
      <c r="G954" s="53">
        <v>176836</v>
      </c>
      <c r="H954">
        <v>18287</v>
      </c>
      <c r="I954">
        <v>4.2050637</v>
      </c>
      <c r="J954">
        <v>183856</v>
      </c>
    </row>
    <row r="955" spans="1:10">
      <c r="A955" s="52" t="s">
        <v>115</v>
      </c>
      <c r="B955" s="52">
        <v>96</v>
      </c>
      <c r="C955" s="53">
        <v>2015</v>
      </c>
      <c r="D955" s="52" t="s">
        <v>109</v>
      </c>
      <c r="E955" s="53">
        <v>18287</v>
      </c>
      <c r="F955">
        <v>4.20506370645814</v>
      </c>
      <c r="G955" s="53">
        <v>183856</v>
      </c>
      <c r="H955">
        <v>18152</v>
      </c>
      <c r="I955">
        <v>4.2767188</v>
      </c>
      <c r="J955">
        <v>192619</v>
      </c>
    </row>
    <row r="956" spans="1:10">
      <c r="A956" s="52" t="s">
        <v>115</v>
      </c>
      <c r="B956" s="52">
        <v>96</v>
      </c>
      <c r="C956" s="53">
        <v>2016</v>
      </c>
      <c r="D956" s="52" t="s">
        <v>109</v>
      </c>
      <c r="E956" s="53">
        <v>18152</v>
      </c>
      <c r="F956">
        <v>4.27671881886294</v>
      </c>
      <c r="G956" s="53">
        <v>192619</v>
      </c>
      <c r="H956">
        <v>18245</v>
      </c>
      <c r="I956">
        <v>4.286051</v>
      </c>
      <c r="J956">
        <v>200479</v>
      </c>
    </row>
    <row r="957" spans="1:10">
      <c r="A957" s="52" t="s">
        <v>115</v>
      </c>
      <c r="B957" s="52">
        <v>96</v>
      </c>
      <c r="C957" s="53">
        <v>2017</v>
      </c>
      <c r="D957" s="52" t="s">
        <v>109</v>
      </c>
      <c r="E957" s="53">
        <v>18245</v>
      </c>
      <c r="F957">
        <v>4.28605097286928</v>
      </c>
      <c r="G957" s="53">
        <v>200479</v>
      </c>
      <c r="H957">
        <v>18216</v>
      </c>
      <c r="I957">
        <v>3.1020531</v>
      </c>
      <c r="J957">
        <v>201731</v>
      </c>
    </row>
    <row r="958" spans="1:10">
      <c r="A958" s="52" t="s">
        <v>115</v>
      </c>
      <c r="B958" s="52">
        <v>96</v>
      </c>
      <c r="C958" s="53">
        <v>2018</v>
      </c>
      <c r="D958" s="52" t="s">
        <v>109</v>
      </c>
      <c r="E958" s="53">
        <v>18216</v>
      </c>
      <c r="F958">
        <v>3.10205314009662</v>
      </c>
      <c r="G958" s="53">
        <v>201731</v>
      </c>
      <c r="H958">
        <v>18599</v>
      </c>
      <c r="I958">
        <v>3.0972633</v>
      </c>
      <c r="J958">
        <v>224838</v>
      </c>
    </row>
    <row r="959" spans="1:10">
      <c r="A959" s="52" t="s">
        <v>115</v>
      </c>
      <c r="B959" s="52">
        <v>96</v>
      </c>
      <c r="C959" s="53">
        <v>2019</v>
      </c>
      <c r="D959" s="52" t="s">
        <v>109</v>
      </c>
      <c r="E959" s="53">
        <v>18599</v>
      </c>
      <c r="F959">
        <v>3.09726329372547</v>
      </c>
      <c r="G959" s="53">
        <v>224838</v>
      </c>
      <c r="H959">
        <v>18982</v>
      </c>
      <c r="I959">
        <v>3.0924734</v>
      </c>
      <c r="J959">
        <v>247945</v>
      </c>
    </row>
    <row r="960" spans="1:10">
      <c r="A960" s="52" t="s">
        <v>115</v>
      </c>
      <c r="B960" s="52">
        <v>96</v>
      </c>
      <c r="C960" s="53">
        <v>2020</v>
      </c>
      <c r="D960" s="52" t="s">
        <v>109</v>
      </c>
      <c r="E960" s="53" t="s">
        <v>12</v>
      </c>
      <c r="F960" t="s">
        <v>12</v>
      </c>
      <c r="G960" s="53" t="s">
        <v>12</v>
      </c>
      <c r="H960">
        <v>19365</v>
      </c>
      <c r="I960">
        <v>3.0876836</v>
      </c>
      <c r="J960">
        <v>271052</v>
      </c>
    </row>
    <row r="961" spans="1:10">
      <c r="A961" s="52" t="s">
        <v>115</v>
      </c>
      <c r="B961" s="52">
        <v>96</v>
      </c>
      <c r="C961" s="53">
        <v>2021</v>
      </c>
      <c r="D961" s="60" t="s">
        <v>109</v>
      </c>
      <c r="E961" s="53" t="s">
        <v>12</v>
      </c>
      <c r="F961" t="s">
        <v>12</v>
      </c>
      <c r="G961" s="53" t="s">
        <v>12</v>
      </c>
      <c r="H961">
        <v>4943</v>
      </c>
      <c r="I961">
        <v>5.498685</v>
      </c>
      <c r="J961">
        <v>46773</v>
      </c>
    </row>
    <row r="962" spans="1:10">
      <c r="A962" s="107" t="s">
        <v>116</v>
      </c>
      <c r="B962" s="107">
        <v>97</v>
      </c>
      <c r="C962" s="115">
        <v>2012</v>
      </c>
      <c r="D962" s="107" t="s">
        <v>109</v>
      </c>
      <c r="E962" s="115">
        <v>4943</v>
      </c>
      <c r="F962">
        <v>5.49868500910378</v>
      </c>
      <c r="G962" s="115">
        <v>46773</v>
      </c>
      <c r="H962">
        <v>4948</v>
      </c>
      <c r="I962">
        <v>5.5301132</v>
      </c>
      <c r="J962">
        <v>52640</v>
      </c>
    </row>
    <row r="963" spans="1:10">
      <c r="A963" s="107" t="s">
        <v>116</v>
      </c>
      <c r="B963" s="107">
        <v>97</v>
      </c>
      <c r="C963" s="115">
        <v>2013</v>
      </c>
      <c r="D963" s="107" t="s">
        <v>109</v>
      </c>
      <c r="E963" s="115">
        <v>4948</v>
      </c>
      <c r="F963">
        <v>5.53011317704123</v>
      </c>
      <c r="G963" s="115">
        <v>52640</v>
      </c>
      <c r="H963">
        <v>4966</v>
      </c>
      <c r="I963">
        <v>5.4482481</v>
      </c>
      <c r="J963">
        <v>55179</v>
      </c>
    </row>
    <row r="964" spans="1:10">
      <c r="A964" s="107" t="s">
        <v>116</v>
      </c>
      <c r="B964" s="107">
        <v>97</v>
      </c>
      <c r="C964" s="115">
        <v>2014</v>
      </c>
      <c r="D964" s="107" t="s">
        <v>109</v>
      </c>
      <c r="E964" s="115">
        <v>4966</v>
      </c>
      <c r="F964">
        <v>5.44824808699154</v>
      </c>
      <c r="G964" s="115">
        <v>55179</v>
      </c>
      <c r="H964">
        <v>4965</v>
      </c>
      <c r="I964">
        <v>5.5456193</v>
      </c>
      <c r="J964">
        <v>57384</v>
      </c>
    </row>
    <row r="965" spans="1:10">
      <c r="A965" s="107" t="s">
        <v>116</v>
      </c>
      <c r="B965" s="107">
        <v>97</v>
      </c>
      <c r="C965" s="115">
        <v>2015</v>
      </c>
      <c r="D965" s="107" t="s">
        <v>109</v>
      </c>
      <c r="E965" s="115">
        <v>4965</v>
      </c>
      <c r="F965">
        <v>5.54561933534743</v>
      </c>
      <c r="G965" s="115">
        <v>57384</v>
      </c>
      <c r="H965">
        <v>4981</v>
      </c>
      <c r="I965">
        <v>5.5954628</v>
      </c>
      <c r="J965">
        <v>59927</v>
      </c>
    </row>
    <row r="966" spans="1:10">
      <c r="A966" s="107" t="s">
        <v>116</v>
      </c>
      <c r="B966" s="107">
        <v>97</v>
      </c>
      <c r="C966" s="115">
        <v>2016</v>
      </c>
      <c r="D966" s="107" t="s">
        <v>109</v>
      </c>
      <c r="E966" s="115">
        <v>4981</v>
      </c>
      <c r="F966">
        <v>5.59546275848223</v>
      </c>
      <c r="G966" s="115">
        <v>59927</v>
      </c>
      <c r="H966">
        <v>4933</v>
      </c>
      <c r="I966">
        <v>5.6657207</v>
      </c>
      <c r="J966">
        <v>63301</v>
      </c>
    </row>
    <row r="967" spans="1:10">
      <c r="A967" s="107" t="s">
        <v>116</v>
      </c>
      <c r="B967" s="107">
        <v>97</v>
      </c>
      <c r="C967" s="115">
        <v>2017</v>
      </c>
      <c r="D967" s="107" t="s">
        <v>109</v>
      </c>
      <c r="E967" s="115">
        <v>4933</v>
      </c>
      <c r="F967">
        <v>5.66572065680114</v>
      </c>
      <c r="G967" s="115">
        <v>63301</v>
      </c>
      <c r="H967">
        <v>4926</v>
      </c>
      <c r="I967">
        <v>4.2785221</v>
      </c>
      <c r="J967">
        <v>76017</v>
      </c>
    </row>
    <row r="968" spans="1:10">
      <c r="A968" s="107" t="s">
        <v>116</v>
      </c>
      <c r="B968" s="107">
        <v>97</v>
      </c>
      <c r="C968" s="115">
        <v>2018</v>
      </c>
      <c r="D968" s="107" t="s">
        <v>109</v>
      </c>
      <c r="E968" s="115">
        <v>4926</v>
      </c>
      <c r="F968">
        <v>4.2785221274868</v>
      </c>
      <c r="G968" s="115">
        <v>76017</v>
      </c>
      <c r="H968">
        <v>4955</v>
      </c>
      <c r="I968">
        <v>4.3438951</v>
      </c>
      <c r="J968">
        <v>84561</v>
      </c>
    </row>
    <row r="969" spans="1:10">
      <c r="A969" s="107" t="s">
        <v>116</v>
      </c>
      <c r="B969" s="107">
        <v>97</v>
      </c>
      <c r="C969" s="115">
        <v>2019</v>
      </c>
      <c r="D969" s="107" t="s">
        <v>109</v>
      </c>
      <c r="E969" s="115">
        <v>4955</v>
      </c>
      <c r="F969">
        <v>4.3438950554995</v>
      </c>
      <c r="G969" s="115">
        <v>84561</v>
      </c>
      <c r="H969">
        <v>4984</v>
      </c>
      <c r="I969">
        <v>4.409268</v>
      </c>
      <c r="J969">
        <v>93105</v>
      </c>
    </row>
    <row r="970" spans="1:10">
      <c r="A970" s="107" t="s">
        <v>116</v>
      </c>
      <c r="B970" s="107">
        <v>97</v>
      </c>
      <c r="C970" s="115">
        <v>2020</v>
      </c>
      <c r="D970" s="107" t="s">
        <v>109</v>
      </c>
      <c r="E970" s="115" t="s">
        <v>12</v>
      </c>
      <c r="F970" t="s">
        <v>12</v>
      </c>
      <c r="G970" s="115" t="s">
        <v>12</v>
      </c>
      <c r="H970">
        <v>5013</v>
      </c>
      <c r="I970">
        <v>4.4746409</v>
      </c>
      <c r="J970">
        <v>101649</v>
      </c>
    </row>
    <row r="971" spans="1:10">
      <c r="A971" s="107" t="s">
        <v>116</v>
      </c>
      <c r="B971" s="107">
        <v>97</v>
      </c>
      <c r="C971" s="115">
        <v>2021</v>
      </c>
      <c r="D971" s="116" t="s">
        <v>109</v>
      </c>
      <c r="E971" s="115" t="s">
        <v>12</v>
      </c>
      <c r="F971" t="s">
        <v>12</v>
      </c>
      <c r="G971" s="115" t="s">
        <v>12</v>
      </c>
      <c r="H971">
        <v>36208</v>
      </c>
      <c r="I971">
        <v>3.316698</v>
      </c>
      <c r="J971">
        <v>190068</v>
      </c>
    </row>
    <row r="972" spans="1:10">
      <c r="A972" s="7" t="s">
        <v>117</v>
      </c>
      <c r="B972" s="7">
        <v>98</v>
      </c>
      <c r="C972" s="9">
        <v>2012</v>
      </c>
      <c r="D972" s="7" t="s">
        <v>109</v>
      </c>
      <c r="E972" s="9">
        <v>36208</v>
      </c>
      <c r="F972">
        <v>3.31669796730004</v>
      </c>
      <c r="G972" s="9">
        <v>190068</v>
      </c>
      <c r="H972">
        <v>36361</v>
      </c>
      <c r="I972">
        <v>3.373092</v>
      </c>
      <c r="J972">
        <v>212778</v>
      </c>
    </row>
    <row r="973" spans="1:10">
      <c r="A973" s="7" t="s">
        <v>117</v>
      </c>
      <c r="B973" s="7">
        <v>98</v>
      </c>
      <c r="C973" s="9">
        <v>2013</v>
      </c>
      <c r="D973" s="7" t="s">
        <v>109</v>
      </c>
      <c r="E973" s="9">
        <v>36361</v>
      </c>
      <c r="F973">
        <v>3.37309204917356</v>
      </c>
      <c r="G973" s="9">
        <v>212778</v>
      </c>
      <c r="H973">
        <v>36410</v>
      </c>
      <c r="I973">
        <v>3.397638</v>
      </c>
      <c r="J973">
        <v>222456</v>
      </c>
    </row>
    <row r="974" spans="1:10">
      <c r="A974" s="7" t="s">
        <v>117</v>
      </c>
      <c r="B974" s="7">
        <v>98</v>
      </c>
      <c r="C974" s="9">
        <v>2014</v>
      </c>
      <c r="D974" s="7" t="s">
        <v>109</v>
      </c>
      <c r="E974" s="9">
        <v>36410</v>
      </c>
      <c r="F974">
        <v>3.39763801153529</v>
      </c>
      <c r="G974" s="9">
        <v>222456</v>
      </c>
      <c r="H974">
        <v>36542</v>
      </c>
      <c r="I974">
        <v>3.4339117</v>
      </c>
      <c r="J974">
        <v>229561</v>
      </c>
    </row>
    <row r="975" spans="1:10">
      <c r="A975" s="7" t="s">
        <v>117</v>
      </c>
      <c r="B975" s="7">
        <v>98</v>
      </c>
      <c r="C975" s="9">
        <v>2015</v>
      </c>
      <c r="D975" s="7" t="s">
        <v>109</v>
      </c>
      <c r="E975" s="9">
        <v>36542</v>
      </c>
      <c r="F975">
        <v>3.43391166329155</v>
      </c>
      <c r="G975" s="9">
        <v>229561</v>
      </c>
      <c r="H975">
        <v>36650</v>
      </c>
      <c r="I975">
        <v>3.4404366</v>
      </c>
      <c r="J975">
        <v>241290</v>
      </c>
    </row>
    <row r="976" spans="1:10">
      <c r="A976" s="7" t="s">
        <v>117</v>
      </c>
      <c r="B976" s="7">
        <v>98</v>
      </c>
      <c r="C976" s="9">
        <v>2016</v>
      </c>
      <c r="D976" s="7" t="s">
        <v>109</v>
      </c>
      <c r="E976" s="9">
        <v>36650</v>
      </c>
      <c r="F976">
        <v>3.44043656207367</v>
      </c>
      <c r="G976" s="9">
        <v>241290</v>
      </c>
      <c r="H976">
        <v>36659</v>
      </c>
      <c r="I976">
        <v>3.4479118</v>
      </c>
      <c r="J976">
        <v>249653</v>
      </c>
    </row>
    <row r="977" spans="1:10">
      <c r="A977" s="7" t="s">
        <v>117</v>
      </c>
      <c r="B977" s="7">
        <v>98</v>
      </c>
      <c r="C977" s="9">
        <v>2017</v>
      </c>
      <c r="D977" s="7" t="s">
        <v>109</v>
      </c>
      <c r="E977" s="9">
        <v>36659</v>
      </c>
      <c r="F977">
        <v>3.44791183611119</v>
      </c>
      <c r="G977" s="9">
        <v>249653</v>
      </c>
      <c r="H977">
        <v>36600</v>
      </c>
      <c r="I977">
        <v>3.1546175</v>
      </c>
      <c r="J977">
        <v>333308</v>
      </c>
    </row>
    <row r="978" spans="1:10">
      <c r="A978" s="7" t="s">
        <v>117</v>
      </c>
      <c r="B978" s="7">
        <v>98</v>
      </c>
      <c r="C978" s="9">
        <v>2018</v>
      </c>
      <c r="D978" s="7" t="s">
        <v>109</v>
      </c>
      <c r="E978" s="9">
        <v>36600</v>
      </c>
      <c r="F978">
        <v>3.1546174863388</v>
      </c>
      <c r="G978" s="9">
        <v>333308</v>
      </c>
      <c r="H978">
        <v>36772</v>
      </c>
      <c r="I978">
        <v>3.2029261</v>
      </c>
      <c r="J978">
        <v>375542</v>
      </c>
    </row>
    <row r="979" spans="1:10">
      <c r="A979" s="7" t="s">
        <v>117</v>
      </c>
      <c r="B979" s="7">
        <v>98</v>
      </c>
      <c r="C979" s="9">
        <v>2019</v>
      </c>
      <c r="D979" s="7" t="s">
        <v>109</v>
      </c>
      <c r="E979" s="9">
        <v>36772</v>
      </c>
      <c r="F979">
        <v>3.20292613945393</v>
      </c>
      <c r="G979" s="9">
        <v>375542</v>
      </c>
      <c r="H979">
        <v>36944</v>
      </c>
      <c r="I979">
        <v>3.2512348</v>
      </c>
      <c r="J979">
        <v>417776</v>
      </c>
    </row>
    <row r="980" spans="1:10">
      <c r="A980" s="7" t="s">
        <v>117</v>
      </c>
      <c r="B980" s="7">
        <v>98</v>
      </c>
      <c r="C980" s="9">
        <v>2020</v>
      </c>
      <c r="D980" s="7" t="s">
        <v>109</v>
      </c>
      <c r="E980" s="9" t="s">
        <v>12</v>
      </c>
      <c r="F980" t="s">
        <v>12</v>
      </c>
      <c r="G980" s="9" t="s">
        <v>12</v>
      </c>
      <c r="H980">
        <v>37116</v>
      </c>
      <c r="I980">
        <v>3.2995434</v>
      </c>
      <c r="J980">
        <v>460010</v>
      </c>
    </row>
    <row r="981" spans="1:10">
      <c r="A981" s="7" t="s">
        <v>117</v>
      </c>
      <c r="B981" s="7">
        <v>98</v>
      </c>
      <c r="C981" s="9">
        <v>2021</v>
      </c>
      <c r="D981" s="8" t="s">
        <v>109</v>
      </c>
      <c r="E981" s="9" t="s">
        <v>12</v>
      </c>
      <c r="F981" t="s">
        <v>12</v>
      </c>
      <c r="G981" s="9" t="s">
        <v>12</v>
      </c>
      <c r="H981">
        <v>13840</v>
      </c>
      <c r="I981">
        <v>4.0697977</v>
      </c>
      <c r="J981">
        <v>101752</v>
      </c>
    </row>
    <row r="982" spans="1:10">
      <c r="A982" s="52" t="s">
        <v>118</v>
      </c>
      <c r="B982" s="52">
        <v>99</v>
      </c>
      <c r="C982" s="53">
        <v>2012</v>
      </c>
      <c r="D982" s="52" t="s">
        <v>109</v>
      </c>
      <c r="E982" s="53">
        <v>13840</v>
      </c>
      <c r="F982">
        <v>4.06979768786127</v>
      </c>
      <c r="G982" s="53">
        <v>101752</v>
      </c>
      <c r="H982">
        <v>13895</v>
      </c>
      <c r="I982">
        <v>4.0810363</v>
      </c>
      <c r="J982">
        <v>115437</v>
      </c>
    </row>
    <row r="983" spans="1:10">
      <c r="A983" s="52" t="s">
        <v>118</v>
      </c>
      <c r="B983" s="52">
        <v>99</v>
      </c>
      <c r="C983" s="53">
        <v>2013</v>
      </c>
      <c r="D983" s="52" t="s">
        <v>109</v>
      </c>
      <c r="E983" s="53">
        <v>13895</v>
      </c>
      <c r="F983">
        <v>4.08103634400864</v>
      </c>
      <c r="G983" s="53">
        <v>115437</v>
      </c>
      <c r="H983">
        <v>13885</v>
      </c>
      <c r="I983">
        <v>4.1313648</v>
      </c>
      <c r="J983">
        <v>120819</v>
      </c>
    </row>
    <row r="984" spans="1:10">
      <c r="A984" s="52" t="s">
        <v>118</v>
      </c>
      <c r="B984" s="52">
        <v>99</v>
      </c>
      <c r="C984" s="53">
        <v>2014</v>
      </c>
      <c r="D984" s="52" t="s">
        <v>109</v>
      </c>
      <c r="E984" s="53">
        <v>13885</v>
      </c>
      <c r="F984">
        <v>4.131364782139</v>
      </c>
      <c r="G984" s="53">
        <v>120819</v>
      </c>
      <c r="H984">
        <v>14097</v>
      </c>
      <c r="I984">
        <v>4.1271192</v>
      </c>
      <c r="J984">
        <v>126822</v>
      </c>
    </row>
    <row r="985" spans="1:10">
      <c r="A985" s="52" t="s">
        <v>118</v>
      </c>
      <c r="B985" s="52">
        <v>99</v>
      </c>
      <c r="C985" s="53">
        <v>2015</v>
      </c>
      <c r="D985" s="52" t="s">
        <v>109</v>
      </c>
      <c r="E985" s="53">
        <v>14097</v>
      </c>
      <c r="F985">
        <v>4.12711924522948</v>
      </c>
      <c r="G985" s="53">
        <v>126822</v>
      </c>
      <c r="H985">
        <v>14097</v>
      </c>
      <c r="I985">
        <v>4.1410229</v>
      </c>
      <c r="J985">
        <v>131233</v>
      </c>
    </row>
    <row r="986" spans="1:10">
      <c r="A986" s="52" t="s">
        <v>118</v>
      </c>
      <c r="B986" s="52">
        <v>99</v>
      </c>
      <c r="C986" s="53">
        <v>2016</v>
      </c>
      <c r="D986" s="52" t="s">
        <v>109</v>
      </c>
      <c r="E986" s="53">
        <v>14097</v>
      </c>
      <c r="F986">
        <v>4.14102291267646</v>
      </c>
      <c r="G986" s="53">
        <v>131233</v>
      </c>
      <c r="H986">
        <v>14096</v>
      </c>
      <c r="I986">
        <v>4.1784904</v>
      </c>
      <c r="J986">
        <v>136801</v>
      </c>
    </row>
    <row r="987" spans="1:10">
      <c r="A987" s="52" t="s">
        <v>118</v>
      </c>
      <c r="B987" s="52">
        <v>99</v>
      </c>
      <c r="C987" s="53">
        <v>2017</v>
      </c>
      <c r="D987" s="52" t="s">
        <v>109</v>
      </c>
      <c r="E987" s="53">
        <v>14096</v>
      </c>
      <c r="F987">
        <v>4.17849035187287</v>
      </c>
      <c r="G987" s="53">
        <v>136801</v>
      </c>
      <c r="H987">
        <v>14097</v>
      </c>
      <c r="I987">
        <v>4.0239767</v>
      </c>
      <c r="J987">
        <v>171639</v>
      </c>
    </row>
    <row r="988" spans="1:10">
      <c r="A988" s="52" t="s">
        <v>118</v>
      </c>
      <c r="B988" s="52">
        <v>99</v>
      </c>
      <c r="C988" s="53">
        <v>2018</v>
      </c>
      <c r="D988" s="52" t="s">
        <v>109</v>
      </c>
      <c r="E988" s="53">
        <v>14097</v>
      </c>
      <c r="F988">
        <v>4.02397673263815</v>
      </c>
      <c r="G988" s="53">
        <v>171639</v>
      </c>
      <c r="H988">
        <v>14154</v>
      </c>
      <c r="I988">
        <v>4.0447223</v>
      </c>
      <c r="J988">
        <v>190115</v>
      </c>
    </row>
    <row r="989" spans="1:10">
      <c r="A989" s="52" t="s">
        <v>118</v>
      </c>
      <c r="B989" s="52">
        <v>99</v>
      </c>
      <c r="C989" s="53">
        <v>2019</v>
      </c>
      <c r="D989" s="52" t="s">
        <v>109</v>
      </c>
      <c r="E989" s="53">
        <v>14154</v>
      </c>
      <c r="F989">
        <v>4.04472233997457</v>
      </c>
      <c r="G989" s="53">
        <v>190115</v>
      </c>
      <c r="H989">
        <v>14211</v>
      </c>
      <c r="I989">
        <v>4.0654679</v>
      </c>
      <c r="J989">
        <v>208591</v>
      </c>
    </row>
    <row r="990" spans="1:10">
      <c r="A990" s="52" t="s">
        <v>118</v>
      </c>
      <c r="B990" s="52">
        <v>99</v>
      </c>
      <c r="C990" s="53">
        <v>2020</v>
      </c>
      <c r="D990" s="52" t="s">
        <v>109</v>
      </c>
      <c r="E990" s="53" t="s">
        <v>12</v>
      </c>
      <c r="F990" t="s">
        <v>12</v>
      </c>
      <c r="G990" s="53" t="s">
        <v>12</v>
      </c>
      <c r="H990">
        <v>14268</v>
      </c>
      <c r="I990">
        <v>4.0862136</v>
      </c>
      <c r="J990">
        <v>227067</v>
      </c>
    </row>
    <row r="991" spans="1:10">
      <c r="A991" s="52" t="s">
        <v>118</v>
      </c>
      <c r="B991" s="52">
        <v>99</v>
      </c>
      <c r="C991" s="53">
        <v>2021</v>
      </c>
      <c r="D991" s="60" t="s">
        <v>109</v>
      </c>
      <c r="E991" s="53" t="s">
        <v>12</v>
      </c>
      <c r="F991" t="s">
        <v>12</v>
      </c>
      <c r="G991" s="53" t="s">
        <v>12</v>
      </c>
      <c r="H991">
        <v>21578</v>
      </c>
      <c r="I991">
        <v>4.986097</v>
      </c>
      <c r="J991">
        <v>205123</v>
      </c>
    </row>
    <row r="992" spans="1:10">
      <c r="A992" s="5" t="s">
        <v>119</v>
      </c>
      <c r="B992" s="5">
        <v>100</v>
      </c>
      <c r="C992" s="6">
        <v>2012</v>
      </c>
      <c r="D992" s="5" t="s">
        <v>120</v>
      </c>
      <c r="E992" s="6">
        <v>21578</v>
      </c>
      <c r="F992">
        <v>4.98609695059783</v>
      </c>
      <c r="G992" s="6">
        <v>205123</v>
      </c>
      <c r="H992">
        <v>21378</v>
      </c>
      <c r="I992">
        <v>5.0567406</v>
      </c>
      <c r="J992">
        <v>230111</v>
      </c>
    </row>
    <row r="993" spans="1:10">
      <c r="A993" s="5" t="s">
        <v>119</v>
      </c>
      <c r="B993" s="5">
        <v>100</v>
      </c>
      <c r="C993" s="6">
        <v>2013</v>
      </c>
      <c r="D993" s="5" t="s">
        <v>120</v>
      </c>
      <c r="E993" s="6">
        <v>21378</v>
      </c>
      <c r="F993">
        <v>5.0567405744223</v>
      </c>
      <c r="G993" s="6">
        <v>230111</v>
      </c>
      <c r="H993">
        <v>21230</v>
      </c>
      <c r="I993">
        <v>3.8239755</v>
      </c>
      <c r="J993">
        <v>243724</v>
      </c>
    </row>
    <row r="994" spans="1:10">
      <c r="A994" s="5" t="s">
        <v>119</v>
      </c>
      <c r="B994" s="5">
        <v>100</v>
      </c>
      <c r="C994" s="6">
        <v>2014</v>
      </c>
      <c r="D994" s="5" t="s">
        <v>120</v>
      </c>
      <c r="E994" s="6">
        <v>21230</v>
      </c>
      <c r="F994">
        <v>3.82397550635893</v>
      </c>
      <c r="G994" s="6">
        <v>243724</v>
      </c>
      <c r="H994">
        <v>20972</v>
      </c>
      <c r="I994">
        <v>4.9885562</v>
      </c>
      <c r="J994">
        <v>241200</v>
      </c>
    </row>
    <row r="995" spans="1:10">
      <c r="A995" s="5" t="s">
        <v>119</v>
      </c>
      <c r="B995" s="5">
        <v>100</v>
      </c>
      <c r="C995" s="6">
        <v>2015</v>
      </c>
      <c r="D995" s="5" t="s">
        <v>120</v>
      </c>
      <c r="E995" s="6">
        <v>20972</v>
      </c>
      <c r="F995">
        <v>4.9885561701316</v>
      </c>
      <c r="G995" s="6">
        <v>241200</v>
      </c>
      <c r="H995">
        <v>20967</v>
      </c>
      <c r="I995">
        <v>5.0217485</v>
      </c>
      <c r="J995">
        <v>257463</v>
      </c>
    </row>
    <row r="996" spans="1:10">
      <c r="A996" s="5" t="s">
        <v>119</v>
      </c>
      <c r="B996" s="5">
        <v>100</v>
      </c>
      <c r="C996" s="6">
        <v>2016</v>
      </c>
      <c r="D996" s="5" t="s">
        <v>120</v>
      </c>
      <c r="E996" s="6">
        <v>20967</v>
      </c>
      <c r="F996">
        <v>5.02174846186865</v>
      </c>
      <c r="G996" s="6">
        <v>257463</v>
      </c>
      <c r="H996">
        <v>21112</v>
      </c>
      <c r="I996">
        <v>4.6309208</v>
      </c>
      <c r="J996">
        <v>262074</v>
      </c>
    </row>
    <row r="997" spans="1:10">
      <c r="A997" s="5" t="s">
        <v>119</v>
      </c>
      <c r="B997" s="5">
        <v>100</v>
      </c>
      <c r="C997" s="6">
        <v>2017</v>
      </c>
      <c r="D997" s="5" t="s">
        <v>120</v>
      </c>
      <c r="E997" s="6">
        <v>21112</v>
      </c>
      <c r="F997">
        <v>4.6309208033346</v>
      </c>
      <c r="G997" s="6">
        <v>262074</v>
      </c>
      <c r="H997">
        <v>21344</v>
      </c>
      <c r="I997">
        <v>4.2361319</v>
      </c>
      <c r="J997">
        <v>257676</v>
      </c>
    </row>
    <row r="998" spans="1:10">
      <c r="A998" s="5" t="s">
        <v>119</v>
      </c>
      <c r="B998" s="5">
        <v>100</v>
      </c>
      <c r="C998" s="6">
        <v>2018</v>
      </c>
      <c r="D998" s="5" t="s">
        <v>120</v>
      </c>
      <c r="E998" s="6">
        <v>21344</v>
      </c>
      <c r="F998">
        <v>4.23613193403298</v>
      </c>
      <c r="G998" s="6">
        <v>257676</v>
      </c>
      <c r="H998">
        <v>21448</v>
      </c>
      <c r="I998">
        <v>4.2608635</v>
      </c>
      <c r="J998">
        <v>288665</v>
      </c>
    </row>
    <row r="999" spans="1:10">
      <c r="A999" s="5" t="s">
        <v>119</v>
      </c>
      <c r="B999" s="5">
        <v>100</v>
      </c>
      <c r="C999" s="6">
        <v>2019</v>
      </c>
      <c r="D999" s="5" t="s">
        <v>120</v>
      </c>
      <c r="E999" s="6">
        <v>21448</v>
      </c>
      <c r="F999">
        <v>4.26086348377471</v>
      </c>
      <c r="G999" s="6">
        <v>288665</v>
      </c>
      <c r="H999">
        <v>21552</v>
      </c>
      <c r="I999">
        <v>4.285595</v>
      </c>
      <c r="J999">
        <v>319654</v>
      </c>
    </row>
    <row r="1000" spans="1:10">
      <c r="A1000" s="5" t="s">
        <v>119</v>
      </c>
      <c r="B1000" s="5">
        <v>100</v>
      </c>
      <c r="C1000" s="6">
        <v>2020</v>
      </c>
      <c r="D1000" s="5" t="s">
        <v>120</v>
      </c>
      <c r="E1000" s="6" t="s">
        <v>12</v>
      </c>
      <c r="F1000" t="s">
        <v>12</v>
      </c>
      <c r="G1000" s="6" t="s">
        <v>12</v>
      </c>
      <c r="H1000">
        <v>21656</v>
      </c>
      <c r="I1000">
        <v>4.3103266</v>
      </c>
      <c r="J1000">
        <v>350643</v>
      </c>
    </row>
    <row r="1001" spans="1:10">
      <c r="A1001" s="5" t="s">
        <v>119</v>
      </c>
      <c r="B1001" s="5">
        <v>100</v>
      </c>
      <c r="C1001" s="6">
        <v>2021</v>
      </c>
      <c r="D1001" s="93" t="s">
        <v>120</v>
      </c>
      <c r="E1001" s="6" t="s">
        <v>12</v>
      </c>
      <c r="F1001" t="s">
        <v>12</v>
      </c>
      <c r="G1001" s="6" t="s">
        <v>12</v>
      </c>
      <c r="H1001">
        <v>31457</v>
      </c>
      <c r="I1001">
        <v>5.1948692</v>
      </c>
      <c r="J1001">
        <v>310000</v>
      </c>
    </row>
    <row r="1002" spans="1:10">
      <c r="A1002" s="16" t="s">
        <v>121</v>
      </c>
      <c r="B1002" s="16">
        <v>101</v>
      </c>
      <c r="C1002" s="17">
        <v>2012</v>
      </c>
      <c r="D1002" s="16" t="s">
        <v>120</v>
      </c>
      <c r="E1002" s="17">
        <v>31457</v>
      </c>
      <c r="F1002">
        <v>5.19486918650857</v>
      </c>
      <c r="G1002" s="17">
        <v>310000</v>
      </c>
      <c r="H1002">
        <v>31671</v>
      </c>
      <c r="I1002">
        <v>5.3070317</v>
      </c>
      <c r="J1002">
        <v>344618</v>
      </c>
    </row>
    <row r="1003" spans="1:10">
      <c r="A1003" s="16" t="s">
        <v>121</v>
      </c>
      <c r="B1003" s="16">
        <v>101</v>
      </c>
      <c r="C1003" s="17">
        <v>2013</v>
      </c>
      <c r="D1003" s="16" t="s">
        <v>120</v>
      </c>
      <c r="E1003" s="17">
        <v>31671</v>
      </c>
      <c r="F1003">
        <v>5.30703166935051</v>
      </c>
      <c r="G1003" s="17">
        <v>344618</v>
      </c>
      <c r="H1003">
        <v>31794</v>
      </c>
      <c r="I1003">
        <v>4.4687991</v>
      </c>
      <c r="J1003">
        <v>364527</v>
      </c>
    </row>
    <row r="1004" spans="1:10">
      <c r="A1004" s="16" t="s">
        <v>121</v>
      </c>
      <c r="B1004" s="16">
        <v>101</v>
      </c>
      <c r="C1004" s="17">
        <v>2014</v>
      </c>
      <c r="D1004" s="16" t="s">
        <v>120</v>
      </c>
      <c r="E1004" s="17">
        <v>31794</v>
      </c>
      <c r="F1004">
        <v>4.46879914449267</v>
      </c>
      <c r="G1004" s="17">
        <v>364527</v>
      </c>
      <c r="H1004">
        <v>31892</v>
      </c>
      <c r="I1004">
        <v>5.0901166</v>
      </c>
      <c r="J1004">
        <v>368882</v>
      </c>
    </row>
    <row r="1005" spans="1:10">
      <c r="A1005" s="16" t="s">
        <v>121</v>
      </c>
      <c r="B1005" s="16">
        <v>101</v>
      </c>
      <c r="C1005" s="17">
        <v>2015</v>
      </c>
      <c r="D1005" s="16" t="s">
        <v>120</v>
      </c>
      <c r="E1005" s="17">
        <v>31892</v>
      </c>
      <c r="F1005">
        <v>5.09011664367239</v>
      </c>
      <c r="G1005" s="17">
        <v>368882</v>
      </c>
      <c r="H1005">
        <v>31974</v>
      </c>
      <c r="I1005">
        <v>5.1428348</v>
      </c>
      <c r="J1005">
        <v>389686</v>
      </c>
    </row>
    <row r="1006" spans="1:10">
      <c r="A1006" s="16" t="s">
        <v>121</v>
      </c>
      <c r="B1006" s="16">
        <v>101</v>
      </c>
      <c r="C1006" s="17">
        <v>2016</v>
      </c>
      <c r="D1006" s="16" t="s">
        <v>120</v>
      </c>
      <c r="E1006" s="17">
        <v>31974</v>
      </c>
      <c r="F1006">
        <v>5.14283480327766</v>
      </c>
      <c r="G1006" s="17">
        <v>389686</v>
      </c>
      <c r="H1006">
        <v>32018</v>
      </c>
      <c r="I1006">
        <v>4.9921919</v>
      </c>
      <c r="J1006">
        <v>388553</v>
      </c>
    </row>
    <row r="1007" spans="1:10">
      <c r="A1007" s="16" t="s">
        <v>121</v>
      </c>
      <c r="B1007" s="16">
        <v>101</v>
      </c>
      <c r="C1007" s="17">
        <v>2017</v>
      </c>
      <c r="D1007" s="16" t="s">
        <v>120</v>
      </c>
      <c r="E1007" s="17">
        <v>32018</v>
      </c>
      <c r="F1007">
        <v>4.99219189206072</v>
      </c>
      <c r="G1007" s="17">
        <v>388553</v>
      </c>
      <c r="H1007">
        <v>32140</v>
      </c>
      <c r="I1007">
        <v>3.8522713</v>
      </c>
      <c r="J1007">
        <v>376736</v>
      </c>
    </row>
    <row r="1008" spans="1:10">
      <c r="A1008" s="16" t="s">
        <v>121</v>
      </c>
      <c r="B1008" s="16">
        <v>101</v>
      </c>
      <c r="C1008" s="17">
        <v>2018</v>
      </c>
      <c r="D1008" s="16" t="s">
        <v>120</v>
      </c>
      <c r="E1008" s="17">
        <v>32140</v>
      </c>
      <c r="F1008">
        <v>3.8522713130056</v>
      </c>
      <c r="G1008" s="17">
        <v>376736</v>
      </c>
      <c r="H1008">
        <v>32260</v>
      </c>
      <c r="I1008">
        <v>3.7467142</v>
      </c>
      <c r="J1008">
        <v>417801</v>
      </c>
    </row>
    <row r="1009" spans="1:10">
      <c r="A1009" s="16" t="s">
        <v>121</v>
      </c>
      <c r="B1009" s="16">
        <v>101</v>
      </c>
      <c r="C1009" s="17">
        <v>2019</v>
      </c>
      <c r="D1009" s="16" t="s">
        <v>120</v>
      </c>
      <c r="E1009" s="17">
        <v>32260</v>
      </c>
      <c r="F1009">
        <v>3.74671419714817</v>
      </c>
      <c r="G1009" s="17">
        <v>417801</v>
      </c>
      <c r="H1009">
        <v>32380</v>
      </c>
      <c r="I1009">
        <v>3.6411571</v>
      </c>
      <c r="J1009">
        <v>458866</v>
      </c>
    </row>
    <row r="1010" spans="1:10">
      <c r="A1010" s="16" t="s">
        <v>121</v>
      </c>
      <c r="B1010" s="16">
        <v>101</v>
      </c>
      <c r="C1010" s="17">
        <v>2020</v>
      </c>
      <c r="D1010" s="16" t="s">
        <v>120</v>
      </c>
      <c r="E1010" s="17" t="s">
        <v>12</v>
      </c>
      <c r="F1010" t="s">
        <v>12</v>
      </c>
      <c r="G1010" s="17" t="s">
        <v>12</v>
      </c>
      <c r="H1010">
        <v>32500</v>
      </c>
      <c r="I1010">
        <v>3.5356</v>
      </c>
      <c r="J1010">
        <v>499931</v>
      </c>
    </row>
    <row r="1011" spans="1:10">
      <c r="A1011" s="16" t="s">
        <v>121</v>
      </c>
      <c r="B1011" s="16">
        <v>101</v>
      </c>
      <c r="C1011" s="17">
        <v>2021</v>
      </c>
      <c r="D1011" s="98" t="s">
        <v>120</v>
      </c>
      <c r="E1011" s="17" t="s">
        <v>12</v>
      </c>
      <c r="F1011" t="s">
        <v>12</v>
      </c>
      <c r="G1011" s="17" t="s">
        <v>12</v>
      </c>
      <c r="H1011">
        <v>12307</v>
      </c>
      <c r="I1011">
        <v>5.2938978</v>
      </c>
      <c r="J1011">
        <v>186654</v>
      </c>
    </row>
    <row r="1012" spans="1:10">
      <c r="A1012" s="27" t="s">
        <v>122</v>
      </c>
      <c r="B1012" s="27">
        <v>102</v>
      </c>
      <c r="C1012" s="28">
        <v>2012</v>
      </c>
      <c r="D1012" s="27" t="s">
        <v>120</v>
      </c>
      <c r="E1012" s="28">
        <v>12307</v>
      </c>
      <c r="F1012">
        <v>5.29389778175022</v>
      </c>
      <c r="G1012" s="28">
        <v>186654</v>
      </c>
      <c r="H1012">
        <v>12185</v>
      </c>
      <c r="I1012">
        <v>5.3593763</v>
      </c>
      <c r="J1012">
        <v>199680</v>
      </c>
    </row>
    <row r="1013" spans="1:10">
      <c r="A1013" s="27" t="s">
        <v>122</v>
      </c>
      <c r="B1013" s="27">
        <v>102</v>
      </c>
      <c r="C1013" s="28">
        <v>2013</v>
      </c>
      <c r="D1013" s="27" t="s">
        <v>120</v>
      </c>
      <c r="E1013" s="28">
        <v>12185</v>
      </c>
      <c r="F1013">
        <v>5.35937628231432</v>
      </c>
      <c r="G1013" s="28">
        <v>199680</v>
      </c>
      <c r="H1013">
        <v>12163</v>
      </c>
      <c r="I1013">
        <v>4.2047192</v>
      </c>
      <c r="J1013">
        <v>207058</v>
      </c>
    </row>
    <row r="1014" spans="1:10">
      <c r="A1014" s="27" t="s">
        <v>122</v>
      </c>
      <c r="B1014" s="27">
        <v>102</v>
      </c>
      <c r="C1014" s="28">
        <v>2014</v>
      </c>
      <c r="D1014" s="27" t="s">
        <v>120</v>
      </c>
      <c r="E1014" s="28">
        <v>12163</v>
      </c>
      <c r="F1014">
        <v>4.20471923045301</v>
      </c>
      <c r="G1014" s="28">
        <v>207058</v>
      </c>
      <c r="H1014">
        <v>12163</v>
      </c>
      <c r="I1014">
        <v>4.9445038</v>
      </c>
      <c r="J1014">
        <v>209831</v>
      </c>
    </row>
    <row r="1015" spans="1:10">
      <c r="A1015" s="27" t="s">
        <v>122</v>
      </c>
      <c r="B1015" s="27">
        <v>102</v>
      </c>
      <c r="C1015" s="28">
        <v>2015</v>
      </c>
      <c r="D1015" s="27" t="s">
        <v>120</v>
      </c>
      <c r="E1015" s="28">
        <v>12163</v>
      </c>
      <c r="F1015">
        <v>4.94450382306997</v>
      </c>
      <c r="G1015" s="28">
        <v>209831</v>
      </c>
      <c r="H1015">
        <v>12090</v>
      </c>
      <c r="I1015">
        <v>5.0557486</v>
      </c>
      <c r="J1015">
        <v>218054</v>
      </c>
    </row>
    <row r="1016" spans="1:10">
      <c r="A1016" s="27" t="s">
        <v>122</v>
      </c>
      <c r="B1016" s="27">
        <v>102</v>
      </c>
      <c r="C1016" s="28">
        <v>2016</v>
      </c>
      <c r="D1016" s="27" t="s">
        <v>120</v>
      </c>
      <c r="E1016" s="28">
        <v>12090</v>
      </c>
      <c r="F1016">
        <v>5.05574855252275</v>
      </c>
      <c r="G1016" s="28">
        <v>218054</v>
      </c>
      <c r="H1016">
        <v>12118</v>
      </c>
      <c r="I1016">
        <v>5.0261594</v>
      </c>
      <c r="J1016">
        <v>222008</v>
      </c>
    </row>
    <row r="1017" spans="1:10">
      <c r="A1017" s="27" t="s">
        <v>122</v>
      </c>
      <c r="B1017" s="27">
        <v>102</v>
      </c>
      <c r="C1017" s="28">
        <v>2017</v>
      </c>
      <c r="D1017" s="27" t="s">
        <v>120</v>
      </c>
      <c r="E1017" s="28">
        <v>12118</v>
      </c>
      <c r="F1017">
        <v>5.02615943224955</v>
      </c>
      <c r="G1017" s="28">
        <v>222008</v>
      </c>
      <c r="H1017">
        <v>12059</v>
      </c>
      <c r="I1017">
        <v>4.5089974</v>
      </c>
      <c r="J1017">
        <v>212013</v>
      </c>
    </row>
    <row r="1018" spans="1:10">
      <c r="A1018" s="27" t="s">
        <v>122</v>
      </c>
      <c r="B1018" s="27">
        <v>102</v>
      </c>
      <c r="C1018" s="28">
        <v>2018</v>
      </c>
      <c r="D1018" s="27" t="s">
        <v>120</v>
      </c>
      <c r="E1018" s="28">
        <v>12059</v>
      </c>
      <c r="F1018">
        <v>4.50899742930591</v>
      </c>
      <c r="G1018" s="28">
        <v>212013</v>
      </c>
      <c r="H1018">
        <v>12054</v>
      </c>
      <c r="I1018">
        <v>4.3951385</v>
      </c>
      <c r="J1018">
        <v>230072</v>
      </c>
    </row>
    <row r="1019" spans="1:10">
      <c r="A1019" s="27" t="s">
        <v>122</v>
      </c>
      <c r="B1019" s="27">
        <v>102</v>
      </c>
      <c r="C1019" s="28">
        <v>2019</v>
      </c>
      <c r="D1019" s="27" t="s">
        <v>120</v>
      </c>
      <c r="E1019" s="28">
        <v>12054</v>
      </c>
      <c r="F1019">
        <v>4.39513854322217</v>
      </c>
      <c r="G1019" s="28">
        <v>230072</v>
      </c>
      <c r="H1019">
        <v>12049</v>
      </c>
      <c r="I1019">
        <v>4.2812797</v>
      </c>
      <c r="J1019">
        <v>248131</v>
      </c>
    </row>
    <row r="1020" spans="1:10">
      <c r="A1020" s="27" t="s">
        <v>122</v>
      </c>
      <c r="B1020" s="27">
        <v>102</v>
      </c>
      <c r="C1020" s="28">
        <v>2020</v>
      </c>
      <c r="D1020" s="27" t="s">
        <v>120</v>
      </c>
      <c r="E1020" s="28" t="s">
        <v>12</v>
      </c>
      <c r="F1020" t="s">
        <v>12</v>
      </c>
      <c r="G1020" s="28" t="s">
        <v>12</v>
      </c>
      <c r="H1020">
        <v>12044</v>
      </c>
      <c r="I1020">
        <v>4.1674208</v>
      </c>
      <c r="J1020">
        <v>266190</v>
      </c>
    </row>
    <row r="1021" spans="1:10">
      <c r="A1021" s="27" t="s">
        <v>122</v>
      </c>
      <c r="B1021" s="27">
        <v>102</v>
      </c>
      <c r="C1021" s="28">
        <v>2021</v>
      </c>
      <c r="D1021" s="29" t="s">
        <v>120</v>
      </c>
      <c r="E1021" s="28" t="s">
        <v>12</v>
      </c>
      <c r="F1021" t="s">
        <v>12</v>
      </c>
      <c r="G1021" s="28" t="s">
        <v>12</v>
      </c>
      <c r="H1021">
        <v>14201</v>
      </c>
      <c r="I1021">
        <v>4.3470882</v>
      </c>
      <c r="J1021">
        <v>201808</v>
      </c>
    </row>
    <row r="1022" spans="1:10">
      <c r="A1022" s="58" t="s">
        <v>123</v>
      </c>
      <c r="B1022" s="58">
        <v>103</v>
      </c>
      <c r="C1022" s="59">
        <v>2012</v>
      </c>
      <c r="D1022" s="58" t="s">
        <v>120</v>
      </c>
      <c r="E1022" s="59">
        <v>14201</v>
      </c>
      <c r="F1022">
        <v>4.34708823322301</v>
      </c>
      <c r="G1022" s="59">
        <v>201808</v>
      </c>
      <c r="H1022">
        <v>14153</v>
      </c>
      <c r="I1022">
        <v>4.4202643</v>
      </c>
      <c r="J1022">
        <v>217129</v>
      </c>
    </row>
    <row r="1023" spans="1:10">
      <c r="A1023" s="58" t="s">
        <v>123</v>
      </c>
      <c r="B1023" s="58">
        <v>103</v>
      </c>
      <c r="C1023" s="59">
        <v>2013</v>
      </c>
      <c r="D1023" s="58" t="s">
        <v>120</v>
      </c>
      <c r="E1023" s="59">
        <v>14153</v>
      </c>
      <c r="F1023">
        <v>4.42026425492828</v>
      </c>
      <c r="G1023" s="59">
        <v>217129</v>
      </c>
      <c r="H1023">
        <v>14138</v>
      </c>
      <c r="I1023">
        <v>3.4893196</v>
      </c>
      <c r="J1023">
        <v>227986</v>
      </c>
    </row>
    <row r="1024" spans="1:10">
      <c r="A1024" s="58" t="s">
        <v>123</v>
      </c>
      <c r="B1024" s="58">
        <v>103</v>
      </c>
      <c r="C1024" s="59">
        <v>2014</v>
      </c>
      <c r="D1024" s="58" t="s">
        <v>120</v>
      </c>
      <c r="E1024" s="59">
        <v>14138</v>
      </c>
      <c r="F1024">
        <v>3.48931956429481</v>
      </c>
      <c r="G1024" s="59">
        <v>227986</v>
      </c>
      <c r="H1024">
        <v>14126</v>
      </c>
      <c r="I1024">
        <v>4.0024069</v>
      </c>
      <c r="J1024">
        <v>226022</v>
      </c>
    </row>
    <row r="1025" spans="1:10">
      <c r="A1025" s="58" t="s">
        <v>123</v>
      </c>
      <c r="B1025" s="58">
        <v>103</v>
      </c>
      <c r="C1025" s="59">
        <v>2015</v>
      </c>
      <c r="D1025" s="58" t="s">
        <v>120</v>
      </c>
      <c r="E1025" s="59">
        <v>14126</v>
      </c>
      <c r="F1025">
        <v>4.00240690924536</v>
      </c>
      <c r="G1025" s="59">
        <v>226022</v>
      </c>
      <c r="H1025">
        <v>14038</v>
      </c>
      <c r="I1025">
        <v>4.0752956</v>
      </c>
      <c r="J1025">
        <v>238841</v>
      </c>
    </row>
    <row r="1026" spans="1:10">
      <c r="A1026" s="58" t="s">
        <v>123</v>
      </c>
      <c r="B1026" s="58">
        <v>103</v>
      </c>
      <c r="C1026" s="59">
        <v>2016</v>
      </c>
      <c r="D1026" s="58" t="s">
        <v>120</v>
      </c>
      <c r="E1026" s="59">
        <v>14038</v>
      </c>
      <c r="F1026">
        <v>4.07529562615757</v>
      </c>
      <c r="G1026" s="59">
        <v>238841</v>
      </c>
      <c r="H1026">
        <v>14080</v>
      </c>
      <c r="I1026">
        <v>4.1859375</v>
      </c>
      <c r="J1026">
        <v>247066</v>
      </c>
    </row>
    <row r="1027" spans="1:10">
      <c r="A1027" s="58" t="s">
        <v>123</v>
      </c>
      <c r="B1027" s="58">
        <v>103</v>
      </c>
      <c r="C1027" s="59">
        <v>2017</v>
      </c>
      <c r="D1027" s="58" t="s">
        <v>120</v>
      </c>
      <c r="E1027" s="59">
        <v>14080</v>
      </c>
      <c r="F1027">
        <v>4.1859375</v>
      </c>
      <c r="G1027" s="59">
        <v>247066</v>
      </c>
      <c r="H1027">
        <v>14123</v>
      </c>
      <c r="I1027">
        <v>2.0601147</v>
      </c>
      <c r="J1027">
        <v>239508</v>
      </c>
    </row>
    <row r="1028" spans="1:10">
      <c r="A1028" s="58" t="s">
        <v>123</v>
      </c>
      <c r="B1028" s="58">
        <v>103</v>
      </c>
      <c r="C1028" s="59">
        <v>2018</v>
      </c>
      <c r="D1028" s="58" t="s">
        <v>120</v>
      </c>
      <c r="E1028" s="59">
        <v>14123</v>
      </c>
      <c r="F1028">
        <v>2.06011470650712</v>
      </c>
      <c r="G1028" s="59">
        <v>239508</v>
      </c>
      <c r="H1028">
        <v>14095</v>
      </c>
      <c r="I1028">
        <v>2.1909897</v>
      </c>
      <c r="J1028">
        <v>255275</v>
      </c>
    </row>
    <row r="1029" spans="1:10">
      <c r="A1029" s="58" t="s">
        <v>123</v>
      </c>
      <c r="B1029" s="58">
        <v>103</v>
      </c>
      <c r="C1029" s="59">
        <v>2019</v>
      </c>
      <c r="D1029" s="58" t="s">
        <v>120</v>
      </c>
      <c r="E1029" s="59">
        <v>14095</v>
      </c>
      <c r="F1029">
        <v>2.19098971266407</v>
      </c>
      <c r="G1029" s="59">
        <v>255275</v>
      </c>
      <c r="H1029">
        <v>14067</v>
      </c>
      <c r="I1029">
        <v>2.3218647</v>
      </c>
      <c r="J1029">
        <v>271042</v>
      </c>
    </row>
    <row r="1030" spans="1:10">
      <c r="A1030" s="58" t="s">
        <v>123</v>
      </c>
      <c r="B1030" s="58">
        <v>103</v>
      </c>
      <c r="C1030" s="59">
        <v>2020</v>
      </c>
      <c r="D1030" s="58" t="s">
        <v>120</v>
      </c>
      <c r="E1030" s="59" t="s">
        <v>12</v>
      </c>
      <c r="F1030" t="s">
        <v>12</v>
      </c>
      <c r="G1030" s="59" t="s">
        <v>12</v>
      </c>
      <c r="H1030">
        <v>14039</v>
      </c>
      <c r="I1030">
        <v>2.4527397</v>
      </c>
      <c r="J1030">
        <v>286809</v>
      </c>
    </row>
    <row r="1031" spans="1:10">
      <c r="A1031" s="58" t="s">
        <v>123</v>
      </c>
      <c r="B1031" s="58">
        <v>103</v>
      </c>
      <c r="C1031" s="59">
        <v>2021</v>
      </c>
      <c r="D1031" s="102" t="s">
        <v>120</v>
      </c>
      <c r="E1031" s="59" t="s">
        <v>12</v>
      </c>
      <c r="F1031" t="s">
        <v>12</v>
      </c>
      <c r="G1031" s="59" t="s">
        <v>12</v>
      </c>
      <c r="H1031">
        <v>24006</v>
      </c>
      <c r="I1031">
        <v>4.6124302</v>
      </c>
      <c r="J1031">
        <v>210779</v>
      </c>
    </row>
    <row r="1032" spans="1:10">
      <c r="A1032" s="99" t="s">
        <v>124</v>
      </c>
      <c r="B1032" s="99">
        <v>104</v>
      </c>
      <c r="C1032" s="100">
        <v>2012</v>
      </c>
      <c r="D1032" s="99" t="s">
        <v>120</v>
      </c>
      <c r="E1032" s="100">
        <v>24006</v>
      </c>
      <c r="F1032">
        <v>4.61243022577689</v>
      </c>
      <c r="G1032" s="100">
        <v>210779</v>
      </c>
      <c r="H1032">
        <v>24001</v>
      </c>
      <c r="I1032">
        <v>4.6446815</v>
      </c>
      <c r="J1032">
        <v>250496</v>
      </c>
    </row>
    <row r="1033" spans="1:10">
      <c r="A1033" s="99" t="s">
        <v>124</v>
      </c>
      <c r="B1033" s="99">
        <v>104</v>
      </c>
      <c r="C1033" s="100">
        <v>2013</v>
      </c>
      <c r="D1033" s="99" t="s">
        <v>120</v>
      </c>
      <c r="E1033" s="100">
        <v>24001</v>
      </c>
      <c r="F1033">
        <v>4.64468147160535</v>
      </c>
      <c r="G1033" s="100">
        <v>250496</v>
      </c>
      <c r="H1033">
        <v>24003</v>
      </c>
      <c r="I1033">
        <v>3.6167146</v>
      </c>
      <c r="J1033">
        <v>282881</v>
      </c>
    </row>
    <row r="1034" spans="1:10">
      <c r="A1034" s="99" t="s">
        <v>124</v>
      </c>
      <c r="B1034" s="99">
        <v>104</v>
      </c>
      <c r="C1034" s="100">
        <v>2014</v>
      </c>
      <c r="D1034" s="99" t="s">
        <v>120</v>
      </c>
      <c r="E1034" s="100">
        <v>24003</v>
      </c>
      <c r="F1034">
        <v>3.6167145773445</v>
      </c>
      <c r="G1034" s="100">
        <v>282881</v>
      </c>
      <c r="H1034">
        <v>23992</v>
      </c>
      <c r="I1034">
        <v>4.22495</v>
      </c>
      <c r="J1034">
        <v>300646</v>
      </c>
    </row>
    <row r="1035" spans="1:10">
      <c r="A1035" s="99" t="s">
        <v>124</v>
      </c>
      <c r="B1035" s="99">
        <v>104</v>
      </c>
      <c r="C1035" s="100">
        <v>2015</v>
      </c>
      <c r="D1035" s="99" t="s">
        <v>120</v>
      </c>
      <c r="E1035" s="100">
        <v>23992</v>
      </c>
      <c r="F1035">
        <v>4.22494998332778</v>
      </c>
      <c r="G1035" s="100">
        <v>300646</v>
      </c>
      <c r="H1035">
        <v>23975</v>
      </c>
      <c r="I1035">
        <v>4.2777477</v>
      </c>
      <c r="J1035">
        <v>330490</v>
      </c>
    </row>
    <row r="1036" spans="1:10">
      <c r="A1036" s="99" t="s">
        <v>124</v>
      </c>
      <c r="B1036" s="99">
        <v>104</v>
      </c>
      <c r="C1036" s="100">
        <v>2016</v>
      </c>
      <c r="D1036" s="99" t="s">
        <v>120</v>
      </c>
      <c r="E1036" s="100">
        <v>23975</v>
      </c>
      <c r="F1036">
        <v>4.27774765380605</v>
      </c>
      <c r="G1036" s="100">
        <v>330490</v>
      </c>
      <c r="H1036">
        <v>23971</v>
      </c>
      <c r="I1036">
        <v>4.4819574</v>
      </c>
      <c r="J1036">
        <v>333186</v>
      </c>
    </row>
    <row r="1037" spans="1:10">
      <c r="A1037" s="99" t="s">
        <v>124</v>
      </c>
      <c r="B1037" s="99">
        <v>104</v>
      </c>
      <c r="C1037" s="100">
        <v>2017</v>
      </c>
      <c r="D1037" s="99" t="s">
        <v>120</v>
      </c>
      <c r="E1037" s="100">
        <v>23971</v>
      </c>
      <c r="F1037">
        <v>4.48195736514956</v>
      </c>
      <c r="G1037" s="100">
        <v>333186</v>
      </c>
      <c r="H1037">
        <v>23964</v>
      </c>
      <c r="I1037">
        <v>3.5778668</v>
      </c>
      <c r="J1037">
        <v>317819</v>
      </c>
    </row>
    <row r="1038" spans="1:10">
      <c r="A1038" s="99" t="s">
        <v>124</v>
      </c>
      <c r="B1038" s="99">
        <v>104</v>
      </c>
      <c r="C1038" s="100">
        <v>2018</v>
      </c>
      <c r="D1038" s="99" t="s">
        <v>120</v>
      </c>
      <c r="E1038" s="100">
        <v>23964</v>
      </c>
      <c r="F1038">
        <v>3.5778668002003</v>
      </c>
      <c r="G1038" s="100">
        <v>317819</v>
      </c>
      <c r="H1038">
        <v>23964</v>
      </c>
      <c r="I1038">
        <v>3.5580037</v>
      </c>
      <c r="J1038">
        <v>347520</v>
      </c>
    </row>
    <row r="1039" spans="1:10">
      <c r="A1039" s="99" t="s">
        <v>124</v>
      </c>
      <c r="B1039" s="99">
        <v>104</v>
      </c>
      <c r="C1039" s="100">
        <v>2019</v>
      </c>
      <c r="D1039" s="99" t="s">
        <v>120</v>
      </c>
      <c r="E1039" s="100">
        <v>23964</v>
      </c>
      <c r="F1039">
        <v>3.55800367217493</v>
      </c>
      <c r="G1039" s="100">
        <v>347520</v>
      </c>
      <c r="H1039">
        <v>23964</v>
      </c>
      <c r="I1039">
        <v>3.5381405</v>
      </c>
      <c r="J1039">
        <v>377221</v>
      </c>
    </row>
    <row r="1040" spans="1:10">
      <c r="A1040" s="99" t="s">
        <v>124</v>
      </c>
      <c r="B1040" s="99">
        <v>104</v>
      </c>
      <c r="C1040" s="100">
        <v>2020</v>
      </c>
      <c r="D1040" s="99" t="s">
        <v>120</v>
      </c>
      <c r="E1040" s="100" t="s">
        <v>12</v>
      </c>
      <c r="F1040" t="s">
        <v>12</v>
      </c>
      <c r="G1040" s="100" t="s">
        <v>12</v>
      </c>
      <c r="H1040">
        <v>23964</v>
      </c>
      <c r="I1040">
        <v>3.5182774</v>
      </c>
      <c r="J1040">
        <v>406922</v>
      </c>
    </row>
    <row r="1041" spans="1:10">
      <c r="A1041" s="99" t="s">
        <v>124</v>
      </c>
      <c r="B1041" s="99">
        <v>104</v>
      </c>
      <c r="C1041" s="100">
        <v>2021</v>
      </c>
      <c r="D1041" s="101" t="s">
        <v>120</v>
      </c>
      <c r="E1041" s="100" t="s">
        <v>12</v>
      </c>
      <c r="F1041" t="s">
        <v>12</v>
      </c>
      <c r="G1041" s="100" t="s">
        <v>12</v>
      </c>
      <c r="H1041">
        <v>21569</v>
      </c>
      <c r="I1041">
        <v>4.288655</v>
      </c>
      <c r="J1041">
        <v>187819</v>
      </c>
    </row>
    <row r="1042" spans="1:10">
      <c r="A1042" s="20" t="s">
        <v>125</v>
      </c>
      <c r="B1042" s="20">
        <v>105</v>
      </c>
      <c r="C1042" s="21">
        <v>2012</v>
      </c>
      <c r="D1042" s="20" t="s">
        <v>120</v>
      </c>
      <c r="E1042" s="21">
        <v>21569</v>
      </c>
      <c r="F1042">
        <v>4.28865501414066</v>
      </c>
      <c r="G1042" s="21">
        <v>187819</v>
      </c>
      <c r="H1042">
        <v>21559</v>
      </c>
      <c r="I1042">
        <v>4.311007</v>
      </c>
      <c r="J1042">
        <v>208394</v>
      </c>
    </row>
    <row r="1043" spans="1:10">
      <c r="A1043" s="20" t="s">
        <v>125</v>
      </c>
      <c r="B1043" s="20">
        <v>105</v>
      </c>
      <c r="C1043" s="21">
        <v>2013</v>
      </c>
      <c r="D1043" s="20" t="s">
        <v>120</v>
      </c>
      <c r="E1043" s="21">
        <v>21559</v>
      </c>
      <c r="F1043">
        <v>4.31100700403544</v>
      </c>
      <c r="G1043" s="21">
        <v>208394</v>
      </c>
      <c r="H1043">
        <v>21586</v>
      </c>
      <c r="I1043">
        <v>3.5041694</v>
      </c>
      <c r="J1043">
        <v>216494</v>
      </c>
    </row>
    <row r="1044" spans="1:10">
      <c r="A1044" s="20" t="s">
        <v>125</v>
      </c>
      <c r="B1044" s="20">
        <v>105</v>
      </c>
      <c r="C1044" s="21">
        <v>2014</v>
      </c>
      <c r="D1044" s="20" t="s">
        <v>120</v>
      </c>
      <c r="E1044" s="21">
        <v>21586</v>
      </c>
      <c r="F1044">
        <v>3.50416936903549</v>
      </c>
      <c r="G1044" s="21">
        <v>216494</v>
      </c>
      <c r="H1044">
        <v>21961</v>
      </c>
      <c r="I1044">
        <v>3.9439461</v>
      </c>
      <c r="J1044">
        <v>209866</v>
      </c>
    </row>
    <row r="1045" spans="1:10">
      <c r="A1045" s="20" t="s">
        <v>125</v>
      </c>
      <c r="B1045" s="20">
        <v>105</v>
      </c>
      <c r="C1045" s="21">
        <v>2015</v>
      </c>
      <c r="D1045" s="20" t="s">
        <v>120</v>
      </c>
      <c r="E1045" s="21">
        <v>21961</v>
      </c>
      <c r="F1045">
        <v>3.9439460862438</v>
      </c>
      <c r="G1045" s="21">
        <v>209866</v>
      </c>
      <c r="H1045">
        <v>21899</v>
      </c>
      <c r="I1045">
        <v>4.0042924</v>
      </c>
      <c r="J1045">
        <v>214784</v>
      </c>
    </row>
    <row r="1046" spans="1:10">
      <c r="A1046" s="20" t="s">
        <v>125</v>
      </c>
      <c r="B1046" s="20">
        <v>105</v>
      </c>
      <c r="C1046" s="21">
        <v>2016</v>
      </c>
      <c r="D1046" s="20" t="s">
        <v>120</v>
      </c>
      <c r="E1046" s="21">
        <v>21899</v>
      </c>
      <c r="F1046">
        <v>4.00429243344445</v>
      </c>
      <c r="G1046" s="21">
        <v>214784</v>
      </c>
      <c r="H1046">
        <v>21746</v>
      </c>
      <c r="I1046">
        <v>4.1057206</v>
      </c>
      <c r="J1046">
        <v>219282</v>
      </c>
    </row>
    <row r="1047" spans="1:10">
      <c r="A1047" s="20" t="s">
        <v>125</v>
      </c>
      <c r="B1047" s="20">
        <v>105</v>
      </c>
      <c r="C1047" s="21">
        <v>2017</v>
      </c>
      <c r="D1047" s="20" t="s">
        <v>120</v>
      </c>
      <c r="E1047" s="21">
        <v>21746</v>
      </c>
      <c r="F1047">
        <v>4.10572059229284</v>
      </c>
      <c r="G1047" s="21">
        <v>219282</v>
      </c>
      <c r="H1047">
        <v>21667</v>
      </c>
      <c r="I1047">
        <v>3.3820557</v>
      </c>
      <c r="J1047">
        <v>218244</v>
      </c>
    </row>
    <row r="1048" spans="1:10">
      <c r="A1048" s="20" t="s">
        <v>125</v>
      </c>
      <c r="B1048" s="20">
        <v>105</v>
      </c>
      <c r="C1048" s="21">
        <v>2018</v>
      </c>
      <c r="D1048" s="20" t="s">
        <v>120</v>
      </c>
      <c r="E1048" s="21">
        <v>21667</v>
      </c>
      <c r="F1048">
        <v>3.38205566068214</v>
      </c>
      <c r="G1048" s="21">
        <v>218244</v>
      </c>
      <c r="H1048">
        <v>21441</v>
      </c>
      <c r="I1048">
        <v>3.3080547</v>
      </c>
      <c r="J1048">
        <v>239912</v>
      </c>
    </row>
    <row r="1049" spans="1:10">
      <c r="A1049" s="20" t="s">
        <v>125</v>
      </c>
      <c r="B1049" s="20">
        <v>105</v>
      </c>
      <c r="C1049" s="21">
        <v>2019</v>
      </c>
      <c r="D1049" s="20" t="s">
        <v>120</v>
      </c>
      <c r="E1049" s="21">
        <v>21441</v>
      </c>
      <c r="F1049">
        <v>3.30805466162959</v>
      </c>
      <c r="G1049" s="21">
        <v>239912</v>
      </c>
      <c r="H1049">
        <v>21215</v>
      </c>
      <c r="I1049">
        <v>3.2340537</v>
      </c>
      <c r="J1049">
        <v>261580</v>
      </c>
    </row>
    <row r="1050" spans="1:10">
      <c r="A1050" s="20" t="s">
        <v>125</v>
      </c>
      <c r="B1050" s="20">
        <v>105</v>
      </c>
      <c r="C1050" s="21">
        <v>2020</v>
      </c>
      <c r="D1050" s="20" t="s">
        <v>120</v>
      </c>
      <c r="E1050" s="21" t="s">
        <v>12</v>
      </c>
      <c r="F1050" t="s">
        <v>12</v>
      </c>
      <c r="G1050" s="21" t="s">
        <v>12</v>
      </c>
      <c r="H1050">
        <v>20989</v>
      </c>
      <c r="I1050">
        <v>3.1600527</v>
      </c>
      <c r="J1050">
        <v>283248</v>
      </c>
    </row>
    <row r="1051" spans="1:10">
      <c r="A1051" s="20" t="s">
        <v>125</v>
      </c>
      <c r="B1051" s="20">
        <v>105</v>
      </c>
      <c r="C1051" s="21">
        <v>2021</v>
      </c>
      <c r="D1051" s="103" t="s">
        <v>120</v>
      </c>
      <c r="E1051" s="21" t="s">
        <v>12</v>
      </c>
      <c r="F1051" t="s">
        <v>12</v>
      </c>
      <c r="G1051" s="21" t="s">
        <v>12</v>
      </c>
      <c r="H1051">
        <v>8481</v>
      </c>
      <c r="I1051">
        <v>4.9336163</v>
      </c>
      <c r="J1051">
        <v>93320</v>
      </c>
    </row>
    <row r="1052" spans="1:10">
      <c r="A1052" s="5" t="s">
        <v>126</v>
      </c>
      <c r="B1052" s="5">
        <v>106</v>
      </c>
      <c r="C1052" s="6">
        <v>2012</v>
      </c>
      <c r="D1052" s="5" t="s">
        <v>120</v>
      </c>
      <c r="E1052" s="6">
        <v>8481</v>
      </c>
      <c r="F1052">
        <v>4.93361631883033</v>
      </c>
      <c r="G1052" s="6">
        <v>93320</v>
      </c>
      <c r="H1052">
        <v>8481</v>
      </c>
      <c r="I1052">
        <v>4.9820776</v>
      </c>
      <c r="J1052">
        <v>109728</v>
      </c>
    </row>
    <row r="1053" spans="1:10">
      <c r="A1053" s="5" t="s">
        <v>126</v>
      </c>
      <c r="B1053" s="5">
        <v>106</v>
      </c>
      <c r="C1053" s="6">
        <v>2013</v>
      </c>
      <c r="D1053" s="5" t="s">
        <v>120</v>
      </c>
      <c r="E1053" s="6">
        <v>8481</v>
      </c>
      <c r="F1053">
        <v>4.98207758519043</v>
      </c>
      <c r="G1053" s="6">
        <v>109728</v>
      </c>
      <c r="H1053">
        <v>8481</v>
      </c>
      <c r="I1053">
        <v>4.220257</v>
      </c>
      <c r="J1053">
        <v>116521</v>
      </c>
    </row>
    <row r="1054" spans="1:10">
      <c r="A1054" s="5" t="s">
        <v>126</v>
      </c>
      <c r="B1054" s="5">
        <v>106</v>
      </c>
      <c r="C1054" s="6">
        <v>2014</v>
      </c>
      <c r="D1054" s="5" t="s">
        <v>120</v>
      </c>
      <c r="E1054" s="6">
        <v>8481</v>
      </c>
      <c r="F1054">
        <v>4.22025704515977</v>
      </c>
      <c r="G1054" s="6">
        <v>116521</v>
      </c>
      <c r="H1054">
        <v>8481</v>
      </c>
      <c r="I1054">
        <v>4.8279684</v>
      </c>
      <c r="J1054">
        <v>126000</v>
      </c>
    </row>
    <row r="1055" spans="1:10">
      <c r="A1055" s="5" t="s">
        <v>126</v>
      </c>
      <c r="B1055" s="5">
        <v>106</v>
      </c>
      <c r="C1055" s="6">
        <v>2015</v>
      </c>
      <c r="D1055" s="5" t="s">
        <v>120</v>
      </c>
      <c r="E1055" s="6">
        <v>8481</v>
      </c>
      <c r="F1055">
        <v>4.82796839995284</v>
      </c>
      <c r="G1055" s="6">
        <v>126000</v>
      </c>
      <c r="H1055">
        <v>8667</v>
      </c>
      <c r="I1055">
        <v>4.7825084</v>
      </c>
      <c r="J1055">
        <v>131341</v>
      </c>
    </row>
    <row r="1056" spans="1:10">
      <c r="A1056" s="5" t="s">
        <v>126</v>
      </c>
      <c r="B1056" s="5">
        <v>106</v>
      </c>
      <c r="C1056" s="6">
        <v>2016</v>
      </c>
      <c r="D1056" s="5" t="s">
        <v>120</v>
      </c>
      <c r="E1056" s="6">
        <v>8667</v>
      </c>
      <c r="F1056">
        <v>4.78250836506288</v>
      </c>
      <c r="G1056" s="6">
        <v>131341</v>
      </c>
      <c r="H1056">
        <v>8684</v>
      </c>
      <c r="I1056">
        <v>4.9010825</v>
      </c>
      <c r="J1056">
        <v>139276</v>
      </c>
    </row>
    <row r="1057" spans="1:10">
      <c r="A1057" s="5" t="s">
        <v>126</v>
      </c>
      <c r="B1057" s="5">
        <v>106</v>
      </c>
      <c r="C1057" s="6">
        <v>2017</v>
      </c>
      <c r="D1057" s="5" t="s">
        <v>120</v>
      </c>
      <c r="E1057" s="6">
        <v>8684</v>
      </c>
      <c r="F1057">
        <v>4.90108245048365</v>
      </c>
      <c r="G1057" s="6">
        <v>139276</v>
      </c>
      <c r="H1057">
        <v>8691</v>
      </c>
      <c r="I1057">
        <v>5.0446439</v>
      </c>
      <c r="J1057">
        <v>131526</v>
      </c>
    </row>
    <row r="1058" spans="1:10">
      <c r="A1058" s="5" t="s">
        <v>126</v>
      </c>
      <c r="B1058" s="5">
        <v>106</v>
      </c>
      <c r="C1058" s="6">
        <v>2018</v>
      </c>
      <c r="D1058" s="5" t="s">
        <v>120</v>
      </c>
      <c r="E1058" s="6">
        <v>8691</v>
      </c>
      <c r="F1058">
        <v>5.0446438844782</v>
      </c>
      <c r="G1058" s="6">
        <v>131526</v>
      </c>
      <c r="H1058">
        <v>8692</v>
      </c>
      <c r="I1058">
        <v>4.5131155</v>
      </c>
      <c r="J1058">
        <v>151455</v>
      </c>
    </row>
    <row r="1059" spans="1:10">
      <c r="A1059" s="5" t="s">
        <v>126</v>
      </c>
      <c r="B1059" s="5">
        <v>106</v>
      </c>
      <c r="C1059" s="6">
        <v>2019</v>
      </c>
      <c r="D1059" s="5" t="s">
        <v>120</v>
      </c>
      <c r="E1059" s="6">
        <v>8692</v>
      </c>
      <c r="F1059">
        <v>4.51311550851358</v>
      </c>
      <c r="G1059" s="6">
        <v>151455</v>
      </c>
      <c r="H1059">
        <v>8693</v>
      </c>
      <c r="I1059">
        <v>3.9815871</v>
      </c>
      <c r="J1059">
        <v>171384</v>
      </c>
    </row>
    <row r="1060" spans="1:10">
      <c r="A1060" s="5" t="s">
        <v>126</v>
      </c>
      <c r="B1060" s="5">
        <v>106</v>
      </c>
      <c r="C1060" s="6">
        <v>2020</v>
      </c>
      <c r="D1060" s="5" t="s">
        <v>120</v>
      </c>
      <c r="E1060" s="6" t="s">
        <v>12</v>
      </c>
      <c r="F1060" t="s">
        <v>12</v>
      </c>
      <c r="G1060" s="6" t="s">
        <v>12</v>
      </c>
      <c r="H1060">
        <v>8694</v>
      </c>
      <c r="I1060">
        <v>3.4500588</v>
      </c>
      <c r="J1060">
        <v>191313</v>
      </c>
    </row>
    <row r="1061" spans="1:10">
      <c r="A1061" s="5" t="s">
        <v>126</v>
      </c>
      <c r="B1061" s="5">
        <v>106</v>
      </c>
      <c r="C1061" s="6">
        <v>2021</v>
      </c>
      <c r="D1061" s="93" t="s">
        <v>120</v>
      </c>
      <c r="E1061" s="6" t="s">
        <v>12</v>
      </c>
      <c r="F1061" t="s">
        <v>12</v>
      </c>
      <c r="G1061" s="6" t="s">
        <v>12</v>
      </c>
    </row>
  </sheetData>
  <autoFilter xmlns:etc="http://www.wps.cn/officeDocument/2017/etCustomData" ref="A1:J1061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71"/>
  <sheetViews>
    <sheetView workbookViewId="0">
      <pane xSplit="1" topLeftCell="AV1" activePane="topRight" state="frozen"/>
      <selection/>
      <selection pane="topRight" activeCell="BA11" sqref="BA11"/>
    </sheetView>
  </sheetViews>
  <sheetFormatPr defaultColWidth="8.61111111111111" defaultRowHeight="14.4"/>
  <cols>
    <col min="5" max="5" width="10.5462962962963"/>
    <col min="11" max="11" width="10.5462962962963"/>
    <col min="28" max="38" width="12.787037037037"/>
    <col min="40" max="50" width="13.9351851851852"/>
    <col min="64" max="68" width="12.787037037037"/>
    <col min="69" max="69" width="11.6296296296296"/>
    <col min="70" max="74" width="12.787037037037"/>
    <col min="76" max="79" width="12.787037037037"/>
    <col min="81" max="84" width="12.787037037037"/>
    <col min="86" max="89" width="13.9351851851852"/>
    <col min="96" max="100" width="12.787037037037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43" t="s">
        <v>60</v>
      </c>
      <c r="B2" s="44">
        <v>2012</v>
      </c>
      <c r="C2" s="43" t="s">
        <v>58</v>
      </c>
      <c r="D2">
        <v>10654</v>
      </c>
      <c r="E2">
        <v>4.3627745</v>
      </c>
      <c r="F2">
        <v>52526</v>
      </c>
      <c r="G2">
        <v>137</v>
      </c>
      <c r="H2">
        <v>3326</v>
      </c>
      <c r="I2">
        <v>9</v>
      </c>
      <c r="J2">
        <v>10715</v>
      </c>
      <c r="K2">
        <v>60.026539</v>
      </c>
      <c r="L2">
        <v>328000</v>
      </c>
      <c r="M2">
        <v>6388</v>
      </c>
      <c r="N2">
        <v>29940</v>
      </c>
      <c r="P2" s="108">
        <f t="shared" ref="P2:U2" si="0">(D2-MIN(D$2:D$11))/(MAX(D$2:D$11)-MIN(D$2:D$11))+0.001</f>
        <v>0.481314960629921</v>
      </c>
      <c r="Q2" s="108">
        <f t="shared" si="0"/>
        <v>1.001</v>
      </c>
      <c r="R2" s="108">
        <f t="shared" si="0"/>
        <v>0.001</v>
      </c>
      <c r="S2" s="108">
        <f t="shared" si="0"/>
        <v>0.539011695906433</v>
      </c>
      <c r="T2" s="108">
        <f t="shared" si="0"/>
        <v>0.001</v>
      </c>
      <c r="U2" s="108">
        <f t="shared" si="0"/>
        <v>0.601</v>
      </c>
      <c r="V2" s="108" cm="1">
        <f t="array" ref="V2">(MAX(J$2:J$11-J2)/(MAX(J$2:J$11)-MIN(J$2:J$11))+0.001)</f>
        <v>0.378054679637705</v>
      </c>
      <c r="W2" s="108" cm="1">
        <f t="array" ref="W2">(MAX(K$2:K$11-K2)/(MAX(K$2:K$11)-MIN(K$2:K$11))+0.001)</f>
        <v>0.001</v>
      </c>
      <c r="X2" s="108">
        <f t="shared" ref="X2:Z2" si="1">(L2-MIN(L$2:L$11))/(MAX(L$2:L$11)-MIN(L$2:L$11))+0.001</f>
        <v>0.001</v>
      </c>
      <c r="Y2" s="108">
        <f t="shared" si="1"/>
        <v>0.001</v>
      </c>
      <c r="Z2" s="108">
        <f t="shared" si="1"/>
        <v>0.001</v>
      </c>
      <c r="AA2" s="108"/>
      <c r="AB2">
        <f t="shared" ref="AB2:AL2" si="2">P2/SUM(P$2:P$11)</f>
        <v>0.0692837793419248</v>
      </c>
      <c r="AC2">
        <f t="shared" si="2"/>
        <v>0.179998477294974</v>
      </c>
      <c r="AD2">
        <f t="shared" si="2"/>
        <v>0.000235293974348785</v>
      </c>
      <c r="AE2">
        <f t="shared" si="2"/>
        <v>0.0982937155410521</v>
      </c>
      <c r="AF2">
        <f t="shared" si="2"/>
        <v>0.000183362570940367</v>
      </c>
      <c r="AG2">
        <f t="shared" si="2"/>
        <v>0.0983633387888707</v>
      </c>
      <c r="AH2">
        <f t="shared" si="2"/>
        <v>0.0832407722687592</v>
      </c>
      <c r="AI2">
        <f t="shared" si="2"/>
        <v>0.000199996630502189</v>
      </c>
      <c r="AJ2">
        <f t="shared" si="2"/>
        <v>0.000182119624895457</v>
      </c>
      <c r="AK2">
        <f t="shared" si="2"/>
        <v>0.000195160650535502</v>
      </c>
      <c r="AL2">
        <f t="shared" si="2"/>
        <v>0.000268702465896478</v>
      </c>
      <c r="AN2">
        <f t="shared" ref="AN2:AX2" si="3">AB2*LN(AB2)</f>
        <v>-0.184956129622824</v>
      </c>
      <c r="AO2">
        <f t="shared" si="3"/>
        <v>-0.308662628622947</v>
      </c>
      <c r="AP2">
        <f t="shared" si="3"/>
        <v>-0.00196580465477453</v>
      </c>
      <c r="AQ2">
        <f t="shared" si="3"/>
        <v>-0.228021288057026</v>
      </c>
      <c r="AR2">
        <f t="shared" si="3"/>
        <v>-0.00157765983062146</v>
      </c>
      <c r="AS2">
        <f t="shared" si="3"/>
        <v>-0.228113151832388</v>
      </c>
      <c r="AT2">
        <f t="shared" si="3"/>
        <v>-0.206938058184355</v>
      </c>
      <c r="AU2">
        <f t="shared" si="3"/>
        <v>-0.00170341330908886</v>
      </c>
      <c r="AV2">
        <f t="shared" si="3"/>
        <v>-0.00156820419055146</v>
      </c>
      <c r="AW2">
        <f t="shared" si="3"/>
        <v>-0.00166700128715647</v>
      </c>
      <c r="AX2">
        <f t="shared" si="3"/>
        <v>-0.00220924638036107</v>
      </c>
      <c r="AZ2">
        <f t="shared" ref="AZ2:BJ2" si="4">SUM(AN2:AN11)</f>
        <v>-2.16500587426971</v>
      </c>
      <c r="BA2">
        <f t="shared" si="4"/>
        <v>-2.12148388233011</v>
      </c>
      <c r="BB2">
        <f t="shared" si="4"/>
        <v>-1.99592796716016</v>
      </c>
      <c r="BC2">
        <f t="shared" si="4"/>
        <v>-1.92417025965067</v>
      </c>
      <c r="BD2">
        <f t="shared" si="4"/>
        <v>-2.12293465125165</v>
      </c>
      <c r="BE2">
        <f t="shared" si="4"/>
        <v>-2.10674454680971</v>
      </c>
      <c r="BF2">
        <f t="shared" si="4"/>
        <v>-1.91653095122797</v>
      </c>
      <c r="BG2">
        <f t="shared" si="4"/>
        <v>-2.02443940355327</v>
      </c>
      <c r="BH2">
        <f t="shared" si="4"/>
        <v>-2.10929229646234</v>
      </c>
      <c r="BI2">
        <f t="shared" si="4"/>
        <v>-2.08281329584109</v>
      </c>
      <c r="BJ2">
        <f t="shared" si="4"/>
        <v>-1.89797938086967</v>
      </c>
      <c r="BL2">
        <f t="shared" ref="BL2:BV2" si="5">AZ$7*P2</f>
        <v>0.115637334932493</v>
      </c>
      <c r="BM2">
        <f t="shared" si="5"/>
        <v>0.461937098018942</v>
      </c>
      <c r="BN2">
        <f t="shared" si="5"/>
        <v>0.000298271436408457</v>
      </c>
      <c r="BO2">
        <f t="shared" si="5"/>
        <v>0.157021373549995</v>
      </c>
      <c r="BP2">
        <f t="shared" si="5"/>
        <v>0.000432638538206732</v>
      </c>
      <c r="BQ2">
        <f t="shared" si="5"/>
        <v>0.165904836327662</v>
      </c>
      <c r="BR2">
        <f t="shared" si="5"/>
        <v>0.157125558214543</v>
      </c>
      <c r="BS2">
        <f t="shared" si="5"/>
        <v>0.000584384041046342</v>
      </c>
      <c r="BT2">
        <f t="shared" si="5"/>
        <v>0.000172990298761687</v>
      </c>
      <c r="BU2">
        <f t="shared" si="5"/>
        <v>0.000425020812986276</v>
      </c>
      <c r="BV2">
        <f t="shared" si="5"/>
        <v>0.000401988888252038</v>
      </c>
      <c r="BX2" s="83">
        <f t="shared" ref="BX2:BX65" si="6">SUM(BL2:BN2)</f>
        <v>0.577872704387843</v>
      </c>
      <c r="BY2" s="84">
        <f t="shared" ref="BY2:BY65" si="7">SUM(BO2:BQ2)</f>
        <v>0.323358848415863</v>
      </c>
      <c r="BZ2" s="85">
        <f t="shared" ref="BZ2:BZ65" si="8">SUM(BR2:BS2)</f>
        <v>0.157709942255589</v>
      </c>
      <c r="CA2" s="86">
        <f t="shared" ref="CA2:CA65" si="9">SUM(BT2:BV2)</f>
        <v>0.001</v>
      </c>
      <c r="CC2">
        <f t="shared" ref="CC2:CF2" si="10">BX2/SUM(BX$2:BX$11)</f>
        <v>0.105009868253554</v>
      </c>
      <c r="CD2">
        <f t="shared" si="10"/>
        <v>0.0572966118332114</v>
      </c>
      <c r="CE2">
        <f t="shared" si="10"/>
        <v>0.0327908424104962</v>
      </c>
      <c r="CF2">
        <f t="shared" si="10"/>
        <v>0.00021627659766643</v>
      </c>
      <c r="CH2">
        <f t="shared" ref="CH2:CK2" si="11">CC2*LN(CC2)</f>
        <v>-0.236660839829136</v>
      </c>
      <c r="CI2">
        <f t="shared" si="11"/>
        <v>-0.163840451503799</v>
      </c>
      <c r="CJ2">
        <f t="shared" si="11"/>
        <v>-0.112066179681127</v>
      </c>
      <c r="CK2">
        <f t="shared" si="11"/>
        <v>-0.00182514791828867</v>
      </c>
      <c r="CM2">
        <f t="shared" ref="CM2:CP2" si="12">SUM(CH2:CH11)</f>
        <v>-2.28470387025571</v>
      </c>
      <c r="CN2">
        <f t="shared" si="12"/>
        <v>-2.20090052707564</v>
      </c>
      <c r="CO2">
        <f t="shared" si="12"/>
        <v>-2.04333210947678</v>
      </c>
      <c r="CP2">
        <f t="shared" si="12"/>
        <v>-2.05574921052052</v>
      </c>
      <c r="CR2">
        <f t="shared" ref="CR2:CU2" si="13">CM$7*BX2</f>
        <v>0.0467987487132718</v>
      </c>
      <c r="CS2">
        <f t="shared" si="13"/>
        <v>0.0414235981470505</v>
      </c>
      <c r="CT2">
        <f t="shared" si="13"/>
        <v>0.0558520183053897</v>
      </c>
      <c r="CU2">
        <f t="shared" si="13"/>
        <v>0.000436767431907957</v>
      </c>
      <c r="CV2" s="87">
        <f t="shared" ref="CV2:CV65" si="14">SUM(CR2:CU2)</f>
        <v>0.14451113259762</v>
      </c>
      <c r="CW2">
        <f>AVERAGE(CV2:CV11)</f>
        <v>0.489139454328123</v>
      </c>
      <c r="CX2">
        <f>MEDIAN(CR2:CU2)</f>
        <v>0.0441111734301611</v>
      </c>
    </row>
    <row r="3" spans="1:102">
      <c r="A3" s="43" t="s">
        <v>60</v>
      </c>
      <c r="B3" s="44">
        <v>2013</v>
      </c>
      <c r="C3" s="43" t="s">
        <v>58</v>
      </c>
      <c r="D3">
        <v>10720</v>
      </c>
      <c r="E3">
        <v>4.0205224</v>
      </c>
      <c r="F3">
        <v>60204</v>
      </c>
      <c r="G3">
        <v>171</v>
      </c>
      <c r="H3">
        <v>5943</v>
      </c>
      <c r="I3">
        <v>10</v>
      </c>
      <c r="J3">
        <v>11839</v>
      </c>
      <c r="K3">
        <v>59.187443</v>
      </c>
      <c r="L3">
        <v>387500</v>
      </c>
      <c r="M3">
        <v>7391</v>
      </c>
      <c r="N3">
        <v>34270</v>
      </c>
      <c r="P3" s="108">
        <f t="shared" ref="P3:U3" si="15">(D3-MIN(D$2:D$11))/(MAX(D$2:D$11)-MIN(D$2:D$11))+0.001</f>
        <v>1.001</v>
      </c>
      <c r="Q3" s="108">
        <f t="shared" si="15"/>
        <v>0.554073691525976</v>
      </c>
      <c r="R3" s="108">
        <f t="shared" si="15"/>
        <v>0.125207324964411</v>
      </c>
      <c r="S3" s="108">
        <f t="shared" si="15"/>
        <v>0.737842105263158</v>
      </c>
      <c r="T3" s="108">
        <f t="shared" si="15"/>
        <v>0.233127017917332</v>
      </c>
      <c r="U3" s="108">
        <f t="shared" si="15"/>
        <v>0.701</v>
      </c>
      <c r="V3" s="108" cm="1">
        <f t="array" ref="V3">(MAX(J$2:J$11-J3)/(MAX(J$2:J$11)-MIN(J$2:J$11))+0.001)</f>
        <v>0.001</v>
      </c>
      <c r="W3" s="108" cm="1">
        <f t="array" ref="W3">(MAX(K$2:K$11-K3)/(MAX(K$2:K$11)-MIN(K$2:K$11))+0.001)</f>
        <v>0.0248035003311967</v>
      </c>
      <c r="X3" s="108">
        <f t="shared" ref="X3:Z3" si="16">(L3-MIN(L$2:L$11))/(MAX(L$2:L$11)-MIN(L$2:L$11))+0.001</f>
        <v>0.409283698844454</v>
      </c>
      <c r="Y3" s="108">
        <f t="shared" si="16"/>
        <v>0.164089430894309</v>
      </c>
      <c r="Z3" s="108">
        <f t="shared" si="16"/>
        <v>0.113607926765838</v>
      </c>
      <c r="AB3">
        <f t="shared" ref="AB3:AL3" si="17">P3/SUM(P$2:P$11)</f>
        <v>0.14409081120292</v>
      </c>
      <c r="AC3">
        <f t="shared" si="17"/>
        <v>0.0996327879958852</v>
      </c>
      <c r="AD3">
        <f t="shared" si="17"/>
        <v>0.029460529108456</v>
      </c>
      <c r="AE3">
        <f t="shared" si="17"/>
        <v>0.134552260293694</v>
      </c>
      <c r="AF3">
        <f t="shared" si="17"/>
        <v>0.0427467693609829</v>
      </c>
      <c r="AG3">
        <f t="shared" si="17"/>
        <v>0.114729950900164</v>
      </c>
      <c r="AH3">
        <f t="shared" si="17"/>
        <v>0.000220181832819871</v>
      </c>
      <c r="AI3">
        <f t="shared" si="17"/>
        <v>0.00496061649089927</v>
      </c>
      <c r="AJ3">
        <f t="shared" si="17"/>
        <v>0.0745385937093773</v>
      </c>
      <c r="AK3">
        <f t="shared" si="17"/>
        <v>0.0320238000793336</v>
      </c>
      <c r="AL3">
        <f t="shared" si="17"/>
        <v>0.0305267300673671</v>
      </c>
      <c r="AN3">
        <f t="shared" ref="AN3:AX3" si="18">AB3*LN(AB3)</f>
        <v>-0.279148792045633</v>
      </c>
      <c r="AO3">
        <f t="shared" si="18"/>
        <v>-0.229779509366801</v>
      </c>
      <c r="AP3">
        <f t="shared" si="18"/>
        <v>-0.103839642076676</v>
      </c>
      <c r="AQ3">
        <f t="shared" si="18"/>
        <v>-0.269885273941697</v>
      </c>
      <c r="AR3">
        <f t="shared" si="18"/>
        <v>-0.134757551369338</v>
      </c>
      <c r="AS3">
        <f t="shared" si="18"/>
        <v>-0.248410325655788</v>
      </c>
      <c r="AT3">
        <f t="shared" si="18"/>
        <v>-0.00185416372934849</v>
      </c>
      <c r="AU3">
        <f t="shared" si="18"/>
        <v>-0.0263221484966851</v>
      </c>
      <c r="AV3">
        <f t="shared" si="18"/>
        <v>-0.193534855909882</v>
      </c>
      <c r="AW3">
        <f t="shared" si="18"/>
        <v>-0.110202731444234</v>
      </c>
      <c r="AX3">
        <f t="shared" si="18"/>
        <v>-0.106512419081211</v>
      </c>
      <c r="AY3" s="81" t="s">
        <v>181</v>
      </c>
      <c r="AZ3" s="108">
        <f t="shared" ref="AZ3:BJ3" si="19">-1/LN(10)*AZ2</f>
        <v>0.940250104483462</v>
      </c>
      <c r="BA3" s="108">
        <f t="shared" si="19"/>
        <v>0.921348743542654</v>
      </c>
      <c r="BB3" s="108">
        <f t="shared" si="19"/>
        <v>0.866820502414033</v>
      </c>
      <c r="BC3" s="108">
        <f t="shared" si="19"/>
        <v>0.835656526008631</v>
      </c>
      <c r="BD3" s="108">
        <f t="shared" si="19"/>
        <v>0.921978804479794</v>
      </c>
      <c r="BE3" s="108">
        <f t="shared" si="19"/>
        <v>0.914947531459226</v>
      </c>
      <c r="BF3" s="108">
        <f t="shared" si="19"/>
        <v>0.832338816515097</v>
      </c>
      <c r="BG3" s="108">
        <f t="shared" si="19"/>
        <v>0.879202861910694</v>
      </c>
      <c r="BH3" s="108">
        <f t="shared" si="19"/>
        <v>0.916054005074633</v>
      </c>
      <c r="BI3" s="108">
        <f t="shared" si="19"/>
        <v>0.90455432121851</v>
      </c>
      <c r="BJ3" s="108">
        <f t="shared" si="19"/>
        <v>0.824281971877849</v>
      </c>
      <c r="BL3">
        <f t="shared" ref="BL3:BV3" si="20">AZ$7*P3</f>
        <v>0.240493194136192</v>
      </c>
      <c r="BM3">
        <f t="shared" si="20"/>
        <v>0.255691501650501</v>
      </c>
      <c r="BN3">
        <f t="shared" si="20"/>
        <v>0.0373457686659954</v>
      </c>
      <c r="BO3">
        <f t="shared" si="20"/>
        <v>0.214943352271065</v>
      </c>
      <c r="BP3">
        <f t="shared" si="20"/>
        <v>0.100859732248249</v>
      </c>
      <c r="BQ3">
        <f t="shared" si="20"/>
        <v>0.193509634385509</v>
      </c>
      <c r="BR3">
        <f t="shared" si="20"/>
        <v>0.000415615958953658</v>
      </c>
      <c r="BS3">
        <f t="shared" si="20"/>
        <v>0.014494769755639</v>
      </c>
      <c r="BT3">
        <f t="shared" si="20"/>
        <v>0.0708021093413903</v>
      </c>
      <c r="BU3">
        <f t="shared" si="20"/>
        <v>0.0697414233211546</v>
      </c>
      <c r="BV3">
        <f t="shared" si="20"/>
        <v>0.0456691241772182</v>
      </c>
      <c r="BX3" s="83">
        <f t="shared" si="6"/>
        <v>0.533530464452688</v>
      </c>
      <c r="BY3" s="84">
        <f t="shared" si="7"/>
        <v>0.509312718904823</v>
      </c>
      <c r="BZ3" s="85">
        <f t="shared" si="8"/>
        <v>0.0149103857145927</v>
      </c>
      <c r="CA3" s="86">
        <f t="shared" si="9"/>
        <v>0.186212656839763</v>
      </c>
      <c r="CC3">
        <f t="shared" ref="CC3:CF3" si="21">BX3/SUM(BX$2:BX$11)</f>
        <v>0.0969520853918585</v>
      </c>
      <c r="CD3">
        <f t="shared" si="21"/>
        <v>0.0902461562433483</v>
      </c>
      <c r="CE3">
        <f t="shared" si="21"/>
        <v>0.00310014765876052</v>
      </c>
      <c r="CF3">
        <f t="shared" si="21"/>
        <v>0.0402734398637305</v>
      </c>
      <c r="CH3">
        <f t="shared" ref="CH3:CK3" si="22">CC3*LN(CC3)</f>
        <v>-0.226241413015127</v>
      </c>
      <c r="CI3">
        <f t="shared" si="22"/>
        <v>-0.217061343059813</v>
      </c>
      <c r="CJ3">
        <f t="shared" si="22"/>
        <v>-0.0179074000860941</v>
      </c>
      <c r="CK3">
        <f t="shared" si="22"/>
        <v>-0.129360829603356</v>
      </c>
      <c r="CL3" s="81" t="s">
        <v>181</v>
      </c>
      <c r="CM3" s="108">
        <f t="shared" ref="CM3:CP3" si="23">-1/LN(10)*CM2</f>
        <v>0.992234283635056</v>
      </c>
      <c r="CN3" s="108">
        <f t="shared" si="23"/>
        <v>0.955838954126908</v>
      </c>
      <c r="CO3" s="108">
        <f t="shared" si="23"/>
        <v>0.887407859841496</v>
      </c>
      <c r="CP3" s="108">
        <f t="shared" si="23"/>
        <v>0.892800538306026</v>
      </c>
      <c r="CR3">
        <f t="shared" ref="CR3:CU3" si="24">CM$7*BX3</f>
        <v>0.0432077133029608</v>
      </c>
      <c r="CS3">
        <f t="shared" si="24"/>
        <v>0.0652450536067041</v>
      </c>
      <c r="CT3">
        <f t="shared" si="24"/>
        <v>0.00528042255270268</v>
      </c>
      <c r="CU3">
        <f t="shared" si="24"/>
        <v>0.081331623916661</v>
      </c>
      <c r="CV3" s="87">
        <f t="shared" si="14"/>
        <v>0.195064813379029</v>
      </c>
      <c r="CX3">
        <f t="shared" ref="CX3:CX34" si="25">MEDIAN(CR3:CU3)</f>
        <v>0.0542263834548325</v>
      </c>
    </row>
    <row r="4" spans="1:102">
      <c r="A4" s="43" t="s">
        <v>60</v>
      </c>
      <c r="B4" s="44">
        <v>2014</v>
      </c>
      <c r="C4" s="43" t="s">
        <v>58</v>
      </c>
      <c r="D4">
        <v>10661</v>
      </c>
      <c r="E4">
        <v>3.8466373</v>
      </c>
      <c r="F4">
        <v>64299</v>
      </c>
      <c r="G4">
        <v>205</v>
      </c>
      <c r="H4">
        <v>8560</v>
      </c>
      <c r="I4">
        <v>10</v>
      </c>
      <c r="J4">
        <v>11506</v>
      </c>
      <c r="K4">
        <v>52.224644</v>
      </c>
      <c r="L4">
        <v>411000</v>
      </c>
      <c r="M4">
        <v>8381</v>
      </c>
      <c r="N4">
        <v>34240</v>
      </c>
      <c r="P4" s="108">
        <f t="shared" ref="P4:U4" si="26">(D4-MIN(D$2:D$11))/(MAX(D$2:D$11)-MIN(D$2:D$11))+0.001</f>
        <v>0.536433070866142</v>
      </c>
      <c r="Q4" s="108">
        <f t="shared" si="26"/>
        <v>0.327007660837964</v>
      </c>
      <c r="R4" s="108">
        <f t="shared" si="26"/>
        <v>0.191452310081532</v>
      </c>
      <c r="S4" s="108">
        <f t="shared" si="26"/>
        <v>0.936672514619883</v>
      </c>
      <c r="T4" s="108">
        <f t="shared" si="26"/>
        <v>0.465254035834664</v>
      </c>
      <c r="U4" s="108">
        <f t="shared" si="26"/>
        <v>0.701</v>
      </c>
      <c r="V4" s="108" cm="1">
        <f t="array" ref="V4">(MAX(J$2:J$11-J4)/(MAX(J$2:J$11)-MIN(J$2:J$11))+0.001)</f>
        <v>0.112707480711171</v>
      </c>
      <c r="W4" s="108" cm="1">
        <f t="array" ref="W4">(MAX(K$2:K$11-K4)/(MAX(K$2:K$11)-MIN(K$2:K$11))+0.001)</f>
        <v>0.222324389839139</v>
      </c>
      <c r="X4" s="108">
        <f t="shared" ref="X4:Z4" si="27">(L4-MIN(L$2:L$11))/(MAX(L$2:L$11)-MIN(L$2:L$11))+0.001</f>
        <v>0.570538605110751</v>
      </c>
      <c r="Y4" s="108">
        <f t="shared" si="27"/>
        <v>0.325065040650406</v>
      </c>
      <c r="Z4" s="108">
        <f t="shared" si="27"/>
        <v>0.112827733277853</v>
      </c>
      <c r="AB4">
        <f t="shared" ref="AB4:AL4" si="28">P4/SUM(P$2:P$11)</f>
        <v>0.077217858478697</v>
      </c>
      <c r="AC4">
        <f t="shared" si="28"/>
        <v>0.0588020789356894</v>
      </c>
      <c r="AD4">
        <f t="shared" si="28"/>
        <v>0.0450475749373397</v>
      </c>
      <c r="AE4">
        <f t="shared" si="28"/>
        <v>0.170810805046336</v>
      </c>
      <c r="AF4">
        <f t="shared" si="28"/>
        <v>0.0853101761510254</v>
      </c>
      <c r="AG4">
        <f t="shared" si="28"/>
        <v>0.114729950900164</v>
      </c>
      <c r="AH4">
        <f t="shared" si="28"/>
        <v>0.0248161396754959</v>
      </c>
      <c r="AI4">
        <f t="shared" si="28"/>
        <v>0.044464128846283</v>
      </c>
      <c r="AJ4">
        <f t="shared" si="28"/>
        <v>0.103906276751147</v>
      </c>
      <c r="AK4">
        <f t="shared" si="28"/>
        <v>0.0634399047996827</v>
      </c>
      <c r="AL4">
        <f t="shared" si="28"/>
        <v>0.0303170901532691</v>
      </c>
      <c r="AN4">
        <f t="shared" ref="AN4:AX4" si="29">AB4*LN(AB4)</f>
        <v>-0.197764550828914</v>
      </c>
      <c r="AO4">
        <f t="shared" si="29"/>
        <v>-0.166620281263397</v>
      </c>
      <c r="AP4">
        <f t="shared" si="29"/>
        <v>-0.139649109732574</v>
      </c>
      <c r="AQ4">
        <f t="shared" si="29"/>
        <v>-0.301856639154478</v>
      </c>
      <c r="AR4">
        <f t="shared" si="29"/>
        <v>-0.209987716988759</v>
      </c>
      <c r="AS4">
        <f t="shared" si="29"/>
        <v>-0.248410325655788</v>
      </c>
      <c r="AT4">
        <f t="shared" si="29"/>
        <v>-0.0917269303479414</v>
      </c>
      <c r="AU4">
        <f t="shared" si="29"/>
        <v>-0.138420057113308</v>
      </c>
      <c r="AV4">
        <f t="shared" si="29"/>
        <v>-0.235271446645588</v>
      </c>
      <c r="AW4">
        <f t="shared" si="29"/>
        <v>-0.1749458275831</v>
      </c>
      <c r="AX4">
        <f t="shared" si="29"/>
        <v>-0.105989871851122</v>
      </c>
      <c r="AY4" s="109" t="s">
        <v>182</v>
      </c>
      <c r="AZ4">
        <f t="shared" ref="AZ4:BJ4" si="30">1-AZ3</f>
        <v>0.059749895516538</v>
      </c>
      <c r="BA4">
        <f t="shared" si="30"/>
        <v>0.0786512564573462</v>
      </c>
      <c r="BB4">
        <f t="shared" si="30"/>
        <v>0.133179497585967</v>
      </c>
      <c r="BC4">
        <f t="shared" si="30"/>
        <v>0.164343473991369</v>
      </c>
      <c r="BD4">
        <f t="shared" si="30"/>
        <v>0.0780211955202063</v>
      </c>
      <c r="BE4">
        <f t="shared" si="30"/>
        <v>0.0850524685407742</v>
      </c>
      <c r="BF4">
        <f t="shared" si="30"/>
        <v>0.167661183484903</v>
      </c>
      <c r="BG4">
        <f t="shared" si="30"/>
        <v>0.120797138089306</v>
      </c>
      <c r="BH4">
        <f t="shared" si="30"/>
        <v>0.0839459949253671</v>
      </c>
      <c r="BI4">
        <f t="shared" si="30"/>
        <v>0.0954456787814905</v>
      </c>
      <c r="BJ4">
        <f t="shared" si="30"/>
        <v>0.175718028122151</v>
      </c>
      <c r="BL4">
        <f t="shared" ref="BL4:BV4" si="31">AZ$7*P4</f>
        <v>0.128879623029855</v>
      </c>
      <c r="BM4">
        <f t="shared" si="31"/>
        <v>0.150906063813638</v>
      </c>
      <c r="BN4">
        <f t="shared" si="31"/>
        <v>0.0571047555317359</v>
      </c>
      <c r="BO4">
        <f t="shared" si="31"/>
        <v>0.272865330992136</v>
      </c>
      <c r="BP4">
        <f t="shared" si="31"/>
        <v>0.201286825958291</v>
      </c>
      <c r="BQ4">
        <f t="shared" si="31"/>
        <v>0.193509634385509</v>
      </c>
      <c r="BR4">
        <f t="shared" si="31"/>
        <v>0.0468430276770243</v>
      </c>
      <c r="BS4">
        <f t="shared" si="31"/>
        <v>0.129922825357358</v>
      </c>
      <c r="BT4">
        <f t="shared" si="31"/>
        <v>0.0986976437531849</v>
      </c>
      <c r="BU4">
        <f t="shared" si="31"/>
        <v>0.138159407850652</v>
      </c>
      <c r="BV4">
        <f t="shared" si="31"/>
        <v>0.0453554950643616</v>
      </c>
      <c r="BX4" s="83">
        <f t="shared" si="6"/>
        <v>0.336890442375229</v>
      </c>
      <c r="BY4" s="84">
        <f t="shared" si="7"/>
        <v>0.667661791335937</v>
      </c>
      <c r="BZ4" s="85">
        <f t="shared" si="8"/>
        <v>0.176765853034383</v>
      </c>
      <c r="CA4" s="86">
        <f t="shared" si="9"/>
        <v>0.282212546668199</v>
      </c>
      <c r="CC4">
        <f t="shared" ref="CC4:CF4" si="32">BX4/SUM(BX$2:BX$11)</f>
        <v>0.0612190551674871</v>
      </c>
      <c r="CD4">
        <f t="shared" si="32"/>
        <v>0.118304350357048</v>
      </c>
      <c r="CE4">
        <f t="shared" si="32"/>
        <v>0.0367529221525788</v>
      </c>
      <c r="CF4">
        <f t="shared" si="32"/>
        <v>0.0610359694121767</v>
      </c>
      <c r="CH4">
        <f t="shared" ref="CH4:CK4" si="33">CC4*LN(CC4)</f>
        <v>-0.171002989611548</v>
      </c>
      <c r="CI4">
        <f t="shared" si="33"/>
        <v>-0.252520012933292</v>
      </c>
      <c r="CJ4">
        <f t="shared" si="33"/>
        <v>-0.12141465811397</v>
      </c>
      <c r="CK4">
        <f t="shared" si="33"/>
        <v>-0.170674388468757</v>
      </c>
      <c r="CL4" s="109" t="s">
        <v>182</v>
      </c>
      <c r="CM4">
        <f t="shared" ref="CM4:CP4" si="34">1-CM3</f>
        <v>0.00776571636494439</v>
      </c>
      <c r="CN4">
        <f t="shared" si="34"/>
        <v>0.0441610458730919</v>
      </c>
      <c r="CO4">
        <f t="shared" si="34"/>
        <v>0.112592140158504</v>
      </c>
      <c r="CP4">
        <f t="shared" si="34"/>
        <v>0.107199461693974</v>
      </c>
      <c r="CR4">
        <f t="shared" ref="CR4:CU4" si="35">CM$7*BX4</f>
        <v>0.0272829137574904</v>
      </c>
      <c r="CS4">
        <f t="shared" si="35"/>
        <v>0.0855302209230745</v>
      </c>
      <c r="CT4">
        <f t="shared" si="35"/>
        <v>0.0626005533845427</v>
      </c>
      <c r="CU4">
        <f t="shared" si="35"/>
        <v>0.123261249260474</v>
      </c>
      <c r="CV4" s="87">
        <f t="shared" si="14"/>
        <v>0.298674937325581</v>
      </c>
      <c r="CX4">
        <f t="shared" si="25"/>
        <v>0.0740653871538086</v>
      </c>
    </row>
    <row r="5" spans="1:102">
      <c r="A5" s="43" t="s">
        <v>60</v>
      </c>
      <c r="B5" s="44">
        <v>2015</v>
      </c>
      <c r="C5" s="43" t="s">
        <v>58</v>
      </c>
      <c r="D5">
        <v>10593</v>
      </c>
      <c r="E5">
        <v>4.2800906</v>
      </c>
      <c r="F5">
        <v>66261</v>
      </c>
      <c r="G5">
        <v>194</v>
      </c>
      <c r="H5">
        <v>8208</v>
      </c>
      <c r="I5">
        <v>11</v>
      </c>
      <c r="J5">
        <v>11621</v>
      </c>
      <c r="K5">
        <v>44.838627</v>
      </c>
      <c r="L5">
        <v>365500</v>
      </c>
      <c r="M5">
        <v>8368</v>
      </c>
      <c r="N5">
        <v>35190</v>
      </c>
      <c r="P5" s="108">
        <f t="shared" ref="P5:U5" si="36">(D5-MIN(D$2:D$11))/(MAX(D$2:D$11)-MIN(D$2:D$11))+0.001</f>
        <v>0.001</v>
      </c>
      <c r="Q5" s="108">
        <f t="shared" si="36"/>
        <v>0.893028098009522</v>
      </c>
      <c r="R5" s="108">
        <f t="shared" si="36"/>
        <v>0.223191665588197</v>
      </c>
      <c r="S5" s="108">
        <f t="shared" si="36"/>
        <v>0.872345029239766</v>
      </c>
      <c r="T5" s="108">
        <f t="shared" si="36"/>
        <v>0.434031754479333</v>
      </c>
      <c r="U5" s="108">
        <f t="shared" si="36"/>
        <v>0.801</v>
      </c>
      <c r="V5" s="108" cm="1">
        <f t="array" ref="V5">(MAX(J$2:J$11-J5)/(MAX(J$2:J$11)-MIN(J$2:J$11))+0.001)</f>
        <v>0.074129822207313</v>
      </c>
      <c r="W5" s="108" cm="1">
        <f t="array" ref="W5">(MAX(K$2:K$11-K5)/(MAX(K$2:K$11)-MIN(K$2:K$11))+0.001)</f>
        <v>0.431851140182038</v>
      </c>
      <c r="X5" s="108">
        <f t="shared" ref="X5:Z5" si="37">(L5-MIN(L$2:L$11))/(MAX(L$2:L$11)-MIN(L$2:L$11))+0.001</f>
        <v>0.25832165893558</v>
      </c>
      <c r="Y5" s="108">
        <f t="shared" si="37"/>
        <v>0.322951219512195</v>
      </c>
      <c r="Z5" s="108">
        <f t="shared" si="37"/>
        <v>0.137533860397379</v>
      </c>
      <c r="AB5">
        <f t="shared" ref="AB5:AL5" si="38">P5/SUM(P$2:P$11)</f>
        <v>0.000143946864338581</v>
      </c>
      <c r="AC5">
        <f t="shared" si="38"/>
        <v>0.160583114708632</v>
      </c>
      <c r="AD5">
        <f t="shared" si="38"/>
        <v>0.0525156540377719</v>
      </c>
      <c r="AE5">
        <f t="shared" si="38"/>
        <v>0.15908009939107</v>
      </c>
      <c r="AF5">
        <f t="shared" si="38"/>
        <v>0.0795851783710885</v>
      </c>
      <c r="AG5">
        <f t="shared" si="38"/>
        <v>0.131096563011457</v>
      </c>
      <c r="AH5">
        <f t="shared" si="38"/>
        <v>0.0163220401202174</v>
      </c>
      <c r="AI5">
        <f t="shared" si="38"/>
        <v>0.0863687729149361</v>
      </c>
      <c r="AJ5">
        <f t="shared" si="38"/>
        <v>0.0470454436277202</v>
      </c>
      <c r="AK5">
        <f t="shared" si="38"/>
        <v>0.0630273700912336</v>
      </c>
      <c r="AL5">
        <f t="shared" si="38"/>
        <v>0.0369556874330375</v>
      </c>
      <c r="AN5">
        <f t="shared" ref="AN5:AX5" si="39">AB5*LN(AB5)</f>
        <v>-0.00127336350909012</v>
      </c>
      <c r="AO5">
        <f t="shared" si="39"/>
        <v>-0.293697463414728</v>
      </c>
      <c r="AP5">
        <f t="shared" si="39"/>
        <v>-0.154744935914442</v>
      </c>
      <c r="AQ5">
        <f t="shared" si="39"/>
        <v>-0.292444492493152</v>
      </c>
      <c r="AR5">
        <f t="shared" si="39"/>
        <v>-0.201424308958281</v>
      </c>
      <c r="AS5">
        <f t="shared" si="39"/>
        <v>-0.266364763532393</v>
      </c>
      <c r="AT5">
        <f t="shared" si="39"/>
        <v>-0.0671690949179888</v>
      </c>
      <c r="AU5">
        <f t="shared" si="39"/>
        <v>-0.211528274481091</v>
      </c>
      <c r="AV5">
        <f t="shared" si="39"/>
        <v>-0.143801044026748</v>
      </c>
      <c r="AW5">
        <f t="shared" si="39"/>
        <v>-0.174219386694174</v>
      </c>
      <c r="AX5">
        <f t="shared" si="39"/>
        <v>-0.121881177249122</v>
      </c>
      <c r="AY5" s="109" t="s">
        <v>183</v>
      </c>
      <c r="AZ5" s="77">
        <f t="shared" ref="AZ5:BB5" si="40">AZ4/(3-SUM($AZ3:$BB3))</f>
        <v>0.220007926239863</v>
      </c>
      <c r="BA5" s="77">
        <f t="shared" si="40"/>
        <v>0.289605524490849</v>
      </c>
      <c r="BB5" s="77">
        <f t="shared" si="40"/>
        <v>0.490386549269287</v>
      </c>
      <c r="BC5" s="77">
        <f t="shared" ref="BC5:BE5" si="41">BC4/(3-SUM($BC3:$BE3))</f>
        <v>0.501939131741763</v>
      </c>
      <c r="BD5" s="77">
        <f t="shared" si="41"/>
        <v>0.238292949429336</v>
      </c>
      <c r="BE5" s="77">
        <f t="shared" si="41"/>
        <v>0.259767918828903</v>
      </c>
      <c r="BF5" s="77">
        <f>BF4/(2-SUM($BF3:$BG3))</f>
        <v>0.581231917907317</v>
      </c>
      <c r="BG5" s="77">
        <f>BG4/(2-SUM($BF3:$BG3))</f>
        <v>0.418768082092683</v>
      </c>
      <c r="BH5" s="77">
        <f t="shared" ref="BH5:BJ5" si="42">BH4/(3-SUM($BH3:$BJ3))</f>
        <v>0.236394540878494</v>
      </c>
      <c r="BI5" s="77">
        <f t="shared" si="42"/>
        <v>0.268778009414819</v>
      </c>
      <c r="BJ5" s="77">
        <f t="shared" si="42"/>
        <v>0.49482744970669</v>
      </c>
      <c r="BL5">
        <f t="shared" ref="BL5:BV5" si="43">AZ$7*P5</f>
        <v>0.000240252941194997</v>
      </c>
      <c r="BM5">
        <f t="shared" si="43"/>
        <v>0.412110697346547</v>
      </c>
      <c r="BN5">
        <f t="shared" si="43"/>
        <v>0.0665716986893876</v>
      </c>
      <c r="BO5">
        <f t="shared" si="43"/>
        <v>0.25412586728826</v>
      </c>
      <c r="BP5">
        <f t="shared" si="43"/>
        <v>0.187778863793242</v>
      </c>
      <c r="BQ5">
        <f t="shared" si="43"/>
        <v>0.221114432443356</v>
      </c>
      <c r="BR5">
        <f t="shared" si="43"/>
        <v>0.0308095371437566</v>
      </c>
      <c r="BS5">
        <f t="shared" si="43"/>
        <v>0.25236691443005</v>
      </c>
      <c r="BT5">
        <f t="shared" si="43"/>
        <v>0.0446871409558805</v>
      </c>
      <c r="BU5">
        <f t="shared" si="43"/>
        <v>0.137260989871982</v>
      </c>
      <c r="BV5">
        <f t="shared" si="43"/>
        <v>0.0552870836381534</v>
      </c>
      <c r="BX5" s="83">
        <f t="shared" si="6"/>
        <v>0.47892264897713</v>
      </c>
      <c r="BY5" s="84">
        <f t="shared" si="7"/>
        <v>0.663019163524858</v>
      </c>
      <c r="BZ5" s="85">
        <f t="shared" si="8"/>
        <v>0.283176451573806</v>
      </c>
      <c r="CA5" s="86">
        <f t="shared" si="9"/>
        <v>0.237235214466016</v>
      </c>
      <c r="CC5">
        <f t="shared" ref="CC5:CF5" si="44">BX5/SUM(BX$2:BX$11)</f>
        <v>0.0870288627423697</v>
      </c>
      <c r="CD5">
        <f t="shared" si="44"/>
        <v>0.117481713695393</v>
      </c>
      <c r="CE5">
        <f t="shared" si="44"/>
        <v>0.0588776729299138</v>
      </c>
      <c r="CF5">
        <f t="shared" si="44"/>
        <v>0.0513084250313759</v>
      </c>
      <c r="CH5">
        <f t="shared" ref="CH5:CK5" si="45">CC5*LN(CC5)</f>
        <v>-0.212482313824463</v>
      </c>
      <c r="CI5">
        <f t="shared" si="45"/>
        <v>-0.251583869191933</v>
      </c>
      <c r="CJ5">
        <f t="shared" si="45"/>
        <v>-0.166758840183577</v>
      </c>
      <c r="CK5">
        <f t="shared" si="45"/>
        <v>-0.152380907388782</v>
      </c>
      <c r="CL5" s="109" t="s">
        <v>183</v>
      </c>
      <c r="CM5">
        <f t="shared" ref="CM5:CP5" si="46">CM4/(4-SUM($CM3:$CP3))</f>
        <v>0.0285800203123462</v>
      </c>
      <c r="CN5">
        <f t="shared" si="46"/>
        <v>0.162525069002628</v>
      </c>
      <c r="CO5">
        <f t="shared" si="46"/>
        <v>0.414370742056278</v>
      </c>
      <c r="CP5">
        <f t="shared" si="46"/>
        <v>0.394524168628748</v>
      </c>
      <c r="CR5">
        <f t="shared" ref="CR5:CU5" si="47">CM$7*BX5</f>
        <v>0.0387853250939026</v>
      </c>
      <c r="CS5">
        <f t="shared" si="47"/>
        <v>0.0849354812097975</v>
      </c>
      <c r="CT5">
        <f t="shared" si="47"/>
        <v>0.100285220644642</v>
      </c>
      <c r="CU5">
        <f t="shared" si="47"/>
        <v>0.103616615380455</v>
      </c>
      <c r="CV5" s="87">
        <f t="shared" si="14"/>
        <v>0.327622642328798</v>
      </c>
      <c r="CX5">
        <f t="shared" si="25"/>
        <v>0.0926103509272198</v>
      </c>
    </row>
    <row r="6" spans="1:102">
      <c r="A6" s="43" t="s">
        <v>60</v>
      </c>
      <c r="B6" s="44">
        <v>2016</v>
      </c>
      <c r="C6" s="43" t="s">
        <v>58</v>
      </c>
      <c r="D6">
        <v>10660</v>
      </c>
      <c r="E6">
        <v>4.1312383</v>
      </c>
      <c r="F6">
        <v>69086</v>
      </c>
      <c r="G6">
        <v>216</v>
      </c>
      <c r="H6">
        <v>14600</v>
      </c>
      <c r="I6">
        <v>10</v>
      </c>
      <c r="J6">
        <v>11619</v>
      </c>
      <c r="K6">
        <v>42.74052</v>
      </c>
      <c r="L6">
        <v>369000</v>
      </c>
      <c r="M6">
        <v>9063</v>
      </c>
      <c r="N6">
        <v>36572</v>
      </c>
      <c r="P6" s="108">
        <f t="shared" ref="P6:U6" si="48">(D6-MIN(D$2:D$11))/(MAX(D$2:D$11)-MIN(D$2:D$11))+0.001</f>
        <v>0.52855905511811</v>
      </c>
      <c r="Q6" s="108">
        <f t="shared" si="48"/>
        <v>0.698650886162266</v>
      </c>
      <c r="R6" s="108">
        <f t="shared" si="48"/>
        <v>0.268891807946163</v>
      </c>
      <c r="S6" s="108">
        <f t="shared" si="48"/>
        <v>1.001</v>
      </c>
      <c r="T6" s="108">
        <f t="shared" si="48"/>
        <v>1.001</v>
      </c>
      <c r="U6" s="108">
        <f t="shared" si="48"/>
        <v>0.701</v>
      </c>
      <c r="V6" s="108" cm="1">
        <f t="array" ref="V6">(MAX(J$2:J$11-J6)/(MAX(J$2:J$11)-MIN(J$2:J$11))+0.001)</f>
        <v>0.0748007380073801</v>
      </c>
      <c r="W6" s="108" cm="1">
        <f t="array" ref="W6">(MAX(K$2:K$11-K6)/(MAX(K$2:K$11)-MIN(K$2:K$11))+0.001)</f>
        <v>0.491370302076965</v>
      </c>
      <c r="X6" s="108">
        <f t="shared" ref="X6:Z6" si="49">(L6-MIN(L$2:L$11))/(MAX(L$2:L$11)-MIN(L$2:L$11))+0.001</f>
        <v>0.282338347102901</v>
      </c>
      <c r="Y6" s="108">
        <f t="shared" si="49"/>
        <v>0.435959349593496</v>
      </c>
      <c r="Z6" s="108">
        <f t="shared" si="49"/>
        <v>0.173474773743888</v>
      </c>
      <c r="AB6">
        <f t="shared" ref="AB6:AL6" si="50">P6/SUM(P$2:P$11)</f>
        <v>0.0760844186020152</v>
      </c>
      <c r="AC6">
        <f t="shared" si="50"/>
        <v>0.125630465204788</v>
      </c>
      <c r="AD6">
        <f t="shared" si="50"/>
        <v>0.0632686221614829</v>
      </c>
      <c r="AE6">
        <f t="shared" si="50"/>
        <v>0.182541510701603</v>
      </c>
      <c r="AF6">
        <f t="shared" si="50"/>
        <v>0.183545933511307</v>
      </c>
      <c r="AG6">
        <f t="shared" si="50"/>
        <v>0.114729950900164</v>
      </c>
      <c r="AH6">
        <f t="shared" si="50"/>
        <v>0.0164697635907439</v>
      </c>
      <c r="AI6">
        <f t="shared" si="50"/>
        <v>0.0982724047442359</v>
      </c>
      <c r="AJ6">
        <f t="shared" si="50"/>
        <v>0.0514193538679838</v>
      </c>
      <c r="AK6">
        <f t="shared" si="50"/>
        <v>0.0850821102737009</v>
      </c>
      <c r="AL6">
        <f t="shared" si="50"/>
        <v>0.0466130994758164</v>
      </c>
      <c r="AN6">
        <f t="shared" ref="AN6:AX6" si="51">AB6*LN(AB6)</f>
        <v>-0.195986750460772</v>
      </c>
      <c r="AO6">
        <f t="shared" si="51"/>
        <v>-0.260609155763473</v>
      </c>
      <c r="AP6">
        <f t="shared" si="51"/>
        <v>-0.174644539130979</v>
      </c>
      <c r="AQ6">
        <f t="shared" si="51"/>
        <v>-0.310462526330832</v>
      </c>
      <c r="AR6">
        <f t="shared" si="51"/>
        <v>-0.311163645081968</v>
      </c>
      <c r="AS6">
        <f t="shared" si="51"/>
        <v>-0.248410325655788</v>
      </c>
      <c r="AT6">
        <f t="shared" si="51"/>
        <v>-0.0676286223424226</v>
      </c>
      <c r="AU6">
        <f t="shared" si="51"/>
        <v>-0.227993159859658</v>
      </c>
      <c r="AV6">
        <f t="shared" si="51"/>
        <v>-0.152599306310595</v>
      </c>
      <c r="AW6">
        <f t="shared" si="51"/>
        <v>-0.209654102357462</v>
      </c>
      <c r="AX6">
        <f t="shared" si="51"/>
        <v>-0.142909874486867</v>
      </c>
      <c r="AY6" s="77" t="s">
        <v>184</v>
      </c>
      <c r="AZ6" s="110">
        <v>0.26049795615013</v>
      </c>
      <c r="BA6" s="110">
        <v>0.633345720302242</v>
      </c>
      <c r="BB6" s="110">
        <v>0.106156323547628</v>
      </c>
      <c r="BC6" s="110">
        <v>0.0806878306878307</v>
      </c>
      <c r="BD6" s="110">
        <v>0.626984126984127</v>
      </c>
      <c r="BE6" s="110">
        <v>0.292328042328042</v>
      </c>
      <c r="BF6" s="110">
        <v>0.25</v>
      </c>
      <c r="BG6" s="110">
        <v>0.75</v>
      </c>
      <c r="BH6" s="110">
        <v>0.10958605664488</v>
      </c>
      <c r="BI6" s="110">
        <v>0.581263616557734</v>
      </c>
      <c r="BJ6" s="110">
        <v>0.309150326797386</v>
      </c>
      <c r="BL6">
        <f t="shared" ref="BL6:BV6" si="52">AZ$7*P6</f>
        <v>0.126987867587374</v>
      </c>
      <c r="BM6">
        <f t="shared" si="52"/>
        <v>0.32241035252963</v>
      </c>
      <c r="BN6">
        <f t="shared" si="52"/>
        <v>0.0802027457945691</v>
      </c>
      <c r="BO6">
        <f t="shared" si="52"/>
        <v>0.291604794696012</v>
      </c>
      <c r="BP6">
        <f t="shared" si="52"/>
        <v>0.433071176744938</v>
      </c>
      <c r="BQ6">
        <f t="shared" si="52"/>
        <v>0.193509634385509</v>
      </c>
      <c r="BR6">
        <f t="shared" si="52"/>
        <v>0.0310883804573786</v>
      </c>
      <c r="BS6">
        <f t="shared" si="52"/>
        <v>0.287148962777898</v>
      </c>
      <c r="BT6">
        <f t="shared" si="52"/>
        <v>0.0488417950172117</v>
      </c>
      <c r="BU6">
        <f t="shared" si="52"/>
        <v>0.185291797193196</v>
      </c>
      <c r="BV6">
        <f t="shared" si="52"/>
        <v>0.0697349314370793</v>
      </c>
      <c r="BX6" s="83">
        <f t="shared" si="6"/>
        <v>0.529600965911573</v>
      </c>
      <c r="BY6" s="84">
        <f t="shared" si="7"/>
        <v>0.918185605826459</v>
      </c>
      <c r="BZ6" s="85">
        <f t="shared" si="8"/>
        <v>0.318237343235277</v>
      </c>
      <c r="CA6" s="86">
        <f t="shared" si="9"/>
        <v>0.303868523647487</v>
      </c>
      <c r="CC6">
        <f t="shared" ref="CC6:CF6" si="53">BX6/SUM(BX$2:BX$11)</f>
        <v>0.0962380248020922</v>
      </c>
      <c r="CD6">
        <f t="shared" si="53"/>
        <v>0.162695174434261</v>
      </c>
      <c r="CE6">
        <f t="shared" si="53"/>
        <v>0.0661674871090324</v>
      </c>
      <c r="CF6">
        <f t="shared" si="53"/>
        <v>0.0657196504323996</v>
      </c>
      <c r="CH6">
        <f t="shared" ref="CH6:CK6" si="54">CC6*LN(CC6)</f>
        <v>-0.225286549768759</v>
      </c>
      <c r="CI6">
        <f t="shared" si="54"/>
        <v>-0.295434412979816</v>
      </c>
      <c r="CJ6">
        <f t="shared" si="54"/>
        <v>-0.179682182795942</v>
      </c>
      <c r="CK6">
        <f t="shared" si="54"/>
        <v>-0.178912370428255</v>
      </c>
      <c r="CL6" s="77" t="s">
        <v>184</v>
      </c>
      <c r="CM6" s="111">
        <v>0.133389037433155</v>
      </c>
      <c r="CN6" s="111">
        <v>0.0936831550802139</v>
      </c>
      <c r="CO6" s="111">
        <v>0.293917112299465</v>
      </c>
      <c r="CP6" s="111">
        <v>0.479010695187166</v>
      </c>
      <c r="CR6">
        <f t="shared" ref="CR6:CU6" si="55">CM$7*BX6</f>
        <v>0.0428894847149024</v>
      </c>
      <c r="CS6">
        <f t="shared" si="55"/>
        <v>0.117623351723613</v>
      </c>
      <c r="CT6">
        <f t="shared" si="55"/>
        <v>0.112701822507993</v>
      </c>
      <c r="CU6">
        <f t="shared" si="55"/>
        <v>0.132719874711175</v>
      </c>
      <c r="CV6" s="87">
        <f t="shared" si="14"/>
        <v>0.405934533657683</v>
      </c>
      <c r="CX6">
        <f t="shared" si="25"/>
        <v>0.115162587115803</v>
      </c>
    </row>
    <row r="7" spans="1:102">
      <c r="A7" s="43" t="s">
        <v>60</v>
      </c>
      <c r="B7" s="44">
        <v>2017</v>
      </c>
      <c r="C7" s="43" t="s">
        <v>58</v>
      </c>
      <c r="D7">
        <v>10703</v>
      </c>
      <c r="E7">
        <v>4.1162291</v>
      </c>
      <c r="F7">
        <v>71616</v>
      </c>
      <c r="G7">
        <v>214</v>
      </c>
      <c r="H7">
        <v>13333</v>
      </c>
      <c r="I7">
        <v>13</v>
      </c>
      <c r="J7">
        <v>10601</v>
      </c>
      <c r="K7">
        <v>41.361374</v>
      </c>
      <c r="L7">
        <v>457700</v>
      </c>
      <c r="M7">
        <v>9758</v>
      </c>
      <c r="N7">
        <v>37916</v>
      </c>
      <c r="P7" s="108">
        <f t="shared" ref="P7:U7" si="56">(D7-MIN(D$2:D$11))/(MAX(D$2:D$11)-MIN(D$2:D$11))+0.001</f>
        <v>0.867141732283465</v>
      </c>
      <c r="Q7" s="108">
        <f t="shared" si="56"/>
        <v>0.679051280055691</v>
      </c>
      <c r="R7" s="108">
        <f t="shared" si="56"/>
        <v>0.309819723049049</v>
      </c>
      <c r="S7" s="108">
        <f t="shared" si="56"/>
        <v>0.989304093567251</v>
      </c>
      <c r="T7" s="108">
        <f t="shared" si="56"/>
        <v>0.888617527053397</v>
      </c>
      <c r="U7" s="108">
        <f t="shared" si="56"/>
        <v>1.001</v>
      </c>
      <c r="V7" s="108" cm="1">
        <f t="array" ref="V7">(MAX(J$2:J$11-J7)/(MAX(J$2:J$11)-MIN(J$2:J$11))+0.001)</f>
        <v>0.41629688024153</v>
      </c>
      <c r="W7" s="108" cm="1">
        <f t="array" ref="W7">(MAX(K$2:K$11-K7)/(MAX(K$2:K$11)-MIN(K$2:K$11))+0.001)</f>
        <v>0.530493956900452</v>
      </c>
      <c r="X7" s="108">
        <f t="shared" ref="X7:Z7" si="57">(L7-MIN(L$2:L$11))/(MAX(L$2:L$11)-MIN(L$2:L$11))+0.001</f>
        <v>0.890989844371861</v>
      </c>
      <c r="Y7" s="108">
        <f t="shared" si="57"/>
        <v>0.548967479674797</v>
      </c>
      <c r="Z7" s="108">
        <f t="shared" si="57"/>
        <v>0.208427442005617</v>
      </c>
      <c r="AB7">
        <f t="shared" ref="AB7:AL7" si="58">P7/SUM(P$2:P$11)</f>
        <v>0.12482233329933</v>
      </c>
      <c r="AC7">
        <f t="shared" si="58"/>
        <v>0.122106090324903</v>
      </c>
      <c r="AD7">
        <f t="shared" si="58"/>
        <v>0.0728987139678506</v>
      </c>
      <c r="AE7">
        <f t="shared" si="58"/>
        <v>0.180408655127918</v>
      </c>
      <c r="AF7">
        <f t="shared" si="58"/>
        <v>0.162939194343182</v>
      </c>
      <c r="AG7">
        <f t="shared" si="58"/>
        <v>0.163829787234043</v>
      </c>
      <c r="AH7">
        <f t="shared" si="58"/>
        <v>0.0916610100887744</v>
      </c>
      <c r="AI7">
        <f t="shared" si="58"/>
        <v>0.106097003881864</v>
      </c>
      <c r="AJ7">
        <f t="shared" si="58"/>
        <v>0.162266736242665</v>
      </c>
      <c r="AK7">
        <f t="shared" si="58"/>
        <v>0.107136850456168</v>
      </c>
      <c r="AL7">
        <f t="shared" si="58"/>
        <v>0.0560049676274045</v>
      </c>
      <c r="AN7">
        <f t="shared" ref="AN7:AX7" si="59">AB7*LN(AB7)</f>
        <v>-0.259738285571015</v>
      </c>
      <c r="AO7">
        <f t="shared" si="59"/>
        <v>-0.256772625987553</v>
      </c>
      <c r="AP7">
        <f t="shared" si="59"/>
        <v>-0.190898716384951</v>
      </c>
      <c r="AQ7">
        <f t="shared" si="59"/>
        <v>-0.308955359564122</v>
      </c>
      <c r="AR7">
        <f t="shared" si="59"/>
        <v>-0.295633320286247</v>
      </c>
      <c r="AS7">
        <f t="shared" si="59"/>
        <v>-0.296356170232941</v>
      </c>
      <c r="AT7">
        <f t="shared" si="59"/>
        <v>-0.219038482546634</v>
      </c>
      <c r="AU7">
        <f t="shared" si="59"/>
        <v>-0.238018174724332</v>
      </c>
      <c r="AV7">
        <f t="shared" si="59"/>
        <v>-0.295084295529645</v>
      </c>
      <c r="AW7">
        <f t="shared" si="59"/>
        <v>-0.239306042333977</v>
      </c>
      <c r="AX7">
        <f t="shared" si="59"/>
        <v>-0.161423951801156</v>
      </c>
      <c r="AY7" s="77" t="s">
        <v>185</v>
      </c>
      <c r="AZ7">
        <f t="shared" ref="AZ7:BJ7" si="60">AVERAGE(AZ5:AZ6)</f>
        <v>0.240252941194997</v>
      </c>
      <c r="BA7">
        <f t="shared" si="60"/>
        <v>0.461475622396545</v>
      </c>
      <c r="BB7">
        <f t="shared" si="60"/>
        <v>0.298271436408457</v>
      </c>
      <c r="BC7">
        <f t="shared" si="60"/>
        <v>0.291313481214797</v>
      </c>
      <c r="BD7">
        <f t="shared" si="60"/>
        <v>0.432638538206732</v>
      </c>
      <c r="BE7">
        <f t="shared" si="60"/>
        <v>0.276047980578472</v>
      </c>
      <c r="BF7">
        <f t="shared" si="60"/>
        <v>0.415615958953658</v>
      </c>
      <c r="BG7">
        <f t="shared" si="60"/>
        <v>0.584384041046342</v>
      </c>
      <c r="BH7">
        <f t="shared" si="60"/>
        <v>0.172990298761687</v>
      </c>
      <c r="BI7">
        <f t="shared" si="60"/>
        <v>0.425020812986276</v>
      </c>
      <c r="BJ7">
        <f t="shared" si="60"/>
        <v>0.401988888252038</v>
      </c>
      <c r="BL7">
        <f t="shared" ref="BL7:BV7" si="61">AZ$7*P7</f>
        <v>0.208333351614027</v>
      </c>
      <c r="BM7">
        <f t="shared" si="61"/>
        <v>0.313365612102871</v>
      </c>
      <c r="BN7">
        <f t="shared" si="61"/>
        <v>0.0924103738215103</v>
      </c>
      <c r="BO7">
        <f t="shared" si="61"/>
        <v>0.288197619477125</v>
      </c>
      <c r="BP7">
        <f t="shared" si="61"/>
        <v>0.384450187929262</v>
      </c>
      <c r="BQ7">
        <f t="shared" si="61"/>
        <v>0.276324028559051</v>
      </c>
      <c r="BR7">
        <f t="shared" si="61"/>
        <v>0.173019627091</v>
      </c>
      <c r="BS7">
        <f t="shared" si="61"/>
        <v>0.31001220228415</v>
      </c>
      <c r="BT7">
        <f t="shared" si="61"/>
        <v>0.154132599371517</v>
      </c>
      <c r="BU7">
        <f t="shared" si="61"/>
        <v>0.233322604514409</v>
      </c>
      <c r="BV7">
        <f t="shared" si="61"/>
        <v>0.0837855156930541</v>
      </c>
      <c r="BX7" s="83">
        <f t="shared" si="6"/>
        <v>0.614109337538408</v>
      </c>
      <c r="BY7" s="84">
        <f t="shared" si="7"/>
        <v>0.948971835965438</v>
      </c>
      <c r="BZ7" s="85">
        <f t="shared" si="8"/>
        <v>0.48303182937515</v>
      </c>
      <c r="CA7" s="86">
        <f t="shared" si="9"/>
        <v>0.47124071957898</v>
      </c>
      <c r="CC7">
        <f t="shared" ref="CC7:CF7" si="62">BX7/SUM(BX$2:BX$11)</f>
        <v>0.111594716515464</v>
      </c>
      <c r="CD7">
        <f t="shared" si="62"/>
        <v>0.168150249149929</v>
      </c>
      <c r="CE7">
        <f t="shared" si="62"/>
        <v>0.100431338505121</v>
      </c>
      <c r="CF7">
        <f t="shared" si="62"/>
        <v>0.101918339512422</v>
      </c>
      <c r="CH7">
        <f t="shared" ref="CH7:CK7" si="63">CC7*LN(CC7)</f>
        <v>-0.244713997514024</v>
      </c>
      <c r="CI7">
        <f t="shared" si="63"/>
        <v>-0.29979463513883</v>
      </c>
      <c r="CJ7">
        <f t="shared" si="63"/>
        <v>-0.230819435476332</v>
      </c>
      <c r="CK7">
        <f t="shared" si="63"/>
        <v>-0.232739026162442</v>
      </c>
      <c r="CL7" s="77" t="s">
        <v>185</v>
      </c>
      <c r="CM7">
        <f t="shared" ref="CM7:CP7" si="64">AVERAGE(CM5:CM6)</f>
        <v>0.0809845288727506</v>
      </c>
      <c r="CN7">
        <f t="shared" si="64"/>
        <v>0.128104112041421</v>
      </c>
      <c r="CO7">
        <f t="shared" si="64"/>
        <v>0.354143927177872</v>
      </c>
      <c r="CP7">
        <f t="shared" si="64"/>
        <v>0.436767431907957</v>
      </c>
      <c r="CR7">
        <f t="shared" ref="CR7:CU7" si="65">CM$7*BX7</f>
        <v>0.049733355376905</v>
      </c>
      <c r="CS7">
        <f t="shared" si="65"/>
        <v>0.121567194398669</v>
      </c>
      <c r="CT7">
        <f t="shared" si="65"/>
        <v>0.171062789006827</v>
      </c>
      <c r="CU7">
        <f t="shared" si="65"/>
        <v>0.205822598900969</v>
      </c>
      <c r="CV7" s="87">
        <f t="shared" si="14"/>
        <v>0.54818593768337</v>
      </c>
      <c r="CX7">
        <f t="shared" si="25"/>
        <v>0.146314991702748</v>
      </c>
    </row>
    <row r="8" spans="1:102">
      <c r="A8" s="43" t="s">
        <v>60</v>
      </c>
      <c r="B8" s="44">
        <v>2018</v>
      </c>
      <c r="C8" s="43" t="s">
        <v>58</v>
      </c>
      <c r="D8">
        <v>10720</v>
      </c>
      <c r="E8">
        <v>4.1347015</v>
      </c>
      <c r="F8">
        <v>87342</v>
      </c>
      <c r="G8">
        <v>110</v>
      </c>
      <c r="H8">
        <v>12066</v>
      </c>
      <c r="I8">
        <v>13</v>
      </c>
      <c r="J8">
        <v>9632</v>
      </c>
      <c r="K8">
        <v>37.214928</v>
      </c>
      <c r="L8">
        <v>403487</v>
      </c>
      <c r="M8">
        <v>10453</v>
      </c>
      <c r="N8">
        <v>48440</v>
      </c>
      <c r="P8" s="108">
        <f t="shared" ref="P8:U8" si="66">(D8-MIN(D$2:D$11))/(MAX(D$2:D$11)-MIN(D$2:D$11))+0.001</f>
        <v>1.001</v>
      </c>
      <c r="Q8" s="108">
        <f t="shared" si="66"/>
        <v>0.703173269491711</v>
      </c>
      <c r="R8" s="108">
        <f t="shared" si="66"/>
        <v>0.564219878348648</v>
      </c>
      <c r="S8" s="108">
        <f t="shared" si="66"/>
        <v>0.381116959064327</v>
      </c>
      <c r="T8" s="108">
        <f t="shared" si="66"/>
        <v>0.776235054106794</v>
      </c>
      <c r="U8" s="108">
        <f t="shared" si="66"/>
        <v>1.001</v>
      </c>
      <c r="V8" s="108" cm="1">
        <f t="array" ref="V8">(MAX(J$2:J$11-J8)/(MAX(J$2:J$11)-MIN(J$2:J$11))+0.001)</f>
        <v>0.741355585374036</v>
      </c>
      <c r="W8" s="108" cm="1">
        <f t="array" ref="W8">(MAX(K$2:K$11-K8)/(MAX(K$2:K$11)-MIN(K$2:K$11))+0.001)</f>
        <v>0.648120460583332</v>
      </c>
      <c r="X8" s="108">
        <f t="shared" ref="X8:Z8" si="67">(L8-MIN(L$2:L$11))/(MAX(L$2:L$11)-MIN(L$2:L$11))+0.001</f>
        <v>0.518985068481871</v>
      </c>
      <c r="Y8" s="108">
        <f t="shared" si="67"/>
        <v>0.661975609756098</v>
      </c>
      <c r="Z8" s="108">
        <f t="shared" si="67"/>
        <v>0.482119317590762</v>
      </c>
      <c r="AB8">
        <f t="shared" ref="AB8:AL8" si="68">P8/SUM(P$2:P$11)</f>
        <v>0.14409081120292</v>
      </c>
      <c r="AC8">
        <f t="shared" si="68"/>
        <v>0.126443674108928</v>
      </c>
      <c r="AD8">
        <f t="shared" si="68"/>
        <v>0.132757537583241</v>
      </c>
      <c r="AE8">
        <f t="shared" si="68"/>
        <v>0.069500165296307</v>
      </c>
      <c r="AF8">
        <f t="shared" si="68"/>
        <v>0.142332455175056</v>
      </c>
      <c r="AG8">
        <f t="shared" si="68"/>
        <v>0.163829787234043</v>
      </c>
      <c r="AH8">
        <f t="shared" si="68"/>
        <v>0.163233031558904</v>
      </c>
      <c r="AI8">
        <f t="shared" si="68"/>
        <v>0.129621908276193</v>
      </c>
      <c r="AJ8">
        <f t="shared" si="68"/>
        <v>0.0945173659982615</v>
      </c>
      <c r="AK8">
        <f t="shared" si="68"/>
        <v>0.129191590638636</v>
      </c>
      <c r="AL8">
        <f t="shared" si="68"/>
        <v>0.129546649492965</v>
      </c>
      <c r="AN8">
        <f t="shared" ref="AN8:AX8" si="69">AB8*LN(AB8)</f>
        <v>-0.279148792045633</v>
      </c>
      <c r="AO8">
        <f t="shared" si="69"/>
        <v>-0.261480249646924</v>
      </c>
      <c r="AP8">
        <f t="shared" si="69"/>
        <v>-0.268068114154962</v>
      </c>
      <c r="AQ8">
        <f t="shared" si="69"/>
        <v>-0.185317058039876</v>
      </c>
      <c r="AR8">
        <f t="shared" si="69"/>
        <v>-0.277489892025311</v>
      </c>
      <c r="AS8">
        <f t="shared" si="69"/>
        <v>-0.296356170232941</v>
      </c>
      <c r="AT8">
        <f t="shared" si="69"/>
        <v>-0.295872350118444</v>
      </c>
      <c r="AU8">
        <f t="shared" si="69"/>
        <v>-0.264834858467863</v>
      </c>
      <c r="AV8">
        <f t="shared" si="69"/>
        <v>-0.222963790999124</v>
      </c>
      <c r="AW8">
        <f t="shared" si="69"/>
        <v>-0.264385264665937</v>
      </c>
      <c r="AX8">
        <f t="shared" si="69"/>
        <v>-0.264756331660674</v>
      </c>
      <c r="BL8">
        <f t="shared" ref="BL8:BV8" si="70">AZ$7*P8</f>
        <v>0.240493194136192</v>
      </c>
      <c r="BM8">
        <f t="shared" si="70"/>
        <v>0.324497322191301</v>
      </c>
      <c r="BN8">
        <f t="shared" si="70"/>
        <v>0.168290673565256</v>
      </c>
      <c r="BO8">
        <f t="shared" si="70"/>
        <v>0.111024508095026</v>
      </c>
      <c r="BP8">
        <f t="shared" si="70"/>
        <v>0.335829199113587</v>
      </c>
      <c r="BQ8">
        <f t="shared" si="70"/>
        <v>0.276324028559051</v>
      </c>
      <c r="BR8">
        <f t="shared" si="70"/>
        <v>0.308119212540881</v>
      </c>
      <c r="BS8">
        <f t="shared" si="70"/>
        <v>0.378751253840504</v>
      </c>
      <c r="BT8">
        <f t="shared" si="70"/>
        <v>0.0897793820495334</v>
      </c>
      <c r="BU8">
        <f t="shared" si="70"/>
        <v>0.281353411835623</v>
      </c>
      <c r="BV8">
        <f t="shared" si="70"/>
        <v>0.193806608483142</v>
      </c>
      <c r="BX8" s="83">
        <f t="shared" si="6"/>
        <v>0.733281189892749</v>
      </c>
      <c r="BY8" s="84">
        <f t="shared" si="7"/>
        <v>0.723177735767664</v>
      </c>
      <c r="BZ8" s="85">
        <f t="shared" si="8"/>
        <v>0.686870466381384</v>
      </c>
      <c r="CA8" s="86">
        <f t="shared" si="9"/>
        <v>0.564939402368298</v>
      </c>
      <c r="CC8">
        <f t="shared" ref="CC8:CF8" si="71">BX8/SUM(BX$2:BX$11)</f>
        <v>0.133250386389191</v>
      </c>
      <c r="CD8">
        <f t="shared" si="71"/>
        <v>0.128141333430936</v>
      </c>
      <c r="CE8">
        <f t="shared" si="71"/>
        <v>0.142813198060998</v>
      </c>
      <c r="CF8">
        <f t="shared" si="71"/>
        <v>0.122183171831922</v>
      </c>
      <c r="CH8">
        <f t="shared" ref="CH8:CK8" si="72">CC8*LN(CC8)</f>
        <v>-0.268569527162062</v>
      </c>
      <c r="CI8">
        <f t="shared" si="72"/>
        <v>-0.263281933167323</v>
      </c>
      <c r="CJ8">
        <f t="shared" si="72"/>
        <v>-0.277945589562386</v>
      </c>
      <c r="CK8">
        <f t="shared" si="72"/>
        <v>-0.256857612160904</v>
      </c>
      <c r="CR8">
        <f t="shared" ref="CR8:CU8" si="73">CM$7*BX8</f>
        <v>0.0593844316947143</v>
      </c>
      <c r="CS8">
        <f t="shared" si="73"/>
        <v>0.0926420416886418</v>
      </c>
      <c r="CT8">
        <f t="shared" si="73"/>
        <v>0.2432510044268</v>
      </c>
      <c r="CU8">
        <f t="shared" si="73"/>
        <v>0.246747131956017</v>
      </c>
      <c r="CV8" s="87">
        <f t="shared" si="14"/>
        <v>0.642024609766173</v>
      </c>
      <c r="CX8">
        <f t="shared" si="25"/>
        <v>0.167946523057721</v>
      </c>
    </row>
    <row r="9" spans="1:102">
      <c r="A9" s="43" t="s">
        <v>60</v>
      </c>
      <c r="B9" s="44">
        <v>2019</v>
      </c>
      <c r="C9" s="43" t="s">
        <v>58</v>
      </c>
      <c r="D9">
        <v>10710</v>
      </c>
      <c r="E9">
        <v>3.9554622</v>
      </c>
      <c r="F9">
        <v>96342</v>
      </c>
      <c r="G9">
        <v>45</v>
      </c>
      <c r="H9">
        <v>10799</v>
      </c>
      <c r="I9">
        <v>8</v>
      </c>
      <c r="J9">
        <v>9374</v>
      </c>
      <c r="K9">
        <v>33.068481</v>
      </c>
      <c r="L9">
        <v>441972</v>
      </c>
      <c r="M9">
        <v>11148</v>
      </c>
      <c r="N9">
        <v>53986</v>
      </c>
      <c r="P9" s="108">
        <f t="shared" ref="P9:U9" si="74">(D9-MIN(D$2:D$11))/(MAX(D$2:D$11)-MIN(D$2:D$11))+0.001</f>
        <v>0.922259842519685</v>
      </c>
      <c r="Q9" s="108">
        <f t="shared" si="74"/>
        <v>0.469115512994474</v>
      </c>
      <c r="R9" s="108">
        <f t="shared" si="74"/>
        <v>0.709813252232432</v>
      </c>
      <c r="S9" s="108">
        <f t="shared" si="74"/>
        <v>0.001</v>
      </c>
      <c r="T9" s="108">
        <f t="shared" si="74"/>
        <v>0.663852581160192</v>
      </c>
      <c r="U9" s="108">
        <f t="shared" si="74"/>
        <v>0.501</v>
      </c>
      <c r="V9" s="108" cm="1">
        <f t="array" ref="V9">(MAX(J$2:J$11-J9)/(MAX(J$2:J$11)-MIN(J$2:J$11))+0.001)</f>
        <v>0.82790372358269</v>
      </c>
      <c r="W9" s="108" cm="1">
        <f t="array" ref="W9">(MAX(K$2:K$11-K9)/(MAX(K$2:K$11)-MIN(K$2:K$11))+0.001)</f>
        <v>0.765746992634241</v>
      </c>
      <c r="X9" s="108">
        <f t="shared" ref="X9:Z9" si="75">(L9-MIN(L$2:L$11))/(MAX(L$2:L$11)-MIN(L$2:L$11))+0.001</f>
        <v>0.783065709658826</v>
      </c>
      <c r="Y9" s="108">
        <f t="shared" si="75"/>
        <v>0.774983739837398</v>
      </c>
      <c r="Z9" s="108">
        <f t="shared" si="75"/>
        <v>0.626351087069593</v>
      </c>
      <c r="AB9">
        <f t="shared" ref="AB9:AL9" si="76">P9/SUM(P$2:P$11)</f>
        <v>0.132756412436102</v>
      </c>
      <c r="AC9">
        <f t="shared" si="76"/>
        <v>0.0843557222921639</v>
      </c>
      <c r="AD9">
        <f t="shared" si="76"/>
        <v>0.167014781163205</v>
      </c>
      <c r="AE9">
        <f t="shared" si="76"/>
        <v>0.000182359151550053</v>
      </c>
      <c r="AF9">
        <f t="shared" si="76"/>
        <v>0.121725716006931</v>
      </c>
      <c r="AG9">
        <f t="shared" si="76"/>
        <v>0.0819967266775777</v>
      </c>
      <c r="AH9">
        <f t="shared" si="76"/>
        <v>0.182289359256833</v>
      </c>
      <c r="AI9">
        <f t="shared" si="76"/>
        <v>0.153146818344033</v>
      </c>
      <c r="AJ9">
        <f t="shared" si="76"/>
        <v>0.14261163331156</v>
      </c>
      <c r="AK9">
        <f t="shared" si="76"/>
        <v>0.151246330821103</v>
      </c>
      <c r="AL9">
        <f t="shared" si="76"/>
        <v>0.168302081612539</v>
      </c>
      <c r="AN9">
        <f t="shared" ref="AN9:AX9" si="77">AB9*LN(AB9)</f>
        <v>-0.26806696736553</v>
      </c>
      <c r="AO9">
        <f t="shared" si="77"/>
        <v>-0.208587460129717</v>
      </c>
      <c r="AP9">
        <f t="shared" si="77"/>
        <v>-0.298901837855429</v>
      </c>
      <c r="AQ9">
        <f t="shared" si="77"/>
        <v>-0.00157002703378017</v>
      </c>
      <c r="AR9">
        <f t="shared" si="77"/>
        <v>-0.256352531387308</v>
      </c>
      <c r="AS9">
        <f t="shared" si="77"/>
        <v>-0.205080041160633</v>
      </c>
      <c r="AT9">
        <f t="shared" si="77"/>
        <v>-0.310285649994011</v>
      </c>
      <c r="AU9">
        <f t="shared" si="77"/>
        <v>-0.287358291572156</v>
      </c>
      <c r="AV9">
        <f t="shared" si="77"/>
        <v>-0.277754723096668</v>
      </c>
      <c r="AW9">
        <f t="shared" si="77"/>
        <v>-0.285680942499836</v>
      </c>
      <c r="AX9">
        <f t="shared" si="77"/>
        <v>-0.299913435844353</v>
      </c>
      <c r="BL9">
        <f t="shared" ref="BL9:BV9" si="78">AZ$7*P9</f>
        <v>0.221575639711389</v>
      </c>
      <c r="BM9">
        <f t="shared" si="78"/>
        <v>0.216485373335</v>
      </c>
      <c r="BN9">
        <f t="shared" si="78"/>
        <v>0.211717018325126</v>
      </c>
      <c r="BO9">
        <f t="shared" si="78"/>
        <v>0.000291313481214797</v>
      </c>
      <c r="BP9">
        <f t="shared" si="78"/>
        <v>0.287208210297911</v>
      </c>
      <c r="BQ9">
        <f t="shared" si="78"/>
        <v>0.138300038269815</v>
      </c>
      <c r="BR9">
        <f t="shared" si="78"/>
        <v>0.344089999998124</v>
      </c>
      <c r="BS9">
        <f t="shared" si="78"/>
        <v>0.447490321974681</v>
      </c>
      <c r="BT9">
        <f t="shared" si="78"/>
        <v>0.135462771063913</v>
      </c>
      <c r="BU9">
        <f t="shared" si="78"/>
        <v>0.329384219156836</v>
      </c>
      <c r="BV9">
        <f t="shared" si="78"/>
        <v>0.251786177146561</v>
      </c>
      <c r="BX9" s="83">
        <f t="shared" si="6"/>
        <v>0.649778031371515</v>
      </c>
      <c r="BY9" s="84">
        <f t="shared" si="7"/>
        <v>0.425799562048941</v>
      </c>
      <c r="BZ9" s="85">
        <f t="shared" si="8"/>
        <v>0.791580321972805</v>
      </c>
      <c r="CA9" s="86">
        <f t="shared" si="9"/>
        <v>0.716633167367309</v>
      </c>
      <c r="CC9">
        <f t="shared" ref="CC9:CF9" si="79">BX9/SUM(BX$2:BX$11)</f>
        <v>0.11807635998426</v>
      </c>
      <c r="CD9">
        <f t="shared" si="79"/>
        <v>0.075448290173564</v>
      </c>
      <c r="CE9">
        <f t="shared" si="79"/>
        <v>0.164584332616102</v>
      </c>
      <c r="CF9">
        <f t="shared" si="79"/>
        <v>0.154990983213119</v>
      </c>
      <c r="CH9">
        <f t="shared" ref="CH9:CK9" si="80">CC9*LN(CC9)</f>
        <v>-0.252261139228573</v>
      </c>
      <c r="CI9">
        <f t="shared" si="80"/>
        <v>-0.194981601452907</v>
      </c>
      <c r="CJ9">
        <f t="shared" si="80"/>
        <v>-0.296964807640317</v>
      </c>
      <c r="CK9">
        <f t="shared" si="80"/>
        <v>-0.288963381376611</v>
      </c>
      <c r="CR9">
        <f t="shared" ref="CR9:CU9" si="81">CM$7*BX9</f>
        <v>0.0526219677424855</v>
      </c>
      <c r="CS9">
        <f t="shared" si="81"/>
        <v>0.0545466748039054</v>
      </c>
      <c r="CT9">
        <f t="shared" si="81"/>
        <v>0.280333363900173</v>
      </c>
      <c r="CU9">
        <f t="shared" si="81"/>
        <v>0.313002028131085</v>
      </c>
      <c r="CV9" s="87">
        <f t="shared" si="14"/>
        <v>0.700504034577649</v>
      </c>
      <c r="CX9">
        <f t="shared" si="25"/>
        <v>0.167440019352039</v>
      </c>
    </row>
    <row r="10" spans="1:102">
      <c r="A10" s="43" t="s">
        <v>60</v>
      </c>
      <c r="B10" s="44">
        <v>2020</v>
      </c>
      <c r="C10" s="43" t="s">
        <v>58</v>
      </c>
      <c r="D10">
        <v>10700</v>
      </c>
      <c r="E10">
        <v>3.7762229</v>
      </c>
      <c r="F10">
        <v>105342</v>
      </c>
      <c r="G10">
        <v>45</v>
      </c>
      <c r="H10">
        <v>9532</v>
      </c>
      <c r="I10">
        <v>3</v>
      </c>
      <c r="J10">
        <v>9116</v>
      </c>
      <c r="K10">
        <v>28.922035</v>
      </c>
      <c r="L10">
        <v>440851</v>
      </c>
      <c r="M10">
        <v>11843</v>
      </c>
      <c r="N10">
        <v>63172</v>
      </c>
      <c r="P10" s="108">
        <f t="shared" ref="P10:U10" si="82">(D10-MIN(D$2:D$11))/(MAX(D$2:D$11)-MIN(D$2:D$11))+0.001</f>
        <v>0.84351968503937</v>
      </c>
      <c r="Q10" s="108">
        <f t="shared" si="82"/>
        <v>0.235057756497237</v>
      </c>
      <c r="R10" s="108">
        <f t="shared" si="82"/>
        <v>0.855406626116216</v>
      </c>
      <c r="S10" s="108">
        <f t="shared" si="82"/>
        <v>0.001</v>
      </c>
      <c r="T10" s="108">
        <f t="shared" si="82"/>
        <v>0.551470108213589</v>
      </c>
      <c r="U10" s="108">
        <f t="shared" si="82"/>
        <v>0.001</v>
      </c>
      <c r="V10" s="108" cm="1">
        <f t="array" ref="V10">(MAX(J$2:J$11-J10)/(MAX(J$2:J$11)-MIN(J$2:J$11))+0.001)</f>
        <v>0.914451861791345</v>
      </c>
      <c r="W10" s="108" cm="1">
        <f t="array" ref="W10">(MAX(K$2:K$11-K10)/(MAX(K$2:K$11)-MIN(K$2:K$11))+0.001)</f>
        <v>0.88337349631712</v>
      </c>
      <c r="X10" s="108">
        <f t="shared" ref="X10:Z10" si="83">(L10-MIN(L$2:L$11))/(MAX(L$2:L$11)-MIN(L$2:L$11))+0.001</f>
        <v>0.775373507534378</v>
      </c>
      <c r="Y10" s="108">
        <f t="shared" si="83"/>
        <v>0.887991869918699</v>
      </c>
      <c r="Z10" s="108">
        <f t="shared" si="83"/>
        <v>0.865246333090607</v>
      </c>
      <c r="AB10">
        <f t="shared" ref="AB10:AL10" si="84">P10/SUM(P$2:P$11)</f>
        <v>0.121422013669285</v>
      </c>
      <c r="AC10">
        <f t="shared" si="84"/>
        <v>0.0422677704754001</v>
      </c>
      <c r="AD10">
        <f t="shared" si="84"/>
        <v>0.20127202474317</v>
      </c>
      <c r="AE10">
        <f t="shared" si="84"/>
        <v>0.000182359151550053</v>
      </c>
      <c r="AF10">
        <f t="shared" si="84"/>
        <v>0.101118976838806</v>
      </c>
      <c r="AG10">
        <f t="shared" si="84"/>
        <v>0.00016366612111293</v>
      </c>
      <c r="AH10">
        <f t="shared" si="84"/>
        <v>0.201345686954762</v>
      </c>
      <c r="AI10">
        <f t="shared" si="84"/>
        <v>0.176671722738362</v>
      </c>
      <c r="AJ10">
        <f t="shared" si="84"/>
        <v>0.141210732346036</v>
      </c>
      <c r="AK10">
        <f t="shared" si="84"/>
        <v>0.17330107100357</v>
      </c>
      <c r="AL10">
        <f t="shared" si="84"/>
        <v>0.232493823309331</v>
      </c>
      <c r="AN10">
        <f t="shared" ref="AN10:AX10" si="85">AB10*LN(AB10)</f>
        <v>-0.256016261978998</v>
      </c>
      <c r="AO10">
        <f t="shared" si="85"/>
        <v>-0.133723830842955</v>
      </c>
      <c r="AP10">
        <f t="shared" si="85"/>
        <v>-0.322658766022141</v>
      </c>
      <c r="AQ10">
        <f t="shared" si="85"/>
        <v>-0.00157002703378017</v>
      </c>
      <c r="AR10">
        <f t="shared" si="85"/>
        <v>-0.231709834524785</v>
      </c>
      <c r="AS10">
        <f t="shared" si="85"/>
        <v>-0.00142678920657375</v>
      </c>
      <c r="AT10">
        <f t="shared" si="85"/>
        <v>-0.322703178071467</v>
      </c>
      <c r="AU10">
        <f t="shared" si="85"/>
        <v>-0.306253707636902</v>
      </c>
      <c r="AV10">
        <f t="shared" si="85"/>
        <v>-0.276420283744023</v>
      </c>
      <c r="AW10">
        <f t="shared" si="85"/>
        <v>-0.303749102730125</v>
      </c>
      <c r="AX10">
        <f t="shared" si="85"/>
        <v>-0.33918329069493</v>
      </c>
      <c r="BL10">
        <f t="shared" ref="BL10:BV10" si="86">AZ$7*P10</f>
        <v>0.202658085286586</v>
      </c>
      <c r="BM10">
        <f t="shared" si="86"/>
        <v>0.108473424478698</v>
      </c>
      <c r="BN10">
        <f t="shared" si="86"/>
        <v>0.255143363084996</v>
      </c>
      <c r="BO10">
        <f t="shared" si="86"/>
        <v>0.000291313481214797</v>
      </c>
      <c r="BP10">
        <f t="shared" si="86"/>
        <v>0.238587221482235</v>
      </c>
      <c r="BQ10">
        <f t="shared" si="86"/>
        <v>0.000276047980578472</v>
      </c>
      <c r="BR10">
        <f t="shared" si="86"/>
        <v>0.380060787455368</v>
      </c>
      <c r="BS10">
        <f t="shared" si="86"/>
        <v>0.516229373531034</v>
      </c>
      <c r="BT10">
        <f t="shared" si="86"/>
        <v>0.134132094720269</v>
      </c>
      <c r="BU10">
        <f t="shared" si="86"/>
        <v>0.377415026478049</v>
      </c>
      <c r="BV10">
        <f t="shared" si="86"/>
        <v>0.347819411503246</v>
      </c>
      <c r="BX10" s="83">
        <f t="shared" si="6"/>
        <v>0.56627487285028</v>
      </c>
      <c r="BY10" s="84">
        <f t="shared" si="7"/>
        <v>0.239154582944028</v>
      </c>
      <c r="BZ10" s="85">
        <f t="shared" si="8"/>
        <v>0.896290160986402</v>
      </c>
      <c r="CA10" s="86">
        <f t="shared" si="9"/>
        <v>0.859366532701564</v>
      </c>
      <c r="CC10">
        <f t="shared" ref="CC10:CF10" si="87">BX10/SUM(BX$2:BX$11)</f>
        <v>0.102902333579328</v>
      </c>
      <c r="CD10">
        <f t="shared" si="87"/>
        <v>0.0423762868225422</v>
      </c>
      <c r="CE10">
        <f t="shared" si="87"/>
        <v>0.186355463724366</v>
      </c>
      <c r="CF10">
        <f t="shared" si="87"/>
        <v>0.185860869841091</v>
      </c>
      <c r="CH10">
        <f t="shared" ref="CH10:CK10" si="88">CC10*LN(CC10)</f>
        <v>-0.233997329707112</v>
      </c>
      <c r="CI10">
        <f t="shared" si="88"/>
        <v>-0.133958491782415</v>
      </c>
      <c r="CJ10">
        <f t="shared" si="88"/>
        <v>-0.313095690452545</v>
      </c>
      <c r="CK10">
        <f t="shared" si="88"/>
        <v>-0.312758660565928</v>
      </c>
      <c r="CR10">
        <f t="shared" ref="CR10:CU10" si="89">CM$7*BX10</f>
        <v>0.0458595037902567</v>
      </c>
      <c r="CS10">
        <f t="shared" si="89"/>
        <v>0.0306366854886811</v>
      </c>
      <c r="CT10">
        <f t="shared" si="89"/>
        <v>0.317415717502611</v>
      </c>
      <c r="CU10">
        <f t="shared" si="89"/>
        <v>0.375343313555707</v>
      </c>
      <c r="CV10" s="87">
        <f t="shared" si="14"/>
        <v>0.769255220337256</v>
      </c>
      <c r="CX10">
        <f t="shared" si="25"/>
        <v>0.181637610646434</v>
      </c>
    </row>
    <row r="11" spans="1:102">
      <c r="A11" s="7" t="s">
        <v>60</v>
      </c>
      <c r="B11" s="9">
        <v>2021</v>
      </c>
      <c r="C11" s="8" t="s">
        <v>58</v>
      </c>
      <c r="D11">
        <v>10690</v>
      </c>
      <c r="E11">
        <v>3.5969836</v>
      </c>
      <c r="F11">
        <v>114342</v>
      </c>
      <c r="G11">
        <v>49</v>
      </c>
      <c r="H11">
        <v>8265</v>
      </c>
      <c r="I11" s="94">
        <v>4</v>
      </c>
      <c r="J11">
        <v>8858</v>
      </c>
      <c r="K11">
        <v>24.775589</v>
      </c>
      <c r="L11">
        <v>473732</v>
      </c>
      <c r="M11">
        <v>12538</v>
      </c>
      <c r="N11">
        <v>68392</v>
      </c>
      <c r="P11" s="108">
        <f t="shared" ref="P11:U11" si="90">(D11-MIN(D$2:D$11))/(MAX(D$2:D$11)-MIN(D$2:D$11))+0.001</f>
        <v>0.764779527559055</v>
      </c>
      <c r="Q11" s="108">
        <f t="shared" si="90"/>
        <v>0.001</v>
      </c>
      <c r="R11" s="108">
        <f t="shared" si="90"/>
        <v>1.001</v>
      </c>
      <c r="S11" s="108">
        <f t="shared" si="90"/>
        <v>0.0243918128654971</v>
      </c>
      <c r="T11" s="108">
        <f t="shared" si="90"/>
        <v>0.439087635266986</v>
      </c>
      <c r="U11" s="108">
        <f t="shared" si="90"/>
        <v>0.101</v>
      </c>
      <c r="V11" s="108" cm="1">
        <f t="array" ref="V11">(MAX(J$2:J$11-J11)/(MAX(J$2:J$11)-MIN(J$2:J$11))+0.001)</f>
        <v>1.001</v>
      </c>
      <c r="W11" s="108" cm="1">
        <f t="array" ref="W11">(MAX(K$2:K$11-K11)/(MAX(K$2:K$11)-MIN(K$2:K$11))+0.001)</f>
        <v>1.001</v>
      </c>
      <c r="X11" s="108">
        <f t="shared" ref="X11:Z11" si="91">(L11-MIN(L$2:L$11))/(MAX(L$2:L$11)-MIN(L$2:L$11))+0.001</f>
        <v>1.001</v>
      </c>
      <c r="Y11" s="108">
        <f t="shared" si="91"/>
        <v>1.001</v>
      </c>
      <c r="Z11" s="108">
        <f t="shared" si="91"/>
        <v>1.001</v>
      </c>
      <c r="AB11">
        <f t="shared" ref="AB11:AL11" si="92">P11/SUM(P$2:P$11)</f>
        <v>0.110087614902467</v>
      </c>
      <c r="AC11">
        <f t="shared" si="92"/>
        <v>0.000179818658636338</v>
      </c>
      <c r="AD11">
        <f t="shared" si="92"/>
        <v>0.235529268323134</v>
      </c>
      <c r="AE11">
        <f t="shared" si="92"/>
        <v>0.00444807029891971</v>
      </c>
      <c r="AF11">
        <f t="shared" si="92"/>
        <v>0.0805122376706806</v>
      </c>
      <c r="AG11">
        <f t="shared" si="92"/>
        <v>0.0165302782324059</v>
      </c>
      <c r="AH11">
        <f t="shared" si="92"/>
        <v>0.220402014652691</v>
      </c>
      <c r="AI11">
        <f t="shared" si="92"/>
        <v>0.200196627132691</v>
      </c>
      <c r="AJ11">
        <f t="shared" si="92"/>
        <v>0.182301744520353</v>
      </c>
      <c r="AK11">
        <f t="shared" si="92"/>
        <v>0.195355811186037</v>
      </c>
      <c r="AL11">
        <f t="shared" si="92"/>
        <v>0.268971168362374</v>
      </c>
      <c r="AN11">
        <f t="shared" ref="AN11:AX11" si="93">AB11*LN(AB11)</f>
        <v>-0.242905980841304</v>
      </c>
      <c r="AO11">
        <f t="shared" si="93"/>
        <v>-0.00155067729161245</v>
      </c>
      <c r="AP11">
        <f t="shared" si="93"/>
        <v>-0.340556501233234</v>
      </c>
      <c r="AQ11">
        <f t="shared" si="93"/>
        <v>-0.024087568001922</v>
      </c>
      <c r="AR11">
        <f t="shared" si="93"/>
        <v>-0.202838190799026</v>
      </c>
      <c r="AS11">
        <f t="shared" si="93"/>
        <v>-0.0678164836444783</v>
      </c>
      <c r="AT11">
        <f t="shared" si="93"/>
        <v>-0.333314420975358</v>
      </c>
      <c r="AU11">
        <f t="shared" si="93"/>
        <v>-0.322007317892182</v>
      </c>
      <c r="AV11">
        <f t="shared" si="93"/>
        <v>-0.310294346009517</v>
      </c>
      <c r="AW11">
        <f t="shared" si="93"/>
        <v>-0.319002894245086</v>
      </c>
      <c r="AX11">
        <f t="shared" si="93"/>
        <v>-0.353199781819878</v>
      </c>
      <c r="AY11" s="81" t="s">
        <v>170</v>
      </c>
      <c r="BL11">
        <f t="shared" ref="BL11:BV11" si="94">AZ$7*P11</f>
        <v>0.183740530861783</v>
      </c>
      <c r="BM11">
        <f t="shared" si="94"/>
        <v>0.000461475622396546</v>
      </c>
      <c r="BN11">
        <f t="shared" si="94"/>
        <v>0.298569707844866</v>
      </c>
      <c r="BO11">
        <f t="shared" si="94"/>
        <v>0.00710566391898783</v>
      </c>
      <c r="BP11">
        <f t="shared" si="94"/>
        <v>0.189966232666559</v>
      </c>
      <c r="BQ11">
        <f t="shared" si="94"/>
        <v>0.0278808460384257</v>
      </c>
      <c r="BR11">
        <f t="shared" si="94"/>
        <v>0.416031574912612</v>
      </c>
      <c r="BS11">
        <f t="shared" si="94"/>
        <v>0.584968425087388</v>
      </c>
      <c r="BT11">
        <f t="shared" si="94"/>
        <v>0.173163289060448</v>
      </c>
      <c r="BU11">
        <f t="shared" si="94"/>
        <v>0.425445833799262</v>
      </c>
      <c r="BV11">
        <f t="shared" si="94"/>
        <v>0.40239087714029</v>
      </c>
      <c r="BX11" s="83">
        <f t="shared" si="6"/>
        <v>0.482771714329045</v>
      </c>
      <c r="BY11" s="84">
        <f t="shared" si="7"/>
        <v>0.224952742623973</v>
      </c>
      <c r="BZ11" s="85">
        <f t="shared" si="8"/>
        <v>1.001</v>
      </c>
      <c r="CA11" s="86">
        <f t="shared" si="9"/>
        <v>1.001</v>
      </c>
      <c r="CC11">
        <f t="shared" ref="CC11:CF11" si="95">BX11/SUM(BX$2:BX$11)</f>
        <v>0.0877283071743959</v>
      </c>
      <c r="CD11">
        <f t="shared" si="95"/>
        <v>0.0398598338597676</v>
      </c>
      <c r="CE11">
        <f t="shared" si="95"/>
        <v>0.208126594832631</v>
      </c>
      <c r="CF11">
        <f t="shared" si="95"/>
        <v>0.216492874264097</v>
      </c>
      <c r="CH11">
        <f t="shared" ref="CH11:CK11" si="96">CC11*LN(CC11)</f>
        <v>-0.2134877705949</v>
      </c>
      <c r="CI11">
        <f t="shared" si="96"/>
        <v>-0.12844377586551</v>
      </c>
      <c r="CJ11">
        <f t="shared" si="96"/>
        <v>-0.326677325484487</v>
      </c>
      <c r="CK11">
        <f t="shared" si="96"/>
        <v>-0.331276886447192</v>
      </c>
      <c r="CL11" s="81" t="s">
        <v>170</v>
      </c>
      <c r="CR11">
        <f t="shared" ref="CR11:CU11" si="97">CM$7*BX11</f>
        <v>0.0390970398380279</v>
      </c>
      <c r="CS11">
        <f t="shared" si="97"/>
        <v>0.0288173713451263</v>
      </c>
      <c r="CT11">
        <f t="shared" si="97"/>
        <v>0.354498071105049</v>
      </c>
      <c r="CU11">
        <f t="shared" si="97"/>
        <v>0.437204199339865</v>
      </c>
      <c r="CV11" s="87">
        <f t="shared" si="14"/>
        <v>0.859616681628069</v>
      </c>
      <c r="CX11">
        <f t="shared" si="25"/>
        <v>0.196797555471538</v>
      </c>
    </row>
    <row r="12" spans="1:102">
      <c r="A12" s="5" t="s">
        <v>59</v>
      </c>
      <c r="B12" s="6">
        <v>2012</v>
      </c>
      <c r="C12" s="5" t="s">
        <v>58</v>
      </c>
      <c r="D12">
        <v>23958</v>
      </c>
      <c r="E12">
        <v>4.9904833</v>
      </c>
      <c r="F12">
        <v>138149</v>
      </c>
      <c r="G12">
        <v>2757</v>
      </c>
      <c r="H12">
        <v>14200</v>
      </c>
      <c r="I12">
        <v>27</v>
      </c>
      <c r="J12">
        <v>26827</v>
      </c>
      <c r="K12">
        <v>44.646656</v>
      </c>
      <c r="L12">
        <v>1106900</v>
      </c>
      <c r="M12">
        <v>6505</v>
      </c>
      <c r="N12">
        <v>79438</v>
      </c>
      <c r="P12" s="113">
        <f t="shared" ref="P12:Z12" si="98">(D12-MIN(D$12:D$21))/(MAX(D$12:D$21)-MIN(D$12:D$21))+0.001</f>
        <v>1.001</v>
      </c>
      <c r="Q12" s="113">
        <f t="shared" si="98"/>
        <v>0.248912477322664</v>
      </c>
      <c r="R12" s="113">
        <f t="shared" si="98"/>
        <v>0.001</v>
      </c>
      <c r="S12" s="113">
        <f t="shared" si="98"/>
        <v>0.001</v>
      </c>
      <c r="T12" s="113">
        <f t="shared" si="98"/>
        <v>0.001</v>
      </c>
      <c r="U12" s="113">
        <f t="shared" si="98"/>
        <v>0.001</v>
      </c>
      <c r="V12" s="108" cm="1">
        <f t="array" ref="V12">(MAX(J$12:J$21-J12)/(MAX(J$12:J$21)-MIN(J$12:J$21))+0.001)</f>
        <v>1.001</v>
      </c>
      <c r="W12" s="108" cm="1">
        <f t="array" ref="W12">(MAX(K$12:K$21-K12)/(MAX(K$12:K$21)-MIN(K$12:K$21))+0.001)</f>
        <v>0.001</v>
      </c>
      <c r="X12" s="113">
        <f t="shared" si="98"/>
        <v>0.874942147916184</v>
      </c>
      <c r="Y12" s="113">
        <f t="shared" si="98"/>
        <v>0.001</v>
      </c>
      <c r="Z12" s="113">
        <f t="shared" si="98"/>
        <v>0.001</v>
      </c>
      <c r="AA12" s="80"/>
      <c r="AB12" s="80">
        <f t="shared" ref="AB12:AL12" si="99">P12/SUM(P$12:P$21)</f>
        <v>0.216219008264463</v>
      </c>
      <c r="AC12" s="80">
        <f t="shared" si="99"/>
        <v>0.0575949065189521</v>
      </c>
      <c r="AD12" s="80">
        <f t="shared" si="99"/>
        <v>0.000241915929079138</v>
      </c>
      <c r="AE12" s="80">
        <f t="shared" si="99"/>
        <v>0.000152132477661007</v>
      </c>
      <c r="AF12" s="80">
        <f t="shared" si="99"/>
        <v>0.000154554790690107</v>
      </c>
      <c r="AG12" s="80">
        <f t="shared" si="99"/>
        <v>0.000190114068441065</v>
      </c>
      <c r="AH12" s="80">
        <f t="shared" si="99"/>
        <v>0.228528779031479</v>
      </c>
      <c r="AI12" s="80">
        <f t="shared" si="99"/>
        <v>0.000190201965276064</v>
      </c>
      <c r="AJ12" s="80">
        <f t="shared" si="99"/>
        <v>0.135122425827423</v>
      </c>
      <c r="AK12" s="80">
        <f t="shared" si="99"/>
        <v>0.000194041444186405</v>
      </c>
      <c r="AL12" s="80">
        <f t="shared" si="99"/>
        <v>0.000251822107405887</v>
      </c>
      <c r="AM12" s="80"/>
      <c r="AN12" s="80">
        <f t="shared" ref="AN12:AX12" si="100">AB12*LN(AB12)</f>
        <v>-0.331131510044105</v>
      </c>
      <c r="AO12" s="80">
        <f t="shared" si="100"/>
        <v>-0.16439435944536</v>
      </c>
      <c r="AP12" s="80">
        <f t="shared" si="100"/>
        <v>-0.00201441465896787</v>
      </c>
      <c r="AQ12" s="80">
        <f t="shared" si="100"/>
        <v>-0.0013373599248501</v>
      </c>
      <c r="AR12" s="80">
        <f t="shared" si="100"/>
        <v>-0.0013562123985619</v>
      </c>
      <c r="AS12" s="80">
        <f t="shared" si="100"/>
        <v>-0.00162887572352315</v>
      </c>
      <c r="AT12" s="80">
        <f t="shared" si="100"/>
        <v>-0.337329760497358</v>
      </c>
      <c r="AU12" s="80">
        <f t="shared" si="100"/>
        <v>-0.0016295408964612</v>
      </c>
      <c r="AV12" s="80">
        <f t="shared" si="100"/>
        <v>-0.270457541583508</v>
      </c>
      <c r="AW12" s="80">
        <f t="shared" si="100"/>
        <v>-0.00165855736727318</v>
      </c>
      <c r="AX12" s="80">
        <f t="shared" si="100"/>
        <v>-0.0020867963278164</v>
      </c>
      <c r="AY12" s="80"/>
      <c r="AZ12" s="80">
        <f t="shared" ref="AZ12:BJ12" si="101">SUM(AN12:AN21)</f>
        <v>-1.85181424069806</v>
      </c>
      <c r="BA12" s="80">
        <f t="shared" si="101"/>
        <v>-1.88562714264365</v>
      </c>
      <c r="BB12" s="80">
        <f t="shared" si="101"/>
        <v>-1.97608432592634</v>
      </c>
      <c r="BC12" s="80">
        <f t="shared" si="101"/>
        <v>-2.14389761294915</v>
      </c>
      <c r="BD12" s="80">
        <f t="shared" si="101"/>
        <v>-2.13589879978897</v>
      </c>
      <c r="BE12" s="80">
        <f t="shared" si="101"/>
        <v>-2.14618583321321</v>
      </c>
      <c r="BF12" s="80">
        <f t="shared" si="101"/>
        <v>-2.07336004689941</v>
      </c>
      <c r="BG12" s="80">
        <f t="shared" si="101"/>
        <v>-2.08452382612158</v>
      </c>
      <c r="BH12" s="80">
        <f t="shared" si="101"/>
        <v>-2.14267431550646</v>
      </c>
      <c r="BI12" s="80">
        <f t="shared" si="101"/>
        <v>-2.08562743706904</v>
      </c>
      <c r="BJ12" s="80">
        <f t="shared" si="101"/>
        <v>-1.91696652953377</v>
      </c>
      <c r="BK12" s="80"/>
      <c r="BL12" s="80">
        <f t="shared" ref="BL12:BV12" si="102">AZ$17*P12</f>
        <v>0.319296682537143</v>
      </c>
      <c r="BM12" s="80">
        <f t="shared" si="102"/>
        <v>0.122276960674564</v>
      </c>
      <c r="BN12" s="80">
        <f t="shared" si="102"/>
        <v>0.000189777493019595</v>
      </c>
      <c r="BO12" s="80">
        <f t="shared" si="102"/>
        <v>0.000205035034569293</v>
      </c>
      <c r="BP12" s="80">
        <f t="shared" si="102"/>
        <v>0.000486484615769703</v>
      </c>
      <c r="BQ12" s="80">
        <f t="shared" si="102"/>
        <v>0.000308480349661005</v>
      </c>
      <c r="BR12" s="80">
        <f t="shared" si="102"/>
        <v>0.381620967447147</v>
      </c>
      <c r="BS12" s="80">
        <f t="shared" si="102"/>
        <v>0.000618760272280572</v>
      </c>
      <c r="BT12" s="80">
        <f t="shared" si="102"/>
        <v>0.139688313590235</v>
      </c>
      <c r="BU12" s="80">
        <f t="shared" si="102"/>
        <v>0.000432901549805476</v>
      </c>
      <c r="BV12" s="80">
        <f t="shared" si="102"/>
        <v>0.000407444107421205</v>
      </c>
      <c r="BW12" s="80"/>
      <c r="BX12" s="80">
        <f t="shared" si="6"/>
        <v>0.441763420704727</v>
      </c>
      <c r="BY12" s="80">
        <f t="shared" si="7"/>
        <v>0.001</v>
      </c>
      <c r="BZ12" s="80">
        <f t="shared" si="8"/>
        <v>0.382239727719428</v>
      </c>
      <c r="CA12" s="80">
        <f t="shared" si="9"/>
        <v>0.140528659247461</v>
      </c>
      <c r="CB12" s="80"/>
      <c r="CC12" s="80">
        <f t="shared" ref="CC12:CF12" si="103">BX12/SUM(BX$12:BX$21)</f>
        <v>0.100761302045029</v>
      </c>
      <c r="CD12" s="80">
        <f t="shared" si="103"/>
        <v>0.000163452157158082</v>
      </c>
      <c r="CE12" s="80">
        <f t="shared" si="103"/>
        <v>0.0776424231250335</v>
      </c>
      <c r="CF12" s="80">
        <f t="shared" si="103"/>
        <v>0.0287806419292718</v>
      </c>
      <c r="CG12" s="80"/>
      <c r="CH12" s="80">
        <f t="shared" ref="CH12:CK12" si="104">CC12*LN(CC12)</f>
        <v>-0.231247279416575</v>
      </c>
      <c r="CI12" s="80">
        <f t="shared" si="104"/>
        <v>-0.00142513776087898</v>
      </c>
      <c r="CJ12" s="80">
        <f t="shared" si="104"/>
        <v>-0.198426184056915</v>
      </c>
      <c r="CK12" s="80">
        <f t="shared" si="104"/>
        <v>-0.102115222017609</v>
      </c>
      <c r="CL12" s="80"/>
      <c r="CM12">
        <f t="shared" ref="CM12:CP12" si="105">SUM(CH12:CH21)</f>
        <v>-2.22685701860678</v>
      </c>
      <c r="CN12">
        <f t="shared" si="105"/>
        <v>-2.17278834215581</v>
      </c>
      <c r="CO12">
        <f t="shared" si="105"/>
        <v>-2.24496746670479</v>
      </c>
      <c r="CP12">
        <f t="shared" si="105"/>
        <v>-2.16760381970018</v>
      </c>
      <c r="CQ12" s="80"/>
      <c r="CR12" s="80">
        <f t="shared" ref="CR12:CU12" si="106">CM$17*BX12</f>
        <v>0.0714776418546521</v>
      </c>
      <c r="CS12" s="80">
        <f t="shared" si="106"/>
        <v>0.000209852147810228</v>
      </c>
      <c r="CT12" s="80">
        <f t="shared" si="106"/>
        <v>0.0838328224469703</v>
      </c>
      <c r="CU12" s="80">
        <f t="shared" si="106"/>
        <v>0.0574800317741707</v>
      </c>
      <c r="CV12" s="87">
        <f t="shared" si="14"/>
        <v>0.213000348223603</v>
      </c>
      <c r="CW12" s="80">
        <f>AVERAGE(CV12:CV21)</f>
        <v>0.50701574327385</v>
      </c>
      <c r="CX12">
        <f t="shared" si="25"/>
        <v>0.0644788368144114</v>
      </c>
    </row>
    <row r="13" spans="1:102">
      <c r="A13" s="5" t="s">
        <v>59</v>
      </c>
      <c r="B13" s="6">
        <v>2013</v>
      </c>
      <c r="C13" s="5" t="s">
        <v>58</v>
      </c>
      <c r="D13">
        <v>23922</v>
      </c>
      <c r="E13">
        <v>4.6944235</v>
      </c>
      <c r="F13">
        <v>155283</v>
      </c>
      <c r="G13">
        <v>2783</v>
      </c>
      <c r="H13">
        <v>21800</v>
      </c>
      <c r="I13">
        <v>30</v>
      </c>
      <c r="J13">
        <v>26879</v>
      </c>
      <c r="K13">
        <v>41.131283</v>
      </c>
      <c r="L13">
        <v>1144300</v>
      </c>
      <c r="M13">
        <v>7487</v>
      </c>
      <c r="N13">
        <v>87358</v>
      </c>
      <c r="P13" s="91">
        <f t="shared" ref="P13:Z13" si="107">(D13-MIN(D$12:D$21))/(MAX(D$12:D$21)-MIN(D$12:D$21))+0.001</f>
        <v>0.903173913043478</v>
      </c>
      <c r="Q13" s="91">
        <f t="shared" si="107"/>
        <v>0.0597167335971185</v>
      </c>
      <c r="R13" s="91">
        <f t="shared" si="107"/>
        <v>0.106581641833352</v>
      </c>
      <c r="S13" s="91">
        <f t="shared" si="107"/>
        <v>0.299850574712644</v>
      </c>
      <c r="T13" s="91">
        <f t="shared" si="107"/>
        <v>0.501</v>
      </c>
      <c r="U13" s="91">
        <f t="shared" si="107"/>
        <v>0.376</v>
      </c>
      <c r="V13" s="108" cm="1">
        <f t="array" ref="V13">(MAX(J$12:J$21-J13)/(MAX(J$12:J$21)-MIN(J$12:J$21))+0.001)</f>
        <v>0.751</v>
      </c>
      <c r="W13" s="108" cm="1">
        <f t="array" ref="W13">(MAX(K$12:K$21-K13)/(MAX(K$12:K$21)-MIN(K$12:K$21))+0.001)</f>
        <v>0.142324845576274</v>
      </c>
      <c r="X13" s="91">
        <f t="shared" si="107"/>
        <v>0.968115342934657</v>
      </c>
      <c r="Y13" s="91">
        <f t="shared" si="107"/>
        <v>0.168205857313128</v>
      </c>
      <c r="Z13" s="91">
        <f t="shared" si="107"/>
        <v>0.078905215321359</v>
      </c>
      <c r="AB13">
        <f t="shared" ref="AB13:AL13" si="108">P13/SUM(P$12:P$21)</f>
        <v>0.195088279489106</v>
      </c>
      <c r="AC13">
        <f t="shared" si="108"/>
        <v>0.013817626686045</v>
      </c>
      <c r="AD13">
        <f t="shared" si="108"/>
        <v>0.0257837969068953</v>
      </c>
      <c r="AE13">
        <f t="shared" si="108"/>
        <v>0.0456170108591114</v>
      </c>
      <c r="AF13">
        <f t="shared" si="108"/>
        <v>0.0774319501357438</v>
      </c>
      <c r="AG13">
        <f t="shared" si="108"/>
        <v>0.0714828897338403</v>
      </c>
      <c r="AH13">
        <f t="shared" si="108"/>
        <v>0.171453659393248</v>
      </c>
      <c r="AI13">
        <f t="shared" si="108"/>
        <v>0.0270704653362197</v>
      </c>
      <c r="AJ13">
        <f t="shared" si="108"/>
        <v>0.149511706493547</v>
      </c>
      <c r="AK13">
        <f t="shared" si="108"/>
        <v>0.0326389074736518</v>
      </c>
      <c r="AL13">
        <f t="shared" si="108"/>
        <v>0.0198700776075399</v>
      </c>
      <c r="AN13">
        <f t="shared" ref="AN13:AX13" si="109">AB13*LN(AB13)</f>
        <v>-0.318833381412568</v>
      </c>
      <c r="AO13">
        <f t="shared" si="109"/>
        <v>-0.0591644549639302</v>
      </c>
      <c r="AP13">
        <f t="shared" si="109"/>
        <v>-0.094317361428646</v>
      </c>
      <c r="AQ13">
        <f t="shared" si="109"/>
        <v>-0.140841361756474</v>
      </c>
      <c r="AR13">
        <f t="shared" si="109"/>
        <v>-0.198098478046748</v>
      </c>
      <c r="AS13">
        <f t="shared" si="109"/>
        <v>-0.188593105140787</v>
      </c>
      <c r="AT13">
        <f t="shared" si="109"/>
        <v>-0.302348628007042</v>
      </c>
      <c r="AU13">
        <f t="shared" si="109"/>
        <v>-0.0977057549882598</v>
      </c>
      <c r="AV13">
        <f t="shared" si="109"/>
        <v>-0.284129144237452</v>
      </c>
      <c r="AW13">
        <f t="shared" si="109"/>
        <v>-0.111698508329743</v>
      </c>
      <c r="AX13">
        <f t="shared" si="109"/>
        <v>-0.0778617002003394</v>
      </c>
      <c r="AY13" s="81" t="s">
        <v>181</v>
      </c>
      <c r="AZ13" s="108">
        <f t="shared" ref="AZ13:BJ13" si="110">-1/LN(10)*AZ12</f>
        <v>0.804232706245027</v>
      </c>
      <c r="BA13" s="108">
        <f t="shared" si="110"/>
        <v>0.818917462977133</v>
      </c>
      <c r="BB13" s="108">
        <f t="shared" si="110"/>
        <v>0.858202518525317</v>
      </c>
      <c r="BC13" s="108">
        <f t="shared" si="110"/>
        <v>0.931082903069369</v>
      </c>
      <c r="BD13" s="108">
        <f t="shared" si="110"/>
        <v>0.927609062652127</v>
      </c>
      <c r="BE13" s="108">
        <f t="shared" si="110"/>
        <v>0.932076664503431</v>
      </c>
      <c r="BF13" s="108">
        <f t="shared" si="110"/>
        <v>0.900448827367081</v>
      </c>
      <c r="BG13" s="108">
        <f t="shared" si="110"/>
        <v>0.905297195080454</v>
      </c>
      <c r="BH13" s="108">
        <f t="shared" si="110"/>
        <v>0.930551631740284</v>
      </c>
      <c r="BI13" s="108">
        <f t="shared" si="110"/>
        <v>0.905776487225107</v>
      </c>
      <c r="BJ13" s="108">
        <f t="shared" si="110"/>
        <v>0.832527985769745</v>
      </c>
      <c r="BL13">
        <f t="shared" ref="BL13:BV13" si="111">AZ$17*P13</f>
        <v>0.288092341847026</v>
      </c>
      <c r="BM13">
        <f t="shared" si="111"/>
        <v>0.0293355349808469</v>
      </c>
      <c r="BN13">
        <f t="shared" si="111"/>
        <v>0.0202267967890459</v>
      </c>
      <c r="BO13">
        <f t="shared" si="111"/>
        <v>0.0614798729518292</v>
      </c>
      <c r="BP13">
        <f t="shared" si="111"/>
        <v>0.243728792500621</v>
      </c>
      <c r="BQ13">
        <f t="shared" si="111"/>
        <v>0.115988611472538</v>
      </c>
      <c r="BR13">
        <f t="shared" si="111"/>
        <v>0.28631103551729</v>
      </c>
      <c r="BS13">
        <f t="shared" si="111"/>
        <v>0.0880649602010657</v>
      </c>
      <c r="BT13">
        <f t="shared" si="111"/>
        <v>0.154563818804999</v>
      </c>
      <c r="BU13">
        <f t="shared" si="111"/>
        <v>0.0728165763172119</v>
      </c>
      <c r="BV13">
        <f t="shared" si="111"/>
        <v>0.0321494650274891</v>
      </c>
      <c r="BX13" s="83">
        <f t="shared" si="6"/>
        <v>0.337654673616919</v>
      </c>
      <c r="BY13" s="84">
        <f t="shared" si="7"/>
        <v>0.421197276924988</v>
      </c>
      <c r="BZ13" s="85">
        <f t="shared" si="8"/>
        <v>0.374375995718356</v>
      </c>
      <c r="CA13" s="86">
        <f t="shared" si="9"/>
        <v>0.2595298601497</v>
      </c>
      <c r="CC13">
        <f t="shared" ref="CC13:CF13" si="112">BX13/SUM(BX$12:BX$21)</f>
        <v>0.0770152596630912</v>
      </c>
      <c r="CD13">
        <f t="shared" si="112"/>
        <v>0.0688456035024994</v>
      </c>
      <c r="CE13">
        <f t="shared" si="112"/>
        <v>0.0760451030060289</v>
      </c>
      <c r="CF13">
        <f t="shared" si="112"/>
        <v>0.0531524033241457</v>
      </c>
      <c r="CH13">
        <f t="shared" ref="CH13:CK13" si="113">CC13*LN(CC13)</f>
        <v>-0.197448002834842</v>
      </c>
      <c r="CI13">
        <f t="shared" si="113"/>
        <v>-0.184223187053609</v>
      </c>
      <c r="CJ13">
        <f t="shared" si="113"/>
        <v>-0.195924782390108</v>
      </c>
      <c r="CK13">
        <f t="shared" si="113"/>
        <v>-0.155980615314319</v>
      </c>
      <c r="CL13" s="81" t="s">
        <v>181</v>
      </c>
      <c r="CM13" s="108">
        <f t="shared" ref="CM13:CP13" si="114">-1/LN(10)*CM12</f>
        <v>0.96711171516845</v>
      </c>
      <c r="CN13" s="108">
        <f t="shared" si="114"/>
        <v>0.943629987341984</v>
      </c>
      <c r="CO13" s="108">
        <f t="shared" si="114"/>
        <v>0.974976982842214</v>
      </c>
      <c r="CP13" s="108">
        <f t="shared" si="114"/>
        <v>0.941378377848201</v>
      </c>
      <c r="CR13">
        <f t="shared" ref="CR13:CU13" si="115">CM$17*BX13</f>
        <v>0.0546327710719877</v>
      </c>
      <c r="CS13">
        <f t="shared" si="115"/>
        <v>0.088389153214528</v>
      </c>
      <c r="CT13">
        <f t="shared" si="115"/>
        <v>0.0821081486341522</v>
      </c>
      <c r="CU13">
        <f t="shared" si="115"/>
        <v>0.106154749412941</v>
      </c>
      <c r="CV13" s="87">
        <f t="shared" si="14"/>
        <v>0.331284822333609</v>
      </c>
      <c r="CX13">
        <f t="shared" si="25"/>
        <v>0.0852486509243401</v>
      </c>
    </row>
    <row r="14" spans="1:102">
      <c r="A14" s="5" t="s">
        <v>59</v>
      </c>
      <c r="B14" s="6">
        <v>2014</v>
      </c>
      <c r="C14" s="5" t="s">
        <v>58</v>
      </c>
      <c r="D14">
        <v>23922</v>
      </c>
      <c r="E14">
        <v>4.6025416</v>
      </c>
      <c r="F14">
        <v>166851</v>
      </c>
      <c r="G14">
        <v>2809</v>
      </c>
      <c r="H14">
        <v>29400</v>
      </c>
      <c r="I14">
        <v>33</v>
      </c>
      <c r="J14">
        <v>26931</v>
      </c>
      <c r="K14">
        <v>37.461754</v>
      </c>
      <c r="L14">
        <v>1157500</v>
      </c>
      <c r="M14">
        <v>8438</v>
      </c>
      <c r="N14">
        <v>93970</v>
      </c>
      <c r="P14" s="91">
        <f t="shared" ref="P14:Z14" si="116">(D14-MIN(D$12:D$21))/(MAX(D$12:D$21)-MIN(D$12:D$21))+0.001</f>
        <v>0.903173913043478</v>
      </c>
      <c r="Q14" s="91">
        <f t="shared" si="116"/>
        <v>0.001</v>
      </c>
      <c r="R14" s="91">
        <f t="shared" si="116"/>
        <v>0.177864963458671</v>
      </c>
      <c r="S14" s="91">
        <f t="shared" si="116"/>
        <v>0.598701149425287</v>
      </c>
      <c r="T14" s="91">
        <f t="shared" si="116"/>
        <v>1.001</v>
      </c>
      <c r="U14" s="91">
        <f t="shared" si="116"/>
        <v>0.751</v>
      </c>
      <c r="V14" s="108" cm="1">
        <f t="array" ref="V14">(MAX(J$12:J$21-J14)/(MAX(J$12:J$21)-MIN(J$12:J$21))+0.001)</f>
        <v>0.501</v>
      </c>
      <c r="W14" s="108" cm="1">
        <f t="array" ref="W14">(MAX(K$12:K$21-K14)/(MAX(K$12:K$21)-MIN(K$12:K$21))+0.001)</f>
        <v>0.289847062781293</v>
      </c>
      <c r="X14" s="91">
        <f t="shared" si="116"/>
        <v>1.001</v>
      </c>
      <c r="Y14" s="91">
        <f t="shared" si="116"/>
        <v>0.330133321981951</v>
      </c>
      <c r="Z14" s="91">
        <f t="shared" si="116"/>
        <v>0.143944266294191</v>
      </c>
      <c r="AB14">
        <f t="shared" ref="AB14:AL14" si="117">P14/SUM(P$12:P$21)</f>
        <v>0.195088279489106</v>
      </c>
      <c r="AC14">
        <f t="shared" si="117"/>
        <v>0.000231386176934361</v>
      </c>
      <c r="AD14">
        <f t="shared" si="117"/>
        <v>0.0430283678857313</v>
      </c>
      <c r="AE14">
        <f t="shared" si="117"/>
        <v>0.0910818892405616</v>
      </c>
      <c r="AF14">
        <f t="shared" si="117"/>
        <v>0.154709345480798</v>
      </c>
      <c r="AG14">
        <f t="shared" si="117"/>
        <v>0.14277566539924</v>
      </c>
      <c r="AH14">
        <f t="shared" si="117"/>
        <v>0.114378539755016</v>
      </c>
      <c r="AI14">
        <f t="shared" si="117"/>
        <v>0.0551294809704968</v>
      </c>
      <c r="AJ14">
        <f t="shared" si="117"/>
        <v>0.154590276140415</v>
      </c>
      <c r="AK14">
        <f t="shared" si="117"/>
        <v>0.0640595465714333</v>
      </c>
      <c r="AL14">
        <f t="shared" si="117"/>
        <v>0.0362483484871973</v>
      </c>
      <c r="AN14">
        <f t="shared" ref="AN14:AX14" si="118">AB14*LN(AB14)</f>
        <v>-0.318833381412568</v>
      </c>
      <c r="AO14">
        <f t="shared" si="118"/>
        <v>-0.00193703144353364</v>
      </c>
      <c r="AP14">
        <f t="shared" si="118"/>
        <v>-0.135362755897648</v>
      </c>
      <c r="AQ14">
        <f t="shared" si="118"/>
        <v>-0.218231869194022</v>
      </c>
      <c r="AR14">
        <f t="shared" si="118"/>
        <v>-0.288719680965273</v>
      </c>
      <c r="AS14">
        <f t="shared" si="118"/>
        <v>-0.277910070556974</v>
      </c>
      <c r="AT14">
        <f t="shared" si="118"/>
        <v>-0.248000331741897</v>
      </c>
      <c r="AU14">
        <f t="shared" si="118"/>
        <v>-0.15976913136073</v>
      </c>
      <c r="AV14">
        <f t="shared" si="118"/>
        <v>-0.288616496424131</v>
      </c>
      <c r="AW14">
        <f t="shared" si="118"/>
        <v>-0.176031932170032</v>
      </c>
      <c r="AX14">
        <f t="shared" si="118"/>
        <v>-0.120248874176459</v>
      </c>
      <c r="AY14" s="109" t="s">
        <v>182</v>
      </c>
      <c r="AZ14">
        <f t="shared" ref="AZ14:BJ14" si="119">1-AZ13</f>
        <v>0.195767293754973</v>
      </c>
      <c r="BA14">
        <f t="shared" si="119"/>
        <v>0.181082537022867</v>
      </c>
      <c r="BB14">
        <f t="shared" si="119"/>
        <v>0.141797481474683</v>
      </c>
      <c r="BC14">
        <f t="shared" si="119"/>
        <v>0.0689170969306311</v>
      </c>
      <c r="BD14">
        <f t="shared" si="119"/>
        <v>0.0723909373478731</v>
      </c>
      <c r="BE14">
        <f t="shared" si="119"/>
        <v>0.0679233354965693</v>
      </c>
      <c r="BF14">
        <f t="shared" si="119"/>
        <v>0.0995511726329189</v>
      </c>
      <c r="BG14">
        <f t="shared" si="119"/>
        <v>0.0947028049195461</v>
      </c>
      <c r="BH14">
        <f t="shared" si="119"/>
        <v>0.069448368259716</v>
      </c>
      <c r="BI14">
        <f t="shared" si="119"/>
        <v>0.0942235127748933</v>
      </c>
      <c r="BJ14">
        <f t="shared" si="119"/>
        <v>0.167472014230255</v>
      </c>
      <c r="BL14">
        <f t="shared" ref="BL14:BV14" si="120">AZ$17*P14</f>
        <v>0.288092341847026</v>
      </c>
      <c r="BM14">
        <f t="shared" si="120"/>
        <v>0.000491244802148094</v>
      </c>
      <c r="BN14">
        <f t="shared" si="120"/>
        <v>0.0337547668612084</v>
      </c>
      <c r="BO14">
        <f t="shared" si="120"/>
        <v>0.122754710869089</v>
      </c>
      <c r="BP14">
        <f t="shared" si="120"/>
        <v>0.486971100385473</v>
      </c>
      <c r="BQ14">
        <f t="shared" si="120"/>
        <v>0.231668742595415</v>
      </c>
      <c r="BR14">
        <f t="shared" si="120"/>
        <v>0.191001103587433</v>
      </c>
      <c r="BS14">
        <f t="shared" si="120"/>
        <v>0.179345847486277</v>
      </c>
      <c r="BT14">
        <f t="shared" si="120"/>
        <v>0.159813997116093</v>
      </c>
      <c r="BU14">
        <f t="shared" si="120"/>
        <v>0.142915226728417</v>
      </c>
      <c r="BV14">
        <f t="shared" si="120"/>
        <v>0.0586492430986369</v>
      </c>
      <c r="BX14" s="83">
        <f t="shared" si="6"/>
        <v>0.322338353510382</v>
      </c>
      <c r="BY14" s="84">
        <f t="shared" si="7"/>
        <v>0.841394553849977</v>
      </c>
      <c r="BZ14" s="85">
        <f t="shared" si="8"/>
        <v>0.37034695107371</v>
      </c>
      <c r="CA14" s="86">
        <f t="shared" si="9"/>
        <v>0.361378466943146</v>
      </c>
      <c r="CC14">
        <f t="shared" ref="CC14:CF14" si="121">BX14/SUM(BX$12:BX$21)</f>
        <v>0.0735217781203888</v>
      </c>
      <c r="CD14">
        <f t="shared" si="121"/>
        <v>0.137527754847841</v>
      </c>
      <c r="CE14">
        <f t="shared" si="121"/>
        <v>0.0752267035399251</v>
      </c>
      <c r="CF14">
        <f t="shared" si="121"/>
        <v>0.0740112679771956</v>
      </c>
      <c r="CH14">
        <f t="shared" ref="CH14:CK14" si="122">CC14*LN(CC14)</f>
        <v>-0.191904605428757</v>
      </c>
      <c r="CI14">
        <f t="shared" si="122"/>
        <v>-0.27284537387307</v>
      </c>
      <c r="CJ14">
        <f t="shared" si="122"/>
        <v>-0.194630214319007</v>
      </c>
      <c r="CK14">
        <f t="shared" si="122"/>
        <v>-0.192691143234168</v>
      </c>
      <c r="CL14" s="109" t="s">
        <v>182</v>
      </c>
      <c r="CM14">
        <f t="shared" ref="CM14:CP14" si="123">1-CM13</f>
        <v>0.0328882848315496</v>
      </c>
      <c r="CN14">
        <f t="shared" si="123"/>
        <v>0.0563700126580162</v>
      </c>
      <c r="CO14">
        <f t="shared" si="123"/>
        <v>0.0250230171577858</v>
      </c>
      <c r="CP14">
        <f t="shared" si="123"/>
        <v>0.0586216221517987</v>
      </c>
      <c r="CR14">
        <f t="shared" ref="CR14:CU14" si="124">CM$17*BX14</f>
        <v>0.0521545793707379</v>
      </c>
      <c r="CS14">
        <f t="shared" si="124"/>
        <v>0.176568454281246</v>
      </c>
      <c r="CT14">
        <f t="shared" si="124"/>
        <v>0.0812244985061534</v>
      </c>
      <c r="CU14">
        <f t="shared" si="124"/>
        <v>0.147813591004344</v>
      </c>
      <c r="CV14" s="87">
        <f t="shared" si="14"/>
        <v>0.457761123162481</v>
      </c>
      <c r="CX14">
        <f t="shared" si="25"/>
        <v>0.114519044755249</v>
      </c>
    </row>
    <row r="15" spans="1:102">
      <c r="A15" s="5" t="s">
        <v>59</v>
      </c>
      <c r="B15" s="6">
        <v>2015</v>
      </c>
      <c r="C15" s="5" t="s">
        <v>58</v>
      </c>
      <c r="D15">
        <v>23952</v>
      </c>
      <c r="E15">
        <v>4.9114479</v>
      </c>
      <c r="F15">
        <v>171806</v>
      </c>
      <c r="G15">
        <v>2809</v>
      </c>
      <c r="H15">
        <v>29400</v>
      </c>
      <c r="I15">
        <v>35</v>
      </c>
      <c r="J15">
        <v>26983</v>
      </c>
      <c r="K15">
        <v>34.653343</v>
      </c>
      <c r="L15">
        <v>1080300</v>
      </c>
      <c r="M15">
        <v>8430</v>
      </c>
      <c r="N15">
        <v>96415</v>
      </c>
      <c r="P15" s="91">
        <f t="shared" ref="P15:Z15" si="125">(D15-MIN(D$12:D$21))/(MAX(D$12:D$21)-MIN(D$12:D$21))+0.001</f>
        <v>0.984695652173913</v>
      </c>
      <c r="Q15" s="91">
        <f t="shared" si="125"/>
        <v>0.198405244379704</v>
      </c>
      <c r="R15" s="91">
        <f t="shared" si="125"/>
        <v>0.20839823270603</v>
      </c>
      <c r="S15" s="91">
        <f t="shared" si="125"/>
        <v>0.598701149425287</v>
      </c>
      <c r="T15" s="91">
        <f t="shared" si="125"/>
        <v>1.001</v>
      </c>
      <c r="U15" s="91">
        <f t="shared" si="125"/>
        <v>1.001</v>
      </c>
      <c r="V15" s="108" cm="1">
        <f t="array" ref="V15">(MAX(J$12:J$21-J15)/(MAX(J$12:J$21)-MIN(J$12:J$21))+0.001)</f>
        <v>0.251</v>
      </c>
      <c r="W15" s="108" cm="1">
        <f t="array" ref="W15">(MAX(K$12:K$21-K15)/(MAX(K$12:K$21)-MIN(K$12:K$21))+0.001)</f>
        <v>0.402750658186307</v>
      </c>
      <c r="X15" s="91">
        <f t="shared" si="125"/>
        <v>0.808674581405719</v>
      </c>
      <c r="Y15" s="91">
        <f t="shared" si="125"/>
        <v>0.32877115613826</v>
      </c>
      <c r="Z15" s="91">
        <f t="shared" si="125"/>
        <v>0.167994550569534</v>
      </c>
      <c r="AB15">
        <f t="shared" ref="AB15:AL15" si="126">P15/SUM(P$12:P$21)</f>
        <v>0.212697220135237</v>
      </c>
      <c r="AC15">
        <f t="shared" si="126"/>
        <v>0.0459082309807474</v>
      </c>
      <c r="AD15">
        <f t="shared" si="126"/>
        <v>0.0504148520835296</v>
      </c>
      <c r="AE15">
        <f t="shared" si="126"/>
        <v>0.0910818892405616</v>
      </c>
      <c r="AF15">
        <f t="shared" si="126"/>
        <v>0.154709345480798</v>
      </c>
      <c r="AG15">
        <f t="shared" si="126"/>
        <v>0.190304182509506</v>
      </c>
      <c r="AH15">
        <f t="shared" si="126"/>
        <v>0.0573034201167845</v>
      </c>
      <c r="AI15">
        <f t="shared" si="126"/>
        <v>0.076603966703264</v>
      </c>
      <c r="AJ15">
        <f t="shared" si="126"/>
        <v>0.124888338508736</v>
      </c>
      <c r="AK15">
        <f t="shared" si="126"/>
        <v>0.0637952299439021</v>
      </c>
      <c r="AL15">
        <f t="shared" si="126"/>
        <v>0.0423047417571248</v>
      </c>
      <c r="AN15">
        <f t="shared" ref="AN15:AX15" si="127">AB15*LN(AB15)</f>
        <v>-0.329230969796463</v>
      </c>
      <c r="AO15">
        <f t="shared" si="127"/>
        <v>-0.141448348753217</v>
      </c>
      <c r="AP15">
        <f t="shared" si="127"/>
        <v>-0.150612831087189</v>
      </c>
      <c r="AQ15">
        <f t="shared" si="127"/>
        <v>-0.218231869194022</v>
      </c>
      <c r="AR15">
        <f t="shared" si="127"/>
        <v>-0.288719680965273</v>
      </c>
      <c r="AS15">
        <f t="shared" si="127"/>
        <v>-0.315739668810447</v>
      </c>
      <c r="AT15">
        <f t="shared" si="127"/>
        <v>-0.163853111196489</v>
      </c>
      <c r="AU15">
        <f t="shared" si="127"/>
        <v>-0.196803742573504</v>
      </c>
      <c r="AV15">
        <f t="shared" si="127"/>
        <v>-0.259809610769691</v>
      </c>
      <c r="AW15">
        <f t="shared" si="127"/>
        <v>-0.175569375928114</v>
      </c>
      <c r="AX15">
        <f t="shared" si="127"/>
        <v>-0.133803810565013</v>
      </c>
      <c r="AY15" s="109" t="s">
        <v>183</v>
      </c>
      <c r="AZ15" s="77">
        <f t="shared" ref="AZ15:BB15" si="128">AZ14/(3-SUM($AZ13:$BB13))</f>
        <v>0.377457453514492</v>
      </c>
      <c r="BA15" s="77">
        <f t="shared" si="128"/>
        <v>0.349143883993946</v>
      </c>
      <c r="BB15" s="77">
        <f t="shared" si="128"/>
        <v>0.273398662491561</v>
      </c>
      <c r="BC15" s="77">
        <f t="shared" ref="BC15:BE15" si="129">BC14/(3-SUM($BC13:$BE13))</f>
        <v>0.329382238450754</v>
      </c>
      <c r="BD15" s="77">
        <f t="shared" si="129"/>
        <v>0.34598510455528</v>
      </c>
      <c r="BE15" s="77">
        <f t="shared" si="129"/>
        <v>0.324632656993967</v>
      </c>
      <c r="BF15" s="77">
        <f>BF14/(2-SUM($BF13:$BG13))</f>
        <v>0.512479455438855</v>
      </c>
      <c r="BG15" s="77">
        <f>BG14/(2-SUM($BF13:$BG13))</f>
        <v>0.487520544561145</v>
      </c>
      <c r="BH15" s="77">
        <f t="shared" ref="BH15:BJ15" si="130">BH14/(3-SUM($BH13:$BJ13))</f>
        <v>0.209722628901759</v>
      </c>
      <c r="BI15" s="77">
        <f t="shared" si="130"/>
        <v>0.284539483053218</v>
      </c>
      <c r="BJ15" s="77">
        <f t="shared" si="130"/>
        <v>0.505737888045024</v>
      </c>
      <c r="BL15">
        <f t="shared" ref="BL15:BV15" si="131">AZ$17*P15</f>
        <v>0.31409595908879</v>
      </c>
      <c r="BM15">
        <f t="shared" si="131"/>
        <v>0.097465545020452</v>
      </c>
      <c r="BN15">
        <f t="shared" si="131"/>
        <v>0.0395492941526645</v>
      </c>
      <c r="BO15">
        <f t="shared" si="131"/>
        <v>0.122754710869089</v>
      </c>
      <c r="BP15">
        <f t="shared" si="131"/>
        <v>0.486971100385473</v>
      </c>
      <c r="BQ15">
        <f t="shared" si="131"/>
        <v>0.308788830010666</v>
      </c>
      <c r="BR15">
        <f t="shared" si="131"/>
        <v>0.0956911716575764</v>
      </c>
      <c r="BS15">
        <f t="shared" si="131"/>
        <v>0.249206106920539</v>
      </c>
      <c r="BT15">
        <f t="shared" si="131"/>
        <v>0.129108408811819</v>
      </c>
      <c r="BU15">
        <f t="shared" si="131"/>
        <v>0.142325543023591</v>
      </c>
      <c r="BV15">
        <f t="shared" si="131"/>
        <v>0.0684483897084303</v>
      </c>
      <c r="BX15" s="83">
        <f t="shared" si="6"/>
        <v>0.451110798261907</v>
      </c>
      <c r="BY15" s="84">
        <f t="shared" si="7"/>
        <v>0.918514641265228</v>
      </c>
      <c r="BZ15" s="85">
        <f t="shared" si="8"/>
        <v>0.344897278578115</v>
      </c>
      <c r="CA15" s="86">
        <f t="shared" si="9"/>
        <v>0.339882341543841</v>
      </c>
      <c r="CC15">
        <f t="shared" ref="CC15:CF15" si="132">BX15/SUM(BX$12:BX$21)</f>
        <v>0.102893334461532</v>
      </c>
      <c r="CD15">
        <f t="shared" si="132"/>
        <v>0.150133199496083</v>
      </c>
      <c r="CE15">
        <f t="shared" si="132"/>
        <v>0.0700572402502618</v>
      </c>
      <c r="CF15">
        <f t="shared" si="132"/>
        <v>0.0696088045131792</v>
      </c>
      <c r="CH15">
        <f t="shared" ref="CH15:CK15" si="133">CC15*LN(CC15)</f>
        <v>-0.233985864662883</v>
      </c>
      <c r="CI15">
        <f t="shared" si="133"/>
        <v>-0.28468743453994</v>
      </c>
      <c r="CJ15">
        <f t="shared" si="133"/>
        <v>-0.186243155648247</v>
      </c>
      <c r="CK15">
        <f t="shared" si="133"/>
        <v>-0.185498012406062</v>
      </c>
      <c r="CL15" s="109" t="s">
        <v>183</v>
      </c>
      <c r="CM15">
        <f t="shared" ref="CM15:CP15" si="134">CM14/(4-SUM($CM13:$CP13))</f>
        <v>0.190212413047406</v>
      </c>
      <c r="CN15">
        <f t="shared" si="134"/>
        <v>0.326021140540241</v>
      </c>
      <c r="CO15">
        <f t="shared" si="134"/>
        <v>0.144722915764313</v>
      </c>
      <c r="CP15">
        <f t="shared" si="134"/>
        <v>0.339043530648039</v>
      </c>
      <c r="CR15">
        <f t="shared" ref="CR15:CU15" si="135">CM$17*BX15</f>
        <v>0.0729900543224985</v>
      </c>
      <c r="CS15">
        <f t="shared" si="135"/>
        <v>0.192752270264649</v>
      </c>
      <c r="CT15">
        <f t="shared" si="135"/>
        <v>0.0756428759773126</v>
      </c>
      <c r="CU15">
        <f t="shared" si="135"/>
        <v>0.139021092893352</v>
      </c>
      <c r="CV15" s="87">
        <f t="shared" si="14"/>
        <v>0.480406293457811</v>
      </c>
      <c r="CX15">
        <f t="shared" si="25"/>
        <v>0.107331984435332</v>
      </c>
    </row>
    <row r="16" spans="1:102">
      <c r="A16" s="5" t="s">
        <v>59</v>
      </c>
      <c r="B16" s="6">
        <v>2016</v>
      </c>
      <c r="C16" s="5" t="s">
        <v>58</v>
      </c>
      <c r="D16">
        <v>23746</v>
      </c>
      <c r="E16">
        <v>4.8250232</v>
      </c>
      <c r="F16">
        <v>179231</v>
      </c>
      <c r="G16">
        <v>2802</v>
      </c>
      <c r="H16">
        <v>29400</v>
      </c>
      <c r="I16">
        <v>33</v>
      </c>
      <c r="J16">
        <v>27035</v>
      </c>
      <c r="K16">
        <v>32.191139</v>
      </c>
      <c r="L16">
        <v>882200</v>
      </c>
      <c r="M16">
        <v>9088</v>
      </c>
      <c r="N16">
        <v>100535</v>
      </c>
      <c r="P16" s="91">
        <f t="shared" ref="P16:Z16" si="136">(D16-MIN(D$12:D$21))/(MAX(D$12:D$21)-MIN(D$12:D$21))+0.001</f>
        <v>0.424913043478261</v>
      </c>
      <c r="Q16" s="91">
        <f t="shared" si="136"/>
        <v>0.143175911005984</v>
      </c>
      <c r="R16" s="91">
        <f t="shared" si="136"/>
        <v>0.25415192073058</v>
      </c>
      <c r="S16" s="91">
        <f t="shared" si="136"/>
        <v>0.518241379310345</v>
      </c>
      <c r="T16" s="91">
        <f t="shared" si="136"/>
        <v>1.001</v>
      </c>
      <c r="U16" s="91">
        <f t="shared" si="136"/>
        <v>0.751</v>
      </c>
      <c r="V16" s="108" cm="1">
        <f t="array" ref="V16">(MAX(J$12:J$21-J16)/(MAX(J$12:J$21)-MIN(J$12:J$21))+0.001)</f>
        <v>0.001</v>
      </c>
      <c r="W16" s="108" cm="1">
        <f t="array" ref="W16">(MAX(K$12:K$21-K16)/(MAX(K$12:K$21)-MIN(K$12:K$21))+0.001)</f>
        <v>0.501736057481711</v>
      </c>
      <c r="X16" s="91">
        <f t="shared" si="136"/>
        <v>0.315155599235681</v>
      </c>
      <c r="Y16" s="91">
        <f t="shared" si="136"/>
        <v>0.440809296781883</v>
      </c>
      <c r="Z16" s="91">
        <f t="shared" si="136"/>
        <v>0.208521000963979</v>
      </c>
      <c r="AB16">
        <f t="shared" ref="AB16:AL16" si="137">P16/SUM(P$12:P$21)</f>
        <v>0.091782494365139</v>
      </c>
      <c r="AC16">
        <f t="shared" si="137"/>
        <v>0.033128926676769</v>
      </c>
      <c r="AD16">
        <f t="shared" si="137"/>
        <v>0.0614833980307857</v>
      </c>
      <c r="AE16">
        <f t="shared" si="137"/>
        <v>0.0788413450609405</v>
      </c>
      <c r="AF16">
        <f t="shared" si="137"/>
        <v>0.154709345480798</v>
      </c>
      <c r="AG16">
        <f t="shared" si="137"/>
        <v>0.14277566539924</v>
      </c>
      <c r="AH16">
        <f t="shared" si="137"/>
        <v>0.000228300478552926</v>
      </c>
      <c r="AI16">
        <f t="shared" si="137"/>
        <v>0.095431184182886</v>
      </c>
      <c r="AJ16">
        <f t="shared" si="137"/>
        <v>0.0486713197932485</v>
      </c>
      <c r="AK16">
        <f t="shared" si="137"/>
        <v>0.0855352725583503</v>
      </c>
      <c r="AL16">
        <f t="shared" si="137"/>
        <v>0.0525101979011341</v>
      </c>
      <c r="AN16">
        <f t="shared" ref="AN16:AX16" si="138">AB16*LN(AB16)</f>
        <v>-0.219207223695077</v>
      </c>
      <c r="AO16">
        <f t="shared" si="138"/>
        <v>-0.112881797310627</v>
      </c>
      <c r="AP16">
        <f t="shared" si="138"/>
        <v>-0.171476464922477</v>
      </c>
      <c r="AQ16">
        <f t="shared" si="138"/>
        <v>-0.200282067204337</v>
      </c>
      <c r="AR16">
        <f t="shared" si="138"/>
        <v>-0.288719680965273</v>
      </c>
      <c r="AS16">
        <f t="shared" si="138"/>
        <v>-0.277910070556974</v>
      </c>
      <c r="AT16">
        <f t="shared" si="138"/>
        <v>-0.00191426479005211</v>
      </c>
      <c r="AU16">
        <f t="shared" si="138"/>
        <v>-0.224201240699268</v>
      </c>
      <c r="AV16">
        <f t="shared" si="138"/>
        <v>-0.147117111309459</v>
      </c>
      <c r="AW16">
        <f t="shared" si="138"/>
        <v>-0.210316390024475</v>
      </c>
      <c r="AX16">
        <f t="shared" si="138"/>
        <v>-0.154734314475449</v>
      </c>
      <c r="AY16" s="77" t="s">
        <v>184</v>
      </c>
      <c r="AZ16" s="110">
        <v>0.26049795615013</v>
      </c>
      <c r="BA16" s="110">
        <v>0.633345720302242</v>
      </c>
      <c r="BB16" s="110">
        <v>0.106156323547628</v>
      </c>
      <c r="BC16" s="110">
        <v>0.0806878306878307</v>
      </c>
      <c r="BD16" s="110">
        <v>0.626984126984127</v>
      </c>
      <c r="BE16" s="110">
        <v>0.292328042328042</v>
      </c>
      <c r="BF16" s="110">
        <v>0.25</v>
      </c>
      <c r="BG16" s="110">
        <v>0.75</v>
      </c>
      <c r="BH16" s="110">
        <v>0.10958605664488</v>
      </c>
      <c r="BI16" s="110">
        <v>0.581263616557734</v>
      </c>
      <c r="BJ16" s="110">
        <v>0.309150326797386</v>
      </c>
      <c r="BL16">
        <f t="shared" ref="BL16:BV16" si="139">AZ$17*P16</f>
        <v>0.135537787362008</v>
      </c>
      <c r="BM16">
        <f t="shared" si="139"/>
        <v>0.0703344220745078</v>
      </c>
      <c r="BN16">
        <f t="shared" si="139"/>
        <v>0.0482323143623642</v>
      </c>
      <c r="BO16">
        <f t="shared" si="139"/>
        <v>0.106257639122134</v>
      </c>
      <c r="BP16">
        <f t="shared" si="139"/>
        <v>0.486971100385473</v>
      </c>
      <c r="BQ16">
        <f t="shared" si="139"/>
        <v>0.231668742595415</v>
      </c>
      <c r="BR16">
        <f t="shared" si="139"/>
        <v>0.000381239727719428</v>
      </c>
      <c r="BS16">
        <f t="shared" si="139"/>
        <v>0.310454339540364</v>
      </c>
      <c r="BT16">
        <f t="shared" si="139"/>
        <v>0.0503159600673043</v>
      </c>
      <c r="BU16">
        <f t="shared" si="139"/>
        <v>0.190827027745539</v>
      </c>
      <c r="BV16">
        <f t="shared" si="139"/>
        <v>0.0849606531163447</v>
      </c>
      <c r="BX16" s="83">
        <f t="shared" si="6"/>
        <v>0.25410452379888</v>
      </c>
      <c r="BY16" s="84">
        <f t="shared" si="7"/>
        <v>0.824897482103022</v>
      </c>
      <c r="BZ16" s="85">
        <f t="shared" si="8"/>
        <v>0.310835579268084</v>
      </c>
      <c r="CA16" s="86">
        <f t="shared" si="9"/>
        <v>0.326103640929188</v>
      </c>
      <c r="CC16">
        <f t="shared" ref="CC16:CF16" si="140">BX16/SUM(BX$12:BX$21)</f>
        <v>0.0579584036918726</v>
      </c>
      <c r="CD16">
        <f t="shared" si="140"/>
        <v>0.134831272884009</v>
      </c>
      <c r="CE16">
        <f t="shared" si="140"/>
        <v>0.0631384594998518</v>
      </c>
      <c r="CF16">
        <f t="shared" si="140"/>
        <v>0.0667868901025206</v>
      </c>
      <c r="CH16">
        <f t="shared" ref="CH16:CK16" si="141">CC16*LN(CC16)</f>
        <v>-0.165067255279406</v>
      </c>
      <c r="CI16">
        <f t="shared" si="141"/>
        <v>-0.270165616445605</v>
      </c>
      <c r="CJ16">
        <f t="shared" si="141"/>
        <v>-0.174415271252634</v>
      </c>
      <c r="CK16">
        <f t="shared" si="141"/>
        <v>-0.180741919399813</v>
      </c>
      <c r="CL16" s="77" t="s">
        <v>184</v>
      </c>
      <c r="CM16" s="111">
        <v>0.133389037433155</v>
      </c>
      <c r="CN16" s="111">
        <v>0.0936831550802139</v>
      </c>
      <c r="CO16" s="111">
        <v>0.293917112299465</v>
      </c>
      <c r="CP16" s="111">
        <v>0.479010695187166</v>
      </c>
      <c r="CR16">
        <f t="shared" ref="CR16:CU16" si="142">CM$17*BX16</f>
        <v>0.0411142962374949</v>
      </c>
      <c r="CS16">
        <f t="shared" si="142"/>
        <v>0.173106508342568</v>
      </c>
      <c r="CT16">
        <f t="shared" si="142"/>
        <v>0.0681724636066865</v>
      </c>
      <c r="CU16">
        <f t="shared" si="142"/>
        <v>0.133385230761184</v>
      </c>
      <c r="CV16" s="87">
        <f t="shared" si="14"/>
        <v>0.415778498947934</v>
      </c>
      <c r="CX16">
        <f t="shared" si="25"/>
        <v>0.100778847183935</v>
      </c>
    </row>
    <row r="17" spans="1:102">
      <c r="A17" s="5" t="s">
        <v>59</v>
      </c>
      <c r="B17" s="6">
        <v>2017</v>
      </c>
      <c r="C17" s="5" t="s">
        <v>58</v>
      </c>
      <c r="D17">
        <v>23632</v>
      </c>
      <c r="E17">
        <v>4.824306</v>
      </c>
      <c r="F17">
        <v>184469</v>
      </c>
      <c r="G17">
        <v>2824</v>
      </c>
      <c r="H17">
        <v>27333</v>
      </c>
      <c r="I17">
        <v>30</v>
      </c>
      <c r="J17">
        <v>27001</v>
      </c>
      <c r="K17">
        <v>30.568626</v>
      </c>
      <c r="L17">
        <v>949800</v>
      </c>
      <c r="M17">
        <v>9746</v>
      </c>
      <c r="N17">
        <v>103510</v>
      </c>
      <c r="P17" s="91">
        <f t="shared" ref="P17:Z17" si="143">(D17-MIN(D$12:D$21))/(MAX(D$12:D$21)-MIN(D$12:D$21))+0.001</f>
        <v>0.115130434782609</v>
      </c>
      <c r="Q17" s="91">
        <f t="shared" si="143"/>
        <v>0.142717587426085</v>
      </c>
      <c r="R17" s="91">
        <f t="shared" si="143"/>
        <v>0.286429067918808</v>
      </c>
      <c r="S17" s="91">
        <f t="shared" si="143"/>
        <v>0.771114942528736</v>
      </c>
      <c r="T17" s="91">
        <f t="shared" si="143"/>
        <v>0.865013157894737</v>
      </c>
      <c r="U17" s="91">
        <f t="shared" si="143"/>
        <v>0.376</v>
      </c>
      <c r="V17" s="108" cm="1">
        <f t="array" ref="V17">(MAX(J$12:J$21-J17)/(MAX(J$12:J$21)-MIN(J$12:J$21))+0.001)</f>
        <v>0.164461538461538</v>
      </c>
      <c r="W17" s="108" cm="1">
        <f t="array" ref="W17">(MAX(K$12:K$21-K17)/(MAX(K$12:K$21)-MIN(K$12:K$21))+0.001)</f>
        <v>0.566964242135373</v>
      </c>
      <c r="X17" s="91">
        <f t="shared" si="143"/>
        <v>0.483564903600621</v>
      </c>
      <c r="Y17" s="91">
        <f t="shared" si="143"/>
        <v>0.552847437425507</v>
      </c>
      <c r="Z17" s="91">
        <f t="shared" si="143"/>
        <v>0.237784639294918</v>
      </c>
      <c r="AB17">
        <f t="shared" ref="AB17:AL17" si="144">P17/SUM(P$12:P$21)</f>
        <v>0.0248685199098423</v>
      </c>
      <c r="AC17">
        <f t="shared" si="144"/>
        <v>0.0330228769358173</v>
      </c>
      <c r="AD17">
        <f t="shared" si="144"/>
        <v>0.0692917540808499</v>
      </c>
      <c r="AE17">
        <f t="shared" si="144"/>
        <v>0.117311626768322</v>
      </c>
      <c r="AF17">
        <f t="shared" si="144"/>
        <v>0.13369192756261</v>
      </c>
      <c r="AG17">
        <f t="shared" si="144"/>
        <v>0.0714828897338403</v>
      </c>
      <c r="AH17">
        <f t="shared" si="144"/>
        <v>0.0375466479343197</v>
      </c>
      <c r="AI17">
        <f t="shared" si="144"/>
        <v>0.107837713095402</v>
      </c>
      <c r="AJ17">
        <f t="shared" si="144"/>
        <v>0.0746797522272058</v>
      </c>
      <c r="AK17">
        <f t="shared" si="144"/>
        <v>0.107275315172799</v>
      </c>
      <c r="AL17">
        <f t="shared" si="144"/>
        <v>0.0598794289759948</v>
      </c>
      <c r="AN17">
        <f t="shared" ref="AN17:AX17" si="145">AB17*LN(AB17)</f>
        <v>-0.0918681058918111</v>
      </c>
      <c r="AO17">
        <f t="shared" si="145"/>
        <v>-0.112626328709513</v>
      </c>
      <c r="AP17">
        <f t="shared" si="145"/>
        <v>-0.184969443345114</v>
      </c>
      <c r="AQ17">
        <f t="shared" si="145"/>
        <v>-0.251389596444362</v>
      </c>
      <c r="AR17">
        <f t="shared" si="145"/>
        <v>-0.26901719265863</v>
      </c>
      <c r="AS17">
        <f t="shared" si="145"/>
        <v>-0.188593105140787</v>
      </c>
      <c r="AT17">
        <f t="shared" si="145"/>
        <v>-0.123234525535946</v>
      </c>
      <c r="AU17">
        <f t="shared" si="145"/>
        <v>-0.240168372875222</v>
      </c>
      <c r="AV17">
        <f t="shared" si="145"/>
        <v>-0.193760073191072</v>
      </c>
      <c r="AW17">
        <f t="shared" si="145"/>
        <v>-0.239476769656192</v>
      </c>
      <c r="AX17">
        <f t="shared" si="145"/>
        <v>-0.168585876992546</v>
      </c>
      <c r="AY17" s="77" t="s">
        <v>185</v>
      </c>
      <c r="AZ17">
        <f t="shared" ref="AZ17:BJ17" si="146">AVERAGE(AZ15:AZ16)</f>
        <v>0.318977704832311</v>
      </c>
      <c r="BA17">
        <f t="shared" si="146"/>
        <v>0.491244802148094</v>
      </c>
      <c r="BB17">
        <f t="shared" si="146"/>
        <v>0.189777493019595</v>
      </c>
      <c r="BC17">
        <f t="shared" si="146"/>
        <v>0.205035034569293</v>
      </c>
      <c r="BD17">
        <f t="shared" si="146"/>
        <v>0.486484615769703</v>
      </c>
      <c r="BE17">
        <f t="shared" si="146"/>
        <v>0.308480349661005</v>
      </c>
      <c r="BF17">
        <f t="shared" si="146"/>
        <v>0.381239727719428</v>
      </c>
      <c r="BG17">
        <f t="shared" si="146"/>
        <v>0.618760272280572</v>
      </c>
      <c r="BH17">
        <f t="shared" si="146"/>
        <v>0.159654342773319</v>
      </c>
      <c r="BI17">
        <f t="shared" si="146"/>
        <v>0.432901549805476</v>
      </c>
      <c r="BJ17">
        <f t="shared" si="146"/>
        <v>0.407444107421205</v>
      </c>
      <c r="BL17">
        <f t="shared" ref="BL17:BV17" si="147">AZ$17*P17</f>
        <v>0.0367240418433027</v>
      </c>
      <c r="BM17">
        <f t="shared" si="147"/>
        <v>0.0701092729981805</v>
      </c>
      <c r="BN17">
        <f t="shared" si="147"/>
        <v>0.0543577904375706</v>
      </c>
      <c r="BO17">
        <f t="shared" si="147"/>
        <v>0.158105578898277</v>
      </c>
      <c r="BP17">
        <f t="shared" si="147"/>
        <v>0.420815593754159</v>
      </c>
      <c r="BQ17">
        <f t="shared" si="147"/>
        <v>0.115988611472538</v>
      </c>
      <c r="BR17">
        <f t="shared" si="147"/>
        <v>0.0626992721433949</v>
      </c>
      <c r="BS17">
        <f t="shared" si="147"/>
        <v>0.350814948837032</v>
      </c>
      <c r="BT17">
        <f t="shared" si="147"/>
        <v>0.0772032368726007</v>
      </c>
      <c r="BU17">
        <f t="shared" si="147"/>
        <v>0.239328512467488</v>
      </c>
      <c r="BV17">
        <f t="shared" si="147"/>
        <v>0.0968839501159911</v>
      </c>
      <c r="BX17" s="83">
        <f t="shared" si="6"/>
        <v>0.161191105279054</v>
      </c>
      <c r="BY17" s="84">
        <f t="shared" si="7"/>
        <v>0.694909784124974</v>
      </c>
      <c r="BZ17" s="85">
        <f t="shared" si="8"/>
        <v>0.413514220980427</v>
      </c>
      <c r="CA17" s="86">
        <f t="shared" si="9"/>
        <v>0.41341569945608</v>
      </c>
      <c r="CC17">
        <f t="shared" ref="CC17:CF17" si="148">BX17/SUM(BX$12:BX$21)</f>
        <v>0.0367658907115597</v>
      </c>
      <c r="CD17">
        <f t="shared" si="148"/>
        <v>0.113584503245484</v>
      </c>
      <c r="CE17">
        <f t="shared" si="148"/>
        <v>0.0839950528040026</v>
      </c>
      <c r="CF17">
        <f t="shared" si="148"/>
        <v>0.0846686311368889</v>
      </c>
      <c r="CH17">
        <f t="shared" ref="CH17:CK17" si="149">CC17*LN(CC17)</f>
        <v>-0.12144452938869</v>
      </c>
      <c r="CI17">
        <f t="shared" si="149"/>
        <v>-0.247069942522318</v>
      </c>
      <c r="CJ17">
        <f t="shared" si="149"/>
        <v>-0.208055525481838</v>
      </c>
      <c r="CK17">
        <f t="shared" si="149"/>
        <v>-0.209047705302869</v>
      </c>
      <c r="CL17" s="77" t="s">
        <v>185</v>
      </c>
      <c r="CM17">
        <f t="shared" ref="CM17:CP17" si="150">AVERAGE(CM15:CM16)</f>
        <v>0.161800725240281</v>
      </c>
      <c r="CN17">
        <f t="shared" si="150"/>
        <v>0.209852147810227</v>
      </c>
      <c r="CO17">
        <f t="shared" si="150"/>
        <v>0.219320014031889</v>
      </c>
      <c r="CP17">
        <f t="shared" si="150"/>
        <v>0.409027112917602</v>
      </c>
      <c r="CR17">
        <f t="shared" ref="CR17:CU17" si="151">CM$17*BX17</f>
        <v>0.0260808377364333</v>
      </c>
      <c r="CS17">
        <f t="shared" si="151"/>
        <v>0.145828310732967</v>
      </c>
      <c r="CT17">
        <f t="shared" si="151"/>
        <v>0.0906919447478128</v>
      </c>
      <c r="CU17">
        <f t="shared" si="151"/>
        <v>0.169098229983331</v>
      </c>
      <c r="CV17" s="87">
        <f t="shared" si="14"/>
        <v>0.431699323200545</v>
      </c>
      <c r="CX17">
        <f t="shared" si="25"/>
        <v>0.11826012774039</v>
      </c>
    </row>
    <row r="18" spans="1:102">
      <c r="A18" s="5" t="s">
        <v>59</v>
      </c>
      <c r="B18" s="6">
        <v>2018</v>
      </c>
      <c r="C18" s="5" t="s">
        <v>58</v>
      </c>
      <c r="D18">
        <v>23590</v>
      </c>
      <c r="E18">
        <v>5.7948283</v>
      </c>
      <c r="F18">
        <v>227018</v>
      </c>
      <c r="G18">
        <v>2826</v>
      </c>
      <c r="H18">
        <v>25266</v>
      </c>
      <c r="I18">
        <v>31</v>
      </c>
      <c r="J18">
        <v>26968</v>
      </c>
      <c r="K18">
        <v>27.86953</v>
      </c>
      <c r="L18">
        <v>756097</v>
      </c>
      <c r="M18">
        <v>10404</v>
      </c>
      <c r="N18">
        <v>134720</v>
      </c>
      <c r="P18" s="91">
        <f t="shared" ref="P18:Z18" si="152">(D18-MIN(D$12:D$21))/(MAX(D$12:D$21)-MIN(D$12:D$21))+0.001</f>
        <v>0.001</v>
      </c>
      <c r="Q18" s="91">
        <f t="shared" si="152"/>
        <v>0.762925695216225</v>
      </c>
      <c r="R18" s="91">
        <f t="shared" si="152"/>
        <v>0.548620808222723</v>
      </c>
      <c r="S18" s="91">
        <f t="shared" si="152"/>
        <v>0.794103448275862</v>
      </c>
      <c r="T18" s="91">
        <f t="shared" si="152"/>
        <v>0.729026315789474</v>
      </c>
      <c r="U18" s="91">
        <f t="shared" si="152"/>
        <v>0.501</v>
      </c>
      <c r="V18" s="108" cm="1">
        <f t="array" ref="V18">(MAX(J$12:J$21-J18)/(MAX(J$12:J$21)-MIN(J$12:J$21))+0.001)</f>
        <v>0.323115384615385</v>
      </c>
      <c r="W18" s="108" cm="1">
        <f t="array" ref="W18">(MAX(K$12:K$21-K18)/(MAX(K$12:K$21)-MIN(K$12:K$21))+0.001)</f>
        <v>0.675473161500555</v>
      </c>
      <c r="X18" s="91">
        <f t="shared" si="152"/>
        <v>0.001</v>
      </c>
      <c r="Y18" s="91">
        <f t="shared" si="152"/>
        <v>0.66488557806913</v>
      </c>
      <c r="Z18" s="91">
        <f t="shared" si="152"/>
        <v>0.54478233754992</v>
      </c>
      <c r="AB18">
        <f t="shared" ref="AB18:AL18" si="153">P18/SUM(P$12:P$21)</f>
        <v>0.000216003005259204</v>
      </c>
      <c r="AC18">
        <f t="shared" si="153"/>
        <v>0.176530459901072</v>
      </c>
      <c r="AD18">
        <f t="shared" si="153"/>
        <v>0.132720112533348</v>
      </c>
      <c r="AE18">
        <f t="shared" si="153"/>
        <v>0.120808925105356</v>
      </c>
      <c r="AF18">
        <f t="shared" si="153"/>
        <v>0.112674509644422</v>
      </c>
      <c r="AG18">
        <f t="shared" si="153"/>
        <v>0.0952471482889734</v>
      </c>
      <c r="AH18">
        <f t="shared" si="153"/>
        <v>0.0737673969355051</v>
      </c>
      <c r="AI18">
        <f t="shared" si="153"/>
        <v>0.128476322808642</v>
      </c>
      <c r="AJ18">
        <f t="shared" si="153"/>
        <v>0.000154435840300115</v>
      </c>
      <c r="AK18">
        <f t="shared" si="153"/>
        <v>0.129015357787247</v>
      </c>
      <c r="AL18">
        <f t="shared" si="153"/>
        <v>0.137188236319326</v>
      </c>
      <c r="AN18">
        <f t="shared" ref="AN18:AX18" si="154">AB18*LN(AB18)</f>
        <v>-0.00182311250426574</v>
      </c>
      <c r="AO18">
        <f t="shared" si="154"/>
        <v>-0.306150040231505</v>
      </c>
      <c r="AP18">
        <f t="shared" si="154"/>
        <v>-0.268029964114259</v>
      </c>
      <c r="AQ18">
        <f t="shared" si="154"/>
        <v>-0.255335113249699</v>
      </c>
      <c r="AR18">
        <f t="shared" si="154"/>
        <v>-0.24599685555675</v>
      </c>
      <c r="AS18">
        <f t="shared" si="154"/>
        <v>-0.22395273432093</v>
      </c>
      <c r="AT18">
        <f t="shared" si="154"/>
        <v>-0.192299684543404</v>
      </c>
      <c r="AU18">
        <f t="shared" si="154"/>
        <v>-0.263634782666281</v>
      </c>
      <c r="AV18">
        <f t="shared" si="154"/>
        <v>-0.00135528751802685</v>
      </c>
      <c r="AW18">
        <f t="shared" si="154"/>
        <v>-0.264200723995599</v>
      </c>
      <c r="AX18">
        <f t="shared" si="154"/>
        <v>-0.272510892132651</v>
      </c>
      <c r="BL18">
        <f t="shared" ref="BL18:BV18" si="155">AZ$17*P18</f>
        <v>0.000318977704832311</v>
      </c>
      <c r="BM18">
        <f t="shared" si="155"/>
        <v>0.374783282200192</v>
      </c>
      <c r="BN18">
        <f t="shared" si="155"/>
        <v>0.104115881602892</v>
      </c>
      <c r="BO18">
        <f t="shared" si="155"/>
        <v>0.162819027968836</v>
      </c>
      <c r="BP18">
        <f t="shared" si="155"/>
        <v>0.354660087122845</v>
      </c>
      <c r="BQ18">
        <f t="shared" si="155"/>
        <v>0.154548655180163</v>
      </c>
      <c r="BR18">
        <f t="shared" si="155"/>
        <v>0.123184421252728</v>
      </c>
      <c r="BS18">
        <f t="shared" si="155"/>
        <v>0.417955957328302</v>
      </c>
      <c r="BT18">
        <f t="shared" si="155"/>
        <v>0.000159654342773319</v>
      </c>
      <c r="BU18">
        <f t="shared" si="155"/>
        <v>0.287829997189436</v>
      </c>
      <c r="BV18">
        <f t="shared" si="155"/>
        <v>0.221968353261865</v>
      </c>
      <c r="BX18" s="83">
        <f t="shared" si="6"/>
        <v>0.479218141507916</v>
      </c>
      <c r="BY18" s="84">
        <f t="shared" si="7"/>
        <v>0.672027770271844</v>
      </c>
      <c r="BZ18" s="85">
        <f t="shared" si="8"/>
        <v>0.54114037858103</v>
      </c>
      <c r="CA18" s="86">
        <f t="shared" si="9"/>
        <v>0.509958004794074</v>
      </c>
      <c r="CC18">
        <f t="shared" ref="CC18:CF18" si="156">BX18/SUM(BX$12:BX$21)</f>
        <v>0.109304305514718</v>
      </c>
      <c r="CD18">
        <f t="shared" si="156"/>
        <v>0.109844388721069</v>
      </c>
      <c r="CE18">
        <f t="shared" si="156"/>
        <v>0.109919108865286</v>
      </c>
      <c r="CF18">
        <f t="shared" si="156"/>
        <v>0.104440751185842</v>
      </c>
      <c r="CH18">
        <f t="shared" ref="CH18:CK18" si="157">CC18*LN(CC18)</f>
        <v>-0.241958141340689</v>
      </c>
      <c r="CI18">
        <f t="shared" si="157"/>
        <v>-0.242612264738076</v>
      </c>
      <c r="CJ18">
        <f t="shared" si="157"/>
        <v>-0.24270255286332</v>
      </c>
      <c r="CK18">
        <f t="shared" si="157"/>
        <v>-0.235945792218536</v>
      </c>
      <c r="CR18">
        <f t="shared" ref="CR18:CU18" si="158">CM$17*BX18</f>
        <v>0.0775378428442803</v>
      </c>
      <c r="CS18">
        <f t="shared" si="158"/>
        <v>0.141026470979665</v>
      </c>
      <c r="CT18">
        <f t="shared" si="158"/>
        <v>0.118682915423613</v>
      </c>
      <c r="CU18">
        <f t="shared" si="158"/>
        <v>0.208586650410141</v>
      </c>
      <c r="CV18" s="87">
        <f t="shared" si="14"/>
        <v>0.545833879657699</v>
      </c>
      <c r="CX18">
        <f t="shared" si="25"/>
        <v>0.129854693201639</v>
      </c>
    </row>
    <row r="19" spans="1:102">
      <c r="A19" s="5" t="s">
        <v>59</v>
      </c>
      <c r="B19" s="6">
        <v>2019</v>
      </c>
      <c r="C19" s="5" t="s">
        <v>58</v>
      </c>
      <c r="D19">
        <v>23608</v>
      </c>
      <c r="E19">
        <v>5.9190105</v>
      </c>
      <c r="F19">
        <v>251489</v>
      </c>
      <c r="G19">
        <v>2843</v>
      </c>
      <c r="H19">
        <v>23199</v>
      </c>
      <c r="I19">
        <v>31</v>
      </c>
      <c r="J19">
        <v>26965</v>
      </c>
      <c r="K19">
        <v>25.170433</v>
      </c>
      <c r="L19">
        <v>993373</v>
      </c>
      <c r="M19">
        <v>11062</v>
      </c>
      <c r="N19">
        <v>148893</v>
      </c>
      <c r="P19" s="91">
        <f t="shared" ref="P19:Z19" si="159">(D19-MIN(D$12:D$21))/(MAX(D$12:D$21)-MIN(D$12:D$21))+0.001</f>
        <v>0.0499130434782609</v>
      </c>
      <c r="Q19" s="91">
        <f t="shared" si="159"/>
        <v>0.842283796810816</v>
      </c>
      <c r="R19" s="91">
        <f t="shared" si="159"/>
        <v>0.699413872148482</v>
      </c>
      <c r="S19" s="91">
        <f t="shared" si="159"/>
        <v>0.989505747126437</v>
      </c>
      <c r="T19" s="91">
        <f t="shared" si="159"/>
        <v>0.593039473684211</v>
      </c>
      <c r="U19" s="91">
        <f t="shared" si="159"/>
        <v>0.501</v>
      </c>
      <c r="V19" s="108" cm="1">
        <f t="array" ref="V19">(MAX(J$12:J$21-J19)/(MAX(J$12:J$21)-MIN(J$12:J$21))+0.001)</f>
        <v>0.337538461538462</v>
      </c>
      <c r="W19" s="108" cm="1">
        <f t="array" ref="W19">(MAX(K$12:K$21-K19)/(MAX(K$12:K$21)-MIN(K$12:K$21))+0.001)</f>
        <v>0.783982121067687</v>
      </c>
      <c r="X19" s="91">
        <f t="shared" si="159"/>
        <v>0.592116658320939</v>
      </c>
      <c r="Y19" s="91">
        <f t="shared" si="159"/>
        <v>0.776923718712753</v>
      </c>
      <c r="Z19" s="91">
        <f t="shared" si="159"/>
        <v>0.684195294210226</v>
      </c>
      <c r="AB19">
        <f t="shared" ref="AB19:AL19" si="160">P19/SUM(P$12:P$21)</f>
        <v>0.0107813673929376</v>
      </c>
      <c r="AC19">
        <f t="shared" si="160"/>
        <v>0.194892827637813</v>
      </c>
      <c r="AD19">
        <f t="shared" si="160"/>
        <v>0.169199356691637</v>
      </c>
      <c r="AE19">
        <f t="shared" si="160"/>
        <v>0.150535960970151</v>
      </c>
      <c r="AF19">
        <f t="shared" si="160"/>
        <v>0.0916570917262347</v>
      </c>
      <c r="AG19">
        <f t="shared" si="160"/>
        <v>0.0952471482889734</v>
      </c>
      <c r="AH19">
        <f t="shared" si="160"/>
        <v>0.0770601922992492</v>
      </c>
      <c r="AI19">
        <f t="shared" si="160"/>
        <v>0.149114940168372</v>
      </c>
      <c r="AJ19">
        <f t="shared" si="160"/>
        <v>0.09144403368349</v>
      </c>
      <c r="AK19">
        <f t="shared" si="160"/>
        <v>0.150755400401695</v>
      </c>
      <c r="AL19">
        <f t="shared" si="160"/>
        <v>0.17229550086521</v>
      </c>
      <c r="AN19">
        <f t="shared" ref="AN19:AX19" si="161">AB19*LN(AB19)</f>
        <v>-0.0488389029476477</v>
      </c>
      <c r="AO19">
        <f t="shared" si="161"/>
        <v>-0.318709307755156</v>
      </c>
      <c r="AP19">
        <f t="shared" si="161"/>
        <v>-0.30061271270026</v>
      </c>
      <c r="AQ19">
        <f t="shared" si="161"/>
        <v>-0.285047862654841</v>
      </c>
      <c r="AR19">
        <f t="shared" si="161"/>
        <v>-0.219033037278325</v>
      </c>
      <c r="AS19">
        <f t="shared" si="161"/>
        <v>-0.22395273432093</v>
      </c>
      <c r="AT19">
        <f t="shared" si="161"/>
        <v>-0.197518253216123</v>
      </c>
      <c r="AU19">
        <f t="shared" si="161"/>
        <v>-0.283771376616369</v>
      </c>
      <c r="AV19">
        <f t="shared" si="161"/>
        <v>-0.218736702498199</v>
      </c>
      <c r="AW19">
        <f t="shared" si="161"/>
        <v>-0.285243783615587</v>
      </c>
      <c r="AX19">
        <f t="shared" si="161"/>
        <v>-0.30298926200366</v>
      </c>
      <c r="BL19">
        <f t="shared" ref="BL19:BV19" si="162">AZ$17*P19</f>
        <v>0.015921148049891</v>
      </c>
      <c r="BM19">
        <f t="shared" si="162"/>
        <v>0.413767537116875</v>
      </c>
      <c r="BN19">
        <f t="shared" si="162"/>
        <v>0.132733011239466</v>
      </c>
      <c r="BO19">
        <f t="shared" si="162"/>
        <v>0.202883345068583</v>
      </c>
      <c r="BP19">
        <f t="shared" si="162"/>
        <v>0.28850458049153</v>
      </c>
      <c r="BQ19">
        <f t="shared" si="162"/>
        <v>0.154548655180163</v>
      </c>
      <c r="BR19">
        <f t="shared" si="162"/>
        <v>0.128683071171758</v>
      </c>
      <c r="BS19">
        <f t="shared" si="162"/>
        <v>0.485096990694943</v>
      </c>
      <c r="BT19">
        <f t="shared" si="162"/>
        <v>0.0945339959293637</v>
      </c>
      <c r="BU19">
        <f t="shared" si="162"/>
        <v>0.336331481911384</v>
      </c>
      <c r="BV19">
        <f t="shared" si="162"/>
        <v>0.278771340951274</v>
      </c>
      <c r="BX19" s="83">
        <f t="shared" si="6"/>
        <v>0.562421696406232</v>
      </c>
      <c r="BY19" s="84">
        <f t="shared" si="7"/>
        <v>0.645936580740276</v>
      </c>
      <c r="BZ19" s="85">
        <f t="shared" si="8"/>
        <v>0.6137800618667</v>
      </c>
      <c r="CA19" s="86">
        <f t="shared" si="9"/>
        <v>0.709636818792022</v>
      </c>
      <c r="CC19">
        <f t="shared" ref="CC19:CF19" si="163">BX19/SUM(BX$12:BX$21)</f>
        <v>0.128282107055994</v>
      </c>
      <c r="CD19">
        <f t="shared" si="163"/>
        <v>0.105579727509314</v>
      </c>
      <c r="CE19">
        <f t="shared" si="163"/>
        <v>0.124674040433975</v>
      </c>
      <c r="CF19">
        <f t="shared" si="163"/>
        <v>0.145335501604095</v>
      </c>
      <c r="CH19">
        <f t="shared" ref="CH19:CK19" si="164">CC19*LN(CC19)</f>
        <v>-0.263430318755549</v>
      </c>
      <c r="CI19">
        <f t="shared" si="164"/>
        <v>-0.237373729475213</v>
      </c>
      <c r="CJ19">
        <f t="shared" si="164"/>
        <v>-0.259577913045048</v>
      </c>
      <c r="CK19">
        <f t="shared" si="164"/>
        <v>-0.280310094176901</v>
      </c>
      <c r="CR19">
        <f t="shared" ref="CR19:CU19" si="165">CM$17*BX19</f>
        <v>0.0910002383693973</v>
      </c>
      <c r="CS19">
        <f t="shared" si="165"/>
        <v>0.135551178817541</v>
      </c>
      <c r="CT19">
        <f t="shared" si="165"/>
        <v>0.134614251781098</v>
      </c>
      <c r="CU19">
        <f t="shared" si="165"/>
        <v>0.290260699210533</v>
      </c>
      <c r="CV19" s="87">
        <f t="shared" si="14"/>
        <v>0.65142636817857</v>
      </c>
      <c r="CX19">
        <f t="shared" si="25"/>
        <v>0.13508271529932</v>
      </c>
    </row>
    <row r="20" spans="1:102">
      <c r="A20" s="5" t="s">
        <v>59</v>
      </c>
      <c r="B20" s="6">
        <v>2020</v>
      </c>
      <c r="C20" s="5" t="s">
        <v>58</v>
      </c>
      <c r="D20">
        <v>23626</v>
      </c>
      <c r="E20">
        <v>6.0431927</v>
      </c>
      <c r="F20">
        <v>275960</v>
      </c>
      <c r="G20">
        <v>2844</v>
      </c>
      <c r="H20">
        <v>21132</v>
      </c>
      <c r="I20">
        <v>31</v>
      </c>
      <c r="J20">
        <v>26939</v>
      </c>
      <c r="K20">
        <v>22.471336</v>
      </c>
      <c r="L20">
        <v>965843</v>
      </c>
      <c r="M20">
        <v>11720</v>
      </c>
      <c r="N20">
        <v>171130</v>
      </c>
      <c r="P20" s="91">
        <f t="shared" ref="P20:Z20" si="166">(D20-MIN(D$12:D$21))/(MAX(D$12:D$21)-MIN(D$12:D$21))+0.001</f>
        <v>0.0988260869565217</v>
      </c>
      <c r="Q20" s="91">
        <f t="shared" si="166"/>
        <v>0.921641898405408</v>
      </c>
      <c r="R20" s="91">
        <f t="shared" si="166"/>
        <v>0.850206936074241</v>
      </c>
      <c r="S20" s="91">
        <f t="shared" si="166"/>
        <v>1.001</v>
      </c>
      <c r="T20" s="91">
        <f t="shared" si="166"/>
        <v>0.457052631578947</v>
      </c>
      <c r="U20" s="91">
        <f t="shared" si="166"/>
        <v>0.501</v>
      </c>
      <c r="V20" s="108" cm="1">
        <f t="array" ref="V20">(MAX(J$12:J$21-J20)/(MAX(J$12:J$21)-MIN(J$12:J$21))+0.001)</f>
        <v>0.462538461538462</v>
      </c>
      <c r="W20" s="108" cm="1">
        <f t="array" ref="W20">(MAX(K$12:K$21-K20)/(MAX(K$12:K$21)-MIN(K$12:K$21))+0.001)</f>
        <v>0.892491080634818</v>
      </c>
      <c r="X20" s="91">
        <f t="shared" si="166"/>
        <v>0.523532218244507</v>
      </c>
      <c r="Y20" s="91">
        <f t="shared" si="166"/>
        <v>0.888961859356377</v>
      </c>
      <c r="Z20" s="91">
        <f t="shared" si="166"/>
        <v>0.902929924652279</v>
      </c>
      <c r="AB20">
        <f t="shared" ref="AB20:AL20" si="167">P20/SUM(P$12:P$21)</f>
        <v>0.0213467317806161</v>
      </c>
      <c r="AC20">
        <f t="shared" si="167"/>
        <v>0.213255195374554</v>
      </c>
      <c r="AD20">
        <f t="shared" si="167"/>
        <v>0.205678600849927</v>
      </c>
      <c r="AE20">
        <f t="shared" si="167"/>
        <v>0.152284610138668</v>
      </c>
      <c r="AF20">
        <f t="shared" si="167"/>
        <v>0.070639673808047</v>
      </c>
      <c r="AG20">
        <f t="shared" si="167"/>
        <v>0.0952471482889734</v>
      </c>
      <c r="AH20">
        <f t="shared" si="167"/>
        <v>0.105597752118365</v>
      </c>
      <c r="AI20">
        <f t="shared" si="167"/>
        <v>0.169753557528101</v>
      </c>
      <c r="AJ20">
        <f t="shared" si="167"/>
        <v>0.0808521380487734</v>
      </c>
      <c r="AK20">
        <f t="shared" si="167"/>
        <v>0.172495443016144</v>
      </c>
      <c r="AL20">
        <f t="shared" si="167"/>
        <v>0.227377716465775</v>
      </c>
      <c r="AN20">
        <f t="shared" ref="AN20:AX20" si="168">AB20*LN(AB20)</f>
        <v>-0.0821178166623684</v>
      </c>
      <c r="AO20">
        <f t="shared" si="168"/>
        <v>-0.329535945172142</v>
      </c>
      <c r="AP20">
        <f t="shared" si="168"/>
        <v>-0.325268473194135</v>
      </c>
      <c r="AQ20">
        <f t="shared" si="168"/>
        <v>-0.286600256663271</v>
      </c>
      <c r="AR20">
        <f t="shared" si="168"/>
        <v>-0.18720667390132</v>
      </c>
      <c r="AS20">
        <f t="shared" si="168"/>
        <v>-0.22395273432093</v>
      </c>
      <c r="AT20">
        <f t="shared" si="168"/>
        <v>-0.237396227856131</v>
      </c>
      <c r="AU20">
        <f t="shared" si="168"/>
        <v>-0.30104224146062</v>
      </c>
      <c r="AV20">
        <f t="shared" si="168"/>
        <v>-0.20335390063279</v>
      </c>
      <c r="AW20">
        <f t="shared" si="168"/>
        <v>-0.303140811004534</v>
      </c>
      <c r="AX20">
        <f t="shared" si="168"/>
        <v>-0.336778843781349</v>
      </c>
      <c r="BL20">
        <f t="shared" ref="BL20:BV20" si="169">AZ$17*P20</f>
        <v>0.0315233183949497</v>
      </c>
      <c r="BM20">
        <f t="shared" si="169"/>
        <v>0.452751792033559</v>
      </c>
      <c r="BN20">
        <f t="shared" si="169"/>
        <v>0.16135014087604</v>
      </c>
      <c r="BO20">
        <f t="shared" si="169"/>
        <v>0.205240069603862</v>
      </c>
      <c r="BP20">
        <f t="shared" si="169"/>
        <v>0.222349073860216</v>
      </c>
      <c r="BQ20">
        <f t="shared" si="169"/>
        <v>0.154548655180163</v>
      </c>
      <c r="BR20">
        <f t="shared" si="169"/>
        <v>0.176338037136686</v>
      </c>
      <c r="BS20">
        <f t="shared" si="169"/>
        <v>0.552238024061582</v>
      </c>
      <c r="BT20">
        <f t="shared" si="169"/>
        <v>0.0835841922244848</v>
      </c>
      <c r="BU20">
        <f t="shared" si="169"/>
        <v>0.384832966633333</v>
      </c>
      <c r="BV20">
        <f t="shared" si="169"/>
        <v>0.367893477213844</v>
      </c>
      <c r="BX20" s="83">
        <f t="shared" si="6"/>
        <v>0.645625251304549</v>
      </c>
      <c r="BY20" s="84">
        <f t="shared" si="7"/>
        <v>0.582137798644241</v>
      </c>
      <c r="BZ20" s="85">
        <f t="shared" si="8"/>
        <v>0.728576061198268</v>
      </c>
      <c r="CA20" s="86">
        <f t="shared" si="9"/>
        <v>0.836310636071662</v>
      </c>
      <c r="CC20">
        <f t="shared" ref="CC20:CF20" si="170">BX20/SUM(BX$12:BX$21)</f>
        <v>0.14725990859727</v>
      </c>
      <c r="CD20">
        <f t="shared" si="170"/>
        <v>0.0951516789516584</v>
      </c>
      <c r="CE20">
        <f t="shared" si="170"/>
        <v>0.147991971320806</v>
      </c>
      <c r="CF20">
        <f t="shared" si="170"/>
        <v>0.171278635171742</v>
      </c>
      <c r="CH20">
        <f t="shared" ref="CH20:CK20" si="171">CC20*LN(CC20)</f>
        <v>-0.282084626173036</v>
      </c>
      <c r="CI20">
        <f t="shared" si="171"/>
        <v>-0.223823680633249</v>
      </c>
      <c r="CJ20">
        <f t="shared" si="171"/>
        <v>-0.282753054096813</v>
      </c>
      <c r="CK20">
        <f t="shared" si="171"/>
        <v>-0.302214917755448</v>
      </c>
      <c r="CR20">
        <f t="shared" ref="CR20:CU20" si="172">CM$17*BX20</f>
        <v>0.104462633894514</v>
      </c>
      <c r="CS20">
        <f t="shared" si="172"/>
        <v>0.122162867367012</v>
      </c>
      <c r="CT20">
        <f t="shared" si="172"/>
        <v>0.159791311965303</v>
      </c>
      <c r="CU20">
        <f t="shared" si="172"/>
        <v>0.342073724974675</v>
      </c>
      <c r="CV20" s="87">
        <f t="shared" si="14"/>
        <v>0.728490538201504</v>
      </c>
      <c r="CX20">
        <f t="shared" si="25"/>
        <v>0.140977089666157</v>
      </c>
    </row>
    <row r="21" spans="1:102">
      <c r="A21" s="7" t="s">
        <v>59</v>
      </c>
      <c r="B21" s="9">
        <v>2021</v>
      </c>
      <c r="C21" s="8" t="s">
        <v>58</v>
      </c>
      <c r="D21">
        <v>23644</v>
      </c>
      <c r="E21">
        <v>6.1673749</v>
      </c>
      <c r="F21">
        <v>300431</v>
      </c>
      <c r="G21">
        <v>2844</v>
      </c>
      <c r="H21">
        <v>19065</v>
      </c>
      <c r="I21">
        <v>31</v>
      </c>
      <c r="J21">
        <v>26913</v>
      </c>
      <c r="K21">
        <v>19.77224</v>
      </c>
      <c r="L21">
        <v>1119800</v>
      </c>
      <c r="M21">
        <v>12378</v>
      </c>
      <c r="N21">
        <v>181100</v>
      </c>
      <c r="P21" s="91">
        <f t="shared" ref="P21:Z21" si="173">(D21-MIN(D$12:D$21))/(MAX(D$12:D$21)-MIN(D$12:D$21))+0.001</f>
        <v>0.147739130434783</v>
      </c>
      <c r="Q21" s="91">
        <f t="shared" si="173"/>
        <v>1.001</v>
      </c>
      <c r="R21" s="91">
        <f t="shared" si="173"/>
        <v>1.001</v>
      </c>
      <c r="S21" s="91">
        <f t="shared" si="173"/>
        <v>1.001</v>
      </c>
      <c r="T21" s="91">
        <f t="shared" si="173"/>
        <v>0.321065789473684</v>
      </c>
      <c r="U21" s="91">
        <f t="shared" si="173"/>
        <v>0.501</v>
      </c>
      <c r="V21" s="108" cm="1">
        <f t="array" ref="V21">(MAX(J$12:J$21-J21)/(MAX(J$12:J$21)-MIN(J$12:J$21))+0.001)</f>
        <v>0.587538461538462</v>
      </c>
      <c r="W21" s="108" cm="1">
        <f t="array" ref="W21">(MAX(K$12:K$21-K21)/(MAX(K$12:K$21)-MIN(K$12:K$21))+0.001)</f>
        <v>1.001</v>
      </c>
      <c r="X21" s="91">
        <f t="shared" si="173"/>
        <v>0.90707942641186</v>
      </c>
      <c r="Y21" s="91">
        <f t="shared" si="173"/>
        <v>1.001</v>
      </c>
      <c r="Z21" s="91">
        <f t="shared" si="173"/>
        <v>1.001</v>
      </c>
      <c r="AB21">
        <f t="shared" ref="AB21:AL21" si="174">P21/SUM(P$12:P$21)</f>
        <v>0.0319120961682946</v>
      </c>
      <c r="AC21">
        <f t="shared" si="174"/>
        <v>0.231617563111296</v>
      </c>
      <c r="AD21">
        <f t="shared" si="174"/>
        <v>0.242157845008217</v>
      </c>
      <c r="AE21">
        <f t="shared" si="174"/>
        <v>0.152284610138668</v>
      </c>
      <c r="AF21">
        <f t="shared" si="174"/>
        <v>0.0496222558898593</v>
      </c>
      <c r="AG21">
        <f t="shared" si="174"/>
        <v>0.0952471482889734</v>
      </c>
      <c r="AH21">
        <f t="shared" si="174"/>
        <v>0.134135311937481</v>
      </c>
      <c r="AI21">
        <f t="shared" si="174"/>
        <v>0.190392167241341</v>
      </c>
      <c r="AJ21">
        <f t="shared" si="174"/>
        <v>0.140085573436862</v>
      </c>
      <c r="AK21">
        <f t="shared" si="174"/>
        <v>0.194235485630592</v>
      </c>
      <c r="AL21">
        <f t="shared" si="174"/>
        <v>0.252073929513292</v>
      </c>
      <c r="AN21">
        <f t="shared" ref="AN21:AX21" si="175">AB21*LN(AB21)</f>
        <v>-0.109929836331185</v>
      </c>
      <c r="AO21">
        <f t="shared" si="175"/>
        <v>-0.338779528858666</v>
      </c>
      <c r="AP21">
        <f t="shared" si="175"/>
        <v>-0.343419904577646</v>
      </c>
      <c r="AQ21">
        <f t="shared" si="175"/>
        <v>-0.286600256663271</v>
      </c>
      <c r="AR21">
        <f t="shared" si="175"/>
        <v>-0.149031307052815</v>
      </c>
      <c r="AS21">
        <f t="shared" si="175"/>
        <v>-0.22395273432093</v>
      </c>
      <c r="AT21">
        <f t="shared" si="175"/>
        <v>-0.269465259514968</v>
      </c>
      <c r="AU21">
        <f t="shared" si="175"/>
        <v>-0.315797641984863</v>
      </c>
      <c r="AV21">
        <f t="shared" si="175"/>
        <v>-0.275338447342136</v>
      </c>
      <c r="AW21">
        <f t="shared" si="175"/>
        <v>-0.318290584977494</v>
      </c>
      <c r="AX21">
        <f t="shared" si="175"/>
        <v>-0.347366158878491</v>
      </c>
      <c r="AY21" s="81" t="s">
        <v>170</v>
      </c>
      <c r="BL21">
        <f t="shared" ref="BL21:BV21" si="176">AZ$17*P21</f>
        <v>0.0471254887400085</v>
      </c>
      <c r="BM21">
        <f t="shared" si="176"/>
        <v>0.491736046950242</v>
      </c>
      <c r="BN21">
        <f t="shared" si="176"/>
        <v>0.189967270512614</v>
      </c>
      <c r="BO21">
        <f t="shared" si="176"/>
        <v>0.205240069603862</v>
      </c>
      <c r="BP21">
        <f t="shared" si="176"/>
        <v>0.156193567228902</v>
      </c>
      <c r="BQ21">
        <f t="shared" si="176"/>
        <v>0.154548655180163</v>
      </c>
      <c r="BR21">
        <f t="shared" si="176"/>
        <v>0.223993003101615</v>
      </c>
      <c r="BS21">
        <f t="shared" si="176"/>
        <v>0.619379032552853</v>
      </c>
      <c r="BT21">
        <f t="shared" si="176"/>
        <v>0.144819169666985</v>
      </c>
      <c r="BU21">
        <f t="shared" si="176"/>
        <v>0.433334451355281</v>
      </c>
      <c r="BV21">
        <f t="shared" si="176"/>
        <v>0.407851551528626</v>
      </c>
      <c r="BX21" s="83">
        <f t="shared" si="6"/>
        <v>0.728828806202865</v>
      </c>
      <c r="BY21" s="84">
        <f t="shared" si="7"/>
        <v>0.515982292012927</v>
      </c>
      <c r="BZ21" s="85">
        <f t="shared" si="8"/>
        <v>0.843372035654467</v>
      </c>
      <c r="CA21" s="86">
        <f t="shared" si="9"/>
        <v>0.986005172550893</v>
      </c>
      <c r="CC21">
        <f t="shared" ref="CC21:CF21" si="177">BX21/SUM(BX$12:BX$21)</f>
        <v>0.166237710138545</v>
      </c>
      <c r="CD21">
        <f t="shared" si="177"/>
        <v>0.0843384186848843</v>
      </c>
      <c r="CE21">
        <f t="shared" si="177"/>
        <v>0.171309897154829</v>
      </c>
      <c r="CF21">
        <f t="shared" si="177"/>
        <v>0.201936473055119</v>
      </c>
      <c r="CH21">
        <f t="shared" ref="CH21:CK21" si="178">CC21*LN(CC21)</f>
        <v>-0.298286395326352</v>
      </c>
      <c r="CI21">
        <f t="shared" si="178"/>
        <v>-0.208561975113853</v>
      </c>
      <c r="CJ21">
        <f t="shared" si="178"/>
        <v>-0.302238813550866</v>
      </c>
      <c r="CK21">
        <f t="shared" si="178"/>
        <v>-0.32305839787446</v>
      </c>
      <c r="CL21" s="81" t="s">
        <v>170</v>
      </c>
      <c r="CR21">
        <f t="shared" ref="CR21:CU21" si="179">CM$17*BX21</f>
        <v>0.117925029419632</v>
      </c>
      <c r="CS21">
        <f t="shared" si="179"/>
        <v>0.108279992210957</v>
      </c>
      <c r="CT21">
        <f t="shared" si="179"/>
        <v>0.184968366693841</v>
      </c>
      <c r="CU21">
        <f t="shared" si="179"/>
        <v>0.403302849050314</v>
      </c>
      <c r="CV21" s="87">
        <f t="shared" si="14"/>
        <v>0.814476237374743</v>
      </c>
      <c r="CX21">
        <f t="shared" si="25"/>
        <v>0.151446698056736</v>
      </c>
    </row>
    <row r="22" spans="1:102">
      <c r="A22" s="27" t="s">
        <v>68</v>
      </c>
      <c r="B22" s="28">
        <v>2012</v>
      </c>
      <c r="C22" s="27" t="s">
        <v>58</v>
      </c>
      <c r="D22">
        <v>12758</v>
      </c>
      <c r="E22">
        <v>6.3081988</v>
      </c>
      <c r="F22">
        <v>85727</v>
      </c>
      <c r="G22">
        <v>187</v>
      </c>
      <c r="H22">
        <v>14637</v>
      </c>
      <c r="I22">
        <v>6</v>
      </c>
      <c r="J22">
        <v>5380</v>
      </c>
      <c r="K22">
        <v>57.67395</v>
      </c>
      <c r="L22">
        <v>676300</v>
      </c>
      <c r="M22">
        <v>6402</v>
      </c>
      <c r="N22">
        <v>50360</v>
      </c>
      <c r="P22" s="113">
        <f t="shared" ref="P22:Z22" si="180">(D22-MIN(D$22:D$31))/(MAX(D$22:D$31)-MIN(D$22:D$31))+0.001</f>
        <v>1.001</v>
      </c>
      <c r="Q22" s="113">
        <f t="shared" si="180"/>
        <v>0.143449129767728</v>
      </c>
      <c r="R22" s="113">
        <f t="shared" si="180"/>
        <v>0.001</v>
      </c>
      <c r="S22" s="113">
        <f t="shared" si="180"/>
        <v>0.0109573257467994</v>
      </c>
      <c r="T22" s="113">
        <f t="shared" si="180"/>
        <v>1.001</v>
      </c>
      <c r="U22" s="113">
        <f t="shared" si="180"/>
        <v>0.001</v>
      </c>
      <c r="V22" s="108" cm="1">
        <f t="array" ref="V22">(MAX(J$22:J$31-J22)/(MAX(J$22:J$31)-MIN(J$22:J$31))+0.001)</f>
        <v>0.999360655737705</v>
      </c>
      <c r="W22" s="108" cm="1">
        <f t="array" ref="W22">(MAX(K$22:K$31-K22)/(MAX(K$22:K$31)-MIN(K$22:K$31))+0.001)</f>
        <v>0.001</v>
      </c>
      <c r="X22" s="113">
        <f t="shared" si="180"/>
        <v>0.001</v>
      </c>
      <c r="Y22" s="113">
        <f t="shared" si="180"/>
        <v>0.001</v>
      </c>
      <c r="Z22" s="113">
        <f t="shared" si="180"/>
        <v>0.001</v>
      </c>
      <c r="AA22" s="80"/>
      <c r="AB22" s="80">
        <f t="shared" ref="AB22:AL22" si="181">P22/SUM(P$22:P$31)</f>
        <v>0.342172752164079</v>
      </c>
      <c r="AC22" s="80">
        <f t="shared" si="181"/>
        <v>0.0319616966860098</v>
      </c>
      <c r="AD22" s="80">
        <f t="shared" si="181"/>
        <v>0.000237196717517845</v>
      </c>
      <c r="AE22" s="80">
        <f t="shared" si="181"/>
        <v>0.00345498827107057</v>
      </c>
      <c r="AF22" s="80">
        <f t="shared" si="181"/>
        <v>0.307438698577443</v>
      </c>
      <c r="AG22" s="80">
        <f t="shared" si="181"/>
        <v>0.000176159718144451</v>
      </c>
      <c r="AH22" s="80">
        <f t="shared" si="181"/>
        <v>0.41974042069749</v>
      </c>
      <c r="AI22" s="80">
        <f t="shared" si="181"/>
        <v>0.000214937087535905</v>
      </c>
      <c r="AJ22" s="80">
        <f t="shared" si="181"/>
        <v>0.000257423558558144</v>
      </c>
      <c r="AK22" s="80">
        <f t="shared" si="181"/>
        <v>0.000194084418041865</v>
      </c>
      <c r="AL22" s="80">
        <f t="shared" si="181"/>
        <v>0.000276229315051058</v>
      </c>
      <c r="AM22" s="80"/>
      <c r="AN22" s="80">
        <f t="shared" ref="AN22:AX22" si="182">AB22*LN(AB22)</f>
        <v>-0.366959591040728</v>
      </c>
      <c r="AO22" s="80">
        <f t="shared" si="182"/>
        <v>-0.110051059669626</v>
      </c>
      <c r="AP22" s="80">
        <f t="shared" si="182"/>
        <v>-0.00197979103937869</v>
      </c>
      <c r="AQ22" s="80">
        <f t="shared" si="182"/>
        <v>-0.0195826531493149</v>
      </c>
      <c r="AR22" s="80">
        <f t="shared" si="182"/>
        <v>-0.362617662717142</v>
      </c>
      <c r="AS22" s="80">
        <f t="shared" si="182"/>
        <v>-0.00152274565208255</v>
      </c>
      <c r="AT22" s="80">
        <f t="shared" si="182"/>
        <v>-0.364384552313702</v>
      </c>
      <c r="AU22" s="80">
        <f t="shared" si="182"/>
        <v>-0.00181517920943365</v>
      </c>
      <c r="AV22" s="80">
        <f t="shared" si="182"/>
        <v>-0.00212755107124775</v>
      </c>
      <c r="AW22" s="80">
        <f t="shared" si="182"/>
        <v>-0.00165888170505862</v>
      </c>
      <c r="AX22" s="80">
        <f t="shared" si="182"/>
        <v>-0.00226350012676963</v>
      </c>
      <c r="AY22" s="80"/>
      <c r="AZ22" s="80">
        <f t="shared" ref="AZ22:BJ22" si="183">SUM(AN22:AN31)</f>
        <v>-1.53080204658867</v>
      </c>
      <c r="BA22" s="80">
        <f t="shared" si="183"/>
        <v>-1.86203324067933</v>
      </c>
      <c r="BB22" s="80">
        <f t="shared" si="183"/>
        <v>-1.972472569923</v>
      </c>
      <c r="BC22" s="80">
        <f t="shared" si="183"/>
        <v>-1.3594782173457</v>
      </c>
      <c r="BD22" s="80">
        <f t="shared" si="183"/>
        <v>-1.50695207189677</v>
      </c>
      <c r="BE22" s="80">
        <f t="shared" si="183"/>
        <v>-1.97918838606637</v>
      </c>
      <c r="BF22" s="80">
        <f t="shared" si="183"/>
        <v>-1.32522012768378</v>
      </c>
      <c r="BG22" s="80">
        <f t="shared" si="183"/>
        <v>-2.04224129833979</v>
      </c>
      <c r="BH22" s="80">
        <f t="shared" si="183"/>
        <v>-1.99243979478459</v>
      </c>
      <c r="BI22" s="80">
        <f t="shared" si="183"/>
        <v>-2.08512036852593</v>
      </c>
      <c r="BJ22" s="80">
        <f t="shared" si="183"/>
        <v>-1.81663750336438</v>
      </c>
      <c r="BK22" s="80"/>
      <c r="BL22" s="80">
        <f t="shared" ref="BL22:BV22" si="184">AZ$27*P22</f>
        <v>0.380810722654678</v>
      </c>
      <c r="BM22" s="80">
        <f t="shared" si="184"/>
        <v>0.0659123243470663</v>
      </c>
      <c r="BN22" s="80">
        <f t="shared" si="184"/>
        <v>0.00016008748942004</v>
      </c>
      <c r="BO22" s="80">
        <f t="shared" si="184"/>
        <v>0.00294769786564199</v>
      </c>
      <c r="BP22" s="80">
        <f t="shared" si="184"/>
        <v>0.506913192726558</v>
      </c>
      <c r="BQ22" s="80">
        <f t="shared" si="184"/>
        <v>0.000224577038602246</v>
      </c>
      <c r="BR22" s="80">
        <f t="shared" si="184"/>
        <v>0.519495980684906</v>
      </c>
      <c r="BS22" s="80">
        <f t="shared" si="184"/>
        <v>0.000480171670054965</v>
      </c>
      <c r="BT22" s="80">
        <f t="shared" si="184"/>
        <v>0.000207791385023371</v>
      </c>
      <c r="BU22" s="80">
        <f t="shared" si="184"/>
        <v>0.000397909737933546</v>
      </c>
      <c r="BV22" s="80">
        <f t="shared" si="184"/>
        <v>0.000394298877043084</v>
      </c>
      <c r="BW22" s="80"/>
      <c r="BX22" s="80">
        <f t="shared" si="6"/>
        <v>0.446883134491164</v>
      </c>
      <c r="BY22" s="80">
        <f t="shared" si="7"/>
        <v>0.510085467630802</v>
      </c>
      <c r="BZ22" s="80">
        <f t="shared" si="8"/>
        <v>0.519976152354961</v>
      </c>
      <c r="CA22" s="80">
        <f t="shared" si="9"/>
        <v>0.001</v>
      </c>
      <c r="CB22" s="80"/>
      <c r="CC22" s="80">
        <f t="shared" ref="CC22:CF22" si="185">BX22/SUM(BX$22:BX$31)</f>
        <v>0.116071657103998</v>
      </c>
      <c r="CD22" s="80">
        <f t="shared" si="185"/>
        <v>0.135055882159087</v>
      </c>
      <c r="CE22" s="80">
        <f t="shared" si="185"/>
        <v>0.149776933626377</v>
      </c>
      <c r="CF22" s="80">
        <f t="shared" si="185"/>
        <v>0.000233382109251659</v>
      </c>
      <c r="CG22" s="80"/>
      <c r="CH22" s="80">
        <f t="shared" ref="CH22:CK22" si="186">CC22*LN(CC22)</f>
        <v>-0.249965832193376</v>
      </c>
      <c r="CI22" s="80">
        <f t="shared" si="186"/>
        <v>-0.270390876783825</v>
      </c>
      <c r="CJ22" s="80">
        <f t="shared" si="186"/>
        <v>-0.284367714486846</v>
      </c>
      <c r="CK22" s="80">
        <f t="shared" si="186"/>
        <v>-0.00195173572009991</v>
      </c>
      <c r="CL22" s="80"/>
      <c r="CM22">
        <f t="shared" ref="CM22:CP22" si="187">SUM(CH22:CH31)</f>
        <v>-2.1719839506787</v>
      </c>
      <c r="CN22">
        <f t="shared" si="187"/>
        <v>-2.15428722442284</v>
      </c>
      <c r="CO22">
        <f t="shared" si="187"/>
        <v>-2.22288730380127</v>
      </c>
      <c r="CP22">
        <f t="shared" si="187"/>
        <v>-2.0626182846677</v>
      </c>
      <c r="CQ22" s="80"/>
      <c r="CR22" s="80">
        <f t="shared" ref="CR22:CU22" si="188">CM$27*BX22</f>
        <v>0.0785575759240909</v>
      </c>
      <c r="CS22" s="80">
        <f t="shared" si="188"/>
        <v>0.0870816365625547</v>
      </c>
      <c r="CT22" s="80">
        <f t="shared" si="188"/>
        <v>0.111031942002282</v>
      </c>
      <c r="CU22" s="80">
        <f t="shared" si="188"/>
        <v>0.000439957567672183</v>
      </c>
      <c r="CV22" s="87">
        <f t="shared" si="14"/>
        <v>0.277111112056599</v>
      </c>
      <c r="CW22" s="80">
        <f>AVERAGE(CV22:CV31)</f>
        <v>0.394803838356697</v>
      </c>
      <c r="CX22">
        <f t="shared" si="25"/>
        <v>0.0828196062433228</v>
      </c>
    </row>
    <row r="23" spans="1:102">
      <c r="A23" s="27" t="s">
        <v>68</v>
      </c>
      <c r="B23" s="28">
        <v>2013</v>
      </c>
      <c r="C23" s="27" t="s">
        <v>58</v>
      </c>
      <c r="D23">
        <v>12727</v>
      </c>
      <c r="E23">
        <v>6.1365601</v>
      </c>
      <c r="F23">
        <v>97577</v>
      </c>
      <c r="G23">
        <v>186</v>
      </c>
      <c r="H23">
        <v>14582</v>
      </c>
      <c r="I23">
        <v>6</v>
      </c>
      <c r="J23">
        <v>5376</v>
      </c>
      <c r="K23">
        <v>54.474102</v>
      </c>
      <c r="L23">
        <v>740600</v>
      </c>
      <c r="M23">
        <v>7325</v>
      </c>
      <c r="N23">
        <v>52542</v>
      </c>
      <c r="P23" s="108">
        <f t="shared" ref="P23:Z23" si="189">(D23-MIN(D$22:D$31))/(MAX(D$22:D$31)-MIN(D$22:D$31))+0.001</f>
        <v>0.846771144278607</v>
      </c>
      <c r="Q23" s="108">
        <f t="shared" si="189"/>
        <v>0.0829421000025488</v>
      </c>
      <c r="R23" s="108">
        <f t="shared" si="189"/>
        <v>0.109983555898907</v>
      </c>
      <c r="S23" s="91">
        <f t="shared" si="189"/>
        <v>0.0102460881934566</v>
      </c>
      <c r="T23" s="91">
        <f t="shared" si="189"/>
        <v>0.965216005204945</v>
      </c>
      <c r="U23" s="108">
        <f t="shared" si="189"/>
        <v>0.001</v>
      </c>
      <c r="V23" s="108" cm="1">
        <f t="array" ref="V23">(MAX(J$22:J$31-J23)/(MAX(J$22:J$31)-MIN(J$22:J$31))+0.001)</f>
        <v>1.001</v>
      </c>
      <c r="W23" s="108" cm="1">
        <f t="array" ref="W23">(MAX(K$22:K$31-K23)/(MAX(K$22:K$31)-MIN(K$22:K$31))+0.001)</f>
        <v>0.089186819864738</v>
      </c>
      <c r="X23" s="108">
        <f t="shared" si="189"/>
        <v>0.274251910213587</v>
      </c>
      <c r="Y23" s="108">
        <f t="shared" si="189"/>
        <v>0.166116279069767</v>
      </c>
      <c r="Z23" s="108">
        <f t="shared" si="189"/>
        <v>0.0349663760896638</v>
      </c>
      <c r="AB23" s="89">
        <f t="shared" ref="AB23:AL23" si="190">P23/SUM(P$22:P$31)</f>
        <v>0.289452560330607</v>
      </c>
      <c r="AC23" s="89">
        <f t="shared" si="190"/>
        <v>0.0184802113967132</v>
      </c>
      <c r="AD23" s="89">
        <f t="shared" si="190"/>
        <v>0.0260877384401612</v>
      </c>
      <c r="AE23" s="89">
        <f t="shared" si="190"/>
        <v>0.00323072575834368</v>
      </c>
      <c r="AF23" s="89">
        <f t="shared" si="190"/>
        <v>0.296448304182145</v>
      </c>
      <c r="AG23" s="89">
        <f t="shared" si="190"/>
        <v>0.000176159718144451</v>
      </c>
      <c r="AH23" s="89">
        <f t="shared" si="190"/>
        <v>0.420428959961442</v>
      </c>
      <c r="AI23" s="89">
        <f t="shared" si="190"/>
        <v>0.0191695553083162</v>
      </c>
      <c r="AJ23" s="89">
        <f t="shared" si="190"/>
        <v>0.0705989026685501</v>
      </c>
      <c r="AK23" s="89">
        <f t="shared" si="190"/>
        <v>0.0322405813505358</v>
      </c>
      <c r="AL23" s="89">
        <f t="shared" si="190"/>
        <v>0.00965873811706551</v>
      </c>
      <c r="AN23" s="89">
        <f t="shared" ref="AN23:AX23" si="191">AB23*LN(AB23)</f>
        <v>-0.358852824348995</v>
      </c>
      <c r="AO23" s="89">
        <f t="shared" si="191"/>
        <v>-0.073755535912321</v>
      </c>
      <c r="AP23" s="89">
        <f t="shared" si="191"/>
        <v>-0.095123456316997</v>
      </c>
      <c r="AQ23" s="89">
        <f t="shared" si="191"/>
        <v>-0.0185283688303066</v>
      </c>
      <c r="AR23" s="89">
        <f t="shared" si="191"/>
        <v>-0.360446284239858</v>
      </c>
      <c r="AS23" s="89">
        <f t="shared" si="191"/>
        <v>-0.00152274565208255</v>
      </c>
      <c r="AT23" s="89">
        <f t="shared" si="191"/>
        <v>-0.364293182503619</v>
      </c>
      <c r="AU23" s="89">
        <f t="shared" si="191"/>
        <v>-0.0758047013931471</v>
      </c>
      <c r="AV23" s="89">
        <f t="shared" si="191"/>
        <v>-0.187139383093362</v>
      </c>
      <c r="AW23" s="89">
        <f t="shared" si="191"/>
        <v>-0.110731222249893</v>
      </c>
      <c r="AX23" s="89">
        <f t="shared" si="191"/>
        <v>-0.0448155043176087</v>
      </c>
      <c r="AY23" s="81" t="s">
        <v>181</v>
      </c>
      <c r="AZ23" s="108">
        <f t="shared" ref="AZ23:BJ23" si="192">-1/LN(10)*AZ22</f>
        <v>0.664818881719663</v>
      </c>
      <c r="BA23" s="108">
        <f t="shared" si="192"/>
        <v>0.808670761547464</v>
      </c>
      <c r="BB23" s="108">
        <f t="shared" si="192"/>
        <v>0.856633952823083</v>
      </c>
      <c r="BC23" s="108">
        <f t="shared" si="192"/>
        <v>0.590413888060905</v>
      </c>
      <c r="BD23" s="108">
        <f t="shared" si="192"/>
        <v>0.65446096931744</v>
      </c>
      <c r="BE23" s="108">
        <f t="shared" si="192"/>
        <v>0.859550594715628</v>
      </c>
      <c r="BF23" s="108">
        <f t="shared" si="192"/>
        <v>0.575535788760187</v>
      </c>
      <c r="BG23" s="108">
        <f t="shared" si="192"/>
        <v>0.886934126583902</v>
      </c>
      <c r="BH23" s="108">
        <f t="shared" si="192"/>
        <v>0.865305608399396</v>
      </c>
      <c r="BI23" s="108">
        <f t="shared" si="192"/>
        <v>0.905556270154884</v>
      </c>
      <c r="BJ23" s="108">
        <f t="shared" si="192"/>
        <v>0.78895564332965</v>
      </c>
      <c r="BL23" s="89">
        <f t="shared" ref="BL23:BV23" si="193">AZ$27*P23</f>
        <v>0.322137393981883</v>
      </c>
      <c r="BM23" s="89">
        <f t="shared" si="193"/>
        <v>0.0381104200928008</v>
      </c>
      <c r="BN23" s="89">
        <f t="shared" si="193"/>
        <v>0.0176069913413447</v>
      </c>
      <c r="BO23" s="89">
        <f t="shared" si="193"/>
        <v>0.00275636345920022</v>
      </c>
      <c r="BP23" s="89">
        <f t="shared" si="193"/>
        <v>0.488791934934278</v>
      </c>
      <c r="BQ23" s="89">
        <f t="shared" si="193"/>
        <v>0.000224577038602246</v>
      </c>
      <c r="BR23" s="89">
        <f t="shared" si="193"/>
        <v>0.52034815827498</v>
      </c>
      <c r="BS23" s="89">
        <f t="shared" si="193"/>
        <v>0.0428249842413426</v>
      </c>
      <c r="BT23" s="89">
        <f t="shared" si="193"/>
        <v>0.0569871842685863</v>
      </c>
      <c r="BU23" s="89">
        <f t="shared" si="193"/>
        <v>0.0660992850711467</v>
      </c>
      <c r="BV23" s="89">
        <f t="shared" si="193"/>
        <v>0.0137872028264206</v>
      </c>
      <c r="BX23" s="89">
        <f t="shared" si="6"/>
        <v>0.377854805416029</v>
      </c>
      <c r="BY23" s="89">
        <f t="shared" si="7"/>
        <v>0.49177287543208</v>
      </c>
      <c r="BZ23" s="89">
        <f t="shared" si="8"/>
        <v>0.563173142516322</v>
      </c>
      <c r="CA23" s="89">
        <f t="shared" si="9"/>
        <v>0.136873672166154</v>
      </c>
      <c r="CC23" s="89">
        <f t="shared" ref="CC23:CF23" si="194">BX23/SUM(BX$22:BX$31)</f>
        <v>0.0981425120446438</v>
      </c>
      <c r="CD23" s="89">
        <f t="shared" si="194"/>
        <v>0.130207237273152</v>
      </c>
      <c r="CE23" s="89">
        <f t="shared" si="194"/>
        <v>0.162219644121763</v>
      </c>
      <c r="CF23" s="89">
        <f t="shared" si="194"/>
        <v>0.0319438663111571</v>
      </c>
      <c r="CH23" s="89">
        <f t="shared" ref="CH23:CK23" si="195">CC23*LN(CC23)</f>
        <v>-0.227821614053947</v>
      </c>
      <c r="CI23" s="89">
        <f t="shared" si="195"/>
        <v>-0.265444115142261</v>
      </c>
      <c r="CJ23" s="89">
        <f t="shared" si="195"/>
        <v>-0.295045743145799</v>
      </c>
      <c r="CK23" s="89">
        <f t="shared" si="195"/>
        <v>-0.110007491218978</v>
      </c>
      <c r="CL23" s="81" t="s">
        <v>181</v>
      </c>
      <c r="CM23" s="108">
        <f t="shared" ref="CM23:CP23" si="196">-1/LN(10)*CM22</f>
        <v>0.943280644562186</v>
      </c>
      <c r="CN23" s="108">
        <f t="shared" si="196"/>
        <v>0.935595054001511</v>
      </c>
      <c r="CO23" s="108">
        <f t="shared" si="196"/>
        <v>0.965387689933691</v>
      </c>
      <c r="CP23" s="108">
        <f t="shared" si="196"/>
        <v>0.895783739303931</v>
      </c>
      <c r="CR23" s="89">
        <f t="shared" ref="CR23:CU23" si="197">CM$27*BX23</f>
        <v>0.0664230875451379</v>
      </c>
      <c r="CS23" s="89">
        <f t="shared" si="197"/>
        <v>0.08395531636807</v>
      </c>
      <c r="CT23" s="89">
        <f t="shared" si="197"/>
        <v>0.120255914456686</v>
      </c>
      <c r="CU23" s="89">
        <f t="shared" si="197"/>
        <v>0.0602186078845807</v>
      </c>
      <c r="CV23" s="87">
        <f t="shared" si="14"/>
        <v>0.330852926254475</v>
      </c>
      <c r="CX23">
        <f t="shared" si="25"/>
        <v>0.0751892019566039</v>
      </c>
    </row>
    <row r="24" spans="1:102">
      <c r="A24" s="27" t="s">
        <v>68</v>
      </c>
      <c r="B24" s="28">
        <v>2014</v>
      </c>
      <c r="C24" s="27" t="s">
        <v>58</v>
      </c>
      <c r="D24">
        <v>12703</v>
      </c>
      <c r="E24">
        <v>5.9041171</v>
      </c>
      <c r="F24">
        <v>104549</v>
      </c>
      <c r="G24">
        <v>185</v>
      </c>
      <c r="H24">
        <v>14527</v>
      </c>
      <c r="I24">
        <v>7</v>
      </c>
      <c r="J24">
        <v>7588</v>
      </c>
      <c r="K24">
        <v>49.632034</v>
      </c>
      <c r="L24">
        <v>783500</v>
      </c>
      <c r="M24">
        <v>8241</v>
      </c>
      <c r="N24">
        <v>56300</v>
      </c>
      <c r="P24" s="108">
        <f t="shared" ref="P24:Z24" si="198">(D24-MIN(D$22:D$31))/(MAX(D$22:D$31)-MIN(D$22:D$31))+0.001</f>
        <v>0.72736815920398</v>
      </c>
      <c r="Q24" s="108">
        <f t="shared" si="198"/>
        <v>0.001</v>
      </c>
      <c r="R24" s="108">
        <f t="shared" si="198"/>
        <v>0.174104513850568</v>
      </c>
      <c r="S24" s="91">
        <f t="shared" si="198"/>
        <v>0.0095348506401138</v>
      </c>
      <c r="T24" s="91">
        <f t="shared" si="198"/>
        <v>0.929432010409889</v>
      </c>
      <c r="U24" s="108">
        <f t="shared" si="198"/>
        <v>0.334333333333333</v>
      </c>
      <c r="V24" s="108" cm="1">
        <f t="array" ref="V24">(MAX(J$22:J$31-J24)/(MAX(J$22:J$31)-MIN(J$22:J$31))+0.001)</f>
        <v>0.0944426229508197</v>
      </c>
      <c r="W24" s="108" cm="1">
        <f t="array" ref="W24">(MAX(K$22:K$31-K24)/(MAX(K$22:K$31)-MIN(K$22:K$31))+0.001)</f>
        <v>0.222632714322479</v>
      </c>
      <c r="X24" s="108">
        <f t="shared" si="198"/>
        <v>0.456561505052823</v>
      </c>
      <c r="Y24" s="108">
        <f t="shared" si="198"/>
        <v>0.329980322003578</v>
      </c>
      <c r="Z24" s="108">
        <f t="shared" si="198"/>
        <v>0.0934657534246575</v>
      </c>
      <c r="AB24" s="89">
        <f t="shared" ref="AB24:AL24" si="199">P24/SUM(P$22:P$31)</f>
        <v>0.248636927943402</v>
      </c>
      <c r="AC24" s="89">
        <f t="shared" si="199"/>
        <v>0.000222808578467935</v>
      </c>
      <c r="AD24" s="89">
        <f t="shared" si="199"/>
        <v>0.041297019190395</v>
      </c>
      <c r="AE24" s="89">
        <f t="shared" si="199"/>
        <v>0.00300646324561679</v>
      </c>
      <c r="AF24" s="89">
        <f t="shared" si="199"/>
        <v>0.285457909786846</v>
      </c>
      <c r="AG24" s="89">
        <f t="shared" si="199"/>
        <v>0.0588960657662947</v>
      </c>
      <c r="AH24" s="89">
        <f t="shared" si="199"/>
        <v>0.0396667469962475</v>
      </c>
      <c r="AI24" s="89">
        <f t="shared" si="199"/>
        <v>0.0478520272066867</v>
      </c>
      <c r="AJ24" s="89">
        <f t="shared" si="199"/>
        <v>0.11752968733136</v>
      </c>
      <c r="AK24" s="89">
        <f t="shared" si="199"/>
        <v>0.0640440387613318</v>
      </c>
      <c r="AL24" s="89">
        <f t="shared" si="199"/>
        <v>0.0258179810492242</v>
      </c>
      <c r="AN24" s="89">
        <f t="shared" ref="AN24:AX24" si="200">AB24*LN(AB24)</f>
        <v>-0.346043320527933</v>
      </c>
      <c r="AO24" s="89">
        <f t="shared" si="200"/>
        <v>-0.00187364135164894</v>
      </c>
      <c r="AP24" s="89">
        <f t="shared" si="200"/>
        <v>-0.131612152954753</v>
      </c>
      <c r="AQ24" s="89">
        <f t="shared" si="200"/>
        <v>-0.0174585046860319</v>
      </c>
      <c r="AR24" s="89">
        <f t="shared" si="200"/>
        <v>-0.357867359312994</v>
      </c>
      <c r="AS24" s="89">
        <f t="shared" si="200"/>
        <v>-0.166792538382377</v>
      </c>
      <c r="AT24" s="89">
        <f t="shared" si="200"/>
        <v>-0.128014193870204</v>
      </c>
      <c r="AU24" s="89">
        <f t="shared" si="200"/>
        <v>-0.145453021926258</v>
      </c>
      <c r="AV24" s="89">
        <f t="shared" si="200"/>
        <v>-0.251638619988543</v>
      </c>
      <c r="AW24" s="89">
        <f t="shared" si="200"/>
        <v>-0.176004823536875</v>
      </c>
      <c r="AX24" s="89">
        <f t="shared" si="200"/>
        <v>-0.0944082005363471</v>
      </c>
      <c r="AY24" s="109" t="s">
        <v>182</v>
      </c>
      <c r="AZ24">
        <f t="shared" ref="AZ24:BJ24" si="201">1-AZ23</f>
        <v>0.335181118280337</v>
      </c>
      <c r="BA24">
        <f t="shared" si="201"/>
        <v>0.191329238452536</v>
      </c>
      <c r="BB24">
        <f t="shared" si="201"/>
        <v>0.143366047176917</v>
      </c>
      <c r="BC24">
        <f t="shared" si="201"/>
        <v>0.409586111939095</v>
      </c>
      <c r="BD24">
        <f t="shared" si="201"/>
        <v>0.34553903068256</v>
      </c>
      <c r="BE24">
        <f t="shared" si="201"/>
        <v>0.140449405284372</v>
      </c>
      <c r="BF24">
        <f t="shared" si="201"/>
        <v>0.424464211239813</v>
      </c>
      <c r="BG24">
        <f t="shared" si="201"/>
        <v>0.113065873416098</v>
      </c>
      <c r="BH24">
        <f t="shared" si="201"/>
        <v>0.134694391600604</v>
      </c>
      <c r="BI24">
        <f t="shared" si="201"/>
        <v>0.0944437298451157</v>
      </c>
      <c r="BJ24">
        <f t="shared" si="201"/>
        <v>0.21104435667035</v>
      </c>
      <c r="BL24" s="89">
        <f t="shared" ref="BL24:BV24" si="202">AZ$27*P24</f>
        <v>0.27671288146101</v>
      </c>
      <c r="BM24" s="89">
        <f t="shared" si="202"/>
        <v>0.000459482218217644</v>
      </c>
      <c r="BN24" s="89">
        <f t="shared" si="202"/>
        <v>0.0278719545190341</v>
      </c>
      <c r="BO24" s="89">
        <f t="shared" si="202"/>
        <v>0.00256502905275844</v>
      </c>
      <c r="BP24" s="89">
        <f t="shared" si="202"/>
        <v>0.470670677141998</v>
      </c>
      <c r="BQ24" s="89">
        <f t="shared" si="202"/>
        <v>0.0750835899060176</v>
      </c>
      <c r="BR24" s="89">
        <f t="shared" si="202"/>
        <v>0.0490939509641532</v>
      </c>
      <c r="BS24" s="89">
        <f t="shared" si="202"/>
        <v>0.106901922245095</v>
      </c>
      <c r="BT24" s="89">
        <f t="shared" si="202"/>
        <v>0.0948695474832807</v>
      </c>
      <c r="BU24" s="89">
        <f t="shared" si="202"/>
        <v>0.131302383451671</v>
      </c>
      <c r="BV24" s="89">
        <f t="shared" si="202"/>
        <v>0.0368534416173282</v>
      </c>
      <c r="BX24" s="89">
        <f t="shared" si="6"/>
        <v>0.305044318198261</v>
      </c>
      <c r="BY24" s="89">
        <f t="shared" si="7"/>
        <v>0.548319296100774</v>
      </c>
      <c r="BZ24" s="89">
        <f t="shared" si="8"/>
        <v>0.155995873209248</v>
      </c>
      <c r="CA24" s="89">
        <f t="shared" si="9"/>
        <v>0.26302537255228</v>
      </c>
      <c r="CC24" s="89">
        <f t="shared" ref="CC24:CF24" si="203">BX24/SUM(BX$22:BX$31)</f>
        <v>0.0792310041947479</v>
      </c>
      <c r="CD24" s="89">
        <f t="shared" si="203"/>
        <v>0.145179094365691</v>
      </c>
      <c r="CE24" s="89">
        <f t="shared" si="203"/>
        <v>0.0449339521472909</v>
      </c>
      <c r="CF24" s="89">
        <f t="shared" si="203"/>
        <v>0.0613854162329545</v>
      </c>
      <c r="CH24" s="89">
        <f t="shared" ref="CH24:CK24" si="204">CC24*LN(CC24)</f>
        <v>-0.200881304751632</v>
      </c>
      <c r="CI24" s="89">
        <f t="shared" si="204"/>
        <v>-0.28016475295574</v>
      </c>
      <c r="CJ24" s="89">
        <f t="shared" si="204"/>
        <v>-0.139410354353521</v>
      </c>
      <c r="CK24" s="89">
        <f t="shared" si="204"/>
        <v>-0.171301098538109</v>
      </c>
      <c r="CL24" s="109" t="s">
        <v>182</v>
      </c>
      <c r="CM24">
        <f t="shared" ref="CM24:CP24" si="205">1-CM23</f>
        <v>0.0567193554378145</v>
      </c>
      <c r="CN24">
        <f t="shared" si="205"/>
        <v>0.0644049459984894</v>
      </c>
      <c r="CO24">
        <f t="shared" si="205"/>
        <v>0.0346123100663095</v>
      </c>
      <c r="CP24">
        <f t="shared" si="205"/>
        <v>0.104216260696069</v>
      </c>
      <c r="CR24" s="89">
        <f t="shared" ref="CR24:CU24" si="206">CM$27*BX24</f>
        <v>0.0536237336733643</v>
      </c>
      <c r="CS24" s="89">
        <f t="shared" si="206"/>
        <v>0.0936089041804336</v>
      </c>
      <c r="CT24" s="89">
        <f t="shared" si="206"/>
        <v>0.0333102290716992</v>
      </c>
      <c r="CU24" s="89">
        <f t="shared" si="206"/>
        <v>0.115720003144171</v>
      </c>
      <c r="CV24" s="87">
        <f t="shared" si="14"/>
        <v>0.296262870069668</v>
      </c>
      <c r="CX24">
        <f t="shared" si="25"/>
        <v>0.073616318926899</v>
      </c>
    </row>
    <row r="25" spans="1:102">
      <c r="A25" s="27" t="s">
        <v>68</v>
      </c>
      <c r="B25" s="28">
        <v>2015</v>
      </c>
      <c r="C25" s="27" t="s">
        <v>58</v>
      </c>
      <c r="D25">
        <v>12580</v>
      </c>
      <c r="E25">
        <v>6.5322734</v>
      </c>
      <c r="F25">
        <v>107973</v>
      </c>
      <c r="G25">
        <v>173</v>
      </c>
      <c r="H25">
        <v>13133</v>
      </c>
      <c r="I25">
        <v>7</v>
      </c>
      <c r="J25">
        <v>7668</v>
      </c>
      <c r="K25">
        <v>43.147606</v>
      </c>
      <c r="L25">
        <v>804200</v>
      </c>
      <c r="M25">
        <v>8236</v>
      </c>
      <c r="N25">
        <v>56300</v>
      </c>
      <c r="P25" s="108">
        <f t="shared" ref="P25:Z25" si="207">(D25-MIN(D$22:D$31))/(MAX(D$22:D$31)-MIN(D$22:D$31))+0.001</f>
        <v>0.115427860696517</v>
      </c>
      <c r="Q25" s="108">
        <f t="shared" si="207"/>
        <v>0.222441154828629</v>
      </c>
      <c r="R25" s="108">
        <f t="shared" si="207"/>
        <v>0.205594783504396</v>
      </c>
      <c r="S25" s="91">
        <f t="shared" si="207"/>
        <v>0.001</v>
      </c>
      <c r="T25" s="91">
        <f t="shared" si="207"/>
        <v>0.0224703968770332</v>
      </c>
      <c r="U25" s="108">
        <f t="shared" si="207"/>
        <v>0.334333333333333</v>
      </c>
      <c r="V25" s="108" cm="1">
        <f t="array" ref="V25">(MAX(J$22:J$31-J25)/(MAX(J$22:J$31)-MIN(J$22:J$31))+0.001)</f>
        <v>0.061655737704918</v>
      </c>
      <c r="W25" s="108" cm="1">
        <f t="array" ref="W25">(MAX(K$22:K$31-K25)/(MAX(K$22:K$31)-MIN(K$22:K$31))+0.001)</f>
        <v>0.401341541729863</v>
      </c>
      <c r="X25" s="108">
        <f t="shared" si="207"/>
        <v>0.544529071793433</v>
      </c>
      <c r="Y25" s="108">
        <f t="shared" si="207"/>
        <v>0.329085867620751</v>
      </c>
      <c r="Z25" s="108">
        <f t="shared" si="207"/>
        <v>0.0934657534246575</v>
      </c>
      <c r="AB25" s="89">
        <f t="shared" ref="AB25:AL25" si="208">P25/SUM(P$22:P$31)</f>
        <v>0.0394568119589802</v>
      </c>
      <c r="AC25" s="89">
        <f t="shared" si="208"/>
        <v>0.0495617975001327</v>
      </c>
      <c r="AD25" s="89">
        <f t="shared" si="208"/>
        <v>0.0487664077860348</v>
      </c>
      <c r="AE25" s="89">
        <f t="shared" si="208"/>
        <v>0.000315313092894018</v>
      </c>
      <c r="AF25" s="89">
        <f t="shared" si="208"/>
        <v>0.00690136820418954</v>
      </c>
      <c r="AG25" s="89">
        <f t="shared" si="208"/>
        <v>0.0588960657662947</v>
      </c>
      <c r="AH25" s="89">
        <f t="shared" si="208"/>
        <v>0.0258959617172169</v>
      </c>
      <c r="AI25" s="89">
        <f t="shared" si="208"/>
        <v>0.0862631820865865</v>
      </c>
      <c r="AJ25" s="89">
        <f t="shared" si="208"/>
        <v>0.140174611399428</v>
      </c>
      <c r="AK25" s="89">
        <f t="shared" si="208"/>
        <v>0.0638704391029758</v>
      </c>
      <c r="AL25" s="89">
        <f t="shared" si="208"/>
        <v>0.0258179810492242</v>
      </c>
      <c r="AN25" s="89">
        <f t="shared" ref="AN25:AX25" si="209">AB25*LN(AB25)</f>
        <v>-0.127546061207537</v>
      </c>
      <c r="AO25" s="89">
        <f t="shared" si="209"/>
        <v>-0.148910152957724</v>
      </c>
      <c r="AP25" s="89">
        <f t="shared" si="209"/>
        <v>-0.14730934967142</v>
      </c>
      <c r="AQ25" s="89">
        <f t="shared" si="209"/>
        <v>-0.0025420366446549</v>
      </c>
      <c r="AR25" s="89">
        <f t="shared" si="209"/>
        <v>-0.0343414538491086</v>
      </c>
      <c r="AS25" s="89">
        <f t="shared" si="209"/>
        <v>-0.166792538382377</v>
      </c>
      <c r="AT25" s="89">
        <f t="shared" si="209"/>
        <v>-0.0946152528882505</v>
      </c>
      <c r="AU25" s="89">
        <f t="shared" si="209"/>
        <v>-0.211375195167994</v>
      </c>
      <c r="AV25" s="89">
        <f t="shared" si="209"/>
        <v>-0.275424385365507</v>
      </c>
      <c r="AW25" s="89">
        <f t="shared" si="209"/>
        <v>-0.175701103839981</v>
      </c>
      <c r="AX25" s="89">
        <f t="shared" si="209"/>
        <v>-0.0944082005363471</v>
      </c>
      <c r="AY25" s="109" t="s">
        <v>183</v>
      </c>
      <c r="AZ25" s="77">
        <f t="shared" ref="AZ25:BB25" si="210">AZ24/(3-SUM($AZ23:$BB23))</f>
        <v>0.500362628574502</v>
      </c>
      <c r="BA25" s="77">
        <f t="shared" si="210"/>
        <v>0.285618716133046</v>
      </c>
      <c r="BB25" s="77">
        <f t="shared" si="210"/>
        <v>0.214018655292452</v>
      </c>
      <c r="BC25" s="77">
        <f t="shared" ref="BC25:BE25" si="211">BC24/(3-SUM($BC23:$BE23))</f>
        <v>0.457344520226442</v>
      </c>
      <c r="BD25" s="77">
        <f t="shared" si="211"/>
        <v>0.385829444897107</v>
      </c>
      <c r="BE25" s="77">
        <f t="shared" si="211"/>
        <v>0.15682603487645</v>
      </c>
      <c r="BF25" s="77">
        <f>BF24/(2-SUM($BF23:$BG23))</f>
        <v>0.78965665989007</v>
      </c>
      <c r="BG25" s="77">
        <f>BG24/(2-SUM($BF23:$BG23))</f>
        <v>0.21034334010993</v>
      </c>
      <c r="BH25" s="77">
        <f t="shared" ref="BH25:BJ25" si="212">BH24/(3-SUM($BH23:$BJ23))</f>
        <v>0.305996713401861</v>
      </c>
      <c r="BI25" s="77">
        <f t="shared" si="212"/>
        <v>0.214555859309357</v>
      </c>
      <c r="BJ25" s="77">
        <f t="shared" si="212"/>
        <v>0.479447427288781</v>
      </c>
      <c r="BL25" s="89">
        <f t="shared" ref="BL25:BV25" si="213">AZ$27*P25</f>
        <v>0.0439122547915326</v>
      </c>
      <c r="BM25" s="89">
        <f t="shared" si="213"/>
        <v>0.102207755243553</v>
      </c>
      <c r="BN25" s="89">
        <f t="shared" si="213"/>
        <v>0.0329131527290755</v>
      </c>
      <c r="BO25" s="89">
        <f t="shared" si="213"/>
        <v>0.000269016175457137</v>
      </c>
      <c r="BP25" s="89">
        <f t="shared" si="213"/>
        <v>0.0113791614613085</v>
      </c>
      <c r="BQ25" s="89">
        <f t="shared" si="213"/>
        <v>0.0750835899060176</v>
      </c>
      <c r="BR25" s="89">
        <f t="shared" si="213"/>
        <v>0.0320503991626766</v>
      </c>
      <c r="BS25" s="89">
        <f t="shared" si="213"/>
        <v>0.192712838354863</v>
      </c>
      <c r="BT25" s="89">
        <f t="shared" si="213"/>
        <v>0.113148450013448</v>
      </c>
      <c r="BU25" s="89">
        <f t="shared" si="213"/>
        <v>0.130946471342606</v>
      </c>
      <c r="BV25" s="89">
        <f t="shared" si="213"/>
        <v>0.0368534416173282</v>
      </c>
      <c r="BX25" s="89">
        <f t="shared" si="6"/>
        <v>0.179033162764161</v>
      </c>
      <c r="BY25" s="89">
        <f t="shared" si="7"/>
        <v>0.0867317675427832</v>
      </c>
      <c r="BZ25" s="89">
        <f t="shared" si="8"/>
        <v>0.224763237517539</v>
      </c>
      <c r="CA25" s="89">
        <f t="shared" si="9"/>
        <v>0.280948362973382</v>
      </c>
      <c r="CC25" s="89">
        <f t="shared" ref="CC25:CF25" si="214">BX25/SUM(BX$22:BX$31)</f>
        <v>0.0465013652893112</v>
      </c>
      <c r="CD25" s="89">
        <f t="shared" si="214"/>
        <v>0.022964064103049</v>
      </c>
      <c r="CE25" s="89">
        <f t="shared" si="214"/>
        <v>0.0647421008729901</v>
      </c>
      <c r="CF25" s="89">
        <f t="shared" si="214"/>
        <v>0.0655683215415288</v>
      </c>
      <c r="CH25" s="89">
        <f t="shared" ref="CH25:CK25" si="215">CC25*LN(CC25)</f>
        <v>-0.14267891174897</v>
      </c>
      <c r="CI25" s="89">
        <f t="shared" si="215"/>
        <v>-0.086662352674036</v>
      </c>
      <c r="CJ25" s="89">
        <f t="shared" si="215"/>
        <v>-0.177221374185826</v>
      </c>
      <c r="CK25" s="89">
        <f t="shared" si="215"/>
        <v>-0.178651553645539</v>
      </c>
      <c r="CL25" s="109" t="s">
        <v>183</v>
      </c>
      <c r="CM25">
        <f t="shared" ref="CM25:CP25" si="216">CM24/(4-SUM($CM23:$CP23))</f>
        <v>0.218190916522991</v>
      </c>
      <c r="CN25">
        <f t="shared" si="216"/>
        <v>0.247756239251185</v>
      </c>
      <c r="CO25">
        <f t="shared" si="216"/>
        <v>0.133148404068624</v>
      </c>
      <c r="CP25">
        <f t="shared" si="216"/>
        <v>0.4009044401572</v>
      </c>
      <c r="CR25" s="89">
        <f t="shared" ref="CR25:CU25" si="217">CM$27*BX25</f>
        <v>0.0314722355606235</v>
      </c>
      <c r="CS25" s="89">
        <f t="shared" si="217"/>
        <v>0.0148068210895498</v>
      </c>
      <c r="CT25" s="89">
        <f t="shared" si="217"/>
        <v>0.0479943140454957</v>
      </c>
      <c r="CU25" s="89">
        <f t="shared" si="217"/>
        <v>0.123605358415251</v>
      </c>
      <c r="CV25" s="87">
        <f t="shared" si="14"/>
        <v>0.21787872911092</v>
      </c>
      <c r="CX25">
        <f t="shared" si="25"/>
        <v>0.0397332748030596</v>
      </c>
    </row>
    <row r="26" spans="1:102">
      <c r="A26" s="27" t="s">
        <v>68</v>
      </c>
      <c r="B26" s="28">
        <v>2016</v>
      </c>
      <c r="C26" s="27" t="s">
        <v>58</v>
      </c>
      <c r="D26">
        <v>12557</v>
      </c>
      <c r="E26">
        <v>6.2530063</v>
      </c>
      <c r="F26">
        <v>113091</v>
      </c>
      <c r="G26">
        <v>192</v>
      </c>
      <c r="H26">
        <v>13100</v>
      </c>
      <c r="I26">
        <v>7</v>
      </c>
      <c r="J26">
        <v>7698</v>
      </c>
      <c r="K26">
        <v>44.103146</v>
      </c>
      <c r="L26">
        <v>700200</v>
      </c>
      <c r="M26">
        <v>8862</v>
      </c>
      <c r="N26">
        <v>60484</v>
      </c>
      <c r="P26" s="108">
        <f t="shared" ref="P26:Z26" si="218">(D26-MIN(D$22:D$31))/(MAX(D$22:D$31)-MIN(D$22:D$31))+0.001</f>
        <v>0.001</v>
      </c>
      <c r="Q26" s="108">
        <f t="shared" si="218"/>
        <v>0.123992362498373</v>
      </c>
      <c r="R26" s="108">
        <f t="shared" si="218"/>
        <v>0.252664643343266</v>
      </c>
      <c r="S26" s="91">
        <f t="shared" si="218"/>
        <v>0.0145135135135135</v>
      </c>
      <c r="T26" s="91">
        <f t="shared" si="218"/>
        <v>0.001</v>
      </c>
      <c r="U26" s="108">
        <f t="shared" si="218"/>
        <v>0.334333333333333</v>
      </c>
      <c r="V26" s="108" cm="1">
        <f t="array" ref="V26">(MAX(J$22:J$31-J26)/(MAX(J$22:J$31)-MIN(J$22:J$31))+0.001)</f>
        <v>0.0493606557377049</v>
      </c>
      <c r="W26" s="108" cm="1">
        <f t="array" ref="W26">(MAX(K$22:K$31-K26)/(MAX(K$22:K$31)-MIN(K$22:K$31))+0.001)</f>
        <v>0.375007155267271</v>
      </c>
      <c r="X26" s="108">
        <f t="shared" si="218"/>
        <v>0.10256641763771</v>
      </c>
      <c r="Y26" s="108">
        <f t="shared" si="218"/>
        <v>0.441071556350626</v>
      </c>
      <c r="Z26" s="108">
        <f t="shared" si="218"/>
        <v>0.158596513075965</v>
      </c>
      <c r="AB26" s="89">
        <f t="shared" ref="AB26:AL26" si="219">P26/SUM(P$22:P$31)</f>
        <v>0.000341830921242836</v>
      </c>
      <c r="AC26" s="89">
        <f t="shared" si="219"/>
        <v>0.0276265620291434</v>
      </c>
      <c r="AD26" s="89">
        <f t="shared" si="219"/>
        <v>0.0599312240338398</v>
      </c>
      <c r="AE26" s="89">
        <f t="shared" si="219"/>
        <v>0.00457630083470507</v>
      </c>
      <c r="AF26" s="89">
        <f t="shared" si="219"/>
        <v>0.000307131567010433</v>
      </c>
      <c r="AG26" s="89">
        <f t="shared" si="219"/>
        <v>0.0588960657662947</v>
      </c>
      <c r="AH26" s="89">
        <f t="shared" si="219"/>
        <v>0.0207319172375805</v>
      </c>
      <c r="AI26" s="89">
        <f t="shared" si="219"/>
        <v>0.0806029457582721</v>
      </c>
      <c r="AJ26" s="89">
        <f t="shared" si="219"/>
        <v>0.0264030122168601</v>
      </c>
      <c r="AK26" s="89">
        <f t="shared" si="219"/>
        <v>0.0856051163291311</v>
      </c>
      <c r="AL26" s="89">
        <f t="shared" si="219"/>
        <v>0.0438090061764599</v>
      </c>
      <c r="AN26" s="89">
        <f t="shared" ref="AN26:AX26" si="220">AB26*LN(AB26)</f>
        <v>-0.00272821900889685</v>
      </c>
      <c r="AO26" s="89">
        <f t="shared" si="220"/>
        <v>-0.0991511116439456</v>
      </c>
      <c r="AP26" s="89">
        <f t="shared" si="220"/>
        <v>-0.168679884498663</v>
      </c>
      <c r="AQ26" s="89">
        <f t="shared" si="220"/>
        <v>-0.0246519115248753</v>
      </c>
      <c r="AR26" s="89">
        <f t="shared" si="220"/>
        <v>-0.00248415208877173</v>
      </c>
      <c r="AS26" s="89">
        <f t="shared" si="220"/>
        <v>-0.166792538382377</v>
      </c>
      <c r="AT26" s="89">
        <f t="shared" si="220"/>
        <v>-0.0803585878170223</v>
      </c>
      <c r="AU26" s="89">
        <f t="shared" si="220"/>
        <v>-0.202975956698441</v>
      </c>
      <c r="AV26" s="89">
        <f t="shared" si="220"/>
        <v>-0.0959558646830653</v>
      </c>
      <c r="AW26" s="89">
        <f t="shared" si="220"/>
        <v>-0.210418251456524</v>
      </c>
      <c r="AX26" s="89">
        <f t="shared" si="220"/>
        <v>-0.137030885329616</v>
      </c>
      <c r="AY26" s="77" t="s">
        <v>184</v>
      </c>
      <c r="AZ26" s="110">
        <v>0.26049795615013</v>
      </c>
      <c r="BA26" s="110">
        <v>0.633345720302242</v>
      </c>
      <c r="BB26" s="110">
        <v>0.106156323547628</v>
      </c>
      <c r="BC26" s="110">
        <v>0.0806878306878307</v>
      </c>
      <c r="BD26" s="110">
        <v>0.626984126984127</v>
      </c>
      <c r="BE26" s="110">
        <v>0.292328042328042</v>
      </c>
      <c r="BF26" s="110">
        <v>0.25</v>
      </c>
      <c r="BG26" s="110">
        <v>0.75</v>
      </c>
      <c r="BH26" s="110">
        <v>0.10958605664488</v>
      </c>
      <c r="BI26" s="110">
        <v>0.581263616557734</v>
      </c>
      <c r="BJ26" s="110">
        <v>0.309150326797386</v>
      </c>
      <c r="BL26" s="89">
        <f t="shared" ref="BL26:BV26" si="221">AZ$27*P26</f>
        <v>0.000380430292362316</v>
      </c>
      <c r="BM26" s="89">
        <f t="shared" si="221"/>
        <v>0.0569722857627986</v>
      </c>
      <c r="BN26" s="89">
        <f t="shared" si="221"/>
        <v>0.0404484484180333</v>
      </c>
      <c r="BO26" s="89">
        <f t="shared" si="221"/>
        <v>0.00390436989785087</v>
      </c>
      <c r="BP26" s="89">
        <f t="shared" si="221"/>
        <v>0.000506406785940617</v>
      </c>
      <c r="BQ26" s="89">
        <f t="shared" si="221"/>
        <v>0.0750835899060176</v>
      </c>
      <c r="BR26" s="89">
        <f t="shared" si="221"/>
        <v>0.0256590672371229</v>
      </c>
      <c r="BS26" s="89">
        <f t="shared" si="221"/>
        <v>0.180067812027247</v>
      </c>
      <c r="BT26" s="89">
        <f t="shared" si="221"/>
        <v>0.0213124179778252</v>
      </c>
      <c r="BU26" s="89">
        <f t="shared" si="221"/>
        <v>0.175506667397419</v>
      </c>
      <c r="BV26" s="89">
        <f t="shared" si="221"/>
        <v>0.0625344270088017</v>
      </c>
      <c r="BX26" s="89">
        <f t="shared" si="6"/>
        <v>0.0978011644731943</v>
      </c>
      <c r="BY26" s="89">
        <f t="shared" si="7"/>
        <v>0.0794943665898091</v>
      </c>
      <c r="BZ26" s="89">
        <f t="shared" si="8"/>
        <v>0.20572687926437</v>
      </c>
      <c r="CA26" s="89">
        <f t="shared" si="9"/>
        <v>0.259353512384046</v>
      </c>
      <c r="CC26" s="89">
        <f t="shared" ref="CC26:CF26" si="222">BX26/SUM(BX$22:BX$31)</f>
        <v>0.0254024874759036</v>
      </c>
      <c r="CD26" s="89">
        <f t="shared" si="222"/>
        <v>0.021047809607929</v>
      </c>
      <c r="CE26" s="89">
        <f t="shared" si="222"/>
        <v>0.0592587583126442</v>
      </c>
      <c r="CF26" s="89">
        <f t="shared" si="222"/>
        <v>0.0605284697620149</v>
      </c>
      <c r="CH26" s="89">
        <f t="shared" ref="CH26:CK26" si="223">CC26*LN(CC26)</f>
        <v>-0.0933010039824026</v>
      </c>
      <c r="CI26" s="89">
        <f t="shared" si="223"/>
        <v>-0.0812647253244125</v>
      </c>
      <c r="CJ26" s="89">
        <f t="shared" si="223"/>
        <v>-0.167455869753412</v>
      </c>
      <c r="CK26" s="89">
        <f t="shared" si="223"/>
        <v>-0.169760655202771</v>
      </c>
      <c r="CL26" s="77" t="s">
        <v>184</v>
      </c>
      <c r="CM26" s="111">
        <v>0.133389037433155</v>
      </c>
      <c r="CN26" s="111">
        <v>0.0936831550802139</v>
      </c>
      <c r="CO26" s="111">
        <v>0.293917112299465</v>
      </c>
      <c r="CP26" s="111">
        <v>0.479010695187166</v>
      </c>
      <c r="CR26" s="89">
        <f t="shared" ref="CR26:CU26" si="224">CM$27*BX26</f>
        <v>0.0171924644511716</v>
      </c>
      <c r="CS26" s="89">
        <f t="shared" si="224"/>
        <v>0.0135712541905913</v>
      </c>
      <c r="CT26" s="89">
        <f t="shared" si="224"/>
        <v>0.0439294279619168</v>
      </c>
      <c r="CU26" s="89">
        <f t="shared" si="224"/>
        <v>0.114104540475722</v>
      </c>
      <c r="CV26" s="87">
        <f t="shared" si="14"/>
        <v>0.188797687079402</v>
      </c>
      <c r="CX26">
        <f t="shared" si="25"/>
        <v>0.0305609462065442</v>
      </c>
    </row>
    <row r="27" spans="1:102">
      <c r="A27" s="27" t="s">
        <v>68</v>
      </c>
      <c r="B27" s="28">
        <v>2017</v>
      </c>
      <c r="C27" s="27" t="s">
        <v>58</v>
      </c>
      <c r="D27">
        <v>12567</v>
      </c>
      <c r="E27">
        <v>6.3661972</v>
      </c>
      <c r="F27">
        <v>116610</v>
      </c>
      <c r="G27">
        <v>200</v>
      </c>
      <c r="H27">
        <v>13134</v>
      </c>
      <c r="I27">
        <v>8</v>
      </c>
      <c r="J27">
        <v>7699</v>
      </c>
      <c r="K27">
        <v>42.313023</v>
      </c>
      <c r="L27">
        <v>849600</v>
      </c>
      <c r="M27">
        <v>9488</v>
      </c>
      <c r="N27">
        <v>62375</v>
      </c>
      <c r="P27" s="108">
        <f t="shared" ref="P27:Z27" si="225">(D27-MIN(D$22:D$31))/(MAX(D$22:D$31)-MIN(D$22:D$31))+0.001</f>
        <v>0.0507512437810945</v>
      </c>
      <c r="Q27" s="108">
        <f t="shared" si="225"/>
        <v>0.16389504852109</v>
      </c>
      <c r="R27" s="108">
        <f t="shared" si="225"/>
        <v>0.285028620829195</v>
      </c>
      <c r="S27" s="91">
        <f t="shared" si="225"/>
        <v>0.020203413940256</v>
      </c>
      <c r="T27" s="91">
        <f t="shared" si="225"/>
        <v>0.023121014964216</v>
      </c>
      <c r="U27" s="108">
        <f t="shared" si="225"/>
        <v>0.667666666666667</v>
      </c>
      <c r="V27" s="108" cm="1">
        <f t="array" ref="V27">(MAX(J$22:J$31-J27)/(MAX(J$22:J$31)-MIN(J$22:J$31))+0.001)</f>
        <v>0.0489508196721311</v>
      </c>
      <c r="W27" s="108" cm="1">
        <f t="array" ref="W27">(MAX(K$22:K$31-K27)/(MAX(K$22:K$31)-MIN(K$22:K$31))+0.001)</f>
        <v>0.424342390733682</v>
      </c>
      <c r="X27" s="108">
        <f t="shared" si="225"/>
        <v>0.737462768896028</v>
      </c>
      <c r="Y27" s="108">
        <f t="shared" si="225"/>
        <v>0.553057245080501</v>
      </c>
      <c r="Z27" s="108">
        <f t="shared" si="225"/>
        <v>0.18803300124533</v>
      </c>
      <c r="AB27" s="89">
        <f t="shared" ref="AB27:AL27" si="226">P27/SUM(P$22:P$31)</f>
        <v>0.0173483444159113</v>
      </c>
      <c r="AC27" s="89">
        <f t="shared" si="226"/>
        <v>0.0365172227789173</v>
      </c>
      <c r="AD27" s="89">
        <f t="shared" si="226"/>
        <v>0.0676078532593236</v>
      </c>
      <c r="AE27" s="89">
        <f t="shared" si="226"/>
        <v>0.00637040093652024</v>
      </c>
      <c r="AF27" s="89">
        <f t="shared" si="226"/>
        <v>0.00710119355683133</v>
      </c>
      <c r="AG27" s="89">
        <f t="shared" si="226"/>
        <v>0.117615971814445</v>
      </c>
      <c r="AH27" s="89">
        <f t="shared" si="226"/>
        <v>0.0205597824215926</v>
      </c>
      <c r="AI27" s="89">
        <f t="shared" si="226"/>
        <v>0.0912069175823205</v>
      </c>
      <c r="AJ27" s="89">
        <f t="shared" si="226"/>
        <v>0.189840290273357</v>
      </c>
      <c r="AK27" s="89">
        <f t="shared" si="226"/>
        <v>0.107339793555286</v>
      </c>
      <c r="AL27" s="89">
        <f t="shared" si="226"/>
        <v>0.0519402271409922</v>
      </c>
      <c r="AN27" s="89">
        <f t="shared" ref="AN27:AX27" si="227">AB27*LN(AB27)</f>
        <v>-0.0703346676021405</v>
      </c>
      <c r="AO27" s="89">
        <f t="shared" si="227"/>
        <v>-0.120870958357972</v>
      </c>
      <c r="AP27" s="89">
        <f t="shared" si="227"/>
        <v>-0.182137661326984</v>
      </c>
      <c r="AQ27" s="89">
        <f t="shared" si="227"/>
        <v>-0.032209338754244</v>
      </c>
      <c r="AR27" s="89">
        <f t="shared" si="227"/>
        <v>-0.0351331011708723</v>
      </c>
      <c r="AS27" s="89">
        <f t="shared" si="227"/>
        <v>-0.251737044468339</v>
      </c>
      <c r="AT27" s="89">
        <f t="shared" si="227"/>
        <v>-0.0798627975713897</v>
      </c>
      <c r="AU27" s="89">
        <f t="shared" si="227"/>
        <v>-0.218406322521808</v>
      </c>
      <c r="AV27" s="89">
        <f t="shared" si="227"/>
        <v>-0.31543333695267</v>
      </c>
      <c r="AW27" s="89">
        <f t="shared" si="227"/>
        <v>-0.239556210649857</v>
      </c>
      <c r="AX27" s="89">
        <f t="shared" si="227"/>
        <v>-0.153621620484224</v>
      </c>
      <c r="AY27" s="77" t="s">
        <v>185</v>
      </c>
      <c r="AZ27">
        <f t="shared" ref="AZ27:BJ27" si="228">AVERAGE(AZ25:AZ26)</f>
        <v>0.380430292362316</v>
      </c>
      <c r="BA27">
        <f t="shared" si="228"/>
        <v>0.459482218217644</v>
      </c>
      <c r="BB27">
        <f t="shared" si="228"/>
        <v>0.16008748942004</v>
      </c>
      <c r="BC27">
        <f t="shared" si="228"/>
        <v>0.269016175457137</v>
      </c>
      <c r="BD27">
        <f t="shared" si="228"/>
        <v>0.506406785940617</v>
      </c>
      <c r="BE27">
        <f t="shared" si="228"/>
        <v>0.224577038602246</v>
      </c>
      <c r="BF27">
        <f t="shared" si="228"/>
        <v>0.519828329945035</v>
      </c>
      <c r="BG27">
        <f t="shared" si="228"/>
        <v>0.480171670054965</v>
      </c>
      <c r="BH27">
        <f t="shared" si="228"/>
        <v>0.207791385023371</v>
      </c>
      <c r="BI27">
        <f t="shared" si="228"/>
        <v>0.397909737933546</v>
      </c>
      <c r="BJ27">
        <f t="shared" si="228"/>
        <v>0.394298877043084</v>
      </c>
      <c r="BL27" s="89">
        <f t="shared" ref="BL27:BV27" si="229">AZ$27*P27</f>
        <v>0.0193073105093929</v>
      </c>
      <c r="BM27" s="89">
        <f t="shared" si="229"/>
        <v>0.0753068604493588</v>
      </c>
      <c r="BN27" s="89">
        <f t="shared" si="229"/>
        <v>0.0456295163214024</v>
      </c>
      <c r="BO27" s="89">
        <f t="shared" si="229"/>
        <v>0.00543504514938507</v>
      </c>
      <c r="BP27" s="89">
        <f t="shared" si="229"/>
        <v>0.0117086388757135</v>
      </c>
      <c r="BQ27" s="89">
        <f t="shared" si="229"/>
        <v>0.149942602773433</v>
      </c>
      <c r="BR27" s="89">
        <f t="shared" si="229"/>
        <v>0.0254460228396045</v>
      </c>
      <c r="BS27" s="89">
        <f t="shared" si="229"/>
        <v>0.203757194433709</v>
      </c>
      <c r="BT27" s="89">
        <f t="shared" si="229"/>
        <v>0.153238410152075</v>
      </c>
      <c r="BU27" s="89">
        <f t="shared" si="229"/>
        <v>0.220066863452231</v>
      </c>
      <c r="BV27" s="89">
        <f t="shared" si="229"/>
        <v>0.0741412012380744</v>
      </c>
      <c r="BX27" s="89">
        <f t="shared" si="6"/>
        <v>0.140243687280154</v>
      </c>
      <c r="BY27" s="89">
        <f t="shared" si="7"/>
        <v>0.167086286798532</v>
      </c>
      <c r="BZ27" s="89">
        <f t="shared" si="8"/>
        <v>0.229203217273313</v>
      </c>
      <c r="CA27" s="89">
        <f t="shared" si="9"/>
        <v>0.447446474842381</v>
      </c>
      <c r="CC27" s="89">
        <f t="shared" ref="CC27:CF27" si="230">BX27/SUM(BX$22:BX$31)</f>
        <v>0.0364263404111624</v>
      </c>
      <c r="CD27" s="89">
        <f t="shared" si="230"/>
        <v>0.0442396172646799</v>
      </c>
      <c r="CE27" s="89">
        <f t="shared" si="230"/>
        <v>0.0660210182813581</v>
      </c>
      <c r="CF27" s="89">
        <f t="shared" si="230"/>
        <v>0.104426002075934</v>
      </c>
      <c r="CH27" s="89">
        <f t="shared" ref="CH27:CK27" si="231">CC27*LN(CC27)</f>
        <v>-0.120660909513417</v>
      </c>
      <c r="CI27" s="89">
        <f t="shared" si="231"/>
        <v>-0.137945080095761</v>
      </c>
      <c r="CJ27" s="89">
        <f t="shared" si="231"/>
        <v>-0.179430743613191</v>
      </c>
      <c r="CK27" s="89">
        <f t="shared" si="231"/>
        <v>-0.235927220051496</v>
      </c>
      <c r="CL27" s="77" t="s">
        <v>185</v>
      </c>
      <c r="CM27">
        <f t="shared" ref="CM27:CP27" si="232">AVERAGE(CM25:CM26)</f>
        <v>0.175789976978073</v>
      </c>
      <c r="CN27">
        <f t="shared" si="232"/>
        <v>0.170719697165699</v>
      </c>
      <c r="CO27">
        <f t="shared" si="232"/>
        <v>0.213532758184044</v>
      </c>
      <c r="CP27">
        <f t="shared" si="232"/>
        <v>0.439957567672183</v>
      </c>
      <c r="CR27" s="89">
        <f t="shared" ref="CR27:CU27" si="233">CM$27*BX27</f>
        <v>0.0246534345582984</v>
      </c>
      <c r="CS27" s="89">
        <f t="shared" si="233"/>
        <v>0.0285249202827865</v>
      </c>
      <c r="CT27" s="89">
        <f t="shared" si="233"/>
        <v>0.0489423951690274</v>
      </c>
      <c r="CU27" s="89">
        <f t="shared" si="233"/>
        <v>0.196857462735146</v>
      </c>
      <c r="CV27" s="87">
        <f t="shared" si="14"/>
        <v>0.298978212745259</v>
      </c>
      <c r="CX27">
        <f t="shared" si="25"/>
        <v>0.038733657725907</v>
      </c>
    </row>
    <row r="28" spans="1:102">
      <c r="A28" s="27" t="s">
        <v>68</v>
      </c>
      <c r="B28" s="28">
        <v>2018</v>
      </c>
      <c r="C28" s="27" t="s">
        <v>58</v>
      </c>
      <c r="D28">
        <v>12569</v>
      </c>
      <c r="E28">
        <v>8.7407908</v>
      </c>
      <c r="F28">
        <v>150071</v>
      </c>
      <c r="G28">
        <v>1579</v>
      </c>
      <c r="H28">
        <v>13168</v>
      </c>
      <c r="I28">
        <v>9</v>
      </c>
      <c r="J28">
        <v>7698</v>
      </c>
      <c r="K28">
        <v>37.082035</v>
      </c>
      <c r="L28">
        <v>911614</v>
      </c>
      <c r="M28">
        <v>10114</v>
      </c>
      <c r="N28">
        <v>85258</v>
      </c>
      <c r="P28" s="108">
        <f t="shared" ref="P28:Z28" si="234">(D28-MIN(D$22:D$31))/(MAX(D$22:D$31)-MIN(D$22:D$31))+0.001</f>
        <v>0.0607014925373134</v>
      </c>
      <c r="Q28" s="108">
        <f t="shared" si="234"/>
        <v>1.001</v>
      </c>
      <c r="R28" s="108">
        <f t="shared" si="234"/>
        <v>0.592766913144245</v>
      </c>
      <c r="S28" s="91">
        <f t="shared" si="234"/>
        <v>1.001</v>
      </c>
      <c r="T28" s="91">
        <f t="shared" si="234"/>
        <v>0.045242029928432</v>
      </c>
      <c r="U28" s="108">
        <f t="shared" si="234"/>
        <v>1.001</v>
      </c>
      <c r="V28" s="108" cm="1">
        <f t="array" ref="V28">(MAX(J$22:J$31-J28)/(MAX(J$22:J$31)-MIN(J$22:J$31))+0.001)</f>
        <v>0.0493606557377049</v>
      </c>
      <c r="W28" s="108" cm="1">
        <f t="array" ref="W28">(MAX(K$22:K$31-K28)/(MAX(K$22:K$31)-MIN(K$22:K$31))+0.001)</f>
        <v>0.568506799940184</v>
      </c>
      <c r="X28" s="108">
        <f t="shared" si="234"/>
        <v>1.001</v>
      </c>
      <c r="Y28" s="108">
        <f t="shared" si="234"/>
        <v>0.665042933810376</v>
      </c>
      <c r="Z28" s="108">
        <f t="shared" si="234"/>
        <v>0.544244084682441</v>
      </c>
      <c r="AB28" s="89">
        <f t="shared" ref="AB28:AL28" si="235">P28/SUM(P$22:P$31)</f>
        <v>0.020749647114845</v>
      </c>
      <c r="AC28" s="89">
        <f t="shared" si="235"/>
        <v>0.223031387046403</v>
      </c>
      <c r="AD28" s="89">
        <f t="shared" si="235"/>
        <v>0.140602366051001</v>
      </c>
      <c r="AE28" s="89">
        <f t="shared" si="235"/>
        <v>0.315628405986912</v>
      </c>
      <c r="AF28" s="89">
        <f t="shared" si="235"/>
        <v>0.0138952555466522</v>
      </c>
      <c r="AG28" s="89">
        <f t="shared" si="235"/>
        <v>0.176335877862595</v>
      </c>
      <c r="AH28" s="89">
        <f t="shared" si="235"/>
        <v>0.0207319172375805</v>
      </c>
      <c r="AI28" s="89">
        <f t="shared" si="235"/>
        <v>0.1221931958235</v>
      </c>
      <c r="AJ28" s="89">
        <f t="shared" si="235"/>
        <v>0.257680982116702</v>
      </c>
      <c r="AK28" s="89">
        <f t="shared" si="235"/>
        <v>0.129074470781442</v>
      </c>
      <c r="AL28" s="89">
        <f t="shared" si="235"/>
        <v>0.150336170732421</v>
      </c>
      <c r="AN28" s="89">
        <f t="shared" ref="AN28:AX28" si="236">AB28*LN(AB28)</f>
        <v>-0.0804095727987519</v>
      </c>
      <c r="AO28" s="89">
        <f t="shared" si="236"/>
        <v>-0.334645831806444</v>
      </c>
      <c r="AP28" s="89">
        <f t="shared" si="236"/>
        <v>-0.275836459458375</v>
      </c>
      <c r="AQ28" s="89">
        <f t="shared" si="236"/>
        <v>-0.363979422949836</v>
      </c>
      <c r="AR28" s="89">
        <f t="shared" si="236"/>
        <v>-0.0594190004946612</v>
      </c>
      <c r="AS28" s="89">
        <f t="shared" si="236"/>
        <v>-0.306007058786684</v>
      </c>
      <c r="AT28" s="89">
        <f t="shared" si="236"/>
        <v>-0.0803585878170223</v>
      </c>
      <c r="AU28" s="89">
        <f t="shared" si="236"/>
        <v>-0.256868660533578</v>
      </c>
      <c r="AV28" s="89">
        <f t="shared" si="236"/>
        <v>-0.349423905581596</v>
      </c>
      <c r="AW28" s="89">
        <f t="shared" si="236"/>
        <v>-0.264262650459228</v>
      </c>
      <c r="AX28" s="89">
        <f t="shared" si="236"/>
        <v>-0.284869206793832</v>
      </c>
      <c r="BL28" s="89">
        <f t="shared" ref="BL28:BV28" si="237">AZ$27*P28</f>
        <v>0.0230926865527991</v>
      </c>
      <c r="BM28" s="89">
        <f t="shared" si="237"/>
        <v>0.459941700435862</v>
      </c>
      <c r="BN28" s="89">
        <f t="shared" si="237"/>
        <v>0.0948945669365292</v>
      </c>
      <c r="BO28" s="89">
        <f t="shared" si="237"/>
        <v>0.269285191632594</v>
      </c>
      <c r="BP28" s="89">
        <f t="shared" si="237"/>
        <v>0.0229108709654865</v>
      </c>
      <c r="BQ28" s="89">
        <f t="shared" si="237"/>
        <v>0.224801615640848</v>
      </c>
      <c r="BR28" s="89">
        <f t="shared" si="237"/>
        <v>0.0256590672371229</v>
      </c>
      <c r="BS28" s="89">
        <f t="shared" si="237"/>
        <v>0.272980859564882</v>
      </c>
      <c r="BT28" s="89">
        <f t="shared" si="237"/>
        <v>0.207999176408394</v>
      </c>
      <c r="BU28" s="89">
        <f t="shared" si="237"/>
        <v>0.264627059507043</v>
      </c>
      <c r="BV28" s="89">
        <f t="shared" si="237"/>
        <v>0.214594831427627</v>
      </c>
      <c r="BX28" s="89">
        <f t="shared" si="6"/>
        <v>0.57792895392519</v>
      </c>
      <c r="BY28" s="89">
        <f t="shared" si="7"/>
        <v>0.516997678238929</v>
      </c>
      <c r="BZ28" s="89">
        <f t="shared" si="8"/>
        <v>0.298639926802005</v>
      </c>
      <c r="CA28" s="89">
        <f t="shared" si="9"/>
        <v>0.687221067343064</v>
      </c>
      <c r="CC28" s="89">
        <f t="shared" ref="CC28:CF28" si="238">BX28/SUM(BX$22:BX$31)</f>
        <v>0.150108979715374</v>
      </c>
      <c r="CD28" s="89">
        <f t="shared" si="238"/>
        <v>0.13688603565412</v>
      </c>
      <c r="CE28" s="89">
        <f t="shared" si="238"/>
        <v>0.0860219690696038</v>
      </c>
      <c r="CF28" s="89">
        <f t="shared" si="238"/>
        <v>0.160385102218701</v>
      </c>
      <c r="CH28" s="89">
        <f t="shared" ref="CH28:CK28" si="239">CC28*LN(CC28)</f>
        <v>-0.284665726034481</v>
      </c>
      <c r="CI28" s="89">
        <f t="shared" si="239"/>
        <v>-0.272212467909923</v>
      </c>
      <c r="CJ28" s="89">
        <f t="shared" si="239"/>
        <v>-0.21102501372999</v>
      </c>
      <c r="CK28" s="89">
        <f t="shared" si="239"/>
        <v>-0.293533200090924</v>
      </c>
      <c r="CR28" s="89">
        <f t="shared" ref="CR28:CU28" si="240">CM$27*BX28</f>
        <v>0.101594117505471</v>
      </c>
      <c r="CS28" s="89">
        <f t="shared" si="240"/>
        <v>0.0882616870643196</v>
      </c>
      <c r="CT28" s="89">
        <f t="shared" si="240"/>
        <v>0.0637694072739133</v>
      </c>
      <c r="CU28" s="89">
        <f t="shared" si="240"/>
        <v>0.302348109241336</v>
      </c>
      <c r="CV28" s="87">
        <f t="shared" si="14"/>
        <v>0.55597332108504</v>
      </c>
      <c r="CX28">
        <f t="shared" si="25"/>
        <v>0.0949279022848953</v>
      </c>
    </row>
    <row r="29" spans="1:102">
      <c r="A29" s="27" t="s">
        <v>68</v>
      </c>
      <c r="B29" s="28">
        <v>2019</v>
      </c>
      <c r="C29" s="27" t="s">
        <v>58</v>
      </c>
      <c r="D29">
        <v>12567</v>
      </c>
      <c r="E29">
        <v>8.6209119</v>
      </c>
      <c r="F29">
        <v>164867</v>
      </c>
      <c r="G29">
        <v>1532</v>
      </c>
      <c r="H29">
        <v>13202</v>
      </c>
      <c r="I29">
        <v>9</v>
      </c>
      <c r="J29">
        <v>7696</v>
      </c>
      <c r="K29">
        <v>31.851048</v>
      </c>
      <c r="L29">
        <v>707898</v>
      </c>
      <c r="M29">
        <v>10740</v>
      </c>
      <c r="N29">
        <v>92518</v>
      </c>
      <c r="P29" s="108">
        <f t="shared" ref="P29:Z29" si="241">(D29-MIN(D$22:D$31))/(MAX(D$22:D$31)-MIN(D$22:D$31))+0.001</f>
        <v>0.0507512437810945</v>
      </c>
      <c r="Q29" s="108">
        <f t="shared" si="241"/>
        <v>0.958739622995764</v>
      </c>
      <c r="R29" s="108">
        <f t="shared" si="241"/>
        <v>0.72884460876283</v>
      </c>
      <c r="S29" s="91">
        <f t="shared" si="241"/>
        <v>0.967571834992888</v>
      </c>
      <c r="T29" s="91">
        <f t="shared" si="241"/>
        <v>0.067363044892648</v>
      </c>
      <c r="U29" s="108">
        <f t="shared" si="241"/>
        <v>1.001</v>
      </c>
      <c r="V29" s="108" cm="1">
        <f t="array" ref="V29">(MAX(J$22:J$31-J29)/(MAX(J$22:J$31)-MIN(J$22:J$31))+0.001)</f>
        <v>0.0501803278688525</v>
      </c>
      <c r="W29" s="108" cm="1">
        <f t="array" ref="W29">(MAX(K$22:K$31-K29)/(MAX(K$22:K$31)-MIN(K$22:K$31))+0.001)</f>
        <v>0.712671181586996</v>
      </c>
      <c r="X29" s="108">
        <f t="shared" si="241"/>
        <v>0.135280153327044</v>
      </c>
      <c r="Y29" s="108">
        <f t="shared" si="241"/>
        <v>0.77702862254025</v>
      </c>
      <c r="Z29" s="108">
        <f t="shared" si="241"/>
        <v>0.657257783312578</v>
      </c>
      <c r="AB29" s="89">
        <f t="shared" ref="AB29:AL29" si="242">P29/SUM(P$22:P$31)</f>
        <v>0.0173483444159113</v>
      </c>
      <c r="AC29" s="89">
        <f t="shared" si="242"/>
        <v>0.21361541252057</v>
      </c>
      <c r="AD29" s="89">
        <f t="shared" si="242"/>
        <v>0.172879548779122</v>
      </c>
      <c r="AE29" s="89">
        <f t="shared" si="242"/>
        <v>0.305088067888748</v>
      </c>
      <c r="AF29" s="89">
        <f t="shared" si="242"/>
        <v>0.0206893175364731</v>
      </c>
      <c r="AG29" s="89">
        <f t="shared" si="242"/>
        <v>0.176335877862595</v>
      </c>
      <c r="AH29" s="89">
        <f t="shared" si="242"/>
        <v>0.0210761868695562</v>
      </c>
      <c r="AI29" s="89">
        <f t="shared" si="242"/>
        <v>0.153179468141081</v>
      </c>
      <c r="AJ29" s="89">
        <f t="shared" si="242"/>
        <v>0.034824298471739</v>
      </c>
      <c r="AK29" s="89">
        <f t="shared" si="242"/>
        <v>0.150809148007597</v>
      </c>
      <c r="AL29" s="89">
        <f t="shared" si="242"/>
        <v>0.18155386729641</v>
      </c>
      <c r="AN29" s="89">
        <f t="shared" ref="AN29:AX29" si="243">AB29*LN(AB29)</f>
        <v>-0.0703346676021405</v>
      </c>
      <c r="AO29" s="89">
        <f t="shared" si="243"/>
        <v>-0.329732055180424</v>
      </c>
      <c r="AP29" s="89">
        <f t="shared" si="243"/>
        <v>-0.303431299402083</v>
      </c>
      <c r="AQ29" s="89">
        <f t="shared" si="243"/>
        <v>-0.362186763264351</v>
      </c>
      <c r="AR29" s="89">
        <f t="shared" si="243"/>
        <v>-0.0802360238348792</v>
      </c>
      <c r="AS29" s="89">
        <f t="shared" si="243"/>
        <v>-0.306007058786684</v>
      </c>
      <c r="AT29" s="89">
        <f t="shared" si="243"/>
        <v>-0.0813458923793143</v>
      </c>
      <c r="AU29" s="89">
        <f t="shared" si="243"/>
        <v>-0.287386901010099</v>
      </c>
      <c r="AV29" s="89">
        <f t="shared" si="243"/>
        <v>-0.116920489314539</v>
      </c>
      <c r="AW29" s="89">
        <f t="shared" si="243"/>
        <v>-0.285291722093208</v>
      </c>
      <c r="AX29" s="89">
        <f t="shared" si="243"/>
        <v>-0.309767731219712</v>
      </c>
      <c r="BL29" s="89">
        <f t="shared" ref="BL29:BV29" si="244">AZ$27*P29</f>
        <v>0.0193073105093929</v>
      </c>
      <c r="BM29" s="89">
        <f t="shared" si="244"/>
        <v>0.440523808667241</v>
      </c>
      <c r="BN29" s="89">
        <f t="shared" si="244"/>
        <v>0.116678903594173</v>
      </c>
      <c r="BO29" s="89">
        <f t="shared" si="244"/>
        <v>0.26029247452983</v>
      </c>
      <c r="BP29" s="89">
        <f t="shared" si="244"/>
        <v>0.0341131030552594</v>
      </c>
      <c r="BQ29" s="89">
        <f t="shared" si="244"/>
        <v>0.224801615640848</v>
      </c>
      <c r="BR29" s="89">
        <f t="shared" si="244"/>
        <v>0.0260851560321599</v>
      </c>
      <c r="BS29" s="89">
        <f t="shared" si="244"/>
        <v>0.342204511462673</v>
      </c>
      <c r="BT29" s="89">
        <f t="shared" si="244"/>
        <v>0.0281100504260004</v>
      </c>
      <c r="BU29" s="89">
        <f t="shared" si="244"/>
        <v>0.309187255561855</v>
      </c>
      <c r="BV29" s="89">
        <f t="shared" si="244"/>
        <v>0.259156005887976</v>
      </c>
      <c r="BX29" s="89">
        <f t="shared" si="6"/>
        <v>0.576510022770807</v>
      </c>
      <c r="BY29" s="89">
        <f t="shared" si="7"/>
        <v>0.519207193225938</v>
      </c>
      <c r="BZ29" s="89">
        <f t="shared" si="8"/>
        <v>0.368289667494833</v>
      </c>
      <c r="CA29" s="89">
        <f t="shared" si="9"/>
        <v>0.596453311875831</v>
      </c>
      <c r="CC29" s="89">
        <f t="shared" ref="CC29:CF29" si="245">BX29/SUM(BX$22:BX$31)</f>
        <v>0.14974043215183</v>
      </c>
      <c r="CD29" s="89">
        <f t="shared" si="245"/>
        <v>0.137471051332179</v>
      </c>
      <c r="CE29" s="89">
        <f t="shared" si="245"/>
        <v>0.106084282584557</v>
      </c>
      <c r="CF29" s="89">
        <f t="shared" si="245"/>
        <v>0.139201531995719</v>
      </c>
      <c r="CH29" s="89">
        <f t="shared" ref="CH29:CK29" si="246">CC29*LN(CC29)</f>
        <v>-0.284334909514306</v>
      </c>
      <c r="CI29" s="89">
        <f t="shared" si="246"/>
        <v>-0.272789569918417</v>
      </c>
      <c r="CJ29" s="89">
        <f t="shared" si="246"/>
        <v>-0.238002356281841</v>
      </c>
      <c r="CK29" s="89">
        <f t="shared" si="246"/>
        <v>-0.274482108378288</v>
      </c>
      <c r="CR29" s="89">
        <f t="shared" ref="CR29:CU29" si="247">CM$27*BX29</f>
        <v>0.101344683630509</v>
      </c>
      <c r="CS29" s="89">
        <f t="shared" si="247"/>
        <v>0.0886388947937849</v>
      </c>
      <c r="CT29" s="89">
        <f t="shared" si="247"/>
        <v>0.0786419085108563</v>
      </c>
      <c r="CU29" s="89">
        <f t="shared" si="247"/>
        <v>0.262414148322909</v>
      </c>
      <c r="CV29" s="87">
        <f t="shared" si="14"/>
        <v>0.531039635258058</v>
      </c>
      <c r="CX29">
        <f t="shared" si="25"/>
        <v>0.0949917892121469</v>
      </c>
    </row>
    <row r="30" spans="1:102">
      <c r="A30" s="27" t="s">
        <v>68</v>
      </c>
      <c r="B30" s="28">
        <v>2020</v>
      </c>
      <c r="C30" s="27" t="s">
        <v>58</v>
      </c>
      <c r="D30">
        <v>12565</v>
      </c>
      <c r="E30">
        <v>8.501033</v>
      </c>
      <c r="F30">
        <v>179663</v>
      </c>
      <c r="G30">
        <v>1532</v>
      </c>
      <c r="H30">
        <v>13236</v>
      </c>
      <c r="I30">
        <v>9</v>
      </c>
      <c r="J30">
        <v>7756</v>
      </c>
      <c r="K30">
        <v>26.62006</v>
      </c>
      <c r="L30">
        <v>724847</v>
      </c>
      <c r="M30">
        <v>11366</v>
      </c>
      <c r="N30">
        <v>104781</v>
      </c>
      <c r="P30" s="108">
        <f t="shared" ref="P30:Z30" si="248">(D30-MIN(D$22:D$31))/(MAX(D$22:D$31)-MIN(D$22:D$31))+0.001</f>
        <v>0.0408009950248756</v>
      </c>
      <c r="Q30" s="108">
        <f t="shared" si="248"/>
        <v>0.916479245991529</v>
      </c>
      <c r="R30" s="108">
        <f t="shared" si="248"/>
        <v>0.864922304381415</v>
      </c>
      <c r="S30" s="91">
        <f t="shared" si="248"/>
        <v>0.967571834992888</v>
      </c>
      <c r="T30" s="91">
        <f t="shared" si="248"/>
        <v>0.089484059856864</v>
      </c>
      <c r="U30" s="108">
        <f t="shared" si="248"/>
        <v>1.001</v>
      </c>
      <c r="V30" s="108" cm="1">
        <f t="array" ref="V30">(MAX(J$22:J$31-J30)/(MAX(J$22:J$31)-MIN(J$22:J$31))+0.001)</f>
        <v>0.0255901639344262</v>
      </c>
      <c r="W30" s="108" cm="1">
        <f t="array" ref="W30">(MAX(K$22:K$31-K30)/(MAX(K$22:K$31)-MIN(K$22:K$31))+0.001)</f>
        <v>0.856835590793498</v>
      </c>
      <c r="X30" s="108">
        <f t="shared" si="248"/>
        <v>0.207307317031711</v>
      </c>
      <c r="Y30" s="108">
        <f t="shared" si="248"/>
        <v>0.889014311270125</v>
      </c>
      <c r="Z30" s="108">
        <f t="shared" si="248"/>
        <v>0.848151307596513</v>
      </c>
      <c r="AB30" s="89">
        <f t="shared" ref="AB30:AL30" si="249">P30/SUM(P$22:P$31)</f>
        <v>0.0139470417169776</v>
      </c>
      <c r="AC30" s="89">
        <f t="shared" si="249"/>
        <v>0.204199437994738</v>
      </c>
      <c r="AD30" s="89">
        <f t="shared" si="249"/>
        <v>0.205156731507242</v>
      </c>
      <c r="AE30" s="89">
        <f t="shared" si="249"/>
        <v>0.305088067888748</v>
      </c>
      <c r="AF30" s="89">
        <f t="shared" si="249"/>
        <v>0.027483379526294</v>
      </c>
      <c r="AG30" s="89">
        <f t="shared" si="249"/>
        <v>0.176335877862595</v>
      </c>
      <c r="AH30" s="89">
        <f t="shared" si="249"/>
        <v>0.0107480979102833</v>
      </c>
      <c r="AI30" s="89">
        <f t="shared" si="249"/>
        <v>0.184165746382261</v>
      </c>
      <c r="AJ30" s="89">
        <f t="shared" si="249"/>
        <v>0.0533657872654443</v>
      </c>
      <c r="AK30" s="89">
        <f t="shared" si="249"/>
        <v>0.172543825233752</v>
      </c>
      <c r="AL30" s="89">
        <f t="shared" si="249"/>
        <v>0.234284254757044</v>
      </c>
      <c r="AN30" s="89">
        <f t="shared" ref="AN30:AX30" si="250">AB30*LN(AB30)</f>
        <v>-0.05958856636992</v>
      </c>
      <c r="AO30" s="89">
        <f t="shared" si="250"/>
        <v>-0.32440309638978</v>
      </c>
      <c r="AP30" s="89">
        <f t="shared" si="250"/>
        <v>-0.324964374581363</v>
      </c>
      <c r="AQ30" s="89">
        <f t="shared" si="250"/>
        <v>-0.362186763264351</v>
      </c>
      <c r="AR30" s="89">
        <f t="shared" si="250"/>
        <v>-0.0987800436700257</v>
      </c>
      <c r="AS30" s="89">
        <f t="shared" si="250"/>
        <v>-0.306007058786684</v>
      </c>
      <c r="AT30" s="89">
        <f t="shared" si="250"/>
        <v>-0.0487214124223536</v>
      </c>
      <c r="AU30" s="89">
        <f t="shared" si="250"/>
        <v>-0.31159354963249</v>
      </c>
      <c r="AV30" s="89">
        <f t="shared" si="250"/>
        <v>-0.156392998420854</v>
      </c>
      <c r="AW30" s="89">
        <f t="shared" si="250"/>
        <v>-0.303177448159713</v>
      </c>
      <c r="AX30" s="89">
        <f t="shared" si="250"/>
        <v>-0.339998028270034</v>
      </c>
      <c r="BL30" s="89">
        <f t="shared" ref="BL30:BV30" si="251">AZ$27*P30</f>
        <v>0.0155219344659868</v>
      </c>
      <c r="BM30" s="89">
        <f t="shared" si="251"/>
        <v>0.421105916898622</v>
      </c>
      <c r="BN30" s="89">
        <f t="shared" si="251"/>
        <v>0.138463240251817</v>
      </c>
      <c r="BO30" s="89">
        <f t="shared" si="251"/>
        <v>0.26029247452983</v>
      </c>
      <c r="BP30" s="89">
        <f t="shared" si="251"/>
        <v>0.0453153351450323</v>
      </c>
      <c r="BQ30" s="89">
        <f t="shared" si="251"/>
        <v>0.224801615640848</v>
      </c>
      <c r="BR30" s="89">
        <f t="shared" si="251"/>
        <v>0.0133024921810524</v>
      </c>
      <c r="BS30" s="89">
        <f t="shared" si="251"/>
        <v>0.411428176593847</v>
      </c>
      <c r="BT30" s="89">
        <f t="shared" si="251"/>
        <v>0.0430766745314982</v>
      </c>
      <c r="BU30" s="89">
        <f t="shared" si="251"/>
        <v>0.353747451616667</v>
      </c>
      <c r="BV30" s="89">
        <f t="shared" si="251"/>
        <v>0.334425108147928</v>
      </c>
      <c r="BX30" s="89">
        <f t="shared" si="6"/>
        <v>0.575091091616425</v>
      </c>
      <c r="BY30" s="89">
        <f t="shared" si="7"/>
        <v>0.530409425315711</v>
      </c>
      <c r="BZ30" s="89">
        <f t="shared" si="8"/>
        <v>0.424730668774899</v>
      </c>
      <c r="CA30" s="89">
        <f t="shared" si="9"/>
        <v>0.731249234296093</v>
      </c>
      <c r="CC30" s="89">
        <f t="shared" ref="CC30:CF30" si="252">BX30/SUM(BX$22:BX$31)</f>
        <v>0.149371884588286</v>
      </c>
      <c r="CD30" s="89">
        <f t="shared" si="252"/>
        <v>0.14043707846497</v>
      </c>
      <c r="CE30" s="89">
        <f t="shared" si="252"/>
        <v>0.122341874522657</v>
      </c>
      <c r="CF30" s="89">
        <f t="shared" si="252"/>
        <v>0.170660488688683</v>
      </c>
      <c r="CH30" s="89">
        <f t="shared" ref="CH30:CK30" si="253">CC30*LN(CC30)</f>
        <v>-0.28400318590817</v>
      </c>
      <c r="CI30" s="89">
        <f t="shared" si="253"/>
        <v>-0.275677385448274</v>
      </c>
      <c r="CJ30" s="89">
        <f t="shared" si="253"/>
        <v>-0.257032436630674</v>
      </c>
      <c r="CK30" s="89">
        <f t="shared" si="253"/>
        <v>-0.30174125047469</v>
      </c>
      <c r="CR30" s="89">
        <f t="shared" ref="CR30:CU30" si="254">CM$27*BX30</f>
        <v>0.101095249755546</v>
      </c>
      <c r="CS30" s="89">
        <f t="shared" si="254"/>
        <v>0.0905513364637309</v>
      </c>
      <c r="CT30" s="89">
        <f t="shared" si="254"/>
        <v>0.090693911188858</v>
      </c>
      <c r="CU30" s="89">
        <f t="shared" si="254"/>
        <v>0.321718634483055</v>
      </c>
      <c r="CV30" s="87">
        <f t="shared" si="14"/>
        <v>0.60405913189119</v>
      </c>
      <c r="CX30">
        <f t="shared" si="25"/>
        <v>0.095894580472202</v>
      </c>
    </row>
    <row r="31" spans="1:102">
      <c r="A31" s="7" t="s">
        <v>68</v>
      </c>
      <c r="B31" s="9">
        <v>2021</v>
      </c>
      <c r="C31" s="8" t="s">
        <v>58</v>
      </c>
      <c r="D31">
        <v>12563</v>
      </c>
      <c r="E31">
        <v>8.3811541</v>
      </c>
      <c r="F31">
        <v>194459</v>
      </c>
      <c r="G31">
        <v>409</v>
      </c>
      <c r="H31">
        <v>13270</v>
      </c>
      <c r="I31">
        <v>9</v>
      </c>
      <c r="J31">
        <v>7816</v>
      </c>
      <c r="K31">
        <v>21.389072</v>
      </c>
      <c r="L31">
        <v>776000</v>
      </c>
      <c r="M31">
        <v>11992</v>
      </c>
      <c r="N31">
        <v>114600</v>
      </c>
      <c r="P31" s="108">
        <f t="shared" ref="P31:Z31" si="255">(D31-MIN(D$22:D$31))/(MAX(D$22:D$31)-MIN(D$22:D$31))+0.001</f>
        <v>0.0308507462686567</v>
      </c>
      <c r="Q31" s="108">
        <f t="shared" si="255"/>
        <v>0.874218868987293</v>
      </c>
      <c r="R31" s="108">
        <f t="shared" si="255"/>
        <v>1.001</v>
      </c>
      <c r="S31" s="91">
        <f t="shared" si="255"/>
        <v>0.168852062588905</v>
      </c>
      <c r="T31" s="91">
        <f t="shared" si="255"/>
        <v>0.11160507482108</v>
      </c>
      <c r="U31" s="108">
        <f t="shared" si="255"/>
        <v>1.001</v>
      </c>
      <c r="V31" s="108" cm="1">
        <f t="array" ref="V31">(MAX(J$22:J$31-J31)/(MAX(J$22:J$31)-MIN(J$22:J$31))+0.001)</f>
        <v>0.001</v>
      </c>
      <c r="W31" s="108" cm="1">
        <f t="array" ref="W31">(MAX(K$22:K$31-K31)/(MAX(K$22:K$31)-MIN(K$22:K$31))+0.001)</f>
        <v>1.001</v>
      </c>
      <c r="X31" s="108">
        <f t="shared" si="255"/>
        <v>0.424689198262747</v>
      </c>
      <c r="Y31" s="108">
        <f t="shared" si="255"/>
        <v>1.001</v>
      </c>
      <c r="Z31" s="108">
        <f t="shared" si="255"/>
        <v>1.001</v>
      </c>
      <c r="AB31" s="89">
        <f t="shared" ref="AB31:AL31" si="256">P31/SUM(P$22:P$31)</f>
        <v>0.0105457390180439</v>
      </c>
      <c r="AC31" s="89">
        <f t="shared" si="256"/>
        <v>0.194783463468905</v>
      </c>
      <c r="AD31" s="89">
        <f t="shared" si="256"/>
        <v>0.237433914235363</v>
      </c>
      <c r="AE31" s="89">
        <f t="shared" si="256"/>
        <v>0.0532412660964419</v>
      </c>
      <c r="AF31" s="89">
        <f t="shared" si="256"/>
        <v>0.0342774415161149</v>
      </c>
      <c r="AG31" s="89">
        <f t="shared" si="256"/>
        <v>0.176335877862595</v>
      </c>
      <c r="AH31" s="89">
        <f t="shared" si="256"/>
        <v>0.000420008951010431</v>
      </c>
      <c r="AI31" s="89">
        <f t="shared" si="256"/>
        <v>0.21515202462344</v>
      </c>
      <c r="AJ31" s="89">
        <f t="shared" si="256"/>
        <v>0.109325004698001</v>
      </c>
      <c r="AK31" s="89">
        <f t="shared" si="256"/>
        <v>0.194278502459907</v>
      </c>
      <c r="AL31" s="89">
        <f t="shared" si="256"/>
        <v>0.276505544366109</v>
      </c>
      <c r="AN31" s="89">
        <f t="shared" ref="AN31:AX31" si="257">AB31*LN(AB31)</f>
        <v>-0.0480045560816261</v>
      </c>
      <c r="AO31" s="89">
        <f t="shared" si="257"/>
        <v>-0.318639797409449</v>
      </c>
      <c r="AP31" s="89">
        <f t="shared" si="257"/>
        <v>-0.341398140672979</v>
      </c>
      <c r="AQ31" s="89">
        <f t="shared" si="257"/>
        <v>-0.15615245427773</v>
      </c>
      <c r="AR31" s="89">
        <f t="shared" si="257"/>
        <v>-0.115626990518459</v>
      </c>
      <c r="AS31" s="89">
        <f t="shared" si="257"/>
        <v>-0.306007058786684</v>
      </c>
      <c r="AT31" s="89">
        <f t="shared" si="257"/>
        <v>-0.00326566810089886</v>
      </c>
      <c r="AU31" s="89">
        <f t="shared" si="257"/>
        <v>-0.330561810246538</v>
      </c>
      <c r="AV31" s="89">
        <f t="shared" si="257"/>
        <v>-0.241983260313207</v>
      </c>
      <c r="AW31" s="89">
        <f t="shared" si="257"/>
        <v>-0.318318054375588</v>
      </c>
      <c r="AX31" s="89">
        <f t="shared" si="257"/>
        <v>-0.355454625749889</v>
      </c>
      <c r="AY31" s="81" t="s">
        <v>170</v>
      </c>
      <c r="BL31" s="89">
        <f t="shared" ref="BL31:BV31" si="258">AZ$27*P31</f>
        <v>0.0117365584225807</v>
      </c>
      <c r="BM31" s="89">
        <f t="shared" si="258"/>
        <v>0.401688025130001</v>
      </c>
      <c r="BN31" s="89">
        <f t="shared" si="258"/>
        <v>0.16024757690946</v>
      </c>
      <c r="BO31" s="89">
        <f t="shared" si="258"/>
        <v>0.0454239360957163</v>
      </c>
      <c r="BP31" s="89">
        <f t="shared" si="258"/>
        <v>0.0565175672348052</v>
      </c>
      <c r="BQ31" s="89">
        <f t="shared" si="258"/>
        <v>0.224801615640848</v>
      </c>
      <c r="BR31" s="89">
        <f t="shared" si="258"/>
        <v>0.000519828329945035</v>
      </c>
      <c r="BS31" s="89">
        <f t="shared" si="258"/>
        <v>0.48065184172502</v>
      </c>
      <c r="BT31" s="89">
        <f t="shared" si="258"/>
        <v>0.088246756711481</v>
      </c>
      <c r="BU31" s="89">
        <f t="shared" si="258"/>
        <v>0.398307647671479</v>
      </c>
      <c r="BV31" s="89">
        <f t="shared" si="258"/>
        <v>0.394693175920127</v>
      </c>
      <c r="BX31" s="89">
        <f t="shared" si="6"/>
        <v>0.573672160462042</v>
      </c>
      <c r="BY31" s="89">
        <f t="shared" si="7"/>
        <v>0.32674311897137</v>
      </c>
      <c r="BZ31" s="89">
        <f t="shared" si="8"/>
        <v>0.481171670054965</v>
      </c>
      <c r="CA31" s="89">
        <f t="shared" si="9"/>
        <v>0.881247580303087</v>
      </c>
      <c r="CC31" s="89">
        <f t="shared" ref="CC31:CF31" si="259">BX31/SUM(BX$22:BX$31)</f>
        <v>0.149003337024742</v>
      </c>
      <c r="CD31" s="89">
        <f t="shared" si="259"/>
        <v>0.0865121297751421</v>
      </c>
      <c r="CE31" s="89">
        <f t="shared" si="259"/>
        <v>0.138599466460758</v>
      </c>
      <c r="CF31" s="89">
        <f t="shared" si="259"/>
        <v>0.205667419064055</v>
      </c>
      <c r="CH31" s="89">
        <f t="shared" ref="CH31:CK31" si="260">CC31*LN(CC31)</f>
        <v>-0.283670552978002</v>
      </c>
      <c r="CI31" s="89">
        <f t="shared" si="260"/>
        <v>-0.211735898170187</v>
      </c>
      <c r="CJ31" s="89">
        <f t="shared" si="260"/>
        <v>-0.273895697620174</v>
      </c>
      <c r="CK31" s="89">
        <f t="shared" si="260"/>
        <v>-0.325261971346802</v>
      </c>
      <c r="CL31" s="81" t="s">
        <v>170</v>
      </c>
      <c r="CR31" s="89">
        <f t="shared" ref="CR31:CU31" si="261">CM$27*BX31</f>
        <v>0.100845815880584</v>
      </c>
      <c r="CS31" s="89">
        <f t="shared" si="261"/>
        <v>0.0557814863217684</v>
      </c>
      <c r="CT31" s="89">
        <f t="shared" si="261"/>
        <v>0.10274591386686</v>
      </c>
      <c r="CU31" s="89">
        <f t="shared" si="261"/>
        <v>0.387711541947143</v>
      </c>
      <c r="CV31" s="87">
        <f t="shared" si="14"/>
        <v>0.647084758016355</v>
      </c>
      <c r="CX31">
        <f t="shared" si="25"/>
        <v>0.101795864873722</v>
      </c>
    </row>
    <row r="32" spans="1:102">
      <c r="A32" s="11" t="s">
        <v>57</v>
      </c>
      <c r="B32" s="46">
        <v>2012</v>
      </c>
      <c r="C32" s="51" t="s">
        <v>58</v>
      </c>
      <c r="D32">
        <v>69495</v>
      </c>
      <c r="E32">
        <v>5.2887546</v>
      </c>
      <c r="F32">
        <v>527055</v>
      </c>
      <c r="I32">
        <v>76</v>
      </c>
      <c r="J32">
        <v>58223</v>
      </c>
      <c r="K32">
        <v>75.819771</v>
      </c>
      <c r="L32">
        <v>2625200</v>
      </c>
      <c r="M32">
        <v>6887</v>
      </c>
      <c r="N32" s="134">
        <v>125100000</v>
      </c>
      <c r="P32" s="113">
        <f t="shared" ref="P32:R32" si="262">(D32-MIN(D$32:D$41))/(MAX(D$32:D$41)-MIN(D$32:D$41))+0.001</f>
        <v>1.00011201736499</v>
      </c>
      <c r="Q32" s="113">
        <f t="shared" si="262"/>
        <v>0.416317211032609</v>
      </c>
      <c r="R32" s="113">
        <f t="shared" si="262"/>
        <v>0.001</v>
      </c>
      <c r="S32" s="113">
        <v>0.001</v>
      </c>
      <c r="T32" s="113">
        <v>0.001</v>
      </c>
      <c r="U32" s="113">
        <f t="shared" ref="U32:Z32" si="263">(I32-MIN(I$32:I$41))/(MAX(I$32:I$41)-MIN(I$32:I$41))+0.001</f>
        <v>0.450275362318841</v>
      </c>
      <c r="V32" s="108" cm="1">
        <f t="array" ref="V32">(MAX(J$32:J$41-J32)/(MAX(J$32:J$41)-MIN(J$32:J$41))+0.001)</f>
        <v>1.001</v>
      </c>
      <c r="W32" s="108" cm="1">
        <f t="array" ref="W32">(MAX(K$32:K$41-K32)/(MAX(K$32:K$41)-MIN(K$32:K$41))+0.001)</f>
        <v>0.001</v>
      </c>
      <c r="X32" s="113">
        <f t="shared" si="263"/>
        <v>0.001</v>
      </c>
      <c r="Y32" s="113">
        <f t="shared" si="263"/>
        <v>0.001</v>
      </c>
      <c r="Z32" s="113">
        <f t="shared" si="263"/>
        <v>1.001</v>
      </c>
      <c r="AA32" s="80"/>
      <c r="AB32" s="80">
        <f t="shared" ref="AB32:AL32" si="264">P32/SUM(P$32:P$41)</f>
        <v>0.150493143149043</v>
      </c>
      <c r="AC32" s="80">
        <f t="shared" si="264"/>
        <v>0.0966309774995774</v>
      </c>
      <c r="AD32" s="80">
        <f t="shared" si="264"/>
        <v>0.000171192991785187</v>
      </c>
      <c r="AE32" s="80">
        <f t="shared" si="264"/>
        <v>0.1</v>
      </c>
      <c r="AF32" s="80">
        <f t="shared" si="264"/>
        <v>0.1</v>
      </c>
      <c r="AG32" s="80">
        <f t="shared" si="264"/>
        <v>0.0807637318360239</v>
      </c>
      <c r="AH32" s="80">
        <f t="shared" si="264"/>
        <v>0.168136537869495</v>
      </c>
      <c r="AI32" s="80">
        <f t="shared" si="264"/>
        <v>0.00022659484711494</v>
      </c>
      <c r="AJ32" s="80">
        <f t="shared" si="264"/>
        <v>0.000199208617662958</v>
      </c>
      <c r="AK32" s="80">
        <f t="shared" si="264"/>
        <v>0.000196609927425826</v>
      </c>
      <c r="AL32" s="80">
        <f t="shared" si="264"/>
        <v>0.249623037241425</v>
      </c>
      <c r="AM32" s="80"/>
      <c r="AN32" s="80">
        <f t="shared" ref="AN32:AX32" si="265">AB32*LN(AB32)</f>
        <v>-0.285009596560308</v>
      </c>
      <c r="AO32" s="80">
        <f t="shared" si="265"/>
        <v>-0.225812670967232</v>
      </c>
      <c r="AP32" s="80">
        <f t="shared" si="265"/>
        <v>-0.00148470871781701</v>
      </c>
      <c r="AQ32" s="80">
        <f t="shared" si="265"/>
        <v>-0.230258509299405</v>
      </c>
      <c r="AR32" s="80">
        <f t="shared" si="265"/>
        <v>-0.230258509299405</v>
      </c>
      <c r="AS32" s="80">
        <f t="shared" si="265"/>
        <v>-0.203219905089803</v>
      </c>
      <c r="AT32" s="80">
        <f t="shared" si="265"/>
        <v>-0.299783900054551</v>
      </c>
      <c r="AU32" s="80">
        <f t="shared" si="265"/>
        <v>-0.00190166257398776</v>
      </c>
      <c r="AV32" s="80">
        <f t="shared" si="265"/>
        <v>-0.00169748809658319</v>
      </c>
      <c r="AW32" s="80">
        <f t="shared" si="265"/>
        <v>-0.0016779259126038</v>
      </c>
      <c r="AX32" s="80">
        <f t="shared" si="265"/>
        <v>-0.346427687347188</v>
      </c>
      <c r="AY32" s="80"/>
      <c r="AZ32" s="80">
        <f t="shared" ref="AZ32:BJ32" si="266">SUM(AN32:AN41)</f>
        <v>-2.133694116828</v>
      </c>
      <c r="BA32" s="80">
        <f t="shared" si="266"/>
        <v>-2.06812354340505</v>
      </c>
      <c r="BB32" s="80">
        <f t="shared" si="266"/>
        <v>-2.07435082378482</v>
      </c>
      <c r="BC32" s="80">
        <f t="shared" si="266"/>
        <v>-2.30258509299405</v>
      </c>
      <c r="BD32" s="80">
        <f t="shared" si="266"/>
        <v>-2.30258509299405</v>
      </c>
      <c r="BE32" s="80">
        <f t="shared" si="266"/>
        <v>-2.14840931740361</v>
      </c>
      <c r="BF32" s="80">
        <f t="shared" si="266"/>
        <v>-2.15072563327901</v>
      </c>
      <c r="BG32" s="80">
        <f t="shared" si="266"/>
        <v>-2.01854701526042</v>
      </c>
      <c r="BH32" s="80">
        <f t="shared" si="266"/>
        <v>-1.99345245006206</v>
      </c>
      <c r="BI32" s="80">
        <f t="shared" si="266"/>
        <v>-2.07549536221724</v>
      </c>
      <c r="BJ32" s="80">
        <f t="shared" si="266"/>
        <v>-1.81659837904434</v>
      </c>
      <c r="BK32" s="80"/>
      <c r="BL32" s="80">
        <f t="shared" ref="BL32:BV32" si="267">AZ$37*P32</f>
        <v>0.263982240172861</v>
      </c>
      <c r="BM32" s="80">
        <f t="shared" si="267"/>
        <v>0.209110284706777</v>
      </c>
      <c r="BN32" s="80">
        <f t="shared" si="267"/>
        <v>0.000233761379843741</v>
      </c>
      <c r="BO32" s="80">
        <f t="shared" si="267"/>
        <v>4.03439153439154e-5</v>
      </c>
      <c r="BP32" s="80">
        <f t="shared" si="267"/>
        <v>0.000313492063492064</v>
      </c>
      <c r="BQ32" s="80">
        <f t="shared" si="267"/>
        <v>0.29095173874703</v>
      </c>
      <c r="BR32" s="80">
        <f t="shared" si="267"/>
        <v>0.29949088431364</v>
      </c>
      <c r="BS32" s="80">
        <f t="shared" si="267"/>
        <v>0.00070080830737898</v>
      </c>
      <c r="BT32" s="80">
        <f t="shared" si="267"/>
        <v>0.000206001155242977</v>
      </c>
      <c r="BU32" s="80">
        <f t="shared" si="267"/>
        <v>0.000401709734271964</v>
      </c>
      <c r="BV32" s="80">
        <f t="shared" si="267"/>
        <v>0.392681399595544</v>
      </c>
      <c r="BW32" s="80"/>
      <c r="BX32" s="80">
        <f t="shared" si="6"/>
        <v>0.473326286259482</v>
      </c>
      <c r="BY32" s="80">
        <f t="shared" si="7"/>
        <v>0.291305574725866</v>
      </c>
      <c r="BZ32" s="80">
        <f t="shared" si="8"/>
        <v>0.300191692621019</v>
      </c>
      <c r="CA32" s="80">
        <f t="shared" si="9"/>
        <v>0.393289110485059</v>
      </c>
      <c r="CB32" s="80"/>
      <c r="CC32" s="80">
        <f t="shared" ref="CC32:CF32" si="268">BX32/SUM(BX$32:BX$41)</f>
        <v>0.0895839135412819</v>
      </c>
      <c r="CD32" s="80">
        <f t="shared" si="268"/>
        <v>0.0807826070499535</v>
      </c>
      <c r="CE32" s="80">
        <f t="shared" si="268"/>
        <v>0.0615901960705904</v>
      </c>
      <c r="CF32" s="80">
        <f t="shared" si="268"/>
        <v>0.0845714550288836</v>
      </c>
      <c r="CG32" s="80"/>
      <c r="CH32" s="80">
        <f t="shared" ref="CH32:CK32" si="269">CC32*LN(CC32)</f>
        <v>-0.21612831436874</v>
      </c>
      <c r="CI32" s="80">
        <f t="shared" si="269"/>
        <v>-0.203248521998552</v>
      </c>
      <c r="CJ32" s="80">
        <f t="shared" si="269"/>
        <v>-0.171667432642231</v>
      </c>
      <c r="CK32" s="80">
        <f t="shared" si="269"/>
        <v>-0.208904896831919</v>
      </c>
      <c r="CL32" s="80"/>
      <c r="CM32">
        <f t="shared" ref="CM32:CP32" si="270">SUM(CH32:CH41)</f>
        <v>-2.24788786735525</v>
      </c>
      <c r="CN32">
        <f t="shared" si="270"/>
        <v>-2.14911075716718</v>
      </c>
      <c r="CO32">
        <f t="shared" si="270"/>
        <v>-2.25154288904378</v>
      </c>
      <c r="CP32">
        <f t="shared" si="270"/>
        <v>-2.29276898061427</v>
      </c>
      <c r="CQ32" s="80"/>
      <c r="CR32" s="80">
        <f t="shared" ref="CR32:CU32" si="271">CM$37*BX32</f>
        <v>0.0796849220944838</v>
      </c>
      <c r="CS32" s="80">
        <f t="shared" si="271"/>
        <v>0.0967362246573799</v>
      </c>
      <c r="CT32" s="80">
        <f t="shared" si="271"/>
        <v>0.0725929569087823</v>
      </c>
      <c r="CU32" s="80">
        <f t="shared" si="271"/>
        <v>0.101369829053603</v>
      </c>
      <c r="CV32" s="87">
        <f t="shared" si="14"/>
        <v>0.350383932714249</v>
      </c>
      <c r="CW32" s="80">
        <f>AVERAGE(CV32:CV41)</f>
        <v>0.44642626596545</v>
      </c>
      <c r="CX32">
        <f t="shared" si="25"/>
        <v>0.0882105733759319</v>
      </c>
    </row>
    <row r="33" spans="1:102">
      <c r="A33" s="7" t="s">
        <v>57</v>
      </c>
      <c r="B33" s="46">
        <v>2013</v>
      </c>
      <c r="C33" s="51" t="s">
        <v>58</v>
      </c>
      <c r="D33">
        <v>69522</v>
      </c>
      <c r="E33">
        <v>4.8571531</v>
      </c>
      <c r="F33">
        <v>590453</v>
      </c>
      <c r="I33">
        <v>75</v>
      </c>
      <c r="J33">
        <v>58292</v>
      </c>
      <c r="K33">
        <v>73.183228</v>
      </c>
      <c r="L33">
        <v>2737400</v>
      </c>
      <c r="M33">
        <v>7870</v>
      </c>
      <c r="N33" s="134">
        <v>107300000</v>
      </c>
      <c r="P33" s="91">
        <f t="shared" ref="P33:R33" si="272">(D33-MIN(D$32:D$41))/(MAX(D$32:D$41)-MIN(D$32:D$41))+0.001</f>
        <v>1.001</v>
      </c>
      <c r="Q33" s="91">
        <f t="shared" si="272"/>
        <v>0.113897772845533</v>
      </c>
      <c r="R33" s="91">
        <f t="shared" si="272"/>
        <v>0.19237921145655</v>
      </c>
      <c r="S33" s="91">
        <v>0.001</v>
      </c>
      <c r="T33" s="91">
        <v>0.001</v>
      </c>
      <c r="U33" s="91">
        <f t="shared" ref="U33:Z33" si="273">(I33-MIN(I$32:I$41))/(MAX(I$32:I$41)-MIN(I$32:I$41))+0.001</f>
        <v>0.435782608695652</v>
      </c>
      <c r="V33" s="108" cm="1">
        <f t="array" ref="V33">(MAX(J$32:J$41-J33)/(MAX(J$32:J$41)-MIN(J$32:J$41))+0.001)</f>
        <v>0.997723646723647</v>
      </c>
      <c r="W33" s="108" cm="1">
        <f t="array" ref="W33">(MAX(K$32:K$41-K33)/(MAX(K$32:K$41)-MIN(K$32:K$41))+0.001)</f>
        <v>0.0586006971132746</v>
      </c>
      <c r="X33" s="91">
        <f t="shared" si="273"/>
        <v>0.0589395817195972</v>
      </c>
      <c r="Y33" s="91">
        <f t="shared" si="273"/>
        <v>0.14732331050908</v>
      </c>
      <c r="Z33" s="91">
        <f t="shared" si="273"/>
        <v>0.858130932276851</v>
      </c>
      <c r="AB33" s="89">
        <f t="shared" ref="AB33:AL33" si="274">P33/SUM(P$32:P$41)</f>
        <v>0.15062676347905</v>
      </c>
      <c r="AC33" s="89">
        <f t="shared" si="274"/>
        <v>0.0264366997890621</v>
      </c>
      <c r="AD33" s="89">
        <f t="shared" si="274"/>
        <v>0.0329339727665219</v>
      </c>
      <c r="AE33" s="89">
        <f t="shared" si="274"/>
        <v>0.1</v>
      </c>
      <c r="AF33" s="89">
        <f t="shared" si="274"/>
        <v>0.1</v>
      </c>
      <c r="AG33" s="89">
        <f t="shared" si="274"/>
        <v>0.0781642361381892</v>
      </c>
      <c r="AH33" s="89">
        <f t="shared" si="274"/>
        <v>0.167586213497144</v>
      </c>
      <c r="AI33" s="89">
        <f t="shared" si="274"/>
        <v>0.0132786160032114</v>
      </c>
      <c r="AJ33" s="89">
        <f t="shared" si="274"/>
        <v>0.0117412725999939</v>
      </c>
      <c r="AK33" s="89">
        <f t="shared" si="274"/>
        <v>0.0289652253873227</v>
      </c>
      <c r="AL33" s="89">
        <f t="shared" si="274"/>
        <v>0.213995254411352</v>
      </c>
      <c r="AN33" s="89">
        <f t="shared" ref="AN33:AX33" si="275">AB33*LN(AB33)</f>
        <v>-0.285128972154205</v>
      </c>
      <c r="AO33" s="89">
        <f t="shared" si="275"/>
        <v>-0.0960445856038066</v>
      </c>
      <c r="AP33" s="89">
        <f t="shared" si="275"/>
        <v>-0.112411900563422</v>
      </c>
      <c r="AQ33" s="89">
        <f t="shared" si="275"/>
        <v>-0.230258509299405</v>
      </c>
      <c r="AR33" s="89">
        <f t="shared" si="275"/>
        <v>-0.230258509299405</v>
      </c>
      <c r="AS33" s="89">
        <f t="shared" si="275"/>
        <v>-0.199236188372415</v>
      </c>
      <c r="AT33" s="89">
        <f t="shared" si="275"/>
        <v>-0.299352106068385</v>
      </c>
      <c r="AU33" s="89">
        <f t="shared" si="275"/>
        <v>-0.057384871659817</v>
      </c>
      <c r="AV33" s="89">
        <f t="shared" si="275"/>
        <v>-0.0521857893984614</v>
      </c>
      <c r="AW33" s="89">
        <f t="shared" si="275"/>
        <v>-0.102584959669628</v>
      </c>
      <c r="AX33" s="89">
        <f t="shared" si="275"/>
        <v>-0.329938191373358</v>
      </c>
      <c r="AY33" s="81" t="s">
        <v>181</v>
      </c>
      <c r="AZ33" s="108">
        <f t="shared" ref="AZ33:BJ33" si="276">-1/LN(10)*AZ32</f>
        <v>0.926651581007835</v>
      </c>
      <c r="BA33" s="108">
        <f t="shared" si="276"/>
        <v>0.898174642795014</v>
      </c>
      <c r="BB33" s="108">
        <f t="shared" si="276"/>
        <v>0.90087911630121</v>
      </c>
      <c r="BC33" s="108">
        <f t="shared" si="276"/>
        <v>1</v>
      </c>
      <c r="BD33" s="108">
        <f t="shared" si="276"/>
        <v>1</v>
      </c>
      <c r="BE33" s="108">
        <f t="shared" si="276"/>
        <v>0.93304231141792</v>
      </c>
      <c r="BF33" s="108">
        <f t="shared" si="276"/>
        <v>0.934048274620952</v>
      </c>
      <c r="BG33" s="108">
        <f t="shared" si="276"/>
        <v>0.876643830189879</v>
      </c>
      <c r="BH33" s="108">
        <f t="shared" si="276"/>
        <v>0.865745398998472</v>
      </c>
      <c r="BI33" s="108">
        <f t="shared" si="276"/>
        <v>0.901376183026739</v>
      </c>
      <c r="BJ33" s="108">
        <f t="shared" si="276"/>
        <v>0.788938651853349</v>
      </c>
      <c r="BL33" s="89">
        <f t="shared" ref="BL33:BV33" si="277">AZ$37*P33</f>
        <v>0.264216625562852</v>
      </c>
      <c r="BM33" s="89">
        <f t="shared" si="277"/>
        <v>0.0572092507252401</v>
      </c>
      <c r="BN33" s="89">
        <f t="shared" si="277"/>
        <v>0.044970829923334</v>
      </c>
      <c r="BO33" s="89">
        <f t="shared" si="277"/>
        <v>4.03439153439154e-5</v>
      </c>
      <c r="BP33" s="89">
        <f t="shared" si="277"/>
        <v>0.000313492063492064</v>
      </c>
      <c r="BQ33" s="89">
        <f t="shared" si="277"/>
        <v>0.281587042788131</v>
      </c>
      <c r="BR33" s="89">
        <f t="shared" si="277"/>
        <v>0.298510626631264</v>
      </c>
      <c r="BS33" s="89">
        <f t="shared" si="277"/>
        <v>0.0410678553551823</v>
      </c>
      <c r="BT33" s="89">
        <f t="shared" si="277"/>
        <v>0.0121416219237748</v>
      </c>
      <c r="BU33" s="89">
        <f t="shared" si="277"/>
        <v>0.0591812079166686</v>
      </c>
      <c r="BV33" s="89">
        <f t="shared" si="277"/>
        <v>0.3366354201026</v>
      </c>
      <c r="BX33" s="89">
        <f t="shared" si="6"/>
        <v>0.366396706211426</v>
      </c>
      <c r="BY33" s="89">
        <f t="shared" si="7"/>
        <v>0.281940878766967</v>
      </c>
      <c r="BZ33" s="89">
        <f t="shared" si="8"/>
        <v>0.339578481986446</v>
      </c>
      <c r="CA33" s="89">
        <f t="shared" si="9"/>
        <v>0.407958249943043</v>
      </c>
      <c r="CC33" s="89">
        <f t="shared" ref="CC33:CF33" si="278">BX33/SUM(BX$32:BX$41)</f>
        <v>0.0693459285991584</v>
      </c>
      <c r="CD33" s="89">
        <f t="shared" si="278"/>
        <v>0.0781856620567039</v>
      </c>
      <c r="CE33" s="89">
        <f t="shared" si="278"/>
        <v>0.0696711661281803</v>
      </c>
      <c r="CF33" s="89">
        <f t="shared" si="278"/>
        <v>0.0877258532436049</v>
      </c>
      <c r="CH33" s="89">
        <f t="shared" ref="CH33:CK33" si="279">CC33*LN(CC33)</f>
        <v>-0.185059862704835</v>
      </c>
      <c r="CI33" s="89">
        <f t="shared" si="279"/>
        <v>-0.199269372964207</v>
      </c>
      <c r="CJ33" s="89">
        <f t="shared" si="279"/>
        <v>-0.185601808101316</v>
      </c>
      <c r="CK33" s="89">
        <f t="shared" si="279"/>
        <v>-0.213484252824634</v>
      </c>
      <c r="CL33" s="81" t="s">
        <v>181</v>
      </c>
      <c r="CM33" s="108">
        <f t="shared" ref="CM33:CP33" si="280">-1/LN(10)*CM32</f>
        <v>0.976245296729654</v>
      </c>
      <c r="CN33" s="108">
        <f t="shared" si="280"/>
        <v>0.933346942836626</v>
      </c>
      <c r="CO33" s="108">
        <f t="shared" si="280"/>
        <v>0.97783265248022</v>
      </c>
      <c r="CP33" s="108">
        <f t="shared" si="280"/>
        <v>0.995736916559722</v>
      </c>
      <c r="CR33" s="89">
        <f t="shared" ref="CR33:CU33" si="281">CM$37*BX33</f>
        <v>0.0616832274853361</v>
      </c>
      <c r="CS33" s="89">
        <f t="shared" si="281"/>
        <v>0.0936264134806434</v>
      </c>
      <c r="CT33" s="89">
        <f t="shared" si="281"/>
        <v>0.0821175492724669</v>
      </c>
      <c r="CU33" s="89">
        <f t="shared" si="281"/>
        <v>0.105150783368319</v>
      </c>
      <c r="CV33" s="87">
        <f t="shared" si="14"/>
        <v>0.342577973606765</v>
      </c>
      <c r="CX33">
        <f t="shared" si="25"/>
        <v>0.0878719813765551</v>
      </c>
    </row>
    <row r="34" spans="1:102">
      <c r="A34" s="7" t="s">
        <v>57</v>
      </c>
      <c r="B34" s="46">
        <v>2014</v>
      </c>
      <c r="C34" s="51" t="s">
        <v>58</v>
      </c>
      <c r="D34">
        <v>65963</v>
      </c>
      <c r="E34">
        <v>5.0495581</v>
      </c>
      <c r="F34">
        <v>630349</v>
      </c>
      <c r="I34">
        <v>81</v>
      </c>
      <c r="J34">
        <v>67203</v>
      </c>
      <c r="K34">
        <v>65.161591</v>
      </c>
      <c r="L34">
        <v>3037900</v>
      </c>
      <c r="M34">
        <v>8940</v>
      </c>
      <c r="N34">
        <v>89467900</v>
      </c>
      <c r="P34" s="91">
        <f t="shared" ref="P34:R34" si="282">(D34-MIN(D$32:D$41))/(MAX(D$32:D$41)-MIN(D$32:D$41))+0.001</f>
        <v>0.88395073340788</v>
      </c>
      <c r="Q34" s="91">
        <f t="shared" si="282"/>
        <v>0.248714292260744</v>
      </c>
      <c r="R34" s="91">
        <f t="shared" si="282"/>
        <v>0.312813058269865</v>
      </c>
      <c r="S34" s="113">
        <v>0.001</v>
      </c>
      <c r="T34" s="113">
        <v>0.001</v>
      </c>
      <c r="U34" s="91">
        <f t="shared" ref="U34:Z34" si="283">(I34-MIN(I$32:I$41))/(MAX(I$32:I$41)-MIN(I$32:I$41))+0.001</f>
        <v>0.522739130434783</v>
      </c>
      <c r="V34" s="108" cm="1">
        <f t="array" ref="V34">(MAX(J$32:J$41-J34)/(MAX(J$32:J$41)-MIN(J$32:J$41))+0.001)</f>
        <v>0.574599240265907</v>
      </c>
      <c r="W34" s="108" cm="1">
        <f t="array" ref="W34">(MAX(K$32:K$41-K34)/(MAX(K$32:K$41)-MIN(K$32:K$41))+0.001)</f>
        <v>0.233849833269839</v>
      </c>
      <c r="X34" s="91">
        <f t="shared" si="283"/>
        <v>0.214116447198554</v>
      </c>
      <c r="Y34" s="91">
        <f t="shared" si="283"/>
        <v>0.306596903840429</v>
      </c>
      <c r="Z34" s="91">
        <f t="shared" si="283"/>
        <v>0.715004218650674</v>
      </c>
      <c r="AB34" s="89">
        <f t="shared" ref="AB34:AL34" si="284">P34/SUM(P$32:P$41)</f>
        <v>0.133013624423738</v>
      </c>
      <c r="AC34" s="89">
        <f t="shared" si="284"/>
        <v>0.0577288292253399</v>
      </c>
      <c r="AD34" s="89">
        <f t="shared" si="284"/>
        <v>0.0535514033146922</v>
      </c>
      <c r="AE34" s="89">
        <f t="shared" si="284"/>
        <v>0.1</v>
      </c>
      <c r="AF34" s="89">
        <f t="shared" si="284"/>
        <v>0.1</v>
      </c>
      <c r="AG34" s="89">
        <f t="shared" si="284"/>
        <v>0.093761210325197</v>
      </c>
      <c r="AH34" s="89">
        <f t="shared" si="284"/>
        <v>0.0965146123084432</v>
      </c>
      <c r="AI34" s="89">
        <f t="shared" si="284"/>
        <v>0.0529891672176333</v>
      </c>
      <c r="AJ34" s="89">
        <f t="shared" si="284"/>
        <v>0.0426538414653277</v>
      </c>
      <c r="AK34" s="89">
        <f t="shared" si="284"/>
        <v>0.0602799950130498</v>
      </c>
      <c r="AL34" s="89">
        <f t="shared" si="284"/>
        <v>0.178303221478535</v>
      </c>
      <c r="AN34" s="89">
        <f t="shared" ref="AN34:AX34" si="285">AB34*LN(AB34)</f>
        <v>-0.268328878925828</v>
      </c>
      <c r="AO34" s="89">
        <f t="shared" si="285"/>
        <v>-0.164642539569915</v>
      </c>
      <c r="AP34" s="89">
        <f t="shared" si="285"/>
        <v>-0.156751023630595</v>
      </c>
      <c r="AQ34" s="89">
        <f t="shared" si="285"/>
        <v>-0.230258509299405</v>
      </c>
      <c r="AR34" s="89">
        <f t="shared" si="285"/>
        <v>-0.230258509299405</v>
      </c>
      <c r="AS34" s="89">
        <f t="shared" si="285"/>
        <v>-0.221933164054917</v>
      </c>
      <c r="AT34" s="89">
        <f t="shared" si="285"/>
        <v>-0.225657037380687</v>
      </c>
      <c r="AU34" s="89">
        <f t="shared" si="285"/>
        <v>-0.155664569141666</v>
      </c>
      <c r="AV34" s="89">
        <f t="shared" si="285"/>
        <v>-0.134557426555074</v>
      </c>
      <c r="AW34" s="89">
        <f t="shared" si="285"/>
        <v>-0.169311736666722</v>
      </c>
      <c r="AX34" s="89">
        <f t="shared" si="285"/>
        <v>-0.307442839806706</v>
      </c>
      <c r="AY34" s="109" t="s">
        <v>182</v>
      </c>
      <c r="AZ34">
        <f t="shared" ref="AZ34:BJ34" si="286">1-AZ33</f>
        <v>0.0733484189921655</v>
      </c>
      <c r="BA34">
        <f t="shared" si="286"/>
        <v>0.101825357204986</v>
      </c>
      <c r="BB34">
        <f t="shared" si="286"/>
        <v>0.0991208836987896</v>
      </c>
      <c r="BC34">
        <f t="shared" si="286"/>
        <v>0</v>
      </c>
      <c r="BD34">
        <f t="shared" si="286"/>
        <v>0</v>
      </c>
      <c r="BE34">
        <f t="shared" si="286"/>
        <v>0.0669576885820802</v>
      </c>
      <c r="BF34">
        <f t="shared" si="286"/>
        <v>0.0659517253790477</v>
      </c>
      <c r="BG34">
        <f t="shared" si="286"/>
        <v>0.123356169810121</v>
      </c>
      <c r="BH34">
        <f t="shared" si="286"/>
        <v>0.134254601001528</v>
      </c>
      <c r="BI34">
        <f t="shared" si="286"/>
        <v>0.0986238169732606</v>
      </c>
      <c r="BJ34">
        <f t="shared" si="286"/>
        <v>0.211061348146651</v>
      </c>
      <c r="BL34" s="89">
        <f t="shared" ref="BL34:BV34" si="287">AZ$37*P34</f>
        <v>0.233321158786052</v>
      </c>
      <c r="BM34" s="89">
        <f t="shared" si="287"/>
        <v>0.124925693886855</v>
      </c>
      <c r="BN34" s="89">
        <f t="shared" si="287"/>
        <v>0.0731236121343043</v>
      </c>
      <c r="BO34" s="89">
        <f t="shared" si="287"/>
        <v>4.03439153439154e-5</v>
      </c>
      <c r="BP34" s="89">
        <f t="shared" si="287"/>
        <v>0.000313492063492064</v>
      </c>
      <c r="BQ34" s="89">
        <f t="shared" si="287"/>
        <v>0.337775218541525</v>
      </c>
      <c r="BR34" s="89">
        <f t="shared" si="287"/>
        <v>0.171915319273908</v>
      </c>
      <c r="BS34" s="89">
        <f t="shared" si="287"/>
        <v>0.163883905834693</v>
      </c>
      <c r="BT34" s="89">
        <f t="shared" si="287"/>
        <v>0.0441082354794239</v>
      </c>
      <c r="BU34" s="89">
        <f t="shared" si="287"/>
        <v>0.123162960770346</v>
      </c>
      <c r="BV34" s="89">
        <f t="shared" si="287"/>
        <v>0.280488368927537</v>
      </c>
      <c r="BX34" s="89">
        <f t="shared" si="6"/>
        <v>0.431370464807211</v>
      </c>
      <c r="BY34" s="89">
        <f t="shared" si="7"/>
        <v>0.338129054520361</v>
      </c>
      <c r="BZ34" s="89">
        <f t="shared" si="8"/>
        <v>0.335799225108601</v>
      </c>
      <c r="CA34" s="89">
        <f t="shared" si="9"/>
        <v>0.447759565177307</v>
      </c>
      <c r="CC34" s="89">
        <f t="shared" ref="CC34:CF34" si="288">BX34/SUM(BX$32:BX$41)</f>
        <v>0.0816431614836765</v>
      </c>
      <c r="CD34" s="89">
        <f t="shared" si="288"/>
        <v>0.0937673320162012</v>
      </c>
      <c r="CE34" s="89">
        <f t="shared" si="288"/>
        <v>0.0688957776753044</v>
      </c>
      <c r="CF34" s="89">
        <f t="shared" si="288"/>
        <v>0.0962845828185821</v>
      </c>
      <c r="CH34" s="89">
        <f t="shared" ref="CH34:CK34" si="289">CC34*LN(CC34)</f>
        <v>-0.204548549576486</v>
      </c>
      <c r="CI34" s="89">
        <f t="shared" si="289"/>
        <v>-0.22194153223144</v>
      </c>
      <c r="CJ34" s="89">
        <f t="shared" si="289"/>
        <v>-0.184307255114638</v>
      </c>
      <c r="CK34" s="89">
        <f t="shared" si="289"/>
        <v>-0.225348969583754</v>
      </c>
      <c r="CL34" s="109" t="s">
        <v>182</v>
      </c>
      <c r="CM34">
        <f t="shared" ref="CM34:CP34" si="290">1-CM33</f>
        <v>0.0237547032703465</v>
      </c>
      <c r="CN34">
        <f t="shared" si="290"/>
        <v>0.0666530571633737</v>
      </c>
      <c r="CO34">
        <f t="shared" si="290"/>
        <v>0.0221673475197796</v>
      </c>
      <c r="CP34">
        <f t="shared" si="290"/>
        <v>0.00426308344027804</v>
      </c>
      <c r="CR34" s="89">
        <f t="shared" ref="CR34:CU34" si="291">CM$37*BX34</f>
        <v>0.0726216203914351</v>
      </c>
      <c r="CS34" s="89">
        <f t="shared" si="291"/>
        <v>0.112285280541062</v>
      </c>
      <c r="CT34" s="89">
        <f t="shared" si="291"/>
        <v>0.0812036417979287</v>
      </c>
      <c r="CU34" s="89">
        <f t="shared" si="291"/>
        <v>0.115409527925039</v>
      </c>
      <c r="CV34" s="87">
        <f t="shared" si="14"/>
        <v>0.381520070655464</v>
      </c>
      <c r="CX34">
        <f t="shared" si="25"/>
        <v>0.0967444611694954</v>
      </c>
    </row>
    <row r="35" spans="1:102">
      <c r="A35" s="7" t="s">
        <v>57</v>
      </c>
      <c r="B35" s="46">
        <v>2015</v>
      </c>
      <c r="C35" s="51" t="s">
        <v>58</v>
      </c>
      <c r="D35">
        <v>65683</v>
      </c>
      <c r="E35">
        <v>5.3206005</v>
      </c>
      <c r="F35">
        <v>653461</v>
      </c>
      <c r="I35">
        <v>95</v>
      </c>
      <c r="J35">
        <v>69224</v>
      </c>
      <c r="K35">
        <v>55.955105</v>
      </c>
      <c r="L35">
        <v>3068100</v>
      </c>
      <c r="M35">
        <v>9045</v>
      </c>
      <c r="N35">
        <v>71676400</v>
      </c>
      <c r="P35" s="91">
        <f t="shared" ref="P35:R35" si="292">(D35-MIN(D$32:D$41))/(MAX(D$32:D$41)-MIN(D$32:D$41))+0.001</f>
        <v>0.874742024600408</v>
      </c>
      <c r="Q35" s="91">
        <f t="shared" si="292"/>
        <v>0.438631357731733</v>
      </c>
      <c r="R35" s="91">
        <f t="shared" si="292"/>
        <v>0.382581131950167</v>
      </c>
      <c r="S35" s="91">
        <v>0.001</v>
      </c>
      <c r="T35" s="91">
        <v>0.001</v>
      </c>
      <c r="U35" s="91">
        <f t="shared" ref="U35:Z35" si="293">(I35-MIN(I$32:I$41))/(MAX(I$32:I$41)-MIN(I$32:I$41))+0.001</f>
        <v>0.72563768115942</v>
      </c>
      <c r="V35" s="108" cm="1">
        <f t="array" ref="V35">(MAX(J$32:J$41-J35)/(MAX(J$32:J$41)-MIN(J$32:J$41))+0.001)</f>
        <v>0.478635327635328</v>
      </c>
      <c r="W35" s="108" cm="1">
        <f t="array" ref="W35">(MAX(K$32:K$41-K35)/(MAX(K$32:K$41)-MIN(K$32:K$41))+0.001)</f>
        <v>0.434984429429887</v>
      </c>
      <c r="X35" s="91">
        <f t="shared" si="293"/>
        <v>0.2297115930803</v>
      </c>
      <c r="Y35" s="91">
        <f t="shared" si="293"/>
        <v>0.322226555522477</v>
      </c>
      <c r="Z35" s="91">
        <f t="shared" si="293"/>
        <v>0.572203374920539</v>
      </c>
      <c r="AB35" s="89">
        <f t="shared" ref="AB35:AL35" si="294">P35/SUM(P$32:P$41)</f>
        <v>0.131627932112558</v>
      </c>
      <c r="AC35" s="89">
        <f t="shared" si="294"/>
        <v>0.101810292095429</v>
      </c>
      <c r="AD35" s="89">
        <f t="shared" si="294"/>
        <v>0.0654952085791125</v>
      </c>
      <c r="AE35" s="89">
        <f t="shared" si="294"/>
        <v>0.1</v>
      </c>
      <c r="AF35" s="89">
        <f t="shared" si="294"/>
        <v>0.1</v>
      </c>
      <c r="AG35" s="89">
        <f t="shared" si="294"/>
        <v>0.130154150094882</v>
      </c>
      <c r="AH35" s="89">
        <f t="shared" si="294"/>
        <v>0.080395691199436</v>
      </c>
      <c r="AI35" s="89">
        <f t="shared" si="294"/>
        <v>0.0985652302840446</v>
      </c>
      <c r="AJ35" s="89">
        <f t="shared" si="294"/>
        <v>0.0457605289186825</v>
      </c>
      <c r="AK35" s="89">
        <f t="shared" si="294"/>
        <v>0.0633529396959482</v>
      </c>
      <c r="AL35" s="89">
        <f t="shared" si="294"/>
        <v>0.142692451915543</v>
      </c>
      <c r="AN35" s="89">
        <f t="shared" ref="AN35:AX35" si="295">AB35*LN(AB35)</f>
        <v>-0.266911965947668</v>
      </c>
      <c r="AO35" s="89">
        <f t="shared" si="295"/>
        <v>-0.232600281001017</v>
      </c>
      <c r="AP35" s="89">
        <f t="shared" si="295"/>
        <v>-0.178525417675441</v>
      </c>
      <c r="AQ35" s="89">
        <f t="shared" si="295"/>
        <v>-0.230258509299405</v>
      </c>
      <c r="AR35" s="89">
        <f t="shared" si="295"/>
        <v>-0.230258509299405</v>
      </c>
      <c r="AS35" s="89">
        <f t="shared" si="295"/>
        <v>-0.265388966490694</v>
      </c>
      <c r="AT35" s="89">
        <f t="shared" si="295"/>
        <v>-0.202661031979314</v>
      </c>
      <c r="AU35" s="89">
        <f t="shared" si="295"/>
        <v>-0.228379257252531</v>
      </c>
      <c r="AV35" s="89">
        <f t="shared" si="295"/>
        <v>-0.141140726530147</v>
      </c>
      <c r="AW35" s="89">
        <f t="shared" si="295"/>
        <v>-0.174792912673057</v>
      </c>
      <c r="AX35" s="89">
        <f t="shared" si="295"/>
        <v>-0.27783128635027</v>
      </c>
      <c r="AY35" s="109" t="s">
        <v>183</v>
      </c>
      <c r="AZ35" s="77">
        <f t="shared" ref="AZ35:BB35" si="296">AZ34/(3-SUM($AZ33:$BB33))</f>
        <v>0.267407389629793</v>
      </c>
      <c r="BA35" s="77">
        <f t="shared" si="296"/>
        <v>0.371226174230353</v>
      </c>
      <c r="BB35" s="77">
        <f t="shared" si="296"/>
        <v>0.361366436139854</v>
      </c>
      <c r="BC35" s="77">
        <f t="shared" ref="BC35:BE35" si="297">BC34/(3-SUM($BC33:$BE33))</f>
        <v>0</v>
      </c>
      <c r="BD35" s="77">
        <f t="shared" si="297"/>
        <v>0</v>
      </c>
      <c r="BE35" s="77">
        <f t="shared" si="297"/>
        <v>1.00000000000001</v>
      </c>
      <c r="BF35" s="77">
        <f>BF34/(2-SUM($BF33:$BG33))</f>
        <v>0.348383385242039</v>
      </c>
      <c r="BG35" s="77">
        <f>BG34/(2-SUM($BF33:$BG33))</f>
        <v>0.65161661475796</v>
      </c>
      <c r="BH35" s="77">
        <f t="shared" ref="BH35:BJ35" si="298">BH34/(3-SUM($BH33:$BJ33))</f>
        <v>0.302416253841073</v>
      </c>
      <c r="BI35" s="77">
        <f t="shared" si="298"/>
        <v>0.222155851986195</v>
      </c>
      <c r="BJ35" s="77">
        <f t="shared" si="298"/>
        <v>0.475427894172731</v>
      </c>
      <c r="BL35" s="89">
        <f t="shared" ref="BL35:BV35" si="299">AZ$37*P35</f>
        <v>0.230890495482454</v>
      </c>
      <c r="BM35" s="89">
        <f t="shared" si="299"/>
        <v>0.220318367018986</v>
      </c>
      <c r="BN35" s="89">
        <f t="shared" si="299"/>
        <v>0.0894326933068515</v>
      </c>
      <c r="BO35" s="89">
        <f t="shared" si="299"/>
        <v>4.03439153439154e-5</v>
      </c>
      <c r="BP35" s="89">
        <f t="shared" si="299"/>
        <v>0.000313492063492064</v>
      </c>
      <c r="BQ35" s="89">
        <f t="shared" si="299"/>
        <v>0.468880961966109</v>
      </c>
      <c r="BR35" s="89">
        <f t="shared" si="299"/>
        <v>0.14320371382343</v>
      </c>
      <c r="BS35" s="89">
        <f t="shared" si="299"/>
        <v>0.304840701724971</v>
      </c>
      <c r="BT35" s="89">
        <f t="shared" si="299"/>
        <v>0.0473208535472463</v>
      </c>
      <c r="BU35" s="89">
        <f t="shared" si="299"/>
        <v>0.129441543994305</v>
      </c>
      <c r="BV35" s="89">
        <f t="shared" si="299"/>
        <v>0.224469152964127</v>
      </c>
      <c r="BX35" s="89">
        <f t="shared" si="6"/>
        <v>0.540641555808292</v>
      </c>
      <c r="BY35" s="89">
        <f t="shared" si="7"/>
        <v>0.469234797944945</v>
      </c>
      <c r="BZ35" s="89">
        <f t="shared" si="8"/>
        <v>0.4480444155484</v>
      </c>
      <c r="CA35" s="89">
        <f t="shared" si="9"/>
        <v>0.401231550505678</v>
      </c>
      <c r="CC35" s="89">
        <f t="shared" ref="CC35:CF35" si="300">BX35/SUM(BX$32:BX$41)</f>
        <v>0.102324311576059</v>
      </c>
      <c r="CD35" s="89">
        <f t="shared" si="300"/>
        <v>0.130124561921695</v>
      </c>
      <c r="CE35" s="89">
        <f t="shared" si="300"/>
        <v>0.091925073478955</v>
      </c>
      <c r="CF35" s="89">
        <f t="shared" si="300"/>
        <v>0.0862793683453621</v>
      </c>
      <c r="CH35" s="89">
        <f t="shared" ref="CH35:CK35" si="301">CC35*LN(CC35)</f>
        <v>-0.233259317671515</v>
      </c>
      <c r="CI35" s="89">
        <f t="shared" si="301"/>
        <v>-0.265358219957228</v>
      </c>
      <c r="CJ35" s="89">
        <f t="shared" si="301"/>
        <v>-0.219405060395518</v>
      </c>
      <c r="CK35" s="89">
        <f t="shared" si="301"/>
        <v>-0.211398669428755</v>
      </c>
      <c r="CL35" s="109" t="s">
        <v>183</v>
      </c>
      <c r="CM35">
        <f t="shared" ref="CM35:CP35" si="302">CM34/(4-SUM($CM33:$CP33))</f>
        <v>0.20331282936661</v>
      </c>
      <c r="CN35">
        <f t="shared" si="302"/>
        <v>0.570473202026331</v>
      </c>
      <c r="CO35">
        <f t="shared" si="302"/>
        <v>0.189726897133056</v>
      </c>
      <c r="CP35">
        <f t="shared" si="302"/>
        <v>0.0364870714740032</v>
      </c>
      <c r="CR35" s="89">
        <f t="shared" ref="CR35:CU35" si="303">CM$37*BX35</f>
        <v>0.0910175105550906</v>
      </c>
      <c r="CS35" s="89">
        <f t="shared" si="303"/>
        <v>0.15582263701537</v>
      </c>
      <c r="CT35" s="89">
        <f t="shared" si="303"/>
        <v>0.108346998769839</v>
      </c>
      <c r="CU35" s="89">
        <f t="shared" si="303"/>
        <v>0.103416984099837</v>
      </c>
      <c r="CV35" s="87">
        <f t="shared" si="14"/>
        <v>0.458604130440138</v>
      </c>
      <c r="CX35">
        <f t="shared" ref="CX35:CX71" si="304">MEDIAN(CR35:CU35)</f>
        <v>0.105881991434838</v>
      </c>
    </row>
    <row r="36" spans="1:102">
      <c r="A36" s="7" t="s">
        <v>57</v>
      </c>
      <c r="B36" s="46">
        <v>2016</v>
      </c>
      <c r="C36" s="51" t="s">
        <v>58</v>
      </c>
      <c r="D36">
        <v>63547</v>
      </c>
      <c r="E36">
        <v>5.3823784</v>
      </c>
      <c r="F36">
        <v>687069</v>
      </c>
      <c r="I36">
        <v>88</v>
      </c>
      <c r="J36">
        <v>66943</v>
      </c>
      <c r="K36">
        <v>62.095463</v>
      </c>
      <c r="L36">
        <v>3326700</v>
      </c>
      <c r="M36">
        <v>9805</v>
      </c>
      <c r="N36">
        <v>53884900</v>
      </c>
      <c r="P36" s="91">
        <f t="shared" ref="P36:R36" si="305">(D36-MIN(D$32:D$41))/(MAX(D$32:D$41)-MIN(D$32:D$41))+0.001</f>
        <v>0.804492731697691</v>
      </c>
      <c r="Q36" s="91">
        <f t="shared" si="305"/>
        <v>0.481918597953042</v>
      </c>
      <c r="R36" s="91">
        <f t="shared" si="305"/>
        <v>0.484033426007263</v>
      </c>
      <c r="S36" s="113">
        <v>0.001</v>
      </c>
      <c r="T36" s="113">
        <v>0.001</v>
      </c>
      <c r="U36" s="91">
        <f t="shared" ref="U36:Z36" si="306">(I36-MIN(I$32:I$41))/(MAX(I$32:I$41)-MIN(I$32:I$41))+0.001</f>
        <v>0.624188405797101</v>
      </c>
      <c r="V36" s="108" cm="1">
        <f t="array" ref="V36">(MAX(J$32:J$41-J36)/(MAX(J$32:J$41)-MIN(J$32:J$41))+0.001)</f>
        <v>0.586944919278253</v>
      </c>
      <c r="W36" s="108" cm="1">
        <f t="array" ref="W36">(MAX(K$32:K$41-K36)/(MAX(K$32:K$41)-MIN(K$32:K$41))+0.001)</f>
        <v>0.300835697046204</v>
      </c>
      <c r="X36" s="91">
        <f t="shared" si="306"/>
        <v>0.363251484637232</v>
      </c>
      <c r="Y36" s="91">
        <f t="shared" si="306"/>
        <v>0.435355462935397</v>
      </c>
      <c r="Z36" s="91">
        <f t="shared" si="306"/>
        <v>0.429402531190404</v>
      </c>
      <c r="AB36" s="89">
        <f t="shared" ref="AB36:AL36" si="307">P36/SUM(P$32:P$41)</f>
        <v>0.121057079338704</v>
      </c>
      <c r="AC36" s="89">
        <f t="shared" si="307"/>
        <v>0.111857650756074</v>
      </c>
      <c r="AD36" s="89">
        <f t="shared" si="307"/>
        <v>0.0828631303222173</v>
      </c>
      <c r="AE36" s="89">
        <f t="shared" si="307"/>
        <v>0.1</v>
      </c>
      <c r="AF36" s="89">
        <f t="shared" si="307"/>
        <v>0.1</v>
      </c>
      <c r="AG36" s="89">
        <f t="shared" si="307"/>
        <v>0.111957680210039</v>
      </c>
      <c r="AH36" s="89">
        <f t="shared" si="307"/>
        <v>0.0985882983491864</v>
      </c>
      <c r="AI36" s="89">
        <f t="shared" si="307"/>
        <v>0.068167818778901</v>
      </c>
      <c r="AJ36" s="89">
        <f t="shared" si="307"/>
        <v>0.0723628261186003</v>
      </c>
      <c r="AK36" s="89">
        <f t="shared" si="307"/>
        <v>0.0855952059721655</v>
      </c>
      <c r="AL36" s="89">
        <f t="shared" si="307"/>
        <v>0.107081682352552</v>
      </c>
      <c r="AN36" s="89">
        <f t="shared" ref="AN36:AX36" si="308">AB36*LN(AB36)</f>
        <v>-0.255611189490373</v>
      </c>
      <c r="AO36" s="89">
        <f t="shared" si="308"/>
        <v>-0.245027337410938</v>
      </c>
      <c r="AP36" s="89">
        <f t="shared" si="308"/>
        <v>-0.206376017523768</v>
      </c>
      <c r="AQ36" s="89">
        <f t="shared" si="308"/>
        <v>-0.230258509299405</v>
      </c>
      <c r="AR36" s="89">
        <f t="shared" si="308"/>
        <v>-0.230258509299405</v>
      </c>
      <c r="AS36" s="89">
        <f t="shared" si="308"/>
        <v>-0.245146380583181</v>
      </c>
      <c r="AT36" s="89">
        <f t="shared" si="308"/>
        <v>-0.228409636042037</v>
      </c>
      <c r="AU36" s="89">
        <f t="shared" si="308"/>
        <v>-0.183083947753342</v>
      </c>
      <c r="AV36" s="89">
        <f t="shared" si="308"/>
        <v>-0.190029308612249</v>
      </c>
      <c r="AW36" s="89">
        <f t="shared" si="308"/>
        <v>-0.210403801481036</v>
      </c>
      <c r="AX36" s="89">
        <f t="shared" si="308"/>
        <v>-0.239237970091211</v>
      </c>
      <c r="AY36" s="77" t="s">
        <v>184</v>
      </c>
      <c r="AZ36" s="110">
        <v>0.26049795615013</v>
      </c>
      <c r="BA36" s="110">
        <v>0.633345720302242</v>
      </c>
      <c r="BB36" s="110">
        <v>0.106156323547628</v>
      </c>
      <c r="BC36" s="110">
        <v>0.0806878306878307</v>
      </c>
      <c r="BD36" s="110">
        <v>0.626984126984127</v>
      </c>
      <c r="BE36" s="110">
        <v>0.292328042328042</v>
      </c>
      <c r="BF36" s="110">
        <v>0.25</v>
      </c>
      <c r="BG36" s="110">
        <v>0.75</v>
      </c>
      <c r="BH36" s="110">
        <v>0.10958605664488</v>
      </c>
      <c r="BI36" s="110">
        <v>0.581263616557734</v>
      </c>
      <c r="BJ36" s="110">
        <v>0.309150326797386</v>
      </c>
      <c r="BL36" s="89">
        <f t="shared" ref="BL36:BV36" si="309">AZ$37*P36</f>
        <v>0.212348006852152</v>
      </c>
      <c r="BM36" s="89">
        <f t="shared" si="309"/>
        <v>0.24206093947809</v>
      </c>
      <c r="BN36" s="89">
        <f t="shared" si="309"/>
        <v>0.113148321553951</v>
      </c>
      <c r="BO36" s="89">
        <f t="shared" si="309"/>
        <v>4.03439153439154e-5</v>
      </c>
      <c r="BP36" s="89">
        <f t="shared" si="309"/>
        <v>0.000313492063492064</v>
      </c>
      <c r="BQ36" s="89">
        <f t="shared" si="309"/>
        <v>0.403328090253817</v>
      </c>
      <c r="BR36" s="89">
        <f t="shared" si="309"/>
        <v>0.175609043874168</v>
      </c>
      <c r="BS36" s="89">
        <f t="shared" si="309"/>
        <v>0.210828155646126</v>
      </c>
      <c r="BT36" s="89">
        <f t="shared" si="309"/>
        <v>0.0748302254789961</v>
      </c>
      <c r="BU36" s="89">
        <f t="shared" si="309"/>
        <v>0.174886527329626</v>
      </c>
      <c r="BV36" s="89">
        <f t="shared" si="309"/>
        <v>0.168449937000716</v>
      </c>
      <c r="BX36" s="89">
        <f t="shared" si="6"/>
        <v>0.567557267884193</v>
      </c>
      <c r="BY36" s="89">
        <f t="shared" si="7"/>
        <v>0.403681926232653</v>
      </c>
      <c r="BZ36" s="89">
        <f t="shared" si="8"/>
        <v>0.386437199520294</v>
      </c>
      <c r="CA36" s="89">
        <f t="shared" si="9"/>
        <v>0.418166689809339</v>
      </c>
      <c r="CC36" s="89">
        <f t="shared" ref="CC36:CF36" si="310">BX36/SUM(BX$32:BX$41)</f>
        <v>0.107418503243639</v>
      </c>
      <c r="CD36" s="89">
        <f t="shared" si="310"/>
        <v>0.111945946968948</v>
      </c>
      <c r="CE36" s="89">
        <f t="shared" si="310"/>
        <v>0.0792851483650892</v>
      </c>
      <c r="CF36" s="89">
        <f t="shared" si="310"/>
        <v>0.0899210388972393</v>
      </c>
      <c r="CH36" s="89">
        <f t="shared" ref="CH36:CK36" si="311">CC36*LN(CC36)</f>
        <v>-0.239653132916887</v>
      </c>
      <c r="CI36" s="89">
        <f t="shared" si="311"/>
        <v>-0.245132421701878</v>
      </c>
      <c r="CJ36" s="89">
        <f t="shared" si="311"/>
        <v>-0.200964418542762</v>
      </c>
      <c r="CK36" s="89">
        <f t="shared" si="311"/>
        <v>-0.216603897192561</v>
      </c>
      <c r="CL36" s="77" t="s">
        <v>184</v>
      </c>
      <c r="CM36" s="111">
        <v>0.133389037433155</v>
      </c>
      <c r="CN36" s="111">
        <v>0.0936831550802139</v>
      </c>
      <c r="CO36" s="111">
        <v>0.293917112299465</v>
      </c>
      <c r="CP36" s="111">
        <v>0.479010695187166</v>
      </c>
      <c r="CR36" s="89">
        <f t="shared" ref="CR36:CU36" si="312">CM$37*BX36</f>
        <v>0.0955487958061911</v>
      </c>
      <c r="CS36" s="89">
        <f t="shared" si="312"/>
        <v>0.134053958778216</v>
      </c>
      <c r="CT36" s="89">
        <f t="shared" si="312"/>
        <v>0.093449018284935</v>
      </c>
      <c r="CU36" s="89">
        <f t="shared" si="312"/>
        <v>0.107781997344404</v>
      </c>
      <c r="CV36" s="87">
        <f t="shared" si="14"/>
        <v>0.430833770213746</v>
      </c>
      <c r="CX36">
        <f t="shared" si="304"/>
        <v>0.101665396575298</v>
      </c>
    </row>
    <row r="37" spans="1:102">
      <c r="A37" s="7" t="s">
        <v>57</v>
      </c>
      <c r="B37" s="46">
        <v>2017</v>
      </c>
      <c r="C37" s="51" t="s">
        <v>58</v>
      </c>
      <c r="D37">
        <v>61591</v>
      </c>
      <c r="E37">
        <v>5.5578088</v>
      </c>
      <c r="F37">
        <v>704352</v>
      </c>
      <c r="I37">
        <v>101</v>
      </c>
      <c r="J37">
        <v>67834</v>
      </c>
      <c r="K37">
        <v>59.728039</v>
      </c>
      <c r="L37">
        <v>3705200</v>
      </c>
      <c r="M37">
        <v>10565</v>
      </c>
      <c r="N37">
        <v>36093400</v>
      </c>
      <c r="P37" s="91">
        <f t="shared" ref="P37:R37" si="313">(D37-MIN(D$32:D$41))/(MAX(D$32:D$41)-MIN(D$32:D$41))+0.001</f>
        <v>0.74016332302835</v>
      </c>
      <c r="Q37" s="91">
        <f t="shared" si="313"/>
        <v>0.60484116195927</v>
      </c>
      <c r="R37" s="91">
        <f t="shared" si="313"/>
        <v>0.536205527833875</v>
      </c>
      <c r="S37" s="91">
        <v>0.001</v>
      </c>
      <c r="T37" s="91">
        <v>0.001</v>
      </c>
      <c r="U37" s="91">
        <f t="shared" ref="U37:Z37" si="314">(I37-MIN(I$32:I$41))/(MAX(I$32:I$41)-MIN(I$32:I$41))+0.001</f>
        <v>0.812594202898551</v>
      </c>
      <c r="V37" s="108" cm="1">
        <f t="array" ref="V37">(MAX(J$32:J$41-J37)/(MAX(J$32:J$41)-MIN(J$32:J$41))+0.001)</f>
        <v>0.54463722697056</v>
      </c>
      <c r="W37" s="108" cm="1">
        <f t="array" ref="W37">(MAX(K$32:K$41-K37)/(MAX(K$32:K$41)-MIN(K$32:K$41))+0.001)</f>
        <v>0.352556936852533</v>
      </c>
      <c r="X37" s="91">
        <f t="shared" si="314"/>
        <v>0.558707203718048</v>
      </c>
      <c r="Y37" s="91">
        <f t="shared" si="314"/>
        <v>0.548484370348318</v>
      </c>
      <c r="Z37" s="91">
        <f t="shared" si="314"/>
        <v>0.28660168746027</v>
      </c>
      <c r="AB37" s="89">
        <f t="shared" ref="AB37:AL37" si="315">P37/SUM(P$32:P$41)</f>
        <v>0.111377028764894</v>
      </c>
      <c r="AC37" s="89">
        <f t="shared" si="315"/>
        <v>0.14038908592594</v>
      </c>
      <c r="AD37" s="89">
        <f t="shared" si="315"/>
        <v>0.0917946285216364</v>
      </c>
      <c r="AE37" s="89">
        <f t="shared" si="315"/>
        <v>0.1</v>
      </c>
      <c r="AF37" s="89">
        <f t="shared" si="315"/>
        <v>0.1</v>
      </c>
      <c r="AG37" s="89">
        <f t="shared" si="315"/>
        <v>0.145751124281889</v>
      </c>
      <c r="AH37" s="89">
        <f t="shared" si="315"/>
        <v>0.0914819358018705</v>
      </c>
      <c r="AI37" s="89">
        <f t="shared" si="315"/>
        <v>0.0798875852054112</v>
      </c>
      <c r="AJ37" s="89">
        <f t="shared" si="315"/>
        <v>0.111299289731009</v>
      </c>
      <c r="AK37" s="89">
        <f t="shared" si="315"/>
        <v>0.107837472248383</v>
      </c>
      <c r="AL37" s="89">
        <f t="shared" si="315"/>
        <v>0.0714709127895607</v>
      </c>
      <c r="AN37" s="89">
        <f t="shared" ref="AN37:AX37" si="316">AB37*LN(AB37)</f>
        <v>-0.244454109347777</v>
      </c>
      <c r="AO37" s="89">
        <f t="shared" si="316"/>
        <v>-0.27563116063674</v>
      </c>
      <c r="AP37" s="89">
        <f t="shared" si="316"/>
        <v>-0.219224069151309</v>
      </c>
      <c r="AQ37" s="89">
        <f t="shared" si="316"/>
        <v>-0.230258509299405</v>
      </c>
      <c r="AR37" s="89">
        <f t="shared" si="316"/>
        <v>-0.230258509299405</v>
      </c>
      <c r="AS37" s="89">
        <f t="shared" si="316"/>
        <v>-0.280695493560339</v>
      </c>
      <c r="AT37" s="89">
        <f t="shared" si="316"/>
        <v>-0.218789455460005</v>
      </c>
      <c r="AU37" s="89">
        <f t="shared" si="316"/>
        <v>-0.201886698053704</v>
      </c>
      <c r="AV37" s="89">
        <f t="shared" si="316"/>
        <v>-0.244361196956654</v>
      </c>
      <c r="AW37" s="89">
        <f t="shared" si="316"/>
        <v>-0.24016807732487</v>
      </c>
      <c r="AX37" s="89">
        <f t="shared" si="316"/>
        <v>-0.188573482343537</v>
      </c>
      <c r="AY37" s="77" t="s">
        <v>185</v>
      </c>
      <c r="AZ37">
        <f t="shared" ref="AZ37:BJ37" si="317">AVERAGE(AZ35:AZ36)</f>
        <v>0.263952672889962</v>
      </c>
      <c r="BA37">
        <f t="shared" si="317"/>
        <v>0.502285947266298</v>
      </c>
      <c r="BB37">
        <f t="shared" si="317"/>
        <v>0.233761379843741</v>
      </c>
      <c r="BC37">
        <f t="shared" si="317"/>
        <v>0.0403439153439153</v>
      </c>
      <c r="BD37">
        <f t="shared" si="317"/>
        <v>0.313492063492063</v>
      </c>
      <c r="BE37">
        <f t="shared" si="317"/>
        <v>0.646164021164024</v>
      </c>
      <c r="BF37">
        <f t="shared" si="317"/>
        <v>0.299191692621019</v>
      </c>
      <c r="BG37">
        <f t="shared" si="317"/>
        <v>0.70080830737898</v>
      </c>
      <c r="BH37">
        <f t="shared" si="317"/>
        <v>0.206001155242977</v>
      </c>
      <c r="BI37">
        <f t="shared" si="317"/>
        <v>0.401709734271964</v>
      </c>
      <c r="BJ37">
        <f t="shared" si="317"/>
        <v>0.392289110485059</v>
      </c>
      <c r="BL37" s="89">
        <f t="shared" ref="BL37:BV37" si="318">AZ$37*P37</f>
        <v>0.195368087488449</v>
      </c>
      <c r="BM37" s="89">
        <f t="shared" si="318"/>
        <v>0.30380321598036</v>
      </c>
      <c r="BN37" s="89">
        <f t="shared" si="318"/>
        <v>0.125344144066288</v>
      </c>
      <c r="BO37" s="89">
        <f t="shared" si="318"/>
        <v>4.03439153439154e-5</v>
      </c>
      <c r="BP37" s="89">
        <f t="shared" si="318"/>
        <v>0.000313492063492064</v>
      </c>
      <c r="BQ37" s="89">
        <f t="shared" si="318"/>
        <v>0.525069137719503</v>
      </c>
      <c r="BR37" s="89">
        <f t="shared" si="318"/>
        <v>0.16295093380174</v>
      </c>
      <c r="BS37" s="89">
        <f t="shared" si="318"/>
        <v>0.247074830170342</v>
      </c>
      <c r="BT37" s="89">
        <f t="shared" si="318"/>
        <v>0.115094329408491</v>
      </c>
      <c r="BU37" s="89">
        <f t="shared" si="318"/>
        <v>0.220331510664949</v>
      </c>
      <c r="BV37" s="89">
        <f t="shared" si="318"/>
        <v>0.112430721037306</v>
      </c>
      <c r="BX37" s="89">
        <f t="shared" si="6"/>
        <v>0.624515447535097</v>
      </c>
      <c r="BY37" s="89">
        <f t="shared" si="7"/>
        <v>0.525422973698339</v>
      </c>
      <c r="BZ37" s="89">
        <f t="shared" si="8"/>
        <v>0.410025763972082</v>
      </c>
      <c r="CA37" s="89">
        <f t="shared" si="9"/>
        <v>0.447856561110746</v>
      </c>
      <c r="CC37" s="89">
        <f t="shared" ref="CC37:CF37" si="319">BX37/SUM(BX$32:BX$41)</f>
        <v>0.118198670729453</v>
      </c>
      <c r="CD37" s="89">
        <f t="shared" si="319"/>
        <v>0.145706231881192</v>
      </c>
      <c r="CE37" s="89">
        <f t="shared" si="319"/>
        <v>0.0841248036431035</v>
      </c>
      <c r="CF37" s="89">
        <f t="shared" si="319"/>
        <v>0.0963054404701267</v>
      </c>
      <c r="CH37" s="89">
        <f t="shared" ref="CH37:CK37" si="320">CC37*LN(CC37)</f>
        <v>-0.252400072737086</v>
      </c>
      <c r="CI37" s="89">
        <f t="shared" si="320"/>
        <v>-0.280653922804061</v>
      </c>
      <c r="CJ37" s="89">
        <f t="shared" si="320"/>
        <v>-0.208247066966521</v>
      </c>
      <c r="CK37" s="89">
        <f t="shared" si="320"/>
        <v>-0.225376925902638</v>
      </c>
      <c r="CL37" s="77" t="s">
        <v>185</v>
      </c>
      <c r="CM37">
        <f t="shared" ref="CM37:CP37" si="321">AVERAGE(CM35:CM36)</f>
        <v>0.168350933399883</v>
      </c>
      <c r="CN37">
        <f t="shared" si="321"/>
        <v>0.332078178553272</v>
      </c>
      <c r="CO37">
        <f t="shared" si="321"/>
        <v>0.24182200471626</v>
      </c>
      <c r="CP37">
        <f t="shared" si="321"/>
        <v>0.257748883330585</v>
      </c>
      <c r="CR37" s="89">
        <f t="shared" ref="CR37:CU37" si="322">CM$37*BX37</f>
        <v>0.105137758515179</v>
      </c>
      <c r="CS37" s="89">
        <f t="shared" si="322"/>
        <v>0.174481504075788</v>
      </c>
      <c r="CT37" s="89">
        <f t="shared" si="322"/>
        <v>0.099153252229045</v>
      </c>
      <c r="CU37" s="89">
        <f t="shared" si="322"/>
        <v>0.11543452851857</v>
      </c>
      <c r="CV37" s="87">
        <f t="shared" si="14"/>
        <v>0.494207043338583</v>
      </c>
      <c r="CX37">
        <f t="shared" si="304"/>
        <v>0.110286143516874</v>
      </c>
    </row>
    <row r="38" spans="1:102">
      <c r="A38" s="7" t="s">
        <v>57</v>
      </c>
      <c r="B38" s="46">
        <v>2018</v>
      </c>
      <c r="C38" s="51" t="s">
        <v>58</v>
      </c>
      <c r="D38">
        <v>59444</v>
      </c>
      <c r="E38">
        <v>6.1231916</v>
      </c>
      <c r="F38">
        <v>846456</v>
      </c>
      <c r="I38">
        <v>114</v>
      </c>
      <c r="J38">
        <v>68075</v>
      </c>
      <c r="K38">
        <v>52.307781</v>
      </c>
      <c r="L38">
        <v>4196400</v>
      </c>
      <c r="M38">
        <v>11325</v>
      </c>
      <c r="N38">
        <v>18301900</v>
      </c>
      <c r="P38" s="91">
        <f t="shared" ref="P38:R38" si="323">(D38-MIN(D$32:D$41))/(MAX(D$32:D$41)-MIN(D$32:D$41))+0.001</f>
        <v>0.669552259422482</v>
      </c>
      <c r="Q38" s="91">
        <f t="shared" si="323"/>
        <v>1.001</v>
      </c>
      <c r="R38" s="91">
        <f t="shared" si="323"/>
        <v>0.965174130389502</v>
      </c>
      <c r="S38" s="113">
        <v>0.001</v>
      </c>
      <c r="T38" s="113">
        <v>0.001</v>
      </c>
      <c r="U38" s="91">
        <f t="shared" ref="U38:Z38" si="324">(I38-MIN(I$32:I$41))/(MAX(I$32:I$41)-MIN(I$32:I$41))+0.001</f>
        <v>1.001</v>
      </c>
      <c r="V38" s="108" cm="1">
        <f t="array" ref="V38">(MAX(J$32:J$41-J38)/(MAX(J$32:J$41)-MIN(J$32:J$41))+0.001)</f>
        <v>0.533193732193732</v>
      </c>
      <c r="W38" s="108" cm="1">
        <f t="array" ref="W38">(MAX(K$32:K$41-K38)/(MAX(K$32:K$41)-MIN(K$32:K$41))+0.001)</f>
        <v>0.514667713562926</v>
      </c>
      <c r="X38" s="91">
        <f t="shared" si="324"/>
        <v>0.81236070229796</v>
      </c>
      <c r="Y38" s="91">
        <f t="shared" si="324"/>
        <v>0.661613277761238</v>
      </c>
      <c r="Z38" s="91">
        <f t="shared" si="324"/>
        <v>0.143800843730135</v>
      </c>
      <c r="AB38" s="89">
        <f t="shared" ref="AB38:AL38" si="325">P38/SUM(P$32:P$41)</f>
        <v>0.100751738078815</v>
      </c>
      <c r="AC38" s="89">
        <f t="shared" si="325"/>
        <v>0.232341123339963</v>
      </c>
      <c r="AD38" s="89">
        <f t="shared" si="325"/>
        <v>0.165231046975045</v>
      </c>
      <c r="AE38" s="89">
        <f t="shared" si="325"/>
        <v>0.1</v>
      </c>
      <c r="AF38" s="89">
        <f t="shared" si="325"/>
        <v>0.1</v>
      </c>
      <c r="AG38" s="89">
        <f t="shared" si="325"/>
        <v>0.179544568353739</v>
      </c>
      <c r="AH38" s="89">
        <f t="shared" si="325"/>
        <v>0.0895597883564124</v>
      </c>
      <c r="AI38" s="89">
        <f t="shared" si="325"/>
        <v>0.116621051869787</v>
      </c>
      <c r="AJ38" s="89">
        <f t="shared" si="325"/>
        <v>0.161829252548487</v>
      </c>
      <c r="AK38" s="89">
        <f t="shared" si="325"/>
        <v>0.1300797385246</v>
      </c>
      <c r="AL38" s="89">
        <f t="shared" si="325"/>
        <v>0.0358601432265693</v>
      </c>
      <c r="AN38" s="89">
        <f t="shared" ref="AN38:AX38" si="326">AB38*LN(AB38)</f>
        <v>-0.231234893617763</v>
      </c>
      <c r="AO38" s="89">
        <f t="shared" si="326"/>
        <v>-0.339113167801499</v>
      </c>
      <c r="AP38" s="89">
        <f t="shared" si="326"/>
        <v>-0.297483711878164</v>
      </c>
      <c r="AQ38" s="89">
        <f t="shared" si="326"/>
        <v>-0.230258509299405</v>
      </c>
      <c r="AR38" s="89">
        <f t="shared" si="326"/>
        <v>-0.230258509299405</v>
      </c>
      <c r="AS38" s="89">
        <f t="shared" si="326"/>
        <v>-0.308337598584083</v>
      </c>
      <c r="AT38" s="89">
        <f t="shared" si="326"/>
        <v>-0.216094232378102</v>
      </c>
      <c r="AU38" s="89">
        <f t="shared" si="326"/>
        <v>-0.250598287015149</v>
      </c>
      <c r="AV38" s="89">
        <f t="shared" si="326"/>
        <v>-0.29472561882273</v>
      </c>
      <c r="AW38" s="89">
        <f t="shared" si="326"/>
        <v>-0.265311628932836</v>
      </c>
      <c r="AX38" s="89">
        <f t="shared" si="326"/>
        <v>-0.119347176045662</v>
      </c>
      <c r="BL38" s="89">
        <f t="shared" ref="BL38:BV38" si="327">AZ$37*P38</f>
        <v>0.176730108514077</v>
      </c>
      <c r="BM38" s="89">
        <f t="shared" si="327"/>
        <v>0.502788233213564</v>
      </c>
      <c r="BN38" s="89">
        <f t="shared" si="327"/>
        <v>0.225620436509333</v>
      </c>
      <c r="BO38" s="89">
        <f t="shared" si="327"/>
        <v>4.03439153439154e-5</v>
      </c>
      <c r="BP38" s="89">
        <f t="shared" si="327"/>
        <v>0.000313492063492064</v>
      </c>
      <c r="BQ38" s="89">
        <f t="shared" si="327"/>
        <v>0.646810185185188</v>
      </c>
      <c r="BR38" s="89">
        <f t="shared" si="327"/>
        <v>0.159527135229961</v>
      </c>
      <c r="BS38" s="89">
        <f t="shared" si="327"/>
        <v>0.360683409204644</v>
      </c>
      <c r="BT38" s="89">
        <f t="shared" si="327"/>
        <v>0.167347243147376</v>
      </c>
      <c r="BU38" s="89">
        <f t="shared" si="327"/>
        <v>0.26577649400027</v>
      </c>
      <c r="BV38" s="89">
        <f t="shared" si="327"/>
        <v>0.0564115050738956</v>
      </c>
      <c r="BX38" s="89">
        <f t="shared" si="6"/>
        <v>0.905138778236974</v>
      </c>
      <c r="BY38" s="89">
        <f t="shared" si="7"/>
        <v>0.647164021164024</v>
      </c>
      <c r="BZ38" s="89">
        <f t="shared" si="8"/>
        <v>0.520210544434605</v>
      </c>
      <c r="CA38" s="89">
        <f t="shared" si="9"/>
        <v>0.489535242221541</v>
      </c>
      <c r="CC38" s="89">
        <f t="shared" ref="CC38:CF38" si="328">BX38/SUM(BX$32:BX$41)</f>
        <v>0.171310735123615</v>
      </c>
      <c r="CD38" s="89">
        <f t="shared" si="328"/>
        <v>0.179466516793436</v>
      </c>
      <c r="CE38" s="89">
        <f t="shared" si="328"/>
        <v>0.106731366048044</v>
      </c>
      <c r="CF38" s="89">
        <f t="shared" si="328"/>
        <v>0.105267871951836</v>
      </c>
      <c r="CH38" s="89">
        <f t="shared" ref="CH38:CK38" si="329">CC38*LN(CC38)</f>
        <v>-0.302239453992521</v>
      </c>
      <c r="CI38" s="89">
        <f t="shared" si="329"/>
        <v>-0.308281592749307</v>
      </c>
      <c r="CJ38" s="89">
        <f t="shared" si="329"/>
        <v>-0.23880504889405</v>
      </c>
      <c r="CK38" s="89">
        <f t="shared" si="329"/>
        <v>-0.236983982619274</v>
      </c>
      <c r="CR38" s="89">
        <f t="shared" ref="CR38:CU38" si="330">CM$37*BX38</f>
        <v>0.152380958172624</v>
      </c>
      <c r="CS38" s="89">
        <f t="shared" si="330"/>
        <v>0.214909049373361</v>
      </c>
      <c r="CT38" s="89">
        <f t="shared" si="330"/>
        <v>0.125798356729713</v>
      </c>
      <c r="CU38" s="89">
        <f t="shared" si="330"/>
        <v>0.12617716203357</v>
      </c>
      <c r="CV38" s="87">
        <f t="shared" si="14"/>
        <v>0.619265526309267</v>
      </c>
      <c r="CX38">
        <f t="shared" si="304"/>
        <v>0.139279060103097</v>
      </c>
    </row>
    <row r="39" spans="1:102">
      <c r="A39" s="7" t="s">
        <v>57</v>
      </c>
      <c r="B39" s="46">
        <v>2019</v>
      </c>
      <c r="C39" s="51" t="s">
        <v>58</v>
      </c>
      <c r="D39">
        <v>52668</v>
      </c>
      <c r="E39">
        <v>5.647471</v>
      </c>
      <c r="F39">
        <v>850412</v>
      </c>
      <c r="I39">
        <v>91</v>
      </c>
      <c r="J39">
        <v>61961</v>
      </c>
      <c r="K39">
        <v>44.887524</v>
      </c>
      <c r="L39">
        <v>4276100</v>
      </c>
      <c r="M39">
        <v>12085</v>
      </c>
      <c r="N39">
        <v>510400</v>
      </c>
      <c r="P39" s="91">
        <f t="shared" ref="P39:R39" si="331">(D39-MIN(D$32:D$41))/(MAX(D$32:D$41)-MIN(D$32:D$41))+0.001</f>
        <v>0.446701506281655</v>
      </c>
      <c r="Q39" s="91">
        <f t="shared" si="331"/>
        <v>0.667666690023045</v>
      </c>
      <c r="R39" s="91">
        <f t="shared" si="331"/>
        <v>0.977116086926335</v>
      </c>
      <c r="S39" s="91">
        <v>0.001</v>
      </c>
      <c r="T39" s="91">
        <v>0.001</v>
      </c>
      <c r="U39" s="91">
        <f t="shared" ref="U39:Z39" si="332">(I39-MIN(I$32:I$41))/(MAX(I$32:I$41)-MIN(I$32:I$41))+0.001</f>
        <v>0.667666666666667</v>
      </c>
      <c r="V39" s="108" cm="1">
        <f t="array" ref="V39">(MAX(J$32:J$41-J39)/(MAX(J$32:J$41)-MIN(J$32:J$41))+0.001)</f>
        <v>0.823507122507123</v>
      </c>
      <c r="W39" s="108" cm="1">
        <f t="array" ref="W39">(MAX(K$32:K$41-K39)/(MAX(K$32:K$41)-MIN(K$32:K$41))+0.001)</f>
        <v>0.676778468426266</v>
      </c>
      <c r="X39" s="91">
        <f t="shared" si="332"/>
        <v>0.853517428350116</v>
      </c>
      <c r="Y39" s="91">
        <f t="shared" si="332"/>
        <v>0.774742185174159</v>
      </c>
      <c r="Z39" s="91">
        <f t="shared" si="332"/>
        <v>0.001</v>
      </c>
      <c r="AB39" s="89">
        <f t="shared" ref="AB39:AL39" si="333">P39/SUM(P$32:P$41)</f>
        <v>0.0672179841482739</v>
      </c>
      <c r="AC39" s="89">
        <f t="shared" si="333"/>
        <v>0.15497145731931</v>
      </c>
      <c r="AD39" s="89">
        <f t="shared" si="333"/>
        <v>0.167275426242354</v>
      </c>
      <c r="AE39" s="89">
        <f t="shared" si="333"/>
        <v>0.1</v>
      </c>
      <c r="AF39" s="89">
        <f t="shared" si="333"/>
        <v>0.1</v>
      </c>
      <c r="AG39" s="89">
        <f t="shared" si="333"/>
        <v>0.119756167303543</v>
      </c>
      <c r="AH39" s="89">
        <f t="shared" si="333"/>
        <v>0.138323313176042</v>
      </c>
      <c r="AI39" s="89">
        <f t="shared" si="333"/>
        <v>0.153354513583733</v>
      </c>
      <c r="AJ39" s="89">
        <f t="shared" si="333"/>
        <v>0.17002802705287</v>
      </c>
      <c r="AK39" s="89">
        <f t="shared" si="333"/>
        <v>0.152322004800818</v>
      </c>
      <c r="AL39" s="89">
        <f t="shared" si="333"/>
        <v>0.000249373663577847</v>
      </c>
      <c r="AN39" s="89">
        <f t="shared" ref="AN39:AX39" si="334">AB39*LN(AB39)</f>
        <v>-0.18147608463472</v>
      </c>
      <c r="AO39" s="89">
        <f t="shared" si="334"/>
        <v>-0.288946502191745</v>
      </c>
      <c r="AP39" s="89">
        <f t="shared" si="334"/>
        <v>-0.299107458949675</v>
      </c>
      <c r="AQ39" s="89">
        <f t="shared" si="334"/>
        <v>-0.230258509299405</v>
      </c>
      <c r="AR39" s="89">
        <f t="shared" si="334"/>
        <v>-0.230258509299405</v>
      </c>
      <c r="AS39" s="89">
        <f t="shared" si="334"/>
        <v>-0.254158219570678</v>
      </c>
      <c r="AT39" s="89">
        <f t="shared" si="334"/>
        <v>-0.273625850590691</v>
      </c>
      <c r="AU39" s="89">
        <f t="shared" si="334"/>
        <v>-0.287540166230025</v>
      </c>
      <c r="AV39" s="89">
        <f t="shared" si="334"/>
        <v>-0.301254296493427</v>
      </c>
      <c r="AW39" s="89">
        <f t="shared" si="334"/>
        <v>-0.286633234316729</v>
      </c>
      <c r="AX39" s="89">
        <f t="shared" si="334"/>
        <v>-0.00206894309582025</v>
      </c>
      <c r="BL39" s="89">
        <f t="shared" ref="BL39:BV39" si="335">AZ$37*P39</f>
        <v>0.117908056567015</v>
      </c>
      <c r="BM39" s="89">
        <f t="shared" si="335"/>
        <v>0.335359595856379</v>
      </c>
      <c r="BN39" s="89">
        <f t="shared" si="335"/>
        <v>0.228412004747417</v>
      </c>
      <c r="BO39" s="89">
        <f t="shared" si="335"/>
        <v>4.03439153439154e-5</v>
      </c>
      <c r="BP39" s="89">
        <f t="shared" si="335"/>
        <v>0.000313492063492064</v>
      </c>
      <c r="BQ39" s="89">
        <f t="shared" si="335"/>
        <v>0.431422178130514</v>
      </c>
      <c r="BR39" s="89">
        <f t="shared" si="335"/>
        <v>0.246386489868371</v>
      </c>
      <c r="BS39" s="89">
        <f t="shared" si="335"/>
        <v>0.47429197292835</v>
      </c>
      <c r="BT39" s="89">
        <f t="shared" si="335"/>
        <v>0.175825576260138</v>
      </c>
      <c r="BU39" s="89">
        <f t="shared" si="335"/>
        <v>0.311221477335593</v>
      </c>
      <c r="BV39" s="89">
        <f t="shared" si="335"/>
        <v>0.000392289110485059</v>
      </c>
      <c r="BX39" s="89">
        <f t="shared" si="6"/>
        <v>0.681679657170811</v>
      </c>
      <c r="BY39" s="89">
        <f t="shared" si="7"/>
        <v>0.43177601410935</v>
      </c>
      <c r="BZ39" s="89">
        <f t="shared" si="8"/>
        <v>0.720678462796721</v>
      </c>
      <c r="CA39" s="89">
        <f t="shared" si="9"/>
        <v>0.487439342706216</v>
      </c>
      <c r="CC39" s="89">
        <f t="shared" ref="CC39:CF39" si="336">BX39/SUM(BX$32:BX$41)</f>
        <v>0.129017832399367</v>
      </c>
      <c r="CD39" s="89">
        <f t="shared" si="336"/>
        <v>0.119736781948697</v>
      </c>
      <c r="CE39" s="89">
        <f t="shared" si="336"/>
        <v>0.14786127970416</v>
      </c>
      <c r="CF39" s="89">
        <f t="shared" si="336"/>
        <v>0.104817177368946</v>
      </c>
      <c r="CH39" s="89">
        <f t="shared" ref="CH39:CK39" si="337">CC39*LN(CC39)</f>
        <v>-0.264203316929414</v>
      </c>
      <c r="CI39" s="89">
        <f t="shared" si="337"/>
        <v>-0.2541364618655</v>
      </c>
      <c r="CJ39" s="89">
        <f t="shared" si="337"/>
        <v>-0.282633988945669</v>
      </c>
      <c r="CK39" s="89">
        <f t="shared" si="337"/>
        <v>-0.236419086183988</v>
      </c>
      <c r="CR39" s="89">
        <f t="shared" ref="CR39:CU39" si="338">CM$37*BX39</f>
        <v>0.114761406564418</v>
      </c>
      <c r="CS39" s="89">
        <f t="shared" si="338"/>
        <v>0.143383392308425</v>
      </c>
      <c r="CT39" s="89">
        <f t="shared" si="338"/>
        <v>0.174275910629336</v>
      </c>
      <c r="CU39" s="89">
        <f t="shared" si="338"/>
        <v>0.125636946273921</v>
      </c>
      <c r="CV39" s="87">
        <f t="shared" si="14"/>
        <v>0.5580576557761</v>
      </c>
      <c r="CX39">
        <f t="shared" si="304"/>
        <v>0.134510169291173</v>
      </c>
    </row>
    <row r="40" spans="1:102">
      <c r="A40" s="7" t="s">
        <v>57</v>
      </c>
      <c r="B40" s="46">
        <v>2020</v>
      </c>
      <c r="C40" s="51" t="s">
        <v>58</v>
      </c>
      <c r="D40">
        <v>45892</v>
      </c>
      <c r="E40">
        <v>5.1717503</v>
      </c>
      <c r="F40">
        <v>854368</v>
      </c>
      <c r="I40">
        <v>68</v>
      </c>
      <c r="J40">
        <v>70622</v>
      </c>
      <c r="K40">
        <v>37.467266</v>
      </c>
      <c r="L40">
        <v>4418900</v>
      </c>
      <c r="M40">
        <v>12845</v>
      </c>
      <c r="N40">
        <v>544300</v>
      </c>
      <c r="P40" s="91">
        <f t="shared" ref="P40:R40" si="339">(D40-MIN(D$32:D$41))/(MAX(D$32:D$41)-MIN(D$32:D$41))+0.001</f>
        <v>0.223850753140827</v>
      </c>
      <c r="Q40" s="91">
        <f t="shared" si="339"/>
        <v>0.334333309976955</v>
      </c>
      <c r="R40" s="91">
        <f t="shared" si="339"/>
        <v>0.989058043463167</v>
      </c>
      <c r="S40" s="113">
        <v>0.001</v>
      </c>
      <c r="T40" s="113">
        <v>0.001</v>
      </c>
      <c r="U40" s="91">
        <f t="shared" ref="U40:Z40" si="340">(I40-MIN(I$32:I$41))/(MAX(I$32:I$41)-MIN(I$32:I$41))+0.001</f>
        <v>0.334333333333333</v>
      </c>
      <c r="V40" s="108" cm="1">
        <f t="array" ref="V40">(MAX(J$32:J$41-J40)/(MAX(J$32:J$41)-MIN(J$32:J$41))+0.001)</f>
        <v>0.412253561253561</v>
      </c>
      <c r="W40" s="108" cm="1">
        <f t="array" ref="W40">(MAX(K$32:K$41-K40)/(MAX(K$32:K$41)-MIN(K$32:K$41))+0.001)</f>
        <v>0.83888924513666</v>
      </c>
      <c r="X40" s="91">
        <f t="shared" si="340"/>
        <v>0.927258714175058</v>
      </c>
      <c r="Y40" s="91">
        <f t="shared" si="340"/>
        <v>0.88787109258708</v>
      </c>
      <c r="Z40" s="91">
        <f t="shared" si="340"/>
        <v>0.00127209333684352</v>
      </c>
      <c r="AB40" s="89">
        <f t="shared" ref="AB40:AL40" si="341">P40/SUM(P$32:P$41)</f>
        <v>0.0336842302177328</v>
      </c>
      <c r="AC40" s="89">
        <f t="shared" si="341"/>
        <v>0.0776017750349789</v>
      </c>
      <c r="AD40" s="89">
        <f t="shared" si="341"/>
        <v>0.169319805509663</v>
      </c>
      <c r="AE40" s="89">
        <f t="shared" si="341"/>
        <v>0.1</v>
      </c>
      <c r="AF40" s="89">
        <f t="shared" si="341"/>
        <v>0.1</v>
      </c>
      <c r="AG40" s="89">
        <f t="shared" si="341"/>
        <v>0.0599677662533468</v>
      </c>
      <c r="AH40" s="89">
        <f t="shared" si="341"/>
        <v>0.0692456408726709</v>
      </c>
      <c r="AI40" s="89">
        <f t="shared" si="341"/>
        <v>0.190087980248109</v>
      </c>
      <c r="AJ40" s="89">
        <f t="shared" si="341"/>
        <v>0.184717926666745</v>
      </c>
      <c r="AK40" s="89">
        <f t="shared" si="341"/>
        <v>0.174564271077035</v>
      </c>
      <c r="AL40" s="89">
        <f t="shared" si="341"/>
        <v>0.000317226575821637</v>
      </c>
      <c r="AN40" s="89">
        <f t="shared" ref="AN40:AX40" si="342">AB40*LN(AB40)</f>
        <v>-0.114213978253026</v>
      </c>
      <c r="AO40" s="89">
        <f t="shared" si="342"/>
        <v>-0.198362939566704</v>
      </c>
      <c r="AP40" s="89">
        <f t="shared" si="342"/>
        <v>-0.300706219741157</v>
      </c>
      <c r="AQ40" s="89">
        <f t="shared" si="342"/>
        <v>-0.230258509299405</v>
      </c>
      <c r="AR40" s="89">
        <f t="shared" si="342"/>
        <v>-0.230258509299405</v>
      </c>
      <c r="AS40" s="89">
        <f t="shared" si="342"/>
        <v>-0.168746181323975</v>
      </c>
      <c r="AT40" s="89">
        <f t="shared" si="342"/>
        <v>-0.184892445253675</v>
      </c>
      <c r="AU40" s="89">
        <f t="shared" si="342"/>
        <v>-0.315597040224966</v>
      </c>
      <c r="AV40" s="89">
        <f t="shared" si="342"/>
        <v>-0.311974786766061</v>
      </c>
      <c r="AW40" s="89">
        <f t="shared" si="342"/>
        <v>-0.304695352263122</v>
      </c>
      <c r="AX40" s="89">
        <f t="shared" si="342"/>
        <v>-0.00255554376053553</v>
      </c>
      <c r="BL40" s="89">
        <f t="shared" ref="BL40:BV40" si="343">AZ$37*P40</f>
        <v>0.0590860046199523</v>
      </c>
      <c r="BM40" s="89">
        <f t="shared" si="343"/>
        <v>0.167930923304452</v>
      </c>
      <c r="BN40" s="89">
        <f t="shared" si="343"/>
        <v>0.231203572985501</v>
      </c>
      <c r="BO40" s="89">
        <f t="shared" si="343"/>
        <v>4.03439153439154e-5</v>
      </c>
      <c r="BP40" s="89">
        <f t="shared" si="343"/>
        <v>0.000313492063492064</v>
      </c>
      <c r="BQ40" s="89">
        <f t="shared" si="343"/>
        <v>0.216034171075839</v>
      </c>
      <c r="BR40" s="89">
        <f t="shared" si="343"/>
        <v>0.123342840780496</v>
      </c>
      <c r="BS40" s="89">
        <f t="shared" si="343"/>
        <v>0.587900551962653</v>
      </c>
      <c r="BT40" s="89">
        <f t="shared" si="343"/>
        <v>0.191016366329179</v>
      </c>
      <c r="BU40" s="89">
        <f t="shared" si="343"/>
        <v>0.356666460670915</v>
      </c>
      <c r="BV40" s="89">
        <f t="shared" si="343"/>
        <v>0.000499028363564315</v>
      </c>
      <c r="BX40" s="89">
        <f t="shared" si="6"/>
        <v>0.458220500909905</v>
      </c>
      <c r="BY40" s="89">
        <f t="shared" si="7"/>
        <v>0.216388007054675</v>
      </c>
      <c r="BZ40" s="89">
        <f t="shared" si="8"/>
        <v>0.711243392743149</v>
      </c>
      <c r="CA40" s="89">
        <f t="shared" si="9"/>
        <v>0.548181855363658</v>
      </c>
      <c r="CC40" s="89">
        <f t="shared" ref="CC40:CF40" si="344">BX40/SUM(BX$32:BX$41)</f>
        <v>0.0867249230139994</v>
      </c>
      <c r="CD40" s="89">
        <f t="shared" si="344"/>
        <v>0.0600070471039571</v>
      </c>
      <c r="CE40" s="89">
        <f t="shared" si="344"/>
        <v>0.145925490577334</v>
      </c>
      <c r="CF40" s="89">
        <f t="shared" si="344"/>
        <v>0.117879025613904</v>
      </c>
      <c r="CH40" s="89">
        <f t="shared" ref="CH40:CK40" si="345">CC40*LN(CC40)</f>
        <v>-0.212043648648493</v>
      </c>
      <c r="CI40" s="89">
        <f t="shared" si="345"/>
        <v>-0.168817421885609</v>
      </c>
      <c r="CJ40" s="89">
        <f t="shared" si="345"/>
        <v>-0.280856827163315</v>
      </c>
      <c r="CK40" s="89">
        <f t="shared" si="345"/>
        <v>-0.252036718775489</v>
      </c>
      <c r="CR40" s="89">
        <f t="shared" ref="CR40:CU40" si="346">CM$37*BX40</f>
        <v>0.0771418490311442</v>
      </c>
      <c r="CS40" s="89">
        <f t="shared" si="346"/>
        <v>0.071857735243489</v>
      </c>
      <c r="CT40" s="89">
        <f t="shared" si="346"/>
        <v>0.171994303074343</v>
      </c>
      <c r="CU40" s="89">
        <f t="shared" si="346"/>
        <v>0.141293261082071</v>
      </c>
      <c r="CV40" s="87">
        <f t="shared" si="14"/>
        <v>0.462287148431047</v>
      </c>
      <c r="CX40">
        <f t="shared" si="304"/>
        <v>0.109217555056608</v>
      </c>
    </row>
    <row r="41" spans="1:102">
      <c r="A41" s="7" t="s">
        <v>57</v>
      </c>
      <c r="B41" s="9">
        <v>2021</v>
      </c>
      <c r="C41" s="51" t="s">
        <v>58</v>
      </c>
      <c r="D41">
        <v>39116</v>
      </c>
      <c r="E41">
        <v>4.6960297</v>
      </c>
      <c r="F41">
        <v>858324</v>
      </c>
      <c r="I41">
        <v>45</v>
      </c>
      <c r="J41">
        <v>79283</v>
      </c>
      <c r="K41">
        <v>30.047009</v>
      </c>
      <c r="L41">
        <v>4561700</v>
      </c>
      <c r="M41">
        <v>13605</v>
      </c>
      <c r="N41">
        <v>589000</v>
      </c>
      <c r="P41" s="91">
        <f t="shared" ref="P41:R41" si="347">(D41-MIN(D$32:D$41))/(MAX(D$32:D$41)-MIN(D$32:D$41))+0.001</f>
        <v>0.001</v>
      </c>
      <c r="Q41" s="91">
        <f t="shared" si="347"/>
        <v>0.001</v>
      </c>
      <c r="R41" s="91">
        <f t="shared" si="347"/>
        <v>1.001</v>
      </c>
      <c r="S41" s="91">
        <v>0.001</v>
      </c>
      <c r="T41" s="91">
        <v>0.001</v>
      </c>
      <c r="U41" s="91">
        <f t="shared" ref="U41:Z41" si="348">(I41-MIN(I$32:I$41))/(MAX(I$32:I$41)-MIN(I$32:I$41))+0.001</f>
        <v>0.001</v>
      </c>
      <c r="V41" s="108" cm="1">
        <f t="array" ref="V41">(MAX(J$32:J$41-J41)/(MAX(J$32:J$41)-MIN(J$32:J$41))+0.001)</f>
        <v>0.001</v>
      </c>
      <c r="W41" s="108" cm="1">
        <f t="array" ref="W41">(MAX(K$32:K$41-K41)/(MAX(K$32:K$41)-MIN(K$32:K$41))+0.001)</f>
        <v>1.001</v>
      </c>
      <c r="X41" s="91">
        <f t="shared" si="348"/>
        <v>1.001</v>
      </c>
      <c r="Y41" s="91">
        <f t="shared" si="348"/>
        <v>1.001</v>
      </c>
      <c r="Z41" s="91">
        <f t="shared" si="348"/>
        <v>0.00163087127657525</v>
      </c>
      <c r="AB41" s="89">
        <f t="shared" ref="AB41:AL41" si="349">P41/SUM(P$32:P$41)</f>
        <v>0.000150476287191858</v>
      </c>
      <c r="AC41" s="89">
        <f t="shared" si="349"/>
        <v>0.000232109014325638</v>
      </c>
      <c r="AD41" s="89">
        <f t="shared" si="349"/>
        <v>0.171364184776972</v>
      </c>
      <c r="AE41" s="89">
        <f t="shared" si="349"/>
        <v>0.1</v>
      </c>
      <c r="AF41" s="89">
        <f t="shared" si="349"/>
        <v>0.1</v>
      </c>
      <c r="AG41" s="89">
        <f t="shared" si="349"/>
        <v>0.000179365203150589</v>
      </c>
      <c r="AH41" s="89">
        <f t="shared" si="349"/>
        <v>0.000167968569300195</v>
      </c>
      <c r="AI41" s="89">
        <f t="shared" si="349"/>
        <v>0.226821441962055</v>
      </c>
      <c r="AJ41" s="89">
        <f t="shared" si="349"/>
        <v>0.199407826280621</v>
      </c>
      <c r="AK41" s="89">
        <f t="shared" si="349"/>
        <v>0.196806537353252</v>
      </c>
      <c r="AL41" s="89">
        <f t="shared" si="349"/>
        <v>0.000406696345063451</v>
      </c>
      <c r="AN41" s="89">
        <f t="shared" ref="AN41:AX41" si="350">AB41*LN(AB41)</f>
        <v>-0.00132444789633654</v>
      </c>
      <c r="AO41" s="89">
        <f t="shared" si="350"/>
        <v>-0.00194235865545249</v>
      </c>
      <c r="AP41" s="89">
        <f t="shared" si="350"/>
        <v>-0.302280295953468</v>
      </c>
      <c r="AQ41" s="89">
        <f t="shared" si="350"/>
        <v>-0.230258509299405</v>
      </c>
      <c r="AR41" s="89">
        <f t="shared" si="350"/>
        <v>-0.230258509299405</v>
      </c>
      <c r="AS41" s="89">
        <f t="shared" si="350"/>
        <v>-0.00154721977352454</v>
      </c>
      <c r="AT41" s="89">
        <f t="shared" si="350"/>
        <v>-0.00145993807156637</v>
      </c>
      <c r="AU41" s="89">
        <f t="shared" si="350"/>
        <v>-0.33651051535523</v>
      </c>
      <c r="AV41" s="89">
        <f t="shared" si="350"/>
        <v>-0.321525811830676</v>
      </c>
      <c r="AW41" s="89">
        <f t="shared" si="350"/>
        <v>-0.31991573297664</v>
      </c>
      <c r="AX41" s="89">
        <f t="shared" si="350"/>
        <v>-0.0031752588300538</v>
      </c>
      <c r="AY41" s="81" t="s">
        <v>170</v>
      </c>
      <c r="BL41" s="89">
        <f t="shared" ref="BL41:BV41" si="351">AZ$37*P41</f>
        <v>0.000263952672889962</v>
      </c>
      <c r="BM41" s="89">
        <f t="shared" si="351"/>
        <v>0.000502285947266298</v>
      </c>
      <c r="BN41" s="89">
        <f t="shared" si="351"/>
        <v>0.233995141223585</v>
      </c>
      <c r="BO41" s="89">
        <f t="shared" si="351"/>
        <v>4.03439153439154e-5</v>
      </c>
      <c r="BP41" s="89">
        <f t="shared" si="351"/>
        <v>0.000313492063492064</v>
      </c>
      <c r="BQ41" s="89">
        <f t="shared" si="351"/>
        <v>0.000646164021164024</v>
      </c>
      <c r="BR41" s="89">
        <f t="shared" si="351"/>
        <v>0.000299191692621019</v>
      </c>
      <c r="BS41" s="89">
        <f t="shared" si="351"/>
        <v>0.701509115686359</v>
      </c>
      <c r="BT41" s="89">
        <f t="shared" si="351"/>
        <v>0.20620715639822</v>
      </c>
      <c r="BU41" s="89">
        <f t="shared" si="351"/>
        <v>0.402111444006236</v>
      </c>
      <c r="BV41" s="89">
        <f t="shared" si="351"/>
        <v>0.000639773042403337</v>
      </c>
      <c r="BX41" s="89">
        <f t="shared" si="6"/>
        <v>0.234761379843741</v>
      </c>
      <c r="BY41" s="89">
        <f t="shared" si="7"/>
        <v>0.001</v>
      </c>
      <c r="BZ41" s="89">
        <f t="shared" si="8"/>
        <v>0.70180830737898</v>
      </c>
      <c r="CA41" s="89">
        <f t="shared" si="9"/>
        <v>0.608958373446859</v>
      </c>
      <c r="CC41" s="89">
        <f t="shared" ref="CC41:CF41" si="352">BX41/SUM(BX$32:BX$41)</f>
        <v>0.0444320202897509</v>
      </c>
      <c r="CD41" s="89">
        <f t="shared" si="352"/>
        <v>0.000277312259217745</v>
      </c>
      <c r="CE41" s="89">
        <f t="shared" si="352"/>
        <v>0.14398969830924</v>
      </c>
      <c r="CF41" s="89">
        <f t="shared" si="352"/>
        <v>0.130948186261515</v>
      </c>
      <c r="CH41" s="89">
        <f t="shared" ref="CH41:CK41" si="353">CC41*LN(CC41)</f>
        <v>-0.138352197809271</v>
      </c>
      <c r="CI41" s="89">
        <f t="shared" si="353"/>
        <v>-0.0022712890093998</v>
      </c>
      <c r="CJ41" s="89">
        <f t="shared" si="353"/>
        <v>-0.279053982277763</v>
      </c>
      <c r="CK41" s="89">
        <f t="shared" si="353"/>
        <v>-0.26621158127126</v>
      </c>
      <c r="CL41" s="81" t="s">
        <v>170</v>
      </c>
      <c r="CR41" s="89">
        <f t="shared" ref="CR41:CU41" si="354">CM$37*BX41</f>
        <v>0.0395222974229382</v>
      </c>
      <c r="CS41" s="89">
        <f t="shared" si="354"/>
        <v>0.000332078178553273</v>
      </c>
      <c r="CT41" s="89">
        <f t="shared" si="354"/>
        <v>0.16971269181691</v>
      </c>
      <c r="CU41" s="89">
        <f t="shared" si="354"/>
        <v>0.156958340750737</v>
      </c>
      <c r="CV41" s="87">
        <f t="shared" si="14"/>
        <v>0.366525408169139</v>
      </c>
      <c r="CX41">
        <f t="shared" si="304"/>
        <v>0.0982403190868376</v>
      </c>
    </row>
    <row r="42" spans="1:102">
      <c r="A42" s="47" t="s">
        <v>61</v>
      </c>
      <c r="B42" s="48">
        <v>2012</v>
      </c>
      <c r="C42" s="47" t="s">
        <v>58</v>
      </c>
      <c r="D42">
        <v>76399</v>
      </c>
      <c r="E42">
        <v>3.7978377</v>
      </c>
      <c r="F42">
        <v>483972</v>
      </c>
      <c r="G42">
        <v>197960</v>
      </c>
      <c r="H42">
        <v>35970</v>
      </c>
      <c r="I42">
        <v>89</v>
      </c>
      <c r="J42">
        <v>71094</v>
      </c>
      <c r="K42">
        <v>81.453209</v>
      </c>
      <c r="L42">
        <v>1005800</v>
      </c>
      <c r="M42">
        <v>7051</v>
      </c>
      <c r="N42">
        <v>266338</v>
      </c>
      <c r="P42" s="113">
        <f t="shared" ref="P42:Z42" si="355">(D42-MIN(D$42:D$51))/(MAX(D$42:D$441)-MIN(D$42:D$51))+0.001</f>
        <v>0.448437548287407</v>
      </c>
      <c r="Q42" s="113">
        <f t="shared" si="355"/>
        <v>0.0735249455070096</v>
      </c>
      <c r="R42" s="113">
        <f t="shared" si="355"/>
        <v>0.001</v>
      </c>
      <c r="S42" s="113">
        <f t="shared" si="355"/>
        <v>1.001</v>
      </c>
      <c r="T42" s="113">
        <f t="shared" si="355"/>
        <v>0.001</v>
      </c>
      <c r="U42" s="113">
        <f t="shared" si="355"/>
        <v>0.001</v>
      </c>
      <c r="V42" s="108" cm="1">
        <f t="array" ref="V42">(MAX(J$42:J$51-J42)/(MAX(J$42:J$51)-MIN(J$42:J$51))+0.001)</f>
        <v>1.001</v>
      </c>
      <c r="W42" s="108" cm="1">
        <f t="array" ref="W42">(MAX(K$42:K$51-K42)/(MAX(K$42:K$51)-MIN(K$42:K$51))+0.001)</f>
        <v>0.001</v>
      </c>
      <c r="X42" s="113">
        <f t="shared" si="355"/>
        <v>0.001</v>
      </c>
      <c r="Y42" s="113">
        <f t="shared" si="355"/>
        <v>0.001</v>
      </c>
      <c r="Z42" s="113">
        <f t="shared" si="355"/>
        <v>0.001</v>
      </c>
      <c r="AA42" s="80"/>
      <c r="AB42" s="80">
        <f t="shared" ref="AB42:AL42" si="356">P42/SUM(P$42:P$51)</f>
        <v>0.172886456582369</v>
      </c>
      <c r="AC42" s="80">
        <f t="shared" si="356"/>
        <v>0.0255375424942401</v>
      </c>
      <c r="AD42" s="80">
        <f t="shared" si="356"/>
        <v>0.000242292525714608</v>
      </c>
      <c r="AE42" s="80">
        <f t="shared" si="356"/>
        <v>0.512050161864827</v>
      </c>
      <c r="AF42" s="80">
        <f t="shared" si="356"/>
        <v>0.000148810332610753</v>
      </c>
      <c r="AG42" s="80">
        <f t="shared" si="356"/>
        <v>0.000166389351081531</v>
      </c>
      <c r="AH42" s="80">
        <f t="shared" si="356"/>
        <v>0.189181524417641</v>
      </c>
      <c r="AI42" s="80">
        <f t="shared" si="356"/>
        <v>0.000211055118259923</v>
      </c>
      <c r="AJ42" s="80">
        <f t="shared" si="356"/>
        <v>0.00032317810672424</v>
      </c>
      <c r="AK42" s="80">
        <f t="shared" si="356"/>
        <v>0.000197025487641573</v>
      </c>
      <c r="AL42" s="80">
        <f t="shared" si="356"/>
        <v>0.000231258078962191</v>
      </c>
      <c r="AM42" s="80"/>
      <c r="AN42" s="80">
        <f t="shared" ref="AN42:AX42" si="357">AB42*LN(AB42)</f>
        <v>-0.303436515761998</v>
      </c>
      <c r="AO42" s="80">
        <f t="shared" si="357"/>
        <v>-0.093661635262746</v>
      </c>
      <c r="AP42" s="80">
        <f t="shared" si="357"/>
        <v>-0.00201717365952169</v>
      </c>
      <c r="AQ42" s="80">
        <f t="shared" si="357"/>
        <v>-0.342731910386614</v>
      </c>
      <c r="AR42" s="80">
        <f t="shared" si="357"/>
        <v>-0.00131144135378476</v>
      </c>
      <c r="AS42" s="80">
        <f t="shared" si="357"/>
        <v>-0.00144778369842417</v>
      </c>
      <c r="AT42" s="80">
        <f t="shared" si="357"/>
        <v>-0.314996371499239</v>
      </c>
      <c r="AU42" s="80">
        <f t="shared" si="357"/>
        <v>-0.00178624203790284</v>
      </c>
      <c r="AV42" s="80">
        <f t="shared" si="357"/>
        <v>-0.00259748165060115</v>
      </c>
      <c r="AW42" s="80">
        <f t="shared" si="357"/>
        <v>-0.00168105642444555</v>
      </c>
      <c r="AX42" s="80">
        <f t="shared" si="357"/>
        <v>-0.00193608714379695</v>
      </c>
      <c r="AY42" s="80"/>
      <c r="AZ42" s="80">
        <f t="shared" ref="AZ42:BJ42" si="358">SUM(AN42:AN51)</f>
        <v>-2.08547132495659</v>
      </c>
      <c r="BA42" s="80">
        <f t="shared" si="358"/>
        <v>-1.82510147475431</v>
      </c>
      <c r="BB42" s="80">
        <f t="shared" si="358"/>
        <v>-1.98505300153219</v>
      </c>
      <c r="BC42" s="80">
        <f t="shared" si="358"/>
        <v>-1.41199620544001</v>
      </c>
      <c r="BD42" s="80">
        <f t="shared" si="358"/>
        <v>-2.17778477828381</v>
      </c>
      <c r="BE42" s="80">
        <f t="shared" si="358"/>
        <v>-2.15390691880364</v>
      </c>
      <c r="BF42" s="80">
        <f t="shared" si="358"/>
        <v>-2.10495494572224</v>
      </c>
      <c r="BG42" s="80">
        <f t="shared" si="358"/>
        <v>-2.04918963330691</v>
      </c>
      <c r="BH42" s="80">
        <f t="shared" si="358"/>
        <v>-1.89869546977755</v>
      </c>
      <c r="BI42" s="80">
        <f t="shared" si="358"/>
        <v>-2.07417095143141</v>
      </c>
      <c r="BJ42" s="80">
        <f t="shared" si="358"/>
        <v>-1.91618208333123</v>
      </c>
      <c r="BK42" s="80"/>
      <c r="BL42" s="80">
        <f t="shared" ref="BL42:BV42" si="359">AZ$47*P42</f>
        <v>0.106506116735441</v>
      </c>
      <c r="BM42" s="80">
        <f t="shared" si="359"/>
        <v>0.0406264703576925</v>
      </c>
      <c r="BN42" s="80">
        <f t="shared" si="359"/>
        <v>0.000209941536690619</v>
      </c>
      <c r="BO42" s="80">
        <f t="shared" si="359"/>
        <v>0.423300014168869</v>
      </c>
      <c r="BP42" s="80">
        <f t="shared" si="359"/>
        <v>0.00036709734323555</v>
      </c>
      <c r="BQ42" s="80">
        <f t="shared" si="359"/>
        <v>0.000210025519732613</v>
      </c>
      <c r="BR42" s="80">
        <f t="shared" si="359"/>
        <v>0.344433809041838</v>
      </c>
      <c r="BS42" s="80">
        <f t="shared" si="359"/>
        <v>0.000655910280677483</v>
      </c>
      <c r="BT42" s="80">
        <f t="shared" si="359"/>
        <v>0.000253029475428501</v>
      </c>
      <c r="BU42" s="80">
        <f t="shared" si="359"/>
        <v>0.000402741665253051</v>
      </c>
      <c r="BV42" s="80">
        <f t="shared" si="359"/>
        <v>0.000344228859318448</v>
      </c>
      <c r="BW42" s="80"/>
      <c r="BX42" s="80">
        <f t="shared" si="6"/>
        <v>0.147342528629824</v>
      </c>
      <c r="BY42" s="80">
        <f t="shared" si="7"/>
        <v>0.423877137031837</v>
      </c>
      <c r="BZ42" s="80">
        <f t="shared" si="8"/>
        <v>0.345089719322516</v>
      </c>
      <c r="CA42" s="80">
        <f t="shared" si="9"/>
        <v>0.001</v>
      </c>
      <c r="CB42" s="80"/>
      <c r="CC42" s="80">
        <f t="shared" ref="CC42:CF42" si="360">BX42/SUM(BX$42:BX$51)</f>
        <v>0.0479415418030951</v>
      </c>
      <c r="CD42" s="80">
        <f t="shared" si="360"/>
        <v>0.0930409845064348</v>
      </c>
      <c r="CE42" s="80">
        <f t="shared" si="360"/>
        <v>0.0700203528226437</v>
      </c>
      <c r="CF42" s="80">
        <f t="shared" si="360"/>
        <v>0.000231719854601583</v>
      </c>
      <c r="CG42" s="80"/>
      <c r="CH42" s="80">
        <f t="shared" ref="CH42:CK42" si="361">CC42*LN(CC42)</f>
        <v>-0.145635515965185</v>
      </c>
      <c r="CI42" s="80">
        <f t="shared" si="361"/>
        <v>-0.22094583913376</v>
      </c>
      <c r="CJ42" s="80">
        <f t="shared" si="361"/>
        <v>-0.186181970251994</v>
      </c>
      <c r="CK42" s="80">
        <f t="shared" si="361"/>
        <v>-0.00193949088211184</v>
      </c>
      <c r="CL42" s="80"/>
      <c r="CM42">
        <f t="shared" ref="CM42:CP42" si="362">SUM(CH42:CH51)</f>
        <v>-2.13559124482851</v>
      </c>
      <c r="CN42">
        <f t="shared" si="362"/>
        <v>-2.29485248083657</v>
      </c>
      <c r="CO42">
        <f t="shared" si="362"/>
        <v>-2.21470352676269</v>
      </c>
      <c r="CP42">
        <f t="shared" si="362"/>
        <v>-2.01139876003504</v>
      </c>
      <c r="CQ42" s="80"/>
      <c r="CR42" s="80">
        <f t="shared" ref="CR42:CU42" si="363">CM$47*BX42</f>
        <v>0.0320421308565984</v>
      </c>
      <c r="CS42" s="80">
        <f t="shared" si="363"/>
        <v>0.0228143649399121</v>
      </c>
      <c r="CT42" s="80">
        <f t="shared" si="363"/>
        <v>0.0780950117674788</v>
      </c>
      <c r="CU42" s="80">
        <f t="shared" si="363"/>
        <v>0.000502406484050511</v>
      </c>
      <c r="CV42" s="87">
        <f t="shared" si="14"/>
        <v>0.13345391404804</v>
      </c>
      <c r="CW42" s="80">
        <f>AVERAGE(CV42:CV51)</f>
        <v>0.419704810180902</v>
      </c>
      <c r="CX42">
        <f t="shared" si="304"/>
        <v>0.0274282478982553</v>
      </c>
    </row>
    <row r="43" spans="1:102">
      <c r="A43" s="47" t="s">
        <v>61</v>
      </c>
      <c r="B43" s="48">
        <v>2013</v>
      </c>
      <c r="C43" s="47" t="s">
        <v>58</v>
      </c>
      <c r="D43">
        <v>75705</v>
      </c>
      <c r="E43">
        <v>3.6734694</v>
      </c>
      <c r="F43">
        <v>543715</v>
      </c>
      <c r="G43">
        <v>101840</v>
      </c>
      <c r="H43">
        <v>58160</v>
      </c>
      <c r="I43">
        <v>101</v>
      </c>
      <c r="J43">
        <v>74135</v>
      </c>
      <c r="K43">
        <v>77.801918</v>
      </c>
      <c r="L43">
        <v>1098400</v>
      </c>
      <c r="M43">
        <v>8070</v>
      </c>
      <c r="N43">
        <v>287831</v>
      </c>
      <c r="P43" s="91">
        <f t="shared" ref="P43:Z43" si="364">(D43-MIN(D$42:D$51))/(MAX(D$42:D$441)-MIN(D$42:D$51))+0.001</f>
        <v>0.430564769508112</v>
      </c>
      <c r="Q43" s="91">
        <f t="shared" si="364"/>
        <v>0.0173746475659438</v>
      </c>
      <c r="R43" s="91">
        <f t="shared" si="364"/>
        <v>0.109911360375683</v>
      </c>
      <c r="S43" s="91">
        <f t="shared" si="364"/>
        <v>0.501</v>
      </c>
      <c r="T43" s="91">
        <f t="shared" si="364"/>
        <v>0.366075186732914</v>
      </c>
      <c r="U43" s="91">
        <f t="shared" si="364"/>
        <v>0.388096774193548</v>
      </c>
      <c r="V43" s="108" cm="1">
        <f t="array" ref="V43">(MAX(J$42:J$51-J43)/(MAX(J$42:J$51)-MIN(J$42:J$51))+0.001)</f>
        <v>0.856520714557203</v>
      </c>
      <c r="W43" s="108" cm="1">
        <f t="array" ref="W43">(MAX(K$42:K$51-K43)/(MAX(K$42:K$51)-MIN(K$42:K$51))+0.001)</f>
        <v>0.076592124238953</v>
      </c>
      <c r="X43" s="91">
        <f t="shared" si="364"/>
        <v>0.0748334553259755</v>
      </c>
      <c r="Y43" s="91">
        <f t="shared" si="364"/>
        <v>0.145436569808646</v>
      </c>
      <c r="Z43" s="91">
        <f t="shared" si="364"/>
        <v>0.0611266708069669</v>
      </c>
      <c r="AB43" s="89">
        <f t="shared" ref="AB43:AL43" si="365">P43/SUM(P$42:P$51)</f>
        <v>0.165995951083368</v>
      </c>
      <c r="AC43" s="89">
        <f t="shared" si="365"/>
        <v>0.00603476544563278</v>
      </c>
      <c r="AD43" s="89">
        <f t="shared" si="365"/>
        <v>0.0266307011101527</v>
      </c>
      <c r="AE43" s="89">
        <f t="shared" si="365"/>
        <v>0.256280850244035</v>
      </c>
      <c r="AF43" s="89">
        <f t="shared" si="365"/>
        <v>0.0544757702982684</v>
      </c>
      <c r="AG43" s="89">
        <f t="shared" si="365"/>
        <v>0.0645751704148998</v>
      </c>
      <c r="AH43" s="89">
        <f t="shared" si="365"/>
        <v>0.161876018456762</v>
      </c>
      <c r="AI43" s="89">
        <f t="shared" si="365"/>
        <v>0.0161651598390309</v>
      </c>
      <c r="AJ43" s="89">
        <f t="shared" si="365"/>
        <v>0.0241845344118818</v>
      </c>
      <c r="AK43" s="89">
        <f t="shared" si="365"/>
        <v>0.0286547110874661</v>
      </c>
      <c r="AL43" s="89">
        <f t="shared" si="365"/>
        <v>0.0141360364641734</v>
      </c>
      <c r="AN43" s="89">
        <f t="shared" ref="AN43:AX43" si="366">AB43*LN(AB43)</f>
        <v>-0.298094181398242</v>
      </c>
      <c r="AO43" s="89">
        <f t="shared" si="366"/>
        <v>-0.0308389687613588</v>
      </c>
      <c r="AP43" s="89">
        <f t="shared" si="366"/>
        <v>-0.0965546813994651</v>
      </c>
      <c r="AQ43" s="89">
        <f t="shared" si="366"/>
        <v>-0.3489216017059</v>
      </c>
      <c r="AR43" s="89">
        <f t="shared" si="366"/>
        <v>-0.158524451138868</v>
      </c>
      <c r="AS43" s="89">
        <f t="shared" si="366"/>
        <v>-0.176931143234936</v>
      </c>
      <c r="AT43" s="89">
        <f t="shared" si="366"/>
        <v>-0.294764016861142</v>
      </c>
      <c r="AU43" s="89">
        <f t="shared" si="366"/>
        <v>-0.0666796189993589</v>
      </c>
      <c r="AV43" s="89">
        <f t="shared" si="366"/>
        <v>-0.0900158509935278</v>
      </c>
      <c r="AW43" s="89">
        <f t="shared" si="366"/>
        <v>-0.101794067739483</v>
      </c>
      <c r="AX43" s="89">
        <f t="shared" si="366"/>
        <v>-0.0602057746072935</v>
      </c>
      <c r="AY43" s="81" t="s">
        <v>181</v>
      </c>
      <c r="AZ43" s="108">
        <f t="shared" ref="AZ43:BJ43" si="367">-1/LN(10)*AZ42</f>
        <v>0.905708688596111</v>
      </c>
      <c r="BA43" s="108">
        <f t="shared" si="367"/>
        <v>0.792631499399286</v>
      </c>
      <c r="BB43" s="108">
        <f t="shared" si="367"/>
        <v>0.862097564850916</v>
      </c>
      <c r="BC43" s="108">
        <f t="shared" si="367"/>
        <v>0.613222160490928</v>
      </c>
      <c r="BD43" s="108">
        <f t="shared" si="367"/>
        <v>0.945799911981554</v>
      </c>
      <c r="BE43" s="108">
        <f t="shared" si="367"/>
        <v>0.935429889369655</v>
      </c>
      <c r="BF43" s="108">
        <f t="shared" si="367"/>
        <v>0.914170317582127</v>
      </c>
      <c r="BG43" s="108">
        <f t="shared" si="367"/>
        <v>0.889951750118537</v>
      </c>
      <c r="BH43" s="108">
        <f t="shared" si="367"/>
        <v>0.824592965339094</v>
      </c>
      <c r="BI43" s="108">
        <f t="shared" si="367"/>
        <v>0.900800998730679</v>
      </c>
      <c r="BJ43" s="108">
        <f t="shared" si="367"/>
        <v>0.832187305112632</v>
      </c>
      <c r="BL43" s="89">
        <f t="shared" ref="BL43:BV43" si="368">AZ$47*P43</f>
        <v>0.102261244132056</v>
      </c>
      <c r="BM43" s="89">
        <f t="shared" si="368"/>
        <v>0.00960042335897922</v>
      </c>
      <c r="BN43" s="89">
        <f t="shared" si="368"/>
        <v>0.0230749598970273</v>
      </c>
      <c r="BO43" s="89">
        <f t="shared" si="368"/>
        <v>0.211861445652951</v>
      </c>
      <c r="BP43" s="89">
        <f t="shared" si="368"/>
        <v>0.13438522847411</v>
      </c>
      <c r="BQ43" s="89">
        <f t="shared" si="368"/>
        <v>0.0815102267065503</v>
      </c>
      <c r="BR43" s="89">
        <f t="shared" si="368"/>
        <v>0.294719972265909</v>
      </c>
      <c r="BS43" s="89">
        <f t="shared" si="368"/>
        <v>0.0502375617072563</v>
      </c>
      <c r="BT43" s="89">
        <f t="shared" si="368"/>
        <v>0.0189350699456338</v>
      </c>
      <c r="BU43" s="89">
        <f t="shared" si="368"/>
        <v>0.0585733663134257</v>
      </c>
      <c r="BV43" s="89">
        <f t="shared" si="368"/>
        <v>0.0210415641658165</v>
      </c>
      <c r="BX43" s="89">
        <f t="shared" si="6"/>
        <v>0.134936627388063</v>
      </c>
      <c r="BY43" s="89">
        <f t="shared" si="7"/>
        <v>0.427756900833611</v>
      </c>
      <c r="BZ43" s="89">
        <f t="shared" si="8"/>
        <v>0.344957533973165</v>
      </c>
      <c r="CA43" s="89">
        <f t="shared" si="9"/>
        <v>0.098550000424876</v>
      </c>
      <c r="CC43" s="89">
        <f t="shared" ref="CC43:CF43" si="369">BX43/SUM(BX$42:BX$51)</f>
        <v>0.0439049745029558</v>
      </c>
      <c r="CD43" s="89">
        <f t="shared" si="369"/>
        <v>0.0938925922300719</v>
      </c>
      <c r="CE43" s="89">
        <f t="shared" si="369"/>
        <v>0.0699935317837043</v>
      </c>
      <c r="CF43" s="89">
        <f t="shared" si="369"/>
        <v>0.0228359917694382</v>
      </c>
      <c r="CH43" s="89">
        <f t="shared" ref="CH43:CK43" si="370">CC43*LN(CC43)</f>
        <v>-0.137234992816057</v>
      </c>
      <c r="CI43" s="89">
        <f t="shared" si="370"/>
        <v>-0.222112671644464</v>
      </c>
      <c r="CJ43" s="89">
        <f t="shared" si="370"/>
        <v>-0.186137469833634</v>
      </c>
      <c r="CK43" s="89">
        <f t="shared" si="370"/>
        <v>-0.0863067446693732</v>
      </c>
      <c r="CL43" s="81" t="s">
        <v>181</v>
      </c>
      <c r="CM43" s="108">
        <f t="shared" ref="CM43:CP43" si="371">-1/LN(10)*CM42</f>
        <v>0.927475493229919</v>
      </c>
      <c r="CN43" s="108">
        <f t="shared" si="371"/>
        <v>0.996641769209309</v>
      </c>
      <c r="CO43" s="108">
        <f t="shared" si="371"/>
        <v>0.961833520724708</v>
      </c>
      <c r="CP43" s="108">
        <f t="shared" si="371"/>
        <v>0.873539382390262</v>
      </c>
      <c r="CR43" s="89">
        <f t="shared" ref="CR43:CU43" si="372">CM$47*BX43</f>
        <v>0.0293442573052272</v>
      </c>
      <c r="CS43" s="89">
        <f t="shared" si="372"/>
        <v>0.0230231857031034</v>
      </c>
      <c r="CT43" s="89">
        <f t="shared" si="372"/>
        <v>0.0780650977600917</v>
      </c>
      <c r="CU43" s="89">
        <f t="shared" si="372"/>
        <v>0.0495121592166383</v>
      </c>
      <c r="CV43" s="87">
        <f t="shared" si="14"/>
        <v>0.179944699985061</v>
      </c>
      <c r="CX43">
        <f t="shared" si="304"/>
        <v>0.0394282082609327</v>
      </c>
    </row>
    <row r="44" spans="1:102">
      <c r="A44" s="47" t="s">
        <v>61</v>
      </c>
      <c r="B44" s="48">
        <v>2014</v>
      </c>
      <c r="C44" s="47" t="s">
        <v>58</v>
      </c>
      <c r="D44">
        <v>74380</v>
      </c>
      <c r="E44">
        <v>3.6372009</v>
      </c>
      <c r="F44">
        <v>584115</v>
      </c>
      <c r="G44">
        <v>5720</v>
      </c>
      <c r="H44">
        <v>80350</v>
      </c>
      <c r="I44">
        <v>103</v>
      </c>
      <c r="J44">
        <v>82593</v>
      </c>
      <c r="K44">
        <v>69.521812</v>
      </c>
      <c r="L44">
        <v>1123700</v>
      </c>
      <c r="M44">
        <v>9184</v>
      </c>
      <c r="N44">
        <v>311324</v>
      </c>
      <c r="P44" s="91">
        <f t="shared" ref="P44:Z44" si="373">(D44-MIN(D$42:D$51))/(MAX(D$42:D$441)-MIN(D$42:D$51))+0.001</f>
        <v>0.396441668812774</v>
      </c>
      <c r="Q44" s="91">
        <f t="shared" si="373"/>
        <v>0.001</v>
      </c>
      <c r="R44" s="91">
        <f t="shared" si="373"/>
        <v>0.183560473396081</v>
      </c>
      <c r="S44" s="91">
        <f t="shared" si="373"/>
        <v>0.001</v>
      </c>
      <c r="T44" s="91">
        <f t="shared" si="373"/>
        <v>0.731150373465829</v>
      </c>
      <c r="U44" s="91">
        <f t="shared" si="373"/>
        <v>0.452612903225806</v>
      </c>
      <c r="V44" s="108" cm="1">
        <f t="array" ref="V44">(MAX(J$42:J$51-J44)/(MAX(J$42:J$51)-MIN(J$42:J$51))+0.001)</f>
        <v>0.454677309007982</v>
      </c>
      <c r="W44" s="108" cm="1">
        <f t="array" ref="W44">(MAX(K$42:K$51-K44)/(MAX(K$42:K$51)-MIN(K$42:K$51))+0.001)</f>
        <v>0.248013903950211</v>
      </c>
      <c r="X44" s="91">
        <f t="shared" si="373"/>
        <v>0.0950060948480833</v>
      </c>
      <c r="Y44" s="91">
        <f t="shared" si="373"/>
        <v>0.303338766832034</v>
      </c>
      <c r="Z44" s="91">
        <f t="shared" si="373"/>
        <v>0.126848341921659</v>
      </c>
      <c r="AB44" s="89">
        <f t="shared" ref="AB44:AL44" si="374">P44/SUM(P$42:P$51)</f>
        <v>0.152840447068706</v>
      </c>
      <c r="AC44" s="89">
        <f t="shared" si="374"/>
        <v>0.000347331675231305</v>
      </c>
      <c r="AD44" s="89">
        <f t="shared" si="374"/>
        <v>0.0444753307205056</v>
      </c>
      <c r="AE44" s="89">
        <f t="shared" si="374"/>
        <v>0.000511538623241586</v>
      </c>
      <c r="AF44" s="89">
        <f t="shared" si="374"/>
        <v>0.108802730263926</v>
      </c>
      <c r="AG44" s="89">
        <f t="shared" si="374"/>
        <v>0.0753099672588695</v>
      </c>
      <c r="AH44" s="89">
        <f t="shared" si="374"/>
        <v>0.0859306158204205</v>
      </c>
      <c r="AI44" s="89">
        <f t="shared" si="374"/>
        <v>0.052344603828317</v>
      </c>
      <c r="AJ44" s="89">
        <f t="shared" si="374"/>
        <v>0.0307038898602671</v>
      </c>
      <c r="AK44" s="89">
        <f t="shared" si="374"/>
        <v>0.0597654684556748</v>
      </c>
      <c r="AL44" s="89">
        <f t="shared" si="374"/>
        <v>0.0293347038723421</v>
      </c>
      <c r="AN44" s="89">
        <f t="shared" ref="AN44:AX44" si="375">AB44*LN(AB44)</f>
        <v>-0.287089493932951</v>
      </c>
      <c r="AO44" s="89">
        <f t="shared" si="375"/>
        <v>-0.00276657681778813</v>
      </c>
      <c r="AP44" s="89">
        <f t="shared" si="375"/>
        <v>-0.13844372607484</v>
      </c>
      <c r="AQ44" s="89">
        <f t="shared" si="375"/>
        <v>-0.00387648442899038</v>
      </c>
      <c r="AR44" s="89">
        <f t="shared" si="375"/>
        <v>-0.241348267261398</v>
      </c>
      <c r="AS44" s="89">
        <f t="shared" si="375"/>
        <v>-0.194762328511834</v>
      </c>
      <c r="AT44" s="89">
        <f t="shared" si="375"/>
        <v>-0.210892214997328</v>
      </c>
      <c r="AU44" s="89">
        <f t="shared" si="375"/>
        <v>-0.154411683184489</v>
      </c>
      <c r="AV44" s="89">
        <f t="shared" si="375"/>
        <v>-0.106952883761602</v>
      </c>
      <c r="AW44" s="89">
        <f t="shared" si="375"/>
        <v>-0.168378882015916</v>
      </c>
      <c r="AX44" s="89">
        <f t="shared" si="375"/>
        <v>-0.103521701529664</v>
      </c>
      <c r="AY44" s="109" t="s">
        <v>182</v>
      </c>
      <c r="AZ44">
        <f t="shared" ref="AZ44:BJ44" si="376">1-AZ43</f>
        <v>0.0942913114038895</v>
      </c>
      <c r="BA44">
        <f t="shared" si="376"/>
        <v>0.207368500600714</v>
      </c>
      <c r="BB44">
        <f t="shared" si="376"/>
        <v>0.137902435149084</v>
      </c>
      <c r="BC44">
        <f t="shared" si="376"/>
        <v>0.386777839509072</v>
      </c>
      <c r="BD44">
        <f t="shared" si="376"/>
        <v>0.0542000880184456</v>
      </c>
      <c r="BE44">
        <f t="shared" si="376"/>
        <v>0.0645701106303453</v>
      </c>
      <c r="BF44">
        <f t="shared" si="376"/>
        <v>0.0858296824178726</v>
      </c>
      <c r="BG44">
        <f t="shared" si="376"/>
        <v>0.110048249881463</v>
      </c>
      <c r="BH44">
        <f t="shared" si="376"/>
        <v>0.175407034660906</v>
      </c>
      <c r="BI44">
        <f t="shared" si="376"/>
        <v>0.0991990012693214</v>
      </c>
      <c r="BJ44">
        <f t="shared" si="376"/>
        <v>0.167812694887368</v>
      </c>
      <c r="BL44" s="89">
        <f t="shared" ref="BL44:BV44" si="377">AZ$47*P44</f>
        <v>0.0941568403864009</v>
      </c>
      <c r="BM44" s="89">
        <f t="shared" si="377"/>
        <v>0.000552553559578215</v>
      </c>
      <c r="BN44" s="89">
        <f t="shared" si="377"/>
        <v>0.0385369678604307</v>
      </c>
      <c r="BO44" s="89">
        <f t="shared" si="377"/>
        <v>0.000422877137031837</v>
      </c>
      <c r="BP44" s="89">
        <f t="shared" si="377"/>
        <v>0.268403359604986</v>
      </c>
      <c r="BQ44" s="89">
        <f t="shared" si="377"/>
        <v>0.0950602602376866</v>
      </c>
      <c r="BR44" s="89">
        <f t="shared" si="377"/>
        <v>0.156449787638873</v>
      </c>
      <c r="BS44" s="89">
        <f t="shared" si="377"/>
        <v>0.162674869351901</v>
      </c>
      <c r="BT44" s="89">
        <f t="shared" si="377"/>
        <v>0.024039342341921</v>
      </c>
      <c r="BU44" s="89">
        <f t="shared" si="377"/>
        <v>0.12216716008974</v>
      </c>
      <c r="BV44" s="89">
        <f t="shared" si="377"/>
        <v>0.0436648600461291</v>
      </c>
      <c r="BX44" s="89">
        <f t="shared" si="6"/>
        <v>0.13324636180641</v>
      </c>
      <c r="BY44" s="89">
        <f t="shared" si="7"/>
        <v>0.363886496979704</v>
      </c>
      <c r="BZ44" s="89">
        <f t="shared" si="8"/>
        <v>0.319124656990775</v>
      </c>
      <c r="CA44" s="89">
        <f t="shared" si="9"/>
        <v>0.18987136247779</v>
      </c>
      <c r="CC44" s="89">
        <f t="shared" ref="CC44:CF44" si="378">BX44/SUM(BX$42:BX$51)</f>
        <v>0.0433550047230512</v>
      </c>
      <c r="CD44" s="89">
        <f t="shared" si="378"/>
        <v>0.0798730456770225</v>
      </c>
      <c r="CE44" s="89">
        <f t="shared" si="378"/>
        <v>0.0647519176194747</v>
      </c>
      <c r="CF44" s="89">
        <f t="shared" si="378"/>
        <v>0.043996964506358</v>
      </c>
      <c r="CH44" s="89">
        <f t="shared" ref="CH44:CK44" si="379">CC44*LN(CC44)</f>
        <v>-0.136062447813001</v>
      </c>
      <c r="CI44" s="89">
        <f t="shared" si="379"/>
        <v>-0.201864492910496</v>
      </c>
      <c r="CJ44" s="89">
        <f t="shared" si="379"/>
        <v>-0.177238428503096</v>
      </c>
      <c r="CK44" s="89">
        <f t="shared" si="379"/>
        <v>-0.137430442208087</v>
      </c>
      <c r="CL44" s="109" t="s">
        <v>182</v>
      </c>
      <c r="CM44">
        <f t="shared" ref="CM44:CP44" si="380">1-CM43</f>
        <v>0.0725245067700809</v>
      </c>
      <c r="CN44">
        <f t="shared" si="380"/>
        <v>0.00335823079069131</v>
      </c>
      <c r="CO44">
        <f t="shared" si="380"/>
        <v>0.0381664792752919</v>
      </c>
      <c r="CP44">
        <f t="shared" si="380"/>
        <v>0.126460617609738</v>
      </c>
      <c r="CR44" s="89">
        <f t="shared" ref="CR44:CU44" si="381">CM$47*BX44</f>
        <v>0.0289766803981837</v>
      </c>
      <c r="CS44" s="89">
        <f t="shared" si="381"/>
        <v>0.0195854850698815</v>
      </c>
      <c r="CT44" s="89">
        <f t="shared" si="381"/>
        <v>0.0722190272486657</v>
      </c>
      <c r="CU44" s="89">
        <f t="shared" si="381"/>
        <v>0.0953926036443468</v>
      </c>
      <c r="CV44" s="87">
        <f t="shared" si="14"/>
        <v>0.216173796361078</v>
      </c>
      <c r="CX44">
        <f t="shared" si="304"/>
        <v>0.0505978538234247</v>
      </c>
    </row>
    <row r="45" spans="1:102">
      <c r="A45" s="47" t="s">
        <v>61</v>
      </c>
      <c r="B45" s="48">
        <v>2015</v>
      </c>
      <c r="C45" s="47" t="s">
        <v>58</v>
      </c>
      <c r="D45">
        <v>74031</v>
      </c>
      <c r="E45">
        <v>3.8243303</v>
      </c>
      <c r="F45">
        <v>597803</v>
      </c>
      <c r="G45">
        <v>5820</v>
      </c>
      <c r="H45">
        <v>80350</v>
      </c>
      <c r="I45">
        <v>110</v>
      </c>
      <c r="J45">
        <v>87380</v>
      </c>
      <c r="K45">
        <v>57.602158</v>
      </c>
      <c r="L45">
        <v>1047300</v>
      </c>
      <c r="M45">
        <v>9306</v>
      </c>
      <c r="N45">
        <v>319635</v>
      </c>
      <c r="P45" s="91">
        <f t="shared" ref="P45:Z45" si="382">(D45-MIN(D$42:D$51))/(MAX(D$42:D$441)-MIN(D$42:D$51))+0.001</f>
        <v>0.387453772856039</v>
      </c>
      <c r="Q45" s="91">
        <f t="shared" si="382"/>
        <v>0.0854859306071798</v>
      </c>
      <c r="R45" s="91">
        <f t="shared" si="382"/>
        <v>0.208513667926358</v>
      </c>
      <c r="S45" s="91">
        <f t="shared" si="382"/>
        <v>0.00152018310445277</v>
      </c>
      <c r="T45" s="91">
        <f t="shared" si="382"/>
        <v>0.731150373465829</v>
      </c>
      <c r="U45" s="91">
        <f t="shared" si="382"/>
        <v>0.67841935483871</v>
      </c>
      <c r="V45" s="108" cm="1">
        <f t="array" ref="V45">(MAX(J$42:J$51-J45)/(MAX(J$42:J$51)-MIN(J$42:J$51))+0.001)</f>
        <v>0.227244773850247</v>
      </c>
      <c r="W45" s="108" cm="1">
        <f t="array" ref="W45">(MAX(K$42:K$51-K45)/(MAX(K$42:K$51)-MIN(K$42:K$51))+0.001)</f>
        <v>0.494784694351012</v>
      </c>
      <c r="X45" s="91">
        <f t="shared" si="382"/>
        <v>0.0340895075165009</v>
      </c>
      <c r="Y45" s="91">
        <f t="shared" si="382"/>
        <v>0.320631467044649</v>
      </c>
      <c r="Z45" s="91">
        <f t="shared" si="382"/>
        <v>0.15009836570041</v>
      </c>
      <c r="AB45" s="89">
        <f t="shared" ref="AB45:AL45" si="383">P45/SUM(P$42:P$51)</f>
        <v>0.149375336954655</v>
      </c>
      <c r="AC45" s="89">
        <f t="shared" si="383"/>
        <v>0.0296919714864988</v>
      </c>
      <c r="AD45" s="89">
        <f t="shared" si="383"/>
        <v>0.0505213032478944</v>
      </c>
      <c r="AE45" s="89">
        <f t="shared" si="383"/>
        <v>0.00077763237232689</v>
      </c>
      <c r="AF45" s="89">
        <f t="shared" si="383"/>
        <v>0.108802730263926</v>
      </c>
      <c r="AG45" s="89">
        <f t="shared" si="383"/>
        <v>0.112881756212764</v>
      </c>
      <c r="AH45" s="89">
        <f t="shared" si="383"/>
        <v>0.0429475651677641</v>
      </c>
      <c r="AI45" s="89">
        <f t="shared" si="383"/>
        <v>0.104426842179453</v>
      </c>
      <c r="AJ45" s="89">
        <f t="shared" si="383"/>
        <v>0.0110169824983445</v>
      </c>
      <c r="AK45" s="89">
        <f t="shared" si="383"/>
        <v>0.0631725711477049</v>
      </c>
      <c r="AL45" s="89">
        <f t="shared" si="383"/>
        <v>0.0347114597072413</v>
      </c>
      <c r="AN45" s="89">
        <f t="shared" ref="AN45:AX45" si="384">AB45*LN(AB45)</f>
        <v>-0.284006297542055</v>
      </c>
      <c r="AO45" s="89">
        <f t="shared" si="384"/>
        <v>-0.104423058816842</v>
      </c>
      <c r="AP45" s="89">
        <f t="shared" si="384"/>
        <v>-0.150824287218663</v>
      </c>
      <c r="AQ45" s="89">
        <f t="shared" si="384"/>
        <v>-0.00556726975197081</v>
      </c>
      <c r="AR45" s="89">
        <f t="shared" si="384"/>
        <v>-0.241348267261398</v>
      </c>
      <c r="AS45" s="89">
        <f t="shared" si="384"/>
        <v>-0.246241890004607</v>
      </c>
      <c r="AT45" s="89">
        <f t="shared" si="384"/>
        <v>-0.135189285778631</v>
      </c>
      <c r="AU45" s="89">
        <f t="shared" si="384"/>
        <v>-0.235928277970796</v>
      </c>
      <c r="AV45" s="89">
        <f t="shared" si="384"/>
        <v>-0.0496680531571775</v>
      </c>
      <c r="AW45" s="89">
        <f t="shared" si="384"/>
        <v>-0.174475381267184</v>
      </c>
      <c r="AX45" s="89">
        <f t="shared" si="384"/>
        <v>-0.116654295698813</v>
      </c>
      <c r="AY45" s="109" t="s">
        <v>183</v>
      </c>
      <c r="AZ45" s="77">
        <f t="shared" ref="AZ45:BB45" si="385">AZ44/(3-SUM($AZ43:$BB43))</f>
        <v>0.214511851312203</v>
      </c>
      <c r="BA45" s="77">
        <f t="shared" si="385"/>
        <v>0.471761398854189</v>
      </c>
      <c r="BB45" s="77">
        <f t="shared" si="385"/>
        <v>0.31372674983361</v>
      </c>
      <c r="BC45" s="77">
        <f t="shared" ref="BC45:BE45" si="386">BC44/(3-SUM($BC43:$BE43))</f>
        <v>0.765066443375844</v>
      </c>
      <c r="BD45" s="77">
        <f t="shared" si="386"/>
        <v>0.107210559486972</v>
      </c>
      <c r="BE45" s="77">
        <f t="shared" si="386"/>
        <v>0.127722997137183</v>
      </c>
      <c r="BF45" s="77">
        <f>BF44/(2-SUM($BF43:$BG43))</f>
        <v>0.438179438645032</v>
      </c>
      <c r="BG45" s="77">
        <f>BG44/(2-SUM($BF43:$BG43))</f>
        <v>0.561820561354966</v>
      </c>
      <c r="BH45" s="77">
        <f t="shared" ref="BH45:BJ45" si="387">BH44/(3-SUM($BH43:$BJ43))</f>
        <v>0.396472894212123</v>
      </c>
      <c r="BI45" s="77">
        <f t="shared" si="387"/>
        <v>0.224219713948368</v>
      </c>
      <c r="BJ45" s="77">
        <f t="shared" si="387"/>
        <v>0.379307391839509</v>
      </c>
      <c r="BL45" s="89">
        <f t="shared" ref="BL45:BV45" si="388">AZ$47*P45</f>
        <v>0.0920221710224508</v>
      </c>
      <c r="BM45" s="89">
        <f t="shared" si="388"/>
        <v>0.0472355552508535</v>
      </c>
      <c r="BN45" s="89">
        <f t="shared" si="388"/>
        <v>0.043775679865457</v>
      </c>
      <c r="BO45" s="89">
        <f t="shared" si="388"/>
        <v>0.000642850678975158</v>
      </c>
      <c r="BP45" s="89">
        <f t="shared" si="388"/>
        <v>0.268403359604986</v>
      </c>
      <c r="BQ45" s="89">
        <f t="shared" si="388"/>
        <v>0.142485377596664</v>
      </c>
      <c r="BR45" s="89">
        <f t="shared" si="388"/>
        <v>0.0781925904516401</v>
      </c>
      <c r="BS45" s="89">
        <f t="shared" si="388"/>
        <v>0.324534367746695</v>
      </c>
      <c r="BT45" s="89">
        <f t="shared" si="388"/>
        <v>0.00862565020451618</v>
      </c>
      <c r="BU45" s="89">
        <f t="shared" si="388"/>
        <v>0.129131650970091</v>
      </c>
      <c r="BV45" s="89">
        <f t="shared" si="388"/>
        <v>0.0516681892106153</v>
      </c>
      <c r="BX45" s="89">
        <f t="shared" si="6"/>
        <v>0.183033406138761</v>
      </c>
      <c r="BY45" s="89">
        <f t="shared" si="7"/>
        <v>0.411531587880625</v>
      </c>
      <c r="BZ45" s="89">
        <f t="shared" si="8"/>
        <v>0.402726958198335</v>
      </c>
      <c r="CA45" s="89">
        <f t="shared" si="9"/>
        <v>0.189425490385222</v>
      </c>
      <c r="CC45" s="89">
        <f t="shared" ref="CC45:CF45" si="389">BX45/SUM(BX$42:BX$51)</f>
        <v>0.0595544529699903</v>
      </c>
      <c r="CD45" s="89">
        <f t="shared" si="389"/>
        <v>0.0903311378387313</v>
      </c>
      <c r="CE45" s="89">
        <f t="shared" si="389"/>
        <v>0.0817152239701556</v>
      </c>
      <c r="CF45" s="89">
        <f t="shared" si="389"/>
        <v>0.0438936470898972</v>
      </c>
      <c r="CH45" s="89">
        <f t="shared" ref="CH45:CK45" si="390">CC45*LN(CC45)</f>
        <v>-0.167995024868579</v>
      </c>
      <c r="CI45" s="89">
        <f t="shared" si="390"/>
        <v>-0.217180720411049</v>
      </c>
      <c r="CJ45" s="89">
        <f t="shared" si="390"/>
        <v>-0.204657000449399</v>
      </c>
      <c r="CK45" s="89">
        <f t="shared" si="390"/>
        <v>-0.137210912359552</v>
      </c>
      <c r="CL45" s="109" t="s">
        <v>183</v>
      </c>
      <c r="CM45">
        <f t="shared" ref="CM45:CP45" si="391">CM44/(4-SUM($CM43:$CP43))</f>
        <v>0.301544870034925</v>
      </c>
      <c r="CN45">
        <f t="shared" si="391"/>
        <v>0.013962966622257</v>
      </c>
      <c r="CO45">
        <f t="shared" si="391"/>
        <v>0.158689890428961</v>
      </c>
      <c r="CP45">
        <f t="shared" si="391"/>
        <v>0.525802272913856</v>
      </c>
      <c r="CR45" s="89">
        <f t="shared" ref="CR45:CU45" si="392">CM$47*BX45</f>
        <v>0.0398037172645618</v>
      </c>
      <c r="CS45" s="89">
        <f t="shared" si="392"/>
        <v>0.0221498896967044</v>
      </c>
      <c r="CT45" s="89">
        <f t="shared" si="392"/>
        <v>0.0911385207340422</v>
      </c>
      <c r="CU45" s="89">
        <f t="shared" si="392"/>
        <v>0.0951685946139834</v>
      </c>
      <c r="CV45" s="87">
        <f t="shared" si="14"/>
        <v>0.248260722309292</v>
      </c>
      <c r="CX45">
        <f t="shared" si="304"/>
        <v>0.065471118999302</v>
      </c>
    </row>
    <row r="46" spans="1:102">
      <c r="A46" s="47" t="s">
        <v>61</v>
      </c>
      <c r="B46" s="48">
        <v>2016</v>
      </c>
      <c r="C46" s="47" t="s">
        <v>58</v>
      </c>
      <c r="D46">
        <v>70692</v>
      </c>
      <c r="E46">
        <v>3.8978527</v>
      </c>
      <c r="F46">
        <v>630040</v>
      </c>
      <c r="G46">
        <v>5930</v>
      </c>
      <c r="H46">
        <v>85470</v>
      </c>
      <c r="I46">
        <v>103</v>
      </c>
      <c r="J46">
        <v>92142</v>
      </c>
      <c r="K46">
        <v>62.355961</v>
      </c>
      <c r="L46">
        <v>1159500</v>
      </c>
      <c r="M46">
        <v>10106</v>
      </c>
      <c r="N46">
        <v>337452</v>
      </c>
      <c r="P46" s="91">
        <f t="shared" ref="P46:Z46" si="393">(D46-MIN(D$42:D$51))/(MAX(D$42:D$441)-MIN(D$42:D$51))+0.001</f>
        <v>0.301463559103786</v>
      </c>
      <c r="Q46" s="91">
        <f t="shared" si="393"/>
        <v>0.118680118075708</v>
      </c>
      <c r="R46" s="91">
        <f t="shared" si="393"/>
        <v>0.267281649521372</v>
      </c>
      <c r="S46" s="91">
        <f t="shared" si="393"/>
        <v>0.00209238451935081</v>
      </c>
      <c r="T46" s="91">
        <f t="shared" si="393"/>
        <v>0.81538583791254</v>
      </c>
      <c r="U46" s="91">
        <f t="shared" si="393"/>
        <v>0.452612903225806</v>
      </c>
      <c r="V46" s="108" cm="1">
        <f t="array" ref="V46">(MAX(J$42:J$51-J46)/(MAX(J$42:J$51)-MIN(J$42:J$51))+0.001)</f>
        <v>0.001</v>
      </c>
      <c r="W46" s="108" cm="1">
        <f t="array" ref="W46">(MAX(K$42:K$51-K46)/(MAX(K$42:K$51)-MIN(K$42:K$51))+0.001)</f>
        <v>0.396367431255985</v>
      </c>
      <c r="X46" s="91">
        <f t="shared" si="393"/>
        <v>0.123550778440631</v>
      </c>
      <c r="Y46" s="91">
        <f t="shared" si="393"/>
        <v>0.434026222537208</v>
      </c>
      <c r="Z46" s="91">
        <f t="shared" si="393"/>
        <v>0.199941425941778</v>
      </c>
      <c r="AB46" s="89">
        <f t="shared" ref="AB46:AL46" si="394">P46/SUM(P$42:P$51)</f>
        <v>0.116223466837705</v>
      </c>
      <c r="AC46" s="89">
        <f t="shared" si="394"/>
        <v>0.0412213642278847</v>
      </c>
      <c r="AD46" s="89">
        <f t="shared" si="394"/>
        <v>0.0647603459396999</v>
      </c>
      <c r="AE46" s="89">
        <f t="shared" si="394"/>
        <v>0.00107033549632072</v>
      </c>
      <c r="AF46" s="89">
        <f t="shared" si="394"/>
        <v>0.121337837745863</v>
      </c>
      <c r="AG46" s="89">
        <f t="shared" si="394"/>
        <v>0.0753099672588695</v>
      </c>
      <c r="AH46" s="89">
        <f t="shared" si="394"/>
        <v>0.000188992531885755</v>
      </c>
      <c r="AI46" s="89">
        <f t="shared" si="394"/>
        <v>0.0836553750781137</v>
      </c>
      <c r="AJ46" s="89">
        <f t="shared" si="394"/>
        <v>0.0399289066607492</v>
      </c>
      <c r="AK46" s="89">
        <f t="shared" si="394"/>
        <v>0.0855142281446232</v>
      </c>
      <c r="AL46" s="89">
        <f t="shared" si="394"/>
        <v>0.0462380700682568</v>
      </c>
      <c r="AN46" s="89">
        <f t="shared" ref="AN46:AX46" si="395">AB46*LN(AB46)</f>
        <v>-0.250140852706521</v>
      </c>
      <c r="AO46" s="89">
        <f t="shared" si="395"/>
        <v>-0.131446628861757</v>
      </c>
      <c r="AP46" s="89">
        <f t="shared" si="395"/>
        <v>-0.177253069564749</v>
      </c>
      <c r="AQ46" s="89">
        <f t="shared" si="395"/>
        <v>-0.0073208626729845</v>
      </c>
      <c r="AR46" s="89">
        <f t="shared" si="395"/>
        <v>-0.25592292520745</v>
      </c>
      <c r="AS46" s="89">
        <f t="shared" si="395"/>
        <v>-0.194762328511834</v>
      </c>
      <c r="AT46" s="89">
        <f t="shared" si="395"/>
        <v>-0.00162038474773003</v>
      </c>
      <c r="AU46" s="89">
        <f t="shared" si="395"/>
        <v>-0.207553134612058</v>
      </c>
      <c r="AV46" s="89">
        <f t="shared" si="395"/>
        <v>-0.128597222487206</v>
      </c>
      <c r="AW46" s="89">
        <f t="shared" si="395"/>
        <v>-0.210285687288228</v>
      </c>
      <c r="AX46" s="89">
        <f t="shared" si="395"/>
        <v>-0.142133598380415</v>
      </c>
      <c r="AY46" s="77" t="s">
        <v>184</v>
      </c>
      <c r="AZ46" s="110">
        <v>0.26049795615013</v>
      </c>
      <c r="BA46" s="110">
        <v>0.633345720302242</v>
      </c>
      <c r="BB46" s="110">
        <v>0.106156323547628</v>
      </c>
      <c r="BC46" s="110">
        <v>0.0806878306878307</v>
      </c>
      <c r="BD46" s="110">
        <v>0.626984126984127</v>
      </c>
      <c r="BE46" s="110">
        <v>0.292328042328042</v>
      </c>
      <c r="BF46" s="110">
        <v>0.25</v>
      </c>
      <c r="BG46" s="110">
        <v>0.75</v>
      </c>
      <c r="BH46" s="110">
        <v>0.10958605664488</v>
      </c>
      <c r="BI46" s="110">
        <v>0.581263616557734</v>
      </c>
      <c r="BJ46" s="110">
        <v>0.309150326797386</v>
      </c>
      <c r="BL46" s="89">
        <f t="shared" ref="BL46:BV46" si="396">AZ$47*P46</f>
        <v>0.0715990735833995</v>
      </c>
      <c r="BM46" s="89">
        <f t="shared" si="396"/>
        <v>0.0655771216938954</v>
      </c>
      <c r="BN46" s="89">
        <f t="shared" si="396"/>
        <v>0.0561135202297202</v>
      </c>
      <c r="BO46" s="89">
        <f t="shared" si="396"/>
        <v>0.000884821575112808</v>
      </c>
      <c r="BP46" s="89">
        <f t="shared" si="396"/>
        <v>0.299325974809586</v>
      </c>
      <c r="BQ46" s="89">
        <f t="shared" si="396"/>
        <v>0.0950602602376866</v>
      </c>
      <c r="BR46" s="89">
        <f t="shared" si="396"/>
        <v>0.000344089719322516</v>
      </c>
      <c r="BS46" s="89">
        <f t="shared" si="396"/>
        <v>0.259981473086526</v>
      </c>
      <c r="BT46" s="89">
        <f t="shared" si="396"/>
        <v>0.0312619886576158</v>
      </c>
      <c r="BU46" s="89">
        <f t="shared" si="396"/>
        <v>0.174800443628127</v>
      </c>
      <c r="BV46" s="89">
        <f t="shared" si="396"/>
        <v>0.0688256089824421</v>
      </c>
      <c r="BX46" s="89">
        <f t="shared" si="6"/>
        <v>0.193289715507015</v>
      </c>
      <c r="BY46" s="89">
        <f t="shared" si="7"/>
        <v>0.395271056622385</v>
      </c>
      <c r="BZ46" s="89">
        <f t="shared" si="8"/>
        <v>0.260325562805849</v>
      </c>
      <c r="CA46" s="89">
        <f t="shared" si="9"/>
        <v>0.274888041268185</v>
      </c>
      <c r="CC46" s="89">
        <f t="shared" ref="CC46:CF46" si="397">BX46/SUM(BX$42:BX$51)</f>
        <v>0.0628915973022893</v>
      </c>
      <c r="CD46" s="89">
        <f t="shared" si="397"/>
        <v>0.0867619530332989</v>
      </c>
      <c r="CE46" s="89">
        <f t="shared" si="397"/>
        <v>0.0528213004786245</v>
      </c>
      <c r="CF46" s="89">
        <f t="shared" si="397"/>
        <v>0.0636970169543776</v>
      </c>
      <c r="CH46" s="89">
        <f t="shared" ref="CH46:CK46" si="398">CC46*LN(CC46)</f>
        <v>-0.173979711868279</v>
      </c>
      <c r="CI46" s="89">
        <f t="shared" si="398"/>
        <v>-0.212097149639373</v>
      </c>
      <c r="CJ46" s="89">
        <f t="shared" si="398"/>
        <v>-0.155339032992937</v>
      </c>
      <c r="CK46" s="89">
        <f t="shared" si="398"/>
        <v>-0.175397223583638</v>
      </c>
      <c r="CL46" s="77" t="s">
        <v>184</v>
      </c>
      <c r="CM46" s="111">
        <v>0.133389037433155</v>
      </c>
      <c r="CN46" s="111">
        <v>0.0936831550802139</v>
      </c>
      <c r="CO46" s="111">
        <v>0.293917112299465</v>
      </c>
      <c r="CP46" s="111">
        <v>0.479010695187166</v>
      </c>
      <c r="CR46" s="89">
        <f t="shared" ref="CR46:CU46" si="399">CM$47*BX46</f>
        <v>0.0420341256194298</v>
      </c>
      <c r="CS46" s="89">
        <f t="shared" si="399"/>
        <v>0.0212746981333188</v>
      </c>
      <c r="CT46" s="89">
        <f t="shared" si="399"/>
        <v>0.0589125863575729</v>
      </c>
      <c r="CU46" s="89">
        <f t="shared" si="399"/>
        <v>0.13810553432108</v>
      </c>
      <c r="CV46" s="87">
        <f t="shared" si="14"/>
        <v>0.260326944431402</v>
      </c>
      <c r="CX46">
        <f t="shared" si="304"/>
        <v>0.0504733559885013</v>
      </c>
    </row>
    <row r="47" spans="1:102">
      <c r="A47" s="47" t="s">
        <v>61</v>
      </c>
      <c r="B47" s="48">
        <v>2017</v>
      </c>
      <c r="C47" s="47" t="s">
        <v>58</v>
      </c>
      <c r="D47">
        <v>67571</v>
      </c>
      <c r="E47">
        <v>4.1243877</v>
      </c>
      <c r="F47">
        <v>648934</v>
      </c>
      <c r="G47">
        <v>17781</v>
      </c>
      <c r="H47">
        <v>85463</v>
      </c>
      <c r="I47">
        <v>114</v>
      </c>
      <c r="J47">
        <v>86202</v>
      </c>
      <c r="K47">
        <v>61.816479</v>
      </c>
      <c r="L47">
        <v>1620400</v>
      </c>
      <c r="M47">
        <v>10906</v>
      </c>
      <c r="N47">
        <v>623800</v>
      </c>
      <c r="P47" s="91">
        <f t="shared" ref="P47:Z47" si="400">(D47-MIN(D$42:D$51))/(MAX(D$42:D$441)-MIN(D$42:D$51))+0.001</f>
        <v>0.221087561164048</v>
      </c>
      <c r="Q47" s="91">
        <f t="shared" si="400"/>
        <v>0.220957046714914</v>
      </c>
      <c r="R47" s="91">
        <f t="shared" si="400"/>
        <v>0.301725370843337</v>
      </c>
      <c r="S47" s="91">
        <f t="shared" si="400"/>
        <v>0.0637392842280483</v>
      </c>
      <c r="T47" s="91">
        <f t="shared" si="400"/>
        <v>0.815270672238492</v>
      </c>
      <c r="U47" s="91">
        <f t="shared" si="400"/>
        <v>0.807451612903226</v>
      </c>
      <c r="V47" s="108" cm="1">
        <f t="array" ref="V47">(MAX(J$42:J$51-J47)/(MAX(J$42:J$51)-MIN(J$42:J$51))+0.001)</f>
        <v>0.283212086659065</v>
      </c>
      <c r="W47" s="108" cm="1">
        <f t="array" ref="W47">(MAX(K$42:K$51-K47)/(MAX(K$42:K$51)-MIN(K$42:K$51))+0.001)</f>
        <v>0.40753624534631</v>
      </c>
      <c r="X47" s="91">
        <f t="shared" si="400"/>
        <v>0.491043646256421</v>
      </c>
      <c r="Y47" s="91">
        <f t="shared" si="400"/>
        <v>0.547420978029766</v>
      </c>
      <c r="Z47" s="91">
        <f t="shared" si="400"/>
        <v>1.001</v>
      </c>
      <c r="AB47" s="89">
        <f t="shared" ref="AB47:AL47" si="401">P47/SUM(P$42:P$51)</f>
        <v>0.085236049456752</v>
      </c>
      <c r="AC47" s="89">
        <f t="shared" si="401"/>
        <v>0.0767453811896528</v>
      </c>
      <c r="AD47" s="89">
        <f t="shared" si="401"/>
        <v>0.0731058021738089</v>
      </c>
      <c r="AE47" s="89">
        <f t="shared" si="401"/>
        <v>0.03260510570042</v>
      </c>
      <c r="AF47" s="89">
        <f t="shared" si="401"/>
        <v>0.121320699903602</v>
      </c>
      <c r="AG47" s="89">
        <f t="shared" si="401"/>
        <v>0.134351349900703</v>
      </c>
      <c r="AH47" s="89">
        <f t="shared" si="401"/>
        <v>0.0535249693183447</v>
      </c>
      <c r="AI47" s="89">
        <f t="shared" si="401"/>
        <v>0.0860126104567705</v>
      </c>
      <c r="AJ47" s="89">
        <f t="shared" si="401"/>
        <v>0.158694555916118</v>
      </c>
      <c r="AK47" s="89">
        <f t="shared" si="401"/>
        <v>0.107855885141541</v>
      </c>
      <c r="AL47" s="89">
        <f t="shared" si="401"/>
        <v>0.231489337041153</v>
      </c>
      <c r="AN47" s="89">
        <f t="shared" ref="AN47:AX47" si="402">AB47*LN(AB47)</f>
        <v>-0.209879351462523</v>
      </c>
      <c r="AO47" s="89">
        <f t="shared" si="402"/>
        <v>-0.197025506503213</v>
      </c>
      <c r="AP47" s="89">
        <f t="shared" si="402"/>
        <v>-0.191233632942295</v>
      </c>
      <c r="AQ47" s="89">
        <f t="shared" si="402"/>
        <v>-0.111616614467966</v>
      </c>
      <c r="AR47" s="89">
        <f t="shared" si="402"/>
        <v>-0.255903915103906</v>
      </c>
      <c r="AS47" s="89">
        <f t="shared" si="402"/>
        <v>-0.269683047673308</v>
      </c>
      <c r="AT47" s="89">
        <f t="shared" si="402"/>
        <v>-0.156700075800039</v>
      </c>
      <c r="AU47" s="89">
        <f t="shared" si="402"/>
        <v>-0.211011413728687</v>
      </c>
      <c r="AV47" s="89">
        <f t="shared" si="402"/>
        <v>-0.292120805534515</v>
      </c>
      <c r="AW47" s="89">
        <f t="shared" si="402"/>
        <v>-0.240190670767895</v>
      </c>
      <c r="AX47" s="89">
        <f t="shared" si="402"/>
        <v>-0.338720167297168</v>
      </c>
      <c r="AY47" s="77" t="s">
        <v>185</v>
      </c>
      <c r="AZ47">
        <f t="shared" ref="AZ47:BJ47" si="403">AVERAGE(AZ45:AZ46)</f>
        <v>0.237504903731167</v>
      </c>
      <c r="BA47">
        <f t="shared" si="403"/>
        <v>0.552553559578215</v>
      </c>
      <c r="BB47">
        <f t="shared" si="403"/>
        <v>0.209941536690619</v>
      </c>
      <c r="BC47">
        <f t="shared" si="403"/>
        <v>0.422877137031837</v>
      </c>
      <c r="BD47">
        <f t="shared" si="403"/>
        <v>0.367097343235549</v>
      </c>
      <c r="BE47">
        <f t="shared" si="403"/>
        <v>0.210025519732613</v>
      </c>
      <c r="BF47">
        <f t="shared" si="403"/>
        <v>0.344089719322516</v>
      </c>
      <c r="BG47">
        <f t="shared" si="403"/>
        <v>0.655910280677483</v>
      </c>
      <c r="BH47">
        <f t="shared" si="403"/>
        <v>0.253029475428501</v>
      </c>
      <c r="BI47">
        <f t="shared" si="403"/>
        <v>0.402741665253051</v>
      </c>
      <c r="BJ47">
        <f t="shared" si="403"/>
        <v>0.344228859318448</v>
      </c>
      <c r="BL47" s="89">
        <f t="shared" ref="BL47:BV47" si="404">AZ$47*P47</f>
        <v>0.0525093799304256</v>
      </c>
      <c r="BM47" s="89">
        <f t="shared" si="404"/>
        <v>0.122090602676216</v>
      </c>
      <c r="BN47" s="89">
        <f t="shared" si="404"/>
        <v>0.063344688013397</v>
      </c>
      <c r="BO47" s="89">
        <f t="shared" si="404"/>
        <v>0.0269538860308156</v>
      </c>
      <c r="BP47" s="89">
        <f t="shared" si="404"/>
        <v>0.299283697796611</v>
      </c>
      <c r="BQ47" s="89">
        <f t="shared" si="404"/>
        <v>0.169585444658936</v>
      </c>
      <c r="BR47" s="89">
        <f t="shared" si="404"/>
        <v>0.0974503674072617</v>
      </c>
      <c r="BS47" s="89">
        <f t="shared" si="404"/>
        <v>0.267307213071346</v>
      </c>
      <c r="BT47" s="89">
        <f t="shared" si="404"/>
        <v>0.124248516224761</v>
      </c>
      <c r="BU47" s="89">
        <f t="shared" si="404"/>
        <v>0.220469236286162</v>
      </c>
      <c r="BV47" s="89">
        <f t="shared" si="404"/>
        <v>0.344573088177766</v>
      </c>
      <c r="BX47" s="89">
        <f t="shared" si="6"/>
        <v>0.237944670620038</v>
      </c>
      <c r="BY47" s="89">
        <f t="shared" si="7"/>
        <v>0.495823028486363</v>
      </c>
      <c r="BZ47" s="89">
        <f t="shared" si="8"/>
        <v>0.364757580478607</v>
      </c>
      <c r="CA47" s="89">
        <f t="shared" si="9"/>
        <v>0.689290840688689</v>
      </c>
      <c r="CC47" s="89">
        <f t="shared" ref="CC47:CF47" si="405">BX47/SUM(BX$42:BX$51)</f>
        <v>0.077421193184581</v>
      </c>
      <c r="CD47" s="89">
        <f t="shared" si="405"/>
        <v>0.108833099691027</v>
      </c>
      <c r="CE47" s="89">
        <f t="shared" si="405"/>
        <v>0.074011055820461</v>
      </c>
      <c r="CF47" s="89">
        <f t="shared" si="405"/>
        <v>0.159722373382586</v>
      </c>
      <c r="CH47" s="89">
        <f t="shared" ref="CH47:CK47" si="406">CC47*LN(CC47)</f>
        <v>-0.198081714142389</v>
      </c>
      <c r="CI47" s="89">
        <f t="shared" si="406"/>
        <v>-0.241385259631953</v>
      </c>
      <c r="CJ47" s="89">
        <f t="shared" si="406"/>
        <v>-0.192690803032494</v>
      </c>
      <c r="CK47" s="89">
        <f t="shared" si="406"/>
        <v>-0.29298164642061</v>
      </c>
      <c r="CL47" s="77" t="s">
        <v>185</v>
      </c>
      <c r="CM47">
        <f t="shared" ref="CM47:CP47" si="407">AVERAGE(CM45:CM46)</f>
        <v>0.21746695373404</v>
      </c>
      <c r="CN47">
        <f t="shared" si="407"/>
        <v>0.0538230608512355</v>
      </c>
      <c r="CO47">
        <f t="shared" si="407"/>
        <v>0.226303501364213</v>
      </c>
      <c r="CP47">
        <f t="shared" si="407"/>
        <v>0.502406484050511</v>
      </c>
      <c r="CR47" s="89">
        <f t="shared" ref="CR47:CU47" si="408">CM$47*BX47</f>
        <v>0.0517451026769893</v>
      </c>
      <c r="CS47" s="89">
        <f t="shared" si="408"/>
        <v>0.0266867130336654</v>
      </c>
      <c r="CT47" s="89">
        <f t="shared" si="408"/>
        <v>0.0825459176114476</v>
      </c>
      <c r="CU47" s="89">
        <f t="shared" si="408"/>
        <v>0.346304187758625</v>
      </c>
      <c r="CV47" s="87">
        <f t="shared" si="14"/>
        <v>0.507281921080727</v>
      </c>
      <c r="CX47">
        <f t="shared" si="304"/>
        <v>0.0671455101442184</v>
      </c>
    </row>
    <row r="48" spans="1:102">
      <c r="A48" s="47" t="s">
        <v>61</v>
      </c>
      <c r="B48" s="48">
        <v>2018</v>
      </c>
      <c r="C48" s="47" t="s">
        <v>58</v>
      </c>
      <c r="D48">
        <v>66876</v>
      </c>
      <c r="E48">
        <v>4.437885</v>
      </c>
      <c r="F48">
        <v>772302</v>
      </c>
      <c r="G48">
        <v>21762</v>
      </c>
      <c r="H48">
        <v>85456</v>
      </c>
      <c r="I48">
        <v>120</v>
      </c>
      <c r="J48">
        <v>83273</v>
      </c>
      <c r="K48">
        <v>54.650028</v>
      </c>
      <c r="L48">
        <v>1505775</v>
      </c>
      <c r="M48">
        <v>11706</v>
      </c>
      <c r="N48">
        <v>428663</v>
      </c>
      <c r="P48" s="91">
        <f t="shared" ref="P48:Z48" si="409">(D48-MIN(D$42:D$51))/(MAX(D$42:D$441)-MIN(D$42:D$51))+0.001</f>
        <v>0.20318902910121</v>
      </c>
      <c r="Q48" s="91">
        <f t="shared" si="409"/>
        <v>0.362496062675731</v>
      </c>
      <c r="R48" s="91">
        <f t="shared" si="409"/>
        <v>0.526624969236911</v>
      </c>
      <c r="S48" s="91">
        <f t="shared" si="409"/>
        <v>0.0844477736163129</v>
      </c>
      <c r="T48" s="91">
        <f t="shared" si="409"/>
        <v>0.815155506564443</v>
      </c>
      <c r="U48" s="91">
        <f t="shared" si="409"/>
        <v>1.001</v>
      </c>
      <c r="V48" s="108" cm="1">
        <f t="array" ref="V48">(MAX(J$42:J$51-J48)/(MAX(J$42:J$51)-MIN(J$42:J$51))+0.001)</f>
        <v>0.422370201444318</v>
      </c>
      <c r="W48" s="108" cm="1">
        <f t="array" ref="W48">(MAX(K$42:K$51-K48)/(MAX(K$42:K$51)-MIN(K$42:K$51))+0.001)</f>
        <v>0.555902194361157</v>
      </c>
      <c r="X48" s="91">
        <f t="shared" si="409"/>
        <v>0.399648831820784</v>
      </c>
      <c r="Y48" s="91">
        <f t="shared" si="409"/>
        <v>0.660815733522325</v>
      </c>
      <c r="Z48" s="91">
        <f t="shared" si="409"/>
        <v>0.455104212475732</v>
      </c>
      <c r="AB48" s="89">
        <f t="shared" ref="AB48:AL48" si="410">P48/SUM(P$42:P$51)</f>
        <v>0.0783356152754761</v>
      </c>
      <c r="AC48" s="89">
        <f t="shared" si="410"/>
        <v>0.125906364713914</v>
      </c>
      <c r="AD48" s="89">
        <f t="shared" si="410"/>
        <v>0.127597293900789</v>
      </c>
      <c r="AE48" s="89">
        <f t="shared" si="410"/>
        <v>0.0431982978515058</v>
      </c>
      <c r="AF48" s="89">
        <f t="shared" si="410"/>
        <v>0.121303562061342</v>
      </c>
      <c r="AG48" s="89">
        <f t="shared" si="410"/>
        <v>0.166555740432612</v>
      </c>
      <c r="AH48" s="89">
        <f t="shared" si="410"/>
        <v>0.0798248137640582</v>
      </c>
      <c r="AI48" s="89">
        <f t="shared" si="410"/>
        <v>0.117326003371845</v>
      </c>
      <c r="AJ48" s="89">
        <f t="shared" si="410"/>
        <v>0.129157752822395</v>
      </c>
      <c r="AK48" s="89">
        <f t="shared" si="410"/>
        <v>0.13019754213846</v>
      </c>
      <c r="AL48" s="89">
        <f t="shared" si="410"/>
        <v>0.105246525904739</v>
      </c>
      <c r="AN48" s="89">
        <f t="shared" ref="AN48:AX48" si="411">AB48*LN(AB48)</f>
        <v>-0.19950145715856</v>
      </c>
      <c r="AO48" s="89">
        <f t="shared" si="411"/>
        <v>-0.260905282359586</v>
      </c>
      <c r="AP48" s="89">
        <f t="shared" si="411"/>
        <v>-0.26270702087479</v>
      </c>
      <c r="AQ48" s="89">
        <f t="shared" si="411"/>
        <v>-0.135727072766668</v>
      </c>
      <c r="AR48" s="89">
        <f t="shared" si="411"/>
        <v>-0.25588490257946</v>
      </c>
      <c r="AS48" s="89">
        <f t="shared" si="411"/>
        <v>-0.298538714386397</v>
      </c>
      <c r="AT48" s="89">
        <f t="shared" si="411"/>
        <v>-0.201790812932371</v>
      </c>
      <c r="AU48" s="89">
        <f t="shared" si="411"/>
        <v>-0.251406026891413</v>
      </c>
      <c r="AV48" s="89">
        <f t="shared" si="411"/>
        <v>-0.264349850354333</v>
      </c>
      <c r="AW48" s="89">
        <f t="shared" si="411"/>
        <v>-0.265434045143291</v>
      </c>
      <c r="AX48" s="89">
        <f t="shared" si="411"/>
        <v>-0.236957271277134</v>
      </c>
      <c r="BL48" s="89">
        <f t="shared" ref="BL48:BV48" si="412">AZ$47*P48</f>
        <v>0.0482583907959121</v>
      </c>
      <c r="BM48" s="89">
        <f t="shared" si="412"/>
        <v>0.200298489764563</v>
      </c>
      <c r="BN48" s="89">
        <f t="shared" si="412"/>
        <v>0.110560455301247</v>
      </c>
      <c r="BO48" s="89">
        <f t="shared" si="412"/>
        <v>0.0357110327355791</v>
      </c>
      <c r="BP48" s="89">
        <f t="shared" si="412"/>
        <v>0.299241420783636</v>
      </c>
      <c r="BQ48" s="89">
        <f t="shared" si="412"/>
        <v>0.210235545252345</v>
      </c>
      <c r="BR48" s="89">
        <f t="shared" si="412"/>
        <v>0.14533324406517</v>
      </c>
      <c r="BS48" s="89">
        <f t="shared" si="412"/>
        <v>0.364621964332655</v>
      </c>
      <c r="BT48" s="89">
        <f t="shared" si="412"/>
        <v>0.101122934271226</v>
      </c>
      <c r="BU48" s="89">
        <f t="shared" si="412"/>
        <v>0.266138028944198</v>
      </c>
      <c r="BV48" s="89">
        <f t="shared" si="412"/>
        <v>0.156660003931542</v>
      </c>
      <c r="BX48" s="89">
        <f t="shared" si="6"/>
        <v>0.359117335861722</v>
      </c>
      <c r="BY48" s="89">
        <f t="shared" si="7"/>
        <v>0.54518799877156</v>
      </c>
      <c r="BZ48" s="89">
        <f t="shared" si="8"/>
        <v>0.509955208397825</v>
      </c>
      <c r="CA48" s="89">
        <f t="shared" si="9"/>
        <v>0.523920967146966</v>
      </c>
      <c r="CC48" s="89">
        <f t="shared" ref="CC48:CF48" si="413">BX48/SUM(BX$42:BX$51)</f>
        <v>0.116847721628866</v>
      </c>
      <c r="CD48" s="89">
        <f t="shared" si="413"/>
        <v>0.11966870518659</v>
      </c>
      <c r="CE48" s="89">
        <f t="shared" si="413"/>
        <v>0.103472348251525</v>
      </c>
      <c r="CF48" s="89">
        <f t="shared" si="413"/>
        <v>0.121402890330015</v>
      </c>
      <c r="CH48" s="89">
        <f t="shared" ref="CH48:CK48" si="414">CC48*LN(CC48)</f>
        <v>-0.25085847086844</v>
      </c>
      <c r="CI48" s="89">
        <f t="shared" si="414"/>
        <v>-0.254060029105659</v>
      </c>
      <c r="CJ48" s="89">
        <f t="shared" si="414"/>
        <v>-0.234721938269739</v>
      </c>
      <c r="CK48" s="89">
        <f t="shared" si="414"/>
        <v>-0.255995062574895</v>
      </c>
      <c r="CR48" s="89">
        <f t="shared" ref="CR48:CU48" si="415">CM$47*BX48</f>
        <v>0.0780961530629329</v>
      </c>
      <c r="CS48" s="89">
        <f t="shared" si="415"/>
        <v>0.029343686833245</v>
      </c>
      <c r="CT48" s="89">
        <f t="shared" si="415"/>
        <v>0.115404649199345</v>
      </c>
      <c r="CU48" s="89">
        <f t="shared" si="415"/>
        <v>0.26322129102465</v>
      </c>
      <c r="CV48" s="87">
        <f t="shared" si="14"/>
        <v>0.486065780120173</v>
      </c>
      <c r="CX48">
        <f t="shared" si="304"/>
        <v>0.0967504011311389</v>
      </c>
    </row>
    <row r="49" spans="1:102">
      <c r="A49" s="47" t="s">
        <v>61</v>
      </c>
      <c r="B49" s="48">
        <v>2019</v>
      </c>
      <c r="C49" s="47" t="s">
        <v>58</v>
      </c>
      <c r="D49">
        <v>64259</v>
      </c>
      <c r="E49">
        <v>4.7745841</v>
      </c>
      <c r="F49">
        <v>859041</v>
      </c>
      <c r="G49">
        <v>24077</v>
      </c>
      <c r="H49">
        <v>85449</v>
      </c>
      <c r="I49">
        <v>116</v>
      </c>
      <c r="J49">
        <v>80019</v>
      </c>
      <c r="K49">
        <v>47.483578</v>
      </c>
      <c r="L49">
        <v>1685611</v>
      </c>
      <c r="M49">
        <v>12506</v>
      </c>
      <c r="N49">
        <v>476872</v>
      </c>
      <c r="P49" s="91">
        <f t="shared" ref="P49:Z49" si="416">(D49-MIN(D$42:D$51))/(MAX(D$42:D$441)-MIN(D$42:D$51))+0.001</f>
        <v>0.135792686067474</v>
      </c>
      <c r="Q49" s="91">
        <f t="shared" si="416"/>
        <v>0.514510320179362</v>
      </c>
      <c r="R49" s="91">
        <f t="shared" si="416"/>
        <v>0.684749979491274</v>
      </c>
      <c r="S49" s="91">
        <f t="shared" si="416"/>
        <v>0.0964900124843945</v>
      </c>
      <c r="T49" s="91">
        <f t="shared" si="416"/>
        <v>0.815040340890395</v>
      </c>
      <c r="U49" s="91">
        <f t="shared" si="416"/>
        <v>0.871967741935484</v>
      </c>
      <c r="V49" s="108" cm="1">
        <f t="array" ref="V49">(MAX(J$42:J$51-J49)/(MAX(J$42:J$51)-MIN(J$42:J$51))+0.001)</f>
        <v>0.57696921322691</v>
      </c>
      <c r="W49" s="108" cm="1">
        <f t="array" ref="W49">(MAX(K$42:K$51-K49)/(MAX(K$42:K$51)-MIN(K$42:K$51))+0.001)</f>
        <v>0.704268122673155</v>
      </c>
      <c r="X49" s="91">
        <f t="shared" si="416"/>
        <v>0.543038823959036</v>
      </c>
      <c r="Y49" s="91">
        <f t="shared" si="416"/>
        <v>0.774210489014883</v>
      </c>
      <c r="Z49" s="91">
        <f t="shared" si="416"/>
        <v>0.589968897393289</v>
      </c>
      <c r="AB49" s="89">
        <f t="shared" ref="AB49:AL49" si="417">P49/SUM(P$42:P$51)</f>
        <v>0.0523522537612332</v>
      </c>
      <c r="AC49" s="89">
        <f t="shared" si="417"/>
        <v>0.178705731431693</v>
      </c>
      <c r="AD49" s="89">
        <f t="shared" si="417"/>
        <v>0.165909802013967</v>
      </c>
      <c r="AE49" s="89">
        <f t="shared" si="417"/>
        <v>0.0493583681428306</v>
      </c>
      <c r="AF49" s="89">
        <f t="shared" si="417"/>
        <v>0.121286424219081</v>
      </c>
      <c r="AG49" s="89">
        <f t="shared" si="417"/>
        <v>0.145086146744673</v>
      </c>
      <c r="AH49" s="89">
        <f t="shared" si="417"/>
        <v>0.109042872427886</v>
      </c>
      <c r="AI49" s="89">
        <f t="shared" si="417"/>
        <v>0.148639391917477</v>
      </c>
      <c r="AJ49" s="89">
        <f t="shared" si="417"/>
        <v>0.175498259004839</v>
      </c>
      <c r="AK49" s="89">
        <f t="shared" si="417"/>
        <v>0.152539199135378</v>
      </c>
      <c r="AL49" s="89">
        <f t="shared" si="417"/>
        <v>0.136435073858614</v>
      </c>
      <c r="AN49" s="89">
        <f t="shared" ref="AN49:AX49" si="418">AB49*LN(AB49)</f>
        <v>-0.154426599278864</v>
      </c>
      <c r="AO49" s="89">
        <f t="shared" si="418"/>
        <v>-0.307733911583482</v>
      </c>
      <c r="AP49" s="89">
        <f t="shared" si="418"/>
        <v>-0.298025602309354</v>
      </c>
      <c r="AQ49" s="89">
        <f t="shared" si="418"/>
        <v>-0.148501953634045</v>
      </c>
      <c r="AR49" s="89">
        <f t="shared" si="418"/>
        <v>-0.255865887633769</v>
      </c>
      <c r="AS49" s="89">
        <f t="shared" si="418"/>
        <v>-0.280078301690531</v>
      </c>
      <c r="AT49" s="89">
        <f t="shared" si="418"/>
        <v>-0.241640548154179</v>
      </c>
      <c r="AU49" s="89">
        <f t="shared" si="418"/>
        <v>-0.28334117943951</v>
      </c>
      <c r="AV49" s="89">
        <f t="shared" si="418"/>
        <v>-0.305389110883955</v>
      </c>
      <c r="AW49" s="89">
        <f t="shared" si="418"/>
        <v>-0.28682459250342</v>
      </c>
      <c r="AX49" s="89">
        <f t="shared" si="418"/>
        <v>-0.271765900473771</v>
      </c>
      <c r="BL49" s="89">
        <f t="shared" ref="BL49:BV49" si="419">AZ$47*P49</f>
        <v>0.0322514288318519</v>
      </c>
      <c r="BM49" s="89">
        <f t="shared" si="419"/>
        <v>0.284294508854834</v>
      </c>
      <c r="BN49" s="89">
        <f t="shared" si="419"/>
        <v>0.143757462943268</v>
      </c>
      <c r="BO49" s="89">
        <f t="shared" si="419"/>
        <v>0.040803420231567</v>
      </c>
      <c r="BP49" s="89">
        <f t="shared" si="419"/>
        <v>0.299199143770661</v>
      </c>
      <c r="BQ49" s="89">
        <f t="shared" si="419"/>
        <v>0.183135478190073</v>
      </c>
      <c r="BR49" s="89">
        <f t="shared" si="419"/>
        <v>0.19852917463698</v>
      </c>
      <c r="BS49" s="89">
        <f t="shared" si="419"/>
        <v>0.461936702014753</v>
      </c>
      <c r="BT49" s="89">
        <f t="shared" si="419"/>
        <v>0.137404828763665</v>
      </c>
      <c r="BU49" s="89">
        <f t="shared" si="419"/>
        <v>0.311806821602233</v>
      </c>
      <c r="BV49" s="89">
        <f t="shared" si="419"/>
        <v>0.203084320583054</v>
      </c>
      <c r="BX49" s="89">
        <f t="shared" si="6"/>
        <v>0.460303400629954</v>
      </c>
      <c r="BY49" s="89">
        <f t="shared" si="7"/>
        <v>0.5231380421923</v>
      </c>
      <c r="BZ49" s="89">
        <f t="shared" si="8"/>
        <v>0.660465876651733</v>
      </c>
      <c r="CA49" s="89">
        <f t="shared" si="9"/>
        <v>0.652295970948952</v>
      </c>
      <c r="CC49" s="89">
        <f t="shared" ref="CC49:CF49" si="420">BX49/SUM(BX$42:BX$51)</f>
        <v>0.149771114481477</v>
      </c>
      <c r="CD49" s="89">
        <f t="shared" si="420"/>
        <v>0.114828742166116</v>
      </c>
      <c r="CE49" s="89">
        <f t="shared" si="420"/>
        <v>0.13401168195118</v>
      </c>
      <c r="CF49" s="89">
        <f t="shared" si="420"/>
        <v>0.151149927545489</v>
      </c>
      <c r="CH49" s="89">
        <f t="shared" ref="CH49:CK49" si="421">CC49*LN(CC49)</f>
        <v>-0.284362485242473</v>
      </c>
      <c r="CI49" s="89">
        <f t="shared" si="421"/>
        <v>-0.248525392165401</v>
      </c>
      <c r="CJ49" s="89">
        <f t="shared" si="421"/>
        <v>-0.269340471464312</v>
      </c>
      <c r="CK49" s="89">
        <f t="shared" si="421"/>
        <v>-0.28559522415788</v>
      </c>
      <c r="CR49" s="89">
        <f t="shared" ref="CR49:CU49" si="422">CM$47*BX49</f>
        <v>0.100100778328415</v>
      </c>
      <c r="CS49" s="89">
        <f t="shared" si="422"/>
        <v>0.0281568906785124</v>
      </c>
      <c r="CT49" s="89">
        <f t="shared" si="422"/>
        <v>0.149465740417872</v>
      </c>
      <c r="CU49" s="89">
        <f t="shared" si="422"/>
        <v>0.327717725324777</v>
      </c>
      <c r="CV49" s="87">
        <f t="shared" si="14"/>
        <v>0.605441134749577</v>
      </c>
      <c r="CX49">
        <f t="shared" si="304"/>
        <v>0.124783259373143</v>
      </c>
    </row>
    <row r="50" spans="1:102">
      <c r="A50" s="47" t="s">
        <v>61</v>
      </c>
      <c r="B50" s="48">
        <v>2020</v>
      </c>
      <c r="C50" s="47" t="s">
        <v>58</v>
      </c>
      <c r="D50">
        <v>61642</v>
      </c>
      <c r="E50">
        <v>5.1112832</v>
      </c>
      <c r="F50">
        <v>945780</v>
      </c>
      <c r="G50">
        <v>24600</v>
      </c>
      <c r="H50">
        <v>85442</v>
      </c>
      <c r="I50">
        <v>112</v>
      </c>
      <c r="J50">
        <v>77814</v>
      </c>
      <c r="K50">
        <v>40.317127</v>
      </c>
      <c r="L50">
        <v>1755100</v>
      </c>
      <c r="M50">
        <v>13306</v>
      </c>
      <c r="N50">
        <v>557100</v>
      </c>
      <c r="P50" s="91">
        <f t="shared" ref="P50:Z50" si="423">(D50-MIN(D$42:D$51))/(MAX(D$42:D$441)-MIN(D$42:D$51))+0.001</f>
        <v>0.0683963430337368</v>
      </c>
      <c r="Q50" s="91">
        <f t="shared" si="423"/>
        <v>0.666524577682992</v>
      </c>
      <c r="R50" s="91">
        <f t="shared" si="423"/>
        <v>0.842874989745637</v>
      </c>
      <c r="S50" s="91">
        <f t="shared" si="423"/>
        <v>0.0992105701206825</v>
      </c>
      <c r="T50" s="91">
        <f t="shared" si="423"/>
        <v>0.814925175216347</v>
      </c>
      <c r="U50" s="91">
        <f t="shared" si="423"/>
        <v>0.742935483870968</v>
      </c>
      <c r="V50" s="108" cm="1">
        <f t="array" ref="V50">(MAX(J$42:J$51-J50)/(MAX(J$42:J$51)-MIN(J$42:J$51))+0.001)</f>
        <v>0.68172976054732</v>
      </c>
      <c r="W50" s="108" cm="1">
        <f t="array" ref="W50">(MAX(K$42:K$51-K50)/(MAX(K$42:K$51)-MIN(K$42:K$51))+0.001)</f>
        <v>0.852634071688002</v>
      </c>
      <c r="X50" s="91">
        <f t="shared" si="423"/>
        <v>0.598445011617208</v>
      </c>
      <c r="Y50" s="91">
        <f t="shared" si="423"/>
        <v>0.887605244507441</v>
      </c>
      <c r="Z50" s="91">
        <f t="shared" si="423"/>
        <v>0.814406739737371</v>
      </c>
      <c r="AB50" s="89">
        <f t="shared" ref="AB50:AL50" si="424">P50/SUM(P$42:P$51)</f>
        <v>0.0263688922469899</v>
      </c>
      <c r="AC50" s="89">
        <f t="shared" si="424"/>
        <v>0.231505098149472</v>
      </c>
      <c r="AD50" s="89">
        <f t="shared" si="424"/>
        <v>0.204222310127145</v>
      </c>
      <c r="AE50" s="89">
        <f t="shared" si="424"/>
        <v>0.0507500384505468</v>
      </c>
      <c r="AF50" s="89">
        <f t="shared" si="424"/>
        <v>0.121269286376821</v>
      </c>
      <c r="AG50" s="89">
        <f t="shared" si="424"/>
        <v>0.123616553056733</v>
      </c>
      <c r="AH50" s="89">
        <f t="shared" si="424"/>
        <v>0.128841833507708</v>
      </c>
      <c r="AI50" s="89">
        <f t="shared" si="424"/>
        <v>0.179952784832551</v>
      </c>
      <c r="AJ50" s="89">
        <f t="shared" si="424"/>
        <v>0.193404325833015</v>
      </c>
      <c r="AK50" s="89">
        <f t="shared" si="424"/>
        <v>0.174880856132296</v>
      </c>
      <c r="AL50" s="89">
        <f t="shared" si="424"/>
        <v>0.188338138125526</v>
      </c>
      <c r="AN50" s="89">
        <f t="shared" ref="AN50:AX50" si="425">AB50*LN(AB50)</f>
        <v>-0.0958659611694772</v>
      </c>
      <c r="AO50" s="89">
        <f t="shared" si="425"/>
        <v>-0.338727467644342</v>
      </c>
      <c r="AP50" s="89">
        <f t="shared" si="425"/>
        <v>-0.324416558975477</v>
      </c>
      <c r="AQ50" s="89">
        <f t="shared" si="425"/>
        <v>-0.151277891963314</v>
      </c>
      <c r="AR50" s="89">
        <f t="shared" si="425"/>
        <v>-0.255846870266491</v>
      </c>
      <c r="AS50" s="89">
        <f t="shared" si="425"/>
        <v>-0.258429158506237</v>
      </c>
      <c r="AT50" s="89">
        <f t="shared" si="425"/>
        <v>-0.264018784374067</v>
      </c>
      <c r="AU50" s="89">
        <f t="shared" si="425"/>
        <v>-0.308629961536108</v>
      </c>
      <c r="AV50" s="89">
        <f t="shared" si="425"/>
        <v>-0.317757955638539</v>
      </c>
      <c r="AW50" s="89">
        <f t="shared" si="425"/>
        <v>-0.304931067581572</v>
      </c>
      <c r="AX50" s="89">
        <f t="shared" si="425"/>
        <v>-0.314433596156315</v>
      </c>
      <c r="BL50" s="89">
        <f t="shared" ref="BL50:BV50" si="426">AZ$47*P50</f>
        <v>0.0162444668677915</v>
      </c>
      <c r="BM50" s="89">
        <f t="shared" si="426"/>
        <v>0.368290527945104</v>
      </c>
      <c r="BN50" s="89">
        <f t="shared" si="426"/>
        <v>0.176954470585289</v>
      </c>
      <c r="BO50" s="89">
        <f t="shared" si="426"/>
        <v>0.0419538818559306</v>
      </c>
      <c r="BP50" s="89">
        <f t="shared" si="426"/>
        <v>0.299156866757686</v>
      </c>
      <c r="BQ50" s="89">
        <f t="shared" si="426"/>
        <v>0.1560354111278</v>
      </c>
      <c r="BR50" s="89">
        <f t="shared" si="426"/>
        <v>0.234576201960533</v>
      </c>
      <c r="BS50" s="89">
        <f t="shared" si="426"/>
        <v>0.559251453276063</v>
      </c>
      <c r="BT50" s="89">
        <f t="shared" si="426"/>
        <v>0.151424227362305</v>
      </c>
      <c r="BU50" s="89">
        <f t="shared" si="426"/>
        <v>0.357475614260268</v>
      </c>
      <c r="BV50" s="89">
        <f t="shared" si="426"/>
        <v>0.280342303041051</v>
      </c>
      <c r="BX50" s="89">
        <f t="shared" si="6"/>
        <v>0.561489465398184</v>
      </c>
      <c r="BY50" s="89">
        <f t="shared" si="7"/>
        <v>0.497146159741416</v>
      </c>
      <c r="BZ50" s="89">
        <f t="shared" si="8"/>
        <v>0.793827655236596</v>
      </c>
      <c r="CA50" s="89">
        <f t="shared" si="9"/>
        <v>0.789242144663625</v>
      </c>
      <c r="CC50" s="89">
        <f t="shared" ref="CC50:CF50" si="427">BX50/SUM(BX$42:BX$51)</f>
        <v>0.182694507334089</v>
      </c>
      <c r="CD50" s="89">
        <f t="shared" si="427"/>
        <v>0.109123526854576</v>
      </c>
      <c r="CE50" s="89">
        <f t="shared" si="427"/>
        <v>0.161071424002899</v>
      </c>
      <c r="CF50" s="89">
        <f t="shared" si="427"/>
        <v>0.182883075006897</v>
      </c>
      <c r="CH50" s="89">
        <f t="shared" ref="CH50:CK50" si="428">CC50*LN(CC50)</f>
        <v>-0.310569678856435</v>
      </c>
      <c r="CI50" s="89">
        <f t="shared" si="428"/>
        <v>-0.241738595257227</v>
      </c>
      <c r="CJ50" s="89">
        <f t="shared" si="428"/>
        <v>-0.294101502603224</v>
      </c>
      <c r="CK50" s="89">
        <f t="shared" si="428"/>
        <v>-0.310701567609335</v>
      </c>
      <c r="CR50" s="89">
        <f t="shared" ref="CR50:CU50" si="429">CM$47*BX50</f>
        <v>0.122105403593898</v>
      </c>
      <c r="CS50" s="89">
        <f t="shared" si="429"/>
        <v>0.0267579280077203</v>
      </c>
      <c r="CT50" s="89">
        <f t="shared" si="429"/>
        <v>0.179645977859785</v>
      </c>
      <c r="CU50" s="89">
        <f t="shared" si="429"/>
        <v>0.396520370964937</v>
      </c>
      <c r="CV50" s="87">
        <f t="shared" si="14"/>
        <v>0.72502968042634</v>
      </c>
      <c r="CX50">
        <f t="shared" si="304"/>
        <v>0.150875690726842</v>
      </c>
    </row>
    <row r="51" spans="1:102">
      <c r="A51" s="7" t="s">
        <v>61</v>
      </c>
      <c r="B51" s="9">
        <v>2021</v>
      </c>
      <c r="C51" s="8" t="s">
        <v>58</v>
      </c>
      <c r="D51">
        <v>59025</v>
      </c>
      <c r="E51">
        <v>5.4479822</v>
      </c>
      <c r="F51">
        <v>1032519</v>
      </c>
      <c r="G51">
        <v>25595</v>
      </c>
      <c r="H51">
        <v>85435</v>
      </c>
      <c r="I51">
        <v>108</v>
      </c>
      <c r="J51">
        <v>75609</v>
      </c>
      <c r="K51">
        <v>33.150677</v>
      </c>
      <c r="L51">
        <v>1924624</v>
      </c>
      <c r="M51">
        <v>14106</v>
      </c>
      <c r="N51">
        <v>596518</v>
      </c>
      <c r="P51" s="91">
        <f t="shared" ref="P51:Z51" si="430">(D51-MIN(D$42:D$51))/(MAX(D$42:D$441)-MIN(D$42:D$51))+0.001</f>
        <v>0.001</v>
      </c>
      <c r="Q51" s="91">
        <f t="shared" si="430"/>
        <v>0.818538790038222</v>
      </c>
      <c r="R51" s="91">
        <f t="shared" si="430"/>
        <v>1.001</v>
      </c>
      <c r="S51" s="91">
        <f t="shared" si="430"/>
        <v>0.104386392009988</v>
      </c>
      <c r="T51" s="91">
        <f t="shared" si="430"/>
        <v>0.814810009542299</v>
      </c>
      <c r="U51" s="91">
        <f t="shared" si="430"/>
        <v>0.613903225806452</v>
      </c>
      <c r="V51" s="108" cm="1">
        <f t="array" ref="V51">(MAX(J$42:J$51-J51)/(MAX(J$42:J$51)-MIN(J$42:J$51))+0.001)</f>
        <v>0.786490307867731</v>
      </c>
      <c r="W51" s="108" cm="1">
        <f t="array" ref="W51">(MAX(K$42:K$51-K51)/(MAX(K$42:K$51)-MIN(K$42:K$51))+0.001)</f>
        <v>1.001</v>
      </c>
      <c r="X51" s="91">
        <f t="shared" si="430"/>
        <v>0.733612859140757</v>
      </c>
      <c r="Y51" s="91">
        <f t="shared" si="430"/>
        <v>1.001</v>
      </c>
      <c r="Z51" s="91">
        <f t="shared" si="430"/>
        <v>0.924678600802323</v>
      </c>
      <c r="AB51" s="89">
        <f t="shared" ref="AB51:AL51" si="431">P51/SUM(P$42:P$51)</f>
        <v>0.000385530732746681</v>
      </c>
      <c r="AC51" s="89">
        <f t="shared" si="431"/>
        <v>0.284304449185781</v>
      </c>
      <c r="AD51" s="89">
        <f t="shared" si="431"/>
        <v>0.242534818240323</v>
      </c>
      <c r="AE51" s="89">
        <f t="shared" si="431"/>
        <v>0.0533976712539458</v>
      </c>
      <c r="AF51" s="89">
        <f t="shared" si="431"/>
        <v>0.12125214853456</v>
      </c>
      <c r="AG51" s="89">
        <f t="shared" si="431"/>
        <v>0.102146959368794</v>
      </c>
      <c r="AH51" s="89">
        <f t="shared" si="431"/>
        <v>0.14864079458753</v>
      </c>
      <c r="AI51" s="89">
        <f t="shared" si="431"/>
        <v>0.211266173378183</v>
      </c>
      <c r="AJ51" s="89">
        <f t="shared" si="431"/>
        <v>0.237087614885666</v>
      </c>
      <c r="AK51" s="89">
        <f t="shared" si="431"/>
        <v>0.197222513129214</v>
      </c>
      <c r="AL51" s="89">
        <f t="shared" si="431"/>
        <v>0.213839396878992</v>
      </c>
      <c r="AN51" s="89">
        <f t="shared" ref="AN51:AX51" si="432">AB51*LN(AB51)</f>
        <v>-0.0030306145454009</v>
      </c>
      <c r="AO51" s="89">
        <f t="shared" si="432"/>
        <v>-0.357572438143199</v>
      </c>
      <c r="AP51" s="89">
        <f t="shared" si="432"/>
        <v>-0.343577248513034</v>
      </c>
      <c r="AQ51" s="89">
        <f t="shared" si="432"/>
        <v>-0.156454543661559</v>
      </c>
      <c r="AR51" s="89">
        <f t="shared" si="432"/>
        <v>-0.255827850477283</v>
      </c>
      <c r="AS51" s="89">
        <f t="shared" si="432"/>
        <v>-0.233032222585527</v>
      </c>
      <c r="AT51" s="89">
        <f t="shared" si="432"/>
        <v>-0.283342450577512</v>
      </c>
      <c r="AU51" s="89">
        <f t="shared" si="432"/>
        <v>-0.328442094906584</v>
      </c>
      <c r="AV51" s="89">
        <f t="shared" si="432"/>
        <v>-0.341246255316097</v>
      </c>
      <c r="AW51" s="89">
        <f t="shared" si="432"/>
        <v>-0.320175500699975</v>
      </c>
      <c r="AX51" s="89">
        <f t="shared" si="432"/>
        <v>-0.329853690766865</v>
      </c>
      <c r="AY51" s="81" t="s">
        <v>170</v>
      </c>
      <c r="BL51" s="89">
        <f t="shared" ref="BL51:BV51" si="433">AZ$47*P51</f>
        <v>0.000237504903731167</v>
      </c>
      <c r="BM51" s="89">
        <f t="shared" si="433"/>
        <v>0.452286522088465</v>
      </c>
      <c r="BN51" s="89">
        <f t="shared" si="433"/>
        <v>0.210151478227309</v>
      </c>
      <c r="BO51" s="89">
        <f t="shared" si="433"/>
        <v>0.0441426185982668</v>
      </c>
      <c r="BP51" s="89">
        <f t="shared" si="433"/>
        <v>0.299114589744711</v>
      </c>
      <c r="BQ51" s="89">
        <f t="shared" si="433"/>
        <v>0.128935344065527</v>
      </c>
      <c r="BR51" s="89">
        <f t="shared" si="433"/>
        <v>0.270623229284087</v>
      </c>
      <c r="BS51" s="89">
        <f t="shared" si="433"/>
        <v>0.65656619095816</v>
      </c>
      <c r="BT51" s="89">
        <f t="shared" si="433"/>
        <v>0.185625676915989</v>
      </c>
      <c r="BU51" s="89">
        <f t="shared" si="433"/>
        <v>0.403144406918304</v>
      </c>
      <c r="BV51" s="89">
        <f t="shared" si="433"/>
        <v>0.318301059990362</v>
      </c>
      <c r="BX51" s="89">
        <f t="shared" si="6"/>
        <v>0.662675505219506</v>
      </c>
      <c r="BY51" s="89">
        <f t="shared" si="7"/>
        <v>0.472192552408505</v>
      </c>
      <c r="BZ51" s="89">
        <f t="shared" si="8"/>
        <v>0.927189420242247</v>
      </c>
      <c r="CA51" s="89">
        <f t="shared" si="9"/>
        <v>0.907071143824655</v>
      </c>
      <c r="CC51" s="89">
        <f t="shared" ref="CC51:CF51" si="434">BX51/SUM(BX$42:BX$51)</f>
        <v>0.215617892069605</v>
      </c>
      <c r="CD51" s="89">
        <f t="shared" si="434"/>
        <v>0.10364621281613</v>
      </c>
      <c r="CE51" s="89">
        <f t="shared" si="434"/>
        <v>0.188131163299331</v>
      </c>
      <c r="CF51" s="89">
        <f t="shared" si="434"/>
        <v>0.21018639356034</v>
      </c>
      <c r="CH51" s="89">
        <f t="shared" ref="CH51:CK51" si="435">CC51*LN(CC51)</f>
        <v>-0.330811202387673</v>
      </c>
      <c r="CI51" s="89">
        <f t="shared" si="435"/>
        <v>-0.234942330937185</v>
      </c>
      <c r="CJ51" s="89">
        <f t="shared" si="435"/>
        <v>-0.314294909361863</v>
      </c>
      <c r="CK51" s="89">
        <f t="shared" si="435"/>
        <v>-0.32784044556956</v>
      </c>
      <c r="CL51" s="81" t="s">
        <v>170</v>
      </c>
      <c r="CR51" s="89">
        <f t="shared" ref="CR51:CU51" si="436">CM$47*BX51</f>
        <v>0.144110023434252</v>
      </c>
      <c r="CS51" s="89">
        <f t="shared" si="436"/>
        <v>0.0254148484817832</v>
      </c>
      <c r="CT51" s="89">
        <f t="shared" si="436"/>
        <v>0.209826212228675</v>
      </c>
      <c r="CU51" s="89">
        <f t="shared" si="436"/>
        <v>0.45571842415262</v>
      </c>
      <c r="CV51" s="87">
        <f t="shared" si="14"/>
        <v>0.83506950829733</v>
      </c>
      <c r="CX51">
        <f t="shared" si="304"/>
        <v>0.176968117831463</v>
      </c>
    </row>
    <row r="52" spans="1:102">
      <c r="A52" s="52" t="s">
        <v>64</v>
      </c>
      <c r="B52" s="53">
        <v>2012</v>
      </c>
      <c r="C52" s="52" t="s">
        <v>58</v>
      </c>
      <c r="D52">
        <v>97855</v>
      </c>
      <c r="E52">
        <v>3.6815288</v>
      </c>
      <c r="F52">
        <v>363911</v>
      </c>
      <c r="G52">
        <v>9070</v>
      </c>
      <c r="H52">
        <v>77465</v>
      </c>
      <c r="I52">
        <v>63</v>
      </c>
      <c r="J52">
        <v>62180</v>
      </c>
      <c r="K52">
        <v>73.834618</v>
      </c>
      <c r="L52">
        <v>1300100</v>
      </c>
      <c r="M52">
        <v>6603</v>
      </c>
      <c r="N52">
        <v>213420</v>
      </c>
      <c r="P52" s="113">
        <f t="shared" ref="P52:Z52" si="437">(D52-MIN(D$52:D$61))/(MAX(D$52:D$61)-MIN(D$52:D$61))+0.001</f>
        <v>1.001</v>
      </c>
      <c r="Q52" s="113">
        <f t="shared" si="437"/>
        <v>0.265446760620606</v>
      </c>
      <c r="R52" s="113">
        <f t="shared" si="437"/>
        <v>0.001</v>
      </c>
      <c r="S52" s="113">
        <f t="shared" si="437"/>
        <v>0.001</v>
      </c>
      <c r="T52" s="113">
        <f t="shared" si="437"/>
        <v>0.001</v>
      </c>
      <c r="U52" s="113">
        <f t="shared" si="437"/>
        <v>0.473972972972973</v>
      </c>
      <c r="V52" s="108" cm="1">
        <f t="array" ref="V52">(MAX(J$52:J$61-J52)/(MAX(J$52:J$61)-MIN(J$52:J$61))+0.001)</f>
        <v>0.668509025270758</v>
      </c>
      <c r="W52" s="108" cm="1">
        <f t="array" ref="W52">(MAX(K$52:K$61-K52)/(MAX(K$52:K$61)-MIN(K$52:K$61))+0.001)</f>
        <v>0.001</v>
      </c>
      <c r="X52" s="113">
        <f t="shared" si="437"/>
        <v>0.001</v>
      </c>
      <c r="Y52" s="113">
        <f t="shared" si="437"/>
        <v>0.001</v>
      </c>
      <c r="Z52" s="113">
        <f t="shared" si="437"/>
        <v>0.001</v>
      </c>
      <c r="AA52" s="80"/>
      <c r="AB52" s="80">
        <f t="shared" ref="AB52:AL52" si="438">P52/SUM(P$52:P$61)</f>
        <v>0.355406330402093</v>
      </c>
      <c r="AC52" s="80">
        <f t="shared" si="438"/>
        <v>0.0461445240379377</v>
      </c>
      <c r="AD52" s="80">
        <f t="shared" si="438"/>
        <v>0.000223368176304641</v>
      </c>
      <c r="AE52" s="80">
        <f t="shared" si="438"/>
        <v>0.000178637997940754</v>
      </c>
      <c r="AF52" s="80">
        <f t="shared" si="438"/>
        <v>0.000137660701369607</v>
      </c>
      <c r="AG52" s="80">
        <f t="shared" si="438"/>
        <v>0.0710373880989995</v>
      </c>
      <c r="AH52" s="80">
        <f t="shared" si="438"/>
        <v>0.133885151989126</v>
      </c>
      <c r="AI52" s="80">
        <f t="shared" si="438"/>
        <v>0.000195584120695509</v>
      </c>
      <c r="AJ52" s="80">
        <f t="shared" si="438"/>
        <v>0.000218897845423577</v>
      </c>
      <c r="AK52" s="80">
        <f t="shared" si="438"/>
        <v>0.000195326980945393</v>
      </c>
      <c r="AL52" s="80">
        <f t="shared" si="438"/>
        <v>0.000282957654279102</v>
      </c>
      <c r="AM52" s="80"/>
      <c r="AN52" s="80">
        <f t="shared" ref="AN52:AX52" si="439">AB52*LN(AB52)</f>
        <v>-0.367665556917596</v>
      </c>
      <c r="AO52" s="80">
        <f t="shared" si="439"/>
        <v>-0.141939493730949</v>
      </c>
      <c r="AP52" s="80">
        <f t="shared" si="439"/>
        <v>-0.00187778682042323</v>
      </c>
      <c r="AQ52" s="80">
        <f t="shared" si="439"/>
        <v>-0.00154167256746579</v>
      </c>
      <c r="AR52" s="80">
        <f t="shared" si="439"/>
        <v>-0.00122390255623763</v>
      </c>
      <c r="AS52" s="80">
        <f t="shared" si="439"/>
        <v>-0.187861849937361</v>
      </c>
      <c r="AT52" s="80">
        <f t="shared" si="439"/>
        <v>-0.269212638175537</v>
      </c>
      <c r="AU52" s="80">
        <f t="shared" si="439"/>
        <v>-0.00167019450766213</v>
      </c>
      <c r="AV52" s="80">
        <f t="shared" si="439"/>
        <v>-0.00184463143482236</v>
      </c>
      <c r="AW52" s="80">
        <f t="shared" si="439"/>
        <v>-0.00166825562826845</v>
      </c>
      <c r="AX52" s="80">
        <f t="shared" si="439"/>
        <v>-0.00231182439118798</v>
      </c>
      <c r="AY52" s="80"/>
      <c r="AZ52" s="80">
        <f t="shared" ref="AZ52:BJ52" si="440">SUM(AN52:AN61)</f>
        <v>-1.64648129361645</v>
      </c>
      <c r="BA52" s="80">
        <f t="shared" si="440"/>
        <v>-2.01496989938676</v>
      </c>
      <c r="BB52" s="80">
        <f t="shared" si="440"/>
        <v>-2.01632263136655</v>
      </c>
      <c r="BC52" s="80">
        <f t="shared" si="440"/>
        <v>-2.11569043904922</v>
      </c>
      <c r="BD52" s="80">
        <f t="shared" si="440"/>
        <v>-2.16919307419608</v>
      </c>
      <c r="BE52" s="80">
        <f t="shared" si="440"/>
        <v>-2.10430083358875</v>
      </c>
      <c r="BF52" s="80">
        <f t="shared" si="440"/>
        <v>-2.00409281406398</v>
      </c>
      <c r="BG52" s="80">
        <f t="shared" si="440"/>
        <v>-2.05311271428346</v>
      </c>
      <c r="BH52" s="80">
        <f t="shared" si="440"/>
        <v>-2.04790499243182</v>
      </c>
      <c r="BI52" s="80">
        <f t="shared" si="440"/>
        <v>-2.08317948551459</v>
      </c>
      <c r="BJ52" s="80">
        <f t="shared" si="440"/>
        <v>-1.84369148786096</v>
      </c>
      <c r="BK52" s="80"/>
      <c r="BL52" s="80">
        <f t="shared" ref="BL52:BV52" si="441">AZ$57*P52</f>
        <v>0.397358822848731</v>
      </c>
      <c r="BM52" s="80">
        <f t="shared" si="441"/>
        <v>0.115095424165465</v>
      </c>
      <c r="BN52" s="80">
        <f t="shared" si="441"/>
        <v>0.000169446770647561</v>
      </c>
      <c r="BO52" s="80">
        <f t="shared" si="441"/>
        <v>0.000220545544820762</v>
      </c>
      <c r="BP52" s="80">
        <f t="shared" si="441"/>
        <v>0.00044210708077178</v>
      </c>
      <c r="BQ52" s="80">
        <f t="shared" si="441"/>
        <v>0.15989353797253</v>
      </c>
      <c r="BR52" s="80">
        <f t="shared" si="441"/>
        <v>0.265641778324183</v>
      </c>
      <c r="BS52" s="80">
        <f t="shared" si="441"/>
        <v>0.000602635464470217</v>
      </c>
      <c r="BT52" s="80">
        <f t="shared" si="441"/>
        <v>0.000191280567202372</v>
      </c>
      <c r="BU52" s="80">
        <f t="shared" si="441"/>
        <v>0.000408215126783998</v>
      </c>
      <c r="BV52" s="80">
        <f t="shared" si="441"/>
        <v>0.000400504306013631</v>
      </c>
      <c r="BW52" s="80"/>
      <c r="BX52" s="80">
        <f t="shared" si="6"/>
        <v>0.512623693784843</v>
      </c>
      <c r="BY52" s="80">
        <f t="shared" si="7"/>
        <v>0.160556190598123</v>
      </c>
      <c r="BZ52" s="80">
        <f t="shared" si="8"/>
        <v>0.266244413788653</v>
      </c>
      <c r="CA52" s="80">
        <f t="shared" si="9"/>
        <v>0.001</v>
      </c>
      <c r="CB52" s="80"/>
      <c r="CC52" s="80">
        <f t="shared" ref="CC52:CF52" si="442">BX52/SUM(BX$52:BX$61)</f>
        <v>0.117281644630347</v>
      </c>
      <c r="CD52" s="80">
        <f t="shared" si="442"/>
        <v>0.0239743383850197</v>
      </c>
      <c r="CE52" s="80">
        <f t="shared" si="442"/>
        <v>0.0525623096438075</v>
      </c>
      <c r="CF52" s="80">
        <f t="shared" si="442"/>
        <v>0.000228354155059948</v>
      </c>
      <c r="CG52" s="80"/>
      <c r="CH52" s="80">
        <f t="shared" ref="CH52:CK52" si="443">CC52*LN(CC52)</f>
        <v>-0.251355325385307</v>
      </c>
      <c r="CI52" s="80">
        <f t="shared" si="443"/>
        <v>-0.0894427724956072</v>
      </c>
      <c r="CJ52" s="80">
        <f t="shared" si="443"/>
        <v>-0.154835737050547</v>
      </c>
      <c r="CK52" s="80">
        <f t="shared" si="443"/>
        <v>-0.00191466117658317</v>
      </c>
      <c r="CL52" s="80"/>
      <c r="CM52">
        <f t="shared" ref="CM52:CP52" si="444">SUM(CH52:CH61)</f>
        <v>-2.253705004271</v>
      </c>
      <c r="CN52">
        <f t="shared" si="444"/>
        <v>-2.23186614188316</v>
      </c>
      <c r="CO52">
        <f t="shared" si="444"/>
        <v>-2.15375952263636</v>
      </c>
      <c r="CP52">
        <f t="shared" si="444"/>
        <v>-2.01648023164581</v>
      </c>
      <c r="CQ52" s="80"/>
      <c r="CR52" s="80">
        <f t="shared" ref="CR52:CU52" si="445">CM$57*BX52</f>
        <v>0.056782301383881</v>
      </c>
      <c r="CS52" s="80">
        <f t="shared" si="445"/>
        <v>0.0177585428923653</v>
      </c>
      <c r="CT52" s="80">
        <f t="shared" si="445"/>
        <v>0.0748544607684476</v>
      </c>
      <c r="CU52" s="80">
        <f t="shared" si="445"/>
        <v>0.00049747618235712</v>
      </c>
      <c r="CV52" s="87">
        <f t="shared" si="14"/>
        <v>0.149892781227051</v>
      </c>
      <c r="CW52" s="80">
        <f>AVERAGE(CV52:CV61)</f>
        <v>0.482752284848602</v>
      </c>
      <c r="CX52">
        <f t="shared" si="304"/>
        <v>0.0372704221381231</v>
      </c>
    </row>
    <row r="53" spans="1:102">
      <c r="A53" s="52" t="s">
        <v>64</v>
      </c>
      <c r="B53" s="53">
        <v>2013</v>
      </c>
      <c r="C53" s="52" t="s">
        <v>58</v>
      </c>
      <c r="D53">
        <v>94933</v>
      </c>
      <c r="E53">
        <v>3.4771576</v>
      </c>
      <c r="F53">
        <v>411106</v>
      </c>
      <c r="G53">
        <v>10076</v>
      </c>
      <c r="H53">
        <v>77570</v>
      </c>
      <c r="I53">
        <v>66</v>
      </c>
      <c r="J53">
        <v>62545</v>
      </c>
      <c r="K53">
        <v>71.732246</v>
      </c>
      <c r="L53">
        <v>1418700</v>
      </c>
      <c r="M53">
        <v>7615</v>
      </c>
      <c r="N53">
        <v>222161</v>
      </c>
      <c r="P53" s="91">
        <f t="shared" ref="P53:Z53" si="446">(D53-MIN(D$52:D$61))/(MAX(D$52:D$61)-MIN(D$52:D$61))+0.001</f>
        <v>0.701676090964966</v>
      </c>
      <c r="Q53" s="91">
        <f t="shared" si="446"/>
        <v>0.001</v>
      </c>
      <c r="R53" s="91">
        <f t="shared" si="446"/>
        <v>0.128444864805018</v>
      </c>
      <c r="S53" s="91">
        <f t="shared" si="446"/>
        <v>0.197753373753178</v>
      </c>
      <c r="T53" s="91">
        <f t="shared" si="446"/>
        <v>0.356932203389831</v>
      </c>
      <c r="U53" s="91">
        <f t="shared" si="446"/>
        <v>0.514513513513513</v>
      </c>
      <c r="V53" s="108" cm="1">
        <f t="array" ref="V53">(MAX(J$52:J$61-J53)/(MAX(J$52:J$61)-MIN(J$52:J$61))+0.001)</f>
        <v>0.624586040914561</v>
      </c>
      <c r="W53" s="108" cm="1">
        <f t="array" ref="W53">(MAX(K$52:K$61-K53)/(MAX(K$52:K$61)-MIN(K$52:K$61))+0.001)</f>
        <v>0.0593412520853238</v>
      </c>
      <c r="X53" s="91">
        <f t="shared" si="446"/>
        <v>0.124557883638894</v>
      </c>
      <c r="Y53" s="91">
        <f t="shared" si="446"/>
        <v>0.166575916230366</v>
      </c>
      <c r="Z53" s="91">
        <f t="shared" si="446"/>
        <v>0.0361268480676416</v>
      </c>
      <c r="AB53" s="89">
        <f t="shared" ref="AB53:AL53" si="447">P53/SUM(P$52:P$61)</f>
        <v>0.249130993627117</v>
      </c>
      <c r="AC53" s="89">
        <f t="shared" si="447"/>
        <v>0.00017383720912643</v>
      </c>
      <c r="AD53" s="89">
        <f t="shared" si="447"/>
        <v>0.0286904952071931</v>
      </c>
      <c r="AE53" s="89">
        <f t="shared" si="447"/>
        <v>0.0353262667732974</v>
      </c>
      <c r="AF53" s="89">
        <f t="shared" si="447"/>
        <v>0.0491355374600435</v>
      </c>
      <c r="AG53" s="89">
        <f t="shared" si="447"/>
        <v>0.0771134605257827</v>
      </c>
      <c r="AH53" s="89">
        <f t="shared" si="447"/>
        <v>0.125088508691807</v>
      </c>
      <c r="AI53" s="89">
        <f t="shared" si="447"/>
        <v>0.0116062066100786</v>
      </c>
      <c r="AJ53" s="89">
        <f t="shared" si="447"/>
        <v>0.0272654523590745</v>
      </c>
      <c r="AK53" s="89">
        <f t="shared" si="447"/>
        <v>0.0325367708154901</v>
      </c>
      <c r="AL53" s="89">
        <f t="shared" si="447"/>
        <v>0.0102223681857174</v>
      </c>
      <c r="AN53" s="89">
        <f t="shared" ref="AN53:AX53" si="448">AB53*LN(AB53)</f>
        <v>-0.346236385921152</v>
      </c>
      <c r="AO53" s="89">
        <f t="shared" si="448"/>
        <v>-0.00150497673780675</v>
      </c>
      <c r="AP53" s="89">
        <f t="shared" si="448"/>
        <v>-0.1018853821311</v>
      </c>
      <c r="AQ53" s="89">
        <f t="shared" si="448"/>
        <v>-0.118100248913605</v>
      </c>
      <c r="AR53" s="89">
        <f t="shared" si="448"/>
        <v>-0.148053861489129</v>
      </c>
      <c r="AS53" s="89">
        <f t="shared" si="448"/>
        <v>-0.197601502020209</v>
      </c>
      <c r="AT53" s="89">
        <f t="shared" si="448"/>
        <v>-0.260025701340954</v>
      </c>
      <c r="AU53" s="89">
        <f t="shared" si="448"/>
        <v>-0.0517197551384664</v>
      </c>
      <c r="AV53" s="89">
        <f t="shared" si="448"/>
        <v>-0.0982138364037906</v>
      </c>
      <c r="AW53" s="89">
        <f t="shared" si="448"/>
        <v>-0.111450947812244</v>
      </c>
      <c r="AX53" s="89">
        <f t="shared" si="448"/>
        <v>-0.0468509227577227</v>
      </c>
      <c r="AY53" s="81" t="s">
        <v>181</v>
      </c>
      <c r="AZ53" s="108">
        <f t="shared" ref="AZ53:BJ53" si="449">-1/LN(10)*AZ52</f>
        <v>0.715057740374554</v>
      </c>
      <c r="BA53" s="108">
        <f t="shared" si="449"/>
        <v>0.875090308504821</v>
      </c>
      <c r="BB53" s="108">
        <f t="shared" si="449"/>
        <v>0.875677792539136</v>
      </c>
      <c r="BC53" s="108">
        <f t="shared" si="449"/>
        <v>0.918832683094546</v>
      </c>
      <c r="BD53" s="108">
        <f t="shared" si="449"/>
        <v>0.942068582306107</v>
      </c>
      <c r="BE53" s="108">
        <f t="shared" si="449"/>
        <v>0.913886240292009</v>
      </c>
      <c r="BF53" s="108">
        <f t="shared" si="449"/>
        <v>0.870366450369945</v>
      </c>
      <c r="BG53" s="108">
        <f t="shared" si="449"/>
        <v>0.891655522538713</v>
      </c>
      <c r="BH53" s="108">
        <f t="shared" si="449"/>
        <v>0.88939383767526</v>
      </c>
      <c r="BI53" s="108">
        <f t="shared" si="449"/>
        <v>0.904713355373043</v>
      </c>
      <c r="BJ53" s="108">
        <f t="shared" si="449"/>
        <v>0.80070503951001</v>
      </c>
      <c r="BL53" s="89">
        <f t="shared" ref="BL53:BV53" si="450">AZ$57*P53</f>
        <v>0.278538646880058</v>
      </c>
      <c r="BM53" s="89">
        <f t="shared" si="450"/>
        <v>0.000433591368364696</v>
      </c>
      <c r="BN53" s="89">
        <f t="shared" si="450"/>
        <v>0.0217645675474728</v>
      </c>
      <c r="BO53" s="89">
        <f t="shared" si="450"/>
        <v>0.0436136255545383</v>
      </c>
      <c r="BP53" s="89">
        <f t="shared" si="450"/>
        <v>0.157802254474117</v>
      </c>
      <c r="BQ53" s="89">
        <f t="shared" si="450"/>
        <v>0.173569782880941</v>
      </c>
      <c r="BR53" s="89">
        <f t="shared" si="450"/>
        <v>0.248188342046401</v>
      </c>
      <c r="BS53" s="89">
        <f t="shared" si="450"/>
        <v>0.0357611430126833</v>
      </c>
      <c r="BT53" s="89">
        <f t="shared" si="450"/>
        <v>0.0238255026319747</v>
      </c>
      <c r="BU53" s="89">
        <f t="shared" si="450"/>
        <v>0.0679988087631394</v>
      </c>
      <c r="BV53" s="89">
        <f t="shared" si="450"/>
        <v>0.0144689582137907</v>
      </c>
      <c r="BX53" s="89">
        <f t="shared" si="6"/>
        <v>0.300736805795895</v>
      </c>
      <c r="BY53" s="89">
        <f t="shared" si="7"/>
        <v>0.374985662909596</v>
      </c>
      <c r="BZ53" s="89">
        <f t="shared" si="8"/>
        <v>0.283949485059084</v>
      </c>
      <c r="CA53" s="89">
        <f t="shared" si="9"/>
        <v>0.106293269608905</v>
      </c>
      <c r="CC53" s="89">
        <f t="shared" ref="CC53:CF53" si="451">BX53/SUM(BX$52:BX$61)</f>
        <v>0.0688046760464874</v>
      </c>
      <c r="CD53" s="89">
        <f t="shared" si="451"/>
        <v>0.0559930647247849</v>
      </c>
      <c r="CE53" s="89">
        <f t="shared" si="451"/>
        <v>0.0560576672557828</v>
      </c>
      <c r="CF53" s="89">
        <f t="shared" si="451"/>
        <v>0.0242725097701007</v>
      </c>
      <c r="CH53" s="89">
        <f t="shared" ref="CH53:CK53" si="452">CC53*LN(CC53)</f>
        <v>-0.184154585016157</v>
      </c>
      <c r="CI53" s="89">
        <f t="shared" si="452"/>
        <v>-0.161401545525416</v>
      </c>
      <c r="CJ53" s="89">
        <f t="shared" si="452"/>
        <v>-0.161523124309153</v>
      </c>
      <c r="CK53" s="89">
        <f t="shared" si="452"/>
        <v>-0.0902551637878852</v>
      </c>
      <c r="CL53" s="81" t="s">
        <v>181</v>
      </c>
      <c r="CM53" s="108">
        <f t="shared" ref="CM53:CP53" si="453">-1/LN(10)*CM52</f>
        <v>0.978771647192642</v>
      </c>
      <c r="CN53" s="108">
        <f t="shared" si="453"/>
        <v>0.969287149766554</v>
      </c>
      <c r="CO53" s="108">
        <f t="shared" si="453"/>
        <v>0.935365876027553</v>
      </c>
      <c r="CP53" s="108">
        <f t="shared" si="453"/>
        <v>0.875746237470764</v>
      </c>
      <c r="CR53" s="89">
        <f t="shared" ref="CR53:CU53" si="454">CM$57*BX53</f>
        <v>0.0333120145458893</v>
      </c>
      <c r="CS53" s="89">
        <f t="shared" si="454"/>
        <v>0.0414758157502023</v>
      </c>
      <c r="CT53" s="89">
        <f t="shared" si="454"/>
        <v>0.0798322311710487</v>
      </c>
      <c r="CU53" s="89">
        <f t="shared" si="454"/>
        <v>0.052878369975294</v>
      </c>
      <c r="CV53" s="87">
        <f t="shared" si="14"/>
        <v>0.207498431442434</v>
      </c>
      <c r="CX53">
        <f t="shared" si="304"/>
        <v>0.0471770928627482</v>
      </c>
    </row>
    <row r="54" spans="1:102">
      <c r="A54" s="52" t="s">
        <v>64</v>
      </c>
      <c r="B54" s="53">
        <v>2014</v>
      </c>
      <c r="C54" s="52" t="s">
        <v>58</v>
      </c>
      <c r="D54">
        <v>93352</v>
      </c>
      <c r="E54">
        <v>3.4850566</v>
      </c>
      <c r="F54">
        <v>440782</v>
      </c>
      <c r="G54">
        <v>11082</v>
      </c>
      <c r="H54">
        <v>77675</v>
      </c>
      <c r="I54">
        <v>94</v>
      </c>
      <c r="J54">
        <v>67727</v>
      </c>
      <c r="K54">
        <v>64.95269</v>
      </c>
      <c r="L54">
        <v>1516200</v>
      </c>
      <c r="M54">
        <v>8590</v>
      </c>
      <c r="N54">
        <v>236160</v>
      </c>
      <c r="P54" s="91">
        <f t="shared" ref="P54:Z54" si="455">(D54-MIN(D$52:D$61))/(MAX(D$52:D$61)-MIN(D$52:D$61))+0.001</f>
        <v>0.539721573448064</v>
      </c>
      <c r="Q54" s="91">
        <f t="shared" si="455"/>
        <v>0.0112209360327786</v>
      </c>
      <c r="R54" s="91">
        <f t="shared" si="455"/>
        <v>0.208581612510363</v>
      </c>
      <c r="S54" s="91">
        <f t="shared" si="455"/>
        <v>0.394506747506356</v>
      </c>
      <c r="T54" s="91">
        <f t="shared" si="455"/>
        <v>0.712864406779661</v>
      </c>
      <c r="U54" s="91">
        <f t="shared" si="455"/>
        <v>0.892891891891892</v>
      </c>
      <c r="V54" s="108" cm="1">
        <f t="array" ref="V54">(MAX(J$52:J$61-J54)/(MAX(J$52:J$61)-MIN(J$52:J$61))+0.001)</f>
        <v>0.001</v>
      </c>
      <c r="W54" s="108" cm="1">
        <f t="array" ref="W54">(MAX(K$52:K$61-K54)/(MAX(K$52:K$61)-MIN(K$52:K$61))+0.001)</f>
        <v>0.247475314764321</v>
      </c>
      <c r="X54" s="91">
        <f t="shared" si="455"/>
        <v>0.226133715466822</v>
      </c>
      <c r="Y54" s="91">
        <f t="shared" si="455"/>
        <v>0.326098167539267</v>
      </c>
      <c r="Z54" s="91">
        <f t="shared" si="455"/>
        <v>0.0923836546228314</v>
      </c>
      <c r="AB54" s="89">
        <f t="shared" ref="AB54:AL54" si="456">P54/SUM(P$52:P$61)</f>
        <v>0.191628835022997</v>
      </c>
      <c r="AC54" s="89">
        <f t="shared" si="456"/>
        <v>0.00195061620372443</v>
      </c>
      <c r="AD54" s="89">
        <f t="shared" si="456"/>
        <v>0.0465904943971212</v>
      </c>
      <c r="AE54" s="89">
        <f t="shared" si="456"/>
        <v>0.0704738955486541</v>
      </c>
      <c r="AF54" s="89">
        <f t="shared" si="456"/>
        <v>0.0981334142187172</v>
      </c>
      <c r="AG54" s="89">
        <f t="shared" si="456"/>
        <v>0.133823469842427</v>
      </c>
      <c r="AH54" s="89">
        <f t="shared" si="456"/>
        <v>0.000200274262467736</v>
      </c>
      <c r="AI54" s="89">
        <f t="shared" si="456"/>
        <v>0.0484022418320242</v>
      </c>
      <c r="AJ54" s="89">
        <f t="shared" si="456"/>
        <v>0.0495001830933156</v>
      </c>
      <c r="AK54" s="89">
        <f t="shared" si="456"/>
        <v>0.0636957705572699</v>
      </c>
      <c r="AL54" s="89">
        <f t="shared" si="456"/>
        <v>0.0261406622058071</v>
      </c>
      <c r="AN54" s="89">
        <f t="shared" ref="AN54:AX54" si="457">AB54*LN(AB54)</f>
        <v>-0.316608189441465</v>
      </c>
      <c r="AO54" s="89">
        <f t="shared" si="457"/>
        <v>-0.0121710842820014</v>
      </c>
      <c r="AP54" s="89">
        <f t="shared" si="457"/>
        <v>-0.142863169767855</v>
      </c>
      <c r="AQ54" s="89">
        <f t="shared" si="457"/>
        <v>-0.186932918017221</v>
      </c>
      <c r="AR54" s="89">
        <f t="shared" si="457"/>
        <v>-0.227809592359593</v>
      </c>
      <c r="AS54" s="89">
        <f t="shared" si="457"/>
        <v>-0.269150277320976</v>
      </c>
      <c r="AT54" s="89">
        <f t="shared" si="457"/>
        <v>-0.00170550013427452</v>
      </c>
      <c r="AU54" s="89">
        <f t="shared" si="457"/>
        <v>-0.146572111474699</v>
      </c>
      <c r="AV54" s="89">
        <f t="shared" si="457"/>
        <v>-0.148786606410721</v>
      </c>
      <c r="AW54" s="89">
        <f t="shared" si="457"/>
        <v>-0.175395037867605</v>
      </c>
      <c r="AX54" s="89">
        <f t="shared" si="457"/>
        <v>-0.095263454295207</v>
      </c>
      <c r="AY54" s="109" t="s">
        <v>182</v>
      </c>
      <c r="AZ54">
        <f t="shared" ref="AZ54:BJ54" si="458">1-AZ53</f>
        <v>0.284942259625446</v>
      </c>
      <c r="BA54">
        <f t="shared" si="458"/>
        <v>0.124909691495179</v>
      </c>
      <c r="BB54">
        <f t="shared" si="458"/>
        <v>0.124322207460864</v>
      </c>
      <c r="BC54">
        <f t="shared" si="458"/>
        <v>0.0811673169054544</v>
      </c>
      <c r="BD54">
        <f t="shared" si="458"/>
        <v>0.0579314176938927</v>
      </c>
      <c r="BE54">
        <f t="shared" si="458"/>
        <v>0.0861137597079912</v>
      </c>
      <c r="BF54">
        <f t="shared" si="458"/>
        <v>0.129633549630055</v>
      </c>
      <c r="BG54">
        <f t="shared" si="458"/>
        <v>0.108344477461287</v>
      </c>
      <c r="BH54">
        <f t="shared" si="458"/>
        <v>0.11060616232474</v>
      </c>
      <c r="BI54">
        <f t="shared" si="458"/>
        <v>0.0952866446269574</v>
      </c>
      <c r="BJ54">
        <f t="shared" si="458"/>
        <v>0.19929496048999</v>
      </c>
      <c r="BL54" s="89">
        <f t="shared" ref="BL54:BV54" si="459">AZ$57*P54</f>
        <v>0.214248880211176</v>
      </c>
      <c r="BM54" s="89">
        <f t="shared" si="459"/>
        <v>0.0048653010087852</v>
      </c>
      <c r="BN54" s="89">
        <f t="shared" si="459"/>
        <v>0.0353434806563418</v>
      </c>
      <c r="BO54" s="89">
        <f t="shared" si="459"/>
        <v>0.0870067055642559</v>
      </c>
      <c r="BP54" s="89">
        <f t="shared" si="459"/>
        <v>0.315162401867463</v>
      </c>
      <c r="BQ54" s="89">
        <f t="shared" si="459"/>
        <v>0.301214735359439</v>
      </c>
      <c r="BR54" s="89">
        <f t="shared" si="459"/>
        <v>0.000397364535529783</v>
      </c>
      <c r="BS54" s="89">
        <f t="shared" si="459"/>
        <v>0.14913740125791</v>
      </c>
      <c r="BT54" s="89">
        <f t="shared" si="459"/>
        <v>0.0432549853580735</v>
      </c>
      <c r="BU54" s="89">
        <f t="shared" si="459"/>
        <v>0.133118204806071</v>
      </c>
      <c r="BV54" s="89">
        <f t="shared" si="459"/>
        <v>0.0370000514817201</v>
      </c>
      <c r="BX54" s="89">
        <f t="shared" si="6"/>
        <v>0.254457661876303</v>
      </c>
      <c r="BY54" s="89">
        <f t="shared" si="7"/>
        <v>0.703383842791158</v>
      </c>
      <c r="BZ54" s="89">
        <f t="shared" si="8"/>
        <v>0.149534765793439</v>
      </c>
      <c r="CA54" s="89">
        <f t="shared" si="9"/>
        <v>0.213373241645865</v>
      </c>
      <c r="CC54" s="89">
        <f t="shared" ref="CC54:CF54" si="460">BX54/SUM(BX$52:BX$61)</f>
        <v>0.0582166088603999</v>
      </c>
      <c r="CD54" s="89">
        <f t="shared" si="460"/>
        <v>0.105029660948046</v>
      </c>
      <c r="CE54" s="89">
        <f t="shared" si="460"/>
        <v>0.029521343003231</v>
      </c>
      <c r="CF54" s="89">
        <f t="shared" si="460"/>
        <v>0.0487246663084435</v>
      </c>
      <c r="CH54" s="89">
        <f t="shared" ref="CH54:CK54" si="461">CC54*LN(CC54)</f>
        <v>-0.165543851799555</v>
      </c>
      <c r="CI54" s="89">
        <f t="shared" si="461"/>
        <v>-0.236685652083833</v>
      </c>
      <c r="CJ54" s="89">
        <f t="shared" si="461"/>
        <v>-0.103993116430074</v>
      </c>
      <c r="CK54" s="89">
        <f t="shared" si="461"/>
        <v>-0.147224984231942</v>
      </c>
      <c r="CL54" s="109" t="s">
        <v>182</v>
      </c>
      <c r="CM54">
        <f t="shared" ref="CM54:CP54" si="462">1-CM53</f>
        <v>0.0212283528073585</v>
      </c>
      <c r="CN54">
        <f t="shared" si="462"/>
        <v>0.0307128502334457</v>
      </c>
      <c r="CO54">
        <f t="shared" si="462"/>
        <v>0.0646341239724468</v>
      </c>
      <c r="CP54">
        <f t="shared" si="462"/>
        <v>0.124253762529236</v>
      </c>
      <c r="CR54" s="89">
        <f t="shared" ref="CR54:CU54" si="463">CM$57*BX54</f>
        <v>0.0281857663258193</v>
      </c>
      <c r="CS54" s="89">
        <f t="shared" si="463"/>
        <v>0.077798757528254</v>
      </c>
      <c r="CT54" s="89">
        <f t="shared" si="463"/>
        <v>0.0420416116917645</v>
      </c>
      <c r="CU54" s="89">
        <f t="shared" si="463"/>
        <v>0.106148105671148</v>
      </c>
      <c r="CV54" s="87">
        <f t="shared" si="14"/>
        <v>0.254174241216986</v>
      </c>
      <c r="CX54">
        <f t="shared" si="304"/>
        <v>0.0599201846100093</v>
      </c>
    </row>
    <row r="55" spans="1:102">
      <c r="A55" s="52" t="s">
        <v>64</v>
      </c>
      <c r="B55" s="53">
        <v>2015</v>
      </c>
      <c r="C55" s="52" t="s">
        <v>58</v>
      </c>
      <c r="D55">
        <v>91033</v>
      </c>
      <c r="E55">
        <v>3.8685312</v>
      </c>
      <c r="F55">
        <v>455728</v>
      </c>
      <c r="G55">
        <v>11887</v>
      </c>
      <c r="H55">
        <v>77700</v>
      </c>
      <c r="I55">
        <v>96</v>
      </c>
      <c r="J55">
        <v>66763</v>
      </c>
      <c r="K55">
        <v>55.193207</v>
      </c>
      <c r="L55">
        <v>1551600</v>
      </c>
      <c r="M55">
        <v>8557</v>
      </c>
      <c r="N55">
        <v>243668</v>
      </c>
      <c r="P55" s="91">
        <f t="shared" ref="P55:Z55" si="464">(D55-MIN(D$52:D$61))/(MAX(D$52:D$61)-MIN(D$52:D$61))+0.001</f>
        <v>0.302167793484942</v>
      </c>
      <c r="Q55" s="91">
        <f t="shared" si="464"/>
        <v>0.507419107547564</v>
      </c>
      <c r="R55" s="91">
        <f t="shared" si="464"/>
        <v>0.248941628388651</v>
      </c>
      <c r="S55" s="91">
        <f t="shared" si="464"/>
        <v>0.551948562487776</v>
      </c>
      <c r="T55" s="91">
        <f t="shared" si="464"/>
        <v>0.797610169491525</v>
      </c>
      <c r="U55" s="91">
        <f t="shared" si="464"/>
        <v>0.919918918918919</v>
      </c>
      <c r="V55" s="108" cm="1">
        <f t="array" ref="V55">(MAX(J$52:J$61-J55)/(MAX(J$52:J$61)-MIN(J$52:J$61))+0.001)</f>
        <v>0.117004813477738</v>
      </c>
      <c r="W55" s="108" cm="1">
        <f t="array" ref="W55">(MAX(K$52:K$61-K55)/(MAX(K$52:K$61)-MIN(K$52:K$61))+0.001)</f>
        <v>0.518302959883944</v>
      </c>
      <c r="X55" s="91">
        <f t="shared" si="464"/>
        <v>0.263013555945885</v>
      </c>
      <c r="Y55" s="91">
        <f t="shared" si="464"/>
        <v>0.320698952879581</v>
      </c>
      <c r="Z55" s="91">
        <f t="shared" si="464"/>
        <v>0.122555531443773</v>
      </c>
      <c r="AB55" s="89">
        <f t="shared" ref="AB55:AL55" si="465">P55/SUM(P$52:P$61)</f>
        <v>0.107285061586594</v>
      </c>
      <c r="AC55" s="89">
        <f t="shared" si="465"/>
        <v>0.0882083215134923</v>
      </c>
      <c r="AD55" s="89">
        <f t="shared" si="465"/>
        <v>0.0556056375394807</v>
      </c>
      <c r="AE55" s="89">
        <f t="shared" si="465"/>
        <v>0.0985989861690936</v>
      </c>
      <c r="AF55" s="89">
        <f t="shared" si="465"/>
        <v>0.109799575351735</v>
      </c>
      <c r="AG55" s="89">
        <f t="shared" si="465"/>
        <v>0.137874184793616</v>
      </c>
      <c r="AH55" s="89">
        <f t="shared" si="465"/>
        <v>0.0234330527244289</v>
      </c>
      <c r="AI55" s="89">
        <f t="shared" si="465"/>
        <v>0.101371828662781</v>
      </c>
      <c r="AJ55" s="89">
        <f t="shared" si="465"/>
        <v>0.0575731007137477</v>
      </c>
      <c r="AK55" s="89">
        <f t="shared" si="465"/>
        <v>0.0626411582583174</v>
      </c>
      <c r="AL55" s="89">
        <f t="shared" si="465"/>
        <v>0.0346780256962587</v>
      </c>
      <c r="AN55" s="89">
        <f t="shared" ref="AN55:AX55" si="466">AB55*LN(AB55)</f>
        <v>-0.239488780271894</v>
      </c>
      <c r="AO55" s="89">
        <f t="shared" si="466"/>
        <v>-0.214174565431433</v>
      </c>
      <c r="AP55" s="89">
        <f t="shared" si="466"/>
        <v>-0.160670859772935</v>
      </c>
      <c r="AQ55" s="89">
        <f t="shared" si="466"/>
        <v>-0.228423709212869</v>
      </c>
      <c r="AR55" s="89">
        <f t="shared" si="466"/>
        <v>-0.242558090098947</v>
      </c>
      <c r="AS55" s="89">
        <f t="shared" si="466"/>
        <v>-0.273185800566878</v>
      </c>
      <c r="AT55" s="89">
        <f t="shared" si="466"/>
        <v>-0.0879584881644959</v>
      </c>
      <c r="AU55" s="89">
        <f t="shared" si="466"/>
        <v>-0.232036066031282</v>
      </c>
      <c r="AV55" s="89">
        <f t="shared" si="466"/>
        <v>-0.164353920351284</v>
      </c>
      <c r="AW55" s="89">
        <f t="shared" si="466"/>
        <v>-0.173536851391372</v>
      </c>
      <c r="AX55" s="89">
        <f t="shared" si="466"/>
        <v>-0.11657535241041</v>
      </c>
      <c r="AY55" s="109" t="s">
        <v>183</v>
      </c>
      <c r="AZ55" s="77">
        <f t="shared" ref="AZ55:BB55" si="467">AZ54/(3-SUM($AZ53:$BB53))</f>
        <v>0.533425765825356</v>
      </c>
      <c r="BA55" s="77">
        <f t="shared" si="467"/>
        <v>0.233837016427151</v>
      </c>
      <c r="BB55" s="77">
        <f t="shared" si="467"/>
        <v>0.232737217747493</v>
      </c>
      <c r="BC55" s="77">
        <f t="shared" ref="BC55:BE55" si="468">BC54/(3-SUM($BC53:$BE53))</f>
        <v>0.360403258953692</v>
      </c>
      <c r="BD55" s="77">
        <f t="shared" si="468"/>
        <v>0.257230034559433</v>
      </c>
      <c r="BE55" s="77">
        <f t="shared" si="468"/>
        <v>0.382366706486877</v>
      </c>
      <c r="BF55" s="77">
        <f>BF54/(2-SUM($BF53:$BG53))</f>
        <v>0.544729071059566</v>
      </c>
      <c r="BG55" s="77">
        <f>BG54/(2-SUM($BF53:$BG53))</f>
        <v>0.455270928940434</v>
      </c>
      <c r="BH55" s="77">
        <f t="shared" ref="BH55:BJ55" si="469">BH54/(3-SUM($BH53:$BJ53))</f>
        <v>0.272975077759864</v>
      </c>
      <c r="BI55" s="77">
        <f t="shared" si="469"/>
        <v>0.235166637010261</v>
      </c>
      <c r="BJ55" s="77">
        <f t="shared" si="469"/>
        <v>0.491858285229876</v>
      </c>
      <c r="BL55" s="89">
        <f t="shared" ref="BL55:BV55" si="470">AZ$57*P55</f>
        <v>0.119949089632343</v>
      </c>
      <c r="BM55" s="89">
        <f t="shared" si="470"/>
        <v>0.220012545175941</v>
      </c>
      <c r="BN55" s="89">
        <f t="shared" si="470"/>
        <v>0.042182355010202</v>
      </c>
      <c r="BO55" s="89">
        <f t="shared" si="470"/>
        <v>0.121729796426903</v>
      </c>
      <c r="BP55" s="89">
        <f t="shared" si="470"/>
        <v>0.352629103627783</v>
      </c>
      <c r="BQ55" s="89">
        <f t="shared" si="470"/>
        <v>0.310332231965046</v>
      </c>
      <c r="BR55" s="89">
        <f t="shared" si="470"/>
        <v>0.0464935633623303</v>
      </c>
      <c r="BS55" s="89">
        <f t="shared" si="470"/>
        <v>0.312347744965949</v>
      </c>
      <c r="BT55" s="89">
        <f t="shared" si="470"/>
        <v>0.0503093821632416</v>
      </c>
      <c r="BU55" s="89">
        <f t="shared" si="470"/>
        <v>0.130914163709233</v>
      </c>
      <c r="BV55" s="89">
        <f t="shared" si="470"/>
        <v>0.0490840180690201</v>
      </c>
      <c r="BX55" s="89">
        <f t="shared" si="6"/>
        <v>0.382143989818486</v>
      </c>
      <c r="BY55" s="89">
        <f t="shared" si="7"/>
        <v>0.784691132019732</v>
      </c>
      <c r="BZ55" s="89">
        <f t="shared" si="8"/>
        <v>0.358841308328279</v>
      </c>
      <c r="CA55" s="89">
        <f t="shared" si="9"/>
        <v>0.230307563941495</v>
      </c>
      <c r="CC55" s="89">
        <f t="shared" ref="CC55:CF55" si="471">BX55/SUM(BX$52:BX$61)</f>
        <v>0.0874295826644441</v>
      </c>
      <c r="CD55" s="89">
        <f t="shared" si="471"/>
        <v>0.117170509942238</v>
      </c>
      <c r="CE55" s="89">
        <f t="shared" si="471"/>
        <v>0.0708429059334647</v>
      </c>
      <c r="CF55" s="89">
        <f t="shared" si="471"/>
        <v>0.052591689167775</v>
      </c>
      <c r="CH55" s="89">
        <f t="shared" ref="CH55:CK55" si="472">CC55*LN(CC55)</f>
        <v>-0.213059036652692</v>
      </c>
      <c r="CI55" s="89">
        <f t="shared" si="472"/>
        <v>-0.251228226092385</v>
      </c>
      <c r="CJ55" s="89">
        <f t="shared" si="472"/>
        <v>-0.187541748032255</v>
      </c>
      <c r="CK55" s="89">
        <f t="shared" si="472"/>
        <v>-0.154892894225227</v>
      </c>
      <c r="CL55" s="109" t="s">
        <v>183</v>
      </c>
      <c r="CM55">
        <f t="shared" ref="CM55:CP55" si="473">CM54/(4-SUM($CM53:$CP53))</f>
        <v>0.0881469628427648</v>
      </c>
      <c r="CN55">
        <f t="shared" si="473"/>
        <v>0.127529653048941</v>
      </c>
      <c r="CO55">
        <f t="shared" si="473"/>
        <v>0.26838171458122</v>
      </c>
      <c r="CP55">
        <f t="shared" si="473"/>
        <v>0.515941669527074</v>
      </c>
      <c r="CR55" s="89">
        <f t="shared" ref="CR55:CU55" si="474">CM$57*BX55</f>
        <v>0.0423293255169346</v>
      </c>
      <c r="CS55" s="89">
        <f t="shared" si="474"/>
        <v>0.0867918644140651</v>
      </c>
      <c r="CT55" s="89">
        <f t="shared" si="474"/>
        <v>0.100888023354661</v>
      </c>
      <c r="CU55" s="89">
        <f t="shared" si="474"/>
        <v>0.114572527677583</v>
      </c>
      <c r="CV55" s="87">
        <f t="shared" si="14"/>
        <v>0.344581740963244</v>
      </c>
      <c r="CX55">
        <f t="shared" si="304"/>
        <v>0.093839943884363</v>
      </c>
    </row>
    <row r="56" spans="1:102">
      <c r="A56" s="52" t="s">
        <v>64</v>
      </c>
      <c r="B56" s="53">
        <v>2016</v>
      </c>
      <c r="C56" s="52" t="s">
        <v>58</v>
      </c>
      <c r="D56">
        <v>88093</v>
      </c>
      <c r="E56">
        <v>3.884429</v>
      </c>
      <c r="F56">
        <v>479333</v>
      </c>
      <c r="G56">
        <v>12548</v>
      </c>
      <c r="H56">
        <v>77700</v>
      </c>
      <c r="I56">
        <v>94</v>
      </c>
      <c r="J56">
        <v>66327</v>
      </c>
      <c r="K56">
        <v>56.70327</v>
      </c>
      <c r="L56">
        <v>1631300</v>
      </c>
      <c r="M56">
        <v>9250</v>
      </c>
      <c r="N56">
        <v>254570</v>
      </c>
      <c r="P56" s="91">
        <f t="shared" ref="P56:Z56" si="475">(D56-MIN(D$52:D$61))/(MAX(D$52:D$61)-MIN(D$52:D$61))+0.001</f>
        <v>0.001</v>
      </c>
      <c r="Q56" s="91">
        <f t="shared" si="475"/>
        <v>0.527990116138766</v>
      </c>
      <c r="R56" s="91">
        <f t="shared" si="475"/>
        <v>0.312684313709606</v>
      </c>
      <c r="S56" s="91">
        <f t="shared" si="475"/>
        <v>0.681226872677489</v>
      </c>
      <c r="T56" s="91">
        <f t="shared" si="475"/>
        <v>0.797610169491525</v>
      </c>
      <c r="U56" s="91">
        <f t="shared" si="475"/>
        <v>0.892891891891892</v>
      </c>
      <c r="V56" s="108" cm="1">
        <f t="array" ref="V56">(MAX(J$52:J$61-J56)/(MAX(J$52:J$61)-MIN(J$52:J$61))+0.001)</f>
        <v>0.169471720818291</v>
      </c>
      <c r="W56" s="108" cm="1">
        <f t="array" ref="W56">(MAX(K$52:K$61-K56)/(MAX(K$52:K$61)-MIN(K$52:K$61))+0.001)</f>
        <v>0.476398403436408</v>
      </c>
      <c r="X56" s="91">
        <f t="shared" si="475"/>
        <v>0.346045287193944</v>
      </c>
      <c r="Y56" s="91">
        <f t="shared" si="475"/>
        <v>0.434082460732984</v>
      </c>
      <c r="Z56" s="91">
        <f t="shared" si="475"/>
        <v>0.166366639741843</v>
      </c>
      <c r="AB56" s="89">
        <f t="shared" ref="AB56:AL56" si="476">P56/SUM(P$52:P$61)</f>
        <v>0.00035505127912297</v>
      </c>
      <c r="AC56" s="89">
        <f t="shared" si="476"/>
        <v>0.0917843282359027</v>
      </c>
      <c r="AD56" s="89">
        <f t="shared" si="476"/>
        <v>0.0698437249123831</v>
      </c>
      <c r="AE56" s="89">
        <f t="shared" si="476"/>
        <v>0.121693004678548</v>
      </c>
      <c r="AF56" s="89">
        <f t="shared" si="476"/>
        <v>0.109799575351735</v>
      </c>
      <c r="AG56" s="89">
        <f t="shared" si="476"/>
        <v>0.133823469842427</v>
      </c>
      <c r="AH56" s="89">
        <f t="shared" si="476"/>
        <v>0.0339408238960213</v>
      </c>
      <c r="AI56" s="89">
        <f t="shared" si="476"/>
        <v>0.0931759628368544</v>
      </c>
      <c r="AJ56" s="89">
        <f t="shared" si="476"/>
        <v>0.0757485677857374</v>
      </c>
      <c r="AK56" s="89">
        <f t="shared" si="476"/>
        <v>0.0847880165363208</v>
      </c>
      <c r="AL56" s="89">
        <f t="shared" si="476"/>
        <v>0.0470747141316483</v>
      </c>
      <c r="AN56" s="89">
        <f t="shared" ref="AN56:AX56" si="477">AB56*LN(AB56)</f>
        <v>-0.00282026048020174</v>
      </c>
      <c r="AO56" s="89">
        <f t="shared" si="477"/>
        <v>-0.219209769701326</v>
      </c>
      <c r="AP56" s="89">
        <f t="shared" si="477"/>
        <v>-0.18588872700552</v>
      </c>
      <c r="AQ56" s="89">
        <f t="shared" si="477"/>
        <v>-0.256316348753309</v>
      </c>
      <c r="AR56" s="89">
        <f t="shared" si="477"/>
        <v>-0.242558090098947</v>
      </c>
      <c r="AS56" s="89">
        <f t="shared" si="477"/>
        <v>-0.269150277320976</v>
      </c>
      <c r="AT56" s="89">
        <f t="shared" si="477"/>
        <v>-0.114826448457717</v>
      </c>
      <c r="AU56" s="89">
        <f t="shared" si="477"/>
        <v>-0.221131298032856</v>
      </c>
      <c r="AV56" s="89">
        <f t="shared" si="477"/>
        <v>-0.195456736854544</v>
      </c>
      <c r="AW56" s="89">
        <f t="shared" si="477"/>
        <v>-0.20922299953122</v>
      </c>
      <c r="AX56" s="89">
        <f t="shared" si="477"/>
        <v>-0.143861233848988</v>
      </c>
      <c r="AY56" s="77" t="s">
        <v>184</v>
      </c>
      <c r="AZ56" s="110">
        <v>0.26049795615013</v>
      </c>
      <c r="BA56" s="110">
        <v>0.633345720302242</v>
      </c>
      <c r="BB56" s="110">
        <v>0.106156323547628</v>
      </c>
      <c r="BC56" s="110">
        <v>0.0806878306878307</v>
      </c>
      <c r="BD56" s="110">
        <v>0.626984126984127</v>
      </c>
      <c r="BE56" s="110">
        <v>0.292328042328042</v>
      </c>
      <c r="BF56" s="110">
        <v>0.25</v>
      </c>
      <c r="BG56" s="110">
        <v>0.75</v>
      </c>
      <c r="BH56" s="110">
        <v>0.10958605664488</v>
      </c>
      <c r="BI56" s="110">
        <v>0.581263616557734</v>
      </c>
      <c r="BJ56" s="110">
        <v>0.309150326797386</v>
      </c>
      <c r="BL56" s="89">
        <f t="shared" ref="BL56:BV56" si="478">AZ$57*P56</f>
        <v>0.000396961860987743</v>
      </c>
      <c r="BM56" s="89">
        <f t="shared" si="478"/>
        <v>0.228931956939642</v>
      </c>
      <c r="BN56" s="89">
        <f t="shared" si="478"/>
        <v>0.0529833471902415</v>
      </c>
      <c r="BO56" s="89">
        <f t="shared" si="478"/>
        <v>0.1502415517812</v>
      </c>
      <c r="BP56" s="89">
        <f t="shared" si="478"/>
        <v>0.352629103627783</v>
      </c>
      <c r="BQ56" s="89">
        <f t="shared" si="478"/>
        <v>0.301214735359439</v>
      </c>
      <c r="BR56" s="89">
        <f t="shared" si="478"/>
        <v>0.0673420516283933</v>
      </c>
      <c r="BS56" s="89">
        <f t="shared" si="478"/>
        <v>0.287094573127769</v>
      </c>
      <c r="BT56" s="89">
        <f t="shared" si="478"/>
        <v>0.0661917388121653</v>
      </c>
      <c r="BU56" s="89">
        <f t="shared" si="478"/>
        <v>0.177199026742825</v>
      </c>
      <c r="BV56" s="89">
        <f t="shared" si="478"/>
        <v>0.0666305555936266</v>
      </c>
      <c r="BX56" s="89">
        <f t="shared" si="6"/>
        <v>0.282312265990872</v>
      </c>
      <c r="BY56" s="89">
        <f t="shared" si="7"/>
        <v>0.804085390768422</v>
      </c>
      <c r="BZ56" s="89">
        <f t="shared" si="8"/>
        <v>0.354436624756163</v>
      </c>
      <c r="CA56" s="89">
        <f t="shared" si="9"/>
        <v>0.310021321148617</v>
      </c>
      <c r="CC56" s="89">
        <f t="shared" ref="CC56:CF56" si="479">BX56/SUM(BX$52:BX$61)</f>
        <v>0.0645893805849447</v>
      </c>
      <c r="CD56" s="89">
        <f t="shared" si="479"/>
        <v>0.120066471289076</v>
      </c>
      <c r="CE56" s="89">
        <f t="shared" si="479"/>
        <v>0.0699733277195745</v>
      </c>
      <c r="CF56" s="89">
        <f t="shared" si="479"/>
        <v>0.070794656841461</v>
      </c>
      <c r="CH56" s="89">
        <f t="shared" ref="CH56:CK56" si="480">CC56*LN(CC56)</f>
        <v>-0.176955866305924</v>
      </c>
      <c r="CI56" s="89">
        <f t="shared" si="480"/>
        <v>-0.254506071298631</v>
      </c>
      <c r="CJ56" s="89">
        <f t="shared" si="480"/>
        <v>-0.186103941254141</v>
      </c>
      <c r="CK56" s="89">
        <f t="shared" si="480"/>
        <v>-0.187462251329703</v>
      </c>
      <c r="CL56" s="77" t="s">
        <v>184</v>
      </c>
      <c r="CM56" s="111">
        <v>0.133389037433155</v>
      </c>
      <c r="CN56" s="111">
        <v>0.0936831550802139</v>
      </c>
      <c r="CO56" s="111">
        <v>0.293917112299465</v>
      </c>
      <c r="CP56" s="111">
        <v>0.479010695187166</v>
      </c>
      <c r="CR56" s="89">
        <f t="shared" ref="CR56:CU56" si="481">CM$57*BX56</f>
        <v>0.0312711651182246</v>
      </c>
      <c r="CS56" s="89">
        <f t="shared" si="481"/>
        <v>0.0889369936337558</v>
      </c>
      <c r="CT56" s="89">
        <f t="shared" si="481"/>
        <v>0.0996496491519699</v>
      </c>
      <c r="CU56" s="89">
        <f t="shared" si="481"/>
        <v>0.154228223294324</v>
      </c>
      <c r="CV56" s="87">
        <f t="shared" si="14"/>
        <v>0.374086031198275</v>
      </c>
      <c r="CX56">
        <f t="shared" si="304"/>
        <v>0.0942933213928629</v>
      </c>
    </row>
    <row r="57" spans="1:102">
      <c r="A57" s="52" t="s">
        <v>64</v>
      </c>
      <c r="B57" s="53">
        <v>2017</v>
      </c>
      <c r="C57" s="52" t="s">
        <v>58</v>
      </c>
      <c r="D57">
        <v>88571</v>
      </c>
      <c r="E57">
        <v>3.8995156</v>
      </c>
      <c r="F57">
        <v>493902</v>
      </c>
      <c r="G57">
        <v>11572</v>
      </c>
      <c r="H57">
        <v>77712</v>
      </c>
      <c r="I57">
        <v>100</v>
      </c>
      <c r="J57">
        <v>65320</v>
      </c>
      <c r="K57">
        <v>55.018589</v>
      </c>
      <c r="L57">
        <v>1815300</v>
      </c>
      <c r="M57">
        <v>9943</v>
      </c>
      <c r="N57">
        <v>266933</v>
      </c>
      <c r="P57" s="91">
        <f t="shared" ref="P57:Z57" si="482">(D57-MIN(D$52:D$61))/(MAX(D$52:D$61)-MIN(D$52:D$61))+0.001</f>
        <v>0.0499653759475517</v>
      </c>
      <c r="Q57" s="91">
        <f t="shared" si="482"/>
        <v>0.547511469924323</v>
      </c>
      <c r="R57" s="91">
        <f t="shared" si="482"/>
        <v>0.352026282887364</v>
      </c>
      <c r="S57" s="91">
        <f t="shared" si="482"/>
        <v>0.490340895755916</v>
      </c>
      <c r="T57" s="91">
        <f t="shared" si="482"/>
        <v>0.83828813559322</v>
      </c>
      <c r="U57" s="91">
        <f t="shared" si="482"/>
        <v>0.973972972972973</v>
      </c>
      <c r="V57" s="108" cm="1">
        <f t="array" ref="V57">(MAX(J$52:J$61-J57)/(MAX(J$52:J$61)-MIN(J$52:J$61))+0.001)</f>
        <v>0.290651022864019</v>
      </c>
      <c r="W57" s="108" cm="1">
        <f t="array" ref="W57">(MAX(K$52:K$61-K57)/(MAX(K$52:K$61)-MIN(K$52:K$61))+0.001)</f>
        <v>0.523148645022747</v>
      </c>
      <c r="X57" s="91">
        <f t="shared" si="482"/>
        <v>0.537737113412802</v>
      </c>
      <c r="Y57" s="91">
        <f t="shared" si="482"/>
        <v>0.547465968586387</v>
      </c>
      <c r="Z57" s="91">
        <f t="shared" si="482"/>
        <v>0.216048967011063</v>
      </c>
      <c r="AB57" s="89">
        <f t="shared" ref="AB57:AL57" si="483">P57/SUM(P$52:P$61)</f>
        <v>0.0177402706420383</v>
      </c>
      <c r="AC57" s="89">
        <f t="shared" si="483"/>
        <v>0.0951778658963535</v>
      </c>
      <c r="AD57" s="89">
        <f t="shared" si="483"/>
        <v>0.0786314688198523</v>
      </c>
      <c r="AE57" s="89">
        <f t="shared" si="483"/>
        <v>0.0875935159263129</v>
      </c>
      <c r="AF57" s="89">
        <f t="shared" si="483"/>
        <v>0.115399332695583</v>
      </c>
      <c r="AG57" s="89">
        <f t="shared" si="483"/>
        <v>0.145975614695994</v>
      </c>
      <c r="AH57" s="89">
        <f t="shared" si="483"/>
        <v>0.0582099192395844</v>
      </c>
      <c r="AI57" s="89">
        <f t="shared" si="483"/>
        <v>0.102319567729821</v>
      </c>
      <c r="AJ57" s="89">
        <f t="shared" si="483"/>
        <v>0.117709495530356</v>
      </c>
      <c r="AK57" s="89">
        <f t="shared" si="483"/>
        <v>0.106934874814324</v>
      </c>
      <c r="AL57" s="89">
        <f t="shared" si="483"/>
        <v>0.0611327089148734</v>
      </c>
      <c r="AN57" s="89">
        <f t="shared" ref="AN57:AX57" si="484">AB57*LN(AB57)</f>
        <v>-0.071527317345811</v>
      </c>
      <c r="AO57" s="89">
        <f t="shared" si="484"/>
        <v>-0.223859089191274</v>
      </c>
      <c r="AP57" s="89">
        <f t="shared" si="484"/>
        <v>-0.199958511513527</v>
      </c>
      <c r="AQ57" s="89">
        <f t="shared" si="484"/>
        <v>-0.21329444230013</v>
      </c>
      <c r="AR57" s="89">
        <f t="shared" si="484"/>
        <v>-0.249188323092477</v>
      </c>
      <c r="AS57" s="89">
        <f t="shared" si="484"/>
        <v>-0.280903166279458</v>
      </c>
      <c r="AT57" s="89">
        <f t="shared" si="484"/>
        <v>-0.165531518533347</v>
      </c>
      <c r="AU57" s="89">
        <f t="shared" si="484"/>
        <v>-0.233253247298026</v>
      </c>
      <c r="AV57" s="89">
        <f t="shared" si="484"/>
        <v>-0.251843655234879</v>
      </c>
      <c r="AW57" s="89">
        <f t="shared" si="484"/>
        <v>-0.239056684926536</v>
      </c>
      <c r="AX57" s="89">
        <f t="shared" si="484"/>
        <v>-0.170848084232789</v>
      </c>
      <c r="AY57" s="77" t="s">
        <v>185</v>
      </c>
      <c r="AZ57">
        <f t="shared" ref="AZ57:BJ57" si="485">AVERAGE(AZ55:AZ56)</f>
        <v>0.396961860987743</v>
      </c>
      <c r="BA57">
        <f t="shared" si="485"/>
        <v>0.433591368364696</v>
      </c>
      <c r="BB57">
        <f t="shared" si="485"/>
        <v>0.169446770647561</v>
      </c>
      <c r="BC57">
        <f t="shared" si="485"/>
        <v>0.220545544820762</v>
      </c>
      <c r="BD57">
        <f t="shared" si="485"/>
        <v>0.44210708077178</v>
      </c>
      <c r="BE57">
        <f t="shared" si="485"/>
        <v>0.337347374407459</v>
      </c>
      <c r="BF57">
        <f t="shared" si="485"/>
        <v>0.397364535529783</v>
      </c>
      <c r="BG57">
        <f t="shared" si="485"/>
        <v>0.602635464470217</v>
      </c>
      <c r="BH57">
        <f t="shared" si="485"/>
        <v>0.191280567202372</v>
      </c>
      <c r="BI57">
        <f t="shared" si="485"/>
        <v>0.408215126783998</v>
      </c>
      <c r="BJ57">
        <f t="shared" si="485"/>
        <v>0.400504306013631</v>
      </c>
      <c r="BL57" s="89">
        <f t="shared" ref="BL57:BV57" si="486">AZ$57*P57</f>
        <v>0.0198343486210923</v>
      </c>
      <c r="BM57" s="89">
        <f t="shared" si="486"/>
        <v>0.237396247439853</v>
      </c>
      <c r="BN57" s="89">
        <f t="shared" si="486"/>
        <v>0.0596497168183285</v>
      </c>
      <c r="BO57" s="89">
        <f t="shared" si="486"/>
        <v>0.108142500002389</v>
      </c>
      <c r="BP57" s="89">
        <f t="shared" si="486"/>
        <v>0.370613120472737</v>
      </c>
      <c r="BQ57" s="89">
        <f t="shared" si="486"/>
        <v>0.32856722517626</v>
      </c>
      <c r="BR57" s="89">
        <f t="shared" si="486"/>
        <v>0.115494408701617</v>
      </c>
      <c r="BS57" s="89">
        <f t="shared" si="486"/>
        <v>0.315267926680248</v>
      </c>
      <c r="BT57" s="89">
        <f t="shared" si="486"/>
        <v>0.102858660059367</v>
      </c>
      <c r="BU57" s="89">
        <f t="shared" si="486"/>
        <v>0.223483889776416</v>
      </c>
      <c r="BV57" s="89">
        <f t="shared" si="486"/>
        <v>0.0865285415977277</v>
      </c>
      <c r="BX57" s="89">
        <f t="shared" si="6"/>
        <v>0.316880312879274</v>
      </c>
      <c r="BY57" s="89">
        <f t="shared" si="7"/>
        <v>0.807322845651385</v>
      </c>
      <c r="BZ57" s="89">
        <f t="shared" si="8"/>
        <v>0.430762335381865</v>
      </c>
      <c r="CA57" s="89">
        <f t="shared" si="9"/>
        <v>0.412871091433511</v>
      </c>
      <c r="CC57" s="89">
        <f t="shared" ref="CC57:CF57" si="487">BX57/SUM(BX$52:BX$61)</f>
        <v>0.0724981008409234</v>
      </c>
      <c r="CD57" s="89">
        <f t="shared" si="487"/>
        <v>0.120549889826731</v>
      </c>
      <c r="CE57" s="89">
        <f t="shared" si="487"/>
        <v>0.085041646256678</v>
      </c>
      <c r="CF57" s="89">
        <f t="shared" si="487"/>
        <v>0.0942808292329777</v>
      </c>
      <c r="CH57" s="89">
        <f t="shared" ref="CH57:CK57" si="488">CC57*LN(CC57)</f>
        <v>-0.190249147411674</v>
      </c>
      <c r="CI57" s="89">
        <f t="shared" si="488"/>
        <v>-0.255046387874151</v>
      </c>
      <c r="CJ57" s="89">
        <f t="shared" si="488"/>
        <v>-0.209594847809235</v>
      </c>
      <c r="CK57" s="89">
        <f t="shared" si="488"/>
        <v>-0.222642048007801</v>
      </c>
      <c r="CL57" s="77" t="s">
        <v>185</v>
      </c>
      <c r="CM57">
        <f t="shared" ref="CM57:CP57" si="489">AVERAGE(CM55:CM56)</f>
        <v>0.11076800013796</v>
      </c>
      <c r="CN57">
        <f t="shared" si="489"/>
        <v>0.110606404064577</v>
      </c>
      <c r="CO57">
        <f t="shared" si="489"/>
        <v>0.281149413440343</v>
      </c>
      <c r="CP57">
        <f t="shared" si="489"/>
        <v>0.49747618235712</v>
      </c>
      <c r="CR57" s="89">
        <f t="shared" ref="CR57:CU57" si="490">CM$57*BX57</f>
        <v>0.0351001985407282</v>
      </c>
      <c r="CS57" s="89">
        <f t="shared" si="490"/>
        <v>0.0892950768766817</v>
      </c>
      <c r="CT57" s="89">
        <f t="shared" si="490"/>
        <v>0.121108577924803</v>
      </c>
      <c r="CU57" s="89">
        <f t="shared" si="490"/>
        <v>0.20539353437196</v>
      </c>
      <c r="CV57" s="87">
        <f t="shared" si="14"/>
        <v>0.450897387714174</v>
      </c>
      <c r="CX57">
        <f t="shared" si="304"/>
        <v>0.105201827400742</v>
      </c>
    </row>
    <row r="58" spans="1:102">
      <c r="A58" s="52" t="s">
        <v>64</v>
      </c>
      <c r="B58" s="53">
        <v>2018</v>
      </c>
      <c r="C58" s="52" t="s">
        <v>58</v>
      </c>
      <c r="D58">
        <v>88906</v>
      </c>
      <c r="E58">
        <v>4.2499831</v>
      </c>
      <c r="F58">
        <v>590033</v>
      </c>
      <c r="G58">
        <v>11900</v>
      </c>
      <c r="H58">
        <v>77724</v>
      </c>
      <c r="I58">
        <v>102</v>
      </c>
      <c r="J58">
        <v>65484</v>
      </c>
      <c r="K58">
        <v>50.713654</v>
      </c>
      <c r="L58">
        <v>1906335</v>
      </c>
      <c r="M58">
        <v>10636</v>
      </c>
      <c r="N58">
        <v>333298</v>
      </c>
      <c r="P58" s="91">
        <f t="shared" ref="P58:Z58" si="491">(D58-MIN(D$52:D$61))/(MAX(D$52:D$61)-MIN(D$52:D$61))+0.001</f>
        <v>0.0842821143208359</v>
      </c>
      <c r="Q58" s="91">
        <f t="shared" si="491"/>
        <v>1.001</v>
      </c>
      <c r="R58" s="91">
        <f t="shared" si="491"/>
        <v>0.611617389965894</v>
      </c>
      <c r="S58" s="91">
        <f t="shared" si="491"/>
        <v>0.554491101114805</v>
      </c>
      <c r="T58" s="91">
        <f t="shared" si="491"/>
        <v>0.878966101694915</v>
      </c>
      <c r="U58" s="91">
        <f t="shared" si="491"/>
        <v>1.001</v>
      </c>
      <c r="V58" s="108" cm="1">
        <f t="array" ref="V58">(MAX(J$52:J$61-J58)/(MAX(J$52:J$61)-MIN(J$52:J$61))+0.001)</f>
        <v>0.270915764139591</v>
      </c>
      <c r="W58" s="108" cm="1">
        <f t="array" ref="W58">(MAX(K$52:K$61-K58)/(MAX(K$52:K$61)-MIN(K$52:K$61))+0.001)</f>
        <v>0.642611469891958</v>
      </c>
      <c r="X58" s="91">
        <f t="shared" si="491"/>
        <v>0.632577686237985</v>
      </c>
      <c r="Y58" s="91">
        <f t="shared" si="491"/>
        <v>0.660849476439791</v>
      </c>
      <c r="Z58" s="91">
        <f t="shared" si="491"/>
        <v>0.482745371542471</v>
      </c>
      <c r="AB58" s="89">
        <f t="shared" ref="AB58:AL58" si="492">P58/SUM(P$52:P$61)</f>
        <v>0.0299244724968012</v>
      </c>
      <c r="AC58" s="89">
        <f t="shared" si="492"/>
        <v>0.174011046335556</v>
      </c>
      <c r="AD58" s="89">
        <f t="shared" si="492"/>
        <v>0.136615860992886</v>
      </c>
      <c r="AE58" s="89">
        <f t="shared" si="492"/>
        <v>0.0990531801791131</v>
      </c>
      <c r="AF58" s="89">
        <f t="shared" si="492"/>
        <v>0.120999090039432</v>
      </c>
      <c r="AG58" s="89">
        <f t="shared" si="492"/>
        <v>0.150026329647183</v>
      </c>
      <c r="AH58" s="89">
        <f t="shared" si="492"/>
        <v>0.0542574548539396</v>
      </c>
      <c r="AI58" s="89">
        <f t="shared" si="492"/>
        <v>0.125684599287668</v>
      </c>
      <c r="AJ58" s="89">
        <f t="shared" si="492"/>
        <v>0.138469892580527</v>
      </c>
      <c r="AK58" s="89">
        <f t="shared" si="492"/>
        <v>0.129081733092328</v>
      </c>
      <c r="AL58" s="89">
        <f t="shared" si="492"/>
        <v>0.136596497945751</v>
      </c>
      <c r="AN58" s="89">
        <f t="shared" ref="AN58:AX58" si="493">AB58*LN(AB58)</f>
        <v>-0.10500732770671</v>
      </c>
      <c r="AO58" s="89">
        <f t="shared" si="493"/>
        <v>-0.304282066520142</v>
      </c>
      <c r="AP58" s="89">
        <f t="shared" si="493"/>
        <v>-0.271945104668486</v>
      </c>
      <c r="AQ58" s="89">
        <f t="shared" si="493"/>
        <v>-0.229020699362188</v>
      </c>
      <c r="AR58" s="89">
        <f t="shared" si="493"/>
        <v>-0.255546720892151</v>
      </c>
      <c r="AS58" s="89">
        <f t="shared" si="493"/>
        <v>-0.284591616274866</v>
      </c>
      <c r="AT58" s="89">
        <f t="shared" si="493"/>
        <v>-0.158107030759492</v>
      </c>
      <c r="AU58" s="89">
        <f t="shared" si="493"/>
        <v>-0.26066730632887</v>
      </c>
      <c r="AV58" s="89">
        <f t="shared" si="493"/>
        <v>-0.27376915128192</v>
      </c>
      <c r="AW58" s="89">
        <f t="shared" si="493"/>
        <v>-0.264270256550603</v>
      </c>
      <c r="AX58" s="89">
        <f t="shared" si="493"/>
        <v>-0.271925922605894</v>
      </c>
      <c r="BL58" s="89">
        <f t="shared" ref="BL58:BV58" si="494">AZ$57*P58</f>
        <v>0.0334567849487807</v>
      </c>
      <c r="BM58" s="89">
        <f t="shared" si="494"/>
        <v>0.434024959733061</v>
      </c>
      <c r="BN58" s="89">
        <f t="shared" si="494"/>
        <v>0.10363659160161</v>
      </c>
      <c r="BO58" s="89">
        <f t="shared" si="494"/>
        <v>0.122290541993629</v>
      </c>
      <c r="BP58" s="89">
        <f t="shared" si="494"/>
        <v>0.388597137317691</v>
      </c>
      <c r="BQ58" s="89">
        <f t="shared" si="494"/>
        <v>0.337684721781867</v>
      </c>
      <c r="BR58" s="89">
        <f t="shared" si="494"/>
        <v>0.107652316785025</v>
      </c>
      <c r="BS58" s="89">
        <f t="shared" si="494"/>
        <v>0.387260461632229</v>
      </c>
      <c r="BT58" s="89">
        <f t="shared" si="494"/>
        <v>0.120999818623166</v>
      </c>
      <c r="BU58" s="89">
        <f t="shared" si="494"/>
        <v>0.269768752810008</v>
      </c>
      <c r="BV58" s="89">
        <f t="shared" si="494"/>
        <v>0.19334160001091</v>
      </c>
      <c r="BX58" s="89">
        <f t="shared" si="6"/>
        <v>0.571118336283452</v>
      </c>
      <c r="BY58" s="89">
        <f t="shared" si="7"/>
        <v>0.848572401093186</v>
      </c>
      <c r="BZ58" s="89">
        <f t="shared" si="8"/>
        <v>0.494912778417254</v>
      </c>
      <c r="CA58" s="89">
        <f t="shared" si="9"/>
        <v>0.584110171444084</v>
      </c>
      <c r="CC58" s="89">
        <f t="shared" ref="CC58:CF58" si="495">BX58/SUM(BX$52:BX$61)</f>
        <v>0.130664459270945</v>
      </c>
      <c r="CD58" s="89">
        <f t="shared" si="495"/>
        <v>0.126709296055225</v>
      </c>
      <c r="CE58" s="89">
        <f t="shared" si="495"/>
        <v>0.0977063080335451</v>
      </c>
      <c r="CF58" s="89">
        <f t="shared" si="495"/>
        <v>0.133383984662035</v>
      </c>
      <c r="CH58" s="89">
        <f t="shared" ref="CH58:CK58" si="496">CC58*LN(CC58)</f>
        <v>-0.265918196867078</v>
      </c>
      <c r="CI58" s="89">
        <f t="shared" si="496"/>
        <v>-0.26176364401549</v>
      </c>
      <c r="CJ58" s="89">
        <f t="shared" si="496"/>
        <v>-0.227244271763599</v>
      </c>
      <c r="CK58" s="89">
        <f t="shared" si="496"/>
        <v>-0.268705132639175</v>
      </c>
      <c r="CR58" s="89">
        <f t="shared" ref="CR58:CU58" si="497">CM$57*BX58</f>
        <v>0.0632616359522368</v>
      </c>
      <c r="CS58" s="89">
        <f t="shared" si="497"/>
        <v>0.0938575418733616</v>
      </c>
      <c r="CT58" s="89">
        <f t="shared" si="497"/>
        <v>0.139144437356141</v>
      </c>
      <c r="CU58" s="89">
        <f t="shared" si="497"/>
        <v>0.290580898165966</v>
      </c>
      <c r="CV58" s="87">
        <f t="shared" si="14"/>
        <v>0.586844513347705</v>
      </c>
      <c r="CX58">
        <f t="shared" si="304"/>
        <v>0.116500989614751</v>
      </c>
    </row>
    <row r="59" spans="1:102">
      <c r="A59" s="52" t="s">
        <v>64</v>
      </c>
      <c r="B59" s="53">
        <v>2019</v>
      </c>
      <c r="C59" s="52" t="s">
        <v>58</v>
      </c>
      <c r="D59">
        <v>88717</v>
      </c>
      <c r="E59">
        <v>4.2355467</v>
      </c>
      <c r="F59">
        <v>638098</v>
      </c>
      <c r="G59">
        <v>12951</v>
      </c>
      <c r="H59">
        <v>77736</v>
      </c>
      <c r="I59">
        <v>37</v>
      </c>
      <c r="J59">
        <v>60259</v>
      </c>
      <c r="K59">
        <v>46.408718</v>
      </c>
      <c r="L59">
        <v>1941567</v>
      </c>
      <c r="M59">
        <v>11329</v>
      </c>
      <c r="N59">
        <v>360473</v>
      </c>
      <c r="P59" s="91">
        <f t="shared" ref="P59:Z59" si="498">(D59-MIN(D$52:D$61))/(MAX(D$52:D$61)-MIN(D$52:D$61))+0.001</f>
        <v>0.0649213275968039</v>
      </c>
      <c r="Q59" s="91">
        <f t="shared" si="498"/>
        <v>0.982319974560882</v>
      </c>
      <c r="R59" s="91">
        <f t="shared" si="498"/>
        <v>0.741411593310596</v>
      </c>
      <c r="S59" s="91">
        <f t="shared" si="498"/>
        <v>0.760045570115392</v>
      </c>
      <c r="T59" s="91">
        <f t="shared" si="498"/>
        <v>0.91964406779661</v>
      </c>
      <c r="U59" s="91">
        <f t="shared" si="498"/>
        <v>0.122621621621622</v>
      </c>
      <c r="V59" s="108" cm="1">
        <f t="array" ref="V59">(MAX(J$52:J$61-J59)/(MAX(J$52:J$61)-MIN(J$52:J$61))+0.001)</f>
        <v>0.899676293622142</v>
      </c>
      <c r="W59" s="108" cm="1">
        <f t="array" ref="W59">(MAX(K$52:K$61-K59)/(MAX(K$52:K$61)-MIN(K$52:K$61))+0.001)</f>
        <v>0.762074322511374</v>
      </c>
      <c r="X59" s="91">
        <f t="shared" si="498"/>
        <v>0.669282503745283</v>
      </c>
      <c r="Y59" s="91">
        <f t="shared" si="498"/>
        <v>0.774232984293194</v>
      </c>
      <c r="Z59" s="91">
        <f t="shared" si="498"/>
        <v>0.591951651858014</v>
      </c>
      <c r="AB59" s="89">
        <f t="shared" ref="AB59:AL59" si="499">P59/SUM(P$52:P$61)</f>
        <v>0.0230504004056066</v>
      </c>
      <c r="AC59" s="89">
        <f t="shared" si="499"/>
        <v>0.170763762846809</v>
      </c>
      <c r="AD59" s="89">
        <f t="shared" si="499"/>
        <v>0.165607755488906</v>
      </c>
      <c r="AE59" s="89">
        <f t="shared" si="499"/>
        <v>0.135773018989153</v>
      </c>
      <c r="AF59" s="89">
        <f t="shared" si="499"/>
        <v>0.12659884738328</v>
      </c>
      <c r="AG59" s="89">
        <f t="shared" si="499"/>
        <v>0.018378093733544</v>
      </c>
      <c r="AH59" s="89">
        <f t="shared" si="499"/>
        <v>0.18018200616488</v>
      </c>
      <c r="AI59" s="89">
        <f t="shared" si="499"/>
        <v>0.149049636273013</v>
      </c>
      <c r="AJ59" s="89">
        <f t="shared" si="499"/>
        <v>0.14650449804954</v>
      </c>
      <c r="AK59" s="89">
        <f t="shared" si="499"/>
        <v>0.151228591370331</v>
      </c>
      <c r="AL59" s="89">
        <f t="shared" si="499"/>
        <v>0.167497250856383</v>
      </c>
      <c r="AN59" s="89">
        <f t="shared" ref="AN59:AX59" si="500">AB59*LN(AB59)</f>
        <v>-0.0869016723507777</v>
      </c>
      <c r="AO59" s="89">
        <f t="shared" si="500"/>
        <v>-0.301820541959927</v>
      </c>
      <c r="AP59" s="89">
        <f t="shared" si="500"/>
        <v>-0.29778480422715</v>
      </c>
      <c r="AQ59" s="89">
        <f t="shared" si="500"/>
        <v>-0.271107595069691</v>
      </c>
      <c r="AR59" s="89">
        <f t="shared" si="500"/>
        <v>-0.261645873062097</v>
      </c>
      <c r="AS59" s="89">
        <f t="shared" si="500"/>
        <v>-0.0734498137272125</v>
      </c>
      <c r="AT59" s="89">
        <f t="shared" si="500"/>
        <v>-0.30879372279076</v>
      </c>
      <c r="AU59" s="89">
        <f t="shared" si="500"/>
        <v>-0.283712390424671</v>
      </c>
      <c r="AV59" s="89">
        <f t="shared" si="500"/>
        <v>-0.281391064521343</v>
      </c>
      <c r="AW59" s="89">
        <f t="shared" si="500"/>
        <v>-0.285665173829528</v>
      </c>
      <c r="AX59" s="89">
        <f t="shared" si="500"/>
        <v>-0.299282134921016</v>
      </c>
      <c r="BL59" s="89">
        <f t="shared" ref="BL59:BV59" si="501">AZ$57*P59</f>
        <v>0.0257712910206222</v>
      </c>
      <c r="BM59" s="89">
        <f t="shared" si="501"/>
        <v>0.425925461941827</v>
      </c>
      <c r="BN59" s="89">
        <f t="shared" si="501"/>
        <v>0.125629800207143</v>
      </c>
      <c r="BO59" s="89">
        <f t="shared" si="501"/>
        <v>0.167624664349705</v>
      </c>
      <c r="BP59" s="89">
        <f t="shared" si="501"/>
        <v>0.406581154162644</v>
      </c>
      <c r="BQ59" s="89">
        <f t="shared" si="501"/>
        <v>0.0413660820996391</v>
      </c>
      <c r="BR59" s="89">
        <f t="shared" si="501"/>
        <v>0.357499452542319</v>
      </c>
      <c r="BS59" s="89">
        <f t="shared" si="501"/>
        <v>0.459253013307468</v>
      </c>
      <c r="BT59" s="89">
        <f t="shared" si="501"/>
        <v>0.128020736935021</v>
      </c>
      <c r="BU59" s="89">
        <f t="shared" si="501"/>
        <v>0.316053615843599</v>
      </c>
      <c r="BV59" s="89">
        <f t="shared" si="501"/>
        <v>0.237079185521017</v>
      </c>
      <c r="BX59" s="89">
        <f t="shared" si="6"/>
        <v>0.577326553169592</v>
      </c>
      <c r="BY59" s="89">
        <f t="shared" si="7"/>
        <v>0.615571900611989</v>
      </c>
      <c r="BZ59" s="89">
        <f t="shared" si="8"/>
        <v>0.816752465849787</v>
      </c>
      <c r="CA59" s="89">
        <f t="shared" si="9"/>
        <v>0.681153538299637</v>
      </c>
      <c r="CC59" s="89">
        <f t="shared" ref="CC59:CF59" si="502">BX59/SUM(BX$52:BX$61)</f>
        <v>0.13208481867972</v>
      </c>
      <c r="CD59" s="89">
        <f t="shared" si="502"/>
        <v>0.0919175336099066</v>
      </c>
      <c r="CE59" s="89">
        <f t="shared" si="502"/>
        <v>0.161244307068986</v>
      </c>
      <c r="CF59" s="89">
        <f t="shared" si="502"/>
        <v>0.155544240704507</v>
      </c>
      <c r="CH59" s="89">
        <f t="shared" ref="CH59:CK59" si="503">CC59*LN(CC59)</f>
        <v>-0.26738075098975</v>
      </c>
      <c r="CI59" s="89">
        <f t="shared" si="503"/>
        <v>-0.219394603935743</v>
      </c>
      <c r="CJ59" s="89">
        <f t="shared" si="503"/>
        <v>-0.29424419525699</v>
      </c>
      <c r="CK59" s="89">
        <f t="shared" si="503"/>
        <v>-0.289440624415177</v>
      </c>
      <c r="CR59" s="89">
        <f t="shared" ref="CR59:CU59" si="504">CM$57*BX59</f>
        <v>0.0639493077211372</v>
      </c>
      <c r="CS59" s="89">
        <f t="shared" si="504"/>
        <v>0.0680861943698896</v>
      </c>
      <c r="CT59" s="89">
        <f t="shared" si="504"/>
        <v>0.229629476699621</v>
      </c>
      <c r="CU59" s="89">
        <f t="shared" si="504"/>
        <v>0.338857661832348</v>
      </c>
      <c r="CV59" s="87">
        <f t="shared" si="14"/>
        <v>0.700522640622996</v>
      </c>
      <c r="CX59">
        <f t="shared" si="304"/>
        <v>0.148857835534755</v>
      </c>
    </row>
    <row r="60" spans="1:102">
      <c r="A60" s="52" t="s">
        <v>64</v>
      </c>
      <c r="B60" s="53">
        <v>2020</v>
      </c>
      <c r="C60" s="52" t="s">
        <v>58</v>
      </c>
      <c r="D60">
        <v>88528</v>
      </c>
      <c r="E60">
        <v>4.2211103</v>
      </c>
      <c r="F60">
        <v>686163</v>
      </c>
      <c r="G60">
        <v>14002</v>
      </c>
      <c r="H60">
        <v>77748</v>
      </c>
      <c r="I60" s="94">
        <v>28</v>
      </c>
      <c r="J60">
        <v>59838</v>
      </c>
      <c r="K60">
        <v>42.103783</v>
      </c>
      <c r="L60">
        <v>2035357</v>
      </c>
      <c r="M60">
        <v>12022</v>
      </c>
      <c r="N60">
        <v>418196</v>
      </c>
      <c r="P60" s="91">
        <f t="shared" ref="P60:Z60" si="505">(D60-MIN(D$52:D$61))/(MAX(D$52:D$61)-MIN(D$52:D$61))+0.001</f>
        <v>0.045560540872772</v>
      </c>
      <c r="Q60" s="91">
        <f t="shared" si="505"/>
        <v>0.963639949121762</v>
      </c>
      <c r="R60" s="91">
        <f t="shared" si="505"/>
        <v>0.871205796655298</v>
      </c>
      <c r="S60" s="91">
        <f t="shared" si="505"/>
        <v>0.965600039115979</v>
      </c>
      <c r="T60" s="91">
        <f t="shared" si="505"/>
        <v>0.960322033898305</v>
      </c>
      <c r="U60" s="91">
        <f t="shared" si="505"/>
        <v>0.001</v>
      </c>
      <c r="V60" s="108" cm="1">
        <f t="array" ref="V60">(MAX(J$52:J$61-J60)/(MAX(J$52:J$61)-MIN(J$52:J$61))+0.001)</f>
        <v>0.950338146811071</v>
      </c>
      <c r="W60" s="108" cm="1">
        <f t="array" ref="W60">(MAX(K$52:K$61-K60)/(MAX(K$52:K$61)-MIN(K$52:K$61))+0.001)</f>
        <v>0.881537147380585</v>
      </c>
      <c r="X60" s="91">
        <f t="shared" si="505"/>
        <v>0.766993244946733</v>
      </c>
      <c r="Y60" s="91">
        <f t="shared" si="505"/>
        <v>0.887616492146597</v>
      </c>
      <c r="Z60" s="91">
        <f t="shared" si="505"/>
        <v>0.823919052728449</v>
      </c>
      <c r="AB60" s="89">
        <f t="shared" ref="AB60:AL60" si="506">P60/SUM(P$52:P$61)</f>
        <v>0.0161763283144121</v>
      </c>
      <c r="AC60" s="89">
        <f t="shared" si="506"/>
        <v>0.167516479358062</v>
      </c>
      <c r="AD60" s="89">
        <f t="shared" si="506"/>
        <v>0.194599649984926</v>
      </c>
      <c r="AE60" s="89">
        <f t="shared" si="506"/>
        <v>0.172492857799192</v>
      </c>
      <c r="AF60" s="89">
        <f t="shared" si="506"/>
        <v>0.132198604727128</v>
      </c>
      <c r="AG60" s="89">
        <f t="shared" si="506"/>
        <v>0.000149876453193989</v>
      </c>
      <c r="AH60" s="89">
        <f t="shared" si="506"/>
        <v>0.190328271447542</v>
      </c>
      <c r="AI60" s="89">
        <f t="shared" si="506"/>
        <v>0.172414667830859</v>
      </c>
      <c r="AJ60" s="89">
        <f t="shared" si="506"/>
        <v>0.167893168773278</v>
      </c>
      <c r="AK60" s="89">
        <f t="shared" si="506"/>
        <v>0.173375449648335</v>
      </c>
      <c r="AL60" s="89">
        <f t="shared" si="506"/>
        <v>0.233134202475901</v>
      </c>
      <c r="AN60" s="89">
        <f t="shared" ref="AN60:AX60" si="507">AB60*LN(AB60)</f>
        <v>-0.0667145154770973</v>
      </c>
      <c r="AO60" s="89">
        <f t="shared" si="507"/>
        <v>-0.299297262578282</v>
      </c>
      <c r="AP60" s="89">
        <f t="shared" si="507"/>
        <v>-0.318522829763101</v>
      </c>
      <c r="AQ60" s="89">
        <f t="shared" si="507"/>
        <v>-0.303138852982017</v>
      </c>
      <c r="AR60" s="89">
        <f t="shared" si="507"/>
        <v>-0.267497254292308</v>
      </c>
      <c r="AS60" s="89">
        <f t="shared" si="507"/>
        <v>-0.00131976697127668</v>
      </c>
      <c r="AT60" s="89">
        <f t="shared" si="507"/>
        <v>-0.315755545064405</v>
      </c>
      <c r="AU60" s="89">
        <f t="shared" si="507"/>
        <v>-0.303079614219009</v>
      </c>
      <c r="AV60" s="89">
        <f t="shared" si="507"/>
        <v>-0.299593170969024</v>
      </c>
      <c r="AW60" s="89">
        <f t="shared" si="507"/>
        <v>-0.303805073429326</v>
      </c>
      <c r="AX60" s="89">
        <f t="shared" si="507"/>
        <v>-0.339476274209482</v>
      </c>
      <c r="BL60" s="89">
        <f t="shared" ref="BL60:BV60" si="508">AZ$57*P60</f>
        <v>0.0180857970924637</v>
      </c>
      <c r="BM60" s="89">
        <f t="shared" si="508"/>
        <v>0.417825964150591</v>
      </c>
      <c r="BN60" s="89">
        <f t="shared" si="508"/>
        <v>0.147623008812676</v>
      </c>
      <c r="BO60" s="89">
        <f t="shared" si="508"/>
        <v>0.212958786705782</v>
      </c>
      <c r="BP60" s="89">
        <f t="shared" si="508"/>
        <v>0.424565171007598</v>
      </c>
      <c r="BQ60" s="89">
        <f t="shared" si="508"/>
        <v>0.000337347374407459</v>
      </c>
      <c r="BR60" s="89">
        <f t="shared" si="508"/>
        <v>0.377630676303816</v>
      </c>
      <c r="BS60" s="89">
        <f t="shared" si="508"/>
        <v>0.531245548259449</v>
      </c>
      <c r="BT60" s="89">
        <f t="shared" si="508"/>
        <v>0.146710902933799</v>
      </c>
      <c r="BU60" s="89">
        <f t="shared" si="508"/>
        <v>0.36233847887719</v>
      </c>
      <c r="BV60" s="89">
        <f t="shared" si="508"/>
        <v>0.329983128424416</v>
      </c>
      <c r="BX60" s="89">
        <f t="shared" si="6"/>
        <v>0.58353477005573</v>
      </c>
      <c r="BY60" s="89">
        <f t="shared" si="7"/>
        <v>0.637861305087788</v>
      </c>
      <c r="BZ60" s="89">
        <f t="shared" si="8"/>
        <v>0.908876224563265</v>
      </c>
      <c r="CA60" s="89">
        <f t="shared" si="9"/>
        <v>0.839032510235405</v>
      </c>
      <c r="CC60" s="89">
        <f t="shared" ref="CC60:CF60" si="509">BX60/SUM(BX$52:BX$61)</f>
        <v>0.133505178088495</v>
      </c>
      <c r="CD60" s="89">
        <f t="shared" si="509"/>
        <v>0.0952457997036192</v>
      </c>
      <c r="CE60" s="89">
        <f t="shared" si="509"/>
        <v>0.17943149628413</v>
      </c>
      <c r="CF60" s="89">
        <f t="shared" si="509"/>
        <v>0.191596559942633</v>
      </c>
      <c r="CH60" s="89">
        <f t="shared" ref="CH60:CK60" si="510">CC60*LN(CC60)</f>
        <v>-0.268828031141099</v>
      </c>
      <c r="CI60" s="89">
        <f t="shared" si="510"/>
        <v>-0.223950911994689</v>
      </c>
      <c r="CJ60" s="89">
        <f t="shared" si="510"/>
        <v>-0.308256452779441</v>
      </c>
      <c r="CK60" s="89">
        <f t="shared" si="510"/>
        <v>-0.316587137079606</v>
      </c>
      <c r="CR60" s="89">
        <f t="shared" ref="CR60:CU60" si="511">CM$57*BX60</f>
        <v>0.0646369794900375</v>
      </c>
      <c r="CS60" s="89">
        <f t="shared" si="511"/>
        <v>0.0705515452476986</v>
      </c>
      <c r="CT60" s="89">
        <f t="shared" si="511"/>
        <v>0.255530017425835</v>
      </c>
      <c r="CU60" s="89">
        <f t="shared" si="511"/>
        <v>0.417398690065421</v>
      </c>
      <c r="CV60" s="87">
        <f t="shared" si="14"/>
        <v>0.808117232228992</v>
      </c>
      <c r="CX60">
        <f t="shared" si="304"/>
        <v>0.163040781336767</v>
      </c>
    </row>
    <row r="61" spans="1:102">
      <c r="A61" s="7" t="s">
        <v>64</v>
      </c>
      <c r="B61" s="9">
        <v>2021</v>
      </c>
      <c r="C61" s="8" t="s">
        <v>58</v>
      </c>
      <c r="D61">
        <v>88339</v>
      </c>
      <c r="E61">
        <v>4.206674</v>
      </c>
      <c r="F61">
        <v>734228</v>
      </c>
      <c r="G61">
        <v>14183</v>
      </c>
      <c r="H61">
        <v>77760</v>
      </c>
      <c r="I61" s="94">
        <v>93</v>
      </c>
      <c r="J61">
        <v>59417</v>
      </c>
      <c r="K61">
        <v>37.798847</v>
      </c>
      <c r="L61">
        <v>2259974</v>
      </c>
      <c r="M61">
        <v>12715</v>
      </c>
      <c r="N61">
        <v>462261</v>
      </c>
      <c r="P61" s="91">
        <f t="shared" ref="P61:Z61" si="512">(D61-MIN(D$52:D$61))/(MAX(D$52:D$61)-MIN(D$52:D$61))+0.001</f>
        <v>0.02619975414874</v>
      </c>
      <c r="Q61" s="91">
        <f t="shared" si="512"/>
        <v>0.944960053077959</v>
      </c>
      <c r="R61" s="91">
        <f t="shared" si="512"/>
        <v>1.001</v>
      </c>
      <c r="S61" s="91">
        <f t="shared" si="512"/>
        <v>1.001</v>
      </c>
      <c r="T61" s="91">
        <f t="shared" si="512"/>
        <v>1.001</v>
      </c>
      <c r="U61" s="91">
        <f t="shared" si="512"/>
        <v>0.879378378378378</v>
      </c>
      <c r="V61" s="108" cm="1">
        <f t="array" ref="V61">(MAX(J$52:J$61-J61)/(MAX(J$52:J$61)-MIN(J$52:J$61))+0.001)</f>
        <v>1.001</v>
      </c>
      <c r="W61" s="108" cm="1">
        <f t="array" ref="W61">(MAX(K$52:K$61-K61)/(MAX(K$52:K$61)-MIN(K$52:K$61))+0.001)</f>
        <v>1.001</v>
      </c>
      <c r="X61" s="91">
        <f t="shared" si="512"/>
        <v>1.001</v>
      </c>
      <c r="Y61" s="91">
        <f t="shared" si="512"/>
        <v>1.001</v>
      </c>
      <c r="Z61" s="91">
        <f t="shared" si="512"/>
        <v>1.001</v>
      </c>
      <c r="AB61" s="89">
        <f t="shared" ref="AB61:AL61" si="513">P61/SUM(P$52:P$61)</f>
        <v>0.00930225622321748</v>
      </c>
      <c r="AC61" s="89">
        <f t="shared" si="513"/>
        <v>0.164269218363035</v>
      </c>
      <c r="AD61" s="89">
        <f t="shared" si="513"/>
        <v>0.223591544480946</v>
      </c>
      <c r="AE61" s="89">
        <f t="shared" si="513"/>
        <v>0.178816635938695</v>
      </c>
      <c r="AF61" s="89">
        <f t="shared" si="513"/>
        <v>0.137798362070977</v>
      </c>
      <c r="AG61" s="89">
        <f t="shared" si="513"/>
        <v>0.131798112366833</v>
      </c>
      <c r="AH61" s="89">
        <f t="shared" si="513"/>
        <v>0.200474536730203</v>
      </c>
      <c r="AI61" s="89">
        <f t="shared" si="513"/>
        <v>0.195779704816205</v>
      </c>
      <c r="AJ61" s="89">
        <f t="shared" si="513"/>
        <v>0.219116743269001</v>
      </c>
      <c r="AK61" s="89">
        <f t="shared" si="513"/>
        <v>0.195522307926338</v>
      </c>
      <c r="AL61" s="89">
        <f t="shared" si="513"/>
        <v>0.283240611933381</v>
      </c>
      <c r="AN61" s="89">
        <f t="shared" ref="AN61:AX61" si="514">AB61*LN(AB61)</f>
        <v>-0.0435112877037489</v>
      </c>
      <c r="AO61" s="89">
        <f t="shared" si="514"/>
        <v>-0.296711049253621</v>
      </c>
      <c r="AP61" s="89">
        <f t="shared" si="514"/>
        <v>-0.334925455696449</v>
      </c>
      <c r="AQ61" s="89">
        <f t="shared" si="514"/>
        <v>-0.307813951870727</v>
      </c>
      <c r="AR61" s="89">
        <f t="shared" si="514"/>
        <v>-0.273111366254191</v>
      </c>
      <c r="AS61" s="89">
        <f t="shared" si="514"/>
        <v>-0.267086763169543</v>
      </c>
      <c r="AT61" s="89">
        <f t="shared" si="514"/>
        <v>-0.322176220642994</v>
      </c>
      <c r="AU61" s="89">
        <f t="shared" si="514"/>
        <v>-0.319270730827917</v>
      </c>
      <c r="AV61" s="89">
        <f t="shared" si="514"/>
        <v>-0.332652218969491</v>
      </c>
      <c r="AW61" s="89">
        <f t="shared" si="514"/>
        <v>-0.319108204547892</v>
      </c>
      <c r="AX61" s="89">
        <f t="shared" si="514"/>
        <v>-0.357296284188261</v>
      </c>
      <c r="AY61" s="81" t="s">
        <v>170</v>
      </c>
      <c r="BL61" s="89">
        <f t="shared" ref="BL61:BV61" si="515">AZ$57*P61</f>
        <v>0.0104003031643052</v>
      </c>
      <c r="BM61" s="89">
        <f t="shared" si="515"/>
        <v>0.409726522464048</v>
      </c>
      <c r="BN61" s="89">
        <f t="shared" si="515"/>
        <v>0.169616217418208</v>
      </c>
      <c r="BO61" s="89">
        <f t="shared" si="515"/>
        <v>0.220766090365582</v>
      </c>
      <c r="BP61" s="89">
        <f t="shared" si="515"/>
        <v>0.442549187852552</v>
      </c>
      <c r="BQ61" s="89">
        <f t="shared" si="515"/>
        <v>0.296655987056635</v>
      </c>
      <c r="BR61" s="89">
        <f t="shared" si="515"/>
        <v>0.397761900065313</v>
      </c>
      <c r="BS61" s="89">
        <f t="shared" si="515"/>
        <v>0.603238099934687</v>
      </c>
      <c r="BT61" s="89">
        <f t="shared" si="515"/>
        <v>0.191471847769574</v>
      </c>
      <c r="BU61" s="89">
        <f t="shared" si="515"/>
        <v>0.408623341910782</v>
      </c>
      <c r="BV61" s="89">
        <f t="shared" si="515"/>
        <v>0.400904810319645</v>
      </c>
      <c r="BX61" s="89">
        <f t="shared" si="6"/>
        <v>0.589743043046562</v>
      </c>
      <c r="BY61" s="89">
        <f t="shared" si="7"/>
        <v>0.959971265274769</v>
      </c>
      <c r="BZ61" s="89">
        <f t="shared" si="8"/>
        <v>1.001</v>
      </c>
      <c r="CA61" s="89">
        <f t="shared" si="9"/>
        <v>1.001</v>
      </c>
      <c r="CC61" s="89">
        <f t="shared" ref="CC61:CF61" si="516">BX61/SUM(BX$52:BX$61)</f>
        <v>0.134925550333295</v>
      </c>
      <c r="CD61" s="89">
        <f t="shared" si="516"/>
        <v>0.143343435515353</v>
      </c>
      <c r="CE61" s="89">
        <f t="shared" si="516"/>
        <v>0.1976186888008</v>
      </c>
      <c r="CF61" s="89">
        <f t="shared" si="516"/>
        <v>0.228582509215008</v>
      </c>
      <c r="CH61" s="89">
        <f t="shared" ref="CH61:CK61" si="517">CC61*LN(CC61)</f>
        <v>-0.270260212701767</v>
      </c>
      <c r="CI61" s="89">
        <f t="shared" si="517"/>
        <v>-0.27844632656721</v>
      </c>
      <c r="CJ61" s="89">
        <f t="shared" si="517"/>
        <v>-0.320422087950925</v>
      </c>
      <c r="CK61" s="89">
        <f t="shared" si="517"/>
        <v>-0.337355334752705</v>
      </c>
      <c r="CL61" s="81" t="s">
        <v>170</v>
      </c>
      <c r="CR61" s="89">
        <f t="shared" ref="CR61:CU61" si="518">CM$57*BX61</f>
        <v>0.0653246574735424</v>
      </c>
      <c r="CS61" s="89">
        <f t="shared" si="518"/>
        <v>0.106178969657365</v>
      </c>
      <c r="CT61" s="89">
        <f t="shared" si="518"/>
        <v>0.281430562853783</v>
      </c>
      <c r="CU61" s="89">
        <f t="shared" si="518"/>
        <v>0.497973658539478</v>
      </c>
      <c r="CV61" s="87">
        <f t="shared" si="14"/>
        <v>0.950907848524168</v>
      </c>
      <c r="CX61">
        <f t="shared" si="304"/>
        <v>0.193804766255574</v>
      </c>
    </row>
    <row r="62" spans="1:102">
      <c r="A62" s="45" t="s">
        <v>66</v>
      </c>
      <c r="B62" s="46">
        <v>2012</v>
      </c>
      <c r="C62" s="45" t="s">
        <v>58</v>
      </c>
      <c r="D62">
        <v>70987</v>
      </c>
      <c r="E62">
        <v>5.3538253</v>
      </c>
      <c r="F62">
        <v>397056</v>
      </c>
      <c r="G62" s="94">
        <v>400</v>
      </c>
      <c r="H62">
        <v>60334</v>
      </c>
      <c r="I62">
        <v>53</v>
      </c>
      <c r="J62">
        <v>224494</v>
      </c>
      <c r="K62">
        <v>69.105965</v>
      </c>
      <c r="L62">
        <v>1001000</v>
      </c>
      <c r="M62">
        <v>6551</v>
      </c>
      <c r="N62">
        <v>230181</v>
      </c>
      <c r="P62" s="113">
        <f t="shared" ref="P62:Z62" si="519">(D62-MIN(D$62:D$71))/(MAX(D$62:D$71)-MIN(D$62:D$71))+0.001</f>
        <v>0.998118709181713</v>
      </c>
      <c r="Q62" s="113">
        <f t="shared" si="519"/>
        <v>0.407036360870933</v>
      </c>
      <c r="R62" s="113">
        <f t="shared" si="519"/>
        <v>0.001</v>
      </c>
      <c r="S62" s="113">
        <f t="shared" si="519"/>
        <v>0.001</v>
      </c>
      <c r="T62" s="113">
        <f t="shared" si="519"/>
        <v>0.001</v>
      </c>
      <c r="U62" s="113">
        <f t="shared" si="519"/>
        <v>0.001</v>
      </c>
      <c r="V62" s="108" cm="1">
        <f t="array" ref="V62">(MAX(J$62:J$71-J62)/(MAX(J$62:J$71)-MIN(J$62:J$71))+0.001)</f>
        <v>0.318136574320071</v>
      </c>
      <c r="W62" s="108" cm="1">
        <f t="array" ref="W62">(MAX(K$62:K$71-K62)/(MAX(K$62:K$71)-MIN(K$62:K$71))+0.001)</f>
        <v>0.0216884405312357</v>
      </c>
      <c r="X62" s="113">
        <f t="shared" si="519"/>
        <v>0.001</v>
      </c>
      <c r="Y62" s="113">
        <f t="shared" si="519"/>
        <v>0.001</v>
      </c>
      <c r="Z62" s="113">
        <f t="shared" si="519"/>
        <v>0.001</v>
      </c>
      <c r="AA62" s="80"/>
      <c r="AB62" s="80">
        <f t="shared" ref="AB62:AL62" si="520">P62/SUM(P$62:P$71)</f>
        <v>0.211623087994409</v>
      </c>
      <c r="AC62" s="80">
        <f t="shared" si="520"/>
        <v>0.0785218879230729</v>
      </c>
      <c r="AD62" s="80">
        <f t="shared" si="520"/>
        <v>0.000243864898504942</v>
      </c>
      <c r="AE62" s="80">
        <f t="shared" si="520"/>
        <v>0.000201386437305433</v>
      </c>
      <c r="AF62" s="80">
        <f t="shared" si="520"/>
        <v>0.000162422879459995</v>
      </c>
      <c r="AG62" s="80">
        <f t="shared" si="520"/>
        <v>0.000280818385007737</v>
      </c>
      <c r="AH62" s="80">
        <f t="shared" si="520"/>
        <v>0.082871806977889</v>
      </c>
      <c r="AI62" s="80">
        <f t="shared" si="520"/>
        <v>0.00486091991368375</v>
      </c>
      <c r="AJ62" s="80">
        <f t="shared" si="520"/>
        <v>0.00021792381061212</v>
      </c>
      <c r="AK62" s="80">
        <f t="shared" si="520"/>
        <v>0.000193626727051951</v>
      </c>
      <c r="AL62" s="80">
        <f t="shared" si="520"/>
        <v>0.00025990966483276</v>
      </c>
      <c r="AM62" s="80"/>
      <c r="AN62" s="80">
        <f t="shared" ref="AN62:AX62" si="521">AB62*LN(AB62)</f>
        <v>-0.32863975144673</v>
      </c>
      <c r="AO62" s="80">
        <f t="shared" si="521"/>
        <v>-0.199789353629043</v>
      </c>
      <c r="AP62" s="80">
        <f t="shared" si="521"/>
        <v>-0.00202868677277186</v>
      </c>
      <c r="AQ62" s="80">
        <f t="shared" si="521"/>
        <v>-0.0017138559609009</v>
      </c>
      <c r="AR62" s="80">
        <f t="shared" si="521"/>
        <v>-0.00141718952882029</v>
      </c>
      <c r="AS62" s="80">
        <f t="shared" si="521"/>
        <v>-0.00229647726689094</v>
      </c>
      <c r="AT62" s="80">
        <f t="shared" si="521"/>
        <v>-0.206388950189337</v>
      </c>
      <c r="AU62" s="80">
        <f t="shared" si="521"/>
        <v>-0.0258918239665704</v>
      </c>
      <c r="AV62" s="80">
        <f t="shared" si="521"/>
        <v>-0.00183739520011092</v>
      </c>
      <c r="AW62" s="80">
        <f t="shared" si="521"/>
        <v>-0.00165542687158958</v>
      </c>
      <c r="AX62" s="80">
        <f t="shared" si="521"/>
        <v>-0.00214560013912728</v>
      </c>
      <c r="AY62" s="80"/>
      <c r="AZ62" s="80">
        <f t="shared" ref="AZ62:BJ62" si="522">SUM(AN62:AN71)</f>
        <v>-1.87241687697515</v>
      </c>
      <c r="BA62" s="80">
        <f t="shared" si="522"/>
        <v>-2.03618153930662</v>
      </c>
      <c r="BB62" s="80">
        <f t="shared" si="522"/>
        <v>-1.96422460495352</v>
      </c>
      <c r="BC62" s="80">
        <f t="shared" si="522"/>
        <v>-1.90462708845028</v>
      </c>
      <c r="BD62" s="80">
        <f t="shared" si="522"/>
        <v>-2.14789043604524</v>
      </c>
      <c r="BE62" s="80">
        <f t="shared" si="522"/>
        <v>-1.94902080583037</v>
      </c>
      <c r="BF62" s="80">
        <f t="shared" si="522"/>
        <v>-1.67169646729586</v>
      </c>
      <c r="BG62" s="80">
        <f t="shared" si="522"/>
        <v>-1.98734913998129</v>
      </c>
      <c r="BH62" s="80">
        <f t="shared" si="522"/>
        <v>-2.06256952082316</v>
      </c>
      <c r="BI62" s="80">
        <f t="shared" si="522"/>
        <v>-2.08513182174133</v>
      </c>
      <c r="BJ62" s="80">
        <f t="shared" si="522"/>
        <v>-1.88067825675098</v>
      </c>
      <c r="BK62" s="80"/>
      <c r="BL62" s="80">
        <f t="shared" ref="BL62:BV62" si="523">AZ$67*P62</f>
        <v>0.337437298636499</v>
      </c>
      <c r="BM62" s="80">
        <f t="shared" si="523"/>
        <v>0.181285306152489</v>
      </c>
      <c r="BN62" s="80">
        <f t="shared" si="523"/>
        <v>0.000216548034080803</v>
      </c>
      <c r="BO62" s="80">
        <f t="shared" si="523"/>
        <v>0.000259914960188013</v>
      </c>
      <c r="BP62" s="80">
        <f t="shared" si="523"/>
        <v>0.000398843952561338</v>
      </c>
      <c r="BQ62" s="80">
        <f t="shared" si="523"/>
        <v>0.000341241087250649</v>
      </c>
      <c r="BR62" s="80">
        <f t="shared" si="523"/>
        <v>0.145835950388732</v>
      </c>
      <c r="BS62" s="80">
        <f t="shared" si="523"/>
        <v>0.0117463131789116</v>
      </c>
      <c r="BT62" s="80">
        <f t="shared" si="523"/>
        <v>0.000191262331329471</v>
      </c>
      <c r="BU62" s="80">
        <f t="shared" si="523"/>
        <v>0.000414272520821169</v>
      </c>
      <c r="BV62" s="80">
        <f t="shared" si="523"/>
        <v>0.000394465147849361</v>
      </c>
      <c r="BW62" s="80"/>
      <c r="BX62" s="80">
        <f t="shared" si="6"/>
        <v>0.518939152823069</v>
      </c>
      <c r="BY62" s="80">
        <f t="shared" si="7"/>
        <v>0.001</v>
      </c>
      <c r="BZ62" s="80">
        <f t="shared" si="8"/>
        <v>0.157582263567644</v>
      </c>
      <c r="CA62" s="80">
        <f t="shared" si="9"/>
        <v>0.001</v>
      </c>
      <c r="CB62" s="80"/>
      <c r="CC62" s="80">
        <f t="shared" ref="CC62:CF62" si="524">BX62/SUM(BX$62:BX$71)</f>
        <v>0.108310281188721</v>
      </c>
      <c r="CD62" s="80">
        <f t="shared" si="524"/>
        <v>0.000201556657543027</v>
      </c>
      <c r="CE62" s="80">
        <f t="shared" si="524"/>
        <v>0.0377328934848334</v>
      </c>
      <c r="CF62" s="80">
        <f t="shared" si="524"/>
        <v>0.000220512035290717</v>
      </c>
      <c r="CG62" s="80"/>
      <c r="CH62" s="80">
        <f t="shared" ref="CH62:CK62" si="525">CC62*LN(CC62)</f>
        <v>-0.240747240399731</v>
      </c>
      <c r="CI62" s="80">
        <f t="shared" si="525"/>
        <v>-0.00171513429146635</v>
      </c>
      <c r="CJ62" s="80">
        <f t="shared" si="525"/>
        <v>-0.1236591086004</v>
      </c>
      <c r="CK62" s="80">
        <f t="shared" si="525"/>
        <v>-0.00185661393317792</v>
      </c>
      <c r="CL62" s="80"/>
      <c r="CM62">
        <f t="shared" ref="CM62:CP62" si="526">SUM(CH62:CH71)</f>
        <v>-2.27490409035802</v>
      </c>
      <c r="CN62">
        <f t="shared" si="526"/>
        <v>-2.09131515376602</v>
      </c>
      <c r="CO62">
        <f t="shared" si="526"/>
        <v>-2.01074010322693</v>
      </c>
      <c r="CP62">
        <f t="shared" si="526"/>
        <v>-2.02737384713678</v>
      </c>
      <c r="CQ62" s="80"/>
      <c r="CR62" s="80">
        <f t="shared" ref="CR62:CU62" si="527">CM$67*BX62</f>
        <v>0.0435214566804099</v>
      </c>
      <c r="CS62" s="80">
        <f t="shared" si="527"/>
        <v>0.000177901166789891</v>
      </c>
      <c r="CT62" s="80">
        <f t="shared" si="527"/>
        <v>0.0516873327484072</v>
      </c>
      <c r="CU62" s="80">
        <f t="shared" si="527"/>
        <v>0.000410230406590478</v>
      </c>
      <c r="CV62" s="87">
        <f t="shared" si="14"/>
        <v>0.0957969210021975</v>
      </c>
      <c r="CW62" s="80">
        <f>AVERAGE(CV62:CV71)</f>
        <v>0.451463347343858</v>
      </c>
      <c r="CX62">
        <f t="shared" si="304"/>
        <v>0.0219658435435002</v>
      </c>
    </row>
    <row r="63" spans="1:102">
      <c r="A63" s="45" t="s">
        <v>66</v>
      </c>
      <c r="B63" s="46">
        <v>2013</v>
      </c>
      <c r="C63" s="45" t="s">
        <v>58</v>
      </c>
      <c r="D63">
        <v>71002</v>
      </c>
      <c r="E63">
        <v>5.0703642</v>
      </c>
      <c r="F63">
        <v>445089</v>
      </c>
      <c r="G63">
        <v>414</v>
      </c>
      <c r="H63">
        <v>70667</v>
      </c>
      <c r="I63">
        <v>58</v>
      </c>
      <c r="J63">
        <v>234753</v>
      </c>
      <c r="K63">
        <v>69.916832</v>
      </c>
      <c r="L63">
        <v>1201200</v>
      </c>
      <c r="M63">
        <v>7514</v>
      </c>
      <c r="N63">
        <v>246525</v>
      </c>
      <c r="P63" s="91">
        <f t="shared" ref="P63:Z63" si="528">(D63-MIN(D$62:D$71))/(MAX(D$62:D$71)-MIN(D$62:D$71))+0.001</f>
        <v>1.001</v>
      </c>
      <c r="Q63" s="91">
        <f t="shared" si="528"/>
        <v>0.0691519884929517</v>
      </c>
      <c r="R63" s="91">
        <f t="shared" si="528"/>
        <v>0.0987058957543409</v>
      </c>
      <c r="S63" s="91">
        <f t="shared" si="528"/>
        <v>0.00378884462151394</v>
      </c>
      <c r="T63" s="91">
        <f t="shared" si="528"/>
        <v>0.284733318688561</v>
      </c>
      <c r="U63" s="91">
        <f t="shared" si="528"/>
        <v>0.103040816326531</v>
      </c>
      <c r="V63" s="108" cm="1">
        <f t="array" ref="V63">(MAX(J$62:J$71-J63)/(MAX(J$62:J$71)-MIN(J$62:J$71))+0.001)</f>
        <v>0.276204571279092</v>
      </c>
      <c r="W63" s="108" cm="1">
        <f t="array" ref="W63">(MAX(K$62:K$71-K63)/(MAX(K$62:K$71)-MIN(K$62:K$71))+0.001)</f>
        <v>0.001</v>
      </c>
      <c r="X63" s="91">
        <f t="shared" si="528"/>
        <v>0.175749027402079</v>
      </c>
      <c r="Y63" s="91">
        <f t="shared" si="528"/>
        <v>0.164220338983051</v>
      </c>
      <c r="Z63" s="91">
        <f t="shared" si="528"/>
        <v>0.0590659601453781</v>
      </c>
      <c r="AB63" s="89">
        <f t="shared" ref="AB63:AL63" si="529">P63/SUM(P$62:P$71)</f>
        <v>0.21223398492958</v>
      </c>
      <c r="AC63" s="89">
        <f t="shared" si="529"/>
        <v>0.0133401956485724</v>
      </c>
      <c r="AD63" s="89">
        <f t="shared" si="529"/>
        <v>0.0240709032499717</v>
      </c>
      <c r="AE63" s="89">
        <f t="shared" si="529"/>
        <v>0.000763021919830546</v>
      </c>
      <c r="AF63" s="89">
        <f t="shared" si="529"/>
        <v>0.0462472054995965</v>
      </c>
      <c r="AG63" s="89">
        <f t="shared" si="529"/>
        <v>0.0289357556306953</v>
      </c>
      <c r="AH63" s="89">
        <f t="shared" si="529"/>
        <v>0.0719488853690324</v>
      </c>
      <c r="AI63" s="89">
        <f t="shared" si="529"/>
        <v>0.000224124916066835</v>
      </c>
      <c r="AJ63" s="89">
        <f t="shared" si="529"/>
        <v>0.0382998977628349</v>
      </c>
      <c r="AK63" s="89">
        <f t="shared" si="529"/>
        <v>0.0317974467526501</v>
      </c>
      <c r="AL63" s="89">
        <f t="shared" si="529"/>
        <v>0.0153518139044104</v>
      </c>
      <c r="AN63" s="89">
        <f t="shared" ref="AN63:AX63" si="530">AB63*LN(AB63)</f>
        <v>-0.32897666507701</v>
      </c>
      <c r="AO63" s="89">
        <f t="shared" si="530"/>
        <v>-0.0575892720640977</v>
      </c>
      <c r="AP63" s="89">
        <f t="shared" si="530"/>
        <v>-0.0897062748395591</v>
      </c>
      <c r="AQ63" s="89">
        <f t="shared" si="530"/>
        <v>-0.0054771421037903</v>
      </c>
      <c r="AR63" s="89">
        <f t="shared" si="530"/>
        <v>-0.142152543922218</v>
      </c>
      <c r="AS63" s="89">
        <f t="shared" si="530"/>
        <v>-0.102510042592206</v>
      </c>
      <c r="AT63" s="89">
        <f t="shared" si="530"/>
        <v>-0.189355028848988</v>
      </c>
      <c r="AU63" s="89">
        <f t="shared" si="530"/>
        <v>-0.00188339047617801</v>
      </c>
      <c r="AV63" s="89">
        <f t="shared" si="530"/>
        <v>-0.124946064869244</v>
      </c>
      <c r="AW63" s="89">
        <f t="shared" si="530"/>
        <v>-0.109649338666556</v>
      </c>
      <c r="AX63" s="89">
        <f t="shared" si="530"/>
        <v>-0.0641171830197484</v>
      </c>
      <c r="AY63" s="81" t="s">
        <v>181</v>
      </c>
      <c r="AZ63" s="108">
        <f t="shared" ref="AZ63:BJ63" si="531">-1/LN(10)*AZ62</f>
        <v>0.813180317492826</v>
      </c>
      <c r="BA63" s="108">
        <f t="shared" si="531"/>
        <v>0.884302406674132</v>
      </c>
      <c r="BB63" s="108">
        <f t="shared" si="531"/>
        <v>0.853051907149909</v>
      </c>
      <c r="BC63" s="108">
        <f t="shared" si="531"/>
        <v>0.827169034597412</v>
      </c>
      <c r="BD63" s="108">
        <f t="shared" si="531"/>
        <v>0.932816964107215</v>
      </c>
      <c r="BE63" s="108">
        <f t="shared" si="531"/>
        <v>0.846448981086758</v>
      </c>
      <c r="BF63" s="108">
        <f t="shared" si="531"/>
        <v>0.726008551163753</v>
      </c>
      <c r="BG63" s="108">
        <f t="shared" si="531"/>
        <v>0.863094765109047</v>
      </c>
      <c r="BH63" s="108">
        <f t="shared" si="531"/>
        <v>0.895762561435331</v>
      </c>
      <c r="BI63" s="108">
        <f t="shared" si="531"/>
        <v>0.905561244223134</v>
      </c>
      <c r="BJ63" s="108">
        <f t="shared" si="531"/>
        <v>0.816768189142377</v>
      </c>
      <c r="BL63" s="89">
        <f t="shared" ref="BL63:BV63" si="532">AZ$67*P63</f>
        <v>0.338411386168738</v>
      </c>
      <c r="BM63" s="89">
        <f t="shared" si="532"/>
        <v>0.0307988194916407</v>
      </c>
      <c r="BN63" s="89">
        <f t="shared" si="532"/>
        <v>0.0213745676777872</v>
      </c>
      <c r="BO63" s="89">
        <f t="shared" si="532"/>
        <v>0.000984777398959363</v>
      </c>
      <c r="BP63" s="89">
        <f t="shared" si="532"/>
        <v>0.113564162251653</v>
      </c>
      <c r="BQ63" s="89">
        <f t="shared" si="532"/>
        <v>0.0351617601944598</v>
      </c>
      <c r="BR63" s="89">
        <f t="shared" si="532"/>
        <v>0.126614037509793</v>
      </c>
      <c r="BS63" s="89">
        <f t="shared" si="532"/>
        <v>0.000541593258491527</v>
      </c>
      <c r="BT63" s="89">
        <f t="shared" si="532"/>
        <v>0.0336141687098086</v>
      </c>
      <c r="BU63" s="89">
        <f t="shared" si="532"/>
        <v>0.0680319738006154</v>
      </c>
      <c r="BV63" s="89">
        <f t="shared" si="532"/>
        <v>0.023299462701611</v>
      </c>
      <c r="BX63" s="89">
        <f t="shared" si="6"/>
        <v>0.390584773338166</v>
      </c>
      <c r="BY63" s="89">
        <f t="shared" si="7"/>
        <v>0.149710699845072</v>
      </c>
      <c r="BZ63" s="89">
        <f t="shared" si="8"/>
        <v>0.127155630768285</v>
      </c>
      <c r="CA63" s="89">
        <f t="shared" si="9"/>
        <v>0.124945605212035</v>
      </c>
      <c r="CC63" s="89">
        <f t="shared" ref="CC63:CF63" si="533">BX63/SUM(BX$62:BX$71)</f>
        <v>0.0815208226208229</v>
      </c>
      <c r="CD63" s="89">
        <f t="shared" si="533"/>
        <v>0.0301751882592</v>
      </c>
      <c r="CE63" s="89">
        <f t="shared" si="533"/>
        <v>0.0304472709247315</v>
      </c>
      <c r="CF63" s="89">
        <f t="shared" si="533"/>
        <v>0.0275520097059362</v>
      </c>
      <c r="CH63" s="89">
        <f t="shared" ref="CH63:CK63" si="534">CC63*LN(CC63)</f>
        <v>-0.204364289287152</v>
      </c>
      <c r="CI63" s="89">
        <f t="shared" si="534"/>
        <v>-0.105635345911565</v>
      </c>
      <c r="CJ63" s="89">
        <f t="shared" si="534"/>
        <v>-0.106314529647636</v>
      </c>
      <c r="CK63" s="89">
        <f t="shared" si="534"/>
        <v>-0.0989579966677813</v>
      </c>
      <c r="CL63" s="81" t="s">
        <v>181</v>
      </c>
      <c r="CM63" s="108">
        <f t="shared" ref="CM63:CP63" si="535">-1/LN(10)*CM62</f>
        <v>0.987978293301626</v>
      </c>
      <c r="CN63" s="108">
        <f t="shared" si="535"/>
        <v>0.908246631201234</v>
      </c>
      <c r="CO63" s="108">
        <f t="shared" si="535"/>
        <v>0.873253331373029</v>
      </c>
      <c r="CP63" s="108">
        <f t="shared" si="535"/>
        <v>0.88047727456647</v>
      </c>
      <c r="CR63" s="89">
        <f t="shared" ref="CR63:CU63" si="536">CM$67*BX63</f>
        <v>0.0327568621492324</v>
      </c>
      <c r="CS63" s="89">
        <f t="shared" si="536"/>
        <v>0.0266337081833695</v>
      </c>
      <c r="CT63" s="89">
        <f t="shared" si="536"/>
        <v>0.0417073295531938</v>
      </c>
      <c r="CU63" s="89">
        <f t="shared" si="536"/>
        <v>0.0512564864278265</v>
      </c>
      <c r="CV63" s="87">
        <f t="shared" si="14"/>
        <v>0.152354386313622</v>
      </c>
      <c r="CX63">
        <f t="shared" si="304"/>
        <v>0.0372320958512131</v>
      </c>
    </row>
    <row r="64" spans="1:102">
      <c r="A64" s="45" t="s">
        <v>66</v>
      </c>
      <c r="B64" s="46">
        <v>2014</v>
      </c>
      <c r="C64" s="45" t="s">
        <v>58</v>
      </c>
      <c r="D64">
        <v>70814</v>
      </c>
      <c r="E64">
        <v>5.0131895</v>
      </c>
      <c r="F64">
        <v>477479</v>
      </c>
      <c r="G64">
        <v>2376</v>
      </c>
      <c r="H64">
        <v>81000</v>
      </c>
      <c r="I64">
        <v>61</v>
      </c>
      <c r="J64">
        <v>264735</v>
      </c>
      <c r="K64">
        <v>63.494198</v>
      </c>
      <c r="L64">
        <v>1355100</v>
      </c>
      <c r="M64">
        <v>8476</v>
      </c>
      <c r="N64">
        <v>263250</v>
      </c>
      <c r="P64" s="91">
        <f t="shared" ref="P64:Z64" si="537">(D64-MIN(D$62:D$71))/(MAX(D$62:D$71)-MIN(D$62:D$71))+0.001</f>
        <v>0.964887821744141</v>
      </c>
      <c r="Q64" s="91">
        <f t="shared" si="537"/>
        <v>0.001</v>
      </c>
      <c r="R64" s="91">
        <f t="shared" si="537"/>
        <v>0.164591723487006</v>
      </c>
      <c r="S64" s="91">
        <f t="shared" si="537"/>
        <v>0.394625498007968</v>
      </c>
      <c r="T64" s="91">
        <f t="shared" si="537"/>
        <v>0.568466637377121</v>
      </c>
      <c r="U64" s="91">
        <f t="shared" si="537"/>
        <v>0.164265306122449</v>
      </c>
      <c r="V64" s="108" cm="1">
        <f t="array" ref="V64">(MAX(J$62:J$71-J64)/(MAX(J$62:J$71)-MIN(J$62:J$71))+0.001)</f>
        <v>0.153657996059806</v>
      </c>
      <c r="W64" s="108" cm="1">
        <f t="array" ref="W64">(MAX(K$62:K$71-K64)/(MAX(K$62:K$71)-MIN(K$62:K$71))+0.001)</f>
        <v>0.164866924616358</v>
      </c>
      <c r="X64" s="91">
        <f t="shared" si="537"/>
        <v>0.310084068946434</v>
      </c>
      <c r="Y64" s="91">
        <f t="shared" si="537"/>
        <v>0.327271186440678</v>
      </c>
      <c r="Z64" s="91">
        <f t="shared" si="537"/>
        <v>0.118485513708242</v>
      </c>
      <c r="AB64" s="89">
        <f t="shared" ref="AB64:AL64" si="538">P64/SUM(P$62:P$71)</f>
        <v>0.204577410008772</v>
      </c>
      <c r="AC64" s="89">
        <f t="shared" si="538"/>
        <v>0.000192911237106828</v>
      </c>
      <c r="AD64" s="89">
        <f t="shared" si="538"/>
        <v>0.0401381439429122</v>
      </c>
      <c r="AE64" s="89">
        <f t="shared" si="538"/>
        <v>0.0794722231137071</v>
      </c>
      <c r="AF64" s="89">
        <f t="shared" si="538"/>
        <v>0.0923319881197328</v>
      </c>
      <c r="AG64" s="89">
        <f t="shared" si="538"/>
        <v>0.0461287179781076</v>
      </c>
      <c r="AH64" s="89">
        <f t="shared" si="538"/>
        <v>0.0400265697752378</v>
      </c>
      <c r="AI64" s="89">
        <f t="shared" si="538"/>
        <v>0.0369507856418385</v>
      </c>
      <c r="AJ64" s="89">
        <f t="shared" si="538"/>
        <v>0.0675747019149181</v>
      </c>
      <c r="AK64" s="89">
        <f t="shared" si="538"/>
        <v>0.0633684486889173</v>
      </c>
      <c r="AL64" s="89">
        <f t="shared" si="538"/>
        <v>0.0307955301554465</v>
      </c>
      <c r="AN64" s="89">
        <f t="shared" ref="AN64:AX64" si="539">AB64*LN(AB64)</f>
        <v>-0.324625243090643</v>
      </c>
      <c r="AO64" s="89">
        <f t="shared" si="539"/>
        <v>-0.00165002390062623</v>
      </c>
      <c r="AP64" s="89">
        <f t="shared" si="539"/>
        <v>-0.129061318977288</v>
      </c>
      <c r="AQ64" s="89">
        <f t="shared" si="539"/>
        <v>-0.201251302462578</v>
      </c>
      <c r="AR64" s="89">
        <f t="shared" si="539"/>
        <v>-0.219968462775839</v>
      </c>
      <c r="AS64" s="89">
        <f t="shared" si="539"/>
        <v>-0.141906678007221</v>
      </c>
      <c r="AT64" s="89">
        <f t="shared" si="539"/>
        <v>-0.128813979204217</v>
      </c>
      <c r="AU64" s="89">
        <f t="shared" si="539"/>
        <v>-0.121869912432749</v>
      </c>
      <c r="AV64" s="89">
        <f t="shared" si="539"/>
        <v>-0.182081493788384</v>
      </c>
      <c r="AW64" s="89">
        <f t="shared" si="539"/>
        <v>-0.174820191620349</v>
      </c>
      <c r="AX64" s="89">
        <f t="shared" si="539"/>
        <v>-0.107180323527034</v>
      </c>
      <c r="AY64" s="109" t="s">
        <v>182</v>
      </c>
      <c r="AZ64">
        <f t="shared" ref="AZ64:BJ64" si="540">1-AZ63</f>
        <v>0.186819682507174</v>
      </c>
      <c r="BA64">
        <f t="shared" si="540"/>
        <v>0.115697593325868</v>
      </c>
      <c r="BB64">
        <f t="shared" si="540"/>
        <v>0.146948092850091</v>
      </c>
      <c r="BC64">
        <f t="shared" si="540"/>
        <v>0.172830965402588</v>
      </c>
      <c r="BD64">
        <f t="shared" si="540"/>
        <v>0.067183035892785</v>
      </c>
      <c r="BE64">
        <f t="shared" si="540"/>
        <v>0.153551018913242</v>
      </c>
      <c r="BF64">
        <f t="shared" si="540"/>
        <v>0.273991448836247</v>
      </c>
      <c r="BG64">
        <f t="shared" si="540"/>
        <v>0.136905234890953</v>
      </c>
      <c r="BH64">
        <f t="shared" si="540"/>
        <v>0.104237438564669</v>
      </c>
      <c r="BI64">
        <f t="shared" si="540"/>
        <v>0.0944387557768659</v>
      </c>
      <c r="BJ64">
        <f t="shared" si="540"/>
        <v>0.183231810857623</v>
      </c>
      <c r="BL64" s="89">
        <f t="shared" ref="BL64:BV64" si="541">AZ$67*P64</f>
        <v>0.326202822431338</v>
      </c>
      <c r="BM64" s="89">
        <f t="shared" si="541"/>
        <v>0.000445378653063314</v>
      </c>
      <c r="BN64" s="89">
        <f t="shared" si="541"/>
        <v>0.0356420141470823</v>
      </c>
      <c r="BO64" s="89">
        <f t="shared" si="541"/>
        <v>0.102569070603916</v>
      </c>
      <c r="BP64" s="89">
        <f t="shared" si="541"/>
        <v>0.226729480550744</v>
      </c>
      <c r="BQ64" s="89">
        <f t="shared" si="541"/>
        <v>0.0560540716587852</v>
      </c>
      <c r="BR64" s="89">
        <f t="shared" si="541"/>
        <v>0.0704378612804975</v>
      </c>
      <c r="BS64" s="89">
        <f t="shared" si="541"/>
        <v>0.0892908149204502</v>
      </c>
      <c r="BT64" s="89">
        <f t="shared" si="541"/>
        <v>0.0593074019348232</v>
      </c>
      <c r="BU64" s="89">
        <f t="shared" si="541"/>
        <v>0.135579459398914</v>
      </c>
      <c r="BV64" s="89">
        <f t="shared" si="541"/>
        <v>0.0467384056829291</v>
      </c>
      <c r="BX64" s="89">
        <f t="shared" si="6"/>
        <v>0.362290215231484</v>
      </c>
      <c r="BY64" s="89">
        <f t="shared" si="7"/>
        <v>0.385352622813445</v>
      </c>
      <c r="BZ64" s="89">
        <f t="shared" si="8"/>
        <v>0.159728676200948</v>
      </c>
      <c r="CA64" s="89">
        <f t="shared" si="9"/>
        <v>0.241625267016667</v>
      </c>
      <c r="CC64" s="89">
        <f t="shared" ref="CC64:CF64" si="542">BX64/SUM(BX$62:BX$71)</f>
        <v>0.0756153296011234</v>
      </c>
      <c r="CD64" s="89">
        <f t="shared" si="542"/>
        <v>0.0776703866297166</v>
      </c>
      <c r="CE64" s="89">
        <f t="shared" si="542"/>
        <v>0.0382468495445659</v>
      </c>
      <c r="CF64" s="89">
        <f t="shared" si="542"/>
        <v>0.053281279407508</v>
      </c>
      <c r="CH64" s="89">
        <f t="shared" ref="CH64:CK64" si="543">CC64*LN(CC64)</f>
        <v>-0.195246058540585</v>
      </c>
      <c r="CI64" s="89">
        <f t="shared" si="543"/>
        <v>-0.198469680204983</v>
      </c>
      <c r="CJ64" s="89">
        <f t="shared" si="543"/>
        <v>-0.124826016703055</v>
      </c>
      <c r="CK64" s="89">
        <f t="shared" si="543"/>
        <v>-0.156229781834993</v>
      </c>
      <c r="CL64" s="109" t="s">
        <v>182</v>
      </c>
      <c r="CM64">
        <f t="shared" ref="CM64:CP64" si="544">1-CM63</f>
        <v>0.0120217066983735</v>
      </c>
      <c r="CN64">
        <f t="shared" si="544"/>
        <v>0.0917533687987658</v>
      </c>
      <c r="CO64">
        <f t="shared" si="544"/>
        <v>0.126746668626971</v>
      </c>
      <c r="CP64">
        <f t="shared" si="544"/>
        <v>0.11952272543353</v>
      </c>
      <c r="CR64" s="89">
        <f t="shared" ref="CR64:CU64" si="545">CM$67*BX64</f>
        <v>0.0303839049764458</v>
      </c>
      <c r="CS64" s="89">
        <f t="shared" si="545"/>
        <v>0.0685546812240566</v>
      </c>
      <c r="CT64" s="89">
        <f t="shared" si="545"/>
        <v>0.0523913608635089</v>
      </c>
      <c r="CU64" s="89">
        <f t="shared" si="545"/>
        <v>0.0991220315307801</v>
      </c>
      <c r="CV64" s="87">
        <f t="shared" si="14"/>
        <v>0.250451978594791</v>
      </c>
      <c r="CX64">
        <f t="shared" si="304"/>
        <v>0.0604730210437828</v>
      </c>
    </row>
    <row r="65" spans="1:102">
      <c r="A65" s="45" t="s">
        <v>66</v>
      </c>
      <c r="B65" s="46">
        <v>2015</v>
      </c>
      <c r="C65" s="45" t="s">
        <v>58</v>
      </c>
      <c r="D65">
        <v>70171</v>
      </c>
      <c r="E65">
        <v>5.2821821</v>
      </c>
      <c r="F65">
        <v>494383</v>
      </c>
      <c r="G65">
        <v>2313</v>
      </c>
      <c r="H65">
        <v>90000</v>
      </c>
      <c r="I65">
        <v>73</v>
      </c>
      <c r="J65">
        <v>282832</v>
      </c>
      <c r="K65">
        <v>53.92688</v>
      </c>
      <c r="L65">
        <v>1303500</v>
      </c>
      <c r="M65">
        <v>8515</v>
      </c>
      <c r="N65">
        <v>271000</v>
      </c>
      <c r="P65" s="91">
        <f t="shared" ref="P65:Z65" si="546">(D65-MIN(D$62:D$71))/(MAX(D$62:D$71)-MIN(D$62:D$71))+0.001</f>
        <v>0.841376488666923</v>
      </c>
      <c r="Q65" s="91">
        <f t="shared" si="546"/>
        <v>0.321637984631124</v>
      </c>
      <c r="R65" s="91">
        <f t="shared" si="546"/>
        <v>0.198976843338595</v>
      </c>
      <c r="S65" s="91">
        <f t="shared" si="546"/>
        <v>0.382075697211155</v>
      </c>
      <c r="T65" s="91">
        <f t="shared" si="546"/>
        <v>0.815597177220056</v>
      </c>
      <c r="U65" s="91">
        <f t="shared" si="546"/>
        <v>0.409163265306122</v>
      </c>
      <c r="V65" s="108" cm="1">
        <f t="array" ref="V65">(MAX(J$62:J$71-J65)/(MAX(J$62:J$71)-MIN(J$62:J$71))+0.001)</f>
        <v>0.0796894358655756</v>
      </c>
      <c r="W65" s="108" cm="1">
        <f t="array" ref="W65">(MAX(K$62:K$71-K65)/(MAX(K$62:K$71)-MIN(K$62:K$71))+0.001)</f>
        <v>0.408967238831168</v>
      </c>
      <c r="X65" s="91">
        <f t="shared" si="546"/>
        <v>0.265043860085559</v>
      </c>
      <c r="Y65" s="91">
        <f t="shared" si="546"/>
        <v>0.333881355932203</v>
      </c>
      <c r="Z65" s="91">
        <f t="shared" si="546"/>
        <v>0.146019238079674</v>
      </c>
      <c r="AB65" s="89">
        <f t="shared" ref="AB65:AL65" si="547">P65/SUM(P$62:P$71)</f>
        <v>0.178390294721117</v>
      </c>
      <c r="AC65" s="89">
        <f t="shared" si="547"/>
        <v>0.062047581515737</v>
      </c>
      <c r="AD65" s="89">
        <f t="shared" si="547"/>
        <v>0.0485234677056002</v>
      </c>
      <c r="AE65" s="89">
        <f t="shared" si="547"/>
        <v>0.076944863442344</v>
      </c>
      <c r="AF65" s="89">
        <f t="shared" si="547"/>
        <v>0.132471642003525</v>
      </c>
      <c r="AG65" s="89">
        <f t="shared" si="547"/>
        <v>0.114900567367757</v>
      </c>
      <c r="AH65" s="89">
        <f t="shared" si="547"/>
        <v>0.0207584040324288</v>
      </c>
      <c r="AI65" s="89">
        <f t="shared" si="547"/>
        <v>0.0916597480771209</v>
      </c>
      <c r="AJ65" s="89">
        <f t="shared" si="547"/>
        <v>0.0577593679691905</v>
      </c>
      <c r="AK65" s="89">
        <f t="shared" si="547"/>
        <v>0.06464835417282</v>
      </c>
      <c r="AL65" s="89">
        <f t="shared" si="547"/>
        <v>0.037951811228423</v>
      </c>
      <c r="AN65" s="89">
        <f t="shared" ref="AN65:AX65" si="548">AB65*LN(AB65)</f>
        <v>-0.307505883059445</v>
      </c>
      <c r="AO65" s="89">
        <f t="shared" si="548"/>
        <v>-0.172483201811783</v>
      </c>
      <c r="AP65" s="89">
        <f t="shared" si="548"/>
        <v>-0.146817831218797</v>
      </c>
      <c r="AQ65" s="89">
        <f t="shared" si="548"/>
        <v>-0.197337888442189</v>
      </c>
      <c r="AR65" s="89">
        <f t="shared" si="548"/>
        <v>-0.267776412501366</v>
      </c>
      <c r="AS65" s="89">
        <f t="shared" si="548"/>
        <v>-0.248608996755782</v>
      </c>
      <c r="AT65" s="89">
        <f t="shared" si="548"/>
        <v>-0.0804347490686406</v>
      </c>
      <c r="AU65" s="89">
        <f t="shared" si="548"/>
        <v>-0.219036728773128</v>
      </c>
      <c r="AV65" s="89">
        <f t="shared" si="548"/>
        <v>-0.164699089204351</v>
      </c>
      <c r="AW65" s="89">
        <f t="shared" si="548"/>
        <v>-0.177058436052636</v>
      </c>
      <c r="AX65" s="89">
        <f t="shared" si="548"/>
        <v>-0.124156999302959</v>
      </c>
      <c r="AY65" s="109" t="s">
        <v>183</v>
      </c>
      <c r="AZ65" s="77">
        <f t="shared" ref="AZ65:BB65" si="549">AZ64/(3-SUM($AZ63:$BB63))</f>
        <v>0.415648669561635</v>
      </c>
      <c r="BA65" s="77">
        <f t="shared" si="549"/>
        <v>0.257411585824387</v>
      </c>
      <c r="BB65" s="77">
        <f t="shared" si="549"/>
        <v>0.326939744613978</v>
      </c>
      <c r="BC65" s="77">
        <f t="shared" ref="BC65:BE65" si="550">BC64/(3-SUM($BC63:$BE63))</f>
        <v>0.439142089688195</v>
      </c>
      <c r="BD65" s="77">
        <f t="shared" si="550"/>
        <v>0.170703778138549</v>
      </c>
      <c r="BE65" s="77">
        <f t="shared" si="550"/>
        <v>0.390154132173256</v>
      </c>
      <c r="BF65" s="77">
        <f>BF64/(2-SUM($BF63:$BG63))</f>
        <v>0.666813483016947</v>
      </c>
      <c r="BG65" s="77">
        <f>BG64/(2-SUM($BF63:$BG63))</f>
        <v>0.333186516983053</v>
      </c>
      <c r="BH65" s="77">
        <f t="shared" ref="BH65:BJ65" si="551">BH64/(3-SUM($BH63:$BJ63))</f>
        <v>0.272938606014061</v>
      </c>
      <c r="BI65" s="77">
        <f t="shared" si="551"/>
        <v>0.247281425084603</v>
      </c>
      <c r="BJ65" s="77">
        <f t="shared" si="551"/>
        <v>0.479779968901335</v>
      </c>
      <c r="BL65" s="89">
        <f t="shared" ref="BL65:BV65" si="552">AZ$67*P65</f>
        <v>0.284446936882677</v>
      </c>
      <c r="BM65" s="89">
        <f t="shared" si="552"/>
        <v>0.143250692369009</v>
      </c>
      <c r="BN65" s="89">
        <f t="shared" si="552"/>
        <v>0.0430880442525767</v>
      </c>
      <c r="BO65" s="89">
        <f t="shared" si="552"/>
        <v>0.0993071896294447</v>
      </c>
      <c r="BP65" s="89">
        <f t="shared" si="552"/>
        <v>0.325296001860317</v>
      </c>
      <c r="BQ65" s="89">
        <f t="shared" si="552"/>
        <v>0.139623317516087</v>
      </c>
      <c r="BR65" s="89">
        <f t="shared" si="552"/>
        <v>0.036530174627787</v>
      </c>
      <c r="BS65" s="89">
        <f t="shared" si="552"/>
        <v>0.221493899494855</v>
      </c>
      <c r="BT65" s="89">
        <f t="shared" si="552"/>
        <v>0.050692906584526</v>
      </c>
      <c r="BU65" s="89">
        <f t="shared" si="552"/>
        <v>0.138317870977224</v>
      </c>
      <c r="BV65" s="89">
        <f t="shared" si="552"/>
        <v>0.0575995003379496</v>
      </c>
      <c r="BX65" s="89">
        <f t="shared" si="6"/>
        <v>0.470785673504262</v>
      </c>
      <c r="BY65" s="89">
        <f t="shared" si="7"/>
        <v>0.564226509005849</v>
      </c>
      <c r="BZ65" s="89">
        <f t="shared" si="8"/>
        <v>0.258024074122642</v>
      </c>
      <c r="CA65" s="89">
        <f t="shared" si="9"/>
        <v>0.246610277899699</v>
      </c>
      <c r="CC65" s="89">
        <f t="shared" ref="CC65:CF65" si="553">BX65/SUM(BX$62:BX$71)</f>
        <v>0.0982599374116856</v>
      </c>
      <c r="CD65" s="89">
        <f t="shared" si="553"/>
        <v>0.113723609252389</v>
      </c>
      <c r="CE65" s="89">
        <f t="shared" si="553"/>
        <v>0.0617835705933563</v>
      </c>
      <c r="CF65" s="89">
        <f t="shared" si="553"/>
        <v>0.0543805343032719</v>
      </c>
      <c r="CH65" s="89">
        <f t="shared" ref="CH65:CK65" si="554">CC65*LN(CC65)</f>
        <v>-0.227976702040015</v>
      </c>
      <c r="CI65" s="89">
        <f t="shared" si="554"/>
        <v>-0.247233335895659</v>
      </c>
      <c r="CJ65" s="89">
        <f t="shared" si="554"/>
        <v>-0.172012738504691</v>
      </c>
      <c r="CK65" s="89">
        <f t="shared" si="554"/>
        <v>-0.158342467163496</v>
      </c>
      <c r="CL65" s="109" t="s">
        <v>183</v>
      </c>
      <c r="CM65">
        <f t="shared" ref="CM65:CP65" si="555">CM64/(4-SUM($CM63:$CP63))</f>
        <v>0.0343433698968753</v>
      </c>
      <c r="CN65">
        <f t="shared" si="555"/>
        <v>0.262119178499568</v>
      </c>
      <c r="CO65">
        <f t="shared" si="555"/>
        <v>0.362087333609766</v>
      </c>
      <c r="CP65">
        <f t="shared" si="555"/>
        <v>0.341450117993791</v>
      </c>
      <c r="CR65" s="89">
        <f t="shared" ref="CR65:CU65" si="556">CM$67*BX65</f>
        <v>0.0394830071766798</v>
      </c>
      <c r="CS65" s="89">
        <f t="shared" si="556"/>
        <v>0.100376554285927</v>
      </c>
      <c r="CT65" s="89">
        <f t="shared" si="556"/>
        <v>0.0846324698880329</v>
      </c>
      <c r="CU65" s="89">
        <f t="shared" si="556"/>
        <v>0.101167034572184</v>
      </c>
      <c r="CV65" s="87">
        <f t="shared" si="14"/>
        <v>0.325659065922825</v>
      </c>
      <c r="CX65">
        <f t="shared" si="304"/>
        <v>0.0925045120869799</v>
      </c>
    </row>
    <row r="66" spans="1:102">
      <c r="A66" s="45" t="s">
        <v>66</v>
      </c>
      <c r="B66" s="46">
        <v>2016</v>
      </c>
      <c r="C66" s="45" t="s">
        <v>58</v>
      </c>
      <c r="D66">
        <v>68101</v>
      </c>
      <c r="E66">
        <v>5.2892322</v>
      </c>
      <c r="F66">
        <v>520442</v>
      </c>
      <c r="G66">
        <v>2516</v>
      </c>
      <c r="H66">
        <v>78312</v>
      </c>
      <c r="I66">
        <v>61</v>
      </c>
      <c r="J66">
        <v>300944</v>
      </c>
      <c r="K66">
        <v>56.449345</v>
      </c>
      <c r="L66">
        <v>1373000</v>
      </c>
      <c r="M66">
        <v>9171</v>
      </c>
      <c r="N66">
        <v>284427</v>
      </c>
      <c r="P66" s="91">
        <f t="shared" ref="P66:Z66" si="557">(D66-MIN(D$62:D$71))/(MAX(D$62:D$71)-MIN(D$62:D$71))+0.001</f>
        <v>0.443758355743373</v>
      </c>
      <c r="Q66" s="91">
        <f t="shared" si="557"/>
        <v>0.330041672522344</v>
      </c>
      <c r="R66" s="91">
        <f t="shared" si="557"/>
        <v>0.251984524255098</v>
      </c>
      <c r="S66" s="91">
        <f t="shared" si="557"/>
        <v>0.422513944223108</v>
      </c>
      <c r="T66" s="91">
        <f t="shared" si="557"/>
        <v>0.494656982810698</v>
      </c>
      <c r="U66" s="91">
        <f t="shared" si="557"/>
        <v>0.164265306122449</v>
      </c>
      <c r="V66" s="108" cm="1">
        <f t="array" ref="V66">(MAX(J$62:J$71-J66)/(MAX(J$62:J$71)-MIN(J$62:J$71))+0.001)</f>
        <v>0.00565956559769147</v>
      </c>
      <c r="W66" s="108" cm="1">
        <f t="array" ref="W66">(MAX(K$62:K$71-K66)/(MAX(K$62:K$71)-MIN(K$62:K$71))+0.001)</f>
        <v>0.344609129369785</v>
      </c>
      <c r="X66" s="91">
        <f t="shared" si="557"/>
        <v>0.325708482485382</v>
      </c>
      <c r="Y66" s="91">
        <f t="shared" si="557"/>
        <v>0.445067796610169</v>
      </c>
      <c r="Z66" s="91">
        <f t="shared" si="557"/>
        <v>0.193721859645508</v>
      </c>
      <c r="AB66" s="89">
        <f t="shared" ref="AB66:AL66" si="558">P66/SUM(P$62:P$71)</f>
        <v>0.0940865176675466</v>
      </c>
      <c r="AC66" s="89">
        <f t="shared" si="558"/>
        <v>0.0636687473430919</v>
      </c>
      <c r="AD66" s="89">
        <f t="shared" si="558"/>
        <v>0.0614501804322855</v>
      </c>
      <c r="AE66" s="89">
        <f t="shared" si="558"/>
        <v>0.0850885779389584</v>
      </c>
      <c r="AF66" s="89">
        <f t="shared" si="558"/>
        <v>0.0803436114931068</v>
      </c>
      <c r="AG66" s="89">
        <f t="shared" si="558"/>
        <v>0.0461287179781076</v>
      </c>
      <c r="AH66" s="89">
        <f t="shared" si="558"/>
        <v>0.00147426754937871</v>
      </c>
      <c r="AI66" s="89">
        <f t="shared" si="558"/>
        <v>0.0772354921958682</v>
      </c>
      <c r="AJ66" s="89">
        <f t="shared" si="558"/>
        <v>0.0709796336519053</v>
      </c>
      <c r="AK66" s="89">
        <f t="shared" si="558"/>
        <v>0.0861770207738504</v>
      </c>
      <c r="AL66" s="89">
        <f t="shared" si="558"/>
        <v>0.0503501836112429</v>
      </c>
      <c r="AN66" s="89">
        <f t="shared" ref="AN66:AX66" si="559">AB66*LN(AB66)</f>
        <v>-0.222377296827324</v>
      </c>
      <c r="AO66" s="89">
        <f t="shared" si="559"/>
        <v>-0.175347643223089</v>
      </c>
      <c r="AP66" s="89">
        <f t="shared" si="559"/>
        <v>-0.171417030059496</v>
      </c>
      <c r="AQ66" s="89">
        <f t="shared" si="559"/>
        <v>-0.209663571669258</v>
      </c>
      <c r="AR66" s="89">
        <f t="shared" si="559"/>
        <v>-0.202581812566086</v>
      </c>
      <c r="AS66" s="89">
        <f t="shared" si="559"/>
        <v>-0.141906678007221</v>
      </c>
      <c r="AT66" s="89">
        <f t="shared" si="559"/>
        <v>-0.00961162585342827</v>
      </c>
      <c r="AU66" s="89">
        <f t="shared" si="559"/>
        <v>-0.197792077243899</v>
      </c>
      <c r="AV66" s="89">
        <f t="shared" si="559"/>
        <v>-0.187766846438198</v>
      </c>
      <c r="AW66" s="89">
        <f t="shared" si="559"/>
        <v>-0.211250187857254</v>
      </c>
      <c r="AX66" s="89">
        <f t="shared" si="559"/>
        <v>-0.150484262979562</v>
      </c>
      <c r="AY66" s="77" t="s">
        <v>184</v>
      </c>
      <c r="AZ66" s="110">
        <v>0.26049795615013</v>
      </c>
      <c r="BA66" s="110">
        <v>0.633345720302242</v>
      </c>
      <c r="BB66" s="110">
        <v>0.106156323547628</v>
      </c>
      <c r="BC66" s="110">
        <v>0.0806878306878307</v>
      </c>
      <c r="BD66" s="110">
        <v>0.626984126984127</v>
      </c>
      <c r="BE66" s="110">
        <v>0.292328042328042</v>
      </c>
      <c r="BF66" s="110">
        <v>0.25</v>
      </c>
      <c r="BG66" s="110">
        <v>0.75</v>
      </c>
      <c r="BH66" s="110">
        <v>0.10958605664488</v>
      </c>
      <c r="BI66" s="110">
        <v>0.581263616557734</v>
      </c>
      <c r="BJ66" s="110">
        <v>0.309150326797386</v>
      </c>
      <c r="BL66" s="89">
        <f t="shared" ref="BL66:BV66" si="560">AZ$67*P66</f>
        <v>0.150022857433641</v>
      </c>
      <c r="BM66" s="89">
        <f t="shared" si="560"/>
        <v>0.146993515562765</v>
      </c>
      <c r="BN66" s="89">
        <f t="shared" si="560"/>
        <v>0.0545667533462279</v>
      </c>
      <c r="BO66" s="89">
        <f t="shared" si="560"/>
        <v>0.109817694991629</v>
      </c>
      <c r="BP66" s="89">
        <f t="shared" si="560"/>
        <v>0.197290946186285</v>
      </c>
      <c r="BQ66" s="89">
        <f t="shared" si="560"/>
        <v>0.0560540716587852</v>
      </c>
      <c r="BR66" s="89">
        <f t="shared" si="560"/>
        <v>0.0025943830239912</v>
      </c>
      <c r="BS66" s="89">
        <f t="shared" si="560"/>
        <v>0.18663798128131</v>
      </c>
      <c r="BT66" s="89">
        <f t="shared" si="560"/>
        <v>0.0622957636939382</v>
      </c>
      <c r="BU66" s="89">
        <f t="shared" si="560"/>
        <v>0.184379358038018</v>
      </c>
      <c r="BV66" s="89">
        <f t="shared" si="560"/>
        <v>0.0764165220067184</v>
      </c>
      <c r="BX66" s="89">
        <f t="shared" ref="BX66:BX81" si="561">SUM(BL66:BN66)</f>
        <v>0.351583126342634</v>
      </c>
      <c r="BY66" s="89">
        <f t="shared" ref="BY66:BY81" si="562">SUM(BO66:BQ66)</f>
        <v>0.363162712836699</v>
      </c>
      <c r="BZ66" s="89">
        <f t="shared" ref="BZ66:BZ81" si="563">SUM(BR66:BS66)</f>
        <v>0.189232364305301</v>
      </c>
      <c r="CA66" s="89">
        <f t="shared" ref="CA66:CA81" si="564">SUM(BT66:BV66)</f>
        <v>0.323091643738674</v>
      </c>
      <c r="CC66" s="89">
        <f t="shared" ref="CC66:CF66" si="565">BX66/SUM(BX$62:BX$71)</f>
        <v>0.0733806016913962</v>
      </c>
      <c r="CD66" s="89">
        <f t="shared" si="565"/>
        <v>0.0731978625436231</v>
      </c>
      <c r="CE66" s="89">
        <f t="shared" si="565"/>
        <v>0.0453114740489184</v>
      </c>
      <c r="CF66" s="89">
        <f t="shared" si="565"/>
        <v>0.0712455959462382</v>
      </c>
      <c r="CH66" s="89">
        <f t="shared" ref="CH66:CK66" si="566">CC66*LN(CC66)</f>
        <v>-0.191677151237392</v>
      </c>
      <c r="CI66" s="89">
        <f t="shared" si="566"/>
        <v>-0.191382330524217</v>
      </c>
      <c r="CJ66" s="89">
        <f t="shared" si="566"/>
        <v>-0.140202535914767</v>
      </c>
      <c r="CK66" s="89">
        <f t="shared" si="566"/>
        <v>-0.188203953106497</v>
      </c>
      <c r="CL66" s="77" t="s">
        <v>184</v>
      </c>
      <c r="CM66" s="111">
        <v>0.133389037433155</v>
      </c>
      <c r="CN66" s="111">
        <v>0.0936831550802139</v>
      </c>
      <c r="CO66" s="111">
        <v>0.293917112299465</v>
      </c>
      <c r="CP66" s="111">
        <v>0.479010695187166</v>
      </c>
      <c r="CR66" s="89">
        <f t="shared" ref="CR66:CU66" si="567">CM$67*BX66</f>
        <v>0.0294859420790341</v>
      </c>
      <c r="CS66" s="89">
        <f t="shared" si="567"/>
        <v>0.064607070348231</v>
      </c>
      <c r="CT66" s="89">
        <f t="shared" si="567"/>
        <v>0.0620686361470964</v>
      </c>
      <c r="CU66" s="89">
        <f t="shared" si="567"/>
        <v>0.132542016376902</v>
      </c>
      <c r="CV66" s="87">
        <f t="shared" ref="CV66:CV81" si="568">SUM(CR66:CU66)</f>
        <v>0.288703664951264</v>
      </c>
      <c r="CX66">
        <f t="shared" si="304"/>
        <v>0.0633378532476637</v>
      </c>
    </row>
    <row r="67" spans="1:102">
      <c r="A67" s="45" t="s">
        <v>66</v>
      </c>
      <c r="B67" s="46">
        <v>2017</v>
      </c>
      <c r="C67" s="45" t="s">
        <v>58</v>
      </c>
      <c r="D67">
        <v>66601</v>
      </c>
      <c r="E67">
        <v>5.4107896</v>
      </c>
      <c r="F67">
        <v>532776</v>
      </c>
      <c r="G67">
        <v>5126</v>
      </c>
      <c r="H67">
        <v>82000</v>
      </c>
      <c r="I67">
        <v>62</v>
      </c>
      <c r="J67">
        <v>301907</v>
      </c>
      <c r="K67">
        <v>53.993546</v>
      </c>
      <c r="L67">
        <v>1444800</v>
      </c>
      <c r="M67">
        <v>9827</v>
      </c>
      <c r="N67">
        <v>290307</v>
      </c>
      <c r="P67" s="91">
        <f t="shared" ref="P67:Z67" si="569">(D67-MIN(D$62:D$71))/(MAX(D$62:D$71)-MIN(D$62:D$71))+0.001</f>
        <v>0.155629273914714</v>
      </c>
      <c r="Q67" s="91">
        <f t="shared" si="569"/>
        <v>0.474937553498251</v>
      </c>
      <c r="R67" s="91">
        <f t="shared" si="569"/>
        <v>0.277073619631902</v>
      </c>
      <c r="S67" s="91">
        <f t="shared" si="569"/>
        <v>0.942434262948207</v>
      </c>
      <c r="T67" s="91">
        <f t="shared" si="569"/>
        <v>0.595925586248558</v>
      </c>
      <c r="U67" s="91">
        <f t="shared" si="569"/>
        <v>0.184673469387755</v>
      </c>
      <c r="V67" s="108" cm="1">
        <f t="array" ref="V67">(MAX(J$62:J$71-J67)/(MAX(J$62:J$71)-MIN(J$62:J$71))+0.001)</f>
        <v>0.00172345886911525</v>
      </c>
      <c r="W67" s="108" cm="1">
        <f t="array" ref="W67">(MAX(K$62:K$71-K67)/(MAX(K$62:K$71)-MIN(K$62:K$71))+0.001)</f>
        <v>0.40726632416026</v>
      </c>
      <c r="X67" s="91">
        <f t="shared" si="569"/>
        <v>0.388380711094119</v>
      </c>
      <c r="Y67" s="91">
        <f t="shared" si="569"/>
        <v>0.556254237288136</v>
      </c>
      <c r="Z67" s="91">
        <f t="shared" si="569"/>
        <v>0.21461196278151</v>
      </c>
      <c r="AB67" s="89">
        <f t="shared" ref="AB67:AL67" si="570">P67/SUM(P$62:P$71)</f>
        <v>0.0329968241504664</v>
      </c>
      <c r="AC67" s="89">
        <f t="shared" si="570"/>
        <v>0.0916207909938379</v>
      </c>
      <c r="AD67" s="89">
        <f t="shared" si="570"/>
        <v>0.0675685301299307</v>
      </c>
      <c r="AE67" s="89">
        <f t="shared" si="570"/>
        <v>0.189793478609711</v>
      </c>
      <c r="AF67" s="89">
        <f t="shared" si="570"/>
        <v>0.0967919496623764</v>
      </c>
      <c r="AG67" s="89">
        <f t="shared" si="570"/>
        <v>0.0518597054272451</v>
      </c>
      <c r="AH67" s="89">
        <f t="shared" si="570"/>
        <v>0.000448946025903817</v>
      </c>
      <c r="AI67" s="89">
        <f t="shared" si="570"/>
        <v>0.0912785307192667</v>
      </c>
      <c r="AJ67" s="89">
        <f t="shared" si="570"/>
        <v>0.0846374045298751</v>
      </c>
      <c r="AK67" s="89">
        <f t="shared" si="570"/>
        <v>0.107705687374881</v>
      </c>
      <c r="AL67" s="89">
        <f t="shared" si="570"/>
        <v>0.0557797233156429</v>
      </c>
      <c r="AN67" s="89">
        <f t="shared" ref="AN67:AX67" si="571">AB67*LN(AB67)</f>
        <v>-0.112563516765254</v>
      </c>
      <c r="AO67" s="89">
        <f t="shared" si="571"/>
        <v>-0.218982582927388</v>
      </c>
      <c r="AP67" s="89">
        <f t="shared" si="571"/>
        <v>-0.182071035283573</v>
      </c>
      <c r="AQ67" s="89">
        <f t="shared" si="571"/>
        <v>-0.315402361888289</v>
      </c>
      <c r="AR67" s="89">
        <f t="shared" si="571"/>
        <v>-0.226027733551705</v>
      </c>
      <c r="AS67" s="89">
        <f t="shared" si="571"/>
        <v>-0.153463923761495</v>
      </c>
      <c r="AT67" s="89">
        <f t="shared" si="571"/>
        <v>-0.0034607488761267</v>
      </c>
      <c r="AU67" s="89">
        <f t="shared" si="571"/>
        <v>-0.21850616785259</v>
      </c>
      <c r="AV67" s="89">
        <f t="shared" si="571"/>
        <v>-0.209001827342779</v>
      </c>
      <c r="AW67" s="89">
        <f t="shared" si="571"/>
        <v>-0.240006279585619</v>
      </c>
      <c r="AX67" s="89">
        <f t="shared" si="571"/>
        <v>-0.160999517521117</v>
      </c>
      <c r="AY67" s="77" t="s">
        <v>185</v>
      </c>
      <c r="AZ67">
        <f t="shared" ref="AZ67:BJ67" si="572">AVERAGE(AZ65:AZ66)</f>
        <v>0.338073312855883</v>
      </c>
      <c r="BA67">
        <f t="shared" si="572"/>
        <v>0.445378653063314</v>
      </c>
      <c r="BB67">
        <f t="shared" si="572"/>
        <v>0.216548034080803</v>
      </c>
      <c r="BC67">
        <f t="shared" si="572"/>
        <v>0.259914960188013</v>
      </c>
      <c r="BD67">
        <f t="shared" si="572"/>
        <v>0.398843952561338</v>
      </c>
      <c r="BE67">
        <f t="shared" si="572"/>
        <v>0.341241087250649</v>
      </c>
      <c r="BF67">
        <f t="shared" si="572"/>
        <v>0.458406741508473</v>
      </c>
      <c r="BG67">
        <f t="shared" si="572"/>
        <v>0.541593258491527</v>
      </c>
      <c r="BH67">
        <f t="shared" si="572"/>
        <v>0.191262331329471</v>
      </c>
      <c r="BI67">
        <f t="shared" si="572"/>
        <v>0.414272520821169</v>
      </c>
      <c r="BJ67">
        <f t="shared" si="572"/>
        <v>0.394465147849361</v>
      </c>
      <c r="BL67" s="89">
        <f t="shared" ref="BL67:BV67" si="573">AZ$67*P67</f>
        <v>0.052614104209703</v>
      </c>
      <c r="BM67" s="89">
        <f t="shared" si="573"/>
        <v>0.211527047866237</v>
      </c>
      <c r="BN67" s="89">
        <f t="shared" si="573"/>
        <v>0.0599997476269406</v>
      </c>
      <c r="BO67" s="89">
        <f t="shared" si="573"/>
        <v>0.244952763934003</v>
      </c>
      <c r="BP67" s="89">
        <f t="shared" si="573"/>
        <v>0.237681316251807</v>
      </c>
      <c r="BQ67" s="89">
        <f t="shared" si="573"/>
        <v>0.0630181754802269</v>
      </c>
      <c r="BR67" s="89">
        <f t="shared" si="573"/>
        <v>0.000790045164315</v>
      </c>
      <c r="BS67" s="89">
        <f t="shared" si="573"/>
        <v>0.220572695575822</v>
      </c>
      <c r="BT67" s="89">
        <f t="shared" si="573"/>
        <v>0.0742826002472587</v>
      </c>
      <c r="BU67" s="89">
        <f t="shared" si="573"/>
        <v>0.230440845098813</v>
      </c>
      <c r="BV67" s="89">
        <f t="shared" si="573"/>
        <v>0.0846569396288498</v>
      </c>
      <c r="BX67" s="89">
        <f t="shared" si="561"/>
        <v>0.32414089970288</v>
      </c>
      <c r="BY67" s="89">
        <f t="shared" si="562"/>
        <v>0.545652255666037</v>
      </c>
      <c r="BZ67" s="89">
        <f t="shared" si="563"/>
        <v>0.221362740740137</v>
      </c>
      <c r="CA67" s="89">
        <f t="shared" si="564"/>
        <v>0.389380384974921</v>
      </c>
      <c r="CC67" s="89">
        <f t="shared" ref="CC67:CF67" si="574">BX67/SUM(BX$62:BX$71)</f>
        <v>0.0676530028628497</v>
      </c>
      <c r="CD67" s="89">
        <f t="shared" si="574"/>
        <v>0.109979844832859</v>
      </c>
      <c r="CE67" s="89">
        <f t="shared" si="574"/>
        <v>0.0530050560815361</v>
      </c>
      <c r="CF67" s="89">
        <f t="shared" si="574"/>
        <v>0.0858630611931026</v>
      </c>
      <c r="CH67" s="89">
        <f t="shared" ref="CH67:CK67" si="575">CC67*LN(CC67)</f>
        <v>-0.182214131088416</v>
      </c>
      <c r="CI67" s="89">
        <f t="shared" si="575"/>
        <v>-0.242775905776593</v>
      </c>
      <c r="CJ67" s="89">
        <f t="shared" si="575"/>
        <v>-0.155695354099378</v>
      </c>
      <c r="CK67" s="89">
        <f t="shared" si="575"/>
        <v>-0.210793949477026</v>
      </c>
      <c r="CL67" s="77" t="s">
        <v>185</v>
      </c>
      <c r="CM67">
        <f t="shared" ref="CM67:CP67" si="576">AVERAGE(CM65:CM66)</f>
        <v>0.0838662036650152</v>
      </c>
      <c r="CN67">
        <f t="shared" si="576"/>
        <v>0.177901166789891</v>
      </c>
      <c r="CO67">
        <f t="shared" si="576"/>
        <v>0.328002222954616</v>
      </c>
      <c r="CP67">
        <f t="shared" si="576"/>
        <v>0.410230406590478</v>
      </c>
      <c r="CR67" s="89">
        <f t="shared" ref="CR67:CU67" si="577">CM$67*BX67</f>
        <v>0.027184466710643</v>
      </c>
      <c r="CS67" s="89">
        <f t="shared" si="577"/>
        <v>0.0970721729445239</v>
      </c>
      <c r="CT67" s="89">
        <f t="shared" si="577"/>
        <v>0.072607471042091</v>
      </c>
      <c r="CU67" s="89">
        <f t="shared" si="577"/>
        <v>0.159735673646619</v>
      </c>
      <c r="CV67" s="87">
        <f t="shared" si="568"/>
        <v>0.356599784343877</v>
      </c>
      <c r="CX67">
        <f t="shared" si="304"/>
        <v>0.0848398219933074</v>
      </c>
    </row>
    <row r="68" spans="1:102">
      <c r="A68" s="45" t="s">
        <v>66</v>
      </c>
      <c r="B68" s="46">
        <v>2018</v>
      </c>
      <c r="C68" s="45" t="s">
        <v>58</v>
      </c>
      <c r="D68">
        <v>66597</v>
      </c>
      <c r="E68">
        <v>5.6742346</v>
      </c>
      <c r="F68">
        <v>668497</v>
      </c>
      <c r="G68">
        <v>570</v>
      </c>
      <c r="H68">
        <v>85688</v>
      </c>
      <c r="I68">
        <v>66</v>
      </c>
      <c r="J68">
        <v>302084</v>
      </c>
      <c r="K68">
        <v>48.175816</v>
      </c>
      <c r="L68">
        <v>1659967</v>
      </c>
      <c r="M68">
        <v>10483</v>
      </c>
      <c r="N68">
        <v>382145</v>
      </c>
      <c r="P68" s="91">
        <f t="shared" ref="P68:Z68" si="578">(D68-MIN(D$62:D$71))/(MAX(D$62:D$71)-MIN(D$62:D$71))+0.001</f>
        <v>0.154860929696504</v>
      </c>
      <c r="Q68" s="91">
        <f t="shared" si="578"/>
        <v>0.788962823565704</v>
      </c>
      <c r="R68" s="91">
        <f t="shared" si="578"/>
        <v>0.553149273404827</v>
      </c>
      <c r="S68" s="91">
        <f t="shared" si="578"/>
        <v>0.0348645418326693</v>
      </c>
      <c r="T68" s="91">
        <f t="shared" si="578"/>
        <v>0.697194189686419</v>
      </c>
      <c r="U68" s="91">
        <f t="shared" si="578"/>
        <v>0.26630612244898</v>
      </c>
      <c r="V68" s="108" cm="1">
        <f t="array" ref="V68">(MAX(J$62:J$71-J68)/(MAX(J$62:J$71)-MIN(J$62:J$71))+0.001)</f>
        <v>0.001</v>
      </c>
      <c r="W68" s="108" cm="1">
        <f t="array" ref="W68">(MAX(K$62:K$71-K68)/(MAX(K$62:K$71)-MIN(K$62:K$71))+0.001)</f>
        <v>0.555699743120195</v>
      </c>
      <c r="X68" s="91">
        <f t="shared" si="578"/>
        <v>0.576194017682646</v>
      </c>
      <c r="Y68" s="91">
        <f t="shared" si="578"/>
        <v>0.667440677966102</v>
      </c>
      <c r="Z68" s="91">
        <f t="shared" si="578"/>
        <v>0.54088837295229</v>
      </c>
      <c r="AB68" s="89">
        <f t="shared" ref="AB68:AL68" si="579">P68/SUM(P$62:P$71)</f>
        <v>0.0328339183010875</v>
      </c>
      <c r="AC68" s="89">
        <f t="shared" si="579"/>
        <v>0.152199794325356</v>
      </c>
      <c r="AD68" s="89">
        <f t="shared" si="579"/>
        <v>0.13489369141695</v>
      </c>
      <c r="AE68" s="89">
        <f t="shared" si="579"/>
        <v>0.00702124586796752</v>
      </c>
      <c r="AF68" s="89">
        <f t="shared" si="579"/>
        <v>0.113240287831646</v>
      </c>
      <c r="AG68" s="89">
        <f t="shared" si="579"/>
        <v>0.0747836552237952</v>
      </c>
      <c r="AH68" s="89">
        <f t="shared" si="579"/>
        <v>0.000260491291059522</v>
      </c>
      <c r="AI68" s="89">
        <f t="shared" si="579"/>
        <v>0.124546158285176</v>
      </c>
      <c r="AJ68" s="89">
        <f t="shared" si="579"/>
        <v>0.125566395985309</v>
      </c>
      <c r="AK68" s="89">
        <f t="shared" si="579"/>
        <v>0.129234353975912</v>
      </c>
      <c r="AL68" s="89">
        <f t="shared" si="579"/>
        <v>0.140582115725966</v>
      </c>
      <c r="AN68" s="89">
        <f t="shared" ref="AN68:AX68" si="580">AB68*LN(AB68)</f>
        <v>-0.11217029193149</v>
      </c>
      <c r="AO68" s="89">
        <f t="shared" si="580"/>
        <v>-0.286525425146684</v>
      </c>
      <c r="AP68" s="89">
        <f t="shared" si="580"/>
        <v>-0.270228253423399</v>
      </c>
      <c r="AQ68" s="89">
        <f t="shared" si="580"/>
        <v>-0.0348170565386741</v>
      </c>
      <c r="AR68" s="89">
        <f t="shared" si="580"/>
        <v>-0.246664895650008</v>
      </c>
      <c r="AS68" s="89">
        <f t="shared" si="580"/>
        <v>-0.193925679080211</v>
      </c>
      <c r="AT68" s="89">
        <f t="shared" si="580"/>
        <v>-0.00214981928972181</v>
      </c>
      <c r="AU68" s="89">
        <f t="shared" si="580"/>
        <v>-0.259439472221521</v>
      </c>
      <c r="AV68" s="89">
        <f t="shared" si="580"/>
        <v>-0.260540302781693</v>
      </c>
      <c r="AW68" s="89">
        <f t="shared" si="580"/>
        <v>-0.264430007658889</v>
      </c>
      <c r="AX68" s="89">
        <f t="shared" si="580"/>
        <v>-0.275816980843101</v>
      </c>
      <c r="BL68" s="89">
        <f t="shared" ref="BL68:BV68" si="581">AZ$67*P68</f>
        <v>0.052354347534439</v>
      </c>
      <c r="BM68" s="89">
        <f t="shared" si="581"/>
        <v>0.351387199676723</v>
      </c>
      <c r="BN68" s="89">
        <f t="shared" si="581"/>
        <v>0.11978338770904</v>
      </c>
      <c r="BO68" s="89">
        <f t="shared" si="581"/>
        <v>0.00906181600241156</v>
      </c>
      <c r="BP68" s="89">
        <f t="shared" si="581"/>
        <v>0.278071686317331</v>
      </c>
      <c r="BQ68" s="89">
        <f t="shared" si="581"/>
        <v>0.0908745907659944</v>
      </c>
      <c r="BR68" s="89">
        <f t="shared" si="581"/>
        <v>0.000458406741508473</v>
      </c>
      <c r="BS68" s="89">
        <f t="shared" si="581"/>
        <v>0.300963234619371</v>
      </c>
      <c r="BT68" s="89">
        <f t="shared" si="581"/>
        <v>0.110204211120077</v>
      </c>
      <c r="BU68" s="89">
        <f t="shared" si="581"/>
        <v>0.276502332159607</v>
      </c>
      <c r="BV68" s="89">
        <f t="shared" si="581"/>
        <v>0.213361612006625</v>
      </c>
      <c r="BX68" s="89">
        <f t="shared" si="561"/>
        <v>0.523524934920202</v>
      </c>
      <c r="BY68" s="89">
        <f t="shared" si="562"/>
        <v>0.378008093085737</v>
      </c>
      <c r="BZ68" s="89">
        <f t="shared" si="563"/>
        <v>0.301421641360879</v>
      </c>
      <c r="CA68" s="89">
        <f t="shared" si="564"/>
        <v>0.600068155286309</v>
      </c>
      <c r="CC68" s="89">
        <f t="shared" ref="CC68:CF68" si="582">BX68/SUM(BX$62:BX$71)</f>
        <v>0.109267401779273</v>
      </c>
      <c r="CD68" s="89">
        <f t="shared" si="582"/>
        <v>0.0761900477665744</v>
      </c>
      <c r="CE68" s="89">
        <f t="shared" si="582"/>
        <v>0.072175068627641</v>
      </c>
      <c r="CF68" s="89">
        <f t="shared" si="582"/>
        <v>0.13232225023533</v>
      </c>
      <c r="CH68" s="89">
        <f t="shared" ref="CH68:CK68" si="583">CC68*LN(CC68)</f>
        <v>-0.241913348017502</v>
      </c>
      <c r="CI68" s="89">
        <f t="shared" si="583"/>
        <v>-0.196153139416556</v>
      </c>
      <c r="CJ68" s="89">
        <f t="shared" si="583"/>
        <v>-0.189723759390205</v>
      </c>
      <c r="CK68" s="89">
        <f t="shared" si="583"/>
        <v>-0.267623741471164</v>
      </c>
      <c r="CR68" s="89">
        <f t="shared" ref="CR68:CU68" si="584">CM$67*BX68</f>
        <v>0.0439060488157314</v>
      </c>
      <c r="CS68" s="89">
        <f t="shared" si="584"/>
        <v>0.0672480808159743</v>
      </c>
      <c r="CT68" s="89">
        <f t="shared" si="584"/>
        <v>0.0988669684129973</v>
      </c>
      <c r="CU68" s="89">
        <f t="shared" si="584"/>
        <v>0.246166203325101</v>
      </c>
      <c r="CV68" s="87">
        <f t="shared" si="568"/>
        <v>0.456187301369804</v>
      </c>
      <c r="CX68">
        <f t="shared" si="304"/>
        <v>0.0830575246144858</v>
      </c>
    </row>
    <row r="69" spans="1:102">
      <c r="A69" s="45" t="s">
        <v>66</v>
      </c>
      <c r="B69" s="46">
        <v>2019</v>
      </c>
      <c r="C69" s="45" t="s">
        <v>58</v>
      </c>
      <c r="D69">
        <v>66330</v>
      </c>
      <c r="E69">
        <v>5.7335293</v>
      </c>
      <c r="F69">
        <v>741886</v>
      </c>
      <c r="G69">
        <v>5420</v>
      </c>
      <c r="H69">
        <v>89376</v>
      </c>
      <c r="I69">
        <v>78</v>
      </c>
      <c r="J69">
        <v>57454</v>
      </c>
      <c r="K69">
        <v>42.358086</v>
      </c>
      <c r="L69">
        <v>1839644</v>
      </c>
      <c r="M69">
        <v>11139</v>
      </c>
      <c r="N69">
        <v>422153</v>
      </c>
      <c r="P69" s="91">
        <f t="shared" ref="P69:Z69" si="585">(D69-MIN(D$62:D$71))/(MAX(D$62:D$71)-MIN(D$62:D$71))+0.001</f>
        <v>0.103573953131003</v>
      </c>
      <c r="Q69" s="91">
        <f t="shared" si="585"/>
        <v>0.85964184264395</v>
      </c>
      <c r="R69" s="91">
        <f t="shared" si="585"/>
        <v>0.702432848936551</v>
      </c>
      <c r="S69" s="91">
        <f t="shared" si="585"/>
        <v>1.001</v>
      </c>
      <c r="T69" s="91">
        <f t="shared" si="585"/>
        <v>0.798462793124279</v>
      </c>
      <c r="U69" s="91">
        <f t="shared" si="585"/>
        <v>0.511204081632653</v>
      </c>
      <c r="V69" s="108" cm="1">
        <f t="array" ref="V69">(MAX(J$62:J$71-J69)/(MAX(J$62:J$71)-MIN(J$62:J$71))+0.001)</f>
        <v>1.00088555452918</v>
      </c>
      <c r="W69" s="108" cm="1">
        <f t="array" ref="W69">(MAX(K$62:K$71-K69)/(MAX(K$62:K$71)-MIN(K$62:K$71))+0.001)</f>
        <v>0.70413316208013</v>
      </c>
      <c r="X69" s="91">
        <f t="shared" si="585"/>
        <v>0.73302908759535</v>
      </c>
      <c r="Y69" s="91">
        <f t="shared" si="585"/>
        <v>0.778627118644068</v>
      </c>
      <c r="Z69" s="91">
        <f t="shared" si="585"/>
        <v>0.683026340004192</v>
      </c>
      <c r="AB69" s="89">
        <f t="shared" ref="AB69:AL69" si="586">P69/SUM(P$62:P$71)</f>
        <v>0.0219599528550472</v>
      </c>
      <c r="AC69" s="89">
        <f t="shared" si="586"/>
        <v>0.165834571333237</v>
      </c>
      <c r="AD69" s="89">
        <f t="shared" si="586"/>
        <v>0.171298715412449</v>
      </c>
      <c r="AE69" s="89">
        <f t="shared" si="586"/>
        <v>0.201587823742739</v>
      </c>
      <c r="AF69" s="89">
        <f t="shared" si="586"/>
        <v>0.129688626000916</v>
      </c>
      <c r="AG69" s="89">
        <f t="shared" si="586"/>
        <v>0.143555504613445</v>
      </c>
      <c r="AH69" s="89">
        <f t="shared" si="586"/>
        <v>0.260721970302132</v>
      </c>
      <c r="AI69" s="89">
        <f t="shared" si="586"/>
        <v>0.157813785851084</v>
      </c>
      <c r="AJ69" s="89">
        <f t="shared" si="586"/>
        <v>0.159744492058304</v>
      </c>
      <c r="AK69" s="89">
        <f t="shared" si="586"/>
        <v>0.150763020576942</v>
      </c>
      <c r="AL69" s="89">
        <f t="shared" si="586"/>
        <v>0.177525147102436</v>
      </c>
      <c r="AN69" s="89">
        <f t="shared" ref="AN69:AX69" si="587">AB69*LN(AB69)</f>
        <v>-0.0838548443853643</v>
      </c>
      <c r="AO69" s="89">
        <f t="shared" si="587"/>
        <v>-0.297965678231776</v>
      </c>
      <c r="AP69" s="89">
        <f t="shared" si="587"/>
        <v>-0.30223026719158</v>
      </c>
      <c r="AQ69" s="89">
        <f t="shared" si="587"/>
        <v>-0.322848976127399</v>
      </c>
      <c r="AR69" s="89">
        <f t="shared" si="587"/>
        <v>-0.26490443679196</v>
      </c>
      <c r="AS69" s="89">
        <f t="shared" si="587"/>
        <v>-0.278646047416524</v>
      </c>
      <c r="AT69" s="89">
        <f t="shared" si="587"/>
        <v>-0.350488723877565</v>
      </c>
      <c r="AU69" s="89">
        <f t="shared" si="587"/>
        <v>-0.291377828288627</v>
      </c>
      <c r="AV69" s="89">
        <f t="shared" si="587"/>
        <v>-0.293000098901485</v>
      </c>
      <c r="AW69" s="89">
        <f t="shared" si="587"/>
        <v>-0.285250581355589</v>
      </c>
      <c r="AX69" s="89">
        <f t="shared" si="587"/>
        <v>-0.306877603978326</v>
      </c>
      <c r="BL69" s="89">
        <f t="shared" ref="BL69:BV69" si="588">AZ$67*P69</f>
        <v>0.0350155894605781</v>
      </c>
      <c r="BM69" s="89">
        <f t="shared" si="588"/>
        <v>0.382866125993628</v>
      </c>
      <c r="BN69" s="89">
        <f t="shared" si="588"/>
        <v>0.152110452510988</v>
      </c>
      <c r="BO69" s="89">
        <f t="shared" si="588"/>
        <v>0.260174875148201</v>
      </c>
      <c r="BP69" s="89">
        <f t="shared" si="588"/>
        <v>0.318462056382853</v>
      </c>
      <c r="BQ69" s="89">
        <f t="shared" si="588"/>
        <v>0.174443836623296</v>
      </c>
      <c r="BR69" s="89">
        <f t="shared" si="588"/>
        <v>0.458812685674623</v>
      </c>
      <c r="BS69" s="89">
        <f t="shared" si="588"/>
        <v>0.38135377366292</v>
      </c>
      <c r="BT69" s="89">
        <f t="shared" si="588"/>
        <v>0.140200852225801</v>
      </c>
      <c r="BU69" s="89">
        <f t="shared" si="588"/>
        <v>0.322563819220401</v>
      </c>
      <c r="BV69" s="89">
        <f t="shared" si="588"/>
        <v>0.269430086194761</v>
      </c>
      <c r="BX69" s="89">
        <f t="shared" si="561"/>
        <v>0.569992167965194</v>
      </c>
      <c r="BY69" s="89">
        <f t="shared" si="562"/>
        <v>0.75308076815435</v>
      </c>
      <c r="BZ69" s="89">
        <f t="shared" si="563"/>
        <v>0.840166459337543</v>
      </c>
      <c r="CA69" s="89">
        <f t="shared" si="564"/>
        <v>0.732194757640964</v>
      </c>
      <c r="CC69" s="89">
        <f t="shared" ref="CC69:CF69" si="589">BX69/SUM(BX$62:BX$71)</f>
        <v>0.118965801003509</v>
      </c>
      <c r="CD69" s="89">
        <f t="shared" si="589"/>
        <v>0.151788442489126</v>
      </c>
      <c r="CE69" s="89">
        <f t="shared" si="589"/>
        <v>0.20117690152423</v>
      </c>
      <c r="CF69" s="89">
        <f t="shared" si="589"/>
        <v>0.161457756236602</v>
      </c>
      <c r="CH69" s="89">
        <f t="shared" ref="CH69:CK69" si="590">CC69*LN(CC69)</f>
        <v>-0.253268579529481</v>
      </c>
      <c r="CI69" s="89">
        <f t="shared" si="590"/>
        <v>-0.28616182559895</v>
      </c>
      <c r="CJ69" s="89">
        <f t="shared" si="590"/>
        <v>-0.322601374924158</v>
      </c>
      <c r="CK69" s="89">
        <f t="shared" si="590"/>
        <v>-0.294420114306252</v>
      </c>
      <c r="CR69" s="89">
        <f t="shared" ref="CR69:CU69" si="591">CM$67*BX69</f>
        <v>0.0478030792460325</v>
      </c>
      <c r="CS69" s="89">
        <f t="shared" si="591"/>
        <v>0.133973947341686</v>
      </c>
      <c r="CT69" s="89">
        <f t="shared" si="591"/>
        <v>0.275576466314623</v>
      </c>
      <c r="CU69" s="89">
        <f t="shared" si="591"/>
        <v>0.300368553130469</v>
      </c>
      <c r="CV69" s="87">
        <f t="shared" si="568"/>
        <v>0.757722046032811</v>
      </c>
      <c r="CX69">
        <f t="shared" si="304"/>
        <v>0.204775206828155</v>
      </c>
    </row>
    <row r="70" spans="1:102">
      <c r="A70" s="45" t="s">
        <v>66</v>
      </c>
      <c r="B70" s="46">
        <v>2020</v>
      </c>
      <c r="C70" s="45" t="s">
        <v>58</v>
      </c>
      <c r="D70">
        <v>66063</v>
      </c>
      <c r="E70">
        <v>5.7928241</v>
      </c>
      <c r="F70">
        <v>815275</v>
      </c>
      <c r="G70">
        <v>5127</v>
      </c>
      <c r="H70">
        <v>93064</v>
      </c>
      <c r="I70">
        <v>90</v>
      </c>
      <c r="J70">
        <v>57440</v>
      </c>
      <c r="K70">
        <v>36.540356</v>
      </c>
      <c r="L70">
        <v>1930770</v>
      </c>
      <c r="M70">
        <v>11795</v>
      </c>
      <c r="N70">
        <v>480318</v>
      </c>
      <c r="P70" s="91">
        <f t="shared" ref="P70:Z70" si="592">(D70-MIN(D$62:D$71))/(MAX(D$62:D$71)-MIN(D$62:D$71))+0.001</f>
        <v>0.0522869765655013</v>
      </c>
      <c r="Q70" s="91">
        <f t="shared" si="592"/>
        <v>0.930320980921753</v>
      </c>
      <c r="R70" s="91">
        <f t="shared" si="592"/>
        <v>0.851716424468276</v>
      </c>
      <c r="S70" s="91">
        <f t="shared" si="592"/>
        <v>0.942633466135458</v>
      </c>
      <c r="T70" s="91">
        <f t="shared" si="592"/>
        <v>0.89973139656214</v>
      </c>
      <c r="U70" s="91">
        <f t="shared" si="592"/>
        <v>0.756102040816326</v>
      </c>
      <c r="V70" s="108" cm="1">
        <f t="array" ref="V70">(MAX(J$62:J$71-J70)/(MAX(J$62:J$71)-MIN(J$62:J$71))+0.001)</f>
        <v>1.00094277726459</v>
      </c>
      <c r="W70" s="108" cm="1">
        <f t="array" ref="W70">(MAX(K$62:K$71-K70)/(MAX(K$62:K$71)-MIN(K$62:K$71))+0.001)</f>
        <v>0.852566581040065</v>
      </c>
      <c r="X70" s="91">
        <f t="shared" si="592"/>
        <v>0.812570445592562</v>
      </c>
      <c r="Y70" s="91">
        <f t="shared" si="592"/>
        <v>0.889813559322034</v>
      </c>
      <c r="Z70" s="91">
        <f t="shared" si="592"/>
        <v>0.889671382335073</v>
      </c>
      <c r="AB70" s="89">
        <f t="shared" ref="AB70:AL70" si="593">P70/SUM(P$62:P$71)</f>
        <v>0.0110859874090069</v>
      </c>
      <c r="AC70" s="89">
        <f t="shared" si="593"/>
        <v>0.179469371336053</v>
      </c>
      <c r="AD70" s="89">
        <f t="shared" si="593"/>
        <v>0.207703739407948</v>
      </c>
      <c r="AE70" s="89">
        <f t="shared" si="593"/>
        <v>0.189833595429892</v>
      </c>
      <c r="AF70" s="89">
        <f t="shared" si="593"/>
        <v>0.146136964170185</v>
      </c>
      <c r="AG70" s="89">
        <f t="shared" si="593"/>
        <v>0.212327354003095</v>
      </c>
      <c r="AH70" s="89">
        <f t="shared" si="593"/>
        <v>0.260736876326357</v>
      </c>
      <c r="AI70" s="89">
        <f t="shared" si="593"/>
        <v>0.191081413416993</v>
      </c>
      <c r="AJ70" s="89">
        <f t="shared" si="593"/>
        <v>0.177078447894319</v>
      </c>
      <c r="AK70" s="89">
        <f t="shared" si="593"/>
        <v>0.172291687177973</v>
      </c>
      <c r="AL70" s="89">
        <f t="shared" si="593"/>
        <v>0.231234190794007</v>
      </c>
      <c r="AN70" s="89">
        <f t="shared" ref="AN70:AX70" si="594">AB70*LN(AB70)</f>
        <v>-0.049909928624862</v>
      </c>
      <c r="AO70" s="89">
        <f t="shared" si="594"/>
        <v>-0.308283641622024</v>
      </c>
      <c r="AP70" s="89">
        <f t="shared" si="594"/>
        <v>-0.32643603347872</v>
      </c>
      <c r="AQ70" s="89">
        <f t="shared" si="594"/>
        <v>-0.315428907712716</v>
      </c>
      <c r="AR70" s="89">
        <f t="shared" si="594"/>
        <v>-0.281052214992246</v>
      </c>
      <c r="AS70" s="89">
        <f t="shared" si="594"/>
        <v>-0.329028003686308</v>
      </c>
      <c r="AT70" s="89">
        <f t="shared" si="594"/>
        <v>-0.350493855605855</v>
      </c>
      <c r="AU70" s="89">
        <f t="shared" si="594"/>
        <v>-0.316250381197245</v>
      </c>
      <c r="AV70" s="89">
        <f t="shared" si="594"/>
        <v>-0.306551557247042</v>
      </c>
      <c r="AW70" s="89">
        <f t="shared" si="594"/>
        <v>-0.302986369110935</v>
      </c>
      <c r="AX70" s="89">
        <f t="shared" si="594"/>
        <v>-0.338601837416244</v>
      </c>
      <c r="BL70" s="89">
        <f t="shared" ref="BL70:BV70" si="595">AZ$67*P70</f>
        <v>0.0176768313867169</v>
      </c>
      <c r="BM70" s="89">
        <f t="shared" si="595"/>
        <v>0.414345105399472</v>
      </c>
      <c r="BN70" s="89">
        <f t="shared" si="595"/>
        <v>0.184437517312936</v>
      </c>
      <c r="BO70" s="89">
        <f t="shared" si="595"/>
        <v>0.245004539822486</v>
      </c>
      <c r="BP70" s="89">
        <f t="shared" si="595"/>
        <v>0.358852426448377</v>
      </c>
      <c r="BQ70" s="89">
        <f t="shared" si="595"/>
        <v>0.258013082480598</v>
      </c>
      <c r="BR70" s="89">
        <f t="shared" si="595"/>
        <v>0.458838916962302</v>
      </c>
      <c r="BS70" s="89">
        <f t="shared" si="595"/>
        <v>0.461744312706469</v>
      </c>
      <c r="BT70" s="89">
        <f t="shared" si="595"/>
        <v>0.15541411779346</v>
      </c>
      <c r="BU70" s="89">
        <f t="shared" si="595"/>
        <v>0.368625306281195</v>
      </c>
      <c r="BV70" s="89">
        <f t="shared" si="595"/>
        <v>0.35094435337015</v>
      </c>
      <c r="BX70" s="89">
        <f t="shared" si="561"/>
        <v>0.616459454099125</v>
      </c>
      <c r="BY70" s="89">
        <f t="shared" si="562"/>
        <v>0.86187004875146</v>
      </c>
      <c r="BZ70" s="89">
        <f t="shared" si="563"/>
        <v>0.920583229668771</v>
      </c>
      <c r="CA70" s="89">
        <f t="shared" si="564"/>
        <v>0.874983777444805</v>
      </c>
      <c r="CC70" s="89">
        <f t="shared" ref="CC70:CF70" si="596">BX70/SUM(BX$62:BX$71)</f>
        <v>0.128664211308192</v>
      </c>
      <c r="CD70" s="89">
        <f t="shared" si="596"/>
        <v>0.17371564626279</v>
      </c>
      <c r="CE70" s="89">
        <f t="shared" si="596"/>
        <v>0.220432605564806</v>
      </c>
      <c r="CF70" s="89">
        <f t="shared" si="596"/>
        <v>0.192944453610713</v>
      </c>
      <c r="CH70" s="89">
        <f t="shared" ref="CH70:CK70" si="597">CC70*LN(CC70)</f>
        <v>-0.263832306048204</v>
      </c>
      <c r="CI70" s="89">
        <f t="shared" si="597"/>
        <v>-0.304060668367757</v>
      </c>
      <c r="CJ70" s="89">
        <f t="shared" si="597"/>
        <v>-0.333330090639828</v>
      </c>
      <c r="CK70" s="89">
        <f t="shared" si="597"/>
        <v>-0.317461723354266</v>
      </c>
      <c r="CR70" s="89">
        <f t="shared" ref="CR70:CU70" si="598">CM$67*BX70</f>
        <v>0.0517001141287013</v>
      </c>
      <c r="CS70" s="89">
        <f t="shared" si="598"/>
        <v>0.153327687294145</v>
      </c>
      <c r="CT70" s="89">
        <f t="shared" si="598"/>
        <v>0.301953345746096</v>
      </c>
      <c r="CU70" s="89">
        <f t="shared" si="598"/>
        <v>0.358944950781255</v>
      </c>
      <c r="CV70" s="87">
        <f t="shared" si="568"/>
        <v>0.865926097950198</v>
      </c>
      <c r="CX70">
        <f t="shared" si="304"/>
        <v>0.227640516520121</v>
      </c>
    </row>
    <row r="71" spans="1:102">
      <c r="A71" s="7" t="s">
        <v>66</v>
      </c>
      <c r="B71" s="9">
        <v>2021</v>
      </c>
      <c r="C71" s="8" t="s">
        <v>58</v>
      </c>
      <c r="D71">
        <v>65796</v>
      </c>
      <c r="E71">
        <v>5.8521188</v>
      </c>
      <c r="F71">
        <v>888664</v>
      </c>
      <c r="G71">
        <v>4615</v>
      </c>
      <c r="H71">
        <v>96752</v>
      </c>
      <c r="I71">
        <v>102</v>
      </c>
      <c r="J71">
        <v>57426</v>
      </c>
      <c r="K71">
        <v>30.722626</v>
      </c>
      <c r="L71">
        <v>2146643</v>
      </c>
      <c r="M71">
        <v>12451</v>
      </c>
      <c r="N71">
        <v>511654</v>
      </c>
      <c r="P71" s="91">
        <f t="shared" ref="P71:Z71" si="599">(D71-MIN(D$62:D$71))/(MAX(D$62:D$71)-MIN(D$62:D$71))+0.001</f>
        <v>0.001</v>
      </c>
      <c r="Q71" s="91">
        <f t="shared" si="599"/>
        <v>1.001</v>
      </c>
      <c r="R71" s="91">
        <f t="shared" si="599"/>
        <v>1.001</v>
      </c>
      <c r="S71" s="91">
        <f t="shared" si="599"/>
        <v>0.840641434262948</v>
      </c>
      <c r="T71" s="91">
        <f t="shared" si="599"/>
        <v>1.001</v>
      </c>
      <c r="U71" s="91">
        <f t="shared" si="599"/>
        <v>1.001</v>
      </c>
      <c r="V71" s="108" cm="1">
        <f t="array" ref="V71">(MAX(J$62:J$71-J71)/(MAX(J$62:J$71)-MIN(J$62:J$71))+0.001)</f>
        <v>1.001</v>
      </c>
      <c r="W71" s="108" cm="1">
        <f t="array" ref="W71">(MAX(K$62:K$71-K71)/(MAX(K$62:K$71)-MIN(K$62:K$71))+0.001)</f>
        <v>1.001</v>
      </c>
      <c r="X71" s="91">
        <f t="shared" si="599"/>
        <v>1.001</v>
      </c>
      <c r="Y71" s="91">
        <f t="shared" si="599"/>
        <v>1.001</v>
      </c>
      <c r="Z71" s="91">
        <f t="shared" si="599"/>
        <v>1.001</v>
      </c>
      <c r="AB71" s="89">
        <f t="shared" ref="AB71:AL71" si="600">P71/SUM(P$62:P$71)</f>
        <v>0.000212021962966613</v>
      </c>
      <c r="AC71" s="89">
        <f t="shared" si="600"/>
        <v>0.193104148343935</v>
      </c>
      <c r="AD71" s="89">
        <f t="shared" si="600"/>
        <v>0.244108763403447</v>
      </c>
      <c r="AE71" s="89">
        <f t="shared" si="600"/>
        <v>0.169293783497545</v>
      </c>
      <c r="AF71" s="89">
        <f t="shared" si="600"/>
        <v>0.162585302339455</v>
      </c>
      <c r="AG71" s="89">
        <f t="shared" si="600"/>
        <v>0.281099203392745</v>
      </c>
      <c r="AH71" s="89">
        <f t="shared" si="600"/>
        <v>0.260751782350582</v>
      </c>
      <c r="AI71" s="89">
        <f t="shared" si="600"/>
        <v>0.224349040982902</v>
      </c>
      <c r="AJ71" s="89">
        <f t="shared" si="600"/>
        <v>0.218141734422732</v>
      </c>
      <c r="AK71" s="89">
        <f t="shared" si="600"/>
        <v>0.193820353779003</v>
      </c>
      <c r="AL71" s="89">
        <f t="shared" si="600"/>
        <v>0.260169574497592</v>
      </c>
      <c r="AN71" s="89">
        <f t="shared" ref="AN71:AX71" si="601">AB71*LN(AB71)</f>
        <v>-0.00179345576702533</v>
      </c>
      <c r="AO71" s="89">
        <f t="shared" si="601"/>
        <v>-0.317564716750105</v>
      </c>
      <c r="AP71" s="89">
        <f t="shared" si="601"/>
        <v>-0.344227873708338</v>
      </c>
      <c r="AQ71" s="89">
        <f t="shared" si="601"/>
        <v>-0.300686025544483</v>
      </c>
      <c r="AR71" s="89">
        <f t="shared" si="601"/>
        <v>-0.295344733764987</v>
      </c>
      <c r="AS71" s="89">
        <f t="shared" si="601"/>
        <v>-0.35672827925651</v>
      </c>
      <c r="AT71" s="89">
        <f t="shared" si="601"/>
        <v>-0.350498986481984</v>
      </c>
      <c r="AU71" s="89">
        <f t="shared" si="601"/>
        <v>-0.335301357528782</v>
      </c>
      <c r="AV71" s="89">
        <f t="shared" si="601"/>
        <v>-0.33214484504987</v>
      </c>
      <c r="AW71" s="89">
        <f t="shared" si="601"/>
        <v>-0.318025002961914</v>
      </c>
      <c r="AX71" s="89">
        <f t="shared" si="601"/>
        <v>-0.35029794802376</v>
      </c>
      <c r="AY71" s="89"/>
      <c r="BL71" s="89">
        <f t="shared" ref="BL71:BV71" si="602">AZ$67*P71</f>
        <v>0.000338073312855883</v>
      </c>
      <c r="BM71" s="89">
        <f t="shared" si="602"/>
        <v>0.445824031716378</v>
      </c>
      <c r="BN71" s="89">
        <f t="shared" si="602"/>
        <v>0.216764582114884</v>
      </c>
      <c r="BO71" s="89">
        <f t="shared" si="602"/>
        <v>0.218495284918848</v>
      </c>
      <c r="BP71" s="89">
        <f t="shared" si="602"/>
        <v>0.399242796513899</v>
      </c>
      <c r="BQ71" s="89">
        <f t="shared" si="602"/>
        <v>0.341582328337899</v>
      </c>
      <c r="BR71" s="89">
        <f t="shared" si="602"/>
        <v>0.458865148249982</v>
      </c>
      <c r="BS71" s="89">
        <f t="shared" si="602"/>
        <v>0.542134851750018</v>
      </c>
      <c r="BT71" s="89">
        <f t="shared" si="602"/>
        <v>0.1914535936608</v>
      </c>
      <c r="BU71" s="89">
        <f t="shared" si="602"/>
        <v>0.41468679334199</v>
      </c>
      <c r="BV71" s="89">
        <f t="shared" si="602"/>
        <v>0.39485961299721</v>
      </c>
      <c r="BX71" s="89">
        <f t="shared" si="561"/>
        <v>0.662926687144118</v>
      </c>
      <c r="BY71" s="89">
        <f t="shared" si="562"/>
        <v>0.959320409770647</v>
      </c>
      <c r="BZ71" s="89">
        <f t="shared" si="563"/>
        <v>1.001</v>
      </c>
      <c r="CA71" s="89">
        <f t="shared" si="564"/>
        <v>1.001</v>
      </c>
      <c r="CC71" s="89">
        <f t="shared" ref="CC71:CF71" si="603">BX71/SUM(BX$62:BX$71)</f>
        <v>0.138362610532428</v>
      </c>
      <c r="CD71" s="89">
        <f t="shared" si="603"/>
        <v>0.193357415306178</v>
      </c>
      <c r="CE71" s="89">
        <f t="shared" si="603"/>
        <v>0.239688309605382</v>
      </c>
      <c r="CF71" s="89">
        <f t="shared" si="603"/>
        <v>0.220732547326007</v>
      </c>
      <c r="CH71" s="89">
        <f t="shared" ref="CH71:CK71" si="604">CC71*LN(CC71)</f>
        <v>-0.273664284169548</v>
      </c>
      <c r="CI71" s="89">
        <f t="shared" si="604"/>
        <v>-0.317727787778276</v>
      </c>
      <c r="CJ71" s="89">
        <f t="shared" si="604"/>
        <v>-0.342374594802809</v>
      </c>
      <c r="CK71" s="89">
        <f t="shared" si="604"/>
        <v>-0.333483505822126</v>
      </c>
      <c r="CL71" s="89"/>
      <c r="CR71" s="89">
        <f t="shared" ref="CR71:CU71" si="605">CM$67*BX71</f>
        <v>0.0555971445590023</v>
      </c>
      <c r="CS71" s="89">
        <f t="shared" si="605"/>
        <v>0.170664220223555</v>
      </c>
      <c r="CT71" s="89">
        <f t="shared" si="605"/>
        <v>0.32833022517757</v>
      </c>
      <c r="CU71" s="89">
        <f t="shared" si="605"/>
        <v>0.410640636997069</v>
      </c>
      <c r="CV71" s="87">
        <f t="shared" si="568"/>
        <v>0.965232226957196</v>
      </c>
      <c r="CX71">
        <f t="shared" si="304"/>
        <v>0.249497222700563</v>
      </c>
    </row>
  </sheetData>
  <autoFilter xmlns:etc="http://www.wps.cn/officeDocument/2017/etCustomData" ref="A1:A71" etc:filterBottomFollowUsedRange="0">
    <extLst/>
  </autoFilter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121"/>
  <sheetViews>
    <sheetView zoomScale="115" zoomScaleNormal="115" workbookViewId="0">
      <pane xSplit="1" topLeftCell="B1" activePane="topRight" state="frozen"/>
      <selection/>
      <selection pane="topRight" activeCell="I8" sqref="I8"/>
    </sheetView>
  </sheetViews>
  <sheetFormatPr defaultColWidth="8.61111111111111" defaultRowHeight="14.4"/>
  <cols>
    <col min="5" max="5" width="10.5462962962963"/>
    <col min="11" max="11" width="10.5462962962963"/>
    <col min="16" max="16" width="9.47222222222222" style="82"/>
    <col min="17" max="26" width="9.47222222222222"/>
    <col min="28" max="31" width="12.787037037037"/>
    <col min="32" max="32" width="13.9351851851852"/>
    <col min="33" max="38" width="12.787037037037"/>
    <col min="40" max="50" width="13.9351851851852"/>
    <col min="52" max="62" width="13.9351851851852"/>
    <col min="64" max="74" width="12.787037037037"/>
    <col min="76" max="79" width="12.787037037037"/>
    <col min="81" max="84" width="12.787037037037"/>
    <col min="86" max="89" width="13.9351851851852"/>
    <col min="91" max="94" width="13.9351851851852"/>
    <col min="95" max="95" width="12.5555555555556" customWidth="1"/>
    <col min="96" max="100" width="12.787037037037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s="82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129" t="s">
        <v>107</v>
      </c>
      <c r="B2" s="130">
        <v>2012</v>
      </c>
      <c r="C2" s="129" t="s">
        <v>96</v>
      </c>
      <c r="D2" s="131">
        <v>45155</v>
      </c>
      <c r="E2" s="131">
        <v>2.7457203</v>
      </c>
      <c r="F2" s="131">
        <v>205324</v>
      </c>
      <c r="G2" s="131">
        <v>804</v>
      </c>
      <c r="H2" s="131"/>
      <c r="I2" s="131">
        <v>29</v>
      </c>
      <c r="J2" s="131">
        <v>9020</v>
      </c>
      <c r="K2" s="131">
        <v>27.568544</v>
      </c>
      <c r="L2" s="131">
        <v>10038900</v>
      </c>
      <c r="M2" s="131">
        <v>12537</v>
      </c>
      <c r="N2">
        <v>106316</v>
      </c>
      <c r="P2" s="82">
        <f t="shared" ref="P2:U2" si="0">(D2-MIN(D$2:D$11))/(MAX(D$2:D$11)-MIN(D$2:D$11))+0.001</f>
        <v>0.047640646095687</v>
      </c>
      <c r="Q2" s="108">
        <f t="shared" si="0"/>
        <v>0.354426399178806</v>
      </c>
      <c r="R2" s="108">
        <f t="shared" si="0"/>
        <v>0.001</v>
      </c>
      <c r="S2" s="108">
        <f t="shared" si="0"/>
        <v>0.209795562599049</v>
      </c>
      <c r="T2" s="108">
        <v>0.001</v>
      </c>
      <c r="U2" s="108">
        <f t="shared" si="0"/>
        <v>0.528777777777778</v>
      </c>
      <c r="V2" s="108" cm="1">
        <f t="array" ref="V2">(MAX(J$2:J$11-J2)/(MAX(J$2:J$11)-MIN(J$2:J$11))+0.001)</f>
        <v>0.968294835658879</v>
      </c>
      <c r="W2" s="108" cm="1">
        <f t="array" ref="W2">(MAX(K$2:K$11-K2)/(MAX(K$2:K$11)-MIN(K$2:K$11))+0.001)</f>
        <v>0.618628335395764</v>
      </c>
      <c r="X2" s="108">
        <f t="shared" ref="X2:Z2" si="1">(L2-MIN(L$2:L$11))/(MAX(L$2:L$11)-MIN(L$2:L$11))+0.001</f>
        <v>0.181915052970624</v>
      </c>
      <c r="Y2" s="108">
        <f t="shared" si="1"/>
        <v>0.671276123443422</v>
      </c>
      <c r="Z2" s="108">
        <f t="shared" si="1"/>
        <v>0.001</v>
      </c>
      <c r="AA2" s="108"/>
      <c r="AB2">
        <f t="shared" ref="AB2:AL2" si="2">P2/SUM(P$2:P$11)</f>
        <v>0.00685118249395445</v>
      </c>
      <c r="AC2">
        <f t="shared" si="2"/>
        <v>0.101621885469932</v>
      </c>
      <c r="AD2">
        <f t="shared" si="2"/>
        <v>0.000259072784764193</v>
      </c>
      <c r="AE2">
        <f t="shared" si="2"/>
        <v>0.0534400943005872</v>
      </c>
      <c r="AF2">
        <f t="shared" si="2"/>
        <v>0.1</v>
      </c>
      <c r="AG2">
        <f t="shared" si="2"/>
        <v>0.0913611057784604</v>
      </c>
      <c r="AH2">
        <f t="shared" si="2"/>
        <v>0.113137628780076</v>
      </c>
      <c r="AI2">
        <f t="shared" si="2"/>
        <v>0.0845291595143063</v>
      </c>
      <c r="AJ2">
        <f t="shared" si="2"/>
        <v>0.0556494498336236</v>
      </c>
      <c r="AK2">
        <f t="shared" si="2"/>
        <v>0.0950987423173361</v>
      </c>
      <c r="AL2">
        <f t="shared" si="2"/>
        <v>0.00023809874113622</v>
      </c>
      <c r="AN2">
        <f t="shared" ref="AN2:AX2" si="3">AB2*LN(AB2)</f>
        <v>-0.0341417307633942</v>
      </c>
      <c r="AO2">
        <f t="shared" si="3"/>
        <v>-0.232358071108112</v>
      </c>
      <c r="AP2">
        <f t="shared" si="3"/>
        <v>-0.0021395270778003</v>
      </c>
      <c r="AQ2">
        <f t="shared" si="3"/>
        <v>-0.156536402791049</v>
      </c>
      <c r="AR2">
        <f t="shared" si="3"/>
        <v>-0.230258509299405</v>
      </c>
      <c r="AS2">
        <f t="shared" si="3"/>
        <v>-0.218621226906367</v>
      </c>
      <c r="AT2">
        <f t="shared" si="3"/>
        <v>-0.246543891765343</v>
      </c>
      <c r="AU2">
        <f t="shared" si="3"/>
        <v>-0.208842705144394</v>
      </c>
      <c r="AV2">
        <f t="shared" si="3"/>
        <v>-0.160753624562941</v>
      </c>
      <c r="AW2">
        <f t="shared" si="3"/>
        <v>-0.223752080592355</v>
      </c>
      <c r="AX2">
        <f t="shared" si="3"/>
        <v>-0.00198641615183143</v>
      </c>
      <c r="AZ2">
        <f t="shared" ref="AZ2:BJ2" si="4">SUM(AN2:AN11)</f>
        <v>-2.03065823647965</v>
      </c>
      <c r="BA2">
        <f t="shared" si="4"/>
        <v>-1.91015053066152</v>
      </c>
      <c r="BB2">
        <f t="shared" si="4"/>
        <v>-1.85684056325986</v>
      </c>
      <c r="BC2">
        <f t="shared" si="4"/>
        <v>-1.92749547670736</v>
      </c>
      <c r="BD2">
        <f t="shared" si="4"/>
        <v>-2.30258509299405</v>
      </c>
      <c r="BE2">
        <f t="shared" si="4"/>
        <v>-2.15056449695818</v>
      </c>
      <c r="BF2">
        <f t="shared" si="4"/>
        <v>-2.19536771084584</v>
      </c>
      <c r="BG2">
        <f t="shared" si="4"/>
        <v>-2.18419678675776</v>
      </c>
      <c r="BH2">
        <f t="shared" si="4"/>
        <v>-1.93477075274363</v>
      </c>
      <c r="BI2">
        <f t="shared" si="4"/>
        <v>-2.1877812012138</v>
      </c>
      <c r="BJ2">
        <f t="shared" si="4"/>
        <v>-1.85999541207809</v>
      </c>
      <c r="BL2">
        <f t="shared" ref="BL2:BV2" si="5">AZ$7*P2</f>
        <v>0.0120400710232802</v>
      </c>
      <c r="BM2">
        <f t="shared" si="5"/>
        <v>0.174884020713025</v>
      </c>
      <c r="BN2">
        <f t="shared" si="5"/>
        <v>0.000253844822966793</v>
      </c>
      <c r="BO2">
        <f t="shared" si="5"/>
        <v>0.0831088354292913</v>
      </c>
      <c r="BP2">
        <f t="shared" si="5"/>
        <v>0.000313492063492064</v>
      </c>
      <c r="BQ2">
        <f t="shared" si="5"/>
        <v>0.153539050439439</v>
      </c>
      <c r="BR2">
        <f t="shared" si="5"/>
        <v>0.351124220982541</v>
      </c>
      <c r="BS2">
        <f t="shared" si="5"/>
        <v>0.394300595182466</v>
      </c>
      <c r="BT2">
        <f t="shared" si="5"/>
        <v>0.0461276382397959</v>
      </c>
      <c r="BU2">
        <f t="shared" si="5"/>
        <v>0.236741649470209</v>
      </c>
      <c r="BV2">
        <f t="shared" si="5"/>
        <v>0.000393759067212481</v>
      </c>
      <c r="BX2" s="83">
        <f t="shared" ref="BX2:BX65" si="6">SUM(BL2:BN2)</f>
        <v>0.187177936559272</v>
      </c>
      <c r="BY2" s="84">
        <f t="shared" ref="BY2:BY65" si="7">SUM(BO2:BQ2)</f>
        <v>0.236961377932223</v>
      </c>
      <c r="BZ2" s="85">
        <f t="shared" ref="BZ2:BZ65" si="8">SUM(BR2:BS2)</f>
        <v>0.745424816165008</v>
      </c>
      <c r="CA2" s="86">
        <f t="shared" ref="CA2:CA65" si="9">SUM(BT2:BV2)</f>
        <v>0.283263046777218</v>
      </c>
      <c r="CC2">
        <f t="shared" ref="CC2:CF2" si="10">BX2/SUM(BX$2:BX$11)</f>
        <v>0.0419858411639309</v>
      </c>
      <c r="CD2">
        <f t="shared" si="10"/>
        <v>0.0731613837856919</v>
      </c>
      <c r="CE2">
        <f t="shared" si="10"/>
        <v>0.0959587022664548</v>
      </c>
      <c r="CF2">
        <f t="shared" si="10"/>
        <v>0.0569706171656263</v>
      </c>
      <c r="CH2">
        <f t="shared" ref="CH2:CK2" si="11">CC2*LN(CC2)</f>
        <v>-0.133112869475375</v>
      </c>
      <c r="CI2">
        <f t="shared" si="11"/>
        <v>-0.191323423229532</v>
      </c>
      <c r="CJ2">
        <f t="shared" si="11"/>
        <v>-0.224911591849329</v>
      </c>
      <c r="CK2">
        <f t="shared" si="11"/>
        <v>-0.163233330771741</v>
      </c>
      <c r="CM2">
        <f t="shared" ref="CM2:CP2" si="12">SUM(CH2:CH11)</f>
        <v>-2.187623270949</v>
      </c>
      <c r="CN2">
        <f t="shared" si="12"/>
        <v>-2.14836765961015</v>
      </c>
      <c r="CO2">
        <f t="shared" si="12"/>
        <v>-2.19257518915368</v>
      </c>
      <c r="CP2">
        <f t="shared" si="12"/>
        <v>-2.2158304020208</v>
      </c>
      <c r="CR2">
        <f t="shared" ref="CR2:CU2" si="13">CM$7*BX2</f>
        <v>0.0355748472787653</v>
      </c>
      <c r="CS2">
        <f t="shared" si="13"/>
        <v>0.0503142148153032</v>
      </c>
      <c r="CT2">
        <f t="shared" si="13"/>
        <v>0.197544402837188</v>
      </c>
      <c r="CU2">
        <f t="shared" si="13"/>
        <v>0.0942135718694606</v>
      </c>
      <c r="CV2" s="87">
        <f t="shared" ref="CV2:CV65" si="14">SUM(CR2:CU2)</f>
        <v>0.377647036800717</v>
      </c>
      <c r="CW2">
        <f>AVERAGE(CV2:CV11)</f>
        <v>0.524738322243372</v>
      </c>
      <c r="CX2">
        <f>MEDIAN(CR2:CU2)</f>
        <v>0.0722638933423819</v>
      </c>
    </row>
    <row r="3" spans="1:102">
      <c r="A3" s="129" t="s">
        <v>107</v>
      </c>
      <c r="B3" s="130">
        <v>2013</v>
      </c>
      <c r="C3" s="129" t="s">
        <v>96</v>
      </c>
      <c r="D3" s="131">
        <v>48474</v>
      </c>
      <c r="E3" s="131">
        <v>2.5605686</v>
      </c>
      <c r="F3" s="131">
        <v>214584</v>
      </c>
      <c r="G3" s="131">
        <v>1567</v>
      </c>
      <c r="H3" s="131"/>
      <c r="I3" s="131">
        <v>29</v>
      </c>
      <c r="J3" s="131">
        <v>8786</v>
      </c>
      <c r="K3" s="131">
        <v>28.683935</v>
      </c>
      <c r="L3" s="131">
        <v>9255400</v>
      </c>
      <c r="M3" s="131">
        <v>13225</v>
      </c>
      <c r="N3">
        <v>114564</v>
      </c>
      <c r="P3" s="82">
        <f t="shared" ref="P3:U3" si="15">(D3-MIN(D$2:D$11))/(MAX(D$2:D$11)-MIN(D$2:D$11))+0.001</f>
        <v>0.129114490512311</v>
      </c>
      <c r="Q3" s="108">
        <f t="shared" si="15"/>
        <v>0.301907107486927</v>
      </c>
      <c r="R3" s="108">
        <f t="shared" si="15"/>
        <v>0.0315003573745977</v>
      </c>
      <c r="S3" s="108">
        <f t="shared" si="15"/>
        <v>0.512093502377179</v>
      </c>
      <c r="T3" s="108">
        <v>0.001</v>
      </c>
      <c r="U3" s="108">
        <f t="shared" si="15"/>
        <v>0.528777777777778</v>
      </c>
      <c r="V3" s="108" cm="1">
        <f t="array" ref="V3">(MAX(J$2:J$11-J3)/(MAX(J$2:J$11)-MIN(J$2:J$11))+0.001)</f>
        <v>0.973745696382399</v>
      </c>
      <c r="W3" s="108" cm="1">
        <f t="array" ref="W3">(MAX(K$2:K$11-K3)/(MAX(K$2:K$11)-MIN(K$2:K$11))+0.001)</f>
        <v>0.56044149151915</v>
      </c>
      <c r="X3" s="108">
        <f t="shared" ref="X3:Z3" si="16">(L3-MIN(L$2:L$11))/(MAX(L$2:L$11)-MIN(L$2:L$11))+0.001</f>
        <v>0.105903178237417</v>
      </c>
      <c r="Y3" s="108">
        <f t="shared" si="16"/>
        <v>0.733358780003609</v>
      </c>
      <c r="Z3" s="108">
        <f t="shared" si="16"/>
        <v>0.0521713321421481</v>
      </c>
      <c r="AB3">
        <f t="shared" ref="AB3:AL3" si="17">P3/SUM(P$2:P$11)</f>
        <v>0.0185679038721911</v>
      </c>
      <c r="AC3">
        <f t="shared" si="17"/>
        <v>0.0865634432725114</v>
      </c>
      <c r="AD3">
        <f t="shared" si="17"/>
        <v>0.00816088530610431</v>
      </c>
      <c r="AE3">
        <f t="shared" si="17"/>
        <v>0.130442821186145</v>
      </c>
      <c r="AF3">
        <f t="shared" si="17"/>
        <v>0.1</v>
      </c>
      <c r="AG3">
        <f t="shared" si="17"/>
        <v>0.0913611057784604</v>
      </c>
      <c r="AH3">
        <f t="shared" si="17"/>
        <v>0.113774518944475</v>
      </c>
      <c r="AI3">
        <f t="shared" si="17"/>
        <v>0.0765785295055243</v>
      </c>
      <c r="AJ3">
        <f t="shared" si="17"/>
        <v>0.0323967341256589</v>
      </c>
      <c r="AK3">
        <f t="shared" si="17"/>
        <v>0.103893904773447</v>
      </c>
      <c r="AL3">
        <f t="shared" si="17"/>
        <v>0.012421928506445</v>
      </c>
      <c r="AN3">
        <f t="shared" ref="AN3:AX3" si="18">AB3*LN(AB3)</f>
        <v>-0.0740176211784405</v>
      </c>
      <c r="AO3">
        <f t="shared" si="18"/>
        <v>-0.211810157736442</v>
      </c>
      <c r="AP3">
        <f t="shared" si="18"/>
        <v>-0.0392408223077608</v>
      </c>
      <c r="AQ3">
        <f t="shared" si="18"/>
        <v>-0.265688586189853</v>
      </c>
      <c r="AR3">
        <f t="shared" si="18"/>
        <v>-0.230258509299405</v>
      </c>
      <c r="AS3">
        <f t="shared" si="18"/>
        <v>-0.218621226906367</v>
      </c>
      <c r="AT3">
        <f t="shared" si="18"/>
        <v>-0.247293091679119</v>
      </c>
      <c r="AU3">
        <f t="shared" si="18"/>
        <v>-0.196763824679431</v>
      </c>
      <c r="AV3">
        <f t="shared" si="18"/>
        <v>-0.111111003217722</v>
      </c>
      <c r="AW3">
        <f t="shared" si="18"/>
        <v>-0.235255804438597</v>
      </c>
      <c r="AX3">
        <f t="shared" si="18"/>
        <v>-0.0545110487473146</v>
      </c>
      <c r="AY3" s="81" t="s">
        <v>181</v>
      </c>
      <c r="AZ3" s="108">
        <f t="shared" ref="AZ3:BJ3" si="19">-1/LN(10)*AZ2</f>
        <v>0.881903666734502</v>
      </c>
      <c r="BA3" s="108">
        <f t="shared" si="19"/>
        <v>0.829567835070865</v>
      </c>
      <c r="BB3" s="108">
        <f t="shared" si="19"/>
        <v>0.806415610397882</v>
      </c>
      <c r="BC3" s="108">
        <f t="shared" si="19"/>
        <v>0.837100649427486</v>
      </c>
      <c r="BD3" s="108">
        <f t="shared" si="19"/>
        <v>1</v>
      </c>
      <c r="BE3" s="108">
        <f t="shared" si="19"/>
        <v>0.933978294005979</v>
      </c>
      <c r="BF3" s="108">
        <f t="shared" si="19"/>
        <v>0.95343608256892</v>
      </c>
      <c r="BG3" s="108">
        <f t="shared" si="19"/>
        <v>0.948584611879711</v>
      </c>
      <c r="BH3" s="108">
        <f t="shared" si="19"/>
        <v>0.84026026166436</v>
      </c>
      <c r="BI3" s="108">
        <f t="shared" si="19"/>
        <v>0.950141303298822</v>
      </c>
      <c r="BJ3" s="108">
        <f t="shared" si="19"/>
        <v>0.807785743830879</v>
      </c>
      <c r="BL3">
        <f t="shared" ref="BL3:BV3" si="20">AZ$7*P3</f>
        <v>0.0326307001122639</v>
      </c>
      <c r="BM3">
        <f t="shared" si="20"/>
        <v>0.148969515141892</v>
      </c>
      <c r="BN3">
        <f t="shared" si="20"/>
        <v>0.00799620264114546</v>
      </c>
      <c r="BO3">
        <f t="shared" si="20"/>
        <v>0.202861748295468</v>
      </c>
      <c r="BP3">
        <f t="shared" si="20"/>
        <v>0.000313492063492064</v>
      </c>
      <c r="BQ3">
        <f t="shared" si="20"/>
        <v>0.153539050439439</v>
      </c>
      <c r="BR3">
        <f t="shared" si="20"/>
        <v>0.353100818558762</v>
      </c>
      <c r="BS3">
        <f t="shared" si="20"/>
        <v>0.357213533598615</v>
      </c>
      <c r="BT3">
        <f t="shared" si="20"/>
        <v>0.0268535418834693</v>
      </c>
      <c r="BU3">
        <f t="shared" si="20"/>
        <v>0.258636589576462</v>
      </c>
      <c r="BV3">
        <f t="shared" si="20"/>
        <v>0.0205429350795247</v>
      </c>
      <c r="BX3" s="83">
        <f t="shared" si="6"/>
        <v>0.189596417895301</v>
      </c>
      <c r="BY3" s="84">
        <f t="shared" si="7"/>
        <v>0.356714290798399</v>
      </c>
      <c r="BZ3" s="85">
        <f t="shared" si="8"/>
        <v>0.710314352157377</v>
      </c>
      <c r="CA3" s="86">
        <f t="shared" si="9"/>
        <v>0.306033066539456</v>
      </c>
      <c r="CC3">
        <f t="shared" ref="CC3:CF3" si="21">BX3/SUM(BX$2:BX$11)</f>
        <v>0.0425283301725127</v>
      </c>
      <c r="CD3">
        <f t="shared" si="21"/>
        <v>0.1101348724365</v>
      </c>
      <c r="CE3">
        <f t="shared" si="21"/>
        <v>0.09143892443094</v>
      </c>
      <c r="CF3">
        <f t="shared" si="21"/>
        <v>0.0615501840857989</v>
      </c>
      <c r="CH3">
        <f t="shared" ref="CH3:CK3" si="22">CC3*LN(CC3)</f>
        <v>-0.134286810318368</v>
      </c>
      <c r="CI3">
        <f t="shared" si="22"/>
        <v>-0.242962985909281</v>
      </c>
      <c r="CJ3">
        <f t="shared" si="22"/>
        <v>-0.218729590132099</v>
      </c>
      <c r="CK3">
        <f t="shared" si="22"/>
        <v>-0.171595908119669</v>
      </c>
      <c r="CL3" s="81" t="s">
        <v>181</v>
      </c>
      <c r="CM3" s="108">
        <f t="shared" ref="CM3:CP3" si="23">-1/LN(10)*CM2</f>
        <v>0.950072715056293</v>
      </c>
      <c r="CN3" s="108">
        <f t="shared" si="23"/>
        <v>0.933024219668092</v>
      </c>
      <c r="CO3" s="108">
        <f t="shared" si="23"/>
        <v>0.952223305807422</v>
      </c>
      <c r="CP3" s="108">
        <f t="shared" si="23"/>
        <v>0.962322916431097</v>
      </c>
      <c r="CR3">
        <f t="shared" ref="CR3:CU3" si="24">CM$7*BX3</f>
        <v>0.0360345013691849</v>
      </c>
      <c r="CS3">
        <f t="shared" si="24"/>
        <v>0.0757414546266385</v>
      </c>
      <c r="CT3">
        <f t="shared" si="24"/>
        <v>0.18823980833575</v>
      </c>
      <c r="CU3">
        <f t="shared" si="24"/>
        <v>0.101786903151977</v>
      </c>
      <c r="CV3" s="87">
        <f t="shared" si="14"/>
        <v>0.40180266748355</v>
      </c>
      <c r="CX3">
        <f t="shared" ref="CX3:CX34" si="25">MEDIAN(CR3:CU3)</f>
        <v>0.0887641788893078</v>
      </c>
    </row>
    <row r="4" spans="1:102">
      <c r="A4" s="129" t="s">
        <v>107</v>
      </c>
      <c r="B4" s="130">
        <v>2014</v>
      </c>
      <c r="C4" s="129" t="s">
        <v>96</v>
      </c>
      <c r="D4" s="131">
        <v>81855</v>
      </c>
      <c r="E4" s="131">
        <v>1.4997496</v>
      </c>
      <c r="F4" s="131">
        <v>215555</v>
      </c>
      <c r="G4" s="131">
        <v>1587</v>
      </c>
      <c r="H4" s="131"/>
      <c r="I4" s="131">
        <v>40</v>
      </c>
      <c r="J4" s="131">
        <v>8552</v>
      </c>
      <c r="K4" s="131">
        <v>23.910118</v>
      </c>
      <c r="L4" s="131">
        <v>9682400</v>
      </c>
      <c r="M4" s="131">
        <v>13622</v>
      </c>
      <c r="N4">
        <v>119740</v>
      </c>
      <c r="P4" s="82">
        <f t="shared" ref="P4:U4" si="26">(D4-MIN(D$2:D$11))/(MAX(D$2:D$11)-MIN(D$2:D$11))+0.001</f>
        <v>0.948541546996588</v>
      </c>
      <c r="Q4" s="108">
        <f t="shared" si="26"/>
        <v>0.001</v>
      </c>
      <c r="R4" s="108">
        <f t="shared" si="26"/>
        <v>0.0346986129913077</v>
      </c>
      <c r="S4" s="108">
        <f t="shared" si="26"/>
        <v>0.520017432646593</v>
      </c>
      <c r="T4" s="108">
        <v>0.001</v>
      </c>
      <c r="U4" s="108">
        <f t="shared" si="26"/>
        <v>0.834333333333333</v>
      </c>
      <c r="V4" s="108" cm="1">
        <f t="array" ref="V4">(MAX(J$2:J$11-J4)/(MAX(J$2:J$11)-MIN(J$2:J$11))+0.001)</f>
        <v>0.979196557105919</v>
      </c>
      <c r="W4" s="108" cm="1">
        <f t="array" ref="W4">(MAX(K$2:K$11-K4)/(MAX(K$2:K$11)-MIN(K$2:K$11))+0.001)</f>
        <v>0.809478236906668</v>
      </c>
      <c r="X4" s="108">
        <f t="shared" ref="X4:Z4" si="27">(L4-MIN(L$2:L$11))/(MAX(L$2:L$11)-MIN(L$2:L$11))+0.001</f>
        <v>0.147328922348558</v>
      </c>
      <c r="Y4" s="108">
        <f t="shared" si="27"/>
        <v>0.769182638512904</v>
      </c>
      <c r="Z4" s="108">
        <f t="shared" si="27"/>
        <v>0.0842837006154457</v>
      </c>
      <c r="AB4">
        <f t="shared" ref="AB4:AL4" si="28">P4/SUM(P$2:P$11)</f>
        <v>0.136409385139717</v>
      </c>
      <c r="AC4">
        <f t="shared" si="28"/>
        <v>0.000286722111291334</v>
      </c>
      <c r="AD4">
        <f t="shared" si="28"/>
        <v>0.00898946629511309</v>
      </c>
      <c r="AE4">
        <f t="shared" si="28"/>
        <v>0.132461241287994</v>
      </c>
      <c r="AF4">
        <f t="shared" si="28"/>
        <v>0.1</v>
      </c>
      <c r="AG4">
        <f t="shared" si="28"/>
        <v>0.144154348243425</v>
      </c>
      <c r="AH4">
        <f t="shared" si="28"/>
        <v>0.114411409108874</v>
      </c>
      <c r="AI4">
        <f t="shared" si="28"/>
        <v>0.110606823347445</v>
      </c>
      <c r="AJ4">
        <f t="shared" si="28"/>
        <v>0.0450692416014737</v>
      </c>
      <c r="AK4">
        <f t="shared" si="28"/>
        <v>0.108969020318615</v>
      </c>
      <c r="AL4">
        <f t="shared" si="28"/>
        <v>0.0200678430148396</v>
      </c>
      <c r="AN4">
        <f t="shared" ref="AN4:AX4" si="29">AB4*LN(AB4)</f>
        <v>-0.271740417249841</v>
      </c>
      <c r="AO4">
        <f t="shared" si="29"/>
        <v>-0.00233879142016077</v>
      </c>
      <c r="AP4">
        <f t="shared" si="29"/>
        <v>-0.0423556845126365</v>
      </c>
      <c r="AQ4">
        <f t="shared" si="29"/>
        <v>-0.267765788940765</v>
      </c>
      <c r="AR4">
        <f t="shared" si="29"/>
        <v>-0.230258509299405</v>
      </c>
      <c r="AS4">
        <f t="shared" si="29"/>
        <v>-0.279208332040908</v>
      </c>
      <c r="AT4">
        <f t="shared" si="29"/>
        <v>-0.248038726372811</v>
      </c>
      <c r="AU4">
        <f t="shared" si="29"/>
        <v>-0.243531172330863</v>
      </c>
      <c r="AV4">
        <f t="shared" si="29"/>
        <v>-0.139694605300299</v>
      </c>
      <c r="AW4">
        <f t="shared" si="29"/>
        <v>-0.241550717929593</v>
      </c>
      <c r="AX4">
        <f t="shared" si="29"/>
        <v>-0.0784379055915548</v>
      </c>
      <c r="AY4" s="109" t="s">
        <v>182</v>
      </c>
      <c r="AZ4">
        <f t="shared" ref="AZ4:BJ4" si="30">1-AZ3</f>
        <v>0.118096333265498</v>
      </c>
      <c r="BA4">
        <f t="shared" si="30"/>
        <v>0.170432164929135</v>
      </c>
      <c r="BB4">
        <f t="shared" si="30"/>
        <v>0.193584389602118</v>
      </c>
      <c r="BC4">
        <f t="shared" si="30"/>
        <v>0.162899350572514</v>
      </c>
      <c r="BD4">
        <f t="shared" si="30"/>
        <v>0</v>
      </c>
      <c r="BE4">
        <f t="shared" si="30"/>
        <v>0.0660217059940212</v>
      </c>
      <c r="BF4">
        <f t="shared" si="30"/>
        <v>0.04656391743108</v>
      </c>
      <c r="BG4">
        <f t="shared" si="30"/>
        <v>0.0514153881202895</v>
      </c>
      <c r="BH4">
        <f t="shared" si="30"/>
        <v>0.15973973833564</v>
      </c>
      <c r="BI4">
        <f t="shared" si="30"/>
        <v>0.0498586967011777</v>
      </c>
      <c r="BJ4">
        <f t="shared" si="30"/>
        <v>0.192214256169121</v>
      </c>
      <c r="BL4">
        <f t="shared" ref="BL4:BV4" si="31">AZ$7*P4</f>
        <v>0.239721929283509</v>
      </c>
      <c r="BM4">
        <f t="shared" si="31"/>
        <v>0.000493428314364353</v>
      </c>
      <c r="BN4">
        <f t="shared" si="31"/>
        <v>0.00880806327197176</v>
      </c>
      <c r="BO4">
        <f t="shared" si="31"/>
        <v>0.206000749943336</v>
      </c>
      <c r="BP4">
        <f t="shared" si="31"/>
        <v>0.000313492063492064</v>
      </c>
      <c r="BQ4">
        <f t="shared" si="31"/>
        <v>0.242261973051008</v>
      </c>
      <c r="BR4">
        <f t="shared" si="31"/>
        <v>0.355077416134983</v>
      </c>
      <c r="BS4">
        <f t="shared" si="31"/>
        <v>0.515944279201761</v>
      </c>
      <c r="BT4">
        <f t="shared" si="31"/>
        <v>0.037357739897702</v>
      </c>
      <c r="BU4">
        <f t="shared" si="31"/>
        <v>0.27127073379475</v>
      </c>
      <c r="BV4">
        <f t="shared" si="31"/>
        <v>0.0331874713355539</v>
      </c>
      <c r="BX4" s="83">
        <f t="shared" si="6"/>
        <v>0.249023420869845</v>
      </c>
      <c r="BY4" s="84">
        <f t="shared" si="7"/>
        <v>0.448576215057837</v>
      </c>
      <c r="BZ4" s="85">
        <f t="shared" si="8"/>
        <v>0.871021695336744</v>
      </c>
      <c r="CA4" s="86">
        <f t="shared" si="9"/>
        <v>0.341815945028006</v>
      </c>
      <c r="CC4">
        <f t="shared" ref="CC4:CF4" si="32">BX4/SUM(BX$2:BX$11)</f>
        <v>0.0558583879432242</v>
      </c>
      <c r="CD4">
        <f t="shared" si="32"/>
        <v>0.138497070338469</v>
      </c>
      <c r="CE4">
        <f t="shared" si="32"/>
        <v>0.11212681643797</v>
      </c>
      <c r="CF4">
        <f t="shared" si="32"/>
        <v>0.0687469317542607</v>
      </c>
      <c r="CH4">
        <f t="shared" ref="CH4:CK4" si="33">CC4*LN(CC4)</f>
        <v>-0.161147850693552</v>
      </c>
      <c r="CI4">
        <f t="shared" si="33"/>
        <v>-0.273795704066378</v>
      </c>
      <c r="CJ4">
        <f t="shared" si="33"/>
        <v>-0.245347463153019</v>
      </c>
      <c r="CK4">
        <f t="shared" si="33"/>
        <v>-0.184057753421229</v>
      </c>
      <c r="CL4" s="109" t="s">
        <v>182</v>
      </c>
      <c r="CM4">
        <f t="shared" ref="CM4:CP4" si="34">1-CM3</f>
        <v>0.0499272849437072</v>
      </c>
      <c r="CN4">
        <f t="shared" si="34"/>
        <v>0.066975780331908</v>
      </c>
      <c r="CO4">
        <f t="shared" si="34"/>
        <v>0.0477766941925781</v>
      </c>
      <c r="CP4">
        <f t="shared" si="34"/>
        <v>0.0376770835689033</v>
      </c>
      <c r="CR4">
        <f t="shared" ref="CR4:CU4" si="35">CM$7*BX4</f>
        <v>0.0473291368049414</v>
      </c>
      <c r="CS4">
        <f t="shared" si="35"/>
        <v>0.09524657664639</v>
      </c>
      <c r="CT4">
        <f t="shared" si="35"/>
        <v>0.230828726025997</v>
      </c>
      <c r="CU4">
        <f t="shared" si="35"/>
        <v>0.113688324225191</v>
      </c>
      <c r="CV4" s="87">
        <f t="shared" si="14"/>
        <v>0.48709276370252</v>
      </c>
      <c r="CX4">
        <f t="shared" si="25"/>
        <v>0.104467450435791</v>
      </c>
    </row>
    <row r="5" spans="1:102">
      <c r="A5" s="129" t="s">
        <v>107</v>
      </c>
      <c r="B5" s="130">
        <v>2015</v>
      </c>
      <c r="C5" s="129" t="s">
        <v>96</v>
      </c>
      <c r="D5" s="131">
        <v>81990</v>
      </c>
      <c r="E5" s="131">
        <v>1.5278205</v>
      </c>
      <c r="F5" s="131">
        <v>280183</v>
      </c>
      <c r="G5" s="131">
        <v>2801</v>
      </c>
      <c r="H5" s="131"/>
      <c r="I5" s="131">
        <v>41</v>
      </c>
      <c r="J5" s="131">
        <v>8318</v>
      </c>
      <c r="K5" s="131">
        <v>22.642014</v>
      </c>
      <c r="L5" s="131">
        <v>8174100</v>
      </c>
      <c r="M5" s="131">
        <v>12046</v>
      </c>
      <c r="N5">
        <v>119900</v>
      </c>
      <c r="P5" s="82">
        <f t="shared" ref="P5:U5" si="36">(D5-MIN(D$2:D$11))/(MAX(D$2:D$11)-MIN(D$2:D$11))+0.001</f>
        <v>0.951855487640229</v>
      </c>
      <c r="Q5" s="108">
        <f t="shared" si="36"/>
        <v>0.0089624642126082</v>
      </c>
      <c r="R5" s="108">
        <f t="shared" si="36"/>
        <v>0.247568709795358</v>
      </c>
      <c r="S5" s="108">
        <f t="shared" si="36"/>
        <v>1.001</v>
      </c>
      <c r="T5" s="108">
        <v>0.001</v>
      </c>
      <c r="U5" s="108">
        <f t="shared" si="36"/>
        <v>0.862111111111111</v>
      </c>
      <c r="V5" s="108" cm="1">
        <f t="array" ref="V5">(MAX(J$2:J$11-J5)/(MAX(J$2:J$11)-MIN(J$2:J$11))+0.001)</f>
        <v>0.984647417829439</v>
      </c>
      <c r="W5" s="108" cm="1">
        <f t="array" ref="W5">(MAX(K$2:K$11-K5)/(MAX(K$2:K$11)-MIN(K$2:K$11))+0.001)</f>
        <v>0.875631692929991</v>
      </c>
      <c r="X5" s="108">
        <f t="shared" ref="X5:Z5" si="37">(L5-MIN(L$2:L$11))/(MAX(L$2:L$11)-MIN(L$2:L$11))+0.001</f>
        <v>0.001</v>
      </c>
      <c r="Y5" s="108">
        <f t="shared" si="37"/>
        <v>0.626970041508753</v>
      </c>
      <c r="Z5" s="108">
        <f t="shared" si="37"/>
        <v>0.0852763549731983</v>
      </c>
      <c r="AB5">
        <f t="shared" ref="AB5:AL5" si="38">P5/SUM(P$2:P$11)</f>
        <v>0.136885961634463</v>
      </c>
      <c r="AC5">
        <f t="shared" si="38"/>
        <v>0.00256973666141205</v>
      </c>
      <c r="AD5">
        <f t="shared" si="38"/>
        <v>0.0641383150671616</v>
      </c>
      <c r="AE5">
        <f t="shared" si="38"/>
        <v>0.254979341470258</v>
      </c>
      <c r="AF5">
        <f t="shared" si="38"/>
        <v>0.1</v>
      </c>
      <c r="AG5">
        <f t="shared" si="38"/>
        <v>0.148953733922058</v>
      </c>
      <c r="AH5">
        <f t="shared" si="38"/>
        <v>0.115048299273273</v>
      </c>
      <c r="AI5">
        <f t="shared" si="38"/>
        <v>0.119646008455319</v>
      </c>
      <c r="AJ5">
        <f t="shared" si="38"/>
        <v>0.000305908988425549</v>
      </c>
      <c r="AK5">
        <f t="shared" si="38"/>
        <v>0.0888219621342689</v>
      </c>
      <c r="AL5">
        <f t="shared" si="38"/>
        <v>0.0203041927678039</v>
      </c>
      <c r="AN5">
        <f t="shared" ref="AN5:AX5" si="39">AB5*LN(AB5)</f>
        <v>-0.272212394733584</v>
      </c>
      <c r="AO5">
        <f t="shared" si="39"/>
        <v>-0.0153257857202141</v>
      </c>
      <c r="AP5">
        <f t="shared" si="39"/>
        <v>-0.176169566541198</v>
      </c>
      <c r="AQ5">
        <f t="shared" si="39"/>
        <v>-0.348447820107827</v>
      </c>
      <c r="AR5">
        <f t="shared" si="39"/>
        <v>-0.230258509299405</v>
      </c>
      <c r="AS5">
        <f t="shared" si="39"/>
        <v>-0.283625714102277</v>
      </c>
      <c r="AT5">
        <f t="shared" si="39"/>
        <v>-0.248780815693017</v>
      </c>
      <c r="AU5">
        <f t="shared" si="39"/>
        <v>-0.254034537885155</v>
      </c>
      <c r="AV5">
        <f t="shared" si="39"/>
        <v>-0.00247548372870217</v>
      </c>
      <c r="AW5">
        <f t="shared" si="39"/>
        <v>-0.215048747826827</v>
      </c>
      <c r="AX5">
        <f t="shared" si="39"/>
        <v>-0.0791239747554166</v>
      </c>
      <c r="AY5" s="109" t="s">
        <v>183</v>
      </c>
      <c r="AZ5" s="77">
        <f t="shared" ref="AZ5:BB5" si="40">AZ4/(3-SUM($AZ3:$BB3))</f>
        <v>0.244955769187579</v>
      </c>
      <c r="BA5" s="77">
        <f t="shared" si="40"/>
        <v>0.353510908426463</v>
      </c>
      <c r="BB5" s="77">
        <f t="shared" si="40"/>
        <v>0.401533322385958</v>
      </c>
      <c r="BC5" s="77">
        <f t="shared" ref="BC5:BE5" si="41">BC4/(3-SUM($BC3:$BE3))</f>
        <v>0.711596185234135</v>
      </c>
      <c r="BD5" s="77">
        <f t="shared" si="41"/>
        <v>0</v>
      </c>
      <c r="BE5" s="77">
        <f t="shared" si="41"/>
        <v>0.288403814765865</v>
      </c>
      <c r="BF5" s="77">
        <f>BF4/(2-SUM($BF3:$BG3))</f>
        <v>0.475242370509222</v>
      </c>
      <c r="BG5" s="77">
        <f>BG4/(2-SUM($BF3:$BG3))</f>
        <v>0.524757629490782</v>
      </c>
      <c r="BH5" s="77">
        <f t="shared" ref="BH5:BJ5" si="42">BH4/(3-SUM($BH3:$BJ3))</f>
        <v>0.397547767483953</v>
      </c>
      <c r="BI5" s="77">
        <f t="shared" si="42"/>
        <v>0.124084424888471</v>
      </c>
      <c r="BJ5" s="77">
        <f t="shared" si="42"/>
        <v>0.478367807627575</v>
      </c>
      <c r="BL5">
        <f t="shared" ref="BL5:BV5" si="43">AZ$7*P5</f>
        <v>0.240559451105448</v>
      </c>
      <c r="BM5">
        <f t="shared" si="43"/>
        <v>0.0044223336089781</v>
      </c>
      <c r="BN5">
        <f t="shared" si="43"/>
        <v>0.06284403531012</v>
      </c>
      <c r="BO5">
        <f t="shared" si="43"/>
        <v>0.396538149968944</v>
      </c>
      <c r="BP5">
        <f t="shared" si="43"/>
        <v>0.000313492063492064</v>
      </c>
      <c r="BQ5">
        <f t="shared" si="43"/>
        <v>0.250327693288424</v>
      </c>
      <c r="BR5">
        <f t="shared" si="43"/>
        <v>0.357054013711203</v>
      </c>
      <c r="BS5">
        <f t="shared" si="43"/>
        <v>0.558109090593218</v>
      </c>
      <c r="BT5">
        <f t="shared" si="43"/>
        <v>0.000253566912064416</v>
      </c>
      <c r="BU5">
        <f t="shared" si="43"/>
        <v>0.221116045411822</v>
      </c>
      <c r="BV5">
        <f t="shared" si="43"/>
        <v>0.0335783379895269</v>
      </c>
      <c r="BX5" s="83">
        <f t="shared" si="6"/>
        <v>0.307825820024546</v>
      </c>
      <c r="BY5" s="84">
        <f t="shared" si="7"/>
        <v>0.647179335320859</v>
      </c>
      <c r="BZ5" s="85">
        <f t="shared" si="8"/>
        <v>0.915163104304421</v>
      </c>
      <c r="CA5" s="86">
        <f t="shared" si="9"/>
        <v>0.254947950313414</v>
      </c>
      <c r="CC5">
        <f t="shared" ref="CC5:CF5" si="44">BX5/SUM(BX$2:BX$11)</f>
        <v>0.0690483409705432</v>
      </c>
      <c r="CD5">
        <f t="shared" si="44"/>
        <v>0.199815413561282</v>
      </c>
      <c r="CE5">
        <f t="shared" si="44"/>
        <v>0.117809149825451</v>
      </c>
      <c r="CF5">
        <f t="shared" si="44"/>
        <v>0.0512758096748495</v>
      </c>
      <c r="CH5">
        <f t="shared" ref="CH5:CK5" si="45">CC5*LN(CC5)</f>
        <v>-0.18456265430892</v>
      </c>
      <c r="CI5">
        <f t="shared" si="45"/>
        <v>-0.321775003306344</v>
      </c>
      <c r="CJ5">
        <f t="shared" si="45"/>
        <v>-0.25195717267869</v>
      </c>
      <c r="CK5">
        <f t="shared" si="45"/>
        <v>-0.152316648019321</v>
      </c>
      <c r="CL5" s="109" t="s">
        <v>183</v>
      </c>
      <c r="CM5">
        <f t="shared" ref="CM5:CP5" si="46">CM4/(4-SUM($CM3:$CP3))</f>
        <v>0.246728918055686</v>
      </c>
      <c r="CN5">
        <f t="shared" si="46"/>
        <v>0.330978578864416</v>
      </c>
      <c r="CO5">
        <f t="shared" si="46"/>
        <v>0.236101203574418</v>
      </c>
      <c r="CP5">
        <f t="shared" si="46"/>
        <v>0.186191299505479</v>
      </c>
      <c r="CR5">
        <f t="shared" ref="CR5:CU5" si="47">CM$7*BX5</f>
        <v>0.0585050606772031</v>
      </c>
      <c r="CS5">
        <f t="shared" si="47"/>
        <v>0.137416149355245</v>
      </c>
      <c r="CT5">
        <f t="shared" si="47"/>
        <v>0.242526603646672</v>
      </c>
      <c r="CU5">
        <f t="shared" si="47"/>
        <v>0.084795942545642</v>
      </c>
      <c r="CV5" s="87">
        <f t="shared" si="14"/>
        <v>0.523243756224762</v>
      </c>
      <c r="CX5">
        <f t="shared" si="25"/>
        <v>0.111106045950443</v>
      </c>
    </row>
    <row r="6" spans="1:102">
      <c r="A6" s="129" t="s">
        <v>107</v>
      </c>
      <c r="B6" s="130">
        <v>2016</v>
      </c>
      <c r="C6" s="129" t="s">
        <v>96</v>
      </c>
      <c r="D6" s="131">
        <v>82142</v>
      </c>
      <c r="E6" s="131">
        <v>1.5817</v>
      </c>
      <c r="F6" s="131">
        <v>242464</v>
      </c>
      <c r="G6" s="131">
        <v>2800</v>
      </c>
      <c r="H6" s="131"/>
      <c r="I6" s="131">
        <v>24</v>
      </c>
      <c r="J6" s="131">
        <v>8084</v>
      </c>
      <c r="K6" s="131">
        <v>20.238813</v>
      </c>
      <c r="L6" s="131">
        <v>9048000</v>
      </c>
      <c r="M6" s="131">
        <v>12875</v>
      </c>
      <c r="N6">
        <v>132385</v>
      </c>
      <c r="P6" s="82">
        <f t="shared" ref="P6:U6" si="48">(D6-MIN(D$2:D$11))/(MAX(D$2:D$11)-MIN(D$2:D$11))+0.001</f>
        <v>0.955586739327884</v>
      </c>
      <c r="Q6" s="108">
        <f t="shared" si="48"/>
        <v>0.024245678877732</v>
      </c>
      <c r="R6" s="108">
        <f t="shared" si="48"/>
        <v>0.123330807007836</v>
      </c>
      <c r="S6" s="108">
        <f t="shared" si="48"/>
        <v>1.00060380348653</v>
      </c>
      <c r="T6" s="108">
        <v>0.001</v>
      </c>
      <c r="U6" s="108">
        <f t="shared" si="48"/>
        <v>0.389888888888889</v>
      </c>
      <c r="V6" s="108" cm="1">
        <f t="array" ref="V6">(MAX(J$2:J$11-J6)/(MAX(J$2:J$11)-MIN(J$2:J$11))+0.001)</f>
        <v>0.99009827855296</v>
      </c>
      <c r="W6" s="108" cm="1">
        <f t="array" ref="W6">(MAX(K$2:K$11-K6)/(MAX(K$2:K$11)-MIN(K$2:K$11))+0.001)</f>
        <v>1.001</v>
      </c>
      <c r="X6" s="108">
        <f t="shared" ref="X6:Z6" si="49">(L6-MIN(L$2:L$11))/(MAX(L$2:L$11)-MIN(L$2:L$11))+0.001</f>
        <v>0.0857821025262913</v>
      </c>
      <c r="Y6" s="108">
        <f t="shared" si="49"/>
        <v>0.701776033207002</v>
      </c>
      <c r="Z6" s="108">
        <f t="shared" si="49"/>
        <v>0.162734415326583</v>
      </c>
      <c r="AB6">
        <f t="shared" ref="AB6:AL6" si="50">P6/SUM(P$2:P$11)</f>
        <v>0.137422551465584</v>
      </c>
      <c r="AC6">
        <f t="shared" si="50"/>
        <v>0.00695177223751501</v>
      </c>
      <c r="AD6">
        <f t="shared" si="50"/>
        <v>0.0319516556187353</v>
      </c>
      <c r="AE6">
        <f t="shared" si="50"/>
        <v>0.254878420465165</v>
      </c>
      <c r="AF6">
        <f t="shared" si="50"/>
        <v>0.1</v>
      </c>
      <c r="AG6">
        <f t="shared" si="50"/>
        <v>0.0673641773852947</v>
      </c>
      <c r="AH6">
        <f t="shared" si="50"/>
        <v>0.115685189437672</v>
      </c>
      <c r="AI6">
        <f t="shared" si="50"/>
        <v>0.136776290112365</v>
      </c>
      <c r="AJ6">
        <f t="shared" si="50"/>
        <v>0.0262415162088345</v>
      </c>
      <c r="AK6">
        <f t="shared" si="50"/>
        <v>0.0994196215472276</v>
      </c>
      <c r="AL6">
        <f t="shared" si="50"/>
        <v>0.0387468594287982</v>
      </c>
      <c r="AN6">
        <f t="shared" ref="AN6:AX6" si="51">AB6*LN(AB6)</f>
        <v>-0.272741820910225</v>
      </c>
      <c r="AO6">
        <f t="shared" si="51"/>
        <v>-0.0345416784637622</v>
      </c>
      <c r="AP6">
        <f t="shared" si="51"/>
        <v>-0.11002652558523</v>
      </c>
      <c r="AQ6">
        <f t="shared" si="51"/>
        <v>-0.348410805242423</v>
      </c>
      <c r="AR6">
        <f t="shared" si="51"/>
        <v>-0.230258509299405</v>
      </c>
      <c r="AS6">
        <f t="shared" si="51"/>
        <v>-0.181724427147293</v>
      </c>
      <c r="AT6">
        <f t="shared" si="51"/>
        <v>-0.249519379266593</v>
      </c>
      <c r="AU6">
        <f t="shared" si="51"/>
        <v>-0.272103928742998</v>
      </c>
      <c r="AV6">
        <f t="shared" si="51"/>
        <v>-0.0955299445237544</v>
      </c>
      <c r="AW6">
        <f t="shared" si="51"/>
        <v>-0.229500829515062</v>
      </c>
      <c r="AX6">
        <f t="shared" si="51"/>
        <v>-0.125954631899499</v>
      </c>
      <c r="AY6" s="77" t="s">
        <v>184</v>
      </c>
      <c r="AZ6" s="110">
        <v>0.26049795615013</v>
      </c>
      <c r="BA6" s="110">
        <v>0.633345720302242</v>
      </c>
      <c r="BB6" s="110">
        <v>0.106156323547628</v>
      </c>
      <c r="BC6" s="110">
        <v>0.0806878306878307</v>
      </c>
      <c r="BD6" s="110">
        <v>0.626984126984127</v>
      </c>
      <c r="BE6" s="110">
        <v>0.292328042328042</v>
      </c>
      <c r="BF6" s="110">
        <v>0.25</v>
      </c>
      <c r="BG6" s="110">
        <v>0.75</v>
      </c>
      <c r="BH6" s="110">
        <v>0.10958605664488</v>
      </c>
      <c r="BI6" s="110">
        <v>0.581263616557734</v>
      </c>
      <c r="BJ6" s="110">
        <v>0.309150326797386</v>
      </c>
      <c r="BL6">
        <f t="shared" ref="BL6:BV6" si="52">AZ$7*P6</f>
        <v>0.241502438638296</v>
      </c>
      <c r="BM6">
        <f t="shared" si="52"/>
        <v>0.0119635044592587</v>
      </c>
      <c r="BN6">
        <f t="shared" si="52"/>
        <v>0.0313068868712558</v>
      </c>
      <c r="BO6">
        <f t="shared" si="52"/>
        <v>0.396381199886551</v>
      </c>
      <c r="BP6">
        <f t="shared" si="52"/>
        <v>0.000313492063492064</v>
      </c>
      <c r="BQ6">
        <f t="shared" si="52"/>
        <v>0.113210449252362</v>
      </c>
      <c r="BR6">
        <f t="shared" si="52"/>
        <v>0.359030611287424</v>
      </c>
      <c r="BS6">
        <f t="shared" si="52"/>
        <v>0.638016193560137</v>
      </c>
      <c r="BT6">
        <f t="shared" si="52"/>
        <v>0.0217515028479849</v>
      </c>
      <c r="BU6">
        <f t="shared" si="52"/>
        <v>0.247498175278223</v>
      </c>
      <c r="BV6">
        <f t="shared" si="52"/>
        <v>0.0640781515823637</v>
      </c>
      <c r="BX6" s="83">
        <f t="shared" si="6"/>
        <v>0.284772829968811</v>
      </c>
      <c r="BY6" s="84">
        <f t="shared" si="7"/>
        <v>0.509905141202405</v>
      </c>
      <c r="BZ6" s="85">
        <f t="shared" si="8"/>
        <v>0.997046804847561</v>
      </c>
      <c r="CA6" s="86">
        <f t="shared" si="9"/>
        <v>0.333327829708571</v>
      </c>
      <c r="CC6">
        <f t="shared" ref="CC6:CF6" si="53">BX6/SUM(BX$2:BX$11)</f>
        <v>0.0638773299175003</v>
      </c>
      <c r="CD6">
        <f t="shared" si="53"/>
        <v>0.157432261980165</v>
      </c>
      <c r="CE6">
        <f t="shared" si="53"/>
        <v>0.128350056796215</v>
      </c>
      <c r="CF6">
        <f t="shared" si="53"/>
        <v>0.0670397794312768</v>
      </c>
      <c r="CH6">
        <f t="shared" ref="CH6:CK6" si="54">CC6*LN(CC6)</f>
        <v>-0.175713168586033</v>
      </c>
      <c r="CI6">
        <f t="shared" si="54"/>
        <v>-0.291054468012056</v>
      </c>
      <c r="CJ6">
        <f t="shared" si="54"/>
        <v>-0.263501887409284</v>
      </c>
      <c r="CK6">
        <f t="shared" si="54"/>
        <v>-0.181172933249993</v>
      </c>
      <c r="CL6" s="77" t="s">
        <v>184</v>
      </c>
      <c r="CM6" s="111">
        <v>0.133389037433155</v>
      </c>
      <c r="CN6" s="111">
        <v>0.0936831550802139</v>
      </c>
      <c r="CO6" s="111">
        <v>0.293917112299465</v>
      </c>
      <c r="CP6" s="111">
        <v>0.479010695187166</v>
      </c>
      <c r="CR6">
        <f t="shared" ref="CR6:CU6" si="55">CM$7*BX6</f>
        <v>0.0541236329532579</v>
      </c>
      <c r="CS6">
        <f t="shared" si="55"/>
        <v>0.108268600705147</v>
      </c>
      <c r="CT6">
        <f t="shared" si="55"/>
        <v>0.26422653417637</v>
      </c>
      <c r="CU6">
        <f t="shared" si="55"/>
        <v>0.110865168604356</v>
      </c>
      <c r="CV6" s="87">
        <f t="shared" si="14"/>
        <v>0.537483936439131</v>
      </c>
      <c r="CX6">
        <f t="shared" si="25"/>
        <v>0.109566884654752</v>
      </c>
    </row>
    <row r="7" spans="1:102">
      <c r="A7" s="129" t="s">
        <v>107</v>
      </c>
      <c r="B7" s="130">
        <v>2017</v>
      </c>
      <c r="C7" s="129" t="s">
        <v>96</v>
      </c>
      <c r="D7" s="131">
        <v>82279</v>
      </c>
      <c r="E7" s="131">
        <v>3.0250854</v>
      </c>
      <c r="F7" s="131">
        <v>361933</v>
      </c>
      <c r="G7" s="131">
        <v>764</v>
      </c>
      <c r="H7" s="131"/>
      <c r="I7" s="131">
        <v>26</v>
      </c>
      <c r="J7" s="131">
        <v>7850</v>
      </c>
      <c r="K7" s="131">
        <v>21.689791</v>
      </c>
      <c r="L7" s="131">
        <v>11103300</v>
      </c>
      <c r="M7" s="131">
        <v>13704</v>
      </c>
      <c r="N7">
        <v>191921</v>
      </c>
      <c r="P7" s="82">
        <f t="shared" ref="P7:U7" si="56">(D7-MIN(D$2:D$11))/(MAX(D$2:D$11)-MIN(D$2:D$11))+0.001</f>
        <v>0.958949775388467</v>
      </c>
      <c r="Q7" s="108">
        <f t="shared" si="56"/>
        <v>0.43366983672451</v>
      </c>
      <c r="R7" s="108">
        <f t="shared" si="56"/>
        <v>0.516834823766564</v>
      </c>
      <c r="S7" s="108">
        <f t="shared" si="56"/>
        <v>0.193947702060222</v>
      </c>
      <c r="T7" s="108">
        <v>0.001</v>
      </c>
      <c r="U7" s="108">
        <f t="shared" si="56"/>
        <v>0.445444444444444</v>
      </c>
      <c r="V7" s="108" cm="1">
        <f t="array" ref="V7">(MAX(J$2:J$11-J7)/(MAX(J$2:J$11)-MIN(J$2:J$11))+0.001)</f>
        <v>0.99554913927648</v>
      </c>
      <c r="W7" s="108" cm="1">
        <f t="array" ref="W7">(MAX(K$2:K$11-K7)/(MAX(K$2:K$11)-MIN(K$2:K$11))+0.001)</f>
        <v>0.925306516410476</v>
      </c>
      <c r="X7" s="108">
        <f t="shared" ref="X7:Z7" si="57">(L7-MIN(L$2:L$11))/(MAX(L$2:L$11)-MIN(L$2:L$11))+0.001</f>
        <v>0.285178664286546</v>
      </c>
      <c r="Y7" s="108">
        <f t="shared" si="57"/>
        <v>0.776582024905252</v>
      </c>
      <c r="Z7" s="108">
        <f t="shared" si="57"/>
        <v>0.532101101846337</v>
      </c>
      <c r="AB7">
        <f t="shared" ref="AB7:AL7" si="58">P7/SUM(P$2:P$11)</f>
        <v>0.137906188352845</v>
      </c>
      <c r="AC7">
        <f t="shared" si="58"/>
        <v>0.12434273118902</v>
      </c>
      <c r="AD7">
        <f t="shared" si="58"/>
        <v>0.133897837056314</v>
      </c>
      <c r="AE7">
        <f t="shared" si="58"/>
        <v>0.0494032540968882</v>
      </c>
      <c r="AF7">
        <f t="shared" si="58"/>
        <v>0.1</v>
      </c>
      <c r="AG7">
        <f t="shared" si="58"/>
        <v>0.076962948742561</v>
      </c>
      <c r="AH7">
        <f t="shared" si="58"/>
        <v>0.116322079602071</v>
      </c>
      <c r="AI7">
        <f t="shared" si="58"/>
        <v>0.126433558972449</v>
      </c>
      <c r="AJ7">
        <f t="shared" si="58"/>
        <v>0.0872387167124465</v>
      </c>
      <c r="AK7">
        <f t="shared" si="58"/>
        <v>0.110017280960186</v>
      </c>
      <c r="AL7">
        <f t="shared" si="58"/>
        <v>0.126692602506808</v>
      </c>
      <c r="AN7">
        <f t="shared" ref="AN7:AX7" si="59">AB7*LN(AB7)</f>
        <v>-0.273217205584735</v>
      </c>
      <c r="AO7">
        <f t="shared" si="59"/>
        <v>-0.259218978405499</v>
      </c>
      <c r="AP7">
        <f t="shared" si="59"/>
        <v>-0.269225459297045</v>
      </c>
      <c r="AQ7">
        <f t="shared" si="59"/>
        <v>-0.148592093310895</v>
      </c>
      <c r="AR7">
        <f t="shared" si="59"/>
        <v>-0.230258509299405</v>
      </c>
      <c r="AS7">
        <f t="shared" si="59"/>
        <v>-0.197366183774425</v>
      </c>
      <c r="AT7">
        <f t="shared" si="59"/>
        <v>-0.250254436504289</v>
      </c>
      <c r="AU7">
        <f t="shared" si="59"/>
        <v>-0.26146944669802</v>
      </c>
      <c r="AV7">
        <f t="shared" si="59"/>
        <v>-0.21278456875775</v>
      </c>
      <c r="AW7">
        <f t="shared" si="59"/>
        <v>-0.242821101963233</v>
      </c>
      <c r="AX7">
        <f t="shared" si="59"/>
        <v>-0.261745849933207</v>
      </c>
      <c r="AY7" s="77" t="s">
        <v>185</v>
      </c>
      <c r="AZ7">
        <f t="shared" ref="AZ7:BJ7" si="60">AVERAGE(AZ5:AZ6)</f>
        <v>0.252726862668854</v>
      </c>
      <c r="BA7">
        <f t="shared" si="60"/>
        <v>0.493428314364353</v>
      </c>
      <c r="BB7">
        <f t="shared" si="60"/>
        <v>0.253844822966793</v>
      </c>
      <c r="BC7">
        <f t="shared" si="60"/>
        <v>0.396142007960983</v>
      </c>
      <c r="BD7">
        <f t="shared" si="60"/>
        <v>0.313492063492063</v>
      </c>
      <c r="BE7">
        <f t="shared" si="60"/>
        <v>0.290365928546954</v>
      </c>
      <c r="BF7">
        <f t="shared" si="60"/>
        <v>0.362621185254611</v>
      </c>
      <c r="BG7">
        <f t="shared" si="60"/>
        <v>0.637378814745391</v>
      </c>
      <c r="BH7">
        <f t="shared" si="60"/>
        <v>0.253566912064416</v>
      </c>
      <c r="BI7">
        <f t="shared" si="60"/>
        <v>0.352674020723102</v>
      </c>
      <c r="BJ7">
        <f t="shared" si="60"/>
        <v>0.393759067212481</v>
      </c>
      <c r="BL7">
        <f t="shared" ref="BL7:BV7" si="61">AZ$7*P7</f>
        <v>0.24235236819093</v>
      </c>
      <c r="BM7">
        <f t="shared" si="61"/>
        <v>0.213984976525639</v>
      </c>
      <c r="BN7">
        <f t="shared" si="61"/>
        <v>0.131195844342097</v>
      </c>
      <c r="BO7">
        <f t="shared" si="61"/>
        <v>0.0768308321335548</v>
      </c>
      <c r="BP7">
        <f t="shared" si="61"/>
        <v>0.000313492063492064</v>
      </c>
      <c r="BQ7">
        <f t="shared" si="61"/>
        <v>0.129341889727193</v>
      </c>
      <c r="BR7">
        <f t="shared" si="61"/>
        <v>0.361007208863645</v>
      </c>
      <c r="BS7">
        <f t="shared" si="61"/>
        <v>0.589770770705896</v>
      </c>
      <c r="BT7">
        <f t="shared" si="61"/>
        <v>0.0723118732897943</v>
      </c>
      <c r="BU7">
        <f t="shared" si="61"/>
        <v>0.273880305144624</v>
      </c>
      <c r="BV7">
        <f t="shared" si="61"/>
        <v>0.209519633525747</v>
      </c>
      <c r="BX7" s="83">
        <f t="shared" si="6"/>
        <v>0.587533189058666</v>
      </c>
      <c r="BY7" s="84">
        <f t="shared" si="7"/>
        <v>0.20648621392424</v>
      </c>
      <c r="BZ7" s="85">
        <f t="shared" si="8"/>
        <v>0.950777979569541</v>
      </c>
      <c r="CA7" s="86">
        <f t="shared" si="9"/>
        <v>0.555711811960165</v>
      </c>
      <c r="CC7">
        <f t="shared" ref="CC7:CF7" si="62">BX7/SUM(BX$2:BX$11)</f>
        <v>0.131789438476599</v>
      </c>
      <c r="CD7">
        <f t="shared" si="62"/>
        <v>0.0637522336981292</v>
      </c>
      <c r="CE7">
        <f t="shared" si="62"/>
        <v>0.122393860634255</v>
      </c>
      <c r="CF7">
        <f t="shared" si="62"/>
        <v>0.111766237261787</v>
      </c>
      <c r="CH7">
        <f t="shared" ref="CH7:CK7" si="63">CC7*LN(CC7)</f>
        <v>-0.267077859274753</v>
      </c>
      <c r="CI7">
        <f t="shared" si="63"/>
        <v>-0.175494028708544</v>
      </c>
      <c r="CJ7">
        <f t="shared" si="63"/>
        <v>-0.257089658963858</v>
      </c>
      <c r="CK7">
        <f t="shared" si="63"/>
        <v>-0.244918469705778</v>
      </c>
      <c r="CL7" s="77" t="s">
        <v>185</v>
      </c>
      <c r="CM7">
        <f t="shared" ref="CM7:CP7" si="64">AVERAGE(CM5:CM6)</f>
        <v>0.190058977744421</v>
      </c>
      <c r="CN7">
        <f t="shared" si="64"/>
        <v>0.212330866972315</v>
      </c>
      <c r="CO7">
        <f t="shared" si="64"/>
        <v>0.265009157936941</v>
      </c>
      <c r="CP7">
        <f t="shared" si="64"/>
        <v>0.332600997346322</v>
      </c>
      <c r="CR7">
        <f t="shared" ref="CR7:CU7" si="65">CM$7*BX7</f>
        <v>0.111665957303409</v>
      </c>
      <c r="CS7">
        <f t="shared" si="65"/>
        <v>0.0438433968203647</v>
      </c>
      <c r="CT7">
        <f t="shared" si="65"/>
        <v>0.25196487175071</v>
      </c>
      <c r="CU7">
        <f t="shared" si="65"/>
        <v>0.184830302895083</v>
      </c>
      <c r="CV7" s="87">
        <f t="shared" si="14"/>
        <v>0.592304528769567</v>
      </c>
      <c r="CX7">
        <f t="shared" si="25"/>
        <v>0.148248130099246</v>
      </c>
    </row>
    <row r="8" spans="1:102">
      <c r="A8" s="129" t="s">
        <v>107</v>
      </c>
      <c r="B8" s="130">
        <v>2018</v>
      </c>
      <c r="C8" s="129" t="s">
        <v>96</v>
      </c>
      <c r="D8" s="131">
        <v>82850</v>
      </c>
      <c r="E8" s="131">
        <v>3.061207</v>
      </c>
      <c r="F8" s="131">
        <v>410931</v>
      </c>
      <c r="G8" s="131">
        <v>520.5</v>
      </c>
      <c r="H8" s="131"/>
      <c r="I8" s="131">
        <v>10</v>
      </c>
      <c r="J8" s="131">
        <v>7616</v>
      </c>
      <c r="K8" s="131">
        <v>22.484945</v>
      </c>
      <c r="L8" s="131">
        <v>12980300</v>
      </c>
      <c r="M8" s="131">
        <v>14533</v>
      </c>
      <c r="N8">
        <v>198700</v>
      </c>
      <c r="P8" s="82">
        <f t="shared" ref="P8:U8" si="66">(D8-MIN(D$2:D$11))/(MAX(D$2:D$11)-MIN(D$2:D$11))+0.001</f>
        <v>0.972966516925645</v>
      </c>
      <c r="Q8" s="108">
        <f t="shared" si="66"/>
        <v>0.44391592599497</v>
      </c>
      <c r="R8" s="108">
        <f t="shared" si="66"/>
        <v>0.678223215844376</v>
      </c>
      <c r="S8" s="108">
        <f t="shared" si="66"/>
        <v>0.0974738510301109</v>
      </c>
      <c r="T8" s="108">
        <v>0.001</v>
      </c>
      <c r="U8" s="108">
        <f t="shared" si="66"/>
        <v>0.001</v>
      </c>
      <c r="V8" s="108" cm="1">
        <f t="array" ref="V8">(MAX(J$2:J$11-J8)/(MAX(J$2:J$11)-MIN(J$2:J$11))+0.001)</f>
        <v>1.001</v>
      </c>
      <c r="W8" s="108" cm="1">
        <f t="array" ref="W8">(MAX(K$2:K$11-K8)/(MAX(K$2:K$11)-MIN(K$2:K$11))+0.001)</f>
        <v>0.883825545472154</v>
      </c>
      <c r="X8" s="108">
        <f t="shared" ref="X8:Z8" si="67">(L8-MIN(L$2:L$11))/(MAX(L$2:L$11)-MIN(L$2:L$11))+0.001</f>
        <v>0.467277309946059</v>
      </c>
      <c r="Y8" s="108">
        <f t="shared" si="67"/>
        <v>0.851388016603501</v>
      </c>
      <c r="Z8" s="108">
        <f t="shared" si="67"/>
        <v>0.574158626166369</v>
      </c>
      <c r="AB8">
        <f t="shared" ref="AB8:AL8" si="68">P8/SUM(P$2:P$11)</f>
        <v>0.139921930415807</v>
      </c>
      <c r="AC8">
        <f t="shared" si="68"/>
        <v>0.127280511537125</v>
      </c>
      <c r="AD8">
        <f t="shared" si="68"/>
        <v>0.175709177220529</v>
      </c>
      <c r="AE8">
        <f t="shared" si="68"/>
        <v>0.0248289893568708</v>
      </c>
      <c r="AF8">
        <f t="shared" si="68"/>
        <v>0.1</v>
      </c>
      <c r="AG8">
        <f t="shared" si="68"/>
        <v>0.000172777884430793</v>
      </c>
      <c r="AH8">
        <f t="shared" si="68"/>
        <v>0.11695896976647</v>
      </c>
      <c r="AI8">
        <f t="shared" si="68"/>
        <v>0.120765613602616</v>
      </c>
      <c r="AJ8">
        <f t="shared" si="68"/>
        <v>0.142944329199811</v>
      </c>
      <c r="AK8">
        <f t="shared" si="68"/>
        <v>0.120614940373145</v>
      </c>
      <c r="AL8">
        <f t="shared" si="68"/>
        <v>0.136706446102714</v>
      </c>
      <c r="AN8">
        <f t="shared" ref="AN8:AX8" si="69">AB8*LN(AB8)</f>
        <v>-0.275180354091812</v>
      </c>
      <c r="AO8">
        <f t="shared" si="69"/>
        <v>-0.262371194036598</v>
      </c>
      <c r="AP8">
        <f t="shared" si="69"/>
        <v>-0.305545090279572</v>
      </c>
      <c r="AQ8">
        <f t="shared" si="69"/>
        <v>-0.0917615731170835</v>
      </c>
      <c r="AR8">
        <f t="shared" si="69"/>
        <v>-0.230258509299405</v>
      </c>
      <c r="AS8">
        <f t="shared" si="69"/>
        <v>-0.00149686183990453</v>
      </c>
      <c r="AT8">
        <f t="shared" si="69"/>
        <v>-0.250986006604293</v>
      </c>
      <c r="AU8">
        <f t="shared" si="69"/>
        <v>-0.255286876172707</v>
      </c>
      <c r="AV8">
        <f t="shared" si="69"/>
        <v>-0.278069607997454</v>
      </c>
      <c r="AW8">
        <f t="shared" si="69"/>
        <v>-0.255118946673624</v>
      </c>
      <c r="AX8">
        <f t="shared" si="69"/>
        <v>-0.272034806642969</v>
      </c>
      <c r="BL8">
        <f t="shared" ref="BL8:BV8" si="70">AZ$7*P8</f>
        <v>0.245894775304461</v>
      </c>
      <c r="BM8">
        <f t="shared" si="70"/>
        <v>0.219040687083189</v>
      </c>
      <c r="BN8">
        <f t="shared" si="70"/>
        <v>0.172163452157985</v>
      </c>
      <c r="BO8">
        <f t="shared" si="70"/>
        <v>0.0386134870707578</v>
      </c>
      <c r="BP8">
        <f t="shared" si="70"/>
        <v>0.000313492063492064</v>
      </c>
      <c r="BQ8">
        <f t="shared" si="70"/>
        <v>0.000290365928546954</v>
      </c>
      <c r="BR8">
        <f t="shared" si="70"/>
        <v>0.362983806439865</v>
      </c>
      <c r="BS8">
        <f t="shared" si="70"/>
        <v>0.56333167861474</v>
      </c>
      <c r="BT8">
        <f t="shared" si="70"/>
        <v>0.118486064560789</v>
      </c>
      <c r="BU8">
        <f t="shared" si="70"/>
        <v>0.300262435011024</v>
      </c>
      <c r="BV8">
        <f t="shared" si="70"/>
        <v>0.226080165071269</v>
      </c>
      <c r="BX8" s="83">
        <f t="shared" si="6"/>
        <v>0.637098914545634</v>
      </c>
      <c r="BY8" s="84">
        <f t="shared" si="7"/>
        <v>0.0392173450627969</v>
      </c>
      <c r="BZ8" s="85">
        <f t="shared" si="8"/>
        <v>0.926315485054606</v>
      </c>
      <c r="CA8" s="86">
        <f t="shared" si="9"/>
        <v>0.644828664643082</v>
      </c>
      <c r="CC8">
        <f t="shared" ref="CC8:CF8" si="71">BX8/SUM(BX$2:BX$11)</f>
        <v>0.142907515295508</v>
      </c>
      <c r="CD8">
        <f t="shared" si="71"/>
        <v>0.0121082821944758</v>
      </c>
      <c r="CE8">
        <f t="shared" si="71"/>
        <v>0.119244798278201</v>
      </c>
      <c r="CF8">
        <f t="shared" si="71"/>
        <v>0.129689655635511</v>
      </c>
      <c r="CH8">
        <f t="shared" ref="CH8:CK8" si="72">CC8*LN(CC8)</f>
        <v>-0.278034803071646</v>
      </c>
      <c r="CI8">
        <f t="shared" si="72"/>
        <v>-0.0534443300310536</v>
      </c>
      <c r="CJ8">
        <f t="shared" si="72"/>
        <v>-0.253583218018241</v>
      </c>
      <c r="CK8">
        <f t="shared" si="72"/>
        <v>-0.264905510304348</v>
      </c>
      <c r="CR8">
        <f t="shared" ref="CR8:CU8" si="73">CM$7*BX8</f>
        <v>0.121086368420623</v>
      </c>
      <c r="CS8">
        <f t="shared" si="73"/>
        <v>0.00832705287753609</v>
      </c>
      <c r="CT8">
        <f t="shared" si="73"/>
        <v>0.24548208667827</v>
      </c>
      <c r="CU8">
        <f t="shared" si="73"/>
        <v>0.214470656977786</v>
      </c>
      <c r="CV8" s="87">
        <f t="shared" si="14"/>
        <v>0.589366164954216</v>
      </c>
      <c r="CX8">
        <f t="shared" si="25"/>
        <v>0.167778512699204</v>
      </c>
    </row>
    <row r="9" spans="1:102">
      <c r="A9" s="129" t="s">
        <v>107</v>
      </c>
      <c r="B9" s="130">
        <v>2019</v>
      </c>
      <c r="C9" s="129" t="s">
        <v>96</v>
      </c>
      <c r="D9" s="131">
        <v>83421</v>
      </c>
      <c r="E9" s="131">
        <v>3.0973286</v>
      </c>
      <c r="F9" s="131">
        <v>459929</v>
      </c>
      <c r="G9" s="131">
        <v>277</v>
      </c>
      <c r="H9" s="131"/>
      <c r="I9" s="131">
        <v>28</v>
      </c>
      <c r="J9" s="131">
        <v>12438</v>
      </c>
      <c r="K9" s="131">
        <v>23.2801</v>
      </c>
      <c r="L9" s="131">
        <v>13628777</v>
      </c>
      <c r="M9" s="131">
        <v>15362</v>
      </c>
      <c r="N9">
        <v>226324</v>
      </c>
      <c r="P9" s="82">
        <f t="shared" ref="P9:U9" si="74">(D9-MIN(D$2:D$11))/(MAX(D$2:D$11)-MIN(D$2:D$11))+0.001</f>
        <v>0.986983258462823</v>
      </c>
      <c r="Q9" s="108">
        <f t="shared" si="74"/>
        <v>0.454162015265429</v>
      </c>
      <c r="R9" s="108">
        <f t="shared" si="74"/>
        <v>0.839611607922188</v>
      </c>
      <c r="S9" s="108">
        <f t="shared" si="74"/>
        <v>0.001</v>
      </c>
      <c r="T9" s="108">
        <v>0.001</v>
      </c>
      <c r="U9" s="108">
        <f t="shared" si="74"/>
        <v>0.501</v>
      </c>
      <c r="V9" s="108" cm="1">
        <f t="array" ref="V9">(MAX(J$2:J$11-J9)/(MAX(J$2:J$11)-MIN(J$2:J$11))+0.001)</f>
        <v>0.888674998252929</v>
      </c>
      <c r="W9" s="108" cm="1">
        <f t="array" ref="W9">(MAX(K$2:K$11-K9)/(MAX(K$2:K$11)-MIN(K$2:K$11))+0.001)</f>
        <v>0.842344522366616</v>
      </c>
      <c r="X9" s="108">
        <f t="shared" ref="X9:Z9" si="75">(L9-MIN(L$2:L$11))/(MAX(L$2:L$11)-MIN(L$2:L$11))+0.001</f>
        <v>0.530189821102876</v>
      </c>
      <c r="Y9" s="108">
        <f t="shared" si="75"/>
        <v>0.926194008301751</v>
      </c>
      <c r="Z9" s="108">
        <f t="shared" si="75"/>
        <v>0.745540401032361</v>
      </c>
      <c r="AB9">
        <f t="shared" ref="AB9:AL9" si="76">P9/SUM(P$2:P$11)</f>
        <v>0.14193767247877</v>
      </c>
      <c r="AC9">
        <f t="shared" si="76"/>
        <v>0.130218291885231</v>
      </c>
      <c r="AD9">
        <f t="shared" si="76"/>
        <v>0.217520517384743</v>
      </c>
      <c r="AE9">
        <f t="shared" si="76"/>
        <v>0.000254724616853404</v>
      </c>
      <c r="AF9">
        <f t="shared" si="76"/>
        <v>0.1</v>
      </c>
      <c r="AG9">
        <f t="shared" si="76"/>
        <v>0.0865617200998272</v>
      </c>
      <c r="AH9">
        <f t="shared" si="76"/>
        <v>0.103834677575307</v>
      </c>
      <c r="AI9">
        <f t="shared" si="76"/>
        <v>0.115097661104673</v>
      </c>
      <c r="AJ9">
        <f t="shared" si="76"/>
        <v>0.162189831847103</v>
      </c>
      <c r="AK9">
        <f t="shared" si="76"/>
        <v>0.131212599786104</v>
      </c>
      <c r="AL9">
        <f t="shared" si="76"/>
        <v>0.177512230951997</v>
      </c>
      <c r="AN9">
        <f t="shared" ref="AN9:AX9" si="77">AB9*LN(AB9)</f>
        <v>-0.277114462429064</v>
      </c>
      <c r="AO9">
        <f t="shared" si="77"/>
        <v>-0.265455596302252</v>
      </c>
      <c r="AP9">
        <f t="shared" si="77"/>
        <v>-0.33181930526436</v>
      </c>
      <c r="AQ9">
        <f t="shared" si="77"/>
        <v>-0.00210792963448263</v>
      </c>
      <c r="AR9">
        <f t="shared" si="77"/>
        <v>-0.230258509299405</v>
      </c>
      <c r="AS9">
        <f t="shared" si="77"/>
        <v>-0.211807664499185</v>
      </c>
      <c r="AT9">
        <f t="shared" si="77"/>
        <v>-0.235180901569749</v>
      </c>
      <c r="AU9">
        <f t="shared" si="77"/>
        <v>-0.248838183458111</v>
      </c>
      <c r="AV9">
        <f t="shared" si="77"/>
        <v>-0.295021329995465</v>
      </c>
      <c r="AW9">
        <f t="shared" si="77"/>
        <v>-0.266484441387092</v>
      </c>
      <c r="AX9">
        <f t="shared" si="77"/>
        <v>-0.306868192245761</v>
      </c>
      <c r="BL9">
        <f t="shared" ref="BL9:BV9" si="78">AZ$7*P9</f>
        <v>0.249437182417992</v>
      </c>
      <c r="BM9">
        <f t="shared" si="78"/>
        <v>0.224096397640738</v>
      </c>
      <c r="BN9">
        <f t="shared" si="78"/>
        <v>0.213131059973872</v>
      </c>
      <c r="BO9">
        <f t="shared" si="78"/>
        <v>0.000396142007960983</v>
      </c>
      <c r="BP9">
        <f t="shared" si="78"/>
        <v>0.000313492063492064</v>
      </c>
      <c r="BQ9">
        <f t="shared" si="78"/>
        <v>0.145473330202024</v>
      </c>
      <c r="BR9">
        <f t="shared" si="78"/>
        <v>0.322252381172616</v>
      </c>
      <c r="BS9">
        <f t="shared" si="78"/>
        <v>0.536892553273306</v>
      </c>
      <c r="BT9">
        <f t="shared" si="78"/>
        <v>0.134438595745042</v>
      </c>
      <c r="BU9">
        <f t="shared" si="78"/>
        <v>0.326644564877425</v>
      </c>
      <c r="BV9">
        <f t="shared" si="78"/>
        <v>0.293563292879721</v>
      </c>
      <c r="BX9" s="83">
        <f t="shared" si="6"/>
        <v>0.686664640032602</v>
      </c>
      <c r="BY9" s="84">
        <f t="shared" si="7"/>
        <v>0.146182964273477</v>
      </c>
      <c r="BZ9" s="85">
        <f t="shared" si="8"/>
        <v>0.859144934445923</v>
      </c>
      <c r="CA9" s="86">
        <f t="shared" si="9"/>
        <v>0.754646453502188</v>
      </c>
      <c r="CC9">
        <f t="shared" ref="CC9:CF9" si="79">BX9/SUM(BX$2:BX$11)</f>
        <v>0.154025592114416</v>
      </c>
      <c r="CD9">
        <f t="shared" si="79"/>
        <v>0.0451337177622295</v>
      </c>
      <c r="CE9">
        <f t="shared" si="79"/>
        <v>0.110597918368711</v>
      </c>
      <c r="CF9">
        <f t="shared" si="79"/>
        <v>0.151776501336879</v>
      </c>
      <c r="CH9">
        <f t="shared" ref="CH9:CK9" si="80">CC9*LN(CC9)</f>
        <v>-0.288125895746919</v>
      </c>
      <c r="CI9">
        <f t="shared" si="80"/>
        <v>-0.13982993046548</v>
      </c>
      <c r="CJ9">
        <f t="shared" si="80"/>
        <v>-0.243520470204941</v>
      </c>
      <c r="CK9">
        <f t="shared" si="80"/>
        <v>-0.2861512540146</v>
      </c>
      <c r="CR9">
        <f t="shared" ref="CR9:CU9" si="81">CM$7*BX9</f>
        <v>0.130506779537837</v>
      </c>
      <c r="CS9">
        <f t="shared" si="81"/>
        <v>0.0310391555407703</v>
      </c>
      <c r="CT9">
        <f t="shared" si="81"/>
        <v>0.227681275623303</v>
      </c>
      <c r="CU9">
        <f t="shared" si="81"/>
        <v>0.250996163078693</v>
      </c>
      <c r="CV9" s="87">
        <f t="shared" si="14"/>
        <v>0.640223373780603</v>
      </c>
      <c r="CX9">
        <f t="shared" si="25"/>
        <v>0.17909402758057</v>
      </c>
    </row>
    <row r="10" spans="1:102">
      <c r="A10" s="129" t="s">
        <v>107</v>
      </c>
      <c r="B10" s="130">
        <v>2020</v>
      </c>
      <c r="C10" s="129" t="s">
        <v>96</v>
      </c>
      <c r="D10" s="131">
        <v>83992</v>
      </c>
      <c r="E10" s="131">
        <v>3.1334502</v>
      </c>
      <c r="F10" s="131">
        <v>508927</v>
      </c>
      <c r="G10" s="131">
        <v>759</v>
      </c>
      <c r="H10" s="131"/>
      <c r="I10" s="131">
        <v>46</v>
      </c>
      <c r="J10" s="131">
        <v>17260</v>
      </c>
      <c r="K10" s="131">
        <v>24.075254</v>
      </c>
      <c r="L10" s="131">
        <v>12940036</v>
      </c>
      <c r="M10" s="131">
        <v>16191</v>
      </c>
      <c r="N10">
        <v>261161</v>
      </c>
      <c r="P10" s="82">
        <f t="shared" ref="P10:U10" si="82">(D10-MIN(D$2:D$11))/(MAX(D$2:D$11)-MIN(D$2:D$11))+0.001</f>
        <v>1.001</v>
      </c>
      <c r="Q10" s="108">
        <f t="shared" si="82"/>
        <v>0.464408104535889</v>
      </c>
      <c r="R10" s="108">
        <f t="shared" si="82"/>
        <v>1.001</v>
      </c>
      <c r="S10" s="108">
        <f t="shared" si="82"/>
        <v>0.191966719492868</v>
      </c>
      <c r="T10" s="108">
        <v>0.001</v>
      </c>
      <c r="U10" s="108">
        <f t="shared" si="82"/>
        <v>1.001</v>
      </c>
      <c r="V10" s="108" cm="1">
        <f t="array" ref="V10">(MAX(J$2:J$11-J10)/(MAX(J$2:J$11)-MIN(J$2:J$11))+0.001)</f>
        <v>0.776349996505859</v>
      </c>
      <c r="W10" s="108" cm="1">
        <f t="array" ref="W10">(MAX(K$2:K$11-K10)/(MAX(K$2:K$11)-MIN(K$2:K$11))+0.001)</f>
        <v>0.800863551428294</v>
      </c>
      <c r="X10" s="108">
        <f t="shared" ref="X10:Z10" si="83">(L10-MIN(L$2:L$11))/(MAX(L$2:L$11)-MIN(L$2:L$11))+0.001</f>
        <v>0.463371066009546</v>
      </c>
      <c r="Y10" s="108">
        <f t="shared" si="83"/>
        <v>1.001</v>
      </c>
      <c r="Z10" s="108">
        <f t="shared" si="83"/>
        <v>0.961672275163788</v>
      </c>
      <c r="AB10">
        <f t="shared" ref="AB10:AL10" si="84">P10/SUM(P$2:P$11)</f>
        <v>0.143953414541733</v>
      </c>
      <c r="AC10">
        <f t="shared" si="84"/>
        <v>0.133156072233337</v>
      </c>
      <c r="AD10">
        <f t="shared" si="84"/>
        <v>0.259331857548957</v>
      </c>
      <c r="AE10">
        <f t="shared" si="84"/>
        <v>0.0488986490714258</v>
      </c>
      <c r="AF10">
        <f t="shared" si="84"/>
        <v>0.1</v>
      </c>
      <c r="AG10">
        <f t="shared" si="84"/>
        <v>0.172950662315224</v>
      </c>
      <c r="AH10">
        <f t="shared" si="84"/>
        <v>0.0907103853841437</v>
      </c>
      <c r="AI10">
        <f t="shared" si="84"/>
        <v>0.109429715734841</v>
      </c>
      <c r="AJ10">
        <f t="shared" si="84"/>
        <v>0.141749374068649</v>
      </c>
      <c r="AK10">
        <f t="shared" si="84"/>
        <v>0.141810259199062</v>
      </c>
      <c r="AL10">
        <f t="shared" si="84"/>
        <v>0.228972958102102</v>
      </c>
      <c r="AN10">
        <f t="shared" ref="AN10:AX10" si="85">AB10*LN(AB10)</f>
        <v>-0.279019943041298</v>
      </c>
      <c r="AO10">
        <f t="shared" si="85"/>
        <v>-0.268473715363623</v>
      </c>
      <c r="AP10">
        <f t="shared" si="85"/>
        <v>-0.350006394608046</v>
      </c>
      <c r="AQ10">
        <f t="shared" si="85"/>
        <v>-0.14757639229167</v>
      </c>
      <c r="AR10">
        <f t="shared" si="85"/>
        <v>-0.230258509299405</v>
      </c>
      <c r="AS10">
        <f t="shared" si="85"/>
        <v>-0.303484986888404</v>
      </c>
      <c r="AT10">
        <f t="shared" si="85"/>
        <v>-0.217712492511539</v>
      </c>
      <c r="AU10">
        <f t="shared" si="85"/>
        <v>-0.242110269711267</v>
      </c>
      <c r="AV10">
        <f t="shared" si="85"/>
        <v>-0.276935008234991</v>
      </c>
      <c r="AW10">
        <f t="shared" si="85"/>
        <v>-0.276993060990328</v>
      </c>
      <c r="AX10">
        <f t="shared" si="85"/>
        <v>-0.337540799716844</v>
      </c>
      <c r="BL10">
        <f t="shared" ref="BL10:BV10" si="86">AZ$7*P10</f>
        <v>0.252979589531523</v>
      </c>
      <c r="BM10">
        <f t="shared" si="86"/>
        <v>0.229152108198288</v>
      </c>
      <c r="BN10">
        <f t="shared" si="86"/>
        <v>0.25409866778976</v>
      </c>
      <c r="BO10">
        <f t="shared" si="86"/>
        <v>0.0760460817215875</v>
      </c>
      <c r="BP10">
        <f t="shared" si="86"/>
        <v>0.000313492063492064</v>
      </c>
      <c r="BQ10">
        <f t="shared" si="86"/>
        <v>0.290656294475501</v>
      </c>
      <c r="BR10">
        <f t="shared" si="86"/>
        <v>0.281520955905368</v>
      </c>
      <c r="BS10">
        <f t="shared" si="86"/>
        <v>0.510453461182151</v>
      </c>
      <c r="BT10">
        <f t="shared" si="86"/>
        <v>0.117495570348037</v>
      </c>
      <c r="BU10">
        <f t="shared" si="86"/>
        <v>0.353026694743825</v>
      </c>
      <c r="BV10">
        <f t="shared" si="86"/>
        <v>0.378667178032597</v>
      </c>
      <c r="BX10" s="83">
        <f t="shared" si="6"/>
        <v>0.736230365519571</v>
      </c>
      <c r="BY10" s="84">
        <f t="shared" si="7"/>
        <v>0.36701586826058</v>
      </c>
      <c r="BZ10" s="85">
        <f t="shared" si="8"/>
        <v>0.791974417087518</v>
      </c>
      <c r="CA10" s="86">
        <f t="shared" si="9"/>
        <v>0.84918944312446</v>
      </c>
      <c r="CC10">
        <f t="shared" ref="CC10:CF10" si="87">BX10/SUM(BX$2:BX$11)</f>
        <v>0.165143668933325</v>
      </c>
      <c r="CD10">
        <f t="shared" si="87"/>
        <v>0.11331546527777</v>
      </c>
      <c r="CE10">
        <f t="shared" si="87"/>
        <v>0.101951042739537</v>
      </c>
      <c r="CF10">
        <f t="shared" si="87"/>
        <v>0.170791238799971</v>
      </c>
      <c r="CH10">
        <f t="shared" ref="CH10:CK10" si="88">CC10*LN(CC10)</f>
        <v>-0.297413750468264</v>
      </c>
      <c r="CI10">
        <f t="shared" si="88"/>
        <v>-0.246753448021773</v>
      </c>
      <c r="CJ10">
        <f t="shared" si="88"/>
        <v>-0.232780998234927</v>
      </c>
      <c r="CK10">
        <f t="shared" si="88"/>
        <v>-0.301841626834262</v>
      </c>
      <c r="CR10">
        <f t="shared" ref="CR10:CU10" si="89">CM$7*BX10</f>
        <v>0.139927190655051</v>
      </c>
      <c r="CS10">
        <f t="shared" si="89"/>
        <v>0.0779287975003658</v>
      </c>
      <c r="CT10">
        <f t="shared" si="89"/>
        <v>0.209880473379963</v>
      </c>
      <c r="CU10">
        <f t="shared" si="89"/>
        <v>0.282441255719164</v>
      </c>
      <c r="CV10" s="87">
        <f t="shared" si="14"/>
        <v>0.710177717254543</v>
      </c>
      <c r="CX10">
        <f t="shared" si="25"/>
        <v>0.174903832017507</v>
      </c>
    </row>
    <row r="11" spans="1:102">
      <c r="A11" s="129" t="s">
        <v>107</v>
      </c>
      <c r="B11" s="130">
        <v>2021</v>
      </c>
      <c r="C11" s="132" t="s">
        <v>96</v>
      </c>
      <c r="D11" s="131">
        <v>43255</v>
      </c>
      <c r="E11" s="131">
        <v>5.0251532</v>
      </c>
      <c r="F11" s="131">
        <v>322257</v>
      </c>
      <c r="G11" s="131">
        <v>774</v>
      </c>
      <c r="H11" s="131"/>
      <c r="I11" s="131">
        <v>35</v>
      </c>
      <c r="J11" s="131">
        <v>50545</v>
      </c>
      <c r="K11" s="131">
        <v>39.40794</v>
      </c>
      <c r="L11" s="131">
        <v>18481700</v>
      </c>
      <c r="M11" s="131">
        <v>5109</v>
      </c>
      <c r="N11">
        <v>267500</v>
      </c>
      <c r="P11" s="82">
        <f t="shared" ref="P11:U11" si="90">(D11-MIN(D$2:D$11))/(MAX(D$2:D$11)-MIN(D$2:D$11))+0.001</f>
        <v>0.001</v>
      </c>
      <c r="Q11" s="108">
        <f t="shared" si="90"/>
        <v>1.001</v>
      </c>
      <c r="R11" s="108">
        <f t="shared" si="90"/>
        <v>0.386151003119205</v>
      </c>
      <c r="S11" s="108">
        <f t="shared" si="90"/>
        <v>0.197909667194929</v>
      </c>
      <c r="T11" s="108">
        <v>0.001</v>
      </c>
      <c r="U11" s="108">
        <f t="shared" si="90"/>
        <v>0.695444444444444</v>
      </c>
      <c r="V11" s="108" cm="1">
        <f t="array" ref="V11">(MAX(J$2:J$11-J11)/(MAX(J$2:J$11)-MIN(J$2:J$11))+0.001)</f>
        <v>0.001</v>
      </c>
      <c r="W11" s="108" cm="1">
        <f t="array" ref="W11">(MAX(K$2:K$11-K11)/(MAX(K$2:K$11)-MIN(K$2:K$11))+0.001)</f>
        <v>0.001</v>
      </c>
      <c r="X11" s="108">
        <f t="shared" ref="X11:Z11" si="91">(L11-MIN(L$2:L$11))/(MAX(L$2:L$11)-MIN(L$2:L$11))+0.001</f>
        <v>1.001</v>
      </c>
      <c r="Y11" s="108">
        <f t="shared" si="91"/>
        <v>0.001</v>
      </c>
      <c r="Z11" s="108">
        <f t="shared" si="91"/>
        <v>1.001</v>
      </c>
      <c r="AB11">
        <f t="shared" ref="AB11:AL11" si="92">P11/SUM(P$2:P$11)</f>
        <v>0.000143809604936796</v>
      </c>
      <c r="AC11">
        <f t="shared" si="92"/>
        <v>0.287008833402625</v>
      </c>
      <c r="AD11">
        <f t="shared" si="92"/>
        <v>0.100041215717579</v>
      </c>
      <c r="AE11">
        <f t="shared" si="92"/>
        <v>0.0504124641478129</v>
      </c>
      <c r="AF11">
        <f t="shared" si="92"/>
        <v>0.1</v>
      </c>
      <c r="AG11">
        <f t="shared" si="92"/>
        <v>0.120157419850259</v>
      </c>
      <c r="AH11">
        <f t="shared" si="92"/>
        <v>0.000116842127638831</v>
      </c>
      <c r="AI11">
        <f t="shared" si="92"/>
        <v>0.000136639650461903</v>
      </c>
      <c r="AJ11">
        <f t="shared" si="92"/>
        <v>0.306214897413975</v>
      </c>
      <c r="AK11">
        <f t="shared" si="92"/>
        <v>0.000141668590608454</v>
      </c>
      <c r="AL11">
        <f t="shared" si="92"/>
        <v>0.238336839877356</v>
      </c>
      <c r="AN11">
        <f t="shared" ref="AN11:AX11" si="93">AB11*LN(AB11)</f>
        <v>-0.00127228649725798</v>
      </c>
      <c r="AO11">
        <f t="shared" si="93"/>
        <v>-0.358256562104853</v>
      </c>
      <c r="AP11">
        <f t="shared" si="93"/>
        <v>-0.23031218778621</v>
      </c>
      <c r="AQ11">
        <f t="shared" si="93"/>
        <v>-0.150608085081318</v>
      </c>
      <c r="AR11">
        <f t="shared" si="93"/>
        <v>-0.230258509299405</v>
      </c>
      <c r="AS11">
        <f t="shared" si="93"/>
        <v>-0.254607872853046</v>
      </c>
      <c r="AT11">
        <f t="shared" si="93"/>
        <v>-0.00105796887908309</v>
      </c>
      <c r="AU11">
        <f t="shared" si="93"/>
        <v>-0.00121584193481899</v>
      </c>
      <c r="AV11">
        <f t="shared" si="93"/>
        <v>-0.362395576424554</v>
      </c>
      <c r="AW11">
        <f t="shared" si="93"/>
        <v>-0.00125546989709069</v>
      </c>
      <c r="AX11">
        <f t="shared" si="93"/>
        <v>-0.341791786393691</v>
      </c>
      <c r="AY11" s="81" t="s">
        <v>170</v>
      </c>
      <c r="BL11">
        <f t="shared" ref="BL11:BV11" si="94">AZ$7*P11</f>
        <v>0.000252726862668854</v>
      </c>
      <c r="BM11">
        <f t="shared" si="94"/>
        <v>0.493921742678717</v>
      </c>
      <c r="BN11">
        <f t="shared" si="94"/>
        <v>0.0980224330252441</v>
      </c>
      <c r="BO11">
        <f t="shared" si="94"/>
        <v>0.078400332957489</v>
      </c>
      <c r="BP11">
        <f t="shared" si="94"/>
        <v>0.000313492063492064</v>
      </c>
      <c r="BQ11">
        <f t="shared" si="94"/>
        <v>0.201933371863931</v>
      </c>
      <c r="BR11">
        <f t="shared" si="94"/>
        <v>0.000362621185254611</v>
      </c>
      <c r="BS11">
        <f t="shared" si="94"/>
        <v>0.000637378814745391</v>
      </c>
      <c r="BT11">
        <f t="shared" si="94"/>
        <v>0.253820478976481</v>
      </c>
      <c r="BU11">
        <f t="shared" si="94"/>
        <v>0.000352674020723102</v>
      </c>
      <c r="BV11">
        <f t="shared" si="94"/>
        <v>0.394152826279693</v>
      </c>
      <c r="BX11" s="83">
        <f t="shared" si="6"/>
        <v>0.59219690256663</v>
      </c>
      <c r="BY11" s="84">
        <f t="shared" si="7"/>
        <v>0.280647196884912</v>
      </c>
      <c r="BZ11" s="85">
        <f t="shared" si="8"/>
        <v>0.001</v>
      </c>
      <c r="CA11" s="86">
        <f t="shared" si="9"/>
        <v>0.648325979276897</v>
      </c>
      <c r="CC11">
        <f t="shared" ref="CC11:CF11" si="95">BX11/SUM(BX$2:BX$11)</f>
        <v>0.132835555012441</v>
      </c>
      <c r="CD11">
        <f t="shared" si="95"/>
        <v>0.0866492989652878</v>
      </c>
      <c r="CE11">
        <f t="shared" si="95"/>
        <v>0.00012873022226458</v>
      </c>
      <c r="CF11">
        <f t="shared" si="95"/>
        <v>0.13039304485404</v>
      </c>
      <c r="CH11">
        <f t="shared" ref="CH11:CK11" si="96">CC11*LN(CC11)</f>
        <v>-0.268147609005168</v>
      </c>
      <c r="CI11">
        <f t="shared" si="96"/>
        <v>-0.211934337859711</v>
      </c>
      <c r="CJ11">
        <f t="shared" si="96"/>
        <v>-0.00115313850929319</v>
      </c>
      <c r="CK11">
        <f t="shared" si="96"/>
        <v>-0.265636967579855</v>
      </c>
      <c r="CL11" s="81" t="s">
        <v>170</v>
      </c>
      <c r="CR11">
        <f t="shared" ref="CR11:CU11" si="97">CM$7*BX11</f>
        <v>0.112552337925226</v>
      </c>
      <c r="CS11">
        <f t="shared" si="97"/>
        <v>0.0595900626279234</v>
      </c>
      <c r="CT11">
        <f t="shared" si="97"/>
        <v>0.000265009157936942</v>
      </c>
      <c r="CU11">
        <f t="shared" si="97"/>
        <v>0.215633867313027</v>
      </c>
      <c r="CV11" s="87">
        <f t="shared" si="14"/>
        <v>0.388041277024113</v>
      </c>
      <c r="CX11">
        <f t="shared" si="25"/>
        <v>0.0860712002765747</v>
      </c>
    </row>
    <row r="12" spans="1:102">
      <c r="A12" s="7" t="s">
        <v>95</v>
      </c>
      <c r="B12" s="46">
        <v>2012</v>
      </c>
      <c r="C12" s="45" t="s">
        <v>96</v>
      </c>
      <c r="D12">
        <v>53168</v>
      </c>
      <c r="E12">
        <v>4.5717349</v>
      </c>
      <c r="F12">
        <v>359612</v>
      </c>
      <c r="I12">
        <v>38</v>
      </c>
      <c r="J12">
        <v>21406</v>
      </c>
      <c r="K12">
        <v>21.741098</v>
      </c>
      <c r="L12">
        <v>4010900</v>
      </c>
      <c r="M12">
        <v>10001</v>
      </c>
      <c r="N12">
        <v>211700</v>
      </c>
      <c r="P12" s="112">
        <f t="shared" ref="P12:Z12" si="98">(D12-MIN(D$12:D$21))/(MAX(D$12:D$21)-MIN(D$12:D$21))+0.001</f>
        <v>0.001</v>
      </c>
      <c r="Q12" s="113">
        <f t="shared" si="98"/>
        <v>0.655665333628517</v>
      </c>
      <c r="R12" s="113">
        <f t="shared" si="98"/>
        <v>0.001</v>
      </c>
      <c r="S12" s="113">
        <v>0.001</v>
      </c>
      <c r="T12" s="113">
        <v>0.001</v>
      </c>
      <c r="U12" s="113">
        <f t="shared" si="98"/>
        <v>0.0843333333333333</v>
      </c>
      <c r="V12" s="108" cm="1">
        <f t="array" ref="V12">(MAX(J$12:J$21-J12)/(MAX(J$12:J$21)-MIN(J$12:J$21))+0.001)</f>
        <v>1.001</v>
      </c>
      <c r="W12" s="108" cm="1">
        <f t="array" ref="W12">(MAX(K$12:K$21-K12)/(MAX(K$12:K$21)-MIN(K$12:K$21))+0.001)</f>
        <v>0.348813885575875</v>
      </c>
      <c r="X12" s="113">
        <f t="shared" si="98"/>
        <v>0.001</v>
      </c>
      <c r="Y12" s="113">
        <f t="shared" si="98"/>
        <v>0.001</v>
      </c>
      <c r="Z12" s="113">
        <f t="shared" si="98"/>
        <v>0.001</v>
      </c>
      <c r="AA12" s="80"/>
      <c r="AB12" s="80">
        <f t="shared" ref="AB12:AL12" si="99">P12/SUM(P$12:P$21)</f>
        <v>0.000166400802849691</v>
      </c>
      <c r="AC12" s="80">
        <f t="shared" si="99"/>
        <v>0.124445583355597</v>
      </c>
      <c r="AD12" s="80">
        <f t="shared" si="99"/>
        <v>0.00023745140393341</v>
      </c>
      <c r="AE12" s="80">
        <f t="shared" si="99"/>
        <v>0.1</v>
      </c>
      <c r="AF12" s="80">
        <f t="shared" si="99"/>
        <v>0.1</v>
      </c>
      <c r="AG12" s="80">
        <f t="shared" si="99"/>
        <v>0.0174122505161734</v>
      </c>
      <c r="AH12" s="80">
        <f t="shared" si="99"/>
        <v>0.17773185705379</v>
      </c>
      <c r="AI12" s="80">
        <f t="shared" si="99"/>
        <v>0.0670519870247502</v>
      </c>
      <c r="AJ12" s="80">
        <f t="shared" si="99"/>
        <v>0.000225380328668017</v>
      </c>
      <c r="AK12" s="80">
        <f t="shared" si="99"/>
        <v>0.000214158733213851</v>
      </c>
      <c r="AL12" s="80">
        <f t="shared" si="99"/>
        <v>0.000254297322545178</v>
      </c>
      <c r="AM12" s="80"/>
      <c r="AN12" s="80">
        <f t="shared" ref="AN12:AX12" si="100">AB12*LN(AB12)</f>
        <v>-0.00144787189015833</v>
      </c>
      <c r="AO12" s="80">
        <f t="shared" si="100"/>
        <v>-0.259330501019544</v>
      </c>
      <c r="AP12" s="80">
        <f t="shared" si="100"/>
        <v>-0.00198166198719483</v>
      </c>
      <c r="AQ12" s="80">
        <f t="shared" si="100"/>
        <v>-0.230258509299405</v>
      </c>
      <c r="AR12" s="80">
        <f t="shared" si="100"/>
        <v>-0.230258509299405</v>
      </c>
      <c r="AS12" s="80">
        <f t="shared" si="100"/>
        <v>-0.0705297357716939</v>
      </c>
      <c r="AT12" s="80">
        <f t="shared" si="100"/>
        <v>-0.307028101439051</v>
      </c>
      <c r="AU12" s="80">
        <f t="shared" si="100"/>
        <v>-0.181193715189423</v>
      </c>
      <c r="AV12" s="80">
        <f t="shared" si="100"/>
        <v>-0.00189268117159137</v>
      </c>
      <c r="AW12" s="80">
        <f t="shared" si="100"/>
        <v>-0.00180938282189422</v>
      </c>
      <c r="AX12" s="80">
        <f t="shared" si="100"/>
        <v>-0.00210482056985003</v>
      </c>
      <c r="AY12" s="80"/>
      <c r="AZ12" s="80">
        <f t="shared" ref="AZ12:BJ12" si="101">SUM(AN12:AN21)</f>
        <v>-2.1050652854503</v>
      </c>
      <c r="BA12" s="80">
        <f t="shared" si="101"/>
        <v>-1.99784892147763</v>
      </c>
      <c r="BB12" s="80">
        <f t="shared" si="101"/>
        <v>-1.95359940426146</v>
      </c>
      <c r="BC12" s="80">
        <f t="shared" si="101"/>
        <v>-2.30258509299405</v>
      </c>
      <c r="BD12" s="80">
        <f t="shared" si="101"/>
        <v>-2.30258509299405</v>
      </c>
      <c r="BE12" s="80">
        <f t="shared" si="101"/>
        <v>-2.03876820986278</v>
      </c>
      <c r="BF12" s="80">
        <f t="shared" si="101"/>
        <v>-1.89126167026381</v>
      </c>
      <c r="BG12" s="80">
        <f t="shared" si="101"/>
        <v>-2.01978038842393</v>
      </c>
      <c r="BH12" s="80">
        <f t="shared" si="101"/>
        <v>-1.97111217954199</v>
      </c>
      <c r="BI12" s="80">
        <f t="shared" si="101"/>
        <v>-2.05336513300949</v>
      </c>
      <c r="BJ12" s="80">
        <f t="shared" si="101"/>
        <v>-1.91446036395159</v>
      </c>
      <c r="BK12" s="80"/>
      <c r="BL12" s="80">
        <f t="shared" ref="BL12:BV12" si="102">AZ$17*P12</f>
        <v>0.00024626762179108</v>
      </c>
      <c r="BM12" s="80">
        <f t="shared" si="102"/>
        <v>0.324992297157793</v>
      </c>
      <c r="BN12" s="80">
        <f t="shared" si="102"/>
        <v>0.000258064420046097</v>
      </c>
      <c r="BO12" s="80">
        <f t="shared" si="102"/>
        <v>4.03439153439154e-5</v>
      </c>
      <c r="BP12" s="80">
        <f t="shared" si="102"/>
        <v>0.000313492063492064</v>
      </c>
      <c r="BQ12" s="80">
        <f t="shared" si="102"/>
        <v>0.0544931657848324</v>
      </c>
      <c r="BR12" s="80">
        <f t="shared" si="102"/>
        <v>0.421709110309945</v>
      </c>
      <c r="BS12" s="80">
        <f t="shared" si="102"/>
        <v>0.201862843268225</v>
      </c>
      <c r="BT12" s="80">
        <f t="shared" si="102"/>
        <v>0.000225863884489722</v>
      </c>
      <c r="BU12" s="80">
        <f t="shared" si="102"/>
        <v>0.00041925248948183</v>
      </c>
      <c r="BV12" s="80">
        <f t="shared" si="102"/>
        <v>0.000354883626028447</v>
      </c>
      <c r="BW12" s="80"/>
      <c r="BX12" s="80">
        <f t="shared" si="6"/>
        <v>0.325496629199631</v>
      </c>
      <c r="BY12" s="80">
        <f t="shared" si="7"/>
        <v>0.0548470017636684</v>
      </c>
      <c r="BZ12" s="80">
        <f t="shared" si="8"/>
        <v>0.62357195357817</v>
      </c>
      <c r="CA12" s="80">
        <f t="shared" si="9"/>
        <v>0.001</v>
      </c>
      <c r="CB12" s="80"/>
      <c r="CC12" s="80">
        <f t="shared" ref="CC12:CF12" si="103">BX12/SUM(BX$12:BX$21)</f>
        <v>0.0628578488692864</v>
      </c>
      <c r="CD12" s="80">
        <f t="shared" si="103"/>
        <v>0.0175055200374898</v>
      </c>
      <c r="CE12" s="80">
        <f t="shared" si="103"/>
        <v>0.115835185197185</v>
      </c>
      <c r="CF12" s="80">
        <f t="shared" si="103"/>
        <v>0.000229601973560516</v>
      </c>
      <c r="CG12" s="80"/>
      <c r="CH12" s="80">
        <f t="shared" ref="CH12:CK12" si="104">CC12*LN(CC12)</f>
        <v>-0.17392009151305</v>
      </c>
      <c r="CI12" s="80">
        <f t="shared" si="104"/>
        <v>-0.0708140126698731</v>
      </c>
      <c r="CJ12" s="80">
        <f t="shared" si="104"/>
        <v>-0.249692809560865</v>
      </c>
      <c r="CK12" s="80">
        <f t="shared" si="104"/>
        <v>-0.00192387242998574</v>
      </c>
      <c r="CL12" s="80"/>
      <c r="CM12">
        <f t="shared" ref="CM12:CP12" si="105">SUM(CH12:CH21)</f>
        <v>-2.12979278136204</v>
      </c>
      <c r="CN12">
        <f t="shared" si="105"/>
        <v>-2.03985235118145</v>
      </c>
      <c r="CO12">
        <f t="shared" si="105"/>
        <v>-2.11377186077164</v>
      </c>
      <c r="CP12">
        <f t="shared" si="105"/>
        <v>-2.00277741896907</v>
      </c>
      <c r="CQ12" s="80"/>
      <c r="CR12" s="80">
        <f t="shared" ref="CR12:CU12" si="106">CM$17*BX12</f>
        <v>0.0521387284276044</v>
      </c>
      <c r="CS12" s="80">
        <f t="shared" si="106"/>
        <v>0.0103655633871692</v>
      </c>
      <c r="CT12" s="80">
        <f t="shared" si="106"/>
        <v>0.155340554531278</v>
      </c>
      <c r="CU12" s="80">
        <f t="shared" si="106"/>
        <v>0.000401713314246872</v>
      </c>
      <c r="CV12" s="87">
        <f t="shared" si="14"/>
        <v>0.218246559660298</v>
      </c>
      <c r="CW12" s="80">
        <f>AVERAGE(CV12:CV21)</f>
        <v>0.451225709087847</v>
      </c>
      <c r="CX12">
        <f t="shared" si="25"/>
        <v>0.0312521459073868</v>
      </c>
    </row>
    <row r="13" spans="1:102">
      <c r="A13" s="7" t="s">
        <v>95</v>
      </c>
      <c r="B13" s="46">
        <v>2013</v>
      </c>
      <c r="C13" s="45" t="s">
        <v>96</v>
      </c>
      <c r="D13">
        <v>63415</v>
      </c>
      <c r="E13">
        <v>3.7430261</v>
      </c>
      <c r="F13">
        <v>395612</v>
      </c>
      <c r="I13">
        <v>43</v>
      </c>
      <c r="J13">
        <v>23090</v>
      </c>
      <c r="K13">
        <v>24.244678</v>
      </c>
      <c r="L13">
        <v>4612600</v>
      </c>
      <c r="M13">
        <v>11331</v>
      </c>
      <c r="N13">
        <v>232100</v>
      </c>
      <c r="P13" s="90">
        <f t="shared" ref="P13:Z13" si="107">(D13-MIN(D$12:D$21))/(MAX(D$12:D$21)-MIN(D$12:D$21))+0.001</f>
        <v>0.283551149837313</v>
      </c>
      <c r="Q13" s="91">
        <f t="shared" si="107"/>
        <v>0.322817296443114</v>
      </c>
      <c r="R13" s="91">
        <f t="shared" si="107"/>
        <v>0.0752923652212674</v>
      </c>
      <c r="S13" s="91">
        <v>0.001</v>
      </c>
      <c r="T13" s="91">
        <v>0.001</v>
      </c>
      <c r="U13" s="91">
        <f t="shared" si="107"/>
        <v>0.501</v>
      </c>
      <c r="V13" s="108" cm="1">
        <f t="array" ref="V13">(MAX(J$12:J$21-J13)/(MAX(J$12:J$21)-MIN(J$12:J$21))+0.001)</f>
        <v>0.900125434287768</v>
      </c>
      <c r="W13" s="108" cm="1">
        <f t="array" ref="W13">(MAX(K$12:K$21-K13)/(MAX(K$12:K$21)-MIN(K$12:K$21))+0.001)</f>
        <v>0.001</v>
      </c>
      <c r="X13" s="91">
        <f t="shared" si="107"/>
        <v>0.0916434069989907</v>
      </c>
      <c r="Y13" s="91">
        <f t="shared" si="107"/>
        <v>0.205678362573099</v>
      </c>
      <c r="Z13" s="91">
        <f t="shared" si="107"/>
        <v>0.0723037399510661</v>
      </c>
      <c r="AB13">
        <f t="shared" ref="AB13:AL13" si="108">P13/SUM(P$12:P$21)</f>
        <v>0.0471831389818818</v>
      </c>
      <c r="AC13">
        <f t="shared" si="108"/>
        <v>0.0612708720633704</v>
      </c>
      <c r="AD13">
        <f t="shared" si="108"/>
        <v>0.017878277827257</v>
      </c>
      <c r="AE13">
        <f t="shared" si="108"/>
        <v>0.1</v>
      </c>
      <c r="AF13">
        <f t="shared" si="108"/>
        <v>0.1</v>
      </c>
      <c r="AG13">
        <f t="shared" si="108"/>
        <v>0.103441156228493</v>
      </c>
      <c r="AH13">
        <f t="shared" si="108"/>
        <v>0.159821143873441</v>
      </c>
      <c r="AI13">
        <f t="shared" si="108"/>
        <v>0.000192228548797737</v>
      </c>
      <c r="AJ13">
        <f t="shared" si="108"/>
        <v>0.0206546211896894</v>
      </c>
      <c r="AK13">
        <f t="shared" si="108"/>
        <v>0.044047817578154</v>
      </c>
      <c r="AL13">
        <f t="shared" si="108"/>
        <v>0.0183866474795589</v>
      </c>
      <c r="AN13">
        <f t="shared" ref="AN13:AX13" si="109">AB13*LN(AB13)</f>
        <v>-0.144084032662152</v>
      </c>
      <c r="AO13">
        <f t="shared" si="109"/>
        <v>-0.171095890760847</v>
      </c>
      <c r="AP13">
        <f t="shared" si="109"/>
        <v>-0.0719452084069641</v>
      </c>
      <c r="AQ13">
        <f t="shared" si="109"/>
        <v>-0.230258509299405</v>
      </c>
      <c r="AR13">
        <f t="shared" si="109"/>
        <v>-0.230258509299405</v>
      </c>
      <c r="AS13">
        <f t="shared" si="109"/>
        <v>-0.234682368019096</v>
      </c>
      <c r="AT13">
        <f t="shared" si="109"/>
        <v>-0.293064021899577</v>
      </c>
      <c r="AU13">
        <f t="shared" si="109"/>
        <v>-0.00164486615501029</v>
      </c>
      <c r="AV13">
        <f t="shared" si="109"/>
        <v>-0.0801361338591507</v>
      </c>
      <c r="AW13">
        <f t="shared" si="109"/>
        <v>-0.137538406175225</v>
      </c>
      <c r="AX13">
        <f t="shared" si="109"/>
        <v>-0.0734754438570098</v>
      </c>
      <c r="AY13" s="81" t="s">
        <v>181</v>
      </c>
      <c r="AZ13" s="108">
        <f t="shared" ref="AZ13:BJ13" si="110">-1/LN(10)*AZ12</f>
        <v>0.914218237517159</v>
      </c>
      <c r="BA13" s="108">
        <f t="shared" si="110"/>
        <v>0.867654762274098</v>
      </c>
      <c r="BB13" s="108">
        <f t="shared" si="110"/>
        <v>0.848437441120232</v>
      </c>
      <c r="BC13" s="108">
        <f t="shared" si="110"/>
        <v>1</v>
      </c>
      <c r="BD13" s="108">
        <f t="shared" si="110"/>
        <v>1</v>
      </c>
      <c r="BE13" s="108">
        <f t="shared" si="110"/>
        <v>0.885425783423175</v>
      </c>
      <c r="BF13" s="108">
        <f t="shared" si="110"/>
        <v>0.821364507230701</v>
      </c>
      <c r="BG13" s="108">
        <f t="shared" si="110"/>
        <v>0.87717947734892</v>
      </c>
      <c r="BH13" s="108">
        <f t="shared" si="110"/>
        <v>0.856043142787378</v>
      </c>
      <c r="BI13" s="108">
        <f t="shared" si="110"/>
        <v>0.891765146598557</v>
      </c>
      <c r="BJ13" s="108">
        <f t="shared" si="110"/>
        <v>0.831439571886668</v>
      </c>
      <c r="BL13">
        <f t="shared" ref="BL13:BV13" si="111">AZ$17*P13</f>
        <v>0.0698294673265613</v>
      </c>
      <c r="BM13">
        <f t="shared" si="111"/>
        <v>0.160010190187601</v>
      </c>
      <c r="BN13">
        <f t="shared" si="111"/>
        <v>0.0194302805647253</v>
      </c>
      <c r="BO13">
        <f t="shared" si="111"/>
        <v>4.03439153439154e-5</v>
      </c>
      <c r="BP13">
        <f t="shared" si="111"/>
        <v>0.000313492063492064</v>
      </c>
      <c r="BQ13">
        <f t="shared" si="111"/>
        <v>0.323728174603174</v>
      </c>
      <c r="BR13">
        <f t="shared" si="111"/>
        <v>0.379211884176671</v>
      </c>
      <c r="BS13">
        <f t="shared" si="111"/>
        <v>0.000578712177512542</v>
      </c>
      <c r="BT13">
        <f t="shared" si="111"/>
        <v>0.0206989358926647</v>
      </c>
      <c r="BU13">
        <f t="shared" si="111"/>
        <v>0.0862311655413183</v>
      </c>
      <c r="BV13">
        <f t="shared" si="111"/>
        <v>0.0256594134092523</v>
      </c>
      <c r="BX13" s="83">
        <f t="shared" si="6"/>
        <v>0.249269938078888</v>
      </c>
      <c r="BY13" s="84">
        <f t="shared" si="7"/>
        <v>0.32408201058201</v>
      </c>
      <c r="BZ13" s="85">
        <f t="shared" si="8"/>
        <v>0.379790596354183</v>
      </c>
      <c r="CA13" s="86">
        <f t="shared" si="9"/>
        <v>0.132589514843235</v>
      </c>
      <c r="CC13">
        <f t="shared" ref="CC13:CF13" si="112">BX13/SUM(BX$12:BX$21)</f>
        <v>0.0481374327406918</v>
      </c>
      <c r="CD13">
        <f t="shared" si="112"/>
        <v>0.103437269998438</v>
      </c>
      <c r="CE13">
        <f t="shared" si="112"/>
        <v>0.0705501807969325</v>
      </c>
      <c r="CF13">
        <f t="shared" si="112"/>
        <v>0.0304428142814381</v>
      </c>
      <c r="CH13">
        <f t="shared" ref="CH13:CK13" si="113">CC13*LN(CC13)</f>
        <v>-0.146034297542218</v>
      </c>
      <c r="CI13">
        <f t="shared" si="113"/>
        <v>-0.234677437282513</v>
      </c>
      <c r="CJ13">
        <f t="shared" si="113"/>
        <v>-0.187058939102105</v>
      </c>
      <c r="CK13">
        <f t="shared" si="113"/>
        <v>-0.106303424440804</v>
      </c>
      <c r="CL13" s="81" t="s">
        <v>181</v>
      </c>
      <c r="CM13" s="108">
        <f t="shared" ref="CM13:CP13" si="114">-1/LN(10)*CM12</f>
        <v>0.924957252542914</v>
      </c>
      <c r="CN13" s="108">
        <f t="shared" si="114"/>
        <v>0.885896620015477</v>
      </c>
      <c r="CO13" s="108">
        <f t="shared" si="114"/>
        <v>0.917999455135492</v>
      </c>
      <c r="CP13" s="108">
        <f t="shared" si="114"/>
        <v>0.869795181538703</v>
      </c>
      <c r="CR13">
        <f t="shared" ref="CR13:CU13" si="115">CM$17*BX13</f>
        <v>0.0399285781810353</v>
      </c>
      <c r="CS13">
        <f t="shared" si="115"/>
        <v>0.0612484277227041</v>
      </c>
      <c r="CT13">
        <f t="shared" si="115"/>
        <v>0.0946111856136065</v>
      </c>
      <c r="CU13">
        <f t="shared" si="115"/>
        <v>0.0532629734420608</v>
      </c>
      <c r="CV13" s="87">
        <f t="shared" si="14"/>
        <v>0.249051164959407</v>
      </c>
      <c r="CX13">
        <f t="shared" si="25"/>
        <v>0.0572557005823825</v>
      </c>
    </row>
    <row r="14" spans="1:102">
      <c r="A14" s="7" t="s">
        <v>95</v>
      </c>
      <c r="B14" s="46">
        <v>2014</v>
      </c>
      <c r="C14" s="45" t="s">
        <v>96</v>
      </c>
      <c r="D14">
        <v>65069</v>
      </c>
      <c r="E14">
        <v>3.6828444</v>
      </c>
      <c r="F14">
        <v>430033</v>
      </c>
      <c r="I14">
        <v>48</v>
      </c>
      <c r="J14">
        <v>23922</v>
      </c>
      <c r="K14">
        <v>19.846361</v>
      </c>
      <c r="L14">
        <v>5085700</v>
      </c>
      <c r="M14">
        <v>12656</v>
      </c>
      <c r="N14">
        <v>243700</v>
      </c>
      <c r="P14" s="90">
        <f t="shared" ref="P14:Z14" si="116">(D14-MIN(D$12:D$21))/(MAX(D$12:D$21)-MIN(D$12:D$21))+0.001</f>
        <v>0.329158605856725</v>
      </c>
      <c r="Q14" s="91">
        <f t="shared" si="116"/>
        <v>0.298645523777637</v>
      </c>
      <c r="R14" s="91">
        <f t="shared" si="116"/>
        <v>0.146326184756858</v>
      </c>
      <c r="S14" s="113">
        <v>0.001</v>
      </c>
      <c r="T14" s="113">
        <v>0.001</v>
      </c>
      <c r="U14" s="91">
        <f t="shared" si="116"/>
        <v>0.917666666666667</v>
      </c>
      <c r="V14" s="108" cm="1">
        <f t="array" ref="V14">(MAX(J$12:J$21-J14)/(MAX(J$12:J$21)-MIN(J$12:J$21))+0.001)</f>
        <v>0.85028716904277</v>
      </c>
      <c r="W14" s="108" cm="1">
        <f t="array" ref="W14">(MAX(K$12:K$21-K14)/(MAX(K$12:K$21)-MIN(K$12:K$21))+0.001)</f>
        <v>0.61204327633406</v>
      </c>
      <c r="X14" s="91">
        <f t="shared" si="116"/>
        <v>0.162913800635724</v>
      </c>
      <c r="Y14" s="91">
        <f t="shared" si="116"/>
        <v>0.409587257617729</v>
      </c>
      <c r="Z14" s="91">
        <f t="shared" si="116"/>
        <v>0.11284900384481</v>
      </c>
      <c r="AB14">
        <f t="shared" ref="AB14:AL14" si="117">P14/SUM(P$12:P$21)</f>
        <v>0.0547722562794439</v>
      </c>
      <c r="AC14">
        <f t="shared" si="117"/>
        <v>0.0566830584398451</v>
      </c>
      <c r="AD14">
        <f t="shared" si="117"/>
        <v>0.0347453580027355</v>
      </c>
      <c r="AE14">
        <f t="shared" si="117"/>
        <v>0.1</v>
      </c>
      <c r="AF14">
        <f t="shared" si="117"/>
        <v>0.1</v>
      </c>
      <c r="AG14">
        <f t="shared" si="117"/>
        <v>0.189470061940812</v>
      </c>
      <c r="AH14">
        <f t="shared" si="117"/>
        <v>0.150972145437544</v>
      </c>
      <c r="AI14">
        <f t="shared" si="117"/>
        <v>0.117652190811108</v>
      </c>
      <c r="AJ14">
        <f t="shared" si="117"/>
        <v>0.0367175659318353</v>
      </c>
      <c r="AK14">
        <f t="shared" si="117"/>
        <v>0.087716688231948</v>
      </c>
      <c r="AL14">
        <f t="shared" si="117"/>
        <v>0.0286971995296256</v>
      </c>
      <c r="AN14">
        <f t="shared" ref="AN14:AX14" si="118">AB14*LN(AB14)</f>
        <v>-0.15908993378578</v>
      </c>
      <c r="AO14">
        <f t="shared" si="118"/>
        <v>-0.162696243641668</v>
      </c>
      <c r="AP14">
        <f t="shared" si="118"/>
        <v>-0.116734302363218</v>
      </c>
      <c r="AQ14">
        <f t="shared" si="118"/>
        <v>-0.230258509299405</v>
      </c>
      <c r="AR14">
        <f t="shared" si="118"/>
        <v>-0.230258509299405</v>
      </c>
      <c r="AS14">
        <f t="shared" si="118"/>
        <v>-0.315188042956917</v>
      </c>
      <c r="AT14">
        <f t="shared" si="118"/>
        <v>-0.285436985394143</v>
      </c>
      <c r="AU14">
        <f t="shared" si="118"/>
        <v>-0.251778340516549</v>
      </c>
      <c r="AV14">
        <f t="shared" si="118"/>
        <v>-0.121333196720385</v>
      </c>
      <c r="AW14">
        <f t="shared" si="118"/>
        <v>-0.213471113947602</v>
      </c>
      <c r="AX14">
        <f t="shared" si="118"/>
        <v>-0.101902485344084</v>
      </c>
      <c r="AY14" s="109" t="s">
        <v>182</v>
      </c>
      <c r="AZ14">
        <f t="shared" ref="AZ14:BJ14" si="119">1-AZ13</f>
        <v>0.0857817624828414</v>
      </c>
      <c r="BA14">
        <f t="shared" si="119"/>
        <v>0.132345237725902</v>
      </c>
      <c r="BB14">
        <f t="shared" si="119"/>
        <v>0.151562558879768</v>
      </c>
      <c r="BC14">
        <f t="shared" si="119"/>
        <v>0</v>
      </c>
      <c r="BD14">
        <f t="shared" si="119"/>
        <v>0</v>
      </c>
      <c r="BE14">
        <f t="shared" si="119"/>
        <v>0.114574216576825</v>
      </c>
      <c r="BF14">
        <f t="shared" si="119"/>
        <v>0.178635492769299</v>
      </c>
      <c r="BG14">
        <f t="shared" si="119"/>
        <v>0.12282052265108</v>
      </c>
      <c r="BH14">
        <f t="shared" si="119"/>
        <v>0.143956857212622</v>
      </c>
      <c r="BI14">
        <f t="shared" si="119"/>
        <v>0.108234853401443</v>
      </c>
      <c r="BJ14">
        <f t="shared" si="119"/>
        <v>0.168560428113332</v>
      </c>
      <c r="BL14">
        <f t="shared" ref="BL14:BV14" si="120">AZ$17*P14</f>
        <v>0.0810611070564032</v>
      </c>
      <c r="BM14">
        <f t="shared" si="120"/>
        <v>0.148029016985328</v>
      </c>
      <c r="BN14">
        <f t="shared" si="120"/>
        <v>0.0377615820068366</v>
      </c>
      <c r="BO14">
        <f t="shared" si="120"/>
        <v>4.03439153439154e-5</v>
      </c>
      <c r="BP14">
        <f t="shared" si="120"/>
        <v>0.000313492063492064</v>
      </c>
      <c r="BQ14">
        <f t="shared" si="120"/>
        <v>0.592963183421516</v>
      </c>
      <c r="BR14">
        <f t="shared" si="120"/>
        <v>0.358215629935053</v>
      </c>
      <c r="BS14">
        <f t="shared" si="120"/>
        <v>0.354196897179195</v>
      </c>
      <c r="BT14">
        <f t="shared" si="120"/>
        <v>0.0367963438485688</v>
      </c>
      <c r="BU14">
        <f t="shared" si="120"/>
        <v>0.171720477416269</v>
      </c>
      <c r="BV14">
        <f t="shared" si="120"/>
        <v>0.0400482636781444</v>
      </c>
      <c r="BX14" s="83">
        <f t="shared" si="6"/>
        <v>0.266851706048568</v>
      </c>
      <c r="BY14" s="84">
        <f t="shared" si="7"/>
        <v>0.593317019400352</v>
      </c>
      <c r="BZ14" s="85">
        <f t="shared" si="8"/>
        <v>0.712412527114248</v>
      </c>
      <c r="CA14" s="86">
        <f t="shared" si="9"/>
        <v>0.248565084942982</v>
      </c>
      <c r="CC14">
        <f t="shared" ref="CC14:CF14" si="121">BX14/SUM(BX$12:BX$21)</f>
        <v>0.0515327124909322</v>
      </c>
      <c r="CD14">
        <f t="shared" si="121"/>
        <v>0.189369019959386</v>
      </c>
      <c r="CE14">
        <f t="shared" si="121"/>
        <v>0.1323382755455</v>
      </c>
      <c r="CF14">
        <f t="shared" si="121"/>
        <v>0.0570710340611459</v>
      </c>
      <c r="CH14">
        <f t="shared" ref="CH14:CK14" si="122">CC14*LN(CC14)</f>
        <v>-0.152822241817253</v>
      </c>
      <c r="CI14">
        <f t="shared" si="122"/>
        <v>-0.315120972204834</v>
      </c>
      <c r="CJ14">
        <f t="shared" si="122"/>
        <v>-0.267640126621504</v>
      </c>
      <c r="CK14">
        <f t="shared" si="122"/>
        <v>-0.163420541890799</v>
      </c>
      <c r="CL14" s="109" t="s">
        <v>182</v>
      </c>
      <c r="CM14">
        <f t="shared" ref="CM14:CP14" si="123">1-CM13</f>
        <v>0.0750427474570855</v>
      </c>
      <c r="CN14">
        <f t="shared" si="123"/>
        <v>0.114103379984523</v>
      </c>
      <c r="CO14">
        <f t="shared" si="123"/>
        <v>0.082000544864508</v>
      </c>
      <c r="CP14">
        <f t="shared" si="123"/>
        <v>0.130204818461297</v>
      </c>
      <c r="CR14">
        <f t="shared" ref="CR14:CU14" si="124">CM$17*BX14</f>
        <v>0.0427448624163049</v>
      </c>
      <c r="CS14">
        <f t="shared" si="124"/>
        <v>0.112131292058239</v>
      </c>
      <c r="CT14">
        <f t="shared" si="124"/>
        <v>0.177471992417124</v>
      </c>
      <c r="CU14">
        <f t="shared" si="124"/>
        <v>0.0998519040785004</v>
      </c>
      <c r="CV14" s="87">
        <f t="shared" si="14"/>
        <v>0.432200050970168</v>
      </c>
      <c r="CX14">
        <f t="shared" si="25"/>
        <v>0.10599159806837</v>
      </c>
    </row>
    <row r="15" spans="1:102">
      <c r="A15" s="7" t="s">
        <v>95</v>
      </c>
      <c r="B15" s="46">
        <v>2015</v>
      </c>
      <c r="C15" s="45" t="s">
        <v>96</v>
      </c>
      <c r="D15">
        <v>63710</v>
      </c>
      <c r="E15">
        <v>3.4357872</v>
      </c>
      <c r="F15">
        <v>444494</v>
      </c>
      <c r="I15">
        <v>49</v>
      </c>
      <c r="J15">
        <v>22877</v>
      </c>
      <c r="K15">
        <v>18.807161</v>
      </c>
      <c r="L15">
        <v>5431000</v>
      </c>
      <c r="M15">
        <v>11015</v>
      </c>
      <c r="N15">
        <v>250700</v>
      </c>
      <c r="P15" s="90">
        <f t="shared" ref="P15:Z15" si="125">(D15-MIN(D$12:D$21))/(MAX(D$12:D$21)-MIN(D$12:D$21))+0.001</f>
        <v>0.291685490542106</v>
      </c>
      <c r="Q15" s="91">
        <f t="shared" si="125"/>
        <v>0.199415849744344</v>
      </c>
      <c r="R15" s="91">
        <f t="shared" si="125"/>
        <v>0.176169015130878</v>
      </c>
      <c r="S15" s="91">
        <v>0.001</v>
      </c>
      <c r="T15" s="91">
        <v>0.001</v>
      </c>
      <c r="U15" s="91">
        <f t="shared" si="125"/>
        <v>1.001</v>
      </c>
      <c r="V15" s="108" cm="1">
        <f t="array" ref="V15">(MAX(J$12:J$21-J15)/(MAX(J$12:J$21)-MIN(J$12:J$21))+0.001)</f>
        <v>0.912884509404577</v>
      </c>
      <c r="W15" s="108" cm="1">
        <f t="array" ref="W15">(MAX(K$12:K$21-K15)/(MAX(K$12:K$21)-MIN(K$12:K$21))+0.001)</f>
        <v>0.756415810820855</v>
      </c>
      <c r="X15" s="91">
        <f t="shared" si="125"/>
        <v>0.214931697323029</v>
      </c>
      <c r="Y15" s="91">
        <f t="shared" si="125"/>
        <v>0.157048014773777</v>
      </c>
      <c r="Z15" s="91">
        <f t="shared" si="125"/>
        <v>0.137315973435862</v>
      </c>
      <c r="AB15">
        <f t="shared" ref="AB15:AL15" si="126">P15/SUM(P$12:P$21)</f>
        <v>0.0485366998058123</v>
      </c>
      <c r="AC15">
        <f t="shared" si="126"/>
        <v>0.0378492204467337</v>
      </c>
      <c r="AD15">
        <f t="shared" si="126"/>
        <v>0.0418315799723932</v>
      </c>
      <c r="AE15">
        <f t="shared" si="126"/>
        <v>0.1</v>
      </c>
      <c r="AF15">
        <f t="shared" si="126"/>
        <v>0.1</v>
      </c>
      <c r="AG15">
        <f t="shared" si="126"/>
        <v>0.206675843083276</v>
      </c>
      <c r="AH15">
        <f t="shared" si="126"/>
        <v>0.162086572559554</v>
      </c>
      <c r="AI15">
        <f t="shared" si="126"/>
        <v>0.145404713601756</v>
      </c>
      <c r="AJ15">
        <f t="shared" si="126"/>
        <v>0.0484413765838391</v>
      </c>
      <c r="AK15">
        <f t="shared" si="126"/>
        <v>0.0336332038977022</v>
      </c>
      <c r="AL15">
        <f t="shared" si="126"/>
        <v>0.0349190843874244</v>
      </c>
      <c r="AN15">
        <f t="shared" ref="AN15:AX15" si="127">AB15*LN(AB15)</f>
        <v>-0.146844633782454</v>
      </c>
      <c r="AO15">
        <f t="shared" si="127"/>
        <v>-0.123923831911832</v>
      </c>
      <c r="AP15">
        <f t="shared" si="127"/>
        <v>-0.132777773727978</v>
      </c>
      <c r="AQ15">
        <f t="shared" si="127"/>
        <v>-0.230258509299405</v>
      </c>
      <c r="AR15">
        <f t="shared" si="127"/>
        <v>-0.230258509299405</v>
      </c>
      <c r="AS15">
        <f t="shared" si="127"/>
        <v>-0.32584589654568</v>
      </c>
      <c r="AT15">
        <f t="shared" si="127"/>
        <v>-0.294936729018457</v>
      </c>
      <c r="AU15">
        <f t="shared" si="127"/>
        <v>-0.280374355601758</v>
      </c>
      <c r="AV15">
        <f t="shared" si="127"/>
        <v>-0.146651469119731</v>
      </c>
      <c r="AW15">
        <f t="shared" si="127"/>
        <v>-0.114091949660739</v>
      </c>
      <c r="AX15">
        <f t="shared" si="127"/>
        <v>-0.117143812535676</v>
      </c>
      <c r="AY15" s="109" t="s">
        <v>183</v>
      </c>
      <c r="AZ15" s="77">
        <f t="shared" ref="AZ15:BB15" si="128">AZ14/(3-SUM($AZ13:$BB13))</f>
        <v>0.232037287432031</v>
      </c>
      <c r="BA15" s="77">
        <f t="shared" si="128"/>
        <v>0.357990196023405</v>
      </c>
      <c r="BB15" s="77">
        <f t="shared" si="128"/>
        <v>0.409972516544567</v>
      </c>
      <c r="BC15" s="77">
        <f t="shared" ref="BC15:BE15" si="129">BC14/(3-SUM($BC13:$BE13))</f>
        <v>0</v>
      </c>
      <c r="BD15" s="77">
        <f t="shared" si="129"/>
        <v>0</v>
      </c>
      <c r="BE15" s="77">
        <f t="shared" si="129"/>
        <v>0.999999999999999</v>
      </c>
      <c r="BF15" s="77">
        <f>BF14/(2-SUM($BF13:$BG13))</f>
        <v>0.592575644974915</v>
      </c>
      <c r="BG15" s="77">
        <f>BG14/(2-SUM($BF13:$BG13))</f>
        <v>0.407424355025085</v>
      </c>
      <c r="BH15" s="77">
        <f t="shared" ref="BH15:BJ15" si="130">BH14/(3-SUM($BH13:$BJ13))</f>
        <v>0.342141712334565</v>
      </c>
      <c r="BI15" s="77">
        <f t="shared" si="130"/>
        <v>0.257241362405927</v>
      </c>
      <c r="BJ15" s="77">
        <f t="shared" si="130"/>
        <v>0.400616925259509</v>
      </c>
      <c r="BL15">
        <f t="shared" ref="BL15:BV15" si="131">AZ$17*P15</f>
        <v>0.0718326920667691</v>
      </c>
      <c r="BM15">
        <f t="shared" si="131"/>
        <v>0.0988440470680834</v>
      </c>
      <c r="BN15">
        <f t="shared" si="131"/>
        <v>0.0454629547198422</v>
      </c>
      <c r="BO15">
        <f t="shared" si="131"/>
        <v>4.03439153439154e-5</v>
      </c>
      <c r="BP15">
        <f t="shared" si="131"/>
        <v>0.000313492063492064</v>
      </c>
      <c r="BQ15">
        <f t="shared" si="131"/>
        <v>0.646810185185184</v>
      </c>
      <c r="BR15">
        <f t="shared" si="131"/>
        <v>0.384587127149585</v>
      </c>
      <c r="BS15">
        <f t="shared" si="131"/>
        <v>0.437747040985052</v>
      </c>
      <c r="BT15">
        <f t="shared" si="131"/>
        <v>0.0485453080573486</v>
      </c>
      <c r="BU15">
        <f t="shared" si="131"/>
        <v>0.0658427711620853</v>
      </c>
      <c r="BV15">
        <f t="shared" si="131"/>
        <v>0.0487311905645447</v>
      </c>
      <c r="BX15" s="83">
        <f t="shared" si="6"/>
        <v>0.216139693854695</v>
      </c>
      <c r="BY15" s="84">
        <f t="shared" si="7"/>
        <v>0.64716402116402</v>
      </c>
      <c r="BZ15" s="85">
        <f t="shared" si="8"/>
        <v>0.822334168134637</v>
      </c>
      <c r="CA15" s="86">
        <f t="shared" si="9"/>
        <v>0.163119269783979</v>
      </c>
      <c r="CC15">
        <f t="shared" ref="CC15:CF15" si="132">BX15/SUM(BX$12:BX$21)</f>
        <v>0.0417395296669562</v>
      </c>
      <c r="CD15">
        <f t="shared" si="132"/>
        <v>0.206555369951576</v>
      </c>
      <c r="CE15">
        <f t="shared" si="132"/>
        <v>0.15275740051049</v>
      </c>
      <c r="CF15">
        <f t="shared" si="132"/>
        <v>0.0374525062681517</v>
      </c>
      <c r="CH15">
        <f t="shared" ref="CH15:CK15" si="133">CC15*LN(CC15)</f>
        <v>-0.132577545463604</v>
      </c>
      <c r="CI15">
        <f t="shared" si="133"/>
        <v>-0.325776396174329</v>
      </c>
      <c r="CJ15">
        <f t="shared" si="133"/>
        <v>-0.28701652653139</v>
      </c>
      <c r="CK15">
        <f t="shared" si="133"/>
        <v>-0.12301956001847</v>
      </c>
      <c r="CL15" s="109" t="s">
        <v>183</v>
      </c>
      <c r="CM15">
        <f t="shared" ref="CM15:CP15" si="134">CM14/(4-SUM($CM13:$CP13))</f>
        <v>0.186975130735402</v>
      </c>
      <c r="CN15">
        <f t="shared" si="134"/>
        <v>0.284297885044227</v>
      </c>
      <c r="CO15">
        <f t="shared" si="134"/>
        <v>0.204311050913794</v>
      </c>
      <c r="CP15">
        <f t="shared" si="134"/>
        <v>0.324415933306578</v>
      </c>
      <c r="CR15">
        <f t="shared" ref="CR15:CU15" si="135">CM$17*BX15</f>
        <v>0.0346217066149829</v>
      </c>
      <c r="CS15">
        <f t="shared" si="135"/>
        <v>0.122307864925346</v>
      </c>
      <c r="CT15">
        <f t="shared" si="135"/>
        <v>0.204855021068612</v>
      </c>
      <c r="CU15">
        <f t="shared" si="135"/>
        <v>0.0655271824824516</v>
      </c>
      <c r="CV15" s="87">
        <f t="shared" si="14"/>
        <v>0.427311775091392</v>
      </c>
      <c r="CX15">
        <f t="shared" si="25"/>
        <v>0.0939175237038988</v>
      </c>
    </row>
    <row r="16" spans="1:102">
      <c r="A16" s="7" t="s">
        <v>95</v>
      </c>
      <c r="B16" s="46">
        <v>2016</v>
      </c>
      <c r="C16" s="45" t="s">
        <v>96</v>
      </c>
      <c r="D16">
        <v>77227</v>
      </c>
      <c r="E16">
        <v>3.1043288</v>
      </c>
      <c r="F16">
        <v>503933</v>
      </c>
      <c r="I16">
        <v>37</v>
      </c>
      <c r="J16">
        <v>22908</v>
      </c>
      <c r="K16">
        <v>17.046633</v>
      </c>
      <c r="L16">
        <v>5567200</v>
      </c>
      <c r="M16">
        <v>11929</v>
      </c>
      <c r="N16">
        <v>285300</v>
      </c>
      <c r="P16" s="90">
        <f t="shared" ref="P16:Z16" si="136">(D16-MIN(D$12:D$21))/(MAX(D$12:D$21)-MIN(D$12:D$21))+0.001</f>
        <v>0.664403739039321</v>
      </c>
      <c r="Q16" s="91">
        <f t="shared" si="136"/>
        <v>0.0662867242317225</v>
      </c>
      <c r="R16" s="91">
        <f t="shared" si="136"/>
        <v>0.298831901141626</v>
      </c>
      <c r="S16" s="113">
        <v>0.001</v>
      </c>
      <c r="T16" s="113">
        <v>0.001</v>
      </c>
      <c r="U16" s="91">
        <f t="shared" si="136"/>
        <v>0.001</v>
      </c>
      <c r="V16" s="108" cm="1">
        <f t="array" ref="V16">(MAX(J$12:J$21-J16)/(MAX(J$12:J$21)-MIN(J$12:J$21))+0.001)</f>
        <v>0.911027554810111</v>
      </c>
      <c r="W16" s="108" cm="1">
        <f t="array" ref="W16">(MAX(K$12:K$21-K16)/(MAX(K$12:K$21)-MIN(K$12:K$21))+0.001)</f>
        <v>1.001</v>
      </c>
      <c r="X16" s="91">
        <f t="shared" si="136"/>
        <v>0.235449616607162</v>
      </c>
      <c r="Y16" s="91">
        <f t="shared" si="136"/>
        <v>0.297706678978147</v>
      </c>
      <c r="Z16" s="91">
        <f t="shared" si="136"/>
        <v>0.258252708843062</v>
      </c>
      <c r="AB16">
        <f t="shared" ref="AB16:AL16" si="137">P16/SUM(P$12:P$21)</f>
        <v>0.110557315592479</v>
      </c>
      <c r="AC16">
        <f t="shared" si="137"/>
        <v>0.0125812508953264</v>
      </c>
      <c r="AD16">
        <f t="shared" si="137"/>
        <v>0.0709580544661692</v>
      </c>
      <c r="AE16">
        <f t="shared" si="137"/>
        <v>0.1</v>
      </c>
      <c r="AF16">
        <f t="shared" si="137"/>
        <v>0.1</v>
      </c>
      <c r="AG16">
        <f t="shared" si="137"/>
        <v>0.000206469373709566</v>
      </c>
      <c r="AH16">
        <f t="shared" si="137"/>
        <v>0.161756862281293</v>
      </c>
      <c r="AI16">
        <f t="shared" si="137"/>
        <v>0.192420777346534</v>
      </c>
      <c r="AJ16">
        <f t="shared" si="137"/>
        <v>0.0530657119756808</v>
      </c>
      <c r="AK16">
        <f t="shared" si="137"/>
        <v>0.0637564852392625</v>
      </c>
      <c r="AL16">
        <f t="shared" si="137"/>
        <v>0.06567297239883</v>
      </c>
      <c r="AN16">
        <f t="shared" ref="AN16:AX16" si="138">AB16*LN(AB16)</f>
        <v>-0.243471664141485</v>
      </c>
      <c r="AO16">
        <f t="shared" si="138"/>
        <v>-0.0550498621274909</v>
      </c>
      <c r="AP16">
        <f t="shared" si="138"/>
        <v>-0.187731337579095</v>
      </c>
      <c r="AQ16">
        <f t="shared" si="138"/>
        <v>-0.230258509299405</v>
      </c>
      <c r="AR16">
        <f t="shared" si="138"/>
        <v>-0.230258509299405</v>
      </c>
      <c r="AS16">
        <f t="shared" si="138"/>
        <v>-0.0017519666485677</v>
      </c>
      <c r="AT16">
        <f t="shared" si="138"/>
        <v>-0.294666154764914</v>
      </c>
      <c r="AU16">
        <f t="shared" si="138"/>
        <v>-0.317123056032879</v>
      </c>
      <c r="AV16">
        <f t="shared" si="138"/>
        <v>-0.155812832193717</v>
      </c>
      <c r="AW16">
        <f t="shared" si="138"/>
        <v>-0.175501480459998</v>
      </c>
      <c r="AX16">
        <f t="shared" si="138"/>
        <v>-0.178831957595465</v>
      </c>
      <c r="AY16" s="77" t="s">
        <v>184</v>
      </c>
      <c r="AZ16" s="110">
        <v>0.26049795615013</v>
      </c>
      <c r="BA16" s="110">
        <v>0.633345720302242</v>
      </c>
      <c r="BB16" s="110">
        <v>0.106156323547628</v>
      </c>
      <c r="BC16" s="110">
        <v>0.0806878306878307</v>
      </c>
      <c r="BD16" s="110">
        <v>0.626984126984127</v>
      </c>
      <c r="BE16" s="110">
        <v>0.292328042328042</v>
      </c>
      <c r="BF16" s="110">
        <v>0.25</v>
      </c>
      <c r="BG16" s="110">
        <v>0.75</v>
      </c>
      <c r="BH16" s="110">
        <v>0.10958605664488</v>
      </c>
      <c r="BI16" s="110">
        <v>0.581263616557734</v>
      </c>
      <c r="BJ16" s="110">
        <v>0.309150326797386</v>
      </c>
      <c r="BL16">
        <f t="shared" ref="BL16:BV16" si="139">AZ$17*P16</f>
        <v>0.163621128722315</v>
      </c>
      <c r="BM16">
        <f t="shared" si="139"/>
        <v>0.03285620525324</v>
      </c>
      <c r="BN16">
        <f t="shared" si="139"/>
        <v>0.0771178812593864</v>
      </c>
      <c r="BO16">
        <f t="shared" si="139"/>
        <v>4.03439153439154e-5</v>
      </c>
      <c r="BP16">
        <f t="shared" si="139"/>
        <v>0.000313492063492064</v>
      </c>
      <c r="BQ16">
        <f t="shared" si="139"/>
        <v>0.00064616402116402</v>
      </c>
      <c r="BR16">
        <f t="shared" si="139"/>
        <v>0.383804814792024</v>
      </c>
      <c r="BS16">
        <f t="shared" si="139"/>
        <v>0.579290889690055</v>
      </c>
      <c r="BT16">
        <f t="shared" si="139"/>
        <v>0.0531795650085095</v>
      </c>
      <c r="BU16">
        <f t="shared" si="139"/>
        <v>0.124814266296956</v>
      </c>
      <c r="BV16">
        <f t="shared" si="139"/>
        <v>0.0916496577458947</v>
      </c>
      <c r="BX16" s="83">
        <f t="shared" si="6"/>
        <v>0.273595215234942</v>
      </c>
      <c r="BY16" s="84">
        <f t="shared" si="7"/>
        <v>0.000999999999999999</v>
      </c>
      <c r="BZ16" s="85">
        <f t="shared" si="8"/>
        <v>0.963095704482079</v>
      </c>
      <c r="CA16" s="86">
        <f t="shared" si="9"/>
        <v>0.26964348905136</v>
      </c>
      <c r="CC16">
        <f t="shared" ref="CC16:CF16" si="140">BX16/SUM(BX$12:BX$21)</f>
        <v>0.0528349763033963</v>
      </c>
      <c r="CD16">
        <f t="shared" si="140"/>
        <v>0.000319170045300193</v>
      </c>
      <c r="CE16">
        <f t="shared" si="140"/>
        <v>0.178905367137091</v>
      </c>
      <c r="CF16">
        <f t="shared" si="140"/>
        <v>0.0619106772439357</v>
      </c>
      <c r="CH16">
        <f t="shared" ref="CH16:CK16" si="141">CC16*LN(CC16)</f>
        <v>-0.15536557382073</v>
      </c>
      <c r="CI16">
        <f t="shared" si="141"/>
        <v>-0.00256925073457655</v>
      </c>
      <c r="CJ16">
        <f t="shared" si="141"/>
        <v>-0.307877940047278</v>
      </c>
      <c r="CK16">
        <f t="shared" si="141"/>
        <v>-0.172239381084239</v>
      </c>
      <c r="CL16" s="77" t="s">
        <v>184</v>
      </c>
      <c r="CM16" s="111">
        <v>0.133389037433155</v>
      </c>
      <c r="CN16" s="111">
        <v>0.0936831550802139</v>
      </c>
      <c r="CO16" s="111">
        <v>0.293917112299465</v>
      </c>
      <c r="CP16" s="111">
        <v>0.479010695187166</v>
      </c>
      <c r="CR16">
        <f t="shared" ref="CR16:CU16" si="142">CM$17*BX16</f>
        <v>0.0438250517718197</v>
      </c>
      <c r="CS16">
        <f t="shared" si="142"/>
        <v>0.00018899052006222</v>
      </c>
      <c r="CT16">
        <f t="shared" si="142"/>
        <v>0.239920701921343</v>
      </c>
      <c r="CU16">
        <f t="shared" si="142"/>
        <v>0.108319379651912</v>
      </c>
      <c r="CV16" s="87">
        <f t="shared" si="14"/>
        <v>0.392254123865137</v>
      </c>
      <c r="CX16">
        <f t="shared" si="25"/>
        <v>0.0760722157118659</v>
      </c>
    </row>
    <row r="17" spans="1:102">
      <c r="A17" s="7" t="s">
        <v>95</v>
      </c>
      <c r="B17" s="46">
        <v>2017</v>
      </c>
      <c r="C17" s="45" t="s">
        <v>96</v>
      </c>
      <c r="D17">
        <v>82310</v>
      </c>
      <c r="E17">
        <v>2.9417811</v>
      </c>
      <c r="F17">
        <v>512097</v>
      </c>
      <c r="I17">
        <v>39</v>
      </c>
      <c r="J17">
        <v>22900</v>
      </c>
      <c r="K17">
        <v>17.272411</v>
      </c>
      <c r="L17">
        <v>6984700</v>
      </c>
      <c r="M17">
        <v>12843</v>
      </c>
      <c r="N17">
        <v>289100</v>
      </c>
      <c r="P17" s="90">
        <f t="shared" ref="P17:Z17" si="143">(D17-MIN(D$12:D$21))/(MAX(D$12:D$21)-MIN(D$12:D$21))+0.001</f>
        <v>0.804562565488336</v>
      </c>
      <c r="Q17" s="91">
        <f t="shared" si="143"/>
        <v>0.001</v>
      </c>
      <c r="R17" s="91">
        <f t="shared" si="143"/>
        <v>0.31567975863236</v>
      </c>
      <c r="S17" s="91">
        <v>0.001</v>
      </c>
      <c r="T17" s="91">
        <v>0.001</v>
      </c>
      <c r="U17" s="91">
        <f t="shared" si="143"/>
        <v>0.167666666666667</v>
      </c>
      <c r="V17" s="108" cm="1">
        <f t="array" ref="V17">(MAX(J$12:J$21-J17)/(MAX(J$12:J$21)-MIN(J$12:J$21))+0.001)</f>
        <v>0.911506768899006</v>
      </c>
      <c r="W17" s="108" cm="1">
        <f t="array" ref="W17">(MAX(K$12:K$21-K17)/(MAX(K$12:K$21)-MIN(K$12:K$21))+0.001)</f>
        <v>0.96963342754873</v>
      </c>
      <c r="X17" s="91">
        <f t="shared" si="143"/>
        <v>0.448989635588497</v>
      </c>
      <c r="Y17" s="91">
        <f t="shared" si="143"/>
        <v>0.438365343182518</v>
      </c>
      <c r="Z17" s="91">
        <f t="shared" si="143"/>
        <v>0.271534778049633</v>
      </c>
      <c r="AB17">
        <f t="shared" ref="AB17:AL17" si="144">P17/SUM(P$12:P$21)</f>
        <v>0.133879856840066</v>
      </c>
      <c r="AC17">
        <f t="shared" si="144"/>
        <v>0.000189800462176188</v>
      </c>
      <c r="AD17">
        <f t="shared" si="144"/>
        <v>0.074958601880614</v>
      </c>
      <c r="AE17">
        <f t="shared" si="144"/>
        <v>0.1</v>
      </c>
      <c r="AF17">
        <f t="shared" si="144"/>
        <v>0.1</v>
      </c>
      <c r="AG17">
        <f t="shared" si="144"/>
        <v>0.0346180316586374</v>
      </c>
      <c r="AH17">
        <f t="shared" si="144"/>
        <v>0.161841948804715</v>
      </c>
      <c r="AI17">
        <f t="shared" si="144"/>
        <v>0.186391226643468</v>
      </c>
      <c r="AJ17">
        <f t="shared" si="144"/>
        <v>0.101193431637469</v>
      </c>
      <c r="AK17">
        <f t="shared" si="144"/>
        <v>0.0938797665808231</v>
      </c>
      <c r="AL17">
        <f t="shared" si="144"/>
        <v>0.0690505670359207</v>
      </c>
      <c r="AN17">
        <f t="shared" ref="AN17:AX17" si="145">AB17*LN(AB17)</f>
        <v>-0.269207285877541</v>
      </c>
      <c r="AO17">
        <f t="shared" si="145"/>
        <v>-0.00162650212816587</v>
      </c>
      <c r="AP17">
        <f t="shared" si="145"/>
        <v>-0.194204191911002</v>
      </c>
      <c r="AQ17">
        <f t="shared" si="145"/>
        <v>-0.230258509299405</v>
      </c>
      <c r="AR17">
        <f t="shared" si="145"/>
        <v>-0.230258509299405</v>
      </c>
      <c r="AS17">
        <f t="shared" si="145"/>
        <v>-0.116433615622277</v>
      </c>
      <c r="AT17">
        <f t="shared" si="145"/>
        <v>-0.294736044661669</v>
      </c>
      <c r="AU17">
        <f t="shared" si="145"/>
        <v>-0.313120009358643</v>
      </c>
      <c r="AV17">
        <f t="shared" si="145"/>
        <v>-0.231805962326327</v>
      </c>
      <c r="AW17">
        <f t="shared" si="145"/>
        <v>-0.222095156013267</v>
      </c>
      <c r="AX17">
        <f t="shared" si="145"/>
        <v>-0.184566378365607</v>
      </c>
      <c r="AY17" s="77" t="s">
        <v>185</v>
      </c>
      <c r="AZ17">
        <f t="shared" ref="AZ17:BJ17" si="146">AVERAGE(AZ15:AZ16)</f>
        <v>0.24626762179108</v>
      </c>
      <c r="BA17">
        <f t="shared" si="146"/>
        <v>0.495667958162823</v>
      </c>
      <c r="BB17">
        <f t="shared" si="146"/>
        <v>0.258064420046097</v>
      </c>
      <c r="BC17">
        <f t="shared" si="146"/>
        <v>0.0403439153439153</v>
      </c>
      <c r="BD17">
        <f t="shared" si="146"/>
        <v>0.313492063492063</v>
      </c>
      <c r="BE17">
        <f t="shared" si="146"/>
        <v>0.64616402116402</v>
      </c>
      <c r="BF17">
        <f t="shared" si="146"/>
        <v>0.421287822487457</v>
      </c>
      <c r="BG17">
        <f t="shared" si="146"/>
        <v>0.578712177512542</v>
      </c>
      <c r="BH17">
        <f t="shared" si="146"/>
        <v>0.225863884489722</v>
      </c>
      <c r="BI17">
        <f t="shared" si="146"/>
        <v>0.41925248948183</v>
      </c>
      <c r="BJ17">
        <f t="shared" si="146"/>
        <v>0.354883626028447</v>
      </c>
      <c r="BL17">
        <f t="shared" ref="BL17:BV17" si="147">AZ$17*P17</f>
        <v>0.198137709584943</v>
      </c>
      <c r="BM17">
        <f t="shared" si="147"/>
        <v>0.000495667958162823</v>
      </c>
      <c r="BN17">
        <f t="shared" si="147"/>
        <v>0.081465713831752</v>
      </c>
      <c r="BO17">
        <f t="shared" si="147"/>
        <v>4.03439153439154e-5</v>
      </c>
      <c r="BP17">
        <f t="shared" si="147"/>
        <v>0.000313492063492064</v>
      </c>
      <c r="BQ17">
        <f t="shared" si="147"/>
        <v>0.108340167548501</v>
      </c>
      <c r="BR17">
        <f t="shared" si="147"/>
        <v>0.38400670185204</v>
      </c>
      <c r="BS17">
        <f t="shared" si="147"/>
        <v>0.561138672245676</v>
      </c>
      <c r="BT17">
        <f t="shared" si="147"/>
        <v>0.101410543189643</v>
      </c>
      <c r="BU17">
        <f t="shared" si="147"/>
        <v>0.183785761431828</v>
      </c>
      <c r="BV17">
        <f t="shared" si="147"/>
        <v>0.0963632466270834</v>
      </c>
      <c r="BX17" s="83">
        <f t="shared" si="6"/>
        <v>0.280099091374858</v>
      </c>
      <c r="BY17" s="84">
        <f t="shared" si="7"/>
        <v>0.108694003527337</v>
      </c>
      <c r="BZ17" s="85">
        <f t="shared" si="8"/>
        <v>0.945145374097716</v>
      </c>
      <c r="CA17" s="86">
        <f t="shared" si="9"/>
        <v>0.381559551248554</v>
      </c>
      <c r="CC17">
        <f t="shared" ref="CC17:CF17" si="148">BX17/SUM(BX$12:BX$21)</f>
        <v>0.0540909636986349</v>
      </c>
      <c r="CD17">
        <f t="shared" si="148"/>
        <v>0.0346918700296795</v>
      </c>
      <c r="CE17">
        <f t="shared" si="148"/>
        <v>0.175570900549086</v>
      </c>
      <c r="CF17">
        <f t="shared" si="148"/>
        <v>0.0876068259975328</v>
      </c>
      <c r="CH17">
        <f t="shared" ref="CH17:CK17" si="149">CC17*LN(CC17)</f>
        <v>-0.157788108506919</v>
      </c>
      <c r="CI17">
        <f t="shared" si="149"/>
        <v>-0.116608045104256</v>
      </c>
      <c r="CJ17">
        <f t="shared" si="149"/>
        <v>-0.305442859759211</v>
      </c>
      <c r="CK17">
        <f t="shared" si="149"/>
        <v>-0.213313541884046</v>
      </c>
      <c r="CL17" s="77" t="s">
        <v>185</v>
      </c>
      <c r="CM17">
        <f t="shared" ref="CM17:CP17" si="150">AVERAGE(CM15:CM16)</f>
        <v>0.160182084084278</v>
      </c>
      <c r="CN17">
        <f t="shared" si="150"/>
        <v>0.18899052006222</v>
      </c>
      <c r="CO17">
        <f t="shared" si="150"/>
        <v>0.24911408160663</v>
      </c>
      <c r="CP17">
        <f t="shared" si="150"/>
        <v>0.401713314246872</v>
      </c>
      <c r="CR17">
        <f t="shared" ref="CR17:CU17" si="151">CM$17*BX17</f>
        <v>0.0448668562065374</v>
      </c>
      <c r="CS17">
        <f t="shared" si="151"/>
        <v>0.0205421362542762</v>
      </c>
      <c r="CT17">
        <f t="shared" si="151"/>
        <v>0.235449021853107</v>
      </c>
      <c r="CU17">
        <f t="shared" si="151"/>
        <v>0.153277551914606</v>
      </c>
      <c r="CV17" s="87">
        <f t="shared" si="14"/>
        <v>0.454135566228526</v>
      </c>
      <c r="CX17">
        <f t="shared" si="25"/>
        <v>0.0990722040605717</v>
      </c>
    </row>
    <row r="18" spans="1:102">
      <c r="A18" s="7" t="s">
        <v>95</v>
      </c>
      <c r="B18" s="46">
        <v>2018</v>
      </c>
      <c r="C18" s="45" t="s">
        <v>96</v>
      </c>
      <c r="D18">
        <v>82747</v>
      </c>
      <c r="E18">
        <v>5.4315323</v>
      </c>
      <c r="F18">
        <v>648923</v>
      </c>
      <c r="I18">
        <v>42</v>
      </c>
      <c r="J18">
        <v>38100</v>
      </c>
      <c r="K18">
        <v>18.974964</v>
      </c>
      <c r="L18">
        <v>7772800</v>
      </c>
      <c r="M18">
        <v>13757</v>
      </c>
      <c r="N18">
        <v>366300</v>
      </c>
      <c r="P18" s="90">
        <f t="shared" ref="P18:Z18" si="152">(D18-MIN(D$12:D$21))/(MAX(D$12:D$21)-MIN(D$12:D$21))+0.001</f>
        <v>0.816612419345944</v>
      </c>
      <c r="Q18" s="91">
        <f t="shared" si="152"/>
        <v>1.001</v>
      </c>
      <c r="R18" s="91">
        <f t="shared" si="152"/>
        <v>0.598044402070281</v>
      </c>
      <c r="S18" s="113">
        <v>0.001</v>
      </c>
      <c r="T18" s="113">
        <v>0.001</v>
      </c>
      <c r="U18" s="91">
        <f t="shared" si="152"/>
        <v>0.417666666666667</v>
      </c>
      <c r="V18" s="108" cm="1">
        <f t="array" ref="V18">(MAX(J$12:J$21-J18)/(MAX(J$12:J$21)-MIN(J$12:J$21))+0.001)</f>
        <v>0.001</v>
      </c>
      <c r="W18" s="108" cm="1">
        <f t="array" ref="W18">(MAX(K$12:K$21-K18)/(MAX(K$12:K$21)-MIN(K$12:K$21))+0.001)</f>
        <v>0.733103508661032</v>
      </c>
      <c r="X18" s="91">
        <f t="shared" si="152"/>
        <v>0.567713366776638</v>
      </c>
      <c r="Y18" s="91">
        <f t="shared" si="152"/>
        <v>0.579024007386888</v>
      </c>
      <c r="Z18" s="91">
        <f t="shared" si="152"/>
        <v>0.541370499825236</v>
      </c>
      <c r="AB18">
        <f t="shared" ref="AB18:AL18" si="153">P18/SUM(P$12:P$21)</f>
        <v>0.135884962196193</v>
      </c>
      <c r="AC18">
        <f t="shared" si="153"/>
        <v>0.189990262638364</v>
      </c>
      <c r="AD18">
        <f t="shared" si="153"/>
        <v>0.142006482886105</v>
      </c>
      <c r="AE18">
        <f t="shared" si="153"/>
        <v>0.1</v>
      </c>
      <c r="AF18">
        <f t="shared" si="153"/>
        <v>0.1</v>
      </c>
      <c r="AG18">
        <f t="shared" si="153"/>
        <v>0.086235375086029</v>
      </c>
      <c r="AH18">
        <f t="shared" si="153"/>
        <v>0.000177554302751039</v>
      </c>
      <c r="AI18">
        <f t="shared" si="153"/>
        <v>0.140923423588439</v>
      </c>
      <c r="AJ18">
        <f t="shared" si="153"/>
        <v>0.127951425193345</v>
      </c>
      <c r="AK18">
        <f t="shared" si="153"/>
        <v>0.124003047922383</v>
      </c>
      <c r="AL18">
        <f t="shared" si="153"/>
        <v>0.137669068610502</v>
      </c>
      <c r="AN18">
        <f t="shared" ref="AN18:AX18" si="154">AB18*LN(AB18)</f>
        <v>-0.271219130650642</v>
      </c>
      <c r="AO18">
        <f t="shared" si="154"/>
        <v>-0.315532495267888</v>
      </c>
      <c r="AP18">
        <f t="shared" si="154"/>
        <v>-0.277179978530341</v>
      </c>
      <c r="AQ18">
        <f t="shared" si="154"/>
        <v>-0.230258509299405</v>
      </c>
      <c r="AR18">
        <f t="shared" si="154"/>
        <v>-0.230258509299405</v>
      </c>
      <c r="AS18">
        <f t="shared" si="154"/>
        <v>-0.211334860735742</v>
      </c>
      <c r="AT18">
        <f t="shared" si="154"/>
        <v>-0.00153340051777821</v>
      </c>
      <c r="AU18">
        <f t="shared" si="154"/>
        <v>-0.276144892569694</v>
      </c>
      <c r="AV18">
        <f t="shared" si="154"/>
        <v>-0.263081511071506</v>
      </c>
      <c r="AW18">
        <f t="shared" si="154"/>
        <v>-0.258850054956774</v>
      </c>
      <c r="AX18">
        <f t="shared" si="154"/>
        <v>-0.272984344079835</v>
      </c>
      <c r="BL18">
        <f t="shared" ref="BL18:BV18" si="155">AZ$17*P18</f>
        <v>0.201105198437386</v>
      </c>
      <c r="BM18">
        <f t="shared" si="155"/>
        <v>0.496163626120986</v>
      </c>
      <c r="BN18">
        <f t="shared" si="155"/>
        <v>0.154333981782082</v>
      </c>
      <c r="BO18">
        <f t="shared" si="155"/>
        <v>4.03439153439154e-5</v>
      </c>
      <c r="BP18">
        <f t="shared" si="155"/>
        <v>0.000313492063492064</v>
      </c>
      <c r="BQ18">
        <f t="shared" si="155"/>
        <v>0.269881172839506</v>
      </c>
      <c r="BR18">
        <f t="shared" si="155"/>
        <v>0.000421287822487457</v>
      </c>
      <c r="BS18">
        <f t="shared" si="155"/>
        <v>0.424255927839311</v>
      </c>
      <c r="BT18">
        <f t="shared" si="155"/>
        <v>0.12822594629691</v>
      </c>
      <c r="BU18">
        <f t="shared" si="155"/>
        <v>0.242757256566698</v>
      </c>
      <c r="BV18">
        <f t="shared" si="155"/>
        <v>0.192123526002813</v>
      </c>
      <c r="BX18" s="83">
        <f t="shared" si="6"/>
        <v>0.851602806340454</v>
      </c>
      <c r="BY18" s="84">
        <f t="shared" si="7"/>
        <v>0.270235008818342</v>
      </c>
      <c r="BZ18" s="85">
        <f t="shared" si="8"/>
        <v>0.424677215661798</v>
      </c>
      <c r="CA18" s="86">
        <f t="shared" si="9"/>
        <v>0.563106728866421</v>
      </c>
      <c r="CC18">
        <f t="shared" ref="CC18:CF18" si="156">BX18/SUM(BX$12:BX$21)</f>
        <v>0.164456143921472</v>
      </c>
      <c r="CD18">
        <f t="shared" si="156"/>
        <v>0.0862509200062484</v>
      </c>
      <c r="CE18">
        <f t="shared" si="156"/>
        <v>0.0788883522469756</v>
      </c>
      <c r="CF18">
        <f t="shared" si="156"/>
        <v>0.129290416272937</v>
      </c>
      <c r="CH18">
        <f t="shared" ref="CH18:CK18" si="157">CC18*LN(CC18)</f>
        <v>-0.296861651414433</v>
      </c>
      <c r="CI18">
        <f t="shared" si="157"/>
        <v>-0.211357409958807</v>
      </c>
      <c r="CJ18">
        <f t="shared" si="157"/>
        <v>-0.200354459196069</v>
      </c>
      <c r="CK18">
        <f t="shared" si="157"/>
        <v>-0.26448864382951</v>
      </c>
      <c r="CR18">
        <f t="shared" ref="CR18:CU18" si="158">CM$17*BX18</f>
        <v>0.136411512331634</v>
      </c>
      <c r="CS18">
        <f t="shared" si="158"/>
        <v>0.0510718548555972</v>
      </c>
      <c r="CT18">
        <f t="shared" si="158"/>
        <v>0.105793074558849</v>
      </c>
      <c r="CU18">
        <f t="shared" si="158"/>
        <v>0.226207470327645</v>
      </c>
      <c r="CV18" s="87">
        <f t="shared" si="14"/>
        <v>0.519483912073725</v>
      </c>
      <c r="CX18">
        <f t="shared" si="25"/>
        <v>0.121102293445242</v>
      </c>
    </row>
    <row r="19" spans="1:102">
      <c r="A19" s="7" t="s">
        <v>95</v>
      </c>
      <c r="B19" s="46">
        <v>2019</v>
      </c>
      <c r="C19" s="45" t="s">
        <v>96</v>
      </c>
      <c r="D19">
        <v>84976</v>
      </c>
      <c r="E19">
        <v>5.3157009</v>
      </c>
      <c r="F19">
        <v>714010</v>
      </c>
      <c r="I19">
        <v>43</v>
      </c>
      <c r="J19">
        <v>37707</v>
      </c>
      <c r="K19">
        <v>20.677517</v>
      </c>
      <c r="L19">
        <v>9371400</v>
      </c>
      <c r="M19">
        <v>14671</v>
      </c>
      <c r="N19">
        <v>404500</v>
      </c>
      <c r="P19" s="90">
        <f t="shared" ref="P19:Z19" si="159">(D19-MIN(D$12:D$21))/(MAX(D$12:D$21)-MIN(D$12:D$21))+0.001</f>
        <v>0.878074946230629</v>
      </c>
      <c r="Q19" s="91">
        <f t="shared" si="159"/>
        <v>0.954476716870345</v>
      </c>
      <c r="R19" s="91">
        <f t="shared" si="159"/>
        <v>0.73236293471352</v>
      </c>
      <c r="S19" s="91">
        <v>0.001</v>
      </c>
      <c r="T19" s="91">
        <v>0.001</v>
      </c>
      <c r="U19" s="91">
        <f t="shared" si="159"/>
        <v>0.501</v>
      </c>
      <c r="V19" s="108" cm="1">
        <f t="array" ref="V19">(MAX(J$12:J$21-J19)/(MAX(J$12:J$21)-MIN(J$12:J$21))+0.001)</f>
        <v>0.0245413921169282</v>
      </c>
      <c r="W19" s="108" cm="1">
        <f t="array" ref="W19">(MAX(K$12:K$21-K19)/(MAX(K$12:K$21)-MIN(K$12:K$21))+0.001)</f>
        <v>0.496573589773334</v>
      </c>
      <c r="X19" s="91">
        <f t="shared" si="159"/>
        <v>0.808535288712132</v>
      </c>
      <c r="Y19" s="91">
        <f t="shared" si="159"/>
        <v>0.719682671591259</v>
      </c>
      <c r="Z19" s="91">
        <f t="shared" si="159"/>
        <v>0.674890248164977</v>
      </c>
      <c r="AB19">
        <f t="shared" ref="AB19:AL19" si="160">P19/SUM(P$12:P$21)</f>
        <v>0.146112376014976</v>
      </c>
      <c r="AC19">
        <f t="shared" si="160"/>
        <v>0.181160121998402</v>
      </c>
      <c r="AD19">
        <f t="shared" si="160"/>
        <v>0.173900607036518</v>
      </c>
      <c r="AE19">
        <f t="shared" si="160"/>
        <v>0.1</v>
      </c>
      <c r="AF19">
        <f t="shared" si="160"/>
        <v>0.1</v>
      </c>
      <c r="AG19">
        <f t="shared" si="160"/>
        <v>0.103441156228493</v>
      </c>
      <c r="AH19">
        <f t="shared" si="160"/>
        <v>0.00435742976586103</v>
      </c>
      <c r="AI19">
        <f t="shared" si="160"/>
        <v>0.0954556205334106</v>
      </c>
      <c r="AJ19">
        <f t="shared" si="160"/>
        <v>0.18222794910963</v>
      </c>
      <c r="AK19">
        <f t="shared" si="160"/>
        <v>0.154126329263944</v>
      </c>
      <c r="AL19">
        <f t="shared" si="160"/>
        <v>0.171622783120204</v>
      </c>
      <c r="AN19">
        <f t="shared" ref="AN19:AX19" si="161">AB19*LN(AB19)</f>
        <v>-0.281029512868578</v>
      </c>
      <c r="AO19">
        <f t="shared" si="161"/>
        <v>-0.309489239879419</v>
      </c>
      <c r="AP19">
        <f t="shared" si="161"/>
        <v>-0.304199352576589</v>
      </c>
      <c r="AQ19">
        <f t="shared" si="161"/>
        <v>-0.230258509299405</v>
      </c>
      <c r="AR19">
        <f t="shared" si="161"/>
        <v>-0.230258509299405</v>
      </c>
      <c r="AS19">
        <f t="shared" si="161"/>
        <v>-0.234682368019096</v>
      </c>
      <c r="AT19">
        <f t="shared" si="161"/>
        <v>-0.0236864343721866</v>
      </c>
      <c r="AU19">
        <f t="shared" si="161"/>
        <v>-0.224234210757461</v>
      </c>
      <c r="AV19">
        <f t="shared" si="161"/>
        <v>-0.310242519901819</v>
      </c>
      <c r="AW19">
        <f t="shared" si="161"/>
        <v>-0.28821356825168</v>
      </c>
      <c r="AX19">
        <f t="shared" si="161"/>
        <v>-0.302477660821463</v>
      </c>
      <c r="BL19">
        <f t="shared" ref="BL19:BV19" si="162">AZ$17*P19</f>
        <v>0.216241428762548</v>
      </c>
      <c r="BM19">
        <f t="shared" si="162"/>
        <v>0.473103525365079</v>
      </c>
      <c r="BN19">
        <f t="shared" si="162"/>
        <v>0.188996816010102</v>
      </c>
      <c r="BO19">
        <f t="shared" si="162"/>
        <v>4.03439153439154e-5</v>
      </c>
      <c r="BP19">
        <f t="shared" si="162"/>
        <v>0.000313492063492064</v>
      </c>
      <c r="BQ19">
        <f t="shared" si="162"/>
        <v>0.323728174603174</v>
      </c>
      <c r="BR19">
        <f t="shared" si="162"/>
        <v>0.0103389896457515</v>
      </c>
      <c r="BS19">
        <f t="shared" si="162"/>
        <v>0.287373183432946</v>
      </c>
      <c r="BT19">
        <f t="shared" si="162"/>
        <v>0.182618921055541</v>
      </c>
      <c r="BU19">
        <f t="shared" si="162"/>
        <v>0.30172875170157</v>
      </c>
      <c r="BV19">
        <f t="shared" si="162"/>
        <v>0.239507498440026</v>
      </c>
      <c r="BX19" s="83">
        <f t="shared" si="6"/>
        <v>0.878341770137729</v>
      </c>
      <c r="BY19" s="84">
        <f t="shared" si="7"/>
        <v>0.32408201058201</v>
      </c>
      <c r="BZ19" s="85">
        <f t="shared" si="8"/>
        <v>0.297712173078698</v>
      </c>
      <c r="CA19" s="86">
        <f t="shared" si="9"/>
        <v>0.723855171197137</v>
      </c>
      <c r="CC19">
        <f t="shared" ref="CC19:CF19" si="163">BX19/SUM(BX$12:BX$21)</f>
        <v>0.169619803371412</v>
      </c>
      <c r="CD19">
        <f t="shared" si="163"/>
        <v>0.103437269998438</v>
      </c>
      <c r="CE19">
        <f t="shared" si="163"/>
        <v>0.0553032324596112</v>
      </c>
      <c r="CF19">
        <f t="shared" si="163"/>
        <v>0.166198575878848</v>
      </c>
      <c r="CH19">
        <f t="shared" ref="CH19:CK19" si="164">CC19*LN(CC19)</f>
        <v>-0.300938742276889</v>
      </c>
      <c r="CI19">
        <f t="shared" si="164"/>
        <v>-0.234677437282513</v>
      </c>
      <c r="CJ19">
        <f t="shared" si="164"/>
        <v>-0.160098650445602</v>
      </c>
      <c r="CK19">
        <f t="shared" si="164"/>
        <v>-0.298255304947762</v>
      </c>
      <c r="CR19">
        <f t="shared" ref="CR19:CU19" si="165">CM$17*BX19</f>
        <v>0.140694615278936</v>
      </c>
      <c r="CS19">
        <f t="shared" si="165"/>
        <v>0.0612484277227041</v>
      </c>
      <c r="CT19">
        <f t="shared" si="165"/>
        <v>0.0741642945796137</v>
      </c>
      <c r="CU19">
        <f t="shared" si="165"/>
        <v>0.290782259856339</v>
      </c>
      <c r="CV19" s="87">
        <f t="shared" si="14"/>
        <v>0.566889597437592</v>
      </c>
      <c r="CX19">
        <f t="shared" si="25"/>
        <v>0.107429454929275</v>
      </c>
    </row>
    <row r="20" spans="1:102">
      <c r="A20" s="7" t="s">
        <v>95</v>
      </c>
      <c r="B20" s="46">
        <v>2020</v>
      </c>
      <c r="C20" s="45" t="s">
        <v>96</v>
      </c>
      <c r="D20">
        <v>87205</v>
      </c>
      <c r="E20">
        <v>5.1998695</v>
      </c>
      <c r="F20">
        <v>779097</v>
      </c>
      <c r="I20">
        <v>44</v>
      </c>
      <c r="J20">
        <v>37314</v>
      </c>
      <c r="K20">
        <v>22.38007</v>
      </c>
      <c r="L20">
        <v>10010200</v>
      </c>
      <c r="M20">
        <v>15585</v>
      </c>
      <c r="N20">
        <v>458000</v>
      </c>
      <c r="P20" s="90">
        <f t="shared" ref="P20:Z20" si="166">(D20-MIN(D$12:D$21))/(MAX(D$12:D$21)-MIN(D$12:D$21))+0.001</f>
        <v>0.939537473115315</v>
      </c>
      <c r="Q20" s="91">
        <f t="shared" si="166"/>
        <v>0.907953433740689</v>
      </c>
      <c r="R20" s="91">
        <f t="shared" si="166"/>
        <v>0.86668146735676</v>
      </c>
      <c r="S20" s="113">
        <v>0.001</v>
      </c>
      <c r="T20" s="113">
        <v>0.001</v>
      </c>
      <c r="U20" s="91">
        <f t="shared" si="166"/>
        <v>0.584333333333333</v>
      </c>
      <c r="V20" s="108" cm="1">
        <f t="array" ref="V20">(MAX(J$12:J$21-J20)/(MAX(J$12:J$21)-MIN(J$12:J$21))+0.001)</f>
        <v>0.0480827842338565</v>
      </c>
      <c r="W20" s="108" cm="1">
        <f t="array" ref="W20">(MAX(K$12:K$21-K20)/(MAX(K$12:K$21)-MIN(K$12:K$21))+0.001)</f>
        <v>0.260043670885636</v>
      </c>
      <c r="X20" s="91">
        <f t="shared" si="166"/>
        <v>0.904767644356066</v>
      </c>
      <c r="Y20" s="91">
        <f t="shared" si="166"/>
        <v>0.860341335795629</v>
      </c>
      <c r="Z20" s="91">
        <f t="shared" si="166"/>
        <v>0.861887801468018</v>
      </c>
      <c r="AB20">
        <f t="shared" ref="AB20:AL20" si="167">P20/SUM(P$12:P$21)</f>
        <v>0.156339789833758</v>
      </c>
      <c r="AC20">
        <f t="shared" si="167"/>
        <v>0.172329981358439</v>
      </c>
      <c r="AD20">
        <f t="shared" si="167"/>
        <v>0.205794731186931</v>
      </c>
      <c r="AE20">
        <f t="shared" si="167"/>
        <v>0.1</v>
      </c>
      <c r="AF20">
        <f t="shared" si="167"/>
        <v>0.1</v>
      </c>
      <c r="AG20">
        <f t="shared" si="167"/>
        <v>0.120646937370957</v>
      </c>
      <c r="AH20">
        <f t="shared" si="167"/>
        <v>0.00853730522897102</v>
      </c>
      <c r="AI20">
        <f t="shared" si="167"/>
        <v>0.0499878174783821</v>
      </c>
      <c r="AJ20">
        <f t="shared" si="167"/>
        <v>0.203916829053158</v>
      </c>
      <c r="AK20">
        <f t="shared" si="167"/>
        <v>0.184249610605504</v>
      </c>
      <c r="AL20">
        <f t="shared" si="167"/>
        <v>0.219175760247666</v>
      </c>
      <c r="AN20">
        <f t="shared" ref="AN20:AX20" si="168">AB20*LN(AB20)</f>
        <v>-0.290123422054686</v>
      </c>
      <c r="AO20">
        <f t="shared" si="168"/>
        <v>-0.303015413533508</v>
      </c>
      <c r="AP20">
        <f t="shared" si="168"/>
        <v>-0.325335963298897</v>
      </c>
      <c r="AQ20">
        <f t="shared" si="168"/>
        <v>-0.230258509299405</v>
      </c>
      <c r="AR20">
        <f t="shared" si="168"/>
        <v>-0.230258509299405</v>
      </c>
      <c r="AS20">
        <f t="shared" si="168"/>
        <v>-0.255154623949783</v>
      </c>
      <c r="AT20">
        <f t="shared" si="168"/>
        <v>-0.0406658302427391</v>
      </c>
      <c r="AU20">
        <f t="shared" si="168"/>
        <v>-0.149762299141875</v>
      </c>
      <c r="AV20">
        <f t="shared" si="168"/>
        <v>-0.324236540686447</v>
      </c>
      <c r="AW20">
        <f t="shared" si="168"/>
        <v>-0.311651557801103</v>
      </c>
      <c r="AX20">
        <f t="shared" si="168"/>
        <v>-0.332682790706282</v>
      </c>
      <c r="BL20">
        <f t="shared" ref="BL20:BV20" si="169">AZ$17*P20</f>
        <v>0.23137765908771</v>
      </c>
      <c r="BM20">
        <f t="shared" si="169"/>
        <v>0.450043424609172</v>
      </c>
      <c r="BN20">
        <f t="shared" si="169"/>
        <v>0.223659650238123</v>
      </c>
      <c r="BO20">
        <f t="shared" si="169"/>
        <v>4.03439153439154e-5</v>
      </c>
      <c r="BP20">
        <f t="shared" si="169"/>
        <v>0.000313492063492064</v>
      </c>
      <c r="BQ20">
        <f t="shared" si="169"/>
        <v>0.377575176366842</v>
      </c>
      <c r="BR20">
        <f t="shared" si="169"/>
        <v>0.0202566914690156</v>
      </c>
      <c r="BS20">
        <f t="shared" si="169"/>
        <v>0.150490439026581</v>
      </c>
      <c r="BT20">
        <f t="shared" si="169"/>
        <v>0.204354334714877</v>
      </c>
      <c r="BU20">
        <f t="shared" si="169"/>
        <v>0.360700246836441</v>
      </c>
      <c r="BV20">
        <f t="shared" si="169"/>
        <v>0.305869868214657</v>
      </c>
      <c r="BX20" s="83">
        <f t="shared" si="6"/>
        <v>0.905080733935004</v>
      </c>
      <c r="BY20" s="84">
        <f t="shared" si="7"/>
        <v>0.377929012345678</v>
      </c>
      <c r="BZ20" s="85">
        <f t="shared" si="8"/>
        <v>0.170747130495597</v>
      </c>
      <c r="CA20" s="86">
        <f t="shared" si="9"/>
        <v>0.870924449765974</v>
      </c>
      <c r="CC20">
        <f t="shared" ref="CC20:CF20" si="170">BX20/SUM(BX$12:BX$21)</f>
        <v>0.174783462821353</v>
      </c>
      <c r="CD20">
        <f t="shared" si="170"/>
        <v>0.120623619990627</v>
      </c>
      <c r="CE20">
        <f t="shared" si="170"/>
        <v>0.0317181126722468</v>
      </c>
      <c r="CF20">
        <f t="shared" si="170"/>
        <v>0.199965972488374</v>
      </c>
      <c r="CH20">
        <f t="shared" ref="CH20:CK20" si="171">CC20*LN(CC20)</f>
        <v>-0.304858613886118</v>
      </c>
      <c r="CI20">
        <f t="shared" si="171"/>
        <v>-0.255128625455158</v>
      </c>
      <c r="CJ20">
        <f t="shared" si="171"/>
        <v>-0.109455000489993</v>
      </c>
      <c r="CK20">
        <f t="shared" si="171"/>
        <v>-0.321866841936326</v>
      </c>
      <c r="CR20">
        <f t="shared" ref="CR20:CU20" si="172">CM$17*BX20</f>
        <v>0.144977718226237</v>
      </c>
      <c r="CS20">
        <f t="shared" si="172"/>
        <v>0.0714250005898111</v>
      </c>
      <c r="CT20">
        <f t="shared" si="172"/>
        <v>0.042535514600378</v>
      </c>
      <c r="CU20">
        <f t="shared" si="172"/>
        <v>0.349861947174123</v>
      </c>
      <c r="CV20" s="87">
        <f t="shared" si="14"/>
        <v>0.608800180590549</v>
      </c>
      <c r="CX20">
        <f t="shared" si="25"/>
        <v>0.108201359408024</v>
      </c>
    </row>
    <row r="21" spans="1:102">
      <c r="A21" s="7" t="s">
        <v>95</v>
      </c>
      <c r="B21" s="9">
        <v>2021</v>
      </c>
      <c r="C21" s="45" t="s">
        <v>96</v>
      </c>
      <c r="D21">
        <v>89434</v>
      </c>
      <c r="E21">
        <v>5.0840382</v>
      </c>
      <c r="F21">
        <v>844184</v>
      </c>
      <c r="I21">
        <v>45</v>
      </c>
      <c r="J21">
        <v>36921</v>
      </c>
      <c r="K21">
        <v>24.082623</v>
      </c>
      <c r="L21">
        <v>10649000</v>
      </c>
      <c r="M21">
        <v>16499</v>
      </c>
      <c r="N21">
        <v>497800</v>
      </c>
      <c r="P21" s="90">
        <f t="shared" ref="P21:Z21" si="173">(D21-MIN(D$12:D$21))/(MAX(D$12:D$21)-MIN(D$12:D$21))+0.001</f>
        <v>1.001</v>
      </c>
      <c r="Q21" s="91">
        <f t="shared" si="173"/>
        <v>0.861430190775689</v>
      </c>
      <c r="R21" s="91">
        <f t="shared" si="173"/>
        <v>1.001</v>
      </c>
      <c r="S21" s="91">
        <v>0.001</v>
      </c>
      <c r="T21" s="91">
        <v>0.001</v>
      </c>
      <c r="U21" s="91">
        <f t="shared" si="173"/>
        <v>0.667666666666667</v>
      </c>
      <c r="V21" s="108" cm="1">
        <f t="array" ref="V21">(MAX(J$12:J$21-J21)/(MAX(J$12:J$21)-MIN(J$12:J$21))+0.001)</f>
        <v>0.0716241763507847</v>
      </c>
      <c r="W21" s="108" cm="1">
        <f t="array" ref="W21">(MAX(K$12:K$21-K21)/(MAX(K$12:K$21)-MIN(K$12:K$21))+0.001)</f>
        <v>0.0235137519979382</v>
      </c>
      <c r="X21" s="91">
        <f t="shared" si="173"/>
        <v>1.001</v>
      </c>
      <c r="Y21" s="91">
        <f t="shared" si="173"/>
        <v>1.001</v>
      </c>
      <c r="Z21" s="91">
        <f t="shared" si="173"/>
        <v>1.001</v>
      </c>
      <c r="AB21">
        <f t="shared" ref="AB21:AL21" si="174">P21/SUM(P$12:P$21)</f>
        <v>0.16656720365254</v>
      </c>
      <c r="AC21">
        <f t="shared" si="174"/>
        <v>0.163499848341747</v>
      </c>
      <c r="AD21">
        <f t="shared" si="174"/>
        <v>0.237688855337344</v>
      </c>
      <c r="AE21">
        <f t="shared" si="174"/>
        <v>0.1</v>
      </c>
      <c r="AF21">
        <f t="shared" si="174"/>
        <v>0.1</v>
      </c>
      <c r="AG21">
        <f t="shared" si="174"/>
        <v>0.137852718513421</v>
      </c>
      <c r="AH21">
        <f t="shared" si="174"/>
        <v>0.012717180692081</v>
      </c>
      <c r="AI21">
        <f t="shared" si="174"/>
        <v>0.00452001442335353</v>
      </c>
      <c r="AJ21">
        <f t="shared" si="174"/>
        <v>0.225605708996685</v>
      </c>
      <c r="AK21">
        <f t="shared" si="174"/>
        <v>0.214372891947065</v>
      </c>
      <c r="AL21">
        <f t="shared" si="174"/>
        <v>0.254551619867723</v>
      </c>
      <c r="AN21">
        <f t="shared" ref="AN21:AX21" si="175">AB21*LN(AB21)</f>
        <v>-0.298547797736824</v>
      </c>
      <c r="AO21">
        <f t="shared" si="175"/>
        <v>-0.296088941207269</v>
      </c>
      <c r="AP21">
        <f t="shared" si="175"/>
        <v>-0.341509633880182</v>
      </c>
      <c r="AQ21">
        <f t="shared" si="175"/>
        <v>-0.230258509299405</v>
      </c>
      <c r="AR21">
        <f t="shared" si="175"/>
        <v>-0.230258509299405</v>
      </c>
      <c r="AS21">
        <f t="shared" si="175"/>
        <v>-0.273164731593924</v>
      </c>
      <c r="AT21">
        <f t="shared" si="175"/>
        <v>-0.0555079679532968</v>
      </c>
      <c r="AU21">
        <f t="shared" si="175"/>
        <v>-0.0244046431006419</v>
      </c>
      <c r="AV21">
        <f t="shared" si="175"/>
        <v>-0.335919332491316</v>
      </c>
      <c r="AW21">
        <f t="shared" si="175"/>
        <v>-0.330142462921205</v>
      </c>
      <c r="AX21">
        <f t="shared" si="175"/>
        <v>-0.348290670076323</v>
      </c>
      <c r="AY21" s="81" t="s">
        <v>170</v>
      </c>
      <c r="BL21">
        <f t="shared" ref="BL21:BV21" si="176">AZ$17*P21</f>
        <v>0.246513889412871</v>
      </c>
      <c r="BM21">
        <f t="shared" si="176"/>
        <v>0.426983343761597</v>
      </c>
      <c r="BN21">
        <f t="shared" si="176"/>
        <v>0.258322484466143</v>
      </c>
      <c r="BO21">
        <f t="shared" si="176"/>
        <v>4.03439153439154e-5</v>
      </c>
      <c r="BP21">
        <f t="shared" si="176"/>
        <v>0.000313492063492064</v>
      </c>
      <c r="BQ21">
        <f t="shared" si="176"/>
        <v>0.431422178130511</v>
      </c>
      <c r="BR21">
        <f t="shared" si="176"/>
        <v>0.0301743932922797</v>
      </c>
      <c r="BS21">
        <f t="shared" si="176"/>
        <v>0.0136076946202167</v>
      </c>
      <c r="BT21">
        <f t="shared" si="176"/>
        <v>0.226089748374212</v>
      </c>
      <c r="BU21">
        <f t="shared" si="176"/>
        <v>0.419671741971312</v>
      </c>
      <c r="BV21">
        <f t="shared" si="176"/>
        <v>0.355238509654476</v>
      </c>
      <c r="BX21" s="83">
        <f t="shared" si="6"/>
        <v>0.931819717640612</v>
      </c>
      <c r="BY21" s="84">
        <f t="shared" si="7"/>
        <v>0.431776014109347</v>
      </c>
      <c r="BZ21" s="85">
        <f t="shared" si="8"/>
        <v>0.0437820879124964</v>
      </c>
      <c r="CA21" s="86">
        <f t="shared" si="9"/>
        <v>1.001</v>
      </c>
      <c r="CC21">
        <f t="shared" ref="CC21:CF21" si="177">BX21/SUM(BX$12:BX$21)</f>
        <v>0.179947126115865</v>
      </c>
      <c r="CD21">
        <f t="shared" si="177"/>
        <v>0.137809969982817</v>
      </c>
      <c r="CE21">
        <f t="shared" si="177"/>
        <v>0.0081329928848824</v>
      </c>
      <c r="CF21">
        <f t="shared" si="177"/>
        <v>0.229831575534076</v>
      </c>
      <c r="CH21">
        <f t="shared" ref="CH21:CK21" si="178">CC21*LN(CC21)</f>
        <v>-0.308625915120831</v>
      </c>
      <c r="CI21">
        <f t="shared" si="178"/>
        <v>-0.273122764314588</v>
      </c>
      <c r="CJ21">
        <f t="shared" si="178"/>
        <v>-0.0391345490176238</v>
      </c>
      <c r="CK21">
        <f t="shared" si="178"/>
        <v>-0.337946306507126</v>
      </c>
      <c r="CL21" s="81" t="s">
        <v>170</v>
      </c>
      <c r="CR21">
        <f t="shared" ref="CR21:CU21" si="179">CM$17*BX21</f>
        <v>0.149260824362497</v>
      </c>
      <c r="CS21">
        <f t="shared" si="179"/>
        <v>0.0816015734569181</v>
      </c>
      <c r="CT21">
        <f t="shared" si="179"/>
        <v>0.0109067346211423</v>
      </c>
      <c r="CU21">
        <f t="shared" si="179"/>
        <v>0.402115027561119</v>
      </c>
      <c r="CV21" s="87">
        <f t="shared" si="14"/>
        <v>0.643884160001676</v>
      </c>
      <c r="CX21">
        <f t="shared" si="25"/>
        <v>0.115431198909708</v>
      </c>
    </row>
    <row r="22" spans="1:102">
      <c r="A22" s="45" t="s">
        <v>97</v>
      </c>
      <c r="B22" s="46">
        <v>2012</v>
      </c>
      <c r="C22" s="45" t="s">
        <v>96</v>
      </c>
      <c r="D22">
        <v>59573</v>
      </c>
      <c r="E22">
        <v>2.5639468</v>
      </c>
      <c r="F22">
        <v>205689</v>
      </c>
      <c r="G22">
        <v>244</v>
      </c>
      <c r="H22">
        <v>8749</v>
      </c>
      <c r="I22">
        <v>24</v>
      </c>
      <c r="J22">
        <v>14993</v>
      </c>
      <c r="K22">
        <v>26.469797</v>
      </c>
      <c r="L22">
        <v>1042200</v>
      </c>
      <c r="M22">
        <v>7860</v>
      </c>
      <c r="N22">
        <v>121600</v>
      </c>
      <c r="P22" s="112">
        <f t="shared" ref="P22:Z22" si="180">(D22-MIN(D$22:D$31))/(MAX(D$22:D$31)-MIN(D$22:D$31))+0.001</f>
        <v>0.001</v>
      </c>
      <c r="Q22" s="113">
        <f t="shared" si="180"/>
        <v>0.350257797997046</v>
      </c>
      <c r="R22" s="113">
        <f t="shared" si="180"/>
        <v>0.201867546327573</v>
      </c>
      <c r="S22" s="113">
        <f t="shared" si="180"/>
        <v>0.635980988593156</v>
      </c>
      <c r="T22" s="113">
        <f t="shared" si="180"/>
        <v>0.982449631449631</v>
      </c>
      <c r="U22" s="113">
        <f t="shared" si="180"/>
        <v>0.706882352941177</v>
      </c>
      <c r="V22" s="108" cm="1">
        <f t="array" ref="V22">(MAX(J$22:J$31-J22)/(MAX(J$22:J$31)-MIN(J$22:J$31))+0.001)</f>
        <v>0.001</v>
      </c>
      <c r="W22" s="108" cm="1">
        <f t="array" ref="W22">(MAX(K$22:K$31-K22)/(MAX(K$22:K$31)-MIN(K$22:K$31))+0.001)</f>
        <v>0.001</v>
      </c>
      <c r="X22" s="113">
        <f t="shared" si="180"/>
        <v>0.001</v>
      </c>
      <c r="Y22" s="113">
        <f t="shared" si="180"/>
        <v>0.001</v>
      </c>
      <c r="Z22" s="113">
        <f t="shared" si="180"/>
        <v>0.001</v>
      </c>
      <c r="AA22" s="80"/>
      <c r="AB22" s="80">
        <f t="shared" ref="AB22:AL22" si="181">P22/SUM(P$22:P$31)</f>
        <v>0.000185013649909061</v>
      </c>
      <c r="AC22" s="80">
        <f t="shared" si="181"/>
        <v>0.0605264034214656</v>
      </c>
      <c r="AD22" s="80">
        <f t="shared" si="181"/>
        <v>0.0424741801749079</v>
      </c>
      <c r="AE22" s="80">
        <f t="shared" si="181"/>
        <v>0.0890819810079728</v>
      </c>
      <c r="AF22" s="80">
        <f t="shared" si="181"/>
        <v>0.141948298141232</v>
      </c>
      <c r="AG22" s="80">
        <f t="shared" si="181"/>
        <v>0.119966057701907</v>
      </c>
      <c r="AH22" s="80">
        <f t="shared" si="181"/>
        <v>0.00012594674902702</v>
      </c>
      <c r="AI22" s="80">
        <f t="shared" si="181"/>
        <v>0.000182180418497568</v>
      </c>
      <c r="AJ22" s="80">
        <f t="shared" si="181"/>
        <v>0.000293026404405871</v>
      </c>
      <c r="AK22" s="80">
        <f t="shared" si="181"/>
        <v>0.000203934241920461</v>
      </c>
      <c r="AL22" s="80">
        <f t="shared" si="181"/>
        <v>0.000231057204296018</v>
      </c>
      <c r="AM22" s="80"/>
      <c r="AN22" s="80">
        <f t="shared" ref="AN22:AX22" si="182">AB22*LN(AB22)</f>
        <v>-0.00159020729825175</v>
      </c>
      <c r="AO22" s="80">
        <f t="shared" si="182"/>
        <v>-0.169756926163695</v>
      </c>
      <c r="AP22" s="80">
        <f t="shared" si="182"/>
        <v>-0.134169942616445</v>
      </c>
      <c r="AQ22" s="80">
        <f t="shared" si="182"/>
        <v>-0.215417885975667</v>
      </c>
      <c r="AR22" s="80">
        <f t="shared" si="182"/>
        <v>-0.277124581564222</v>
      </c>
      <c r="AS22" s="80">
        <f t="shared" si="182"/>
        <v>-0.254393595224338</v>
      </c>
      <c r="AT22" s="80">
        <f t="shared" si="182"/>
        <v>-0.00113095789708409</v>
      </c>
      <c r="AU22" s="80">
        <f t="shared" si="182"/>
        <v>-0.00156866687119831</v>
      </c>
      <c r="AV22" s="80">
        <f t="shared" si="182"/>
        <v>-0.00238384242221105</v>
      </c>
      <c r="AW22" s="80">
        <f t="shared" si="182"/>
        <v>-0.00173297465047595</v>
      </c>
      <c r="AX22" s="80">
        <f t="shared" si="182"/>
        <v>-0.00193460621326264</v>
      </c>
      <c r="AY22" s="80"/>
      <c r="AZ22" s="80">
        <f t="shared" ref="AZ22:BJ22" si="183">SUM(AN22:AN31)</f>
        <v>-1.8429917809987</v>
      </c>
      <c r="BA22" s="80">
        <f t="shared" si="183"/>
        <v>-2.0764536833542</v>
      </c>
      <c r="BB22" s="80">
        <f t="shared" si="183"/>
        <v>-2.05040415305237</v>
      </c>
      <c r="BC22" s="80">
        <f t="shared" si="183"/>
        <v>-2.19003827876336</v>
      </c>
      <c r="BD22" s="80">
        <f t="shared" si="183"/>
        <v>-2.11516651143591</v>
      </c>
      <c r="BE22" s="80">
        <f t="shared" si="183"/>
        <v>-2.11620660622159</v>
      </c>
      <c r="BF22" s="80">
        <f t="shared" si="183"/>
        <v>-2.19264944147021</v>
      </c>
      <c r="BG22" s="80">
        <f t="shared" si="183"/>
        <v>-2.02062960680517</v>
      </c>
      <c r="BH22" s="80">
        <f t="shared" si="183"/>
        <v>-1.90983490106748</v>
      </c>
      <c r="BI22" s="80">
        <f t="shared" si="183"/>
        <v>-2.05344663344889</v>
      </c>
      <c r="BJ22" s="80">
        <f t="shared" si="183"/>
        <v>-1.8889702740312</v>
      </c>
      <c r="BK22" s="80"/>
      <c r="BL22" s="80">
        <f t="shared" ref="BL22:BV22" si="184">AZ$27*P22</f>
        <v>0.000375259393740245</v>
      </c>
      <c r="BM22" s="80">
        <f t="shared" si="184"/>
        <v>0.153141155895618</v>
      </c>
      <c r="BN22" s="80">
        <f t="shared" si="184"/>
        <v>0.0378534939032754</v>
      </c>
      <c r="BO22" s="80">
        <f t="shared" si="184"/>
        <v>0.0992454356748313</v>
      </c>
      <c r="BP22" s="80">
        <f t="shared" si="184"/>
        <v>0.49728967127162</v>
      </c>
      <c r="BQ22" s="80">
        <f t="shared" si="184"/>
        <v>0.238767791401661</v>
      </c>
      <c r="BR22" s="80">
        <f t="shared" si="184"/>
        <v>0.00026526299773641</v>
      </c>
      <c r="BS22" s="80">
        <f t="shared" si="184"/>
        <v>0.000734737002263589</v>
      </c>
      <c r="BT22" s="80">
        <f t="shared" si="184"/>
        <v>0.000240841773271075</v>
      </c>
      <c r="BU22" s="80">
        <f t="shared" si="184"/>
        <v>0.000408650586295099</v>
      </c>
      <c r="BV22" s="80">
        <f t="shared" si="184"/>
        <v>0.000350507640433825</v>
      </c>
      <c r="BW22" s="80"/>
      <c r="BX22" s="80">
        <f t="shared" si="6"/>
        <v>0.191369909192633</v>
      </c>
      <c r="BY22" s="80">
        <f t="shared" si="7"/>
        <v>0.835302898348113</v>
      </c>
      <c r="BZ22" s="80">
        <f t="shared" si="8"/>
        <v>0.000999999999999999</v>
      </c>
      <c r="CA22" s="80">
        <f t="shared" si="9"/>
        <v>0.001</v>
      </c>
      <c r="CB22" s="80"/>
      <c r="CC22" s="80">
        <f t="shared" ref="CC22:CF22" si="185">BX22/SUM(BX$22:BX$31)</f>
        <v>0.0351160260889412</v>
      </c>
      <c r="CD22" s="80">
        <f t="shared" si="185"/>
        <v>0.126413542269261</v>
      </c>
      <c r="CE22" s="80">
        <f t="shared" si="185"/>
        <v>0.000162888454689549</v>
      </c>
      <c r="CF22" s="80">
        <f t="shared" si="185"/>
        <v>0.000230270429031339</v>
      </c>
      <c r="CG22" s="80"/>
      <c r="CH22" s="80">
        <f t="shared" ref="CH22:CK22" si="186">CC22*LN(CC22)</f>
        <v>-0.117607001118399</v>
      </c>
      <c r="CI22" s="80">
        <f t="shared" si="186"/>
        <v>-0.261448066507103</v>
      </c>
      <c r="CJ22" s="80">
        <f t="shared" si="186"/>
        <v>-0.00142078557388496</v>
      </c>
      <c r="CK22" s="80">
        <f t="shared" si="186"/>
        <v>-0.00192880409994586</v>
      </c>
      <c r="CL22" s="80"/>
      <c r="CM22">
        <f t="shared" ref="CM22:CP22" si="187">SUM(CH22:CH31)</f>
        <v>-2.0945995810015</v>
      </c>
      <c r="CN22">
        <f t="shared" si="187"/>
        <v>-2.21386888105635</v>
      </c>
      <c r="CO22">
        <f t="shared" si="187"/>
        <v>-2.12059694096415</v>
      </c>
      <c r="CP22">
        <f t="shared" si="187"/>
        <v>-1.98589555087151</v>
      </c>
      <c r="CQ22" s="80"/>
      <c r="CR22" s="80">
        <f t="shared" ref="CR22:CU22" si="188">CM$27*BX22</f>
        <v>0.0377841930489702</v>
      </c>
      <c r="CS22" s="80">
        <f t="shared" si="188"/>
        <v>0.0857115336971582</v>
      </c>
      <c r="CT22" s="80">
        <f t="shared" si="188"/>
        <v>0.000261361913775322</v>
      </c>
      <c r="CU22" s="80">
        <f t="shared" si="188"/>
        <v>0.000438586147852373</v>
      </c>
      <c r="CV22" s="87">
        <f t="shared" si="14"/>
        <v>0.124195674807756</v>
      </c>
      <c r="CW22" s="80">
        <f>AVERAGE(CV22:CV31)</f>
        <v>0.526320859337345</v>
      </c>
      <c r="CX22">
        <f t="shared" si="25"/>
        <v>0.0191113895984113</v>
      </c>
    </row>
    <row r="23" spans="1:102">
      <c r="A23" s="45" t="s">
        <v>97</v>
      </c>
      <c r="B23" s="46">
        <v>2013</v>
      </c>
      <c r="C23" s="45" t="s">
        <v>96</v>
      </c>
      <c r="D23">
        <v>60855</v>
      </c>
      <c r="E23">
        <v>2.5754991</v>
      </c>
      <c r="F23">
        <v>232421</v>
      </c>
      <c r="G23">
        <v>257</v>
      </c>
      <c r="H23">
        <v>8749</v>
      </c>
      <c r="I23">
        <v>25</v>
      </c>
      <c r="J23">
        <v>11842</v>
      </c>
      <c r="K23">
        <v>19.82378</v>
      </c>
      <c r="L23">
        <v>1218500</v>
      </c>
      <c r="M23">
        <v>8725</v>
      </c>
      <c r="N23">
        <v>133525</v>
      </c>
      <c r="P23" s="82">
        <f t="shared" ref="P23:Z23" si="189">(D23-MIN(D$22:D$31))/(MAX(D$22:D$31)-MIN(D$22:D$31))+0.001</f>
        <v>0.0594081279329354</v>
      </c>
      <c r="Q23" s="108">
        <f t="shared" si="189"/>
        <v>0.360602919555336</v>
      </c>
      <c r="R23" s="108">
        <f t="shared" si="189"/>
        <v>0.259017000316404</v>
      </c>
      <c r="S23" s="91">
        <f t="shared" si="189"/>
        <v>0.685410646387833</v>
      </c>
      <c r="T23" s="91">
        <f t="shared" si="189"/>
        <v>0.982449631449631</v>
      </c>
      <c r="U23" s="108">
        <f t="shared" si="189"/>
        <v>0.765705882352941</v>
      </c>
      <c r="V23" s="108" cm="1">
        <f t="array" ref="V23">(MAX(J$22:J$31-J23)/(MAX(J$22:J$31)-MIN(J$22:J$31))+0.001)</f>
        <v>1.001</v>
      </c>
      <c r="W23" s="108" cm="1">
        <f t="array" ref="W23">(MAX(K$22:K$31-K23)/(MAX(K$22:K$31)-MIN(K$22:K$31))+0.001)</f>
        <v>0.822506277226386</v>
      </c>
      <c r="X23" s="108">
        <f t="shared" si="189"/>
        <v>0.105165435745938</v>
      </c>
      <c r="Y23" s="108">
        <f t="shared" si="189"/>
        <v>0.134652657601978</v>
      </c>
      <c r="Z23" s="108">
        <f t="shared" si="189"/>
        <v>0.0768587786259542</v>
      </c>
      <c r="AB23" s="89">
        <f t="shared" ref="AB23:AL23" si="190">P23/SUM(P$22:P$31)</f>
        <v>0.0109913145831368</v>
      </c>
      <c r="AC23" s="89">
        <f t="shared" si="190"/>
        <v>0.0623140952429235</v>
      </c>
      <c r="AD23" s="89">
        <f t="shared" si="190"/>
        <v>0.054498778728656</v>
      </c>
      <c r="AE23" s="89">
        <f t="shared" si="190"/>
        <v>0.096005602807795</v>
      </c>
      <c r="AF23" s="89">
        <f t="shared" si="190"/>
        <v>0.141948298141232</v>
      </c>
      <c r="AG23" s="89">
        <f t="shared" si="190"/>
        <v>0.12994908655286</v>
      </c>
      <c r="AH23" s="89">
        <f t="shared" si="190"/>
        <v>0.126072695776047</v>
      </c>
      <c r="AI23" s="89">
        <f t="shared" si="190"/>
        <v>0.14984453780198</v>
      </c>
      <c r="AJ23" s="89">
        <f t="shared" si="190"/>
        <v>0.0308162495044088</v>
      </c>
      <c r="AK23" s="89">
        <f t="shared" si="190"/>
        <v>0.0274602876506347</v>
      </c>
      <c r="AL23" s="89">
        <f t="shared" si="190"/>
        <v>0.0177587745149195</v>
      </c>
      <c r="AN23" s="89">
        <f t="shared" ref="AN23:AX23" si="191">AB23*LN(AB23)</f>
        <v>-0.0495779720409032</v>
      </c>
      <c r="AO23" s="89">
        <f t="shared" si="191"/>
        <v>-0.172956985705011</v>
      </c>
      <c r="AP23" s="89">
        <f t="shared" si="191"/>
        <v>-0.158568392365587</v>
      </c>
      <c r="AQ23" s="89">
        <f t="shared" si="191"/>
        <v>-0.224974607089581</v>
      </c>
      <c r="AR23" s="89">
        <f t="shared" si="191"/>
        <v>-0.277124581564222</v>
      </c>
      <c r="AS23" s="89">
        <f t="shared" si="191"/>
        <v>-0.265175736509064</v>
      </c>
      <c r="AT23" s="89">
        <f t="shared" si="191"/>
        <v>-0.261083515497253</v>
      </c>
      <c r="AU23" s="89">
        <f t="shared" si="191"/>
        <v>-0.284428448898648</v>
      </c>
      <c r="AV23" s="89">
        <f t="shared" si="191"/>
        <v>-0.107231708535952</v>
      </c>
      <c r="AW23" s="89">
        <f t="shared" si="191"/>
        <v>-0.0987201296265648</v>
      </c>
      <c r="AX23" s="89">
        <f t="shared" si="191"/>
        <v>-0.0715834099251055</v>
      </c>
      <c r="AY23" s="81" t="s">
        <v>181</v>
      </c>
      <c r="AZ23" s="108">
        <f t="shared" ref="AZ23:BJ23" si="192">-1/LN(10)*AZ22</f>
        <v>0.800401160680781</v>
      </c>
      <c r="BA23" s="108">
        <f t="shared" si="192"/>
        <v>0.90179237660841</v>
      </c>
      <c r="BB23" s="108">
        <f t="shared" si="192"/>
        <v>0.890479209342156</v>
      </c>
      <c r="BC23" s="108">
        <f t="shared" si="192"/>
        <v>0.951121539623825</v>
      </c>
      <c r="BD23" s="108">
        <f t="shared" si="192"/>
        <v>0.918605144223167</v>
      </c>
      <c r="BE23" s="108">
        <f t="shared" si="192"/>
        <v>0.919056851649244</v>
      </c>
      <c r="BF23" s="108">
        <f t="shared" si="192"/>
        <v>0.952255553178759</v>
      </c>
      <c r="BG23" s="108">
        <f t="shared" si="192"/>
        <v>0.877548288205821</v>
      </c>
      <c r="BH23" s="108">
        <f t="shared" si="192"/>
        <v>0.829430758879851</v>
      </c>
      <c r="BI23" s="108">
        <f t="shared" si="192"/>
        <v>0.89180054178966</v>
      </c>
      <c r="BJ23" s="108">
        <f t="shared" si="192"/>
        <v>0.820369366491023</v>
      </c>
      <c r="BL23" s="89">
        <f t="shared" ref="BL23:BV23" si="193">AZ$27*P23</f>
        <v>0.0222934580713562</v>
      </c>
      <c r="BM23" s="89">
        <f t="shared" si="193"/>
        <v>0.157664292517777</v>
      </c>
      <c r="BN23" s="89">
        <f t="shared" si="193"/>
        <v>0.0485699589690929</v>
      </c>
      <c r="BO23" s="89">
        <f t="shared" si="193"/>
        <v>0.106958980593748</v>
      </c>
      <c r="BP23" s="89">
        <f t="shared" si="193"/>
        <v>0.49728967127162</v>
      </c>
      <c r="BQ23" s="89">
        <f t="shared" si="193"/>
        <v>0.258636959363853</v>
      </c>
      <c r="BR23" s="89">
        <f t="shared" si="193"/>
        <v>0.265528260734146</v>
      </c>
      <c r="BS23" s="89">
        <f t="shared" si="193"/>
        <v>0.604325796472299</v>
      </c>
      <c r="BT23" s="89">
        <f t="shared" si="193"/>
        <v>0.0253282300318771</v>
      </c>
      <c r="BU23" s="89">
        <f t="shared" si="193"/>
        <v>0.0550258874752416</v>
      </c>
      <c r="BV23" s="89">
        <f t="shared" si="193"/>
        <v>0.0269395891428089</v>
      </c>
      <c r="BX23" s="89">
        <f t="shared" si="6"/>
        <v>0.228527709558226</v>
      </c>
      <c r="BY23" s="89">
        <f t="shared" si="7"/>
        <v>0.862885611229221</v>
      </c>
      <c r="BZ23" s="89">
        <f t="shared" si="8"/>
        <v>0.869854057206445</v>
      </c>
      <c r="CA23" s="89">
        <f t="shared" si="9"/>
        <v>0.107293706649928</v>
      </c>
      <c r="CC23" s="89">
        <f t="shared" ref="CC23:CF23" si="194">BX23/SUM(BX$22:BX$31)</f>
        <v>0.0419344140609622</v>
      </c>
      <c r="CD23" s="89">
        <f t="shared" si="194"/>
        <v>0.130587870465167</v>
      </c>
      <c r="CE23" s="89">
        <f t="shared" si="194"/>
        <v>0.141689183183793</v>
      </c>
      <c r="CF23" s="89">
        <f t="shared" si="194"/>
        <v>0.0247065678626415</v>
      </c>
      <c r="CH23" s="89">
        <f t="shared" ref="CH23:CK23" si="195">CC23*LN(CC23)</f>
        <v>-0.133001219408306</v>
      </c>
      <c r="CI23" s="89">
        <f t="shared" si="195"/>
        <v>-0.265838895611074</v>
      </c>
      <c r="CJ23" s="89">
        <f t="shared" si="195"/>
        <v>-0.276877591722773</v>
      </c>
      <c r="CK23" s="89">
        <f t="shared" si="195"/>
        <v>-0.0914312538819325</v>
      </c>
      <c r="CL23" s="81" t="s">
        <v>181</v>
      </c>
      <c r="CM23" s="108">
        <f t="shared" ref="CM23:CP23" si="196">-1/LN(10)*CM22</f>
        <v>0.909673039825815</v>
      </c>
      <c r="CN23" s="108">
        <f t="shared" si="196"/>
        <v>0.961471038700098</v>
      </c>
      <c r="CO23" s="108">
        <f t="shared" si="196"/>
        <v>0.920963549801648</v>
      </c>
      <c r="CP23" s="108">
        <f t="shared" si="196"/>
        <v>0.862463479379714</v>
      </c>
      <c r="CR23" s="89">
        <f t="shared" ref="CR23:CU23" si="197">CM$27*BX23</f>
        <v>0.0451206520994649</v>
      </c>
      <c r="CS23" s="89">
        <f t="shared" si="197"/>
        <v>0.088541832298113</v>
      </c>
      <c r="CT23" s="89">
        <f t="shared" si="197"/>
        <v>0.227346721096705</v>
      </c>
      <c r="CU23" s="89">
        <f t="shared" si="197"/>
        <v>0.0470575334883943</v>
      </c>
      <c r="CV23" s="87">
        <f t="shared" si="14"/>
        <v>0.408066738982677</v>
      </c>
      <c r="CX23">
        <f t="shared" si="25"/>
        <v>0.0677996828932537</v>
      </c>
    </row>
    <row r="24" spans="1:102">
      <c r="A24" s="45" t="s">
        <v>97</v>
      </c>
      <c r="B24" s="46">
        <v>2014</v>
      </c>
      <c r="C24" s="45" t="s">
        <v>96</v>
      </c>
      <c r="D24">
        <v>60619</v>
      </c>
      <c r="E24">
        <v>2.6065755</v>
      </c>
      <c r="F24">
        <v>246554</v>
      </c>
      <c r="G24">
        <v>270</v>
      </c>
      <c r="H24">
        <v>8749</v>
      </c>
      <c r="I24">
        <v>28</v>
      </c>
      <c r="J24">
        <v>11881</v>
      </c>
      <c r="K24">
        <v>21.079487</v>
      </c>
      <c r="L24">
        <v>1360900</v>
      </c>
      <c r="M24">
        <v>9364</v>
      </c>
      <c r="N24">
        <v>141900</v>
      </c>
      <c r="P24" s="82">
        <f t="shared" ref="P24:Z24" si="198">(D24-MIN(D$22:D$31))/(MAX(D$22:D$31)-MIN(D$22:D$31))+0.001</f>
        <v>0.0486559296551096</v>
      </c>
      <c r="Q24" s="108">
        <f t="shared" si="198"/>
        <v>0.388431935040915</v>
      </c>
      <c r="R24" s="108">
        <f t="shared" si="198"/>
        <v>0.289231471108869</v>
      </c>
      <c r="S24" s="91">
        <f t="shared" si="198"/>
        <v>0.734840304182509</v>
      </c>
      <c r="T24" s="91">
        <f t="shared" si="198"/>
        <v>0.982449631449631</v>
      </c>
      <c r="U24" s="108">
        <f t="shared" si="198"/>
        <v>0.942176470588235</v>
      </c>
      <c r="V24" s="108" cm="1">
        <f t="array" ref="V24">(MAX(J$22:J$31-J24)/(MAX(J$22:J$31)-MIN(J$22:J$31))+0.001)</f>
        <v>0.988622976832751</v>
      </c>
      <c r="W24" s="108" cm="1">
        <f t="array" ref="W24">(MAX(K$22:K$31-K24)/(MAX(K$22:K$31)-MIN(K$22:K$31))+0.001)</f>
        <v>0.667289824596621</v>
      </c>
      <c r="X24" s="108">
        <f t="shared" si="198"/>
        <v>0.189301329394387</v>
      </c>
      <c r="Y24" s="108">
        <f t="shared" si="198"/>
        <v>0.23338566131026</v>
      </c>
      <c r="Z24" s="108">
        <f t="shared" si="198"/>
        <v>0.130134860050891</v>
      </c>
      <c r="AB24" s="89">
        <f t="shared" ref="AB24:AL24" si="199">P24/SUM(P$22:P$31)</f>
        <v>0.00900201113521035</v>
      </c>
      <c r="AC24" s="89">
        <f t="shared" si="199"/>
        <v>0.0671230965777534</v>
      </c>
      <c r="AD24" s="89">
        <f t="shared" si="199"/>
        <v>0.0608560902414545</v>
      </c>
      <c r="AE24" s="89">
        <f t="shared" si="199"/>
        <v>0.102929224607617</v>
      </c>
      <c r="AF24" s="89">
        <f t="shared" si="199"/>
        <v>0.141948298141232</v>
      </c>
      <c r="AG24" s="89">
        <f t="shared" si="199"/>
        <v>0.15989817310572</v>
      </c>
      <c r="AH24" s="89">
        <f t="shared" si="199"/>
        <v>0.1245138499455</v>
      </c>
      <c r="AI24" s="89">
        <f t="shared" si="199"/>
        <v>0.121567139504181</v>
      </c>
      <c r="AJ24" s="89">
        <f t="shared" si="199"/>
        <v>0.0554702879016886</v>
      </c>
      <c r="AK24" s="89">
        <f t="shared" si="199"/>
        <v>0.0475953279144132</v>
      </c>
      <c r="AL24" s="89">
        <f t="shared" si="199"/>
        <v>0.0300685969448124</v>
      </c>
      <c r="AN24" s="89">
        <f t="shared" ref="AN24:AX24" si="200">AB24*LN(AB24)</f>
        <v>-0.0424022384690695</v>
      </c>
      <c r="AO24" s="89">
        <f t="shared" si="200"/>
        <v>-0.181314726366539</v>
      </c>
      <c r="AP24" s="89">
        <f t="shared" si="200"/>
        <v>-0.170351007644896</v>
      </c>
      <c r="AQ24" s="89">
        <f t="shared" si="200"/>
        <v>-0.234031584690402</v>
      </c>
      <c r="AR24" s="89">
        <f t="shared" si="200"/>
        <v>-0.277124581564222</v>
      </c>
      <c r="AS24" s="89">
        <f t="shared" si="200"/>
        <v>-0.293128222605926</v>
      </c>
      <c r="AT24" s="89">
        <f t="shared" si="200"/>
        <v>-0.259404475550197</v>
      </c>
      <c r="AU24" s="89">
        <f t="shared" si="200"/>
        <v>-0.256177044818182</v>
      </c>
      <c r="AV24" s="89">
        <f t="shared" si="200"/>
        <v>-0.160414955738619</v>
      </c>
      <c r="AW24" s="89">
        <f t="shared" si="200"/>
        <v>-0.144928757562332</v>
      </c>
      <c r="AX24" s="89">
        <f t="shared" si="200"/>
        <v>-0.105368600767377</v>
      </c>
      <c r="AY24" s="109" t="s">
        <v>182</v>
      </c>
      <c r="AZ24">
        <f t="shared" ref="AZ24:BJ24" si="201">1-AZ23</f>
        <v>0.199598839319219</v>
      </c>
      <c r="BA24">
        <f t="shared" si="201"/>
        <v>0.0982076233915898</v>
      </c>
      <c r="BB24">
        <f t="shared" si="201"/>
        <v>0.109520790657844</v>
      </c>
      <c r="BC24">
        <f t="shared" si="201"/>
        <v>0.0488784603761755</v>
      </c>
      <c r="BD24">
        <f t="shared" si="201"/>
        <v>0.0813948557768335</v>
      </c>
      <c r="BE24">
        <f t="shared" si="201"/>
        <v>0.0809431483507563</v>
      </c>
      <c r="BF24">
        <f t="shared" si="201"/>
        <v>0.0477444468212406</v>
      </c>
      <c r="BG24">
        <f t="shared" si="201"/>
        <v>0.122451711794179</v>
      </c>
      <c r="BH24">
        <f t="shared" si="201"/>
        <v>0.170569241120149</v>
      </c>
      <c r="BI24">
        <f t="shared" si="201"/>
        <v>0.10819945821034</v>
      </c>
      <c r="BJ24">
        <f t="shared" si="201"/>
        <v>0.179630633508977</v>
      </c>
      <c r="BL24" s="89">
        <f t="shared" ref="BL24:BV24" si="202">AZ$27*P24</f>
        <v>0.0182585946642444</v>
      </c>
      <c r="BM24" s="89">
        <f t="shared" si="202"/>
        <v>0.169831809196262</v>
      </c>
      <c r="BN24" s="89">
        <f t="shared" si="202"/>
        <v>0.0542356705049003</v>
      </c>
      <c r="BO24" s="89">
        <f t="shared" si="202"/>
        <v>0.114672525512665</v>
      </c>
      <c r="BP24" s="89">
        <f t="shared" si="202"/>
        <v>0.49728967127162</v>
      </c>
      <c r="BQ24" s="89">
        <f t="shared" si="202"/>
        <v>0.318244463250429</v>
      </c>
      <c r="BR24" s="89">
        <f t="shared" si="202"/>
        <v>0.262245094465749</v>
      </c>
      <c r="BS24" s="89">
        <f t="shared" si="202"/>
        <v>0.490282525365117</v>
      </c>
      <c r="BT24" s="89">
        <f t="shared" si="202"/>
        <v>0.0455916678539161</v>
      </c>
      <c r="BU24" s="89">
        <f t="shared" si="202"/>
        <v>0.0953731873273072</v>
      </c>
      <c r="BV24" s="89">
        <f t="shared" si="202"/>
        <v>0.0456132627346238</v>
      </c>
      <c r="BX24" s="89">
        <f t="shared" si="6"/>
        <v>0.242326074365407</v>
      </c>
      <c r="BY24" s="89">
        <f t="shared" si="7"/>
        <v>0.930206660034714</v>
      </c>
      <c r="BZ24" s="89">
        <f t="shared" si="8"/>
        <v>0.752527619830866</v>
      </c>
      <c r="CA24" s="89">
        <f t="shared" si="9"/>
        <v>0.186578117915847</v>
      </c>
      <c r="CC24" s="89">
        <f t="shared" ref="CC24:CF24" si="203">BX24/SUM(BX$22:BX$31)</f>
        <v>0.0444663886049118</v>
      </c>
      <c r="CD24" s="89">
        <f t="shared" si="203"/>
        <v>0.140776141409293</v>
      </c>
      <c r="CE24" s="89">
        <f t="shared" si="203"/>
        <v>0.122578061105455</v>
      </c>
      <c r="CF24" s="89">
        <f t="shared" si="203"/>
        <v>0.0429634232603419</v>
      </c>
      <c r="CH24" s="89">
        <f t="shared" ref="CH24:CK24" si="204">CC24*LN(CC24)</f>
        <v>-0.13842483208972</v>
      </c>
      <c r="CI24" s="89">
        <f t="shared" si="204"/>
        <v>-0.276003492638355</v>
      </c>
      <c r="CJ24" s="89">
        <f t="shared" si="204"/>
        <v>-0.257292235081565</v>
      </c>
      <c r="CK24" s="89">
        <f t="shared" si="204"/>
        <v>-0.13522334247114</v>
      </c>
      <c r="CL24" s="109" t="s">
        <v>182</v>
      </c>
      <c r="CM24">
        <f t="shared" ref="CM24:CP24" si="205">1-CM23</f>
        <v>0.0903269601741846</v>
      </c>
      <c r="CN24">
        <f t="shared" si="205"/>
        <v>0.0385289612999024</v>
      </c>
      <c r="CO24">
        <f t="shared" si="205"/>
        <v>0.0790364501983517</v>
      </c>
      <c r="CP24">
        <f t="shared" si="205"/>
        <v>0.137536520620286</v>
      </c>
      <c r="CR24" s="89">
        <f t="shared" ref="CR24:CU24" si="206">CM$27*BX24</f>
        <v>0.0478450097679939</v>
      </c>
      <c r="CS24" s="89">
        <f t="shared" si="206"/>
        <v>0.0954497340360707</v>
      </c>
      <c r="CT24" s="89">
        <f t="shared" si="206"/>
        <v>0.196682058887783</v>
      </c>
      <c r="CU24" s="89">
        <f t="shared" si="206"/>
        <v>0.0818305780102573</v>
      </c>
      <c r="CV24" s="87">
        <f t="shared" si="14"/>
        <v>0.421807380702105</v>
      </c>
      <c r="CX24">
        <f t="shared" si="25"/>
        <v>0.088640156023164</v>
      </c>
    </row>
    <row r="25" spans="1:102">
      <c r="A25" s="45" t="s">
        <v>97</v>
      </c>
      <c r="B25" s="46">
        <v>2015</v>
      </c>
      <c r="C25" s="45" t="s">
        <v>96</v>
      </c>
      <c r="D25">
        <v>60623</v>
      </c>
      <c r="E25">
        <v>2.5732808</v>
      </c>
      <c r="F25">
        <v>248690</v>
      </c>
      <c r="G25">
        <v>270</v>
      </c>
      <c r="H25">
        <v>8900</v>
      </c>
      <c r="I25">
        <v>29</v>
      </c>
      <c r="J25">
        <v>11894</v>
      </c>
      <c r="K25">
        <v>18.88625</v>
      </c>
      <c r="L25">
        <v>1165100</v>
      </c>
      <c r="M25">
        <v>9760</v>
      </c>
      <c r="N25">
        <v>142500</v>
      </c>
      <c r="P25" s="82">
        <f t="shared" ref="P25:Z25" si="207">(D25-MIN(D$22:D$31))/(MAX(D$22:D$31)-MIN(D$22:D$31))+0.001</f>
        <v>0.0488381703038863</v>
      </c>
      <c r="Q25" s="108">
        <f t="shared" si="207"/>
        <v>0.358616424818119</v>
      </c>
      <c r="R25" s="108">
        <f t="shared" si="207"/>
        <v>0.293797954489093</v>
      </c>
      <c r="S25" s="91">
        <f t="shared" si="207"/>
        <v>0.734840304182509</v>
      </c>
      <c r="T25" s="91">
        <f t="shared" si="207"/>
        <v>1.001</v>
      </c>
      <c r="U25" s="108">
        <f t="shared" si="207"/>
        <v>1.001</v>
      </c>
      <c r="V25" s="108" cm="1">
        <f t="array" ref="V25">(MAX(J$22:J$31-J25)/(MAX(J$22:J$31)-MIN(J$22:J$31))+0.001)</f>
        <v>0.984497302443669</v>
      </c>
      <c r="W25" s="108" cm="1">
        <f t="array" ref="W25">(MAX(K$22:K$31-K25)/(MAX(K$22:K$31)-MIN(K$22:K$31))+0.001)</f>
        <v>0.938393248338265</v>
      </c>
      <c r="X25" s="108">
        <f t="shared" si="207"/>
        <v>0.0736144756277696</v>
      </c>
      <c r="Y25" s="108">
        <f t="shared" si="207"/>
        <v>0.294572311495674</v>
      </c>
      <c r="Z25" s="108">
        <f t="shared" si="207"/>
        <v>0.13395165394402</v>
      </c>
      <c r="AB25" s="89">
        <f t="shared" ref="AB25:AL25" si="208">P25/SUM(P$22:P$31)</f>
        <v>0.00903572814280232</v>
      </c>
      <c r="AC25" s="89">
        <f t="shared" si="208"/>
        <v>0.0619708184263987</v>
      </c>
      <c r="AD25" s="89">
        <f t="shared" si="208"/>
        <v>0.0618169065855667</v>
      </c>
      <c r="AE25" s="89">
        <f t="shared" si="208"/>
        <v>0.102929224607617</v>
      </c>
      <c r="AF25" s="89">
        <f t="shared" si="208"/>
        <v>0.144628530451699</v>
      </c>
      <c r="AG25" s="89">
        <f t="shared" si="208"/>
        <v>0.169881201956674</v>
      </c>
      <c r="AH25" s="89">
        <f t="shared" si="208"/>
        <v>0.123994234668651</v>
      </c>
      <c r="AI25" s="89">
        <f t="shared" si="208"/>
        <v>0.170956874697557</v>
      </c>
      <c r="AJ25" s="89">
        <f t="shared" si="208"/>
        <v>0.0215709851054289</v>
      </c>
      <c r="AK25" s="89">
        <f t="shared" si="208"/>
        <v>0.0600733810356281</v>
      </c>
      <c r="AL25" s="89">
        <f t="shared" si="208"/>
        <v>0.0309504946711329</v>
      </c>
      <c r="AN25" s="89">
        <f t="shared" ref="AN25:AX25" si="209">AB25*LN(AB25)</f>
        <v>-0.0425272758625726</v>
      </c>
      <c r="AO25" s="89">
        <f t="shared" si="209"/>
        <v>-0.172346527235893</v>
      </c>
      <c r="AP25" s="89">
        <f t="shared" si="209"/>
        <v>-0.172072204849923</v>
      </c>
      <c r="AQ25" s="89">
        <f t="shared" si="209"/>
        <v>-0.234031584690402</v>
      </c>
      <c r="AR25" s="89">
        <f t="shared" si="209"/>
        <v>-0.279651800418633</v>
      </c>
      <c r="AS25" s="89">
        <f t="shared" si="209"/>
        <v>-0.301140914647642</v>
      </c>
      <c r="AT25" s="89">
        <f t="shared" si="209"/>
        <v>-0.258840470678439</v>
      </c>
      <c r="AU25" s="89">
        <f t="shared" si="209"/>
        <v>-0.301968641168315</v>
      </c>
      <c r="AV25" s="89">
        <f t="shared" si="209"/>
        <v>-0.0827550599083845</v>
      </c>
      <c r="AW25" s="89">
        <f t="shared" si="209"/>
        <v>-0.168937668107163</v>
      </c>
      <c r="AX25" s="89">
        <f t="shared" si="209"/>
        <v>-0.107564306057609</v>
      </c>
      <c r="AY25" s="109" t="s">
        <v>183</v>
      </c>
      <c r="AZ25" s="77">
        <f t="shared" ref="AZ25:BB25" si="210">AZ24/(3-SUM($AZ23:$BB23))</f>
        <v>0.490020831330359</v>
      </c>
      <c r="BA25" s="77">
        <f t="shared" si="210"/>
        <v>0.241102510522925</v>
      </c>
      <c r="BB25" s="77">
        <f t="shared" si="210"/>
        <v>0.268876658146716</v>
      </c>
      <c r="BC25" s="77">
        <f t="shared" ref="BC25:BE25" si="211">BC24/(3-SUM($BC23:$BE23))</f>
        <v>0.231414063723732</v>
      </c>
      <c r="BD25" s="77">
        <f t="shared" si="211"/>
        <v>0.385362267889788</v>
      </c>
      <c r="BE25" s="77">
        <f t="shared" si="211"/>
        <v>0.383223668386485</v>
      </c>
      <c r="BF25" s="77">
        <f>BF24/(2-SUM($BF23:$BG23))</f>
        <v>0.280525995472819</v>
      </c>
      <c r="BG25" s="77">
        <f>BG24/(2-SUM($BF23:$BG23))</f>
        <v>0.719474004527177</v>
      </c>
      <c r="BH25" s="77">
        <f t="shared" ref="BH25:BJ25" si="212">BH24/(3-SUM($BH23:$BJ23))</f>
        <v>0.372097489897271</v>
      </c>
      <c r="BI25" s="77">
        <f t="shared" si="212"/>
        <v>0.236037556032465</v>
      </c>
      <c r="BJ25" s="77">
        <f t="shared" si="212"/>
        <v>0.391864954070264</v>
      </c>
      <c r="BL25" s="89">
        <f t="shared" ref="BL25:BV25" si="213">AZ$27*P25</f>
        <v>0.0183269821796192</v>
      </c>
      <c r="BM25" s="89">
        <f t="shared" si="213"/>
        <v>0.156795749113525</v>
      </c>
      <c r="BN25" s="89">
        <f t="shared" si="213"/>
        <v>0.0550919614438719</v>
      </c>
      <c r="BO25" s="89">
        <f t="shared" si="213"/>
        <v>0.114672525512665</v>
      </c>
      <c r="BP25" s="89">
        <f t="shared" si="213"/>
        <v>0.506679370634394</v>
      </c>
      <c r="BQ25" s="89">
        <f t="shared" si="213"/>
        <v>0.338113631212621</v>
      </c>
      <c r="BR25" s="89">
        <f t="shared" si="213"/>
        <v>0.261150705709616</v>
      </c>
      <c r="BS25" s="89">
        <f t="shared" si="213"/>
        <v>0.689472242228448</v>
      </c>
      <c r="BT25" s="89">
        <f t="shared" si="213"/>
        <v>0.0177294408486124</v>
      </c>
      <c r="BU25" s="89">
        <f t="shared" si="213"/>
        <v>0.12037714779901</v>
      </c>
      <c r="BV25" s="89">
        <f t="shared" si="213"/>
        <v>0.0469510781561267</v>
      </c>
      <c r="BX25" s="89">
        <f t="shared" si="6"/>
        <v>0.230214692737016</v>
      </c>
      <c r="BY25" s="89">
        <f t="shared" si="7"/>
        <v>0.95946552735968</v>
      </c>
      <c r="BZ25" s="89">
        <f t="shared" si="8"/>
        <v>0.950622947938065</v>
      </c>
      <c r="CA25" s="89">
        <f t="shared" si="9"/>
        <v>0.185057666803749</v>
      </c>
      <c r="CC25" s="89">
        <f t="shared" ref="CC25:CF25" si="214">BX25/SUM(BX$22:BX$31)</f>
        <v>0.0422439723690992</v>
      </c>
      <c r="CD25" s="89">
        <f t="shared" si="214"/>
        <v>0.145204136414039</v>
      </c>
      <c r="CE25" s="89">
        <f t="shared" si="214"/>
        <v>0.154845502982055</v>
      </c>
      <c r="CF25" s="89">
        <f t="shared" si="214"/>
        <v>0.0426133083304379</v>
      </c>
      <c r="CH25" s="89">
        <f t="shared" ref="CH25:CK25" si="215">CC25*LN(CC25)</f>
        <v>-0.133672331455831</v>
      </c>
      <c r="CI25" s="89">
        <f t="shared" si="215"/>
        <v>-0.280188034571247</v>
      </c>
      <c r="CJ25" s="89">
        <f t="shared" si="215"/>
        <v>-0.28883756166376</v>
      </c>
      <c r="CK25" s="89">
        <f t="shared" si="215"/>
        <v>-0.134470073059793</v>
      </c>
      <c r="CL25" s="109" t="s">
        <v>183</v>
      </c>
      <c r="CM25">
        <f t="shared" ref="CM25:CP25" si="216">CM24/(4-SUM($CM23:$CP23))</f>
        <v>0.261492197640605</v>
      </c>
      <c r="CN25">
        <f t="shared" si="216"/>
        <v>0.111539486590635</v>
      </c>
      <c r="CO25">
        <f t="shared" si="216"/>
        <v>0.228806715251179</v>
      </c>
      <c r="CP25">
        <f t="shared" si="216"/>
        <v>0.398161600517581</v>
      </c>
      <c r="CR25" s="89">
        <f t="shared" ref="CR25:CU25" si="217">CM$27*BX25</f>
        <v>0.0454537311000596</v>
      </c>
      <c r="CS25" s="89">
        <f t="shared" si="217"/>
        <v>0.0984520250584339</v>
      </c>
      <c r="CT25" s="89">
        <f t="shared" si="217"/>
        <v>0.248456632951831</v>
      </c>
      <c r="CU25" s="89">
        <f t="shared" si="217"/>
        <v>0.0811637292140043</v>
      </c>
      <c r="CV25" s="87">
        <f t="shared" si="14"/>
        <v>0.473526118324329</v>
      </c>
      <c r="CX25">
        <f t="shared" si="25"/>
        <v>0.0898078771362191</v>
      </c>
    </row>
    <row r="26" spans="1:102">
      <c r="A26" s="45" t="s">
        <v>97</v>
      </c>
      <c r="B26" s="46">
        <v>2016</v>
      </c>
      <c r="C26" s="45" t="s">
        <v>96</v>
      </c>
      <c r="D26">
        <v>65408</v>
      </c>
      <c r="E26">
        <v>2.5532657</v>
      </c>
      <c r="F26">
        <v>111732</v>
      </c>
      <c r="G26">
        <v>292</v>
      </c>
      <c r="H26">
        <v>8810</v>
      </c>
      <c r="I26">
        <v>17</v>
      </c>
      <c r="J26">
        <v>12026</v>
      </c>
      <c r="K26">
        <v>18.379759</v>
      </c>
      <c r="L26">
        <v>1211600</v>
      </c>
      <c r="M26">
        <v>10522</v>
      </c>
      <c r="N26">
        <v>152300</v>
      </c>
      <c r="P26" s="82">
        <f t="shared" ref="P26:Z26" si="218">(D26-MIN(D$22:D$31))/(MAX(D$22:D$31)-MIN(D$22:D$31))+0.001</f>
        <v>0.266843546403025</v>
      </c>
      <c r="Q26" s="108">
        <f t="shared" si="218"/>
        <v>0.340692838822141</v>
      </c>
      <c r="R26" s="108">
        <f t="shared" si="218"/>
        <v>0.001</v>
      </c>
      <c r="S26" s="91">
        <f t="shared" si="218"/>
        <v>0.818490494296578</v>
      </c>
      <c r="T26" s="91">
        <f t="shared" si="218"/>
        <v>0.989943488943489</v>
      </c>
      <c r="U26" s="108">
        <f t="shared" si="218"/>
        <v>0.295117647058824</v>
      </c>
      <c r="V26" s="108" cm="1">
        <f t="array" ref="V26">(MAX(J$22:J$31-J26)/(MAX(J$22:J$31)-MIN(J$22:J$31))+0.001)</f>
        <v>0.942605839416058</v>
      </c>
      <c r="W26" s="108" cm="1">
        <f t="array" ref="W26">(MAX(K$22:K$31-K26)/(MAX(K$22:K$31)-MIN(K$22:K$31))+0.001)</f>
        <v>1.001</v>
      </c>
      <c r="X26" s="108">
        <f t="shared" si="218"/>
        <v>0.101088626292467</v>
      </c>
      <c r="Y26" s="108">
        <f t="shared" si="218"/>
        <v>0.412310259579728</v>
      </c>
      <c r="Z26" s="108">
        <f t="shared" si="218"/>
        <v>0.19629262086514</v>
      </c>
      <c r="AB26" s="89">
        <f t="shared" ref="AB26:AL26" si="219">P26/SUM(P$22:P$31)</f>
        <v>0.0493696984747015</v>
      </c>
      <c r="AC26" s="89">
        <f t="shared" si="219"/>
        <v>0.0588735277937401</v>
      </c>
      <c r="AD26" s="89">
        <f t="shared" si="219"/>
        <v>0.000210406184389761</v>
      </c>
      <c r="AE26" s="89">
        <f t="shared" si="219"/>
        <v>0.114646123038085</v>
      </c>
      <c r="AF26" s="89">
        <f t="shared" si="219"/>
        <v>0.143031040995129</v>
      </c>
      <c r="AG26" s="89">
        <f t="shared" si="219"/>
        <v>0.0500848557452332</v>
      </c>
      <c r="AH26" s="89">
        <f t="shared" si="219"/>
        <v>0.118718141088338</v>
      </c>
      <c r="AI26" s="89">
        <f t="shared" si="219"/>
        <v>0.182362598916066</v>
      </c>
      <c r="AJ26" s="89">
        <f t="shared" si="219"/>
        <v>0.0296216366888104</v>
      </c>
      <c r="AK26" s="89">
        <f t="shared" si="219"/>
        <v>0.0840841802234202</v>
      </c>
      <c r="AL26" s="89">
        <f t="shared" si="219"/>
        <v>0.0453548242010374</v>
      </c>
      <c r="AN26" s="89">
        <f t="shared" ref="AN26:AX26" si="220">AB26*LN(AB26)</f>
        <v>-0.148524710981693</v>
      </c>
      <c r="AO26" s="89">
        <f t="shared" si="220"/>
        <v>-0.166751244932307</v>
      </c>
      <c r="AP26" s="89">
        <f t="shared" si="220"/>
        <v>-0.00178139779187773</v>
      </c>
      <c r="AQ26" s="89">
        <f t="shared" si="220"/>
        <v>-0.248312620964547</v>
      </c>
      <c r="AR26" s="89">
        <f t="shared" si="220"/>
        <v>-0.278151550365335</v>
      </c>
      <c r="AS26" s="89">
        <f t="shared" si="220"/>
        <v>-0.149955891062782</v>
      </c>
      <c r="AT26" s="89">
        <f t="shared" si="220"/>
        <v>-0.252988733527722</v>
      </c>
      <c r="AU26" s="89">
        <f t="shared" si="220"/>
        <v>-0.310337061239791</v>
      </c>
      <c r="AV26" s="89">
        <f t="shared" si="220"/>
        <v>-0.104245951299475</v>
      </c>
      <c r="AW26" s="89">
        <f t="shared" si="220"/>
        <v>-0.208187119176564</v>
      </c>
      <c r="AX26" s="89">
        <f t="shared" si="220"/>
        <v>-0.140293298855824</v>
      </c>
      <c r="AY26" s="77" t="s">
        <v>184</v>
      </c>
      <c r="AZ26" s="110">
        <v>0.26049795615013</v>
      </c>
      <c r="BA26" s="110">
        <v>0.633345720302242</v>
      </c>
      <c r="BB26" s="110">
        <v>0.106156323547628</v>
      </c>
      <c r="BC26" s="110">
        <v>0.0806878306878307</v>
      </c>
      <c r="BD26" s="110">
        <v>0.626984126984127</v>
      </c>
      <c r="BE26" s="110">
        <v>0.292328042328042</v>
      </c>
      <c r="BF26" s="110">
        <v>0.25</v>
      </c>
      <c r="BG26" s="110">
        <v>0.75</v>
      </c>
      <c r="BH26" s="110">
        <v>0.10958605664488</v>
      </c>
      <c r="BI26" s="110">
        <v>0.581263616557734</v>
      </c>
      <c r="BJ26" s="110">
        <v>0.309150326797386</v>
      </c>
      <c r="BL26" s="89">
        <f t="shared" ref="BL26:BV26" si="221">AZ$27*P26</f>
        <v>0.100135547446696</v>
      </c>
      <c r="BM26" s="89">
        <f t="shared" si="221"/>
        <v>0.148959125081413</v>
      </c>
      <c r="BN26" s="89">
        <f t="shared" si="221"/>
        <v>0.000187516490847172</v>
      </c>
      <c r="BO26" s="89">
        <f t="shared" si="221"/>
        <v>0.127726216913909</v>
      </c>
      <c r="BP26" s="89">
        <f t="shared" si="221"/>
        <v>0.501082861080423</v>
      </c>
      <c r="BQ26" s="89">
        <f t="shared" si="221"/>
        <v>0.0996836156663173</v>
      </c>
      <c r="BR26" s="89">
        <f t="shared" si="221"/>
        <v>0.250038450647348</v>
      </c>
      <c r="BS26" s="89">
        <f t="shared" si="221"/>
        <v>0.735471739265852</v>
      </c>
      <c r="BT26" s="89">
        <f t="shared" si="221"/>
        <v>0.0243463640138148</v>
      </c>
      <c r="BU26" s="89">
        <f t="shared" si="221"/>
        <v>0.16849082931274</v>
      </c>
      <c r="BV26" s="89">
        <f t="shared" si="221"/>
        <v>0.0688020633740116</v>
      </c>
      <c r="BX26" s="89">
        <f t="shared" si="6"/>
        <v>0.249282189018956</v>
      </c>
      <c r="BY26" s="89">
        <f t="shared" si="7"/>
        <v>0.72849269366065</v>
      </c>
      <c r="BZ26" s="89">
        <f t="shared" si="8"/>
        <v>0.985510189913201</v>
      </c>
      <c r="CA26" s="89">
        <f t="shared" si="9"/>
        <v>0.261639256700567</v>
      </c>
      <c r="CC26" s="89">
        <f t="shared" ref="CC26:CF26" si="222">BX26/SUM(BX$22:BX$31)</f>
        <v>0.0457428228399607</v>
      </c>
      <c r="CD26" s="89">
        <f t="shared" si="222"/>
        <v>0.110249039127049</v>
      </c>
      <c r="CE26" s="89">
        <f t="shared" si="222"/>
        <v>0.160528231915766</v>
      </c>
      <c r="CF26" s="89">
        <f t="shared" si="222"/>
        <v>0.0602477838918802</v>
      </c>
      <c r="CH26" s="89">
        <f t="shared" ref="CH26:CK26" si="223">CC26*LN(CC26)</f>
        <v>-0.141103817733415</v>
      </c>
      <c r="CI26" s="89">
        <f t="shared" si="223"/>
        <v>-0.243100617442562</v>
      </c>
      <c r="CJ26" s="89">
        <f t="shared" si="223"/>
        <v>-0.293651959293869</v>
      </c>
      <c r="CK26" s="89">
        <f t="shared" si="223"/>
        <v>-0.169253466032965</v>
      </c>
      <c r="CL26" s="77" t="s">
        <v>184</v>
      </c>
      <c r="CM26" s="111">
        <v>0.133389037433155</v>
      </c>
      <c r="CN26" s="111">
        <v>0.0936831550802139</v>
      </c>
      <c r="CO26" s="111">
        <v>0.293917112299465</v>
      </c>
      <c r="CP26" s="111">
        <v>0.479010695187166</v>
      </c>
      <c r="CR26" s="89">
        <f t="shared" ref="CR26:CU26" si="224">CM$27*BX26</f>
        <v>0.0492184293408479</v>
      </c>
      <c r="CS26" s="89">
        <f t="shared" si="224"/>
        <v>0.0747515975154756</v>
      </c>
      <c r="CT26" s="89">
        <f t="shared" si="224"/>
        <v>0.257574829280795</v>
      </c>
      <c r="CU26" s="89">
        <f t="shared" si="224"/>
        <v>0.11475135372326</v>
      </c>
      <c r="CV26" s="87">
        <f t="shared" si="14"/>
        <v>0.496296209860378</v>
      </c>
      <c r="CX26">
        <f t="shared" si="25"/>
        <v>0.0947514756193678</v>
      </c>
    </row>
    <row r="27" spans="1:102">
      <c r="A27" s="45" t="s">
        <v>97</v>
      </c>
      <c r="B27" s="46">
        <v>2017</v>
      </c>
      <c r="C27" s="45" t="s">
        <v>96</v>
      </c>
      <c r="D27">
        <v>81393</v>
      </c>
      <c r="E27">
        <v>2.1739339</v>
      </c>
      <c r="F27">
        <v>286790</v>
      </c>
      <c r="G27">
        <v>295</v>
      </c>
      <c r="H27">
        <v>7200</v>
      </c>
      <c r="I27">
        <v>19</v>
      </c>
      <c r="J27">
        <v>12239</v>
      </c>
      <c r="K27">
        <v>19.96871</v>
      </c>
      <c r="L27">
        <v>1544600</v>
      </c>
      <c r="M27">
        <v>11284</v>
      </c>
      <c r="N27">
        <v>164042</v>
      </c>
      <c r="P27" s="82">
        <f t="shared" ref="P27:Z27" si="225">(D27-MIN(D$22:D$31))/(MAX(D$22:D$31)-MIN(D$22:D$31))+0.001</f>
        <v>0.995122739076951</v>
      </c>
      <c r="Q27" s="108">
        <f t="shared" si="225"/>
        <v>0.001</v>
      </c>
      <c r="R27" s="108">
        <f t="shared" si="225"/>
        <v>0.37525067770376</v>
      </c>
      <c r="S27" s="91">
        <f t="shared" si="225"/>
        <v>0.829897338403042</v>
      </c>
      <c r="T27" s="91">
        <f t="shared" si="225"/>
        <v>0.792154791154791</v>
      </c>
      <c r="U27" s="108">
        <f t="shared" si="225"/>
        <v>0.412764705882353</v>
      </c>
      <c r="V27" s="108" cm="1">
        <f t="array" ref="V27">(MAX(J$22:J$31-J27)/(MAX(J$22:J$31)-MIN(J$22:J$31))+0.001)</f>
        <v>0.875008251348778</v>
      </c>
      <c r="W27" s="108" cm="1">
        <f t="array" ref="W27">(MAX(K$22:K$31-K27)/(MAX(K$22:K$31)-MIN(K$22:K$31))+0.001)</f>
        <v>0.80459165185627</v>
      </c>
      <c r="X27" s="108">
        <f t="shared" si="225"/>
        <v>0.297838995568685</v>
      </c>
      <c r="Y27" s="108">
        <f t="shared" si="225"/>
        <v>0.530048207663782</v>
      </c>
      <c r="Z27" s="108">
        <f t="shared" si="225"/>
        <v>0.27098727735369</v>
      </c>
      <c r="AB27" s="89">
        <f t="shared" ref="AB27:AL27" si="226">P27/SUM(P$22:P$31)</f>
        <v>0.184111290064129</v>
      </c>
      <c r="AC27" s="89">
        <f t="shared" si="226"/>
        <v>0.000172805298747342</v>
      </c>
      <c r="AD27" s="89">
        <f t="shared" si="226"/>
        <v>0.07895506328532</v>
      </c>
      <c r="AE27" s="89">
        <f t="shared" si="226"/>
        <v>0.116243881914967</v>
      </c>
      <c r="AF27" s="89">
        <f t="shared" si="226"/>
        <v>0.114453729605385</v>
      </c>
      <c r="AG27" s="89">
        <f t="shared" si="226"/>
        <v>0.0700509134471398</v>
      </c>
      <c r="AH27" s="89">
        <f t="shared" si="226"/>
        <v>0.110204444629197</v>
      </c>
      <c r="AI27" s="89">
        <f t="shared" si="226"/>
        <v>0.146580843854825</v>
      </c>
      <c r="AJ27" s="89">
        <f t="shared" si="226"/>
        <v>0.0872746899633478</v>
      </c>
      <c r="AK27" s="89">
        <f t="shared" si="226"/>
        <v>0.108094979411212</v>
      </c>
      <c r="AL27" s="89">
        <f t="shared" si="226"/>
        <v>0.0626135627051332</v>
      </c>
      <c r="AN27" s="89">
        <f t="shared" ref="AN27:AX27" si="227">AB27*LN(AB27)</f>
        <v>-0.311555862212215</v>
      </c>
      <c r="AO27" s="89">
        <f t="shared" si="227"/>
        <v>-0.00149707192744589</v>
      </c>
      <c r="AP27" s="89">
        <f t="shared" si="227"/>
        <v>-0.200457147429922</v>
      </c>
      <c r="AQ27" s="89">
        <f t="shared" si="227"/>
        <v>-0.250164373992525</v>
      </c>
      <c r="AR27" s="89">
        <f t="shared" si="227"/>
        <v>-0.248088146959938</v>
      </c>
      <c r="AS27" s="89">
        <f t="shared" si="227"/>
        <v>-0.186232662722398</v>
      </c>
      <c r="AT27" s="89">
        <f t="shared" si="227"/>
        <v>-0.243046871451309</v>
      </c>
      <c r="AU27" s="89">
        <f t="shared" si="227"/>
        <v>-0.281461336150144</v>
      </c>
      <c r="AV27" s="89">
        <f t="shared" si="227"/>
        <v>-0.212836330700806</v>
      </c>
      <c r="AW27" s="89">
        <f t="shared" si="227"/>
        <v>-0.240483764899407</v>
      </c>
      <c r="AX27" s="89">
        <f t="shared" si="227"/>
        <v>-0.1734879920009</v>
      </c>
      <c r="AY27" s="77" t="s">
        <v>185</v>
      </c>
      <c r="AZ27">
        <f t="shared" ref="AZ27:BJ27" si="228">AVERAGE(AZ25:AZ26)</f>
        <v>0.375259393740245</v>
      </c>
      <c r="BA27">
        <f t="shared" si="228"/>
        <v>0.437224115412584</v>
      </c>
      <c r="BB27">
        <f t="shared" si="228"/>
        <v>0.187516490847172</v>
      </c>
      <c r="BC27">
        <f t="shared" si="228"/>
        <v>0.156050947205781</v>
      </c>
      <c r="BD27">
        <f t="shared" si="228"/>
        <v>0.506173197436958</v>
      </c>
      <c r="BE27">
        <f t="shared" si="228"/>
        <v>0.337775855357264</v>
      </c>
      <c r="BF27">
        <f t="shared" si="228"/>
        <v>0.26526299773641</v>
      </c>
      <c r="BG27">
        <f t="shared" si="228"/>
        <v>0.734737002263589</v>
      </c>
      <c r="BH27">
        <f t="shared" si="228"/>
        <v>0.240841773271075</v>
      </c>
      <c r="BI27">
        <f t="shared" si="228"/>
        <v>0.408650586295099</v>
      </c>
      <c r="BJ27">
        <f t="shared" si="228"/>
        <v>0.350507640433825</v>
      </c>
      <c r="BL27" s="89">
        <f t="shared" ref="BL27:BV27" si="229">AZ$27*P27</f>
        <v>0.373429155763148</v>
      </c>
      <c r="BM27" s="89">
        <f t="shared" si="229"/>
        <v>0.000437224115412584</v>
      </c>
      <c r="BN27" s="89">
        <f t="shared" si="229"/>
        <v>0.0703656902710322</v>
      </c>
      <c r="BO27" s="89">
        <f t="shared" si="229"/>
        <v>0.129506265741352</v>
      </c>
      <c r="BP27" s="89">
        <f t="shared" si="229"/>
        <v>0.400967523503826</v>
      </c>
      <c r="BQ27" s="89">
        <f t="shared" si="229"/>
        <v>0.139421951590701</v>
      </c>
      <c r="BR27" s="89">
        <f t="shared" si="229"/>
        <v>0.232107311796871</v>
      </c>
      <c r="BS27" s="89">
        <f t="shared" si="229"/>
        <v>0.591163258331185</v>
      </c>
      <c r="BT27" s="89">
        <f t="shared" si="229"/>
        <v>0.0717320718420381</v>
      </c>
      <c r="BU27" s="89">
        <f t="shared" si="229"/>
        <v>0.216604510826471</v>
      </c>
      <c r="BV27" s="89">
        <f t="shared" si="229"/>
        <v>0.0949831111728284</v>
      </c>
      <c r="BX27" s="89">
        <f t="shared" si="6"/>
        <v>0.444232070149593</v>
      </c>
      <c r="BY27" s="89">
        <f t="shared" si="7"/>
        <v>0.669895740835879</v>
      </c>
      <c r="BZ27" s="89">
        <f t="shared" si="8"/>
        <v>0.823270570128056</v>
      </c>
      <c r="CA27" s="89">
        <f t="shared" si="9"/>
        <v>0.383319693841338</v>
      </c>
      <c r="CC27" s="89">
        <f t="shared" ref="CC27:CF27" si="230">BX27/SUM(BX$22:BX$31)</f>
        <v>0.0815157671899963</v>
      </c>
      <c r="CD27" s="89">
        <f t="shared" si="230"/>
        <v>0.101381060352627</v>
      </c>
      <c r="CE27" s="89">
        <f t="shared" si="230"/>
        <v>0.134101270959543</v>
      </c>
      <c r="CF27" s="89">
        <f t="shared" si="230"/>
        <v>0.0882671903570064</v>
      </c>
      <c r="CH27" s="89">
        <f t="shared" ref="CH27:CK27" si="231">CC27*LN(CC27)</f>
        <v>-0.204356671117864</v>
      </c>
      <c r="CI27" s="89">
        <f t="shared" si="231"/>
        <v>-0.232047964890349</v>
      </c>
      <c r="CJ27" s="89">
        <f t="shared" si="231"/>
        <v>-0.269430911041503</v>
      </c>
      <c r="CK27" s="89">
        <f t="shared" si="231"/>
        <v>-0.214258613677551</v>
      </c>
      <c r="CL27" s="77" t="s">
        <v>185</v>
      </c>
      <c r="CM27">
        <f t="shared" ref="CM27:CP27" si="232">AVERAGE(CM25:CM26)</f>
        <v>0.19744061753688</v>
      </c>
      <c r="CN27">
        <f t="shared" si="232"/>
        <v>0.102611320835425</v>
      </c>
      <c r="CO27">
        <f t="shared" si="232"/>
        <v>0.261361913775322</v>
      </c>
      <c r="CP27">
        <f t="shared" si="232"/>
        <v>0.438586147852373</v>
      </c>
      <c r="CR27" s="89">
        <f t="shared" ref="CR27:CU27" si="233">CM$27*BX27</f>
        <v>0.0877094542600223</v>
      </c>
      <c r="CS27" s="89">
        <f t="shared" si="233"/>
        <v>0.0687388867891947</v>
      </c>
      <c r="CT27" s="89">
        <f t="shared" si="233"/>
        <v>0.215171571763569</v>
      </c>
      <c r="CU27" s="89">
        <f t="shared" si="233"/>
        <v>0.168118707917823</v>
      </c>
      <c r="CV27" s="87">
        <f t="shared" si="14"/>
        <v>0.539738620730609</v>
      </c>
      <c r="CX27">
        <f t="shared" si="25"/>
        <v>0.127914081088923</v>
      </c>
    </row>
    <row r="28" spans="1:102">
      <c r="A28" s="45" t="s">
        <v>97</v>
      </c>
      <c r="B28" s="46">
        <v>2018</v>
      </c>
      <c r="C28" s="45" t="s">
        <v>96</v>
      </c>
      <c r="D28">
        <v>81315</v>
      </c>
      <c r="E28">
        <v>3.2812765</v>
      </c>
      <c r="F28">
        <v>422450</v>
      </c>
      <c r="G28">
        <v>77</v>
      </c>
      <c r="H28">
        <v>5590</v>
      </c>
      <c r="I28">
        <v>27</v>
      </c>
      <c r="J28">
        <v>12430</v>
      </c>
      <c r="K28">
        <v>21.557661</v>
      </c>
      <c r="L28">
        <v>1894400</v>
      </c>
      <c r="M28">
        <v>12046</v>
      </c>
      <c r="N28">
        <v>231700</v>
      </c>
      <c r="P28" s="82">
        <f t="shared" ref="P28:Z28" si="234">(D28-MIN(D$22:D$31))/(MAX(D$22:D$31)-MIN(D$22:D$31))+0.001</f>
        <v>0.991569046425805</v>
      </c>
      <c r="Q28" s="108">
        <f t="shared" si="234"/>
        <v>0.992628836134199</v>
      </c>
      <c r="R28" s="108">
        <f t="shared" si="234"/>
        <v>0.665273681150001</v>
      </c>
      <c r="S28" s="91">
        <f t="shared" si="234"/>
        <v>0.001</v>
      </c>
      <c r="T28" s="91">
        <f t="shared" si="234"/>
        <v>0.594366093366093</v>
      </c>
      <c r="U28" s="108">
        <f t="shared" si="234"/>
        <v>0.883352941176471</v>
      </c>
      <c r="V28" s="108" cm="1">
        <f t="array" ref="V28">(MAX(J$22:J$31-J28)/(MAX(J$22:J$31)-MIN(J$22:J$31))+0.001)</f>
        <v>0.8143925737861</v>
      </c>
      <c r="W28" s="108" cm="1">
        <f t="array" ref="W28">(MAX(K$22:K$31-K28)/(MAX(K$22:K$31)-MIN(K$22:K$31))+0.001)</f>
        <v>0.608183303712541</v>
      </c>
      <c r="X28" s="108">
        <f t="shared" si="234"/>
        <v>0.504515509601182</v>
      </c>
      <c r="Y28" s="108">
        <f t="shared" si="234"/>
        <v>0.647786155747837</v>
      </c>
      <c r="Z28" s="108">
        <f t="shared" si="234"/>
        <v>0.701381679389313</v>
      </c>
      <c r="AB28" s="89">
        <f t="shared" ref="AB28:AL28" si="235">P28/SUM(P$22:P$31)</f>
        <v>0.183453808416085</v>
      </c>
      <c r="AC28" s="89">
        <f t="shared" si="235"/>
        <v>0.171531522573397</v>
      </c>
      <c r="AD28" s="89">
        <f t="shared" si="235"/>
        <v>0.139977696825702</v>
      </c>
      <c r="AE28" s="89">
        <f t="shared" si="235"/>
        <v>0.000140070194873324</v>
      </c>
      <c r="AF28" s="89">
        <f t="shared" si="235"/>
        <v>0.0858764182156397</v>
      </c>
      <c r="AG28" s="89">
        <f t="shared" si="235"/>
        <v>0.149915144254767</v>
      </c>
      <c r="AH28" s="89">
        <f t="shared" si="235"/>
        <v>0.102570097100107</v>
      </c>
      <c r="AI28" s="89">
        <f t="shared" si="235"/>
        <v>0.110799088793584</v>
      </c>
      <c r="AJ28" s="89">
        <f t="shared" si="235"/>
        <v>0.14783636574543</v>
      </c>
      <c r="AK28" s="89">
        <f t="shared" si="235"/>
        <v>0.132105778599005</v>
      </c>
      <c r="AL28" s="89">
        <f t="shared" si="235"/>
        <v>0.162059289984141</v>
      </c>
      <c r="AN28" s="89">
        <f t="shared" ref="AN28:AX28" si="236">AB28*LN(AB28)</f>
        <v>-0.311099568271155</v>
      </c>
      <c r="AO28" s="89">
        <f t="shared" si="236"/>
        <v>-0.302408054371455</v>
      </c>
      <c r="AP28" s="89">
        <f t="shared" si="236"/>
        <v>-0.275234250732134</v>
      </c>
      <c r="AQ28" s="89">
        <f t="shared" si="236"/>
        <v>-0.0012428942265314</v>
      </c>
      <c r="AR28" s="89">
        <f t="shared" si="236"/>
        <v>-0.210813382926833</v>
      </c>
      <c r="AS28" s="89">
        <f t="shared" si="236"/>
        <v>-0.284491847941816</v>
      </c>
      <c r="AT28" s="89">
        <f t="shared" si="236"/>
        <v>-0.233573531835166</v>
      </c>
      <c r="AU28" s="89">
        <f t="shared" si="236"/>
        <v>-0.243762064839901</v>
      </c>
      <c r="AV28" s="89">
        <f t="shared" si="236"/>
        <v>-0.282611278252966</v>
      </c>
      <c r="AW28" s="89">
        <f t="shared" si="236"/>
        <v>-0.267402218802642</v>
      </c>
      <c r="AX28" s="89">
        <f t="shared" si="236"/>
        <v>-0.294914365249853</v>
      </c>
      <c r="BL28" s="89">
        <f t="shared" ref="BL28:BV28" si="237">AZ$27*P28</f>
        <v>0.37209559921334</v>
      </c>
      <c r="BM28" s="89">
        <f t="shared" si="237"/>
        <v>0.434001264811798</v>
      </c>
      <c r="BN28" s="89">
        <f t="shared" si="237"/>
        <v>0.124749786142229</v>
      </c>
      <c r="BO28" s="89">
        <f t="shared" si="237"/>
        <v>0.000156050947205781</v>
      </c>
      <c r="BP28" s="89">
        <f t="shared" si="237"/>
        <v>0.300852185927229</v>
      </c>
      <c r="BQ28" s="89">
        <f t="shared" si="237"/>
        <v>0.298375295288237</v>
      </c>
      <c r="BR28" s="89">
        <f t="shared" si="237"/>
        <v>0.216028215456771</v>
      </c>
      <c r="BS28" s="89">
        <f t="shared" si="237"/>
        <v>0.446854777396518</v>
      </c>
      <c r="BT28" s="89">
        <f t="shared" si="237"/>
        <v>0.121508409975109</v>
      </c>
      <c r="BU28" s="89">
        <f t="shared" si="237"/>
        <v>0.264718192340202</v>
      </c>
      <c r="BV28" s="89">
        <f t="shared" si="237"/>
        <v>0.245839637486262</v>
      </c>
      <c r="BX28" s="89">
        <f t="shared" si="6"/>
        <v>0.930846650167366</v>
      </c>
      <c r="BY28" s="89">
        <f t="shared" si="7"/>
        <v>0.599383532162671</v>
      </c>
      <c r="BZ28" s="89">
        <f t="shared" si="8"/>
        <v>0.662882992853289</v>
      </c>
      <c r="CA28" s="89">
        <f t="shared" si="9"/>
        <v>0.632066239801573</v>
      </c>
      <c r="CC28" s="89">
        <f t="shared" ref="CC28:CF28" si="238">BX28/SUM(BX$22:BX$31)</f>
        <v>0.170808646928798</v>
      </c>
      <c r="CD28" s="89">
        <f t="shared" si="238"/>
        <v>0.0907098438523166</v>
      </c>
      <c r="CE28" s="89">
        <f t="shared" si="238"/>
        <v>0.107975986345856</v>
      </c>
      <c r="CF28" s="89">
        <f t="shared" si="238"/>
        <v>0.145546164215334</v>
      </c>
      <c r="CH28" s="89">
        <f t="shared" ref="CH28:CK28" si="239">CC28*LN(CC28)</f>
        <v>-0.301854983435792</v>
      </c>
      <c r="CI28" s="89">
        <f t="shared" si="239"/>
        <v>-0.217711734320187</v>
      </c>
      <c r="CJ28" s="89">
        <f t="shared" si="239"/>
        <v>-0.240337963218663</v>
      </c>
      <c r="CK28" s="89">
        <f t="shared" si="239"/>
        <v>-0.280505586132784</v>
      </c>
      <c r="CR28" s="89">
        <f t="shared" ref="CR28:CU28" si="240">CM$27*BX28</f>
        <v>0.183786937441181</v>
      </c>
      <c r="CS28" s="89">
        <f t="shared" si="240"/>
        <v>0.0615035359222139</v>
      </c>
      <c r="CT28" s="89">
        <f t="shared" si="240"/>
        <v>0.173252367621249</v>
      </c>
      <c r="CU28" s="89">
        <f t="shared" si="240"/>
        <v>0.277215497302106</v>
      </c>
      <c r="CV28" s="87">
        <f t="shared" si="14"/>
        <v>0.69575833828675</v>
      </c>
      <c r="CX28">
        <f t="shared" si="25"/>
        <v>0.178519652531215</v>
      </c>
    </row>
    <row r="29" spans="1:102">
      <c r="A29" s="45" t="s">
        <v>97</v>
      </c>
      <c r="B29" s="46">
        <v>2019</v>
      </c>
      <c r="C29" s="45" t="s">
        <v>96</v>
      </c>
      <c r="D29">
        <v>81384</v>
      </c>
      <c r="E29">
        <v>3.2843925</v>
      </c>
      <c r="F29">
        <v>474796</v>
      </c>
      <c r="G29">
        <v>340</v>
      </c>
      <c r="H29">
        <v>3980</v>
      </c>
      <c r="I29">
        <v>22</v>
      </c>
      <c r="J29">
        <v>12488</v>
      </c>
      <c r="K29">
        <v>23.146612</v>
      </c>
      <c r="L29">
        <v>2014700</v>
      </c>
      <c r="M29">
        <v>12808</v>
      </c>
      <c r="N29">
        <v>261200</v>
      </c>
      <c r="P29" s="82">
        <f t="shared" ref="P29:Z29" si="241">(D29-MIN(D$22:D$31))/(MAX(D$22:D$31)-MIN(D$22:D$31))+0.001</f>
        <v>0.994712697617203</v>
      </c>
      <c r="Q29" s="108">
        <f t="shared" si="241"/>
        <v>0.995419224089466</v>
      </c>
      <c r="R29" s="108">
        <f t="shared" si="241"/>
        <v>0.777182454100001</v>
      </c>
      <c r="S29" s="91">
        <f t="shared" si="241"/>
        <v>1.001</v>
      </c>
      <c r="T29" s="91">
        <f t="shared" si="241"/>
        <v>0.396577395577396</v>
      </c>
      <c r="U29" s="108">
        <f t="shared" si="241"/>
        <v>0.589235294117647</v>
      </c>
      <c r="V29" s="108" cm="1">
        <f t="array" ref="V29">(MAX(J$22:J$31-J29)/(MAX(J$22:J$31)-MIN(J$22:J$31))+0.001)</f>
        <v>0.795985718819422</v>
      </c>
      <c r="W29" s="108" cm="1">
        <f t="array" ref="W29">(MAX(K$22:K$31-K29)/(MAX(K$22:K$31)-MIN(K$22:K$31))+0.001)</f>
        <v>0.411774955568812</v>
      </c>
      <c r="X29" s="108">
        <f t="shared" si="241"/>
        <v>0.575593796159527</v>
      </c>
      <c r="Y29" s="108">
        <f t="shared" si="241"/>
        <v>0.765524103831891</v>
      </c>
      <c r="Z29" s="108">
        <f t="shared" si="241"/>
        <v>0.889040712468193</v>
      </c>
      <c r="AB29" s="89">
        <f t="shared" ref="AB29:AL29" si="242">P29/SUM(P$22:P$31)</f>
        <v>0.184035426797047</v>
      </c>
      <c r="AC29" s="89">
        <f t="shared" si="242"/>
        <v>0.172013716397627</v>
      </c>
      <c r="AD29" s="89">
        <f t="shared" si="242"/>
        <v>0.163523994741852</v>
      </c>
      <c r="AE29" s="89">
        <f t="shared" si="242"/>
        <v>0.140210265068198</v>
      </c>
      <c r="AF29" s="89">
        <f t="shared" si="242"/>
        <v>0.057299106825895</v>
      </c>
      <c r="AG29" s="89">
        <f t="shared" si="242"/>
        <v>0.0999999999999999</v>
      </c>
      <c r="AH29" s="89">
        <f t="shared" si="242"/>
        <v>0.100251813557242</v>
      </c>
      <c r="AI29" s="89">
        <f t="shared" si="242"/>
        <v>0.0750173337323436</v>
      </c>
      <c r="AJ29" s="89">
        <f t="shared" si="242"/>
        <v>0.168664180486952</v>
      </c>
      <c r="AK29" s="89">
        <f t="shared" si="242"/>
        <v>0.156116577786797</v>
      </c>
      <c r="AL29" s="89">
        <f t="shared" si="242"/>
        <v>0.20541926152824</v>
      </c>
      <c r="AN29" s="89">
        <f t="shared" ref="AN29:AX29" si="243">AB29*LN(AB29)</f>
        <v>-0.311503332898969</v>
      </c>
      <c r="AO29" s="89">
        <f t="shared" si="243"/>
        <v>-0.302775285465574</v>
      </c>
      <c r="AP29" s="89">
        <f t="shared" si="243"/>
        <v>-0.296108520783692</v>
      </c>
      <c r="AQ29" s="89">
        <f t="shared" si="243"/>
        <v>-0.275458781858964</v>
      </c>
      <c r="AR29" s="89">
        <f t="shared" si="243"/>
        <v>-0.163845090922772</v>
      </c>
      <c r="AS29" s="89">
        <f t="shared" si="243"/>
        <v>-0.230258509299405</v>
      </c>
      <c r="AT29" s="89">
        <f t="shared" si="243"/>
        <v>-0.230586201100735</v>
      </c>
      <c r="AU29" s="89">
        <f t="shared" si="243"/>
        <v>-0.194297600670937</v>
      </c>
      <c r="AV29" s="89">
        <f t="shared" si="243"/>
        <v>-0.300196206039105</v>
      </c>
      <c r="AW29" s="89">
        <f t="shared" si="243"/>
        <v>-0.289932254840614</v>
      </c>
      <c r="AX29" s="89">
        <f t="shared" si="243"/>
        <v>-0.325117519235722</v>
      </c>
      <c r="BL29" s="89">
        <f t="shared" ref="BL29:BV29" si="244">AZ$27*P29</f>
        <v>0.373275283853555</v>
      </c>
      <c r="BM29" s="89">
        <f t="shared" si="244"/>
        <v>0.435221289717197</v>
      </c>
      <c r="BN29" s="89">
        <f t="shared" si="244"/>
        <v>0.145734526540825</v>
      </c>
      <c r="BO29" s="89">
        <f t="shared" si="244"/>
        <v>0.156206998152987</v>
      </c>
      <c r="BP29" s="89">
        <f t="shared" si="244"/>
        <v>0.200736848350632</v>
      </c>
      <c r="BQ29" s="89">
        <f t="shared" si="244"/>
        <v>0.199029455477277</v>
      </c>
      <c r="BR29" s="89">
        <f t="shared" si="244"/>
        <v>0.211145557929411</v>
      </c>
      <c r="BS29" s="89">
        <f t="shared" si="244"/>
        <v>0.302546296461851</v>
      </c>
      <c r="BT29" s="89">
        <f t="shared" si="244"/>
        <v>0.13862703055089</v>
      </c>
      <c r="BU29" s="89">
        <f t="shared" si="244"/>
        <v>0.312831873853933</v>
      </c>
      <c r="BV29" s="89">
        <f t="shared" si="244"/>
        <v>0.311615562376833</v>
      </c>
      <c r="BX29" s="89">
        <f t="shared" si="6"/>
        <v>0.954231100111577</v>
      </c>
      <c r="BY29" s="89">
        <f t="shared" si="7"/>
        <v>0.555973301980896</v>
      </c>
      <c r="BZ29" s="89">
        <f t="shared" si="8"/>
        <v>0.513691854391262</v>
      </c>
      <c r="CA29" s="89">
        <f t="shared" si="9"/>
        <v>0.763074466781656</v>
      </c>
      <c r="CC29" s="89">
        <f t="shared" ref="CC29:CF29" si="245">BX29/SUM(BX$22:BX$31)</f>
        <v>0.175099650450621</v>
      </c>
      <c r="CD29" s="89">
        <f t="shared" si="245"/>
        <v>0.0841402018950643</v>
      </c>
      <c r="CE29" s="89">
        <f t="shared" si="245"/>
        <v>0.0836744723484018</v>
      </c>
      <c r="CF29" s="89">
        <f t="shared" si="245"/>
        <v>0.175713484848672</v>
      </c>
      <c r="CH29" s="89">
        <f t="shared" ref="CH29:CK29" si="246">CC29*LN(CC29)</f>
        <v>-0.305093637244654</v>
      </c>
      <c r="CI29" s="89">
        <f t="shared" si="246"/>
        <v>-0.20826978496711</v>
      </c>
      <c r="CJ29" s="89">
        <f t="shared" si="246"/>
        <v>-0.207581416436874</v>
      </c>
      <c r="CK29" s="89">
        <f t="shared" si="246"/>
        <v>-0.305548273241124</v>
      </c>
      <c r="CR29" s="89">
        <f t="shared" ref="CR29:CU29" si="247">CM$27*BX29</f>
        <v>0.188403977678926</v>
      </c>
      <c r="CS29" s="89">
        <f t="shared" si="247"/>
        <v>0.0570491548654921</v>
      </c>
      <c r="CT29" s="89">
        <f t="shared" si="247"/>
        <v>0.134259486154494</v>
      </c>
      <c r="CU29" s="89">
        <f t="shared" si="247"/>
        <v>0.33467389091027</v>
      </c>
      <c r="CV29" s="87">
        <f t="shared" si="14"/>
        <v>0.714386509609183</v>
      </c>
      <c r="CX29">
        <f t="shared" si="25"/>
        <v>0.16133173191671</v>
      </c>
    </row>
    <row r="30" spans="1:102">
      <c r="A30" s="45" t="s">
        <v>97</v>
      </c>
      <c r="B30" s="46">
        <v>2020</v>
      </c>
      <c r="C30" s="45" t="s">
        <v>96</v>
      </c>
      <c r="D30">
        <v>81453</v>
      </c>
      <c r="E30">
        <v>3.2875085</v>
      </c>
      <c r="F30">
        <v>527142</v>
      </c>
      <c r="G30">
        <v>300</v>
      </c>
      <c r="H30">
        <v>2370</v>
      </c>
      <c r="I30">
        <v>17</v>
      </c>
      <c r="J30">
        <v>12546</v>
      </c>
      <c r="K30">
        <v>24.735563</v>
      </c>
      <c r="L30">
        <v>1994305</v>
      </c>
      <c r="M30">
        <v>13570</v>
      </c>
      <c r="N30">
        <v>267212</v>
      </c>
      <c r="P30" s="82">
        <f t="shared" ref="P30:Z30" si="248">(D30-MIN(D$22:D$31))/(MAX(D$22:D$31)-MIN(D$22:D$31))+0.001</f>
        <v>0.997856348808602</v>
      </c>
      <c r="Q30" s="108">
        <f t="shared" si="248"/>
        <v>0.998209612044733</v>
      </c>
      <c r="R30" s="108">
        <f t="shared" si="248"/>
        <v>0.88909122705</v>
      </c>
      <c r="S30" s="91">
        <f t="shared" si="248"/>
        <v>0.848908745247148</v>
      </c>
      <c r="T30" s="91">
        <f t="shared" si="248"/>
        <v>0.198788697788698</v>
      </c>
      <c r="U30" s="108">
        <f t="shared" si="248"/>
        <v>0.295117647058824</v>
      </c>
      <c r="V30" s="108" cm="1">
        <f t="array" ref="V30">(MAX(J$22:J$31-J30)/(MAX(J$22:J$31)-MIN(J$22:J$31))+0.001)</f>
        <v>0.777578863852745</v>
      </c>
      <c r="W30" s="108" cm="1">
        <f t="array" ref="W30">(MAX(K$22:K$31-K30)/(MAX(K$22:K$31)-MIN(K$22:K$31))+0.001)</f>
        <v>0.215366607425083</v>
      </c>
      <c r="X30" s="108">
        <f t="shared" si="248"/>
        <v>0.563543574593796</v>
      </c>
      <c r="Y30" s="108">
        <f t="shared" si="248"/>
        <v>0.883262051915946</v>
      </c>
      <c r="Z30" s="108">
        <f t="shared" si="248"/>
        <v>0.927284987277354</v>
      </c>
      <c r="AB30" s="89">
        <f t="shared" ref="AB30:AL30" si="249">P30/SUM(P$22:P$31)</f>
        <v>0.184617045178009</v>
      </c>
      <c r="AC30" s="89">
        <f t="shared" si="249"/>
        <v>0.172495910221858</v>
      </c>
      <c r="AD30" s="89">
        <f t="shared" si="249"/>
        <v>0.187070292658001</v>
      </c>
      <c r="AE30" s="89">
        <f t="shared" si="249"/>
        <v>0.118906813376437</v>
      </c>
      <c r="AF30" s="89">
        <f t="shared" si="249"/>
        <v>0.0287217954361502</v>
      </c>
      <c r="AG30" s="89">
        <f t="shared" si="249"/>
        <v>0.0500848557452332</v>
      </c>
      <c r="AH30" s="89">
        <f t="shared" si="249"/>
        <v>0.0979335300143774</v>
      </c>
      <c r="AI30" s="89">
        <f t="shared" si="249"/>
        <v>0.039235578671103</v>
      </c>
      <c r="AJ30" s="89">
        <f t="shared" si="249"/>
        <v>0.165133147389252</v>
      </c>
      <c r="AK30" s="89">
        <f t="shared" si="249"/>
        <v>0.180127376974589</v>
      </c>
      <c r="AL30" s="89">
        <f t="shared" si="249"/>
        <v>0.214255876745974</v>
      </c>
      <c r="AN30" s="89">
        <f t="shared" ref="AN30:AX30" si="250">AB30*LN(AB30)</f>
        <v>-0.311905259399689</v>
      </c>
      <c r="AO30" s="89">
        <f t="shared" si="250"/>
        <v>-0.30314116485825</v>
      </c>
      <c r="AP30" s="89">
        <f t="shared" si="250"/>
        <v>-0.313580475900531</v>
      </c>
      <c r="AQ30" s="89">
        <f t="shared" si="250"/>
        <v>-0.253201972637373</v>
      </c>
      <c r="AR30" s="89">
        <f t="shared" si="250"/>
        <v>-0.101965217875605</v>
      </c>
      <c r="AS30" s="89">
        <f t="shared" si="250"/>
        <v>-0.149955891062782</v>
      </c>
      <c r="AT30" s="89">
        <f t="shared" si="250"/>
        <v>-0.227545256197229</v>
      </c>
      <c r="AU30" s="89">
        <f t="shared" si="250"/>
        <v>-0.127051525759291</v>
      </c>
      <c r="AV30" s="89">
        <f t="shared" si="250"/>
        <v>-0.297405323013223</v>
      </c>
      <c r="AW30" s="89">
        <f t="shared" si="250"/>
        <v>-0.308754720859236</v>
      </c>
      <c r="AX30" s="89">
        <f t="shared" si="250"/>
        <v>-0.330079238289446</v>
      </c>
      <c r="BL30" s="89">
        <f t="shared" ref="BL30:BV30" si="251">AZ$27*P30</f>
        <v>0.37445496849377</v>
      </c>
      <c r="BM30" s="89">
        <f t="shared" si="251"/>
        <v>0.436441314622597</v>
      </c>
      <c r="BN30" s="89">
        <f t="shared" si="251"/>
        <v>0.166719266939422</v>
      </c>
      <c r="BO30" s="89">
        <f t="shared" si="251"/>
        <v>0.132473013787089</v>
      </c>
      <c r="BP30" s="89">
        <f t="shared" si="251"/>
        <v>0.100621510774034</v>
      </c>
      <c r="BQ30" s="89">
        <f t="shared" si="251"/>
        <v>0.0996836156663173</v>
      </c>
      <c r="BR30" s="89">
        <f t="shared" si="251"/>
        <v>0.206262900402051</v>
      </c>
      <c r="BS30" s="89">
        <f t="shared" si="251"/>
        <v>0.158237815527185</v>
      </c>
      <c r="BT30" s="89">
        <f t="shared" si="251"/>
        <v>0.13572483382069</v>
      </c>
      <c r="BU30" s="89">
        <f t="shared" si="251"/>
        <v>0.360945555367664</v>
      </c>
      <c r="BV30" s="89">
        <f t="shared" si="251"/>
        <v>0.325020472900295</v>
      </c>
      <c r="BX30" s="89">
        <f t="shared" si="6"/>
        <v>0.977615550055789</v>
      </c>
      <c r="BY30" s="89">
        <f t="shared" si="7"/>
        <v>0.33277814022744</v>
      </c>
      <c r="BZ30" s="89">
        <f t="shared" si="8"/>
        <v>0.364500715929235</v>
      </c>
      <c r="CA30" s="89">
        <f t="shared" si="9"/>
        <v>0.821690862088649</v>
      </c>
      <c r="CC30" s="89">
        <f t="shared" ref="CC30:CF30" si="252">BX30/SUM(BX$22:BX$31)</f>
        <v>0.179390653972443</v>
      </c>
      <c r="CD30" s="89">
        <f t="shared" si="252"/>
        <v>0.0503621663220854</v>
      </c>
      <c r="CE30" s="89">
        <f t="shared" si="252"/>
        <v>0.0593729583509476</v>
      </c>
      <c r="CF30" s="89">
        <f t="shared" si="252"/>
        <v>0.189211107344284</v>
      </c>
      <c r="CH30" s="89">
        <f t="shared" ref="CH30:CK30" si="253">CC30*LN(CC30)</f>
        <v>-0.308227124912006</v>
      </c>
      <c r="CI30" s="89">
        <f t="shared" si="253"/>
        <v>-0.150508092206101</v>
      </c>
      <c r="CJ30" s="89">
        <f t="shared" si="253"/>
        <v>-0.167664270975155</v>
      </c>
      <c r="CK30" s="89">
        <f t="shared" si="253"/>
        <v>-0.315016043260799</v>
      </c>
      <c r="CR30" s="89">
        <f t="shared" ref="CR30:CU30" si="254">CM$27*BX30</f>
        <v>0.193021017916672</v>
      </c>
      <c r="CS30" s="89">
        <f t="shared" si="254"/>
        <v>0.0341468045138938</v>
      </c>
      <c r="CT30" s="89">
        <f t="shared" si="254"/>
        <v>0.0952666046877399</v>
      </c>
      <c r="CU30" s="89">
        <f t="shared" si="254"/>
        <v>0.360382229928956</v>
      </c>
      <c r="CV30" s="87">
        <f t="shared" si="14"/>
        <v>0.682816657047262</v>
      </c>
      <c r="CX30">
        <f t="shared" si="25"/>
        <v>0.144143811302206</v>
      </c>
    </row>
    <row r="31" spans="1:102">
      <c r="A31" s="7" t="s">
        <v>97</v>
      </c>
      <c r="B31" s="9">
        <v>2021</v>
      </c>
      <c r="C31" s="8" t="s">
        <v>96</v>
      </c>
      <c r="D31">
        <v>81522</v>
      </c>
      <c r="E31">
        <v>3.2906245</v>
      </c>
      <c r="F31">
        <v>579488</v>
      </c>
      <c r="G31">
        <v>300</v>
      </c>
      <c r="H31">
        <v>760</v>
      </c>
      <c r="I31">
        <v>12</v>
      </c>
      <c r="J31">
        <v>12604</v>
      </c>
      <c r="K31">
        <v>26.324514</v>
      </c>
      <c r="L31">
        <v>2734700</v>
      </c>
      <c r="M31">
        <v>14332</v>
      </c>
      <c r="N31">
        <v>278800</v>
      </c>
      <c r="P31" s="82">
        <f t="shared" ref="P31:Z31" si="255">(D31-MIN(D$22:D$31))/(MAX(D$22:D$31)-MIN(D$22:D$31))+0.001</f>
        <v>1.001</v>
      </c>
      <c r="Q31" s="108">
        <f t="shared" si="255"/>
        <v>1.001</v>
      </c>
      <c r="R31" s="108">
        <f t="shared" si="255"/>
        <v>1.001</v>
      </c>
      <c r="S31" s="91">
        <f t="shared" si="255"/>
        <v>0.848908745247148</v>
      </c>
      <c r="T31" s="91">
        <f t="shared" si="255"/>
        <v>0.001</v>
      </c>
      <c r="U31" s="108">
        <f t="shared" si="255"/>
        <v>0.001</v>
      </c>
      <c r="V31" s="108" cm="1">
        <f t="array" ref="V31">(MAX(J$22:J$31-J31)/(MAX(J$22:J$31)-MIN(J$22:J$31))+0.001)</f>
        <v>0.759172008886068</v>
      </c>
      <c r="W31" s="108" cm="1">
        <f t="array" ref="W31">(MAX(K$22:K$31-K31)/(MAX(K$22:K$31)-MIN(K$22:K$31))+0.001)</f>
        <v>0.0189582592813531</v>
      </c>
      <c r="X31" s="108">
        <f t="shared" si="255"/>
        <v>1.001</v>
      </c>
      <c r="Y31" s="108">
        <f t="shared" si="255"/>
        <v>1.001</v>
      </c>
      <c r="Z31" s="108">
        <f t="shared" si="255"/>
        <v>1.001</v>
      </c>
      <c r="AB31" s="89">
        <f t="shared" ref="AB31:AL31" si="256">P31/SUM(P$22:P$31)</f>
        <v>0.18519866355897</v>
      </c>
      <c r="AC31" s="89">
        <f t="shared" si="256"/>
        <v>0.172978104046089</v>
      </c>
      <c r="AD31" s="89">
        <f t="shared" si="256"/>
        <v>0.210616590574151</v>
      </c>
      <c r="AE31" s="89">
        <f t="shared" si="256"/>
        <v>0.118906813376437</v>
      </c>
      <c r="AF31" s="89">
        <f t="shared" si="256"/>
        <v>0.000144484046405294</v>
      </c>
      <c r="AG31" s="89">
        <f t="shared" si="256"/>
        <v>0.000169711490466207</v>
      </c>
      <c r="AH31" s="89">
        <f t="shared" si="256"/>
        <v>0.0956152464715125</v>
      </c>
      <c r="AI31" s="89">
        <f t="shared" si="256"/>
        <v>0.00345382360986231</v>
      </c>
      <c r="AJ31" s="89">
        <f t="shared" si="256"/>
        <v>0.293319430810276</v>
      </c>
      <c r="AK31" s="89">
        <f t="shared" si="256"/>
        <v>0.204138176162381</v>
      </c>
      <c r="AL31" s="89">
        <f t="shared" si="256"/>
        <v>0.231288261500314</v>
      </c>
      <c r="AN31" s="89">
        <f t="shared" ref="AN31:AX31" si="257">AB31*LN(AB31)</f>
        <v>-0.312305353564179</v>
      </c>
      <c r="AO31" s="89">
        <f t="shared" si="257"/>
        <v>-0.303505696328029</v>
      </c>
      <c r="AP31" s="89">
        <f t="shared" si="257"/>
        <v>-0.328080812937366</v>
      </c>
      <c r="AQ31" s="89">
        <f t="shared" si="257"/>
        <v>-0.253201972637373</v>
      </c>
      <c r="AR31" s="89">
        <f t="shared" si="257"/>
        <v>-0.00127757727412802</v>
      </c>
      <c r="AS31" s="89">
        <f t="shared" si="257"/>
        <v>-0.00147333514543619</v>
      </c>
      <c r="AT31" s="89">
        <f t="shared" si="257"/>
        <v>-0.224449427735076</v>
      </c>
      <c r="AU31" s="89">
        <f t="shared" si="257"/>
        <v>-0.0195772163887577</v>
      </c>
      <c r="AV31" s="89">
        <f t="shared" si="257"/>
        <v>-0.35975424515674</v>
      </c>
      <c r="AW31" s="89">
        <f t="shared" si="257"/>
        <v>-0.324367024923887</v>
      </c>
      <c r="AX31" s="89">
        <f t="shared" si="257"/>
        <v>-0.338626937436102</v>
      </c>
      <c r="AY31" s="81" t="s">
        <v>170</v>
      </c>
      <c r="BL31" s="89">
        <f t="shared" ref="BL31:BV31" si="258">AZ$27*P31</f>
        <v>0.375634653133985</v>
      </c>
      <c r="BM31" s="89">
        <f t="shared" si="258"/>
        <v>0.437661339527996</v>
      </c>
      <c r="BN31" s="89">
        <f t="shared" si="258"/>
        <v>0.187704007338019</v>
      </c>
      <c r="BO31" s="89">
        <f t="shared" si="258"/>
        <v>0.132473013787089</v>
      </c>
      <c r="BP31" s="89">
        <f t="shared" si="258"/>
        <v>0.000506173197436958</v>
      </c>
      <c r="BQ31" s="89">
        <f t="shared" si="258"/>
        <v>0.000337775855357263</v>
      </c>
      <c r="BR31" s="89">
        <f t="shared" si="258"/>
        <v>0.201380242874691</v>
      </c>
      <c r="BS31" s="89">
        <f t="shared" si="258"/>
        <v>0.0139293345925172</v>
      </c>
      <c r="BT31" s="89">
        <f t="shared" si="258"/>
        <v>0.241082615044347</v>
      </c>
      <c r="BU31" s="89">
        <f t="shared" si="258"/>
        <v>0.409059236881394</v>
      </c>
      <c r="BV31" s="89">
        <f t="shared" si="258"/>
        <v>0.350858148074259</v>
      </c>
      <c r="BX31" s="89">
        <f t="shared" si="6"/>
        <v>1.001</v>
      </c>
      <c r="BY31" s="89">
        <f t="shared" si="7"/>
        <v>0.133316962839883</v>
      </c>
      <c r="BZ31" s="89">
        <f t="shared" si="8"/>
        <v>0.215309577467208</v>
      </c>
      <c r="CA31" s="89">
        <f t="shared" si="9"/>
        <v>1.001</v>
      </c>
      <c r="CC31" s="89">
        <f t="shared" ref="CC31:CF31" si="259">BX31/SUM(BX$22:BX$31)</f>
        <v>0.183681657494266</v>
      </c>
      <c r="CD31" s="89">
        <f t="shared" si="259"/>
        <v>0.0201759978930967</v>
      </c>
      <c r="CE31" s="89">
        <f t="shared" si="259"/>
        <v>0.0350714443534933</v>
      </c>
      <c r="CF31" s="89">
        <f t="shared" si="259"/>
        <v>0.230500699460371</v>
      </c>
      <c r="CH31" s="89">
        <f t="shared" ref="CH31:CK31" si="260">CC31*LN(CC31)</f>
        <v>-0.311257962485514</v>
      </c>
      <c r="CI31" s="89">
        <f t="shared" si="260"/>
        <v>-0.0787521979022577</v>
      </c>
      <c r="CJ31" s="89">
        <f t="shared" si="260"/>
        <v>-0.117502245956108</v>
      </c>
      <c r="CK31" s="89">
        <f t="shared" si="260"/>
        <v>-0.338260095013474</v>
      </c>
      <c r="CL31" s="81" t="s">
        <v>170</v>
      </c>
      <c r="CR31" s="89">
        <f t="shared" ref="CR31:CU31" si="261">CM$27*BX31</f>
        <v>0.197638058154417</v>
      </c>
      <c r="CS31" s="89">
        <f t="shared" si="261"/>
        <v>0.0136798296467676</v>
      </c>
      <c r="CT31" s="89">
        <f t="shared" si="261"/>
        <v>0.0562737232209854</v>
      </c>
      <c r="CU31" s="89">
        <f t="shared" si="261"/>
        <v>0.439024734000226</v>
      </c>
      <c r="CV31" s="87">
        <f t="shared" si="14"/>
        <v>0.706616345022396</v>
      </c>
      <c r="CX31">
        <f t="shared" si="25"/>
        <v>0.126955890687701</v>
      </c>
    </row>
    <row r="32" spans="1:102">
      <c r="A32" s="47" t="s">
        <v>99</v>
      </c>
      <c r="B32" s="48">
        <v>2012</v>
      </c>
      <c r="C32" s="47" t="s">
        <v>96</v>
      </c>
      <c r="D32">
        <v>80154</v>
      </c>
      <c r="E32">
        <v>2.891409</v>
      </c>
      <c r="F32">
        <v>317568</v>
      </c>
      <c r="G32">
        <v>1168.5</v>
      </c>
      <c r="H32">
        <v>19314</v>
      </c>
      <c r="I32">
        <v>45</v>
      </c>
      <c r="J32">
        <v>8791</v>
      </c>
      <c r="K32">
        <v>22.777727</v>
      </c>
      <c r="L32">
        <v>3170500</v>
      </c>
      <c r="M32">
        <v>11413</v>
      </c>
      <c r="N32">
        <v>166500</v>
      </c>
      <c r="P32" s="112">
        <f t="shared" ref="P32:Z32" si="262">(D32-MIN(D$32:D$41))/(MAX(D$32:D$41)-MIN(D$32:D$41))+0.001</f>
        <v>0.001</v>
      </c>
      <c r="Q32" s="113">
        <f t="shared" si="262"/>
        <v>0.457232116984266</v>
      </c>
      <c r="R32" s="113">
        <f t="shared" si="262"/>
        <v>0.179170776872181</v>
      </c>
      <c r="S32" s="113">
        <f t="shared" si="262"/>
        <v>0.001</v>
      </c>
      <c r="T32" s="113">
        <f t="shared" si="262"/>
        <v>0.0815202407041238</v>
      </c>
      <c r="U32" s="113">
        <f t="shared" si="262"/>
        <v>0.364636363636364</v>
      </c>
      <c r="V32" s="108" cm="1">
        <f t="array" ref="V32">(MAX(J$32:J$41-J32)/(MAX(J$32:J$41)-MIN(J$32:J$41))+0.001)</f>
        <v>0.985042277602197</v>
      </c>
      <c r="W32" s="108" cm="1">
        <f t="array" ref="W32">(MAX(K$32:K$41-K32)/(MAX(K$32:K$41)-MIN(K$32:K$41))+0.001)</f>
        <v>0.453787051810622</v>
      </c>
      <c r="X32" s="113">
        <f t="shared" si="262"/>
        <v>0.352614594126754</v>
      </c>
      <c r="Y32" s="113">
        <f t="shared" si="262"/>
        <v>0.449290477536027</v>
      </c>
      <c r="Z32" s="113">
        <f t="shared" si="262"/>
        <v>0.001</v>
      </c>
      <c r="AA32" s="80"/>
      <c r="AB32" s="80">
        <f t="shared" ref="AB32:AL32" si="263">P32/SUM(P$32:P$41)</f>
        <v>0.00057698339645024</v>
      </c>
      <c r="AC32" s="80">
        <f t="shared" si="263"/>
        <v>0.0800397872060796</v>
      </c>
      <c r="AD32" s="80">
        <f t="shared" si="263"/>
        <v>0.0356513995202317</v>
      </c>
      <c r="AE32" s="80">
        <f t="shared" si="263"/>
        <v>0.000135671025088448</v>
      </c>
      <c r="AF32" s="80">
        <f t="shared" si="263"/>
        <v>0.0236911208922546</v>
      </c>
      <c r="AG32" s="80">
        <f t="shared" si="263"/>
        <v>0.081951917183137</v>
      </c>
      <c r="AH32" s="80">
        <f t="shared" si="263"/>
        <v>0.126517559490161</v>
      </c>
      <c r="AI32" s="80">
        <f t="shared" si="263"/>
        <v>0.0651265943777477</v>
      </c>
      <c r="AJ32" s="80">
        <f t="shared" si="263"/>
        <v>0.0801560761109977</v>
      </c>
      <c r="AK32" s="80">
        <f t="shared" si="263"/>
        <v>0.0753255618841161</v>
      </c>
      <c r="AL32" s="80">
        <f t="shared" si="263"/>
        <v>0.000223533111841563</v>
      </c>
      <c r="AM32" s="80"/>
      <c r="AN32" s="80">
        <f t="shared" ref="AN32:AX32" si="264">AB32*LN(AB32)</f>
        <v>-0.00430296738371451</v>
      </c>
      <c r="AO32" s="80">
        <f t="shared" si="264"/>
        <v>-0.202118986132407</v>
      </c>
      <c r="AP32" s="80">
        <f t="shared" si="264"/>
        <v>-0.118860585071476</v>
      </c>
      <c r="AQ32" s="80">
        <f t="shared" si="264"/>
        <v>-0.00120818813197189</v>
      </c>
      <c r="AR32" s="80">
        <f t="shared" si="264"/>
        <v>-0.0886676908058268</v>
      </c>
      <c r="AS32" s="80">
        <f t="shared" si="264"/>
        <v>-0.205012766460192</v>
      </c>
      <c r="AT32" s="80">
        <f t="shared" si="264"/>
        <v>-0.261559134572888</v>
      </c>
      <c r="AU32" s="80">
        <f t="shared" si="264"/>
        <v>-0.177888232037122</v>
      </c>
      <c r="AV32" s="80">
        <f t="shared" si="264"/>
        <v>-0.202296269188363</v>
      </c>
      <c r="AW32" s="80">
        <f t="shared" si="264"/>
        <v>-0.194787062199666</v>
      </c>
      <c r="AX32" s="80">
        <f t="shared" si="264"/>
        <v>-0.00187900838579282</v>
      </c>
      <c r="AY32" s="80"/>
      <c r="AZ32" s="80">
        <f t="shared" ref="AZ32:BJ32" si="265">SUM(AN32:AN41)</f>
        <v>-1.50926979598589</v>
      </c>
      <c r="BA32" s="80">
        <f t="shared" si="265"/>
        <v>-2.11230265638759</v>
      </c>
      <c r="BB32" s="80">
        <f t="shared" si="265"/>
        <v>-2.05633909401474</v>
      </c>
      <c r="BC32" s="80">
        <f t="shared" si="265"/>
        <v>-2.18917464856174</v>
      </c>
      <c r="BD32" s="80">
        <f t="shared" si="265"/>
        <v>-1.88149371245951</v>
      </c>
      <c r="BE32" s="80">
        <f t="shared" si="265"/>
        <v>-2.13431841311522</v>
      </c>
      <c r="BF32" s="80">
        <f t="shared" si="265"/>
        <v>-2.18576562493244</v>
      </c>
      <c r="BG32" s="80">
        <f t="shared" si="265"/>
        <v>-2.17231585375119</v>
      </c>
      <c r="BH32" s="80">
        <f t="shared" si="265"/>
        <v>-2.05695688091701</v>
      </c>
      <c r="BI32" s="80">
        <f t="shared" si="265"/>
        <v>-2.15954351912688</v>
      </c>
      <c r="BJ32" s="80">
        <f t="shared" si="265"/>
        <v>-1.94841997015487</v>
      </c>
      <c r="BK32" s="80"/>
      <c r="BL32" s="80">
        <f t="shared" ref="BL32:BV32" si="266">AZ$37*P32</f>
        <v>0.000452775847133032</v>
      </c>
      <c r="BM32" s="80">
        <f t="shared" si="266"/>
        <v>0.180164667356736</v>
      </c>
      <c r="BN32" s="80">
        <f t="shared" si="266"/>
        <v>0.0274473290414298</v>
      </c>
      <c r="BO32" s="80">
        <f t="shared" si="266"/>
        <v>0.000121032252719827</v>
      </c>
      <c r="BP32" s="80">
        <f t="shared" si="266"/>
        <v>0.0499789771554981</v>
      </c>
      <c r="BQ32" s="80">
        <f t="shared" si="266"/>
        <v>0.0969498901932191</v>
      </c>
      <c r="BR32" s="80">
        <f t="shared" si="266"/>
        <v>0.355986160921869</v>
      </c>
      <c r="BS32" s="80">
        <f t="shared" si="266"/>
        <v>0.289792151161945</v>
      </c>
      <c r="BT32" s="80">
        <f t="shared" si="266"/>
        <v>0.0776191669322556</v>
      </c>
      <c r="BU32" s="80">
        <f t="shared" si="266"/>
        <v>0.173836179357362</v>
      </c>
      <c r="BV32" s="80">
        <f t="shared" si="266"/>
        <v>0.000392962669593864</v>
      </c>
      <c r="BW32" s="80"/>
      <c r="BX32" s="80">
        <f t="shared" si="6"/>
        <v>0.208064772245299</v>
      </c>
      <c r="BY32" s="80">
        <f t="shared" si="7"/>
        <v>0.147049899601437</v>
      </c>
      <c r="BZ32" s="80">
        <f t="shared" si="8"/>
        <v>0.645778312083814</v>
      </c>
      <c r="CA32" s="80">
        <f t="shared" si="9"/>
        <v>0.251848308959212</v>
      </c>
      <c r="CB32" s="80"/>
      <c r="CC32" s="80">
        <f t="shared" ref="CC32:CF32" si="267">BX32/SUM(BX$32:BX$41)</f>
        <v>0.0546740473330515</v>
      </c>
      <c r="CD32" s="80">
        <f t="shared" si="267"/>
        <v>0.0351397363953914</v>
      </c>
      <c r="CE32" s="80">
        <f t="shared" si="267"/>
        <v>0.0889084959928049</v>
      </c>
      <c r="CF32" s="80">
        <f t="shared" si="267"/>
        <v>0.0500283667703721</v>
      </c>
      <c r="CG32" s="80"/>
      <c r="CH32" s="80">
        <f t="shared" ref="CH32:CK32" si="268">CC32*LN(CC32)</f>
        <v>-0.158902799727815</v>
      </c>
      <c r="CI32" s="80">
        <f t="shared" si="268"/>
        <v>-0.117662690941225</v>
      </c>
      <c r="CJ32" s="80">
        <f t="shared" si="268"/>
        <v>-0.215171680801006</v>
      </c>
      <c r="CK32" s="80">
        <f t="shared" si="268"/>
        <v>-0.149843218111612</v>
      </c>
      <c r="CL32" s="80"/>
      <c r="CM32">
        <f t="shared" ref="CM32:CP32" si="269">SUM(CH32:CH41)</f>
        <v>-2.22504988541786</v>
      </c>
      <c r="CN32">
        <f t="shared" si="269"/>
        <v>-2.15603856085579</v>
      </c>
      <c r="CO32">
        <f t="shared" si="269"/>
        <v>-2.19298603151743</v>
      </c>
      <c r="CP32">
        <f t="shared" si="269"/>
        <v>-2.2183305848301</v>
      </c>
      <c r="CQ32" s="80"/>
      <c r="CR32" s="80">
        <f t="shared" ref="CR32:CU32" si="270">CM$37*BX32</f>
        <v>0.033176830529533</v>
      </c>
      <c r="CS32" s="80">
        <f t="shared" si="270"/>
        <v>0.0326691359109467</v>
      </c>
      <c r="CT32" s="80">
        <f t="shared" si="270"/>
        <v>0.179576873440491</v>
      </c>
      <c r="CU32" s="80">
        <f t="shared" si="270"/>
        <v>0.0857049496346166</v>
      </c>
      <c r="CV32" s="87">
        <f t="shared" si="14"/>
        <v>0.331127789515587</v>
      </c>
      <c r="CW32" s="80">
        <f>AVERAGE(CV32:CV41)</f>
        <v>0.526942480639209</v>
      </c>
      <c r="CX32">
        <f t="shared" si="25"/>
        <v>0.0594408900820748</v>
      </c>
    </row>
    <row r="33" spans="1:102">
      <c r="A33" s="47" t="s">
        <v>99</v>
      </c>
      <c r="B33" s="48">
        <v>2013</v>
      </c>
      <c r="C33" s="47" t="s">
        <v>96</v>
      </c>
      <c r="D33">
        <v>80154</v>
      </c>
      <c r="E33">
        <v>2.9625596</v>
      </c>
      <c r="F33">
        <v>350910</v>
      </c>
      <c r="G33">
        <v>2270</v>
      </c>
      <c r="H33">
        <v>24657</v>
      </c>
      <c r="I33">
        <v>47</v>
      </c>
      <c r="J33">
        <v>8483</v>
      </c>
      <c r="K33">
        <v>21.617544</v>
      </c>
      <c r="L33">
        <v>3521600</v>
      </c>
      <c r="M33">
        <v>12680</v>
      </c>
      <c r="N33">
        <v>176301</v>
      </c>
      <c r="P33" s="90">
        <f t="shared" ref="P33:Z33" si="271">(D33-MIN(D$32:D$41))/(MAX(D$32:D$41)-MIN(D$32:D$41))+0.001</f>
        <v>0.001</v>
      </c>
      <c r="Q33" s="91">
        <f t="shared" si="271"/>
        <v>0.498431365757187</v>
      </c>
      <c r="R33" s="91">
        <f t="shared" si="271"/>
        <v>0.266747178365146</v>
      </c>
      <c r="S33" s="91">
        <f t="shared" si="271"/>
        <v>0.772628721541156</v>
      </c>
      <c r="T33" s="91">
        <f t="shared" si="271"/>
        <v>0.119660280250412</v>
      </c>
      <c r="U33" s="91">
        <f t="shared" si="271"/>
        <v>0.394939393939394</v>
      </c>
      <c r="V33" s="108" cm="1">
        <f t="array" ref="V33">(MAX(J$32:J$41-J33)/(MAX(J$32:J$41)-MIN(J$32:J$41))+0.001)</f>
        <v>1.001</v>
      </c>
      <c r="W33" s="108" cm="1">
        <f t="array" ref="W33">(MAX(K$32:K$41-K33)/(MAX(K$32:K$41)-MIN(K$32:K$41))+0.001)</f>
        <v>0.524910371043937</v>
      </c>
      <c r="X33" s="91">
        <f t="shared" si="271"/>
        <v>0.523813989492034</v>
      </c>
      <c r="Y33" s="91">
        <f t="shared" si="271"/>
        <v>0.628295846284261</v>
      </c>
      <c r="Z33" s="91">
        <f t="shared" si="271"/>
        <v>0.0504772604510048</v>
      </c>
      <c r="AB33" s="89">
        <f t="shared" ref="AB33:AL33" si="272">P33/SUM(P$32:P$41)</f>
        <v>0.00057698339645024</v>
      </c>
      <c r="AC33" s="89">
        <f t="shared" si="272"/>
        <v>0.0872518333033322</v>
      </c>
      <c r="AD33" s="89">
        <f t="shared" si="272"/>
        <v>0.0530773510770377</v>
      </c>
      <c r="AE33" s="89">
        <f t="shared" si="272"/>
        <v>0.104823330664265</v>
      </c>
      <c r="AF33" s="89">
        <f t="shared" si="272"/>
        <v>0.0347752428222427</v>
      </c>
      <c r="AG33" s="89">
        <f t="shared" si="272"/>
        <v>0.0887625144725192</v>
      </c>
      <c r="AH33" s="89">
        <f t="shared" si="272"/>
        <v>0.128567148770436</v>
      </c>
      <c r="AI33" s="89">
        <f t="shared" si="272"/>
        <v>0.0753340684430067</v>
      </c>
      <c r="AJ33" s="89">
        <f t="shared" si="272"/>
        <v>0.119072989913276</v>
      </c>
      <c r="AK33" s="89">
        <f t="shared" si="272"/>
        <v>0.105336614099557</v>
      </c>
      <c r="AL33" s="89">
        <f t="shared" si="272"/>
        <v>0.0112833391058502</v>
      </c>
      <c r="AN33" s="89">
        <f t="shared" ref="AN33:AX33" si="273">AB33*LN(AB33)</f>
        <v>-0.00430296738371451</v>
      </c>
      <c r="AO33" s="89">
        <f t="shared" si="273"/>
        <v>-0.212803443950125</v>
      </c>
      <c r="AP33" s="89">
        <f t="shared" si="273"/>
        <v>-0.155835366828087</v>
      </c>
      <c r="AQ33" s="89">
        <f t="shared" si="273"/>
        <v>-0.236426811697103</v>
      </c>
      <c r="AR33" s="89">
        <f t="shared" si="273"/>
        <v>-0.116804809001266</v>
      </c>
      <c r="AS33" s="89">
        <f t="shared" si="273"/>
        <v>-0.214964245587901</v>
      </c>
      <c r="AT33" s="89">
        <f t="shared" si="273"/>
        <v>-0.263730300448366</v>
      </c>
      <c r="AU33" s="89">
        <f t="shared" si="273"/>
        <v>-0.194800552575081</v>
      </c>
      <c r="AV33" s="89">
        <f t="shared" si="273"/>
        <v>-0.253389538874779</v>
      </c>
      <c r="AW33" s="89">
        <f t="shared" si="273"/>
        <v>-0.237069973586333</v>
      </c>
      <c r="AX33" s="89">
        <f t="shared" si="273"/>
        <v>-0.0505993224594821</v>
      </c>
      <c r="AY33" s="81" t="s">
        <v>181</v>
      </c>
      <c r="AZ33" s="108">
        <f t="shared" ref="AZ33:BJ33" si="274">-1/LN(10)*AZ32</f>
        <v>0.655467544099918</v>
      </c>
      <c r="BA33" s="108">
        <f t="shared" si="274"/>
        <v>0.917361387778713</v>
      </c>
      <c r="BB33" s="108">
        <f t="shared" si="274"/>
        <v>0.893056721452534</v>
      </c>
      <c r="BC33" s="108">
        <f t="shared" si="274"/>
        <v>0.950746469792854</v>
      </c>
      <c r="BD33" s="108">
        <f t="shared" si="274"/>
        <v>0.817122337056828</v>
      </c>
      <c r="BE33" s="108">
        <f t="shared" si="274"/>
        <v>0.926922709440443</v>
      </c>
      <c r="BF33" s="108">
        <f t="shared" si="274"/>
        <v>0.94926594964197</v>
      </c>
      <c r="BG33" s="108">
        <f t="shared" si="274"/>
        <v>0.943424788235094</v>
      </c>
      <c r="BH33" s="108">
        <f t="shared" si="274"/>
        <v>0.893325022895181</v>
      </c>
      <c r="BI33" s="108">
        <f t="shared" si="274"/>
        <v>0.937877833786734</v>
      </c>
      <c r="BJ33" s="108">
        <f t="shared" si="274"/>
        <v>0.84618804146836</v>
      </c>
      <c r="BL33" s="89">
        <f t="shared" ref="BL33:BV33" si="275">AZ$37*P33</f>
        <v>0.000452775847133032</v>
      </c>
      <c r="BM33" s="89">
        <f t="shared" si="275"/>
        <v>0.196398542176112</v>
      </c>
      <c r="BN33" s="89">
        <f t="shared" si="275"/>
        <v>0.0408632350837225</v>
      </c>
      <c r="BO33" s="89">
        <f t="shared" si="275"/>
        <v>0.0935129946841659</v>
      </c>
      <c r="BP33" s="89">
        <f t="shared" si="275"/>
        <v>0.0733621289804817</v>
      </c>
      <c r="BQ33" s="89">
        <f t="shared" si="275"/>
        <v>0.10500689095722</v>
      </c>
      <c r="BR33" s="89">
        <f t="shared" si="275"/>
        <v>0.361753150281228</v>
      </c>
      <c r="BS33" s="89">
        <f t="shared" si="275"/>
        <v>0.33521208898556</v>
      </c>
      <c r="BT33" s="89">
        <f t="shared" si="275"/>
        <v>0.115304375284075</v>
      </c>
      <c r="BU33" s="89">
        <f t="shared" si="275"/>
        <v>0.243095624957683</v>
      </c>
      <c r="BV33" s="89">
        <f t="shared" si="275"/>
        <v>0.0198356790206116</v>
      </c>
      <c r="BX33" s="89">
        <f t="shared" si="6"/>
        <v>0.237714553106967</v>
      </c>
      <c r="BY33" s="89">
        <f t="shared" si="7"/>
        <v>0.271882014621867</v>
      </c>
      <c r="BZ33" s="89">
        <f t="shared" si="8"/>
        <v>0.696965239266788</v>
      </c>
      <c r="CA33" s="89">
        <f t="shared" si="9"/>
        <v>0.37823567926237</v>
      </c>
      <c r="CC33" s="89">
        <f t="shared" ref="CC33:CF33" si="276">BX33/SUM(BX$32:BX$41)</f>
        <v>0.0624652438184147</v>
      </c>
      <c r="CD33" s="89">
        <f t="shared" si="276"/>
        <v>0.0649702063745374</v>
      </c>
      <c r="CE33" s="89">
        <f t="shared" si="276"/>
        <v>0.0959557328311657</v>
      </c>
      <c r="CF33" s="89">
        <f t="shared" si="276"/>
        <v>0.0751345655882218</v>
      </c>
      <c r="CH33" s="89">
        <f t="shared" ref="CH33:CK33" si="277">CC33*LN(CC33)</f>
        <v>-0.173225177058751</v>
      </c>
      <c r="CI33" s="89">
        <f t="shared" si="277"/>
        <v>-0.177617270444173</v>
      </c>
      <c r="CJ33" s="89">
        <f t="shared" si="277"/>
        <v>-0.22490760136529</v>
      </c>
      <c r="CK33" s="89">
        <f t="shared" si="277"/>
        <v>-0.194483911997802</v>
      </c>
      <c r="CL33" s="81" t="s">
        <v>181</v>
      </c>
      <c r="CM33" s="108">
        <f t="shared" ref="CM33:CP33" si="278">-1/LN(10)*CM32</f>
        <v>0.966326887196437</v>
      </c>
      <c r="CN33" s="108">
        <f t="shared" si="278"/>
        <v>0.9363556497503</v>
      </c>
      <c r="CO33" s="108">
        <f t="shared" si="278"/>
        <v>0.95240173237893</v>
      </c>
      <c r="CP33" s="108">
        <f t="shared" si="278"/>
        <v>0.963408732028925</v>
      </c>
      <c r="CR33" s="89">
        <f t="shared" ref="CR33:CU33" si="279">CM$37*BX33</f>
        <v>0.0379046167101058</v>
      </c>
      <c r="CS33" s="89">
        <f t="shared" si="279"/>
        <v>0.0604022886890634</v>
      </c>
      <c r="CT33" s="89">
        <f t="shared" si="279"/>
        <v>0.193810842238365</v>
      </c>
      <c r="CU33" s="89">
        <f t="shared" si="279"/>
        <v>0.128715058580943</v>
      </c>
      <c r="CV33" s="87">
        <f t="shared" si="14"/>
        <v>0.420832806218477</v>
      </c>
      <c r="CX33">
        <f t="shared" si="25"/>
        <v>0.0945586736350032</v>
      </c>
    </row>
    <row r="34" spans="1:102">
      <c r="A34" s="47" t="s">
        <v>99</v>
      </c>
      <c r="B34" s="48">
        <v>2014</v>
      </c>
      <c r="C34" s="47" t="s">
        <v>96</v>
      </c>
      <c r="D34">
        <v>85194</v>
      </c>
      <c r="E34">
        <v>2.5256239</v>
      </c>
      <c r="F34">
        <v>355569</v>
      </c>
      <c r="G34">
        <v>2264</v>
      </c>
      <c r="H34">
        <v>30000</v>
      </c>
      <c r="I34">
        <v>55</v>
      </c>
      <c r="J34">
        <v>8891</v>
      </c>
      <c r="K34">
        <v>15.982515</v>
      </c>
      <c r="L34">
        <v>3651900</v>
      </c>
      <c r="M34">
        <v>13086</v>
      </c>
      <c r="N34">
        <v>196000</v>
      </c>
      <c r="P34" s="90">
        <f t="shared" ref="P34:Z34" si="280">(D34-MIN(D$32:D$41))/(MAX(D$32:D$41)-MIN(D$32:D$41))+0.001</f>
        <v>0.0943195082210043</v>
      </c>
      <c r="Q34" s="91">
        <f t="shared" si="280"/>
        <v>0.24542685698185</v>
      </c>
      <c r="R34" s="91">
        <f t="shared" si="280"/>
        <v>0.278984550285118</v>
      </c>
      <c r="S34" s="91">
        <f t="shared" si="280"/>
        <v>0.768425569176883</v>
      </c>
      <c r="T34" s="91">
        <f t="shared" si="280"/>
        <v>0.157800319796701</v>
      </c>
      <c r="U34" s="91">
        <f t="shared" si="280"/>
        <v>0.516151515151515</v>
      </c>
      <c r="V34" s="108" cm="1">
        <f t="array" ref="V34">(MAX(J$32:J$41-J34)/(MAX(J$32:J$41)-MIN(J$32:J$41))+0.001)</f>
        <v>0.979861198901611</v>
      </c>
      <c r="W34" s="108" cm="1">
        <f t="array" ref="W34">(MAX(K$32:K$41-K34)/(MAX(K$32:K$41)-MIN(K$32:K$41))+0.001)</f>
        <v>0.870357568991152</v>
      </c>
      <c r="X34" s="91">
        <f t="shared" si="280"/>
        <v>0.587349395974791</v>
      </c>
      <c r="Y34" s="91">
        <f t="shared" si="280"/>
        <v>0.685656682678723</v>
      </c>
      <c r="Z34" s="91">
        <f t="shared" si="280"/>
        <v>0.14992145529075</v>
      </c>
      <c r="AB34" s="89">
        <f t="shared" ref="AB34:AL34" si="281">P34/SUM(P$32:P$41)</f>
        <v>0.0544207902048714</v>
      </c>
      <c r="AC34" s="89">
        <f t="shared" si="281"/>
        <v>0.0429626718635782</v>
      </c>
      <c r="AD34" s="89">
        <f t="shared" si="281"/>
        <v>0.0555123432281731</v>
      </c>
      <c r="AE34" s="89">
        <f t="shared" si="281"/>
        <v>0.104253084674401</v>
      </c>
      <c r="AF34" s="89">
        <f t="shared" si="281"/>
        <v>0.045859364752231</v>
      </c>
      <c r="AG34" s="89">
        <f t="shared" si="281"/>
        <v>0.116004903630048</v>
      </c>
      <c r="AH34" s="89">
        <f t="shared" si="281"/>
        <v>0.125852108425136</v>
      </c>
      <c r="AI34" s="89">
        <f t="shared" si="281"/>
        <v>0.124911947428031</v>
      </c>
      <c r="AJ34" s="89">
        <f t="shared" si="281"/>
        <v>0.133515809248043</v>
      </c>
      <c r="AK34" s="89">
        <f t="shared" si="281"/>
        <v>0.114953415361964</v>
      </c>
      <c r="AL34" s="89">
        <f t="shared" si="281"/>
        <v>0.0335124094329571</v>
      </c>
      <c r="AN34" s="89">
        <f t="shared" ref="AN34:AX34" si="282">AB34*LN(AB34)</f>
        <v>-0.158419411447401</v>
      </c>
      <c r="AO34" s="89">
        <f t="shared" si="282"/>
        <v>-0.135221728910539</v>
      </c>
      <c r="AP34" s="89">
        <f t="shared" si="282"/>
        <v>-0.160494504598626</v>
      </c>
      <c r="AQ34" s="89">
        <f t="shared" si="282"/>
        <v>-0.235709325974053</v>
      </c>
      <c r="AR34" s="89">
        <f t="shared" si="282"/>
        <v>-0.141346626698026</v>
      </c>
      <c r="AS34" s="89">
        <f t="shared" si="282"/>
        <v>-0.249888809688552</v>
      </c>
      <c r="AT34" s="89">
        <f t="shared" si="282"/>
        <v>-0.260847096164146</v>
      </c>
      <c r="AU34" s="89">
        <f t="shared" si="282"/>
        <v>-0.259835114085638</v>
      </c>
      <c r="AV34" s="89">
        <f t="shared" si="282"/>
        <v>-0.268838806620768</v>
      </c>
      <c r="AW34" s="89">
        <f t="shared" si="282"/>
        <v>-0.248670483188985</v>
      </c>
      <c r="AX34" s="89">
        <f t="shared" si="282"/>
        <v>-0.11380276295229</v>
      </c>
      <c r="AY34" s="109" t="s">
        <v>182</v>
      </c>
      <c r="AZ34">
        <f t="shared" ref="AZ34:BJ34" si="283">1-AZ33</f>
        <v>0.344532455900082</v>
      </c>
      <c r="BA34">
        <f t="shared" si="283"/>
        <v>0.0826386122212872</v>
      </c>
      <c r="BB34">
        <f t="shared" si="283"/>
        <v>0.106943278547466</v>
      </c>
      <c r="BC34">
        <f t="shared" si="283"/>
        <v>0.0492535302071455</v>
      </c>
      <c r="BD34">
        <f t="shared" si="283"/>
        <v>0.182877662943172</v>
      </c>
      <c r="BE34">
        <f t="shared" si="283"/>
        <v>0.0730772905595569</v>
      </c>
      <c r="BF34">
        <f t="shared" si="283"/>
        <v>0.0507340503580296</v>
      </c>
      <c r="BG34">
        <f t="shared" si="283"/>
        <v>0.0565752117649055</v>
      </c>
      <c r="BH34">
        <f t="shared" si="283"/>
        <v>0.106674977104819</v>
      </c>
      <c r="BI34">
        <f t="shared" si="283"/>
        <v>0.0621221662132663</v>
      </c>
      <c r="BJ34">
        <f t="shared" si="283"/>
        <v>0.15381195853164</v>
      </c>
      <c r="BL34" s="89">
        <f t="shared" ref="BL34:BV34" si="284">AZ$37*P34</f>
        <v>0.0427055952359362</v>
      </c>
      <c r="BM34" s="89">
        <f t="shared" si="284"/>
        <v>0.096706347620952</v>
      </c>
      <c r="BN34" s="89">
        <f t="shared" si="284"/>
        <v>0.0427378888612715</v>
      </c>
      <c r="BO34" s="89">
        <f t="shared" si="284"/>
        <v>0.0930042776849933</v>
      </c>
      <c r="BP34" s="89">
        <f t="shared" si="284"/>
        <v>0.0967452808054657</v>
      </c>
      <c r="BQ34" s="89">
        <f t="shared" si="284"/>
        <v>0.137234894013222</v>
      </c>
      <c r="BR34" s="89">
        <f t="shared" si="284"/>
        <v>0.354113761779219</v>
      </c>
      <c r="BS34" s="89">
        <f t="shared" si="284"/>
        <v>0.555817516589889</v>
      </c>
      <c r="BT34" s="89">
        <f t="shared" si="284"/>
        <v>0.129290084905955</v>
      </c>
      <c r="BU34" s="89">
        <f t="shared" si="284"/>
        <v>0.265289259459444</v>
      </c>
      <c r="BV34" s="89">
        <f t="shared" si="284"/>
        <v>0.0589135353004503</v>
      </c>
      <c r="BX34" s="89">
        <f t="shared" si="6"/>
        <v>0.18214983171816</v>
      </c>
      <c r="BY34" s="89">
        <f t="shared" si="7"/>
        <v>0.326984452503681</v>
      </c>
      <c r="BZ34" s="89">
        <f t="shared" si="8"/>
        <v>0.909931278369108</v>
      </c>
      <c r="CA34" s="89">
        <f t="shared" si="9"/>
        <v>0.453492879665849</v>
      </c>
      <c r="CC34" s="89">
        <f t="shared" ref="CC34:CF34" si="285">BX34/SUM(BX$32:BX$41)</f>
        <v>0.0478642704077026</v>
      </c>
      <c r="CD34" s="89">
        <f t="shared" si="285"/>
        <v>0.0781377443814212</v>
      </c>
      <c r="CE34" s="89">
        <f t="shared" si="285"/>
        <v>0.125276151123062</v>
      </c>
      <c r="CF34" s="89">
        <f t="shared" si="285"/>
        <v>0.0900840200414038</v>
      </c>
      <c r="CH34" s="89">
        <f t="shared" ref="CH34:CK34" si="286">CC34*LN(CC34)</f>
        <v>-0.145477992104657</v>
      </c>
      <c r="CI34" s="89">
        <f t="shared" si="286"/>
        <v>-0.199195149659383</v>
      </c>
      <c r="CJ34" s="89">
        <f t="shared" si="286"/>
        <v>-0.260227976890606</v>
      </c>
      <c r="CK34" s="89">
        <f t="shared" si="286"/>
        <v>-0.216833361220493</v>
      </c>
      <c r="CL34" s="109" t="s">
        <v>182</v>
      </c>
      <c r="CM34">
        <f t="shared" ref="CM34:CP34" si="287">1-CM33</f>
        <v>0.0336731128035627</v>
      </c>
      <c r="CN34">
        <f t="shared" si="287"/>
        <v>0.0636443502497004</v>
      </c>
      <c r="CO34">
        <f t="shared" si="287"/>
        <v>0.04759826762107</v>
      </c>
      <c r="CP34">
        <f t="shared" si="287"/>
        <v>0.0365912679710755</v>
      </c>
      <c r="CR34" s="89">
        <f t="shared" ref="CR34:CU34" si="288">CM$37*BX34</f>
        <v>0.0290445808422184</v>
      </c>
      <c r="CS34" s="89">
        <f t="shared" si="288"/>
        <v>0.0726440449708737</v>
      </c>
      <c r="CT34" s="89">
        <f t="shared" si="288"/>
        <v>0.253032055982124</v>
      </c>
      <c r="CU34" s="89">
        <f t="shared" si="288"/>
        <v>0.154325373761844</v>
      </c>
      <c r="CV34" s="87">
        <f t="shared" si="14"/>
        <v>0.509046055557061</v>
      </c>
      <c r="CX34">
        <f t="shared" si="25"/>
        <v>0.113484709366359</v>
      </c>
    </row>
    <row r="35" spans="1:102">
      <c r="A35" s="47" t="s">
        <v>99</v>
      </c>
      <c r="B35" s="48">
        <v>2015</v>
      </c>
      <c r="C35" s="47" t="s">
        <v>96</v>
      </c>
      <c r="D35">
        <v>85751</v>
      </c>
      <c r="E35">
        <v>2.7499388</v>
      </c>
      <c r="F35">
        <v>399931</v>
      </c>
      <c r="G35">
        <v>2344</v>
      </c>
      <c r="H35">
        <v>32000</v>
      </c>
      <c r="I35">
        <v>58</v>
      </c>
      <c r="J35">
        <v>8590</v>
      </c>
      <c r="K35">
        <v>18.024179</v>
      </c>
      <c r="L35">
        <v>2668400</v>
      </c>
      <c r="M35">
        <v>11058</v>
      </c>
      <c r="N35">
        <v>197358</v>
      </c>
      <c r="P35" s="90">
        <f t="shared" ref="P35:Z35" si="289">(D35-MIN(D$32:D$41))/(MAX(D$32:D$41)-MIN(D$32:D$41))+0.001</f>
        <v>0.104632795141461</v>
      </c>
      <c r="Q35" s="91">
        <f t="shared" si="289"/>
        <v>0.375314804076786</v>
      </c>
      <c r="R35" s="91">
        <f t="shared" si="289"/>
        <v>0.395506184351188</v>
      </c>
      <c r="S35" s="91">
        <f t="shared" si="289"/>
        <v>0.824467600700525</v>
      </c>
      <c r="T35" s="91">
        <f t="shared" si="289"/>
        <v>0.172076958219418</v>
      </c>
      <c r="U35" s="91">
        <f t="shared" si="289"/>
        <v>0.561606060606061</v>
      </c>
      <c r="V35" s="108" cm="1">
        <f t="array" ref="V35">(MAX(J$32:J$41-J35)/(MAX(J$32:J$41)-MIN(J$32:J$41))+0.001)</f>
        <v>0.995456245790374</v>
      </c>
      <c r="W35" s="108" cm="1">
        <f t="array" ref="W35">(MAX(K$32:K$41-K35)/(MAX(K$32:K$41)-MIN(K$32:K$41))+0.001)</f>
        <v>0.745196348356848</v>
      </c>
      <c r="X35" s="91">
        <f t="shared" si="289"/>
        <v>0.107786293320981</v>
      </c>
      <c r="Y35" s="91">
        <f t="shared" si="289"/>
        <v>0.399135066402939</v>
      </c>
      <c r="Z35" s="91">
        <f t="shared" si="289"/>
        <v>0.15677689041905</v>
      </c>
      <c r="AB35" s="89">
        <f t="shared" ref="AB35:AL35" si="290">P35/SUM(P$32:P$41)</f>
        <v>0.0603713855208023</v>
      </c>
      <c r="AC35" s="89">
        <f t="shared" si="290"/>
        <v>0.0656999277560179</v>
      </c>
      <c r="AD35" s="89">
        <f t="shared" si="290"/>
        <v>0.0786978168939107</v>
      </c>
      <c r="AE35" s="89">
        <f t="shared" si="290"/>
        <v>0.111856364539253</v>
      </c>
      <c r="AF35" s="89">
        <f t="shared" si="290"/>
        <v>0.0500083903670497</v>
      </c>
      <c r="AG35" s="89">
        <f t="shared" si="290"/>
        <v>0.126220799564122</v>
      </c>
      <c r="AH35" s="89">
        <f t="shared" si="290"/>
        <v>0.12785511613086</v>
      </c>
      <c r="AI35" s="89">
        <f t="shared" si="290"/>
        <v>0.106949063701952</v>
      </c>
      <c r="AJ35" s="89">
        <f t="shared" si="290"/>
        <v>0.0245018966176232</v>
      </c>
      <c r="AK35" s="89">
        <f t="shared" si="290"/>
        <v>0.0669167824551647</v>
      </c>
      <c r="AL35" s="89">
        <f t="shared" si="290"/>
        <v>0.035044826180214</v>
      </c>
      <c r="AN35" s="89">
        <f t="shared" ref="AN35:AX35" si="291">AB35*LN(AB35)</f>
        <v>-0.169476970459876</v>
      </c>
      <c r="AO35" s="89">
        <f t="shared" si="291"/>
        <v>-0.178878397972802</v>
      </c>
      <c r="AP35" s="89">
        <f t="shared" si="291"/>
        <v>-0.200060857499429</v>
      </c>
      <c r="AQ35" s="89">
        <f t="shared" si="291"/>
        <v>-0.245025806126158</v>
      </c>
      <c r="AR35" s="89">
        <f t="shared" si="291"/>
        <v>-0.149803357900064</v>
      </c>
      <c r="AS35" s="89">
        <f t="shared" si="291"/>
        <v>-0.26124203238019</v>
      </c>
      <c r="AT35" s="89">
        <f t="shared" si="291"/>
        <v>-0.262979762374713</v>
      </c>
      <c r="AU35" s="89">
        <f t="shared" si="291"/>
        <v>-0.239074214856433</v>
      </c>
      <c r="AV35" s="89">
        <f t="shared" si="291"/>
        <v>-0.0908776509746311</v>
      </c>
      <c r="AW35" s="89">
        <f t="shared" si="291"/>
        <v>-0.18096342179767</v>
      </c>
      <c r="AX35" s="89">
        <f t="shared" si="291"/>
        <v>-0.11743967334884</v>
      </c>
      <c r="AY35" s="109" t="s">
        <v>183</v>
      </c>
      <c r="AZ35" s="77">
        <f t="shared" ref="AZ35:BB35" si="292">AZ34/(3-SUM($AZ33:$BB33))</f>
        <v>0.645053738115935</v>
      </c>
      <c r="BA35" s="77">
        <f t="shared" si="292"/>
        <v>0.154720824738537</v>
      </c>
      <c r="BB35" s="77">
        <f t="shared" si="292"/>
        <v>0.200225437145529</v>
      </c>
      <c r="BC35" s="77">
        <f t="shared" ref="BC35:BE35" si="293">BC34/(3-SUM($BC33:$BE33))</f>
        <v>0.161376674751823</v>
      </c>
      <c r="BD35" s="77">
        <f t="shared" si="293"/>
        <v>0.59918931715218</v>
      </c>
      <c r="BE35" s="77">
        <f t="shared" si="293"/>
        <v>0.239434008095996</v>
      </c>
      <c r="BF35" s="77">
        <f>BF34/(2-SUM($BF33:$BG33))</f>
        <v>0.472783517045411</v>
      </c>
      <c r="BG35" s="77">
        <f>BG34/(2-SUM($BF33:$BG33))</f>
        <v>0.52721648295458</v>
      </c>
      <c r="BH35" s="77">
        <f t="shared" ref="BH35:BJ35" si="294">BH34/(3-SUM($BH33:$BJ33))</f>
        <v>0.330663259322762</v>
      </c>
      <c r="BI35" s="77">
        <f t="shared" si="294"/>
        <v>0.192561728286896</v>
      </c>
      <c r="BJ35" s="77">
        <f t="shared" si="294"/>
        <v>0.476775012390343</v>
      </c>
      <c r="BL35" s="89">
        <f t="shared" ref="BL35:BV35" si="295">AZ$37*P35</f>
        <v>0.047375202458072</v>
      </c>
      <c r="BM35" s="89">
        <f t="shared" si="295"/>
        <v>0.147886520475725</v>
      </c>
      <c r="BN35" s="89">
        <f t="shared" si="295"/>
        <v>0.0605879405632746</v>
      </c>
      <c r="BO35" s="89">
        <f t="shared" si="295"/>
        <v>0.0997871710072952</v>
      </c>
      <c r="BP35" s="89">
        <f t="shared" si="295"/>
        <v>0.105498098258202</v>
      </c>
      <c r="BQ35" s="89">
        <f t="shared" si="295"/>
        <v>0.149320395159223</v>
      </c>
      <c r="BR35" s="89">
        <f t="shared" si="295"/>
        <v>0.359749683198594</v>
      </c>
      <c r="BS35" s="89">
        <f t="shared" si="295"/>
        <v>0.475888529579465</v>
      </c>
      <c r="BT35" s="89">
        <f t="shared" si="295"/>
        <v>0.0237264209526248</v>
      </c>
      <c r="BU35" s="89">
        <f t="shared" si="295"/>
        <v>0.154430415199419</v>
      </c>
      <c r="BV35" s="89">
        <f t="shared" si="295"/>
        <v>0.0616074653896946</v>
      </c>
      <c r="BX35" s="89">
        <f t="shared" si="6"/>
        <v>0.255849663497072</v>
      </c>
      <c r="BY35" s="89">
        <f t="shared" si="7"/>
        <v>0.35460566442472</v>
      </c>
      <c r="BZ35" s="89">
        <f t="shared" si="8"/>
        <v>0.835638212778058</v>
      </c>
      <c r="CA35" s="89">
        <f t="shared" si="9"/>
        <v>0.239764301541739</v>
      </c>
      <c r="CC35" s="89">
        <f t="shared" ref="CC35:CF35" si="296">BX35/SUM(BX$32:BX$41)</f>
        <v>0.067230682355457</v>
      </c>
      <c r="CD35" s="89">
        <f t="shared" si="296"/>
        <v>0.0847382392369584</v>
      </c>
      <c r="CE35" s="89">
        <f t="shared" si="296"/>
        <v>0.115047742084237</v>
      </c>
      <c r="CF35" s="89">
        <f t="shared" si="296"/>
        <v>0.0476279410631852</v>
      </c>
      <c r="CH35" s="89">
        <f t="shared" ref="CH35:CK35" si="297">CC35*LN(CC35)</f>
        <v>-0.181497668031389</v>
      </c>
      <c r="CI35" s="89">
        <f t="shared" si="297"/>
        <v>-0.209149931699407</v>
      </c>
      <c r="CJ35" s="89">
        <f t="shared" si="297"/>
        <v>-0.248780168013324</v>
      </c>
      <c r="CK35" s="89">
        <f t="shared" si="297"/>
        <v>-0.14499544095487</v>
      </c>
      <c r="CL35" s="109" t="s">
        <v>183</v>
      </c>
      <c r="CM35">
        <f t="shared" ref="CM35:CP35" si="298">CM34/(4-SUM($CM33:$CP33))</f>
        <v>0.185519638663335</v>
      </c>
      <c r="CN35">
        <f t="shared" si="298"/>
        <v>0.350644056288076</v>
      </c>
      <c r="CO35">
        <f t="shared" si="298"/>
        <v>0.262239296425466</v>
      </c>
      <c r="CP35">
        <f t="shared" si="298"/>
        <v>0.201597008623122</v>
      </c>
      <c r="CR35" s="89">
        <f t="shared" ref="CR35:CU35" si="299">CM$37*BX35</f>
        <v>0.0407963387327918</v>
      </c>
      <c r="CS35" s="89">
        <f t="shared" si="299"/>
        <v>0.0787804730046176</v>
      </c>
      <c r="CT35" s="89">
        <f t="shared" si="299"/>
        <v>0.232372773705982</v>
      </c>
      <c r="CU35" s="89">
        <f t="shared" si="299"/>
        <v>0.0815927153640001</v>
      </c>
      <c r="CV35" s="87">
        <f t="shared" si="14"/>
        <v>0.433542300807392</v>
      </c>
      <c r="CX35">
        <f t="shared" ref="CX35:CX66" si="300">MEDIAN(CR35:CU35)</f>
        <v>0.0801865941843088</v>
      </c>
    </row>
    <row r="36" spans="1:102">
      <c r="A36" s="47" t="s">
        <v>99</v>
      </c>
      <c r="B36" s="48">
        <v>2016</v>
      </c>
      <c r="C36" s="47" t="s">
        <v>96</v>
      </c>
      <c r="D36">
        <v>85785</v>
      </c>
      <c r="E36">
        <v>2.9762896</v>
      </c>
      <c r="F36">
        <v>412931</v>
      </c>
      <c r="G36">
        <v>2344</v>
      </c>
      <c r="H36">
        <v>30667</v>
      </c>
      <c r="I36">
        <v>45</v>
      </c>
      <c r="J36">
        <v>12049</v>
      </c>
      <c r="K36">
        <v>15.905643</v>
      </c>
      <c r="L36">
        <v>2449400</v>
      </c>
      <c r="M36">
        <v>11910</v>
      </c>
      <c r="N36">
        <v>221303</v>
      </c>
      <c r="P36" s="90">
        <f t="shared" ref="P36:Z36" si="301">(D36-MIN(D$32:D$41))/(MAX(D$32:D$41)-MIN(D$32:D$41))+0.001</f>
        <v>0.105262331506443</v>
      </c>
      <c r="Q36" s="91">
        <f t="shared" si="301"/>
        <v>0.506381624583567</v>
      </c>
      <c r="R36" s="91">
        <f t="shared" si="301"/>
        <v>0.429652102994597</v>
      </c>
      <c r="S36" s="91">
        <f t="shared" si="301"/>
        <v>0.824467600700525</v>
      </c>
      <c r="T36" s="91">
        <f t="shared" si="301"/>
        <v>0.162561578710677</v>
      </c>
      <c r="U36" s="91">
        <f t="shared" si="301"/>
        <v>0.364636363636364</v>
      </c>
      <c r="V36" s="108" cm="1">
        <f t="array" ref="V36">(MAX(J$32:J$41-J36)/(MAX(J$32:J$41)-MIN(J$32:J$41))+0.001)</f>
        <v>0.816242733537122</v>
      </c>
      <c r="W36" s="108" cm="1">
        <f t="array" ref="W36">(MAX(K$32:K$41-K36)/(MAX(K$32:K$41)-MIN(K$32:K$41))+0.001)</f>
        <v>0.875070094339397</v>
      </c>
      <c r="X36" s="91">
        <f t="shared" si="301"/>
        <v>0.001</v>
      </c>
      <c r="Y36" s="91">
        <f t="shared" si="301"/>
        <v>0.519508053122351</v>
      </c>
      <c r="Z36" s="91">
        <f t="shared" si="301"/>
        <v>0.277655678450813</v>
      </c>
      <c r="AB36" s="89">
        <f t="shared" ref="AB36:AL36" si="302">P36/SUM(P$32:P$41)</f>
        <v>0.0607346175508586</v>
      </c>
      <c r="AC36" s="89">
        <f t="shared" si="302"/>
        <v>0.0886435488041893</v>
      </c>
      <c r="AD36" s="89">
        <f t="shared" si="302"/>
        <v>0.0854921714688755</v>
      </c>
      <c r="AE36" s="89">
        <f t="shared" si="302"/>
        <v>0.111856364539253</v>
      </c>
      <c r="AF36" s="89">
        <f t="shared" si="302"/>
        <v>0.047243064794773</v>
      </c>
      <c r="AG36" s="89">
        <f t="shared" si="302"/>
        <v>0.081951917183137</v>
      </c>
      <c r="AH36" s="89">
        <f t="shared" si="302"/>
        <v>0.104837163791663</v>
      </c>
      <c r="AI36" s="89">
        <f t="shared" si="302"/>
        <v>0.125588279477668</v>
      </c>
      <c r="AJ36" s="89">
        <f t="shared" si="302"/>
        <v>0.000227319224575782</v>
      </c>
      <c r="AK36" s="89">
        <f t="shared" si="302"/>
        <v>0.0870978530846482</v>
      </c>
      <c r="AL36" s="89">
        <f t="shared" si="302"/>
        <v>0.0620652378245907</v>
      </c>
      <c r="AN36" s="89">
        <f t="shared" ref="AN36:AX36" si="303">AB36*LN(AB36)</f>
        <v>-0.170132327396267</v>
      </c>
      <c r="AO36" s="89">
        <f t="shared" si="303"/>
        <v>-0.214795021530263</v>
      </c>
      <c r="AP36" s="89">
        <f t="shared" si="303"/>
        <v>-0.210253502154292</v>
      </c>
      <c r="AQ36" s="89">
        <f t="shared" si="303"/>
        <v>-0.245025806126158</v>
      </c>
      <c r="AR36" s="89">
        <f t="shared" si="303"/>
        <v>-0.144207065384371</v>
      </c>
      <c r="AS36" s="89">
        <f t="shared" si="303"/>
        <v>-0.205012766460192</v>
      </c>
      <c r="AT36" s="89">
        <f t="shared" si="303"/>
        <v>-0.236444177984112</v>
      </c>
      <c r="AU36" s="89">
        <f t="shared" si="303"/>
        <v>-0.260563823891821</v>
      </c>
      <c r="AV36" s="89">
        <f t="shared" si="303"/>
        <v>-0.0019070162668892</v>
      </c>
      <c r="AW36" s="89">
        <f t="shared" si="303"/>
        <v>-0.212581737131311</v>
      </c>
      <c r="AX36" s="89">
        <f t="shared" si="303"/>
        <v>-0.172514624947301</v>
      </c>
      <c r="AY36" s="77" t="s">
        <v>184</v>
      </c>
      <c r="AZ36" s="110">
        <v>0.26049795615013</v>
      </c>
      <c r="BA36" s="110">
        <v>0.633345720302242</v>
      </c>
      <c r="BB36" s="110">
        <v>0.106156323547628</v>
      </c>
      <c r="BC36" s="110">
        <v>0.0806878306878307</v>
      </c>
      <c r="BD36" s="110">
        <v>0.626984126984127</v>
      </c>
      <c r="BE36" s="110">
        <v>0.292328042328042</v>
      </c>
      <c r="BF36" s="110">
        <v>0.25</v>
      </c>
      <c r="BG36" s="110">
        <v>0.75</v>
      </c>
      <c r="BH36" s="110">
        <v>0.10958605664488</v>
      </c>
      <c r="BI36" s="110">
        <v>0.581263616557734</v>
      </c>
      <c r="BJ36" s="110">
        <v>0.309150326797386</v>
      </c>
      <c r="BL36" s="89">
        <f t="shared" ref="BL36:BV36" si="304">AZ$37*P36</f>
        <v>0.0476602413190278</v>
      </c>
      <c r="BM36" s="89">
        <f t="shared" si="304"/>
        <v>0.199531208678854</v>
      </c>
      <c r="BN36" s="89">
        <f t="shared" si="304"/>
        <v>0.0658187839005011</v>
      </c>
      <c r="BO36" s="89">
        <f t="shared" si="304"/>
        <v>0.0997871710072952</v>
      </c>
      <c r="BP36" s="89">
        <f t="shared" si="304"/>
        <v>0.0996643454259531</v>
      </c>
      <c r="BQ36" s="89">
        <f t="shared" si="304"/>
        <v>0.0969498901932191</v>
      </c>
      <c r="BR36" s="89">
        <f t="shared" si="304"/>
        <v>0.29498339685436</v>
      </c>
      <c r="BS36" s="89">
        <f t="shared" si="304"/>
        <v>0.558826974115449</v>
      </c>
      <c r="BT36" s="89">
        <f t="shared" si="304"/>
        <v>0.000220124657983821</v>
      </c>
      <c r="BU36" s="89">
        <f t="shared" si="304"/>
        <v>0.201004249178483</v>
      </c>
      <c r="BV36" s="89">
        <f t="shared" si="304"/>
        <v>0.109108316631927</v>
      </c>
      <c r="BX36" s="89">
        <f t="shared" si="6"/>
        <v>0.313010233898383</v>
      </c>
      <c r="BY36" s="89">
        <f t="shared" si="7"/>
        <v>0.296401406626467</v>
      </c>
      <c r="BZ36" s="89">
        <f t="shared" si="8"/>
        <v>0.853810370969809</v>
      </c>
      <c r="CA36" s="89">
        <f t="shared" si="9"/>
        <v>0.310332690468394</v>
      </c>
      <c r="CC36" s="89">
        <f t="shared" ref="CC36:CF36" si="305">BX36/SUM(BX$32:BX$41)</f>
        <v>0.0822510036620407</v>
      </c>
      <c r="CD36" s="89">
        <f t="shared" si="305"/>
        <v>0.0708294757378774</v>
      </c>
      <c r="CE36" s="89">
        <f t="shared" si="305"/>
        <v>0.117549621171131</v>
      </c>
      <c r="CF36" s="89">
        <f t="shared" si="305"/>
        <v>0.0616459873157361</v>
      </c>
      <c r="CH36" s="89">
        <f t="shared" ref="CH36:CK36" si="306">CC36*LN(CC36)</f>
        <v>-0.205461336369413</v>
      </c>
      <c r="CI36" s="89">
        <f t="shared" si="306"/>
        <v>-0.187519623326269</v>
      </c>
      <c r="CJ36" s="89">
        <f t="shared" si="306"/>
        <v>-0.251661364091488</v>
      </c>
      <c r="CK36" s="89">
        <f t="shared" si="306"/>
        <v>-0.171767120427308</v>
      </c>
      <c r="CL36" s="77" t="s">
        <v>184</v>
      </c>
      <c r="CM36" s="111">
        <v>0.133389037433155</v>
      </c>
      <c r="CN36" s="111">
        <v>0.0936831550802139</v>
      </c>
      <c r="CO36" s="111">
        <v>0.293917112299465</v>
      </c>
      <c r="CP36" s="111">
        <v>0.479010695187166</v>
      </c>
      <c r="CR36" s="89">
        <f t="shared" ref="CR36:CU36" si="307">CM$37*BX36</f>
        <v>0.049910839648593</v>
      </c>
      <c r="CS36" s="89">
        <f t="shared" si="307"/>
        <v>0.0658496052259884</v>
      </c>
      <c r="CT36" s="89">
        <f t="shared" si="307"/>
        <v>0.237426054825335</v>
      </c>
      <c r="CU36" s="89">
        <f t="shared" si="307"/>
        <v>0.105607409938481</v>
      </c>
      <c r="CV36" s="87">
        <f t="shared" si="14"/>
        <v>0.458793909638398</v>
      </c>
      <c r="CX36">
        <f t="shared" si="300"/>
        <v>0.0857285075822347</v>
      </c>
    </row>
    <row r="37" spans="1:102">
      <c r="A37" s="47" t="s">
        <v>99</v>
      </c>
      <c r="B37" s="48">
        <v>2017</v>
      </c>
      <c r="C37" s="47" t="s">
        <v>96</v>
      </c>
      <c r="D37">
        <v>85800</v>
      </c>
      <c r="E37">
        <v>3.8304895</v>
      </c>
      <c r="F37">
        <v>529672</v>
      </c>
      <c r="G37">
        <v>2344</v>
      </c>
      <c r="H37">
        <v>60031</v>
      </c>
      <c r="I37">
        <v>47</v>
      </c>
      <c r="J37">
        <v>16724</v>
      </c>
      <c r="K37">
        <v>13.85144</v>
      </c>
      <c r="L37">
        <v>3039100</v>
      </c>
      <c r="M37">
        <v>12762</v>
      </c>
      <c r="N37">
        <v>284792</v>
      </c>
      <c r="P37" s="90">
        <f t="shared" ref="P37:Z37" si="308">(D37-MIN(D$32:D$41))/(MAX(D$32:D$41)-MIN(D$32:D$41))+0.001</f>
        <v>0.105540068138054</v>
      </c>
      <c r="Q37" s="91">
        <f t="shared" si="308"/>
        <v>1.001</v>
      </c>
      <c r="R37" s="91">
        <f t="shared" si="308"/>
        <v>0.736285079021536</v>
      </c>
      <c r="S37" s="91">
        <f t="shared" si="308"/>
        <v>0.824467600700525</v>
      </c>
      <c r="T37" s="91">
        <f t="shared" si="308"/>
        <v>0.372171184033008</v>
      </c>
      <c r="U37" s="91">
        <f t="shared" si="308"/>
        <v>0.394939393939394</v>
      </c>
      <c r="V37" s="108" cm="1">
        <f t="array" ref="V37">(MAX(J$32:J$41-J37)/(MAX(J$32:J$41)-MIN(J$32:J$41))+0.001)</f>
        <v>0.574027304284752</v>
      </c>
      <c r="W37" s="108" cm="1">
        <f t="array" ref="W37">(MAX(K$32:K$41-K37)/(MAX(K$32:K$41)-MIN(K$32:K$41))+0.001)</f>
        <v>1.001</v>
      </c>
      <c r="X37" s="91">
        <f t="shared" si="308"/>
        <v>0.288542818134166</v>
      </c>
      <c r="Y37" s="91">
        <f t="shared" si="308"/>
        <v>0.639881039841763</v>
      </c>
      <c r="Z37" s="91">
        <f t="shared" si="308"/>
        <v>0.598159891161133</v>
      </c>
      <c r="AB37" s="89">
        <f t="shared" ref="AB37:AL37" si="309">P37/SUM(P$32:P$41)</f>
        <v>0.0608948669758841</v>
      </c>
      <c r="AC37" s="89">
        <f t="shared" si="309"/>
        <v>0.175227907264534</v>
      </c>
      <c r="AD37" s="89">
        <f t="shared" si="309"/>
        <v>0.146505998194719</v>
      </c>
      <c r="AE37" s="89">
        <f t="shared" si="309"/>
        <v>0.111856364539253</v>
      </c>
      <c r="AF37" s="89">
        <f t="shared" si="309"/>
        <v>0.108159058871541</v>
      </c>
      <c r="AG37" s="89">
        <f t="shared" si="309"/>
        <v>0.0887625144725192</v>
      </c>
      <c r="AH37" s="89">
        <f t="shared" si="309"/>
        <v>0.0737273265017683</v>
      </c>
      <c r="AI37" s="89">
        <f t="shared" si="309"/>
        <v>0.143661483314715</v>
      </c>
      <c r="AJ37" s="89">
        <f t="shared" si="309"/>
        <v>0.0655913296751694</v>
      </c>
      <c r="AK37" s="89">
        <f t="shared" si="309"/>
        <v>0.107278923714132</v>
      </c>
      <c r="AL37" s="89">
        <f t="shared" si="309"/>
        <v>0.133708541850059</v>
      </c>
      <c r="AN37" s="89">
        <f t="shared" ref="AN37:AX37" si="310">AB37*LN(AB37)</f>
        <v>-0.170420764076155</v>
      </c>
      <c r="AO37" s="89">
        <f t="shared" si="310"/>
        <v>-0.305188808146672</v>
      </c>
      <c r="AP37" s="89">
        <f t="shared" si="310"/>
        <v>-0.281392445696051</v>
      </c>
      <c r="AQ37" s="89">
        <f t="shared" si="310"/>
        <v>-0.245025806126158</v>
      </c>
      <c r="AR37" s="89">
        <f t="shared" si="310"/>
        <v>-0.240562226908381</v>
      </c>
      <c r="AS37" s="89">
        <f t="shared" si="310"/>
        <v>-0.214964245587901</v>
      </c>
      <c r="AT37" s="89">
        <f t="shared" si="310"/>
        <v>-0.192235286945835</v>
      </c>
      <c r="AU37" s="89">
        <f t="shared" si="310"/>
        <v>-0.27874573781821</v>
      </c>
      <c r="AV37" s="89">
        <f t="shared" si="310"/>
        <v>-0.178691230876852</v>
      </c>
      <c r="AW37" s="89">
        <f t="shared" si="310"/>
        <v>-0.239481216605626</v>
      </c>
      <c r="AX37" s="89">
        <f t="shared" si="310"/>
        <v>-0.269034008893408</v>
      </c>
      <c r="AY37" s="77" t="s">
        <v>185</v>
      </c>
      <c r="AZ37">
        <f t="shared" ref="AZ37:BJ37" si="311">AVERAGE(AZ35:AZ36)</f>
        <v>0.452775847133032</v>
      </c>
      <c r="BA37">
        <f t="shared" si="311"/>
        <v>0.39403327252039</v>
      </c>
      <c r="BB37">
        <f t="shared" si="311"/>
        <v>0.153190880346578</v>
      </c>
      <c r="BC37">
        <f t="shared" si="311"/>
        <v>0.121032252719827</v>
      </c>
      <c r="BD37">
        <f t="shared" si="311"/>
        <v>0.613086722068153</v>
      </c>
      <c r="BE37">
        <f t="shared" si="311"/>
        <v>0.265881025212019</v>
      </c>
      <c r="BF37">
        <f t="shared" si="311"/>
        <v>0.361391758522705</v>
      </c>
      <c r="BG37">
        <f t="shared" si="311"/>
        <v>0.63860824147729</v>
      </c>
      <c r="BH37">
        <f t="shared" si="311"/>
        <v>0.220124657983821</v>
      </c>
      <c r="BI37">
        <f t="shared" si="311"/>
        <v>0.386912672422315</v>
      </c>
      <c r="BJ37">
        <f t="shared" si="311"/>
        <v>0.392962669593864</v>
      </c>
      <c r="BL37" s="89">
        <f t="shared" ref="BL37:BV37" si="312">AZ$37*P37</f>
        <v>0.0477859937576854</v>
      </c>
      <c r="BM37" s="89">
        <f t="shared" si="312"/>
        <v>0.39442730579291</v>
      </c>
      <c r="BN37" s="89">
        <f t="shared" si="312"/>
        <v>0.112792159441359</v>
      </c>
      <c r="BO37" s="89">
        <f t="shared" si="312"/>
        <v>0.0997871710072952</v>
      </c>
      <c r="BP37" s="89">
        <f t="shared" si="312"/>
        <v>0.22817321126702</v>
      </c>
      <c r="BQ37" s="89">
        <f t="shared" si="312"/>
        <v>0.10500689095722</v>
      </c>
      <c r="BR37" s="89">
        <f t="shared" si="312"/>
        <v>0.207448736935515</v>
      </c>
      <c r="BS37" s="89">
        <f t="shared" si="312"/>
        <v>0.639246849718767</v>
      </c>
      <c r="BT37" s="89">
        <f t="shared" si="312"/>
        <v>0.0635153891554712</v>
      </c>
      <c r="BU37" s="89">
        <f t="shared" si="312"/>
        <v>0.247578083157546</v>
      </c>
      <c r="BV37" s="89">
        <f t="shared" si="312"/>
        <v>0.235054507674654</v>
      </c>
      <c r="BX37" s="89">
        <f t="shared" si="6"/>
        <v>0.555005458991955</v>
      </c>
      <c r="BY37" s="89">
        <f t="shared" si="7"/>
        <v>0.432967273231535</v>
      </c>
      <c r="BZ37" s="89">
        <f t="shared" si="8"/>
        <v>0.846695586654282</v>
      </c>
      <c r="CA37" s="89">
        <f t="shared" si="9"/>
        <v>0.546147979987672</v>
      </c>
      <c r="CC37" s="89">
        <f t="shared" ref="CC37:CF37" si="313">BX37/SUM(BX$32:BX$41)</f>
        <v>0.145841097498492</v>
      </c>
      <c r="CD37" s="89">
        <f t="shared" si="313"/>
        <v>0.103463898244232</v>
      </c>
      <c r="CE37" s="89">
        <f t="shared" si="313"/>
        <v>0.116570082588044</v>
      </c>
      <c r="CF37" s="89">
        <f t="shared" si="313"/>
        <v>0.10848947752175</v>
      </c>
      <c r="CH37" s="89">
        <f t="shared" ref="CH37:CK37" si="314">CC37*LN(CC37)</f>
        <v>-0.28077876792456</v>
      </c>
      <c r="CI37" s="89">
        <f t="shared" si="314"/>
        <v>-0.234711219505605</v>
      </c>
      <c r="CJ37" s="89">
        <f t="shared" si="314"/>
        <v>-0.250539721066216</v>
      </c>
      <c r="CK37" s="89">
        <f t="shared" si="314"/>
        <v>-0.240966205491246</v>
      </c>
      <c r="CL37" s="77" t="s">
        <v>185</v>
      </c>
      <c r="CM37">
        <f t="shared" ref="CM37:CP37" si="315">AVERAGE(CM35:CM36)</f>
        <v>0.159454338048245</v>
      </c>
      <c r="CN37">
        <f t="shared" si="315"/>
        <v>0.222163605684145</v>
      </c>
      <c r="CO37">
        <f t="shared" si="315"/>
        <v>0.278078204362465</v>
      </c>
      <c r="CP37">
        <f t="shared" si="315"/>
        <v>0.340303851905144</v>
      </c>
      <c r="CR37" s="89">
        <f t="shared" ref="CR37:CU37" si="316">CM$37*BX37</f>
        <v>0.0884980280767245</v>
      </c>
      <c r="CS37" s="89">
        <f t="shared" si="316"/>
        <v>0.0961895705643501</v>
      </c>
      <c r="CT37" s="89">
        <f t="shared" si="316"/>
        <v>0.235447588378447</v>
      </c>
      <c r="CU37" s="89">
        <f t="shared" si="316"/>
        <v>0.185856261300018</v>
      </c>
      <c r="CV37" s="87">
        <f t="shared" si="14"/>
        <v>0.60599144831954</v>
      </c>
      <c r="CX37">
        <f t="shared" si="300"/>
        <v>0.141022915932184</v>
      </c>
    </row>
    <row r="38" spans="1:102">
      <c r="A38" s="47" t="s">
        <v>99</v>
      </c>
      <c r="B38" s="48">
        <v>2018</v>
      </c>
      <c r="C38" s="47" t="s">
        <v>96</v>
      </c>
      <c r="D38">
        <v>85834</v>
      </c>
      <c r="E38">
        <v>3.7224876</v>
      </c>
      <c r="F38">
        <v>563266</v>
      </c>
      <c r="G38">
        <v>2133</v>
      </c>
      <c r="H38">
        <v>89395</v>
      </c>
      <c r="I38">
        <v>21</v>
      </c>
      <c r="J38">
        <v>12100</v>
      </c>
      <c r="K38">
        <v>15.228611</v>
      </c>
      <c r="L38">
        <v>2962350</v>
      </c>
      <c r="M38">
        <v>13614</v>
      </c>
      <c r="N38">
        <v>280570</v>
      </c>
      <c r="P38" s="90">
        <f t="shared" ref="P38:Z38" si="317">(D38-MIN(D$32:D$41))/(MAX(D$32:D$41)-MIN(D$32:D$41))+0.001</f>
        <v>0.106169604503037</v>
      </c>
      <c r="Q38" s="91">
        <f t="shared" si="317"/>
        <v>0.938462268117933</v>
      </c>
      <c r="R38" s="91">
        <f t="shared" si="317"/>
        <v>0.824523386014357</v>
      </c>
      <c r="S38" s="91">
        <f t="shared" si="317"/>
        <v>0.676656742556918</v>
      </c>
      <c r="T38" s="91">
        <f t="shared" si="317"/>
        <v>0.581780789355338</v>
      </c>
      <c r="U38" s="91">
        <f t="shared" si="317"/>
        <v>0.001</v>
      </c>
      <c r="V38" s="108" cm="1">
        <f t="array" ref="V38">(MAX(J$32:J$41-J38)/(MAX(J$32:J$41)-MIN(J$32:J$41))+0.001)</f>
        <v>0.813600383399824</v>
      </c>
      <c r="W38" s="108" cm="1">
        <f t="array" ref="W38">(MAX(K$32:K$41-K38)/(MAX(K$32:K$41)-MIN(K$32:K$41))+0.001)</f>
        <v>0.916574549297943</v>
      </c>
      <c r="X38" s="91">
        <f t="shared" si="317"/>
        <v>0.251118854607292</v>
      </c>
      <c r="Y38" s="91">
        <f t="shared" si="317"/>
        <v>0.760254026561175</v>
      </c>
      <c r="Z38" s="91">
        <f t="shared" si="317"/>
        <v>0.576846454407318</v>
      </c>
      <c r="AB38" s="89">
        <f t="shared" ref="AB38:AL38" si="318">P38/SUM(P$32:P$41)</f>
        <v>0.061258099005941</v>
      </c>
      <c r="AC38" s="89">
        <f t="shared" si="318"/>
        <v>0.164280498790244</v>
      </c>
      <c r="AD38" s="89">
        <f t="shared" si="318"/>
        <v>0.164063655701747</v>
      </c>
      <c r="AE38" s="89">
        <f t="shared" si="318"/>
        <v>0.0918027138957068</v>
      </c>
      <c r="AF38" s="89">
        <f t="shared" si="318"/>
        <v>0.169075052948309</v>
      </c>
      <c r="AG38" s="89">
        <f t="shared" si="318"/>
        <v>0.000224749710549615</v>
      </c>
      <c r="AH38" s="89">
        <f t="shared" si="318"/>
        <v>0.1044977837485</v>
      </c>
      <c r="AI38" s="89">
        <f t="shared" si="318"/>
        <v>0.131544914406253</v>
      </c>
      <c r="AJ38" s="89">
        <f t="shared" si="318"/>
        <v>0.0570841433056881</v>
      </c>
      <c r="AK38" s="89">
        <f t="shared" si="318"/>
        <v>0.127459994343615</v>
      </c>
      <c r="AL38" s="89">
        <f t="shared" si="318"/>
        <v>0.12894428300844</v>
      </c>
      <c r="AN38" s="89">
        <f t="shared" ref="AN38:AX38" si="319">AB38*LN(AB38)</f>
        <v>-0.171072994353387</v>
      </c>
      <c r="AO38" s="89">
        <f t="shared" si="319"/>
        <v>-0.296720143695203</v>
      </c>
      <c r="AP38" s="89">
        <f t="shared" si="319"/>
        <v>-0.296545185969448</v>
      </c>
      <c r="AQ38" s="89">
        <f t="shared" si="319"/>
        <v>-0.219235292923615</v>
      </c>
      <c r="AR38" s="89">
        <f t="shared" si="319"/>
        <v>-0.300516123091424</v>
      </c>
      <c r="AS38" s="89">
        <f t="shared" si="319"/>
        <v>-0.00188801515148258</v>
      </c>
      <c r="AT38" s="89">
        <f t="shared" si="319"/>
        <v>-0.236017588364646</v>
      </c>
      <c r="AU38" s="89">
        <f t="shared" si="319"/>
        <v>-0.266826616153723</v>
      </c>
      <c r="AV38" s="89">
        <f t="shared" si="319"/>
        <v>-0.163444968919474</v>
      </c>
      <c r="AW38" s="89">
        <f t="shared" si="319"/>
        <v>-0.262561563756674</v>
      </c>
      <c r="AX38" s="89">
        <f t="shared" si="319"/>
        <v>-0.264126230567514</v>
      </c>
      <c r="BL38" s="89">
        <f t="shared" ref="BL38:BV38" si="320">AZ$37*P38</f>
        <v>0.0480710326186416</v>
      </c>
      <c r="BM38" s="89">
        <f t="shared" si="320"/>
        <v>0.369785358643417</v>
      </c>
      <c r="BN38" s="89">
        <f t="shared" si="320"/>
        <v>0.126309463369881</v>
      </c>
      <c r="BO38" s="89">
        <f t="shared" si="320"/>
        <v>0.0818972898697237</v>
      </c>
      <c r="BP38" s="89">
        <f t="shared" si="320"/>
        <v>0.356682077108087</v>
      </c>
      <c r="BQ38" s="89">
        <f t="shared" si="320"/>
        <v>0.000265881025212019</v>
      </c>
      <c r="BR38" s="89">
        <f t="shared" si="320"/>
        <v>0.29402847329161</v>
      </c>
      <c r="BS38" s="89">
        <f t="shared" si="320"/>
        <v>0.585332061109999</v>
      </c>
      <c r="BT38" s="89">
        <f t="shared" si="320"/>
        <v>0.055277451983719</v>
      </c>
      <c r="BU38" s="89">
        <f t="shared" si="320"/>
        <v>0.29415191713661</v>
      </c>
      <c r="BV38" s="89">
        <f t="shared" si="320"/>
        <v>0.226679122669655</v>
      </c>
      <c r="BX38" s="89">
        <f t="shared" si="6"/>
        <v>0.544165854631939</v>
      </c>
      <c r="BY38" s="89">
        <f t="shared" si="7"/>
        <v>0.438845248003023</v>
      </c>
      <c r="BZ38" s="89">
        <f t="shared" si="8"/>
        <v>0.879360534401609</v>
      </c>
      <c r="CA38" s="89">
        <f t="shared" si="9"/>
        <v>0.576108491789984</v>
      </c>
      <c r="CC38" s="89">
        <f t="shared" ref="CC38:CF38" si="321">BX38/SUM(BX$32:BX$41)</f>
        <v>0.142992729485706</v>
      </c>
      <c r="CD38" s="89">
        <f t="shared" si="321"/>
        <v>0.104868526772158</v>
      </c>
      <c r="CE38" s="89">
        <f t="shared" si="321"/>
        <v>0.121067278175996</v>
      </c>
      <c r="CF38" s="89">
        <f t="shared" si="321"/>
        <v>0.114440978563263</v>
      </c>
      <c r="CH38" s="89">
        <f t="shared" ref="CH38:CK38" si="322">CC38*LN(CC38)</f>
        <v>-0.278115352596071</v>
      </c>
      <c r="CI38" s="89">
        <f t="shared" si="322"/>
        <v>-0.236483544715342</v>
      </c>
      <c r="CJ38" s="89">
        <f t="shared" si="322"/>
        <v>-0.255622524998195</v>
      </c>
      <c r="CK38" s="89">
        <f t="shared" si="322"/>
        <v>-0.248073258328629</v>
      </c>
      <c r="CR38" s="89">
        <f t="shared" ref="CR38:CU38" si="323">CM$37*BX38</f>
        <v>0.0867696061387934</v>
      </c>
      <c r="CS38" s="89">
        <f t="shared" si="323"/>
        <v>0.0974954426337043</v>
      </c>
      <c r="CT38" s="89">
        <f t="shared" si="323"/>
        <v>0.244530998393617</v>
      </c>
      <c r="CU38" s="89">
        <f t="shared" si="323"/>
        <v>0.196051938871395</v>
      </c>
      <c r="CV38" s="87">
        <f t="shared" si="14"/>
        <v>0.62484798603751</v>
      </c>
      <c r="CX38">
        <f t="shared" si="300"/>
        <v>0.14677369075255</v>
      </c>
    </row>
    <row r="39" spans="1:102">
      <c r="A39" s="49" t="s">
        <v>99</v>
      </c>
      <c r="B39" s="48">
        <v>2019</v>
      </c>
      <c r="C39" s="47" t="s">
        <v>96</v>
      </c>
      <c r="D39">
        <v>85868</v>
      </c>
      <c r="E39">
        <v>3.6144857</v>
      </c>
      <c r="F39">
        <v>596860</v>
      </c>
      <c r="G39">
        <v>2133</v>
      </c>
      <c r="H39">
        <v>118759</v>
      </c>
      <c r="I39">
        <v>54</v>
      </c>
      <c r="J39">
        <v>12149</v>
      </c>
      <c r="K39">
        <v>16.605782</v>
      </c>
      <c r="L39">
        <v>3898506</v>
      </c>
      <c r="M39">
        <v>14466</v>
      </c>
      <c r="N39">
        <v>317012</v>
      </c>
      <c r="P39" s="90">
        <f t="shared" ref="P39:Z39" si="324">(D39-MIN(D$32:D$41))/(MAX(D$32:D$41)-MIN(D$32:D$41))+0.001</f>
        <v>0.10679914086802</v>
      </c>
      <c r="Q39" s="91">
        <f t="shared" si="324"/>
        <v>0.875924536235867</v>
      </c>
      <c r="R39" s="91">
        <f t="shared" si="324"/>
        <v>0.912761693007179</v>
      </c>
      <c r="S39" s="91">
        <f t="shared" si="324"/>
        <v>0.676656742556918</v>
      </c>
      <c r="T39" s="91">
        <f t="shared" si="324"/>
        <v>0.791390394677669</v>
      </c>
      <c r="U39" s="91">
        <f t="shared" si="324"/>
        <v>0.501</v>
      </c>
      <c r="V39" s="108" cm="1">
        <f t="array" ref="V39">(MAX(J$32:J$41-J39)/(MAX(J$32:J$41)-MIN(J$32:J$41))+0.001)</f>
        <v>0.811061654836537</v>
      </c>
      <c r="W39" s="108" cm="1">
        <f t="array" ref="W39">(MAX(K$32:K$41-K39)/(MAX(K$32:K$41)-MIN(K$32:K$41))+0.001)</f>
        <v>0.832149098595885</v>
      </c>
      <c r="X39" s="91">
        <f t="shared" si="324"/>
        <v>0.707596613557958</v>
      </c>
      <c r="Y39" s="91">
        <f t="shared" si="324"/>
        <v>0.880627013280588</v>
      </c>
      <c r="Z39" s="91">
        <f t="shared" si="324"/>
        <v>0.760812409448183</v>
      </c>
      <c r="AB39" s="89">
        <f t="shared" ref="AB39:AL39" si="325">P39/SUM(P$32:P$41)</f>
        <v>0.0616213310359978</v>
      </c>
      <c r="AC39" s="89">
        <f t="shared" si="325"/>
        <v>0.153333090315953</v>
      </c>
      <c r="AD39" s="89">
        <f t="shared" si="325"/>
        <v>0.181621313208776</v>
      </c>
      <c r="AE39" s="89">
        <f t="shared" si="325"/>
        <v>0.0918027138957068</v>
      </c>
      <c r="AF39" s="89">
        <f t="shared" si="325"/>
        <v>0.229991047025077</v>
      </c>
      <c r="AG39" s="89">
        <f t="shared" si="325"/>
        <v>0.112599604985357</v>
      </c>
      <c r="AH39" s="89">
        <f t="shared" si="325"/>
        <v>0.104171712726638</v>
      </c>
      <c r="AI39" s="89">
        <f t="shared" si="325"/>
        <v>0.11942834549779</v>
      </c>
      <c r="AJ39" s="89">
        <f t="shared" si="325"/>
        <v>0.160850313506444</v>
      </c>
      <c r="AK39" s="89">
        <f t="shared" si="325"/>
        <v>0.147641064973099</v>
      </c>
      <c r="AL39" s="89">
        <f t="shared" si="325"/>
        <v>0.17006676541163</v>
      </c>
      <c r="AN39" s="89">
        <f t="shared" ref="AN39:AX39" si="326">AB39*LN(AB39)</f>
        <v>-0.171723070821033</v>
      </c>
      <c r="AO39" s="89">
        <f t="shared" si="326"/>
        <v>-0.287521419310938</v>
      </c>
      <c r="AP39" s="89">
        <f t="shared" si="326"/>
        <v>-0.309815349190979</v>
      </c>
      <c r="AQ39" s="89">
        <f t="shared" si="326"/>
        <v>-0.219235292923615</v>
      </c>
      <c r="AR39" s="89">
        <f t="shared" si="326"/>
        <v>-0.338021267942121</v>
      </c>
      <c r="AS39" s="89">
        <f t="shared" si="326"/>
        <v>-0.245908199561053</v>
      </c>
      <c r="AT39" s="89">
        <f t="shared" si="326"/>
        <v>-0.235606689567733</v>
      </c>
      <c r="AU39" s="89">
        <f t="shared" si="326"/>
        <v>-0.253789856862268</v>
      </c>
      <c r="AV39" s="89">
        <f t="shared" si="326"/>
        <v>-0.293918733977293</v>
      </c>
      <c r="AW39" s="89">
        <f t="shared" si="326"/>
        <v>-0.282433103390711</v>
      </c>
      <c r="AX39" s="89">
        <f t="shared" si="326"/>
        <v>-0.301284190035799</v>
      </c>
      <c r="BL39" s="89">
        <f t="shared" ref="BL39:BV39" si="327">AZ$37*P39</f>
        <v>0.0483560714795978</v>
      </c>
      <c r="BM39" s="89">
        <f t="shared" si="327"/>
        <v>0.345143411493923</v>
      </c>
      <c r="BN39" s="89">
        <f t="shared" si="327"/>
        <v>0.139826767298403</v>
      </c>
      <c r="BO39" s="89">
        <f t="shared" si="327"/>
        <v>0.0818972898697237</v>
      </c>
      <c r="BP39" s="89">
        <f t="shared" si="327"/>
        <v>0.485190942949154</v>
      </c>
      <c r="BQ39" s="89">
        <f t="shared" si="327"/>
        <v>0.133206393631222</v>
      </c>
      <c r="BR39" s="89">
        <f t="shared" si="327"/>
        <v>0.293110997711712</v>
      </c>
      <c r="BS39" s="89">
        <f t="shared" si="327"/>
        <v>0.53141727250123</v>
      </c>
      <c r="BT39" s="89">
        <f t="shared" si="327"/>
        <v>0.155759462549956</v>
      </c>
      <c r="BU39" s="89">
        <f t="shared" si="327"/>
        <v>0.340725751115674</v>
      </c>
      <c r="BV39" s="89">
        <f t="shared" si="327"/>
        <v>0.298970875476898</v>
      </c>
      <c r="BX39" s="89">
        <f t="shared" si="6"/>
        <v>0.533326250271924</v>
      </c>
      <c r="BY39" s="89">
        <f t="shared" si="7"/>
        <v>0.7002946264501</v>
      </c>
      <c r="BZ39" s="89">
        <f t="shared" si="8"/>
        <v>0.824528270212942</v>
      </c>
      <c r="CA39" s="89">
        <f t="shared" si="9"/>
        <v>0.795456089142528</v>
      </c>
      <c r="CC39" s="89">
        <f t="shared" ref="CC39:CF39" si="328">BX39/SUM(BX$32:BX$41)</f>
        <v>0.140144361472921</v>
      </c>
      <c r="CD39" s="89">
        <f t="shared" si="328"/>
        <v>0.167345701284145</v>
      </c>
      <c r="CE39" s="89">
        <f t="shared" si="328"/>
        <v>0.11351816410748</v>
      </c>
      <c r="CF39" s="89">
        <f t="shared" si="328"/>
        <v>0.158013246711111</v>
      </c>
      <c r="CH39" s="89">
        <f t="shared" ref="CH39:CK39" si="329">CC39*LN(CC39)</f>
        <v>-0.275395194963309</v>
      </c>
      <c r="CI39" s="89">
        <f t="shared" si="329"/>
        <v>-0.299162828903714</v>
      </c>
      <c r="CJ39" s="89">
        <f t="shared" si="329"/>
        <v>-0.246991960847056</v>
      </c>
      <c r="CK39" s="89">
        <f t="shared" si="329"/>
        <v>-0.291546513899252</v>
      </c>
      <c r="CR39" s="89">
        <f t="shared" ref="CR39:CU39" si="330">CM$37*BX39</f>
        <v>0.0850411842008623</v>
      </c>
      <c r="CS39" s="89">
        <f t="shared" si="330"/>
        <v>0.155579979253385</v>
      </c>
      <c r="CT39" s="89">
        <f t="shared" si="330"/>
        <v>0.229283340826905</v>
      </c>
      <c r="CU39" s="89">
        <f t="shared" si="330"/>
        <v>0.270696771156604</v>
      </c>
      <c r="CV39" s="87">
        <f t="shared" si="14"/>
        <v>0.740601275437756</v>
      </c>
      <c r="CX39">
        <f t="shared" si="300"/>
        <v>0.192431660040145</v>
      </c>
    </row>
    <row r="40" spans="1:102">
      <c r="A40" s="47" t="s">
        <v>99</v>
      </c>
      <c r="B40" s="48">
        <v>2020</v>
      </c>
      <c r="C40" s="47" t="s">
        <v>96</v>
      </c>
      <c r="D40">
        <v>85902</v>
      </c>
      <c r="E40">
        <v>3.5064838</v>
      </c>
      <c r="F40">
        <v>630454</v>
      </c>
      <c r="G40">
        <v>2596</v>
      </c>
      <c r="H40">
        <v>148123</v>
      </c>
      <c r="I40">
        <v>87</v>
      </c>
      <c r="J40">
        <v>12198</v>
      </c>
      <c r="K40">
        <v>17.982952</v>
      </c>
      <c r="L40">
        <v>3633295</v>
      </c>
      <c r="M40">
        <v>15318</v>
      </c>
      <c r="N40">
        <v>344774</v>
      </c>
      <c r="P40" s="90">
        <f t="shared" ref="P40:Z40" si="331">(D40-MIN(D$32:D$41))/(MAX(D$32:D$41)-MIN(D$32:D$41))+0.001</f>
        <v>0.107428677233003</v>
      </c>
      <c r="Q40" s="91">
        <f t="shared" si="331"/>
        <v>0.8133868043538</v>
      </c>
      <c r="R40" s="91">
        <f t="shared" si="331"/>
        <v>1.001</v>
      </c>
      <c r="S40" s="91">
        <f t="shared" si="331"/>
        <v>1.001</v>
      </c>
      <c r="T40" s="91">
        <f t="shared" si="331"/>
        <v>1.001</v>
      </c>
      <c r="U40" s="91">
        <f t="shared" si="331"/>
        <v>1.001</v>
      </c>
      <c r="V40" s="108" cm="1">
        <f t="array" ref="V40">(MAX(J$32:J$41-J40)/(MAX(J$32:J$41)-MIN(J$32:J$41))+0.001)</f>
        <v>0.80852292627325</v>
      </c>
      <c r="W40" s="108" cm="1">
        <f t="array" ref="W40">(MAX(K$32:K$41-K40)/(MAX(K$32:K$41)-MIN(K$32:K$41))+0.001)</f>
        <v>0.747723709197363</v>
      </c>
      <c r="X40" s="91">
        <f t="shared" si="331"/>
        <v>0.57827743712896</v>
      </c>
      <c r="Y40" s="91">
        <f t="shared" si="331"/>
        <v>1.001</v>
      </c>
      <c r="Z40" s="91">
        <f t="shared" si="331"/>
        <v>0.900960119339092</v>
      </c>
      <c r="AB40" s="89">
        <f t="shared" ref="AB40:AL40" si="332">P40/SUM(P$32:P$41)</f>
        <v>0.0619845630660546</v>
      </c>
      <c r="AC40" s="89">
        <f t="shared" si="332"/>
        <v>0.142385681841662</v>
      </c>
      <c r="AD40" s="89">
        <f t="shared" si="332"/>
        <v>0.199178970715804</v>
      </c>
      <c r="AE40" s="89">
        <f t="shared" si="332"/>
        <v>0.135806696113536</v>
      </c>
      <c r="AF40" s="89">
        <f t="shared" si="332"/>
        <v>0.290907041101845</v>
      </c>
      <c r="AG40" s="89">
        <f t="shared" si="332"/>
        <v>0.224974460260165</v>
      </c>
      <c r="AH40" s="89">
        <f t="shared" si="332"/>
        <v>0.103845641704776</v>
      </c>
      <c r="AI40" s="89">
        <f t="shared" si="332"/>
        <v>0.107311785387487</v>
      </c>
      <c r="AJ40" s="89">
        <f t="shared" si="332"/>
        <v>0.131453578597825</v>
      </c>
      <c r="AK40" s="89">
        <f t="shared" si="332"/>
        <v>0.167822135602583</v>
      </c>
      <c r="AL40" s="89">
        <f t="shared" si="332"/>
        <v>0.201394419121013</v>
      </c>
      <c r="AN40" s="89">
        <f t="shared" ref="AN40:AX40" si="333">AB40*LN(AB40)</f>
        <v>-0.17237100617505</v>
      </c>
      <c r="AO40" s="89">
        <f t="shared" si="333"/>
        <v>-0.277540425569885</v>
      </c>
      <c r="AP40" s="89">
        <f t="shared" si="333"/>
        <v>-0.321385528580325</v>
      </c>
      <c r="AQ40" s="89">
        <f t="shared" si="333"/>
        <v>-0.271141159266455</v>
      </c>
      <c r="AR40" s="89">
        <f t="shared" si="333"/>
        <v>-0.359197908046114</v>
      </c>
      <c r="AS40" s="89">
        <f t="shared" si="333"/>
        <v>-0.335609789087782</v>
      </c>
      <c r="AT40" s="89">
        <f t="shared" si="333"/>
        <v>-0.235194770124406</v>
      </c>
      <c r="AU40" s="89">
        <f t="shared" si="333"/>
        <v>-0.239521707771325</v>
      </c>
      <c r="AV40" s="89">
        <f t="shared" si="333"/>
        <v>-0.266732654059247</v>
      </c>
      <c r="AW40" s="89">
        <f t="shared" si="333"/>
        <v>-0.299537435574806</v>
      </c>
      <c r="AX40" s="89">
        <f t="shared" si="333"/>
        <v>-0.322732544611204</v>
      </c>
      <c r="BL40" s="89">
        <f t="shared" ref="BL40:BV40" si="334">AZ$37*P40</f>
        <v>0.048641110340554</v>
      </c>
      <c r="BM40" s="89">
        <f t="shared" si="334"/>
        <v>0.32050146434443</v>
      </c>
      <c r="BN40" s="89">
        <f t="shared" si="334"/>
        <v>0.153344071226925</v>
      </c>
      <c r="BO40" s="89">
        <f t="shared" si="334"/>
        <v>0.121153284972547</v>
      </c>
      <c r="BP40" s="89">
        <f t="shared" si="334"/>
        <v>0.613699808790221</v>
      </c>
      <c r="BQ40" s="89">
        <f t="shared" si="334"/>
        <v>0.266146906237231</v>
      </c>
      <c r="BR40" s="89">
        <f t="shared" si="334"/>
        <v>0.292193522131813</v>
      </c>
      <c r="BS40" s="89">
        <f t="shared" si="334"/>
        <v>0.477502523041405</v>
      </c>
      <c r="BT40" s="89">
        <f t="shared" si="334"/>
        <v>0.127293123067773</v>
      </c>
      <c r="BU40" s="89">
        <f t="shared" si="334"/>
        <v>0.387299585094737</v>
      </c>
      <c r="BV40" s="89">
        <f t="shared" si="334"/>
        <v>0.354043693693096</v>
      </c>
      <c r="BX40" s="89">
        <f t="shared" si="6"/>
        <v>0.522486645911909</v>
      </c>
      <c r="BY40" s="89">
        <f t="shared" si="7"/>
        <v>1.001</v>
      </c>
      <c r="BZ40" s="89">
        <f t="shared" si="8"/>
        <v>0.769696045173218</v>
      </c>
      <c r="CA40" s="89">
        <f t="shared" si="9"/>
        <v>0.868636401855606</v>
      </c>
      <c r="CC40" s="89">
        <f t="shared" ref="CC40:CF40" si="335">BX40/SUM(BX$32:BX$41)</f>
        <v>0.137295993460135</v>
      </c>
      <c r="CD40" s="89">
        <f t="shared" si="335"/>
        <v>0.239203673223338</v>
      </c>
      <c r="CE40" s="89">
        <f t="shared" si="335"/>
        <v>0.105969055428853</v>
      </c>
      <c r="CF40" s="89">
        <f t="shared" si="335"/>
        <v>0.172550138143539</v>
      </c>
      <c r="CH40" s="89">
        <f t="shared" ref="CH40:CK40" si="336">CC40*LN(CC40)</f>
        <v>-0.272617141608459</v>
      </c>
      <c r="CI40" s="89">
        <f t="shared" si="336"/>
        <v>-0.342166478581926</v>
      </c>
      <c r="CJ40" s="89">
        <f t="shared" si="336"/>
        <v>-0.237859006248253</v>
      </c>
      <c r="CK40" s="89">
        <f t="shared" si="336"/>
        <v>-0.303182227573577</v>
      </c>
      <c r="CR40" s="89">
        <f t="shared" ref="CR40:CU40" si="337">CM$37*BX40</f>
        <v>0.0833127622629312</v>
      </c>
      <c r="CS40" s="89">
        <f t="shared" si="337"/>
        <v>0.222385769289829</v>
      </c>
      <c r="CT40" s="89">
        <f t="shared" si="337"/>
        <v>0.21403569414666</v>
      </c>
      <c r="CU40" s="89">
        <f t="shared" si="337"/>
        <v>0.295600313456487</v>
      </c>
      <c r="CV40" s="87">
        <f t="shared" si="14"/>
        <v>0.815334539155907</v>
      </c>
      <c r="CX40">
        <f t="shared" si="300"/>
        <v>0.218210731718245</v>
      </c>
    </row>
    <row r="41" spans="1:102">
      <c r="A41" s="7" t="s">
        <v>99</v>
      </c>
      <c r="B41" s="9">
        <v>2021</v>
      </c>
      <c r="C41" s="8" t="s">
        <v>96</v>
      </c>
      <c r="D41">
        <v>134162</v>
      </c>
      <c r="E41">
        <v>2.1035017</v>
      </c>
      <c r="F41">
        <v>249735</v>
      </c>
      <c r="G41">
        <v>2596</v>
      </c>
      <c r="H41">
        <v>8034</v>
      </c>
      <c r="I41">
        <v>44</v>
      </c>
      <c r="J41">
        <v>27784</v>
      </c>
      <c r="K41">
        <v>30.163713</v>
      </c>
      <c r="L41">
        <v>4500225</v>
      </c>
      <c r="M41">
        <v>8240</v>
      </c>
      <c r="N41">
        <v>364591</v>
      </c>
      <c r="P41" s="90">
        <f t="shared" ref="P41:Z41" si="338">(D41-MIN(D$32:D$41))/(MAX(D$32:D$41)-MIN(D$32:D$41))+0.001</f>
        <v>1.001</v>
      </c>
      <c r="Q41" s="91">
        <f t="shared" si="338"/>
        <v>0.001</v>
      </c>
      <c r="R41" s="91">
        <f t="shared" si="338"/>
        <v>0.001</v>
      </c>
      <c r="S41" s="91">
        <f t="shared" si="338"/>
        <v>1.001</v>
      </c>
      <c r="T41" s="91">
        <f t="shared" si="338"/>
        <v>0.001</v>
      </c>
      <c r="U41" s="91">
        <f t="shared" si="338"/>
        <v>0.349484848484849</v>
      </c>
      <c r="V41" s="108" cm="1">
        <f t="array" ref="V41">(MAX(J$32:J$41-J41)/(MAX(J$32:J$41)-MIN(J$32:J$41))+0.001)</f>
        <v>0.001</v>
      </c>
      <c r="W41" s="108" cm="1">
        <f t="array" ref="W41">(MAX(K$32:K$41-K41)/(MAX(K$32:K$41)-MIN(K$32:K$41))+0.001)</f>
        <v>0.001</v>
      </c>
      <c r="X41" s="91">
        <f t="shared" si="338"/>
        <v>1.001</v>
      </c>
      <c r="Y41" s="91">
        <f t="shared" si="338"/>
        <v>0.001</v>
      </c>
      <c r="Z41" s="91">
        <f t="shared" si="338"/>
        <v>1.001</v>
      </c>
      <c r="AB41" s="89">
        <f t="shared" ref="AB41:AL41" si="339">P41/SUM(P$32:P$41)</f>
        <v>0.57756037984669</v>
      </c>
      <c r="AC41" s="89">
        <f t="shared" si="339"/>
        <v>0.000175052854410124</v>
      </c>
      <c r="AD41" s="89">
        <f t="shared" si="339"/>
        <v>0.000198979990725079</v>
      </c>
      <c r="AE41" s="89">
        <f t="shared" si="339"/>
        <v>0.135806696113536</v>
      </c>
      <c r="AF41" s="89">
        <f t="shared" si="339"/>
        <v>0.000290616424677168</v>
      </c>
      <c r="AG41" s="89">
        <f t="shared" si="339"/>
        <v>0.0785466185384459</v>
      </c>
      <c r="AH41" s="89">
        <f t="shared" si="339"/>
        <v>0.000128438710060376</v>
      </c>
      <c r="AI41" s="89">
        <f t="shared" si="339"/>
        <v>0.000143517965349366</v>
      </c>
      <c r="AJ41" s="89">
        <f t="shared" si="339"/>
        <v>0.227546543800357</v>
      </c>
      <c r="AK41" s="89">
        <f t="shared" si="339"/>
        <v>0.000167654481121461</v>
      </c>
      <c r="AL41" s="89">
        <f t="shared" si="339"/>
        <v>0.223756644953405</v>
      </c>
      <c r="AN41" s="89">
        <f t="shared" ref="AN41:AX41" si="340">AB41*LN(AB41)</f>
        <v>-0.31704731648929</v>
      </c>
      <c r="AO41" s="89">
        <f t="shared" si="340"/>
        <v>-0.00151428116876117</v>
      </c>
      <c r="AP41" s="89">
        <f t="shared" si="340"/>
        <v>-0.0016957684260262</v>
      </c>
      <c r="AQ41" s="89">
        <f t="shared" si="340"/>
        <v>-0.271141159266455</v>
      </c>
      <c r="AR41" s="89">
        <f t="shared" si="340"/>
        <v>-0.00236663668191302</v>
      </c>
      <c r="AS41" s="89">
        <f t="shared" si="340"/>
        <v>-0.19982754314997</v>
      </c>
      <c r="AT41" s="89">
        <f t="shared" si="340"/>
        <v>-0.00115081838559345</v>
      </c>
      <c r="AU41" s="89">
        <f t="shared" si="340"/>
        <v>-0.00126999769957269</v>
      </c>
      <c r="AV41" s="89">
        <f t="shared" si="340"/>
        <v>-0.336860011158713</v>
      </c>
      <c r="AW41" s="89">
        <f t="shared" si="340"/>
        <v>-0.00145752189509894</v>
      </c>
      <c r="AX41" s="89">
        <f t="shared" si="340"/>
        <v>-0.335007603953242</v>
      </c>
      <c r="AY41" s="81" t="s">
        <v>170</v>
      </c>
      <c r="BL41" s="89">
        <f t="shared" ref="BL41:BV41" si="341">AZ$37*P41</f>
        <v>0.453228622980165</v>
      </c>
      <c r="BM41" s="89">
        <f t="shared" si="341"/>
        <v>0.00039403327252039</v>
      </c>
      <c r="BN41" s="89">
        <f t="shared" si="341"/>
        <v>0.000153190880346578</v>
      </c>
      <c r="BO41" s="89">
        <f t="shared" si="341"/>
        <v>0.121153284972547</v>
      </c>
      <c r="BP41" s="89">
        <f t="shared" si="341"/>
        <v>0.000613086722068153</v>
      </c>
      <c r="BQ41" s="89">
        <f t="shared" si="341"/>
        <v>0.0929213898112188</v>
      </c>
      <c r="BR41" s="89">
        <f t="shared" si="341"/>
        <v>0.000361391758522705</v>
      </c>
      <c r="BS41" s="89">
        <f t="shared" si="341"/>
        <v>0.00063860824147729</v>
      </c>
      <c r="BT41" s="89">
        <f t="shared" si="341"/>
        <v>0.220344782641805</v>
      </c>
      <c r="BU41" s="89">
        <f t="shared" si="341"/>
        <v>0.000386912672422315</v>
      </c>
      <c r="BV41" s="89">
        <f t="shared" si="341"/>
        <v>0.393355632263458</v>
      </c>
      <c r="BX41" s="89">
        <f t="shared" si="6"/>
        <v>0.453775847133032</v>
      </c>
      <c r="BY41" s="89">
        <f t="shared" si="7"/>
        <v>0.214687761505834</v>
      </c>
      <c r="BZ41" s="89">
        <f t="shared" si="8"/>
        <v>0.000999999999999995</v>
      </c>
      <c r="CA41" s="89">
        <f t="shared" si="9"/>
        <v>0.614087327577685</v>
      </c>
      <c r="CC41" s="89">
        <f t="shared" ref="CC41:CF41" si="342">BX41/SUM(BX$32:BX$41)</f>
        <v>0.11924057050608</v>
      </c>
      <c r="CD41" s="89">
        <f t="shared" si="342"/>
        <v>0.0513027983499415</v>
      </c>
      <c r="CE41" s="89">
        <f t="shared" si="342"/>
        <v>0.000137676497226908</v>
      </c>
      <c r="CF41" s="89">
        <f t="shared" si="342"/>
        <v>0.121985278281418</v>
      </c>
      <c r="CH41" s="89">
        <f t="shared" ref="CH41:CK41" si="343">CC41*LN(CC41)</f>
        <v>-0.25357845503343</v>
      </c>
      <c r="CI41" s="89">
        <f t="shared" si="343"/>
        <v>-0.152369823078749</v>
      </c>
      <c r="CJ41" s="89">
        <f t="shared" si="343"/>
        <v>-0.0012240271959962</v>
      </c>
      <c r="CK41" s="89">
        <f t="shared" si="343"/>
        <v>-0.256639326825308</v>
      </c>
      <c r="CL41" s="81" t="s">
        <v>170</v>
      </c>
      <c r="CR41" s="89">
        <f t="shared" ref="CR41:CU41" si="344">CM$37*BX41</f>
        <v>0.0723565273268793</v>
      </c>
      <c r="CS41" s="89">
        <f t="shared" si="344"/>
        <v>0.0476958071923937</v>
      </c>
      <c r="CT41" s="89">
        <f t="shared" si="344"/>
        <v>0.000278078204362464</v>
      </c>
      <c r="CU41" s="89">
        <f t="shared" si="344"/>
        <v>0.208976282980822</v>
      </c>
      <c r="CV41" s="87">
        <f t="shared" si="14"/>
        <v>0.329306695704458</v>
      </c>
      <c r="CX41">
        <f t="shared" si="300"/>
        <v>0.0600261672596365</v>
      </c>
    </row>
    <row r="42" spans="1:102">
      <c r="A42" s="27" t="s">
        <v>100</v>
      </c>
      <c r="B42" s="28">
        <v>2012</v>
      </c>
      <c r="C42" s="27" t="s">
        <v>96</v>
      </c>
      <c r="D42">
        <v>136878</v>
      </c>
      <c r="E42">
        <v>2.1463566</v>
      </c>
      <c r="F42">
        <v>293266</v>
      </c>
      <c r="G42">
        <v>1853</v>
      </c>
      <c r="H42">
        <v>19113</v>
      </c>
      <c r="I42">
        <v>50</v>
      </c>
      <c r="J42">
        <v>30142</v>
      </c>
      <c r="K42">
        <v>29.192665</v>
      </c>
      <c r="L42">
        <v>2910100</v>
      </c>
      <c r="M42">
        <v>9492</v>
      </c>
      <c r="N42">
        <v>143396</v>
      </c>
      <c r="P42" s="112">
        <f>(D42-MIN(D$42:D$51))/(MAX(D$42:D$51)-MIN(D$42:D$51))+0.001</f>
        <v>0.555291761887317</v>
      </c>
      <c r="Q42" s="113">
        <f t="shared" ref="Q42:Z42" si="345">(E42-MIN(E$42:E$51))/(MAX(E$42:E$51)-MIN(E$42:E$51))+0.001</f>
        <v>0.998308170307847</v>
      </c>
      <c r="R42" s="113">
        <f t="shared" si="345"/>
        <v>0.39212836477618</v>
      </c>
      <c r="S42" s="113">
        <f t="shared" si="345"/>
        <v>1.001</v>
      </c>
      <c r="T42" s="113">
        <f t="shared" si="345"/>
        <v>0.001</v>
      </c>
      <c r="U42" s="113">
        <f t="shared" si="345"/>
        <v>0.643857142857143</v>
      </c>
      <c r="V42" s="108" cm="1">
        <f t="array" ref="V42">(MAX(J$42:J$51-J42)/(MAX(J$42:J$51)-MIN(J$42:J$51))+0.001)</f>
        <v>0.2109311195641</v>
      </c>
      <c r="W42" s="108" cm="1">
        <f t="array" ref="W42">(MAX(K$42:K$51-K42)/(MAX(K$42:K$51)-MIN(K$42:K$51))+0.001)</f>
        <v>0.360786554293463</v>
      </c>
      <c r="X42" s="113">
        <f t="shared" si="345"/>
        <v>0.54699599949143</v>
      </c>
      <c r="Y42" s="113">
        <f t="shared" si="345"/>
        <v>0.383292897818846</v>
      </c>
      <c r="Z42" s="113">
        <f t="shared" si="345"/>
        <v>0.001</v>
      </c>
      <c r="AA42" s="80"/>
      <c r="AB42" s="80">
        <f t="shared" ref="AB42:AL42" si="346">P42/SUM(P$42:P$51)</f>
        <v>0.074336173659098</v>
      </c>
      <c r="AC42" s="80">
        <f t="shared" si="346"/>
        <v>0.165501572429044</v>
      </c>
      <c r="AD42" s="80">
        <f t="shared" si="346"/>
        <v>0.0630820786180332</v>
      </c>
      <c r="AE42" s="80">
        <f t="shared" si="346"/>
        <v>0.254157706734715</v>
      </c>
      <c r="AF42" s="80">
        <f t="shared" si="346"/>
        <v>0.000212904992470617</v>
      </c>
      <c r="AG42" s="80">
        <f t="shared" si="346"/>
        <v>0.0940035457294817</v>
      </c>
      <c r="AH42" s="80">
        <f t="shared" si="346"/>
        <v>0.104550487737888</v>
      </c>
      <c r="AI42" s="80">
        <f t="shared" si="346"/>
        <v>0.0540826066592691</v>
      </c>
      <c r="AJ42" s="80">
        <f t="shared" si="346"/>
        <v>0.098051715300896</v>
      </c>
      <c r="AK42" s="80">
        <f t="shared" si="346"/>
        <v>0.062307698085011</v>
      </c>
      <c r="AL42" s="80">
        <f t="shared" si="346"/>
        <v>0.00023639660372263</v>
      </c>
      <c r="AM42" s="80"/>
      <c r="AN42" s="80">
        <f t="shared" ref="AN42:AX42" si="347">AB42*LN(AB42)</f>
        <v>-0.193211429699557</v>
      </c>
      <c r="AO42" s="80">
        <f t="shared" si="347"/>
        <v>-0.297700021953135</v>
      </c>
      <c r="AP42" s="80">
        <f t="shared" si="347"/>
        <v>-0.174315878985266</v>
      </c>
      <c r="AQ42" s="80">
        <f t="shared" si="347"/>
        <v>-0.348145305977674</v>
      </c>
      <c r="AR42" s="80">
        <f t="shared" si="347"/>
        <v>-0.0018000402894854</v>
      </c>
      <c r="AS42" s="80">
        <f t="shared" si="347"/>
        <v>-0.222264124631878</v>
      </c>
      <c r="AT42" s="80">
        <f t="shared" si="347"/>
        <v>-0.236083907759339</v>
      </c>
      <c r="AU42" s="80">
        <f t="shared" si="347"/>
        <v>-0.15777208668028</v>
      </c>
      <c r="AV42" s="80">
        <f t="shared" si="347"/>
        <v>-0.227701599156781</v>
      </c>
      <c r="AW42" s="80">
        <f t="shared" si="347"/>
        <v>-0.172945626790115</v>
      </c>
      <c r="AX42" s="80">
        <f t="shared" si="347"/>
        <v>-0.00197391155578995</v>
      </c>
      <c r="AY42" s="80"/>
      <c r="AZ42" s="80">
        <f t="shared" ref="AZ42:BJ42" si="348">SUM(AN42:AN51)</f>
        <v>-2.16983867039336</v>
      </c>
      <c r="BA42" s="80">
        <f t="shared" si="348"/>
        <v>-2.14393235849495</v>
      </c>
      <c r="BB42" s="80">
        <f t="shared" si="348"/>
        <v>-2.14387479112206</v>
      </c>
      <c r="BC42" s="80">
        <f t="shared" si="348"/>
        <v>-2.0101334245564</v>
      </c>
      <c r="BD42" s="80">
        <f t="shared" si="348"/>
        <v>-1.86969343457109</v>
      </c>
      <c r="BE42" s="80">
        <f t="shared" si="348"/>
        <v>-2.18425079200234</v>
      </c>
      <c r="BF42" s="80">
        <f t="shared" si="348"/>
        <v>-1.53872955012968</v>
      </c>
      <c r="BG42" s="80">
        <f t="shared" si="348"/>
        <v>-2.15560079199694</v>
      </c>
      <c r="BH42" s="80">
        <f t="shared" si="348"/>
        <v>-2.08240570841849</v>
      </c>
      <c r="BI42" s="80">
        <f t="shared" si="348"/>
        <v>-2.16069425658775</v>
      </c>
      <c r="BJ42" s="80">
        <f t="shared" si="348"/>
        <v>-1.98220048814393</v>
      </c>
      <c r="BK42" s="80"/>
      <c r="BL42" s="80">
        <f t="shared" ref="BL42:BV42" si="349">AZ$47*P42</f>
        <v>0.154209594677561</v>
      </c>
      <c r="BM42" s="80">
        <f t="shared" si="349"/>
        <v>0.492076886622113</v>
      </c>
      <c r="BN42" s="80">
        <f t="shared" si="349"/>
        <v>0.0899464268902169</v>
      </c>
      <c r="BO42" s="80">
        <f t="shared" si="349"/>
        <v>0.21387713760623</v>
      </c>
      <c r="BP42" s="80">
        <f t="shared" si="349"/>
        <v>0.000570042459124182</v>
      </c>
      <c r="BQ42" s="80">
        <f t="shared" si="349"/>
        <v>0.139262479830563</v>
      </c>
      <c r="BR42" s="80">
        <f t="shared" si="349"/>
        <v>0.114812732037091</v>
      </c>
      <c r="BS42" s="80">
        <f t="shared" si="349"/>
        <v>0.164405432028131</v>
      </c>
      <c r="BT42" s="80">
        <f t="shared" si="349"/>
        <v>0.118209819829104</v>
      </c>
      <c r="BU42" s="80">
        <f t="shared" si="349"/>
        <v>0.151242785539894</v>
      </c>
      <c r="BV42" s="80">
        <f t="shared" si="349"/>
        <v>0.000389304696199301</v>
      </c>
      <c r="BW42" s="80"/>
      <c r="BX42" s="80">
        <f t="shared" si="6"/>
        <v>0.736232908189892</v>
      </c>
      <c r="BY42" s="80">
        <f t="shared" si="7"/>
        <v>0.353709659895917</v>
      </c>
      <c r="BZ42" s="80">
        <f t="shared" si="8"/>
        <v>0.279218164065222</v>
      </c>
      <c r="CA42" s="80">
        <f t="shared" si="9"/>
        <v>0.269841910065197</v>
      </c>
      <c r="CB42" s="80"/>
      <c r="CC42" s="80">
        <f t="shared" ref="CC42:CF42" si="350">BX42/SUM(BX$42:BX$51)</f>
        <v>0.113728537574829</v>
      </c>
      <c r="CD42" s="80">
        <f t="shared" si="350"/>
        <v>0.070735943674866</v>
      </c>
      <c r="CE42" s="80">
        <f t="shared" si="350"/>
        <v>0.0674757729166326</v>
      </c>
      <c r="CF42" s="80">
        <f t="shared" si="350"/>
        <v>0.0511086659857161</v>
      </c>
      <c r="CG42" s="80"/>
      <c r="CH42" s="80">
        <f t="shared" ref="CH42:CK42" si="351">CC42*LN(CC42)</f>
        <v>-0.247239121561819</v>
      </c>
      <c r="CI42" s="80">
        <f t="shared" si="351"/>
        <v>-0.187365469336375</v>
      </c>
      <c r="CJ42" s="80">
        <f t="shared" si="351"/>
        <v>-0.181913784012997</v>
      </c>
      <c r="CK42" s="80">
        <f t="shared" si="351"/>
        <v>-0.151987012616387</v>
      </c>
      <c r="CL42" s="80"/>
      <c r="CM42">
        <f t="shared" ref="CM42:CP42" si="352">SUM(CH42:CH51)</f>
        <v>-2.28359746374152</v>
      </c>
      <c r="CN42">
        <f t="shared" si="352"/>
        <v>-2.14644686325869</v>
      </c>
      <c r="CO42">
        <f t="shared" si="352"/>
        <v>-2.27770893267385</v>
      </c>
      <c r="CP42">
        <f t="shared" si="352"/>
        <v>-2.24044143783848</v>
      </c>
      <c r="CQ42" s="80"/>
      <c r="CR42" s="80">
        <f t="shared" ref="CR42:CU42" si="353">CM$47*BX42</f>
        <v>0.0757659612908532</v>
      </c>
      <c r="CS42" s="80">
        <f t="shared" si="353"/>
        <v>0.121905933222876</v>
      </c>
      <c r="CT42" s="80">
        <f t="shared" si="353"/>
        <v>0.0542816203552215</v>
      </c>
      <c r="CU42" s="80">
        <f t="shared" si="353"/>
        <v>0.0966126340645346</v>
      </c>
      <c r="CV42" s="87">
        <f t="shared" si="14"/>
        <v>0.348566148933485</v>
      </c>
      <c r="CW42" s="80">
        <f>AVERAGE(CV42:CV51)</f>
        <v>0.508439305197625</v>
      </c>
      <c r="CX42">
        <f t="shared" si="300"/>
        <v>0.0861892976776939</v>
      </c>
    </row>
    <row r="43" spans="1:102">
      <c r="A43" s="27" t="s">
        <v>100</v>
      </c>
      <c r="B43" s="28">
        <v>2013</v>
      </c>
      <c r="C43" s="27" t="s">
        <v>96</v>
      </c>
      <c r="D43">
        <v>138925</v>
      </c>
      <c r="E43">
        <v>2.1484398</v>
      </c>
      <c r="F43">
        <v>323520</v>
      </c>
      <c r="G43">
        <v>1110</v>
      </c>
      <c r="H43">
        <v>30192</v>
      </c>
      <c r="I43">
        <v>56</v>
      </c>
      <c r="J43">
        <v>32500</v>
      </c>
      <c r="K43">
        <v>28.221617</v>
      </c>
      <c r="L43">
        <v>3100800</v>
      </c>
      <c r="M43">
        <v>10744</v>
      </c>
      <c r="N43">
        <v>163825</v>
      </c>
      <c r="P43" s="90">
        <f t="shared" ref="P43:P51" si="354">(D43-MIN(D$42:D$51))/(MAX(D$42:D$51)-MIN(D$42:D$51))+0.001</f>
        <v>0.567195070041694</v>
      </c>
      <c r="Q43" s="91">
        <f t="shared" ref="Q43:Q51" si="355">(E43-MIN(E$42:E$51))/(MAX(E$42:E$51)-MIN(E$42:E$51))+0.001</f>
        <v>1.001</v>
      </c>
      <c r="R43" s="91">
        <f t="shared" ref="R43:R51" si="356">(F43-MIN(F$42:F$51))/(MAX(F$42:F$51)-MIN(F$42:F$51))+0.001</f>
        <v>0.472904352515873</v>
      </c>
      <c r="S43" s="91">
        <f t="shared" ref="S43:S51" si="357">(G43-MIN(G$42:G$51))/(MAX(G$42:G$51)-MIN(G$42:G$51))+0.001</f>
        <v>0.252762336354481</v>
      </c>
      <c r="T43" s="91">
        <f t="shared" ref="T43:T51" si="358">(H43-MIN(H$42:H$51))/(MAX(H$42:H$51)-MIN(H$42:H$51))+0.001</f>
        <v>0.0861582256589213</v>
      </c>
      <c r="U43" s="91">
        <f t="shared" ref="U43:U51" si="359">(I43-MIN(I$42:I$51))/(MAX(I$42:I$51)-MIN(I$42:I$51))+0.001</f>
        <v>0.751</v>
      </c>
      <c r="V43" s="108" cm="1">
        <f t="array" ref="V43">(MAX(J$42:J$51-J43)/(MAX(J$42:J$51)-MIN(J$42:J$51))+0.001)</f>
        <v>0.0897221137041225</v>
      </c>
      <c r="W43" s="108" cm="1">
        <f t="array" ref="W43">(MAX(K$42:K$51-K43)/(MAX(K$42:K$51)-MIN(K$42:K$51))+0.001)</f>
        <v>0.418055651664458</v>
      </c>
      <c r="X43" s="91">
        <f t="shared" ref="X43:X51" si="360">(L43-MIN(L$42:L$51))/(MAX(L$42:L$51)-MIN(L$42:L$51))+0.001</f>
        <v>0.717742862566235</v>
      </c>
      <c r="Y43" s="91">
        <f t="shared" ref="Y43:Y51" si="361">(M43-MIN(M$42:M$51))/(MAX(M$42:M$51)-MIN(M$42:M$51))+0.001</f>
        <v>0.517815300311593</v>
      </c>
      <c r="Z43" s="91">
        <f t="shared" ref="Z43:Z51" si="362">(N43-MIN(N$42:N$51))/(MAX(N$42:N$51)-MIN(N$42:N$51))+0.001</f>
        <v>0.106632455518958</v>
      </c>
      <c r="AB43" s="89">
        <f t="shared" ref="AB43:AL43" si="363">P43/SUM(P$42:P$51)</f>
        <v>0.0759296537767827</v>
      </c>
      <c r="AC43" s="89">
        <f t="shared" si="363"/>
        <v>0.165947829466714</v>
      </c>
      <c r="AD43" s="89">
        <f t="shared" si="363"/>
        <v>0.0760765918100412</v>
      </c>
      <c r="AE43" s="89">
        <f t="shared" si="363"/>
        <v>0.0641773184383253</v>
      </c>
      <c r="AF43" s="89">
        <f t="shared" si="363"/>
        <v>0.0183435163851943</v>
      </c>
      <c r="AG43" s="89">
        <f t="shared" si="363"/>
        <v>0.109646469913443</v>
      </c>
      <c r="AH43" s="89">
        <f t="shared" si="363"/>
        <v>0.0444718198434897</v>
      </c>
      <c r="AI43" s="89">
        <f t="shared" si="363"/>
        <v>0.0626673558135505</v>
      </c>
      <c r="AJ43" s="89">
        <f t="shared" si="363"/>
        <v>0.128658927825846</v>
      </c>
      <c r="AK43" s="89">
        <f t="shared" si="363"/>
        <v>0.0841755210681278</v>
      </c>
      <c r="AL43" s="89">
        <f t="shared" si="363"/>
        <v>0.025207550331286</v>
      </c>
      <c r="AN43" s="89">
        <f t="shared" ref="AN43:AX43" si="364">AB43*LN(AB43)</f>
        <v>-0.195742697236993</v>
      </c>
      <c r="AO43" s="89">
        <f t="shared" si="364"/>
        <v>-0.298055879630546</v>
      </c>
      <c r="AP43" s="89">
        <f t="shared" si="364"/>
        <v>-0.195974415724485</v>
      </c>
      <c r="AQ43" s="89">
        <f t="shared" si="364"/>
        <v>-0.176237682393653</v>
      </c>
      <c r="AR43" s="89">
        <f t="shared" si="364"/>
        <v>-0.0733461668394654</v>
      </c>
      <c r="AS43" s="89">
        <f t="shared" si="364"/>
        <v>-0.242372863729797</v>
      </c>
      <c r="AT43" s="89">
        <f t="shared" si="364"/>
        <v>-0.138436308082946</v>
      </c>
      <c r="AU43" s="89">
        <f t="shared" si="364"/>
        <v>-0.173583224303665</v>
      </c>
      <c r="AV43" s="89">
        <f t="shared" si="364"/>
        <v>-0.26382675538114</v>
      </c>
      <c r="AW43" s="89">
        <f t="shared" si="364"/>
        <v>-0.208321882900005</v>
      </c>
      <c r="AX43" s="89">
        <f t="shared" si="364"/>
        <v>-0.0927792050058698</v>
      </c>
      <c r="AY43" s="81" t="s">
        <v>181</v>
      </c>
      <c r="AZ43" s="108">
        <f t="shared" ref="AZ43:BJ43" si="365">-1/LN(10)*AZ42</f>
        <v>0.942348961172126</v>
      </c>
      <c r="BA43" s="108">
        <f t="shared" si="365"/>
        <v>0.931097992868182</v>
      </c>
      <c r="BB43" s="108">
        <f t="shared" si="365"/>
        <v>0.931072991675799</v>
      </c>
      <c r="BC43" s="108">
        <f t="shared" si="365"/>
        <v>0.87298985417413</v>
      </c>
      <c r="BD43" s="108">
        <f t="shared" si="365"/>
        <v>0.811997541484962</v>
      </c>
      <c r="BE43" s="108">
        <f t="shared" si="365"/>
        <v>0.948608066059422</v>
      </c>
      <c r="BF43" s="108">
        <f t="shared" si="365"/>
        <v>0.668261752762792</v>
      </c>
      <c r="BG43" s="108">
        <f t="shared" si="365"/>
        <v>0.93616552915055</v>
      </c>
      <c r="BH43" s="108">
        <f t="shared" si="365"/>
        <v>0.904377308249982</v>
      </c>
      <c r="BI43" s="108">
        <f t="shared" si="365"/>
        <v>0.938377592716108</v>
      </c>
      <c r="BJ43" s="108">
        <f t="shared" si="365"/>
        <v>0.86085873402684</v>
      </c>
      <c r="BL43" s="89">
        <f t="shared" ref="BL43:BV43" si="366">AZ$47*P43</f>
        <v>0.157515252084705</v>
      </c>
      <c r="BM43" s="89">
        <f t="shared" si="366"/>
        <v>0.493403718570031</v>
      </c>
      <c r="BN43" s="89">
        <f t="shared" si="366"/>
        <v>0.108474827608845</v>
      </c>
      <c r="BO43" s="89">
        <f t="shared" si="366"/>
        <v>0.0540060789152443</v>
      </c>
      <c r="BP43" s="89">
        <f t="shared" si="366"/>
        <v>0.0491138468283877</v>
      </c>
      <c r="BQ43" s="89">
        <f t="shared" si="366"/>
        <v>0.162436844124533</v>
      </c>
      <c r="BR43" s="89">
        <f t="shared" si="366"/>
        <v>0.0488369901027449</v>
      </c>
      <c r="BS43" s="89">
        <f t="shared" si="366"/>
        <v>0.190502165908854</v>
      </c>
      <c r="BT43" s="89">
        <f t="shared" si="366"/>
        <v>0.155109460666009</v>
      </c>
      <c r="BU43" s="89">
        <f t="shared" si="366"/>
        <v>0.204323713953385</v>
      </c>
      <c r="BV43" s="89">
        <f t="shared" si="366"/>
        <v>0.0415125157007934</v>
      </c>
      <c r="BX43" s="89">
        <f t="shared" si="6"/>
        <v>0.759393798263581</v>
      </c>
      <c r="BY43" s="89">
        <f t="shared" si="7"/>
        <v>0.265556769868165</v>
      </c>
      <c r="BZ43" s="89">
        <f t="shared" si="8"/>
        <v>0.239339156011599</v>
      </c>
      <c r="CA43" s="89">
        <f t="shared" si="9"/>
        <v>0.400945690320187</v>
      </c>
      <c r="CC43" s="89">
        <f t="shared" ref="CC43:CF43" si="367">BX43/SUM(BX$42:BX$51)</f>
        <v>0.117306283323097</v>
      </c>
      <c r="CD43" s="89">
        <f t="shared" si="367"/>
        <v>0.0531068580976877</v>
      </c>
      <c r="CE43" s="89">
        <f t="shared" si="367"/>
        <v>0.0578386244862092</v>
      </c>
      <c r="CF43" s="89">
        <f t="shared" si="367"/>
        <v>0.0759400174718439</v>
      </c>
      <c r="CH43" s="89">
        <f t="shared" ref="CH43:CK43" si="368">CC43*LN(CC43)</f>
        <v>-0.251383489184724</v>
      </c>
      <c r="CI43" s="89">
        <f t="shared" si="368"/>
        <v>-0.155892484366542</v>
      </c>
      <c r="CJ43" s="89">
        <f t="shared" si="368"/>
        <v>-0.164845775893832</v>
      </c>
      <c r="CK43" s="89">
        <f t="shared" si="368"/>
        <v>-0.195759049901392</v>
      </c>
      <c r="CL43" s="81" t="s">
        <v>181</v>
      </c>
      <c r="CM43" s="108">
        <f t="shared" ref="CM43:CP43" si="369">-1/LN(10)*CM42</f>
        <v>0.991753777391203</v>
      </c>
      <c r="CN43" s="108">
        <f t="shared" si="369"/>
        <v>0.932190028411793</v>
      </c>
      <c r="CO43" s="108">
        <f t="shared" si="369"/>
        <v>0.989196420841999</v>
      </c>
      <c r="CP43" s="108">
        <f t="shared" si="369"/>
        <v>0.973011353480641</v>
      </c>
      <c r="CR43" s="89">
        <f t="shared" ref="CR43:CU43" si="370">CM$47*BX43</f>
        <v>0.0781494558090474</v>
      </c>
      <c r="CS43" s="89">
        <f t="shared" si="370"/>
        <v>0.091524064861438</v>
      </c>
      <c r="CT43" s="89">
        <f t="shared" si="370"/>
        <v>0.0465289113487833</v>
      </c>
      <c r="CU43" s="89">
        <f t="shared" si="370"/>
        <v>0.143552271955447</v>
      </c>
      <c r="CV43" s="87">
        <f t="shared" si="14"/>
        <v>0.359754703974716</v>
      </c>
      <c r="CX43">
        <f t="shared" si="300"/>
        <v>0.0848367603352427</v>
      </c>
    </row>
    <row r="44" spans="1:102">
      <c r="A44" s="27" t="s">
        <v>100</v>
      </c>
      <c r="B44" s="28">
        <v>2014</v>
      </c>
      <c r="C44" s="27" t="s">
        <v>96</v>
      </c>
      <c r="D44">
        <v>152968</v>
      </c>
      <c r="E44">
        <v>1.7686771</v>
      </c>
      <c r="F44">
        <v>323223</v>
      </c>
      <c r="G44">
        <v>1327</v>
      </c>
      <c r="H44">
        <v>41271</v>
      </c>
      <c r="I44">
        <v>61</v>
      </c>
      <c r="J44">
        <v>30184</v>
      </c>
      <c r="K44">
        <v>22.094999</v>
      </c>
      <c r="L44">
        <v>3383900</v>
      </c>
      <c r="M44">
        <v>11829</v>
      </c>
      <c r="N44">
        <v>181400</v>
      </c>
      <c r="P44" s="90">
        <f t="shared" si="354"/>
        <v>0.648855136681611</v>
      </c>
      <c r="Q44" s="91">
        <f t="shared" si="355"/>
        <v>0.510285468590539</v>
      </c>
      <c r="R44" s="91">
        <f t="shared" si="356"/>
        <v>0.472111384037037</v>
      </c>
      <c r="S44" s="91">
        <f t="shared" si="357"/>
        <v>0.471292044310171</v>
      </c>
      <c r="T44" s="91">
        <f t="shared" si="358"/>
        <v>0.171316451317843</v>
      </c>
      <c r="U44" s="91">
        <f t="shared" si="359"/>
        <v>0.840285714285714</v>
      </c>
      <c r="V44" s="108" cm="1">
        <f t="array" ref="V44">(MAX(J$42:J$51-J44)/(MAX(J$42:J$51)-MIN(J$42:J$51))+0.001)</f>
        <v>0.208772180528426</v>
      </c>
      <c r="W44" s="108" cm="1">
        <f t="array" ref="W44">(MAX(K$42:K$51-K44)/(MAX(K$42:K$51)-MIN(K$42:K$51))+0.001)</f>
        <v>0.77938267442429</v>
      </c>
      <c r="X44" s="91">
        <f t="shared" si="360"/>
        <v>0.971221818709272</v>
      </c>
      <c r="Y44" s="91">
        <f t="shared" si="361"/>
        <v>0.634394219404749</v>
      </c>
      <c r="Z44" s="91">
        <f t="shared" si="362"/>
        <v>0.197507701774071</v>
      </c>
      <c r="AB44" s="89">
        <f t="shared" ref="AB44:AL44" si="371">P44/SUM(P$42:P$51)</f>
        <v>0.0868613788831065</v>
      </c>
      <c r="AC44" s="89">
        <f t="shared" si="371"/>
        <v>0.0845961697512535</v>
      </c>
      <c r="AD44" s="89">
        <f t="shared" si="371"/>
        <v>0.0759490261850651</v>
      </c>
      <c r="AE44" s="89">
        <f t="shared" si="371"/>
        <v>0.119662842341847</v>
      </c>
      <c r="AF44" s="89">
        <f t="shared" si="371"/>
        <v>0.0364741277779181</v>
      </c>
      <c r="AG44" s="89">
        <f t="shared" si="371"/>
        <v>0.122682240066743</v>
      </c>
      <c r="AH44" s="89">
        <f t="shared" si="371"/>
        <v>0.103480384238497</v>
      </c>
      <c r="AI44" s="89">
        <f t="shared" si="371"/>
        <v>0.1168309797478</v>
      </c>
      <c r="AJ44" s="89">
        <f t="shared" si="371"/>
        <v>0.174096273739918</v>
      </c>
      <c r="AK44" s="89">
        <f t="shared" si="371"/>
        <v>0.103126469899343</v>
      </c>
      <c r="AL44" s="89">
        <f t="shared" si="371"/>
        <v>0.0466901499084524</v>
      </c>
      <c r="AN44" s="89">
        <f t="shared" ref="AN44:AX44" si="372">AB44*LN(AB44)</f>
        <v>-0.212240721990329</v>
      </c>
      <c r="AO44" s="89">
        <f t="shared" si="372"/>
        <v>-0.2089412277797</v>
      </c>
      <c r="AP44" s="89">
        <f t="shared" si="372"/>
        <v>-0.195773263418332</v>
      </c>
      <c r="AQ44" s="89">
        <f t="shared" si="372"/>
        <v>-0.254053444822387</v>
      </c>
      <c r="AR44" s="89">
        <f t="shared" si="372"/>
        <v>-0.120771384704845</v>
      </c>
      <c r="AS44" s="89">
        <f t="shared" si="372"/>
        <v>-0.257406684253773</v>
      </c>
      <c r="AT44" s="89">
        <f t="shared" si="372"/>
        <v>-0.234732131212351</v>
      </c>
      <c r="AU44" s="89">
        <f t="shared" si="372"/>
        <v>-0.250839268678221</v>
      </c>
      <c r="AV44" s="89">
        <f t="shared" si="372"/>
        <v>-0.3043458499976</v>
      </c>
      <c r="AW44" s="89">
        <f t="shared" si="372"/>
        <v>-0.234282629842258</v>
      </c>
      <c r="AX44" s="89">
        <f t="shared" si="372"/>
        <v>-0.143068987300842</v>
      </c>
      <c r="AY44" s="109" t="s">
        <v>182</v>
      </c>
      <c r="AZ44">
        <f t="shared" ref="AZ44:BJ44" si="373">1-AZ43</f>
        <v>0.0576510388278744</v>
      </c>
      <c r="BA44">
        <f t="shared" si="373"/>
        <v>0.068902007131818</v>
      </c>
      <c r="BB44">
        <f t="shared" si="373"/>
        <v>0.0689270083242011</v>
      </c>
      <c r="BC44">
        <f t="shared" si="373"/>
        <v>0.12701014582587</v>
      </c>
      <c r="BD44">
        <f t="shared" si="373"/>
        <v>0.188002458515038</v>
      </c>
      <c r="BE44">
        <f t="shared" si="373"/>
        <v>0.0513919339405777</v>
      </c>
      <c r="BF44">
        <f t="shared" si="373"/>
        <v>0.331738247237208</v>
      </c>
      <c r="BG44">
        <f t="shared" si="373"/>
        <v>0.06383447084945</v>
      </c>
      <c r="BH44">
        <f t="shared" si="373"/>
        <v>0.095622691750018</v>
      </c>
      <c r="BI44">
        <f t="shared" si="373"/>
        <v>0.0616224072838923</v>
      </c>
      <c r="BJ44">
        <f t="shared" si="373"/>
        <v>0.13914126597316</v>
      </c>
      <c r="BL44" s="89">
        <f t="shared" ref="BL44:BV44" si="374">AZ$47*P44</f>
        <v>0.180192998527555</v>
      </c>
      <c r="BM44" s="89">
        <f t="shared" si="374"/>
        <v>0.25152522251231</v>
      </c>
      <c r="BN44" s="89">
        <f t="shared" si="374"/>
        <v>0.108292936453512</v>
      </c>
      <c r="BO44" s="89">
        <f t="shared" si="374"/>
        <v>0.10069789551813</v>
      </c>
      <c r="BP44" s="89">
        <f t="shared" si="374"/>
        <v>0.0976576511976514</v>
      </c>
      <c r="BQ44" s="89">
        <f t="shared" si="374"/>
        <v>0.181748814369508</v>
      </c>
      <c r="BR44" s="89">
        <f t="shared" si="374"/>
        <v>0.113637591595513</v>
      </c>
      <c r="BS44" s="89">
        <f t="shared" si="374"/>
        <v>0.355153881925824</v>
      </c>
      <c r="BT44" s="89">
        <f t="shared" si="374"/>
        <v>0.209888109438571</v>
      </c>
      <c r="BU44" s="89">
        <f t="shared" si="374"/>
        <v>0.250324358784566</v>
      </c>
      <c r="BV44" s="89">
        <f t="shared" si="374"/>
        <v>0.0768906758361769</v>
      </c>
      <c r="BX44" s="89">
        <f t="shared" si="6"/>
        <v>0.540011157493378</v>
      </c>
      <c r="BY44" s="89">
        <f t="shared" si="7"/>
        <v>0.380104361085289</v>
      </c>
      <c r="BZ44" s="89">
        <f t="shared" si="8"/>
        <v>0.468791473521337</v>
      </c>
      <c r="CA44" s="89">
        <f t="shared" si="9"/>
        <v>0.537103144059314</v>
      </c>
      <c r="CC44" s="89">
        <f t="shared" ref="CC44:CF44" si="375">BX44/SUM(BX$42:BX$51)</f>
        <v>0.0834174600627496</v>
      </c>
      <c r="CD44" s="89">
        <f t="shared" si="375"/>
        <v>0.0760144370504659</v>
      </c>
      <c r="CE44" s="89">
        <f t="shared" si="375"/>
        <v>0.113287998717699</v>
      </c>
      <c r="CF44" s="89">
        <f t="shared" si="375"/>
        <v>0.101728546106767</v>
      </c>
      <c r="CH44" s="89">
        <f t="shared" ref="CH44:CK44" si="376">CC44*LN(CC44)</f>
        <v>-0.207200432039378</v>
      </c>
      <c r="CI44" s="89">
        <f t="shared" si="376"/>
        <v>-0.195876433515043</v>
      </c>
      <c r="CJ44" s="89">
        <f t="shared" si="376"/>
        <v>-0.246721100631272</v>
      </c>
      <c r="CK44" s="89">
        <f t="shared" si="376"/>
        <v>-0.232495233673994</v>
      </c>
      <c r="CL44" s="109" t="s">
        <v>182</v>
      </c>
      <c r="CM44">
        <f t="shared" ref="CM44:CP44" si="377">1-CM43</f>
        <v>0.0082462226087967</v>
      </c>
      <c r="CN44">
        <f t="shared" si="377"/>
        <v>0.067809971588207</v>
      </c>
      <c r="CO44">
        <f t="shared" si="377"/>
        <v>0.0108035791580011</v>
      </c>
      <c r="CP44">
        <f t="shared" si="377"/>
        <v>0.0269886465193593</v>
      </c>
      <c r="CR44" s="89">
        <f t="shared" ref="CR44:CU44" si="378">CM$47*BX44</f>
        <v>0.0555727189047617</v>
      </c>
      <c r="CS44" s="89">
        <f t="shared" si="378"/>
        <v>0.131002859446423</v>
      </c>
      <c r="CT44" s="89">
        <f t="shared" si="378"/>
        <v>0.0911357643104695</v>
      </c>
      <c r="CU44" s="89">
        <f t="shared" si="378"/>
        <v>0.19230129782055</v>
      </c>
      <c r="CV44" s="87">
        <f t="shared" si="14"/>
        <v>0.470012640482204</v>
      </c>
      <c r="CX44">
        <f t="shared" si="300"/>
        <v>0.111069311878446</v>
      </c>
    </row>
    <row r="45" spans="1:102">
      <c r="A45" s="27" t="s">
        <v>100</v>
      </c>
      <c r="B45" s="28">
        <v>2015</v>
      </c>
      <c r="C45" s="27" t="s">
        <v>96</v>
      </c>
      <c r="D45">
        <v>161502</v>
      </c>
      <c r="E45">
        <v>1.8478285</v>
      </c>
      <c r="F45">
        <v>354825</v>
      </c>
      <c r="G45">
        <v>1434</v>
      </c>
      <c r="H45">
        <v>45066</v>
      </c>
      <c r="I45">
        <v>63</v>
      </c>
      <c r="J45">
        <v>29881</v>
      </c>
      <c r="K45">
        <v>23.150425</v>
      </c>
      <c r="L45">
        <v>2576300</v>
      </c>
      <c r="M45">
        <v>10926</v>
      </c>
      <c r="N45">
        <v>178982</v>
      </c>
      <c r="P45" s="90">
        <f t="shared" si="354"/>
        <v>0.698480359832295</v>
      </c>
      <c r="Q45" s="91">
        <f t="shared" si="355"/>
        <v>0.612561816850658</v>
      </c>
      <c r="R45" s="91">
        <f t="shared" si="356"/>
        <v>0.556486434098179</v>
      </c>
      <c r="S45" s="91">
        <f t="shared" si="357"/>
        <v>0.579046324269889</v>
      </c>
      <c r="T45" s="91">
        <f t="shared" si="358"/>
        <v>0.20048654486199</v>
      </c>
      <c r="U45" s="91">
        <f t="shared" si="359"/>
        <v>0.876</v>
      </c>
      <c r="V45" s="108" cm="1">
        <f t="array" ref="V45">(MAX(J$42:J$51-J45)/(MAX(J$42:J$51)-MIN(J$42:J$51))+0.001)</f>
        <v>0.224347383571502</v>
      </c>
      <c r="W45" s="108" cm="1">
        <f t="array" ref="W45">(MAX(K$42:K$51-K45)/(MAX(K$42:K$51)-MIN(K$42:K$51))+0.001)</f>
        <v>0.717137250550414</v>
      </c>
      <c r="X45" s="91">
        <f t="shared" si="360"/>
        <v>0.248121836437578</v>
      </c>
      <c r="Y45" s="91">
        <f t="shared" si="361"/>
        <v>0.537370473836897</v>
      </c>
      <c r="Z45" s="91">
        <f t="shared" si="362"/>
        <v>0.185004922516895</v>
      </c>
      <c r="AB45" s="89">
        <f t="shared" ref="AB45:AL45" si="379">P45/SUM(P$42:P$51)</f>
        <v>0.0935046418651878</v>
      </c>
      <c r="AC45" s="89">
        <f t="shared" si="379"/>
        <v>0.101551752168385</v>
      </c>
      <c r="AD45" s="89">
        <f t="shared" si="379"/>
        <v>0.0895225240991868</v>
      </c>
      <c r="AE45" s="89">
        <f t="shared" si="379"/>
        <v>0.147022063805796</v>
      </c>
      <c r="AF45" s="89">
        <f t="shared" si="379"/>
        <v>0.0426845863243019</v>
      </c>
      <c r="AG45" s="89">
        <f t="shared" si="379"/>
        <v>0.127896548128063</v>
      </c>
      <c r="AH45" s="89">
        <f t="shared" si="379"/>
        <v>0.111200416626962</v>
      </c>
      <c r="AI45" s="89">
        <f t="shared" si="379"/>
        <v>0.107500269565701</v>
      </c>
      <c r="AJ45" s="89">
        <f t="shared" si="379"/>
        <v>0.0444770559363004</v>
      </c>
      <c r="AK45" s="89">
        <f t="shared" si="379"/>
        <v>0.0873543899043318</v>
      </c>
      <c r="AL45" s="89">
        <f t="shared" si="379"/>
        <v>0.0437345353549622</v>
      </c>
      <c r="AN45" s="89">
        <f t="shared" ref="AN45:AX45" si="380">AB45*LN(AB45)</f>
        <v>-0.221582082574412</v>
      </c>
      <c r="AO45" s="89">
        <f t="shared" si="380"/>
        <v>-0.232267820664577</v>
      </c>
      <c r="AP45" s="89">
        <f t="shared" si="380"/>
        <v>-0.216041575861543</v>
      </c>
      <c r="AQ45" s="89">
        <f t="shared" si="380"/>
        <v>-0.281866673727894</v>
      </c>
      <c r="AR45" s="89">
        <f t="shared" si="380"/>
        <v>-0.134623659516891</v>
      </c>
      <c r="AS45" s="89">
        <f t="shared" si="380"/>
        <v>-0.263023543381857</v>
      </c>
      <c r="AT45" s="89">
        <f t="shared" si="380"/>
        <v>-0.244242947026911</v>
      </c>
      <c r="AU45" s="89">
        <f t="shared" si="380"/>
        <v>-0.239753758013806</v>
      </c>
      <c r="AV45" s="89">
        <f t="shared" si="380"/>
        <v>-0.138447371112866</v>
      </c>
      <c r="AW45" s="89">
        <f t="shared" si="380"/>
        <v>-0.212950958209501</v>
      </c>
      <c r="AX45" s="89">
        <f t="shared" si="380"/>
        <v>-0.136872354354996</v>
      </c>
      <c r="AY45" s="109" t="s">
        <v>183</v>
      </c>
      <c r="AZ45" s="77">
        <f t="shared" ref="AZ45:BB45" si="381">AZ44/(3-SUM($AZ43:$BB43))</f>
        <v>0.294920313169898</v>
      </c>
      <c r="BA45" s="77">
        <f t="shared" si="381"/>
        <v>0.352475895222295</v>
      </c>
      <c r="BB45" s="77">
        <f t="shared" si="381"/>
        <v>0.35260379160781</v>
      </c>
      <c r="BC45" s="77">
        <f t="shared" ref="BC45:BE45" si="382">BC44/(3-SUM($BC43:$BE43))</f>
        <v>0.346639117576365</v>
      </c>
      <c r="BD45" s="77">
        <f t="shared" si="382"/>
        <v>0.513100791264237</v>
      </c>
      <c r="BE45" s="77">
        <f t="shared" si="382"/>
        <v>0.140260091159396</v>
      </c>
      <c r="BF45" s="77">
        <f>BF44/(2-SUM($BF43:$BG43))</f>
        <v>0.838627721451038</v>
      </c>
      <c r="BG45" s="77">
        <f>BG44/(2-SUM($BF43:$BG43))</f>
        <v>0.161372278548961</v>
      </c>
      <c r="BH45" s="77">
        <f t="shared" ref="BH45:BJ45" si="383">BH44/(3-SUM($BH43:$BJ43))</f>
        <v>0.32262851142878</v>
      </c>
      <c r="BI45" s="77">
        <f t="shared" si="383"/>
        <v>0.207912422970005</v>
      </c>
      <c r="BJ45" s="77">
        <f t="shared" si="383"/>
        <v>0.469459065601216</v>
      </c>
      <c r="BL45" s="89">
        <f t="shared" ref="BL45:BV45" si="384">AZ$47*P45</f>
        <v>0.193974376306042</v>
      </c>
      <c r="BM45" s="89">
        <f t="shared" si="384"/>
        <v>0.301938339948181</v>
      </c>
      <c r="BN45" s="89">
        <f t="shared" si="384"/>
        <v>0.12764689029466</v>
      </c>
      <c r="BO45" s="89">
        <f t="shared" si="384"/>
        <v>0.123721049326926</v>
      </c>
      <c r="BP45" s="89">
        <f t="shared" si="384"/>
        <v>0.114285843054439</v>
      </c>
      <c r="BQ45" s="89">
        <f t="shared" si="384"/>
        <v>0.189473602467498</v>
      </c>
      <c r="BR45" s="89">
        <f t="shared" si="384"/>
        <v>0.122115390495473</v>
      </c>
      <c r="BS45" s="89">
        <f t="shared" si="384"/>
        <v>0.326789505033234</v>
      </c>
      <c r="BT45" s="89">
        <f t="shared" si="384"/>
        <v>0.0536209361827555</v>
      </c>
      <c r="BU45" s="89">
        <f t="shared" si="384"/>
        <v>0.212039951150873</v>
      </c>
      <c r="BV45" s="89">
        <f t="shared" si="384"/>
        <v>0.072023285155815</v>
      </c>
      <c r="BX45" s="89">
        <f t="shared" si="6"/>
        <v>0.623559606548883</v>
      </c>
      <c r="BY45" s="89">
        <f t="shared" si="7"/>
        <v>0.427480494848863</v>
      </c>
      <c r="BZ45" s="89">
        <f t="shared" si="8"/>
        <v>0.448904895528707</v>
      </c>
      <c r="CA45" s="89">
        <f t="shared" si="9"/>
        <v>0.337684172489444</v>
      </c>
      <c r="CC45" s="89">
        <f t="shared" ref="CC45:CF45" si="385">BX45/SUM(BX$42:BX$51)</f>
        <v>0.0963234886062018</v>
      </c>
      <c r="CD45" s="89">
        <f t="shared" si="385"/>
        <v>0.0854888617252662</v>
      </c>
      <c r="CE45" s="89">
        <f t="shared" si="385"/>
        <v>0.108482214591112</v>
      </c>
      <c r="CF45" s="89">
        <f t="shared" si="385"/>
        <v>0.0639581434042475</v>
      </c>
      <c r="CH45" s="89">
        <f t="shared" ref="CH45:CK45" si="386">CC45*LN(CC45)</f>
        <v>-0.225401112873423</v>
      </c>
      <c r="CI45" s="89">
        <f t="shared" si="386"/>
        <v>-0.210248672080531</v>
      </c>
      <c r="CJ45" s="89">
        <f t="shared" si="386"/>
        <v>-0.240957336468332</v>
      </c>
      <c r="CK45" s="89">
        <f t="shared" si="386"/>
        <v>-0.175854604993036</v>
      </c>
      <c r="CL45" s="109" t="s">
        <v>183</v>
      </c>
      <c r="CM45">
        <f t="shared" ref="CM45:CP45" si="387">CM44/(4-SUM($CM43:$CP43))</f>
        <v>0.072431594728295</v>
      </c>
      <c r="CN45">
        <f t="shared" si="387"/>
        <v>0.595616273489239</v>
      </c>
      <c r="CO45">
        <f t="shared" si="387"/>
        <v>0.0948944146078028</v>
      </c>
      <c r="CP45">
        <f t="shared" si="387"/>
        <v>0.237057717174663</v>
      </c>
      <c r="CR45" s="89">
        <f t="shared" ref="CR45:CU45" si="388">CM$47*BX45</f>
        <v>0.064170716205118</v>
      </c>
      <c r="CS45" s="89">
        <f t="shared" si="388"/>
        <v>0.147331030411954</v>
      </c>
      <c r="CT45" s="89">
        <f t="shared" si="388"/>
        <v>0.0872696989333321</v>
      </c>
      <c r="CU45" s="89">
        <f t="shared" si="388"/>
        <v>0.120902484637117</v>
      </c>
      <c r="CV45" s="87">
        <f t="shared" si="14"/>
        <v>0.419673930187521</v>
      </c>
      <c r="CX45">
        <f t="shared" si="300"/>
        <v>0.104086091785225</v>
      </c>
    </row>
    <row r="46" spans="1:102">
      <c r="A46" s="27" t="s">
        <v>100</v>
      </c>
      <c r="B46" s="28">
        <v>2016</v>
      </c>
      <c r="C46" s="27" t="s">
        <v>96</v>
      </c>
      <c r="D46">
        <v>212526</v>
      </c>
      <c r="E46">
        <v>1.3745424</v>
      </c>
      <c r="F46">
        <v>363114</v>
      </c>
      <c r="G46">
        <v>1319</v>
      </c>
      <c r="H46">
        <v>109244</v>
      </c>
      <c r="I46">
        <v>46</v>
      </c>
      <c r="J46">
        <v>29344</v>
      </c>
      <c r="K46">
        <v>22.149258</v>
      </c>
      <c r="L46">
        <v>2300300</v>
      </c>
      <c r="M46">
        <v>11789</v>
      </c>
      <c r="N46">
        <v>196400</v>
      </c>
      <c r="P46" s="90">
        <f t="shared" si="354"/>
        <v>0.995184998459025</v>
      </c>
      <c r="Q46" s="91">
        <f t="shared" si="355"/>
        <v>0.001</v>
      </c>
      <c r="R46" s="91">
        <f t="shared" si="356"/>
        <v>0.578617463462042</v>
      </c>
      <c r="S46" s="91">
        <f t="shared" si="357"/>
        <v>0.463235649546828</v>
      </c>
      <c r="T46" s="91">
        <f t="shared" si="358"/>
        <v>0.693787800059954</v>
      </c>
      <c r="U46" s="91">
        <f t="shared" si="359"/>
        <v>0.572428571428571</v>
      </c>
      <c r="V46" s="108" cm="1">
        <f t="array" ref="V46">(MAX(J$42:J$51-J46)/(MAX(J$42:J$51)-MIN(J$42:J$51))+0.001)</f>
        <v>0.251950961241904</v>
      </c>
      <c r="W46" s="108" cm="1">
        <f t="array" ref="W46">(MAX(K$42:K$51-K46)/(MAX(K$42:K$51)-MIN(K$42:K$51))+0.001)</f>
        <v>0.776182663761323</v>
      </c>
      <c r="X46" s="91">
        <f t="shared" si="360"/>
        <v>0.001</v>
      </c>
      <c r="Y46" s="91">
        <f t="shared" si="361"/>
        <v>0.630096379069518</v>
      </c>
      <c r="Z46" s="91">
        <f t="shared" si="362"/>
        <v>0.275068367141166</v>
      </c>
      <c r="AB46" s="89">
        <f t="shared" ref="AB46:AL46" si="389">P46/SUM(P$42:P$51)</f>
        <v>0.133224099376053</v>
      </c>
      <c r="AC46" s="89">
        <f t="shared" si="389"/>
        <v>0.000165782047419294</v>
      </c>
      <c r="AD46" s="89">
        <f t="shared" si="389"/>
        <v>0.0930827647235193</v>
      </c>
      <c r="AE46" s="89">
        <f t="shared" si="389"/>
        <v>0.117617293073515</v>
      </c>
      <c r="AF46" s="89">
        <f t="shared" si="389"/>
        <v>0.14771088634797</v>
      </c>
      <c r="AG46" s="89">
        <f t="shared" si="389"/>
        <v>0.0835749296068411</v>
      </c>
      <c r="AH46" s="89">
        <f t="shared" si="389"/>
        <v>0.124882454226323</v>
      </c>
      <c r="AI46" s="89">
        <f t="shared" si="389"/>
        <v>0.11635129192149</v>
      </c>
      <c r="AJ46" s="89">
        <f t="shared" si="389"/>
        <v>0.000179254903860466</v>
      </c>
      <c r="AK46" s="89">
        <f t="shared" si="389"/>
        <v>0.10242781740787</v>
      </c>
      <c r="AL46" s="89">
        <f t="shared" si="389"/>
        <v>0.065025227783701</v>
      </c>
      <c r="AN46" s="89">
        <f t="shared" ref="AN46:AX46" si="390">AB46*LN(AB46)</f>
        <v>-0.268542829441672</v>
      </c>
      <c r="AO46" s="89">
        <f t="shared" si="390"/>
        <v>-0.00144310563394175</v>
      </c>
      <c r="AP46" s="89">
        <f t="shared" si="390"/>
        <v>-0.221003265653462</v>
      </c>
      <c r="AQ46" s="89">
        <f t="shared" si="390"/>
        <v>-0.251738551132851</v>
      </c>
      <c r="AR46" s="89">
        <f t="shared" si="390"/>
        <v>-0.282496831787127</v>
      </c>
      <c r="AS46" s="89">
        <f t="shared" si="390"/>
        <v>-0.20743395218749</v>
      </c>
      <c r="AT46" s="89">
        <f t="shared" si="390"/>
        <v>-0.259803253633456</v>
      </c>
      <c r="AU46" s="89">
        <f t="shared" si="390"/>
        <v>-0.250288067678695</v>
      </c>
      <c r="AV46" s="89">
        <f t="shared" si="390"/>
        <v>-0.00154637858766649</v>
      </c>
      <c r="AW46" s="89">
        <f t="shared" si="390"/>
        <v>-0.233391712227482</v>
      </c>
      <c r="AX46" s="89">
        <f t="shared" si="390"/>
        <v>-0.177712644728763</v>
      </c>
      <c r="AY46" s="77" t="s">
        <v>184</v>
      </c>
      <c r="AZ46" s="110">
        <v>0.26049795615013</v>
      </c>
      <c r="BA46" s="110">
        <v>0.633345720302242</v>
      </c>
      <c r="BB46" s="110">
        <v>0.106156323547628</v>
      </c>
      <c r="BC46" s="110">
        <v>0.0806878306878307</v>
      </c>
      <c r="BD46" s="110">
        <v>0.626984126984127</v>
      </c>
      <c r="BE46" s="110">
        <v>0.292328042328042</v>
      </c>
      <c r="BF46" s="110">
        <v>0.25</v>
      </c>
      <c r="BG46" s="110">
        <v>0.75</v>
      </c>
      <c r="BH46" s="110">
        <v>0.10958605664488</v>
      </c>
      <c r="BI46" s="110">
        <v>0.581263616557734</v>
      </c>
      <c r="BJ46" s="110">
        <v>0.309150326797386</v>
      </c>
      <c r="BL46" s="89">
        <f t="shared" ref="BL46:BV46" si="391">AZ$47*P46</f>
        <v>0.276371964748683</v>
      </c>
      <c r="BM46" s="89">
        <f t="shared" si="391"/>
        <v>0.000492910807762269</v>
      </c>
      <c r="BN46" s="89">
        <f t="shared" si="391"/>
        <v>0.132723307084397</v>
      </c>
      <c r="BO46" s="89">
        <f t="shared" si="391"/>
        <v>0.0989765382240143</v>
      </c>
      <c r="BP46" s="89">
        <f t="shared" si="391"/>
        <v>0.395488503656532</v>
      </c>
      <c r="BQ46" s="89">
        <f t="shared" si="391"/>
        <v>0.123812903634583</v>
      </c>
      <c r="BR46" s="89">
        <f t="shared" si="391"/>
        <v>0.137140400427086</v>
      </c>
      <c r="BS46" s="89">
        <f t="shared" si="391"/>
        <v>0.35369568142118</v>
      </c>
      <c r="BT46" s="89">
        <f t="shared" si="391"/>
        <v>0.00021610728403683</v>
      </c>
      <c r="BU46" s="89">
        <f t="shared" si="391"/>
        <v>0.248628482477426</v>
      </c>
      <c r="BV46" s="89">
        <f t="shared" si="391"/>
        <v>0.107085407103929</v>
      </c>
      <c r="BX46" s="89">
        <f t="shared" si="6"/>
        <v>0.409588182640843</v>
      </c>
      <c r="BY46" s="89">
        <f t="shared" si="7"/>
        <v>0.61827794551513</v>
      </c>
      <c r="BZ46" s="89">
        <f t="shared" si="8"/>
        <v>0.490836081848266</v>
      </c>
      <c r="CA46" s="89">
        <f t="shared" si="9"/>
        <v>0.355929996865392</v>
      </c>
      <c r="CC46" s="89">
        <f t="shared" ref="CC46:CF46" si="392">BX46/SUM(BX$42:BX$51)</f>
        <v>0.0632705554200251</v>
      </c>
      <c r="CD46" s="89">
        <f t="shared" si="392"/>
        <v>0.123645121657801</v>
      </c>
      <c r="CE46" s="89">
        <f t="shared" si="392"/>
        <v>0.118615291770011</v>
      </c>
      <c r="CF46" s="89">
        <f t="shared" si="392"/>
        <v>0.0674139436668496</v>
      </c>
      <c r="CH46" s="89">
        <f t="shared" ref="CH46:CK46" si="393">CC46*LN(CC46)</f>
        <v>-0.174647942343611</v>
      </c>
      <c r="CI46" s="89">
        <f t="shared" si="393"/>
        <v>-0.258460311287945</v>
      </c>
      <c r="CJ46" s="89">
        <f t="shared" si="393"/>
        <v>-0.252872366060238</v>
      </c>
      <c r="CK46" s="89">
        <f t="shared" si="393"/>
        <v>-0.181808894093564</v>
      </c>
      <c r="CL46" s="77" t="s">
        <v>184</v>
      </c>
      <c r="CM46" s="111">
        <v>0.133389037433155</v>
      </c>
      <c r="CN46" s="111">
        <v>0.0936831550802139</v>
      </c>
      <c r="CO46" s="111">
        <v>0.293917112299465</v>
      </c>
      <c r="CP46" s="111">
        <v>0.479010695187166</v>
      </c>
      <c r="CR46" s="89">
        <f t="shared" ref="CR46:CU46" si="394">CM$47*BX46</f>
        <v>0.0421508493384988</v>
      </c>
      <c r="CS46" s="89">
        <f t="shared" si="394"/>
        <v>0.213089317270337</v>
      </c>
      <c r="CT46" s="89">
        <f t="shared" si="394"/>
        <v>0.0954213632223025</v>
      </c>
      <c r="CU46" s="89">
        <f t="shared" si="394"/>
        <v>0.127435113883676</v>
      </c>
      <c r="CV46" s="87">
        <f t="shared" si="14"/>
        <v>0.478096643714814</v>
      </c>
      <c r="CX46">
        <f t="shared" si="300"/>
        <v>0.111428238552989</v>
      </c>
    </row>
    <row r="47" spans="1:102">
      <c r="A47" s="27" t="s">
        <v>100</v>
      </c>
      <c r="B47" s="28">
        <v>2017</v>
      </c>
      <c r="C47" s="27" t="s">
        <v>96</v>
      </c>
      <c r="D47">
        <v>213526</v>
      </c>
      <c r="E47">
        <v>1.7564325</v>
      </c>
      <c r="F47">
        <v>472420</v>
      </c>
      <c r="G47">
        <v>1352</v>
      </c>
      <c r="H47">
        <v>119236</v>
      </c>
      <c r="I47">
        <v>53</v>
      </c>
      <c r="J47">
        <v>34221</v>
      </c>
      <c r="K47">
        <v>18.337282</v>
      </c>
      <c r="L47">
        <v>2553200</v>
      </c>
      <c r="M47">
        <v>12652</v>
      </c>
      <c r="N47">
        <v>200321</v>
      </c>
      <c r="P47" s="90">
        <f t="shared" si="354"/>
        <v>1.001</v>
      </c>
      <c r="Q47" s="91">
        <f t="shared" si="355"/>
        <v>0.494463474615628</v>
      </c>
      <c r="R47" s="91">
        <f t="shared" si="356"/>
        <v>0.870456562948882</v>
      </c>
      <c r="S47" s="91">
        <f t="shared" si="357"/>
        <v>0.496468277945619</v>
      </c>
      <c r="T47" s="91">
        <f t="shared" si="358"/>
        <v>0.770590850044966</v>
      </c>
      <c r="U47" s="91">
        <f t="shared" si="359"/>
        <v>0.697428571428571</v>
      </c>
      <c r="V47" s="108" cm="1">
        <f t="array" ref="V47">(MAX(J$42:J$51-J47)/(MAX(J$42:J$51)-MIN(J$42:J$51))+0.001)</f>
        <v>0.00125701655186594</v>
      </c>
      <c r="W47" s="108" cm="1">
        <f t="array" ref="W47">(MAX(K$42:K$51-K47)/(MAX(K$42:K$51)-MIN(K$42:K$51))+0.001)</f>
        <v>1.001</v>
      </c>
      <c r="X47" s="91">
        <f t="shared" si="360"/>
        <v>0.227438813170519</v>
      </c>
      <c r="Y47" s="91">
        <f t="shared" si="361"/>
        <v>0.722822284302138</v>
      </c>
      <c r="Z47" s="91">
        <f t="shared" si="362"/>
        <v>0.295342725068124</v>
      </c>
      <c r="AB47" s="89">
        <f t="shared" ref="AB47:AL47" si="395">P47/SUM(P$42:P$51)</f>
        <v>0.134002545940627</v>
      </c>
      <c r="AC47" s="89">
        <f t="shared" si="395"/>
        <v>0.081973167195837</v>
      </c>
      <c r="AD47" s="89">
        <f t="shared" si="395"/>
        <v>0.140031209853605</v>
      </c>
      <c r="AE47" s="89">
        <f t="shared" si="395"/>
        <v>0.126055183805386</v>
      </c>
      <c r="AF47" s="89">
        <f t="shared" si="395"/>
        <v>0.16406263912675</v>
      </c>
      <c r="AG47" s="89">
        <f t="shared" si="395"/>
        <v>0.101825007821462</v>
      </c>
      <c r="AH47" s="89">
        <f t="shared" si="395"/>
        <v>0.000623055023193219</v>
      </c>
      <c r="AI47" s="89">
        <f t="shared" si="395"/>
        <v>0.150051848168083</v>
      </c>
      <c r="AJ47" s="89">
        <f t="shared" si="395"/>
        <v>0.04076952258902</v>
      </c>
      <c r="AK47" s="89">
        <f t="shared" si="395"/>
        <v>0.117501244911408</v>
      </c>
      <c r="AL47" s="89">
        <f t="shared" si="395"/>
        <v>0.0698180171402908</v>
      </c>
      <c r="AN47" s="89">
        <f t="shared" ref="AN47:AX47" si="396">AB47*LN(AB47)</f>
        <v>-0.269331245350847</v>
      </c>
      <c r="AO47" s="89">
        <f t="shared" si="396"/>
        <v>-0.205044673204267</v>
      </c>
      <c r="AP47" s="89">
        <f t="shared" si="396"/>
        <v>-0.275285948654501</v>
      </c>
      <c r="AQ47" s="89">
        <f t="shared" si="396"/>
        <v>-0.261064760771331</v>
      </c>
      <c r="AR47" s="89">
        <f t="shared" si="396"/>
        <v>-0.296544365081193</v>
      </c>
      <c r="AS47" s="89">
        <f t="shared" si="396"/>
        <v>-0.232619184407873</v>
      </c>
      <c r="AT47" s="89">
        <f t="shared" si="396"/>
        <v>-0.00459869169499467</v>
      </c>
      <c r="AU47" s="89">
        <f t="shared" si="396"/>
        <v>-0.284614502800906</v>
      </c>
      <c r="AV47" s="89">
        <f t="shared" si="396"/>
        <v>-0.130455153017243</v>
      </c>
      <c r="AW47" s="89">
        <f t="shared" si="396"/>
        <v>-0.251606161916147</v>
      </c>
      <c r="AX47" s="89">
        <f t="shared" si="396"/>
        <v>-0.185846008938073</v>
      </c>
      <c r="AY47" s="77" t="s">
        <v>185</v>
      </c>
      <c r="AZ47">
        <f t="shared" ref="AZ47:BJ47" si="397">AVERAGE(AZ45:AZ46)</f>
        <v>0.277709134660014</v>
      </c>
      <c r="BA47">
        <f t="shared" si="397"/>
        <v>0.492910807762269</v>
      </c>
      <c r="BB47">
        <f t="shared" si="397"/>
        <v>0.229380057577719</v>
      </c>
      <c r="BC47">
        <f t="shared" si="397"/>
        <v>0.213663474132098</v>
      </c>
      <c r="BD47">
        <f t="shared" si="397"/>
        <v>0.570042459124182</v>
      </c>
      <c r="BE47">
        <f t="shared" si="397"/>
        <v>0.216294066743719</v>
      </c>
      <c r="BF47">
        <f t="shared" si="397"/>
        <v>0.544313860725519</v>
      </c>
      <c r="BG47">
        <f t="shared" si="397"/>
        <v>0.455686139274481</v>
      </c>
      <c r="BH47">
        <f t="shared" si="397"/>
        <v>0.21610728403683</v>
      </c>
      <c r="BI47">
        <f t="shared" si="397"/>
        <v>0.39458801976387</v>
      </c>
      <c r="BJ47">
        <f t="shared" si="397"/>
        <v>0.389304696199301</v>
      </c>
      <c r="BL47" s="89">
        <f t="shared" ref="BL47:BV47" si="398">AZ$47*P47</f>
        <v>0.277986843794674</v>
      </c>
      <c r="BM47" s="89">
        <f t="shared" si="398"/>
        <v>0.243726390681727</v>
      </c>
      <c r="BN47" s="89">
        <f t="shared" si="398"/>
        <v>0.199665376528118</v>
      </c>
      <c r="BO47" s="89">
        <f t="shared" si="398"/>
        <v>0.106077137062241</v>
      </c>
      <c r="BP47" s="89">
        <f t="shared" si="398"/>
        <v>0.439269503138226</v>
      </c>
      <c r="BQ47" s="89">
        <f t="shared" si="398"/>
        <v>0.150849661977548</v>
      </c>
      <c r="BR47" s="89">
        <f t="shared" si="398"/>
        <v>0.00068421153234203</v>
      </c>
      <c r="BS47" s="89">
        <f t="shared" si="398"/>
        <v>0.456141825413755</v>
      </c>
      <c r="BT47" s="89">
        <f t="shared" si="398"/>
        <v>0.0491511841988408</v>
      </c>
      <c r="BU47" s="89">
        <f t="shared" si="398"/>
        <v>0.285217013803977</v>
      </c>
      <c r="BV47" s="89">
        <f t="shared" si="398"/>
        <v>0.11497830985732</v>
      </c>
      <c r="BX47" s="89">
        <f t="shared" si="6"/>
        <v>0.721378611004519</v>
      </c>
      <c r="BY47" s="89">
        <f t="shared" si="7"/>
        <v>0.696196302178015</v>
      </c>
      <c r="BZ47" s="89">
        <f t="shared" si="8"/>
        <v>0.456826036946097</v>
      </c>
      <c r="CA47" s="89">
        <f t="shared" si="9"/>
        <v>0.449346507860138</v>
      </c>
      <c r="CC47" s="89">
        <f t="shared" ref="CC47:CF47" si="399">BX47/SUM(BX$42:BX$51)</f>
        <v>0.111433941018763</v>
      </c>
      <c r="CD47" s="89">
        <f t="shared" si="399"/>
        <v>0.139227473832649</v>
      </c>
      <c r="CE47" s="89">
        <f t="shared" si="399"/>
        <v>0.110396435112222</v>
      </c>
      <c r="CF47" s="89">
        <f t="shared" si="399"/>
        <v>0.0851072414085825</v>
      </c>
      <c r="CH47" s="89">
        <f t="shared" ref="CH47:CK47" si="400">CC47*LN(CC47)</f>
        <v>-0.244522095515587</v>
      </c>
      <c r="CI47" s="89">
        <f t="shared" si="400"/>
        <v>-0.274507317082053</v>
      </c>
      <c r="CJ47" s="89">
        <f t="shared" si="400"/>
        <v>-0.243278133105937</v>
      </c>
      <c r="CK47" s="89">
        <f t="shared" si="400"/>
        <v>-0.209690894108037</v>
      </c>
      <c r="CL47" s="77" t="s">
        <v>185</v>
      </c>
      <c r="CM47">
        <f t="shared" ref="CM47:CP47" si="401">AVERAGE(CM45:CM46)</f>
        <v>0.102910316080725</v>
      </c>
      <c r="CN47">
        <f t="shared" si="401"/>
        <v>0.344649714284727</v>
      </c>
      <c r="CO47">
        <f t="shared" si="401"/>
        <v>0.194405763453634</v>
      </c>
      <c r="CP47">
        <f t="shared" si="401"/>
        <v>0.358034206180914</v>
      </c>
      <c r="CR47" s="89">
        <f t="shared" ref="CR47:CU47" si="402">CM$47*BX47</f>
        <v>0.0742373008723494</v>
      </c>
      <c r="CS47" s="89">
        <f t="shared" si="402"/>
        <v>0.239943856631736</v>
      </c>
      <c r="CT47" s="89">
        <f t="shared" si="402"/>
        <v>0.088809614478004</v>
      </c>
      <c r="CU47" s="89">
        <f t="shared" si="402"/>
        <v>0.160881420241871</v>
      </c>
      <c r="CV47" s="87">
        <f t="shared" si="14"/>
        <v>0.56387219222396</v>
      </c>
      <c r="CX47">
        <f t="shared" si="300"/>
        <v>0.124845517359937</v>
      </c>
    </row>
    <row r="48" spans="1:102">
      <c r="A48" s="27" t="s">
        <v>100</v>
      </c>
      <c r="B48" s="28">
        <v>2018</v>
      </c>
      <c r="C48" s="27" t="s">
        <v>96</v>
      </c>
      <c r="D48">
        <v>213526</v>
      </c>
      <c r="E48">
        <v>1.7528217</v>
      </c>
      <c r="F48">
        <v>488718</v>
      </c>
      <c r="G48">
        <v>999</v>
      </c>
      <c r="H48">
        <v>129228</v>
      </c>
      <c r="I48">
        <v>50</v>
      </c>
      <c r="J48">
        <v>34226</v>
      </c>
      <c r="K48">
        <v>19.426746</v>
      </c>
      <c r="L48">
        <v>3172840</v>
      </c>
      <c r="M48">
        <v>13515</v>
      </c>
      <c r="N48">
        <v>267420</v>
      </c>
      <c r="P48" s="90">
        <f t="shared" si="354"/>
        <v>1.001</v>
      </c>
      <c r="Q48" s="91">
        <f t="shared" si="355"/>
        <v>0.489797739855438</v>
      </c>
      <c r="R48" s="91">
        <f t="shared" si="356"/>
        <v>0.913971041965921</v>
      </c>
      <c r="S48" s="91">
        <f t="shared" si="357"/>
        <v>0.140979859013092</v>
      </c>
      <c r="T48" s="91">
        <f t="shared" si="358"/>
        <v>0.847393900029977</v>
      </c>
      <c r="U48" s="91">
        <f t="shared" si="359"/>
        <v>0.643857142857143</v>
      </c>
      <c r="V48" s="108" cm="1">
        <f t="array" ref="V48">(MAX(J$42:J$51-J48)/(MAX(J$42:J$51)-MIN(J$42:J$51))+0.001)</f>
        <v>0.001</v>
      </c>
      <c r="W48" s="108" cm="1">
        <f t="array" ref="W48">(MAX(K$42:K$51-K48)/(MAX(K$42:K$51)-MIN(K$42:K$51))+0.001)</f>
        <v>0.936747131039667</v>
      </c>
      <c r="X48" s="91">
        <f t="shared" si="360"/>
        <v>0.782245243352333</v>
      </c>
      <c r="Y48" s="91">
        <f t="shared" si="361"/>
        <v>0.815548189534759</v>
      </c>
      <c r="Z48" s="91">
        <f t="shared" si="362"/>
        <v>0.642292264099236</v>
      </c>
      <c r="AB48" s="89">
        <f t="shared" ref="AB48:AL48" si="403">P48/SUM(P$42:P$51)</f>
        <v>0.134002545940627</v>
      </c>
      <c r="AC48" s="89">
        <f t="shared" si="403"/>
        <v>0.0811996721345774</v>
      </c>
      <c r="AD48" s="89">
        <f t="shared" si="403"/>
        <v>0.147031427213404</v>
      </c>
      <c r="AE48" s="89">
        <f t="shared" si="403"/>
        <v>0.0357953223402107</v>
      </c>
      <c r="AF48" s="89">
        <f t="shared" si="403"/>
        <v>0.180414391905529</v>
      </c>
      <c r="AG48" s="89">
        <f t="shared" si="403"/>
        <v>0.0940035457294817</v>
      </c>
      <c r="AH48" s="89">
        <f t="shared" si="403"/>
        <v>0.000495661749456158</v>
      </c>
      <c r="AI48" s="89">
        <f t="shared" si="403"/>
        <v>0.14042021806059</v>
      </c>
      <c r="AJ48" s="89">
        <f t="shared" si="403"/>
        <v>0.14022129589243</v>
      </c>
      <c r="AK48" s="89">
        <f t="shared" si="403"/>
        <v>0.132574672414946</v>
      </c>
      <c r="AL48" s="89">
        <f t="shared" si="403"/>
        <v>0.151835709830378</v>
      </c>
      <c r="AN48" s="89">
        <f t="shared" ref="AN48:AX48" si="404">AB48*LN(AB48)</f>
        <v>-0.269331245350847</v>
      </c>
      <c r="AO48" s="89">
        <f t="shared" si="404"/>
        <v>-0.20387971523047</v>
      </c>
      <c r="AP48" s="89">
        <f t="shared" si="404"/>
        <v>-0.281875261290726</v>
      </c>
      <c r="AQ48" s="89">
        <f t="shared" si="404"/>
        <v>-0.119196206051671</v>
      </c>
      <c r="AR48" s="89">
        <f t="shared" si="404"/>
        <v>-0.30895944710305</v>
      </c>
      <c r="AS48" s="89">
        <f t="shared" si="404"/>
        <v>-0.222264124631878</v>
      </c>
      <c r="AT48" s="89">
        <f t="shared" si="404"/>
        <v>-0.00377179598599914</v>
      </c>
      <c r="AU48" s="89">
        <f t="shared" si="404"/>
        <v>-0.275661147938698</v>
      </c>
      <c r="AV48" s="89">
        <f t="shared" si="404"/>
        <v>-0.275469421891473</v>
      </c>
      <c r="AW48" s="89">
        <f t="shared" si="404"/>
        <v>-0.267881606335333</v>
      </c>
      <c r="AX48" s="89">
        <f t="shared" si="404"/>
        <v>-0.286203662483667</v>
      </c>
      <c r="BL48" s="89">
        <f t="shared" ref="BL48:BV48" si="405">AZ$47*P48</f>
        <v>0.277986843794674</v>
      </c>
      <c r="BM48" s="89">
        <f t="shared" si="405"/>
        <v>0.241426599592277</v>
      </c>
      <c r="BN48" s="89">
        <f t="shared" si="405"/>
        <v>0.209646730230511</v>
      </c>
      <c r="BO48" s="89">
        <f t="shared" si="405"/>
        <v>0.0301222464593906</v>
      </c>
      <c r="BP48" s="89">
        <f t="shared" si="405"/>
        <v>0.483050502619919</v>
      </c>
      <c r="BQ48" s="89">
        <f t="shared" si="405"/>
        <v>0.139262479830563</v>
      </c>
      <c r="BR48" s="89">
        <f t="shared" si="405"/>
        <v>0.000544313860725519</v>
      </c>
      <c r="BS48" s="89">
        <f t="shared" si="405"/>
        <v>0.426862683619912</v>
      </c>
      <c r="BT48" s="89">
        <f t="shared" si="405"/>
        <v>0.169048894991602</v>
      </c>
      <c r="BU48" s="89">
        <f t="shared" si="405"/>
        <v>0.32180554513053</v>
      </c>
      <c r="BV48" s="89">
        <f t="shared" si="405"/>
        <v>0.250047394746314</v>
      </c>
      <c r="BX48" s="89">
        <f t="shared" si="6"/>
        <v>0.729060173617462</v>
      </c>
      <c r="BY48" s="89">
        <f t="shared" si="7"/>
        <v>0.652435228909873</v>
      </c>
      <c r="BZ48" s="89">
        <f t="shared" si="8"/>
        <v>0.427406997480637</v>
      </c>
      <c r="CA48" s="89">
        <f t="shared" si="9"/>
        <v>0.740901834868446</v>
      </c>
      <c r="CC48" s="89">
        <f t="shared" ref="CC48:CF48" si="406">BX48/SUM(BX$42:BX$51)</f>
        <v>0.112620539542874</v>
      </c>
      <c r="CD48" s="89">
        <f t="shared" si="406"/>
        <v>0.130476000053963</v>
      </c>
      <c r="CE48" s="89">
        <f t="shared" si="406"/>
        <v>0.103287039371288</v>
      </c>
      <c r="CF48" s="89">
        <f t="shared" si="406"/>
        <v>0.14032847750502</v>
      </c>
      <c r="CH48" s="89">
        <f t="shared" ref="CH48:CK48" si="407">CC48*LN(CC48)</f>
        <v>-0.24593298239512</v>
      </c>
      <c r="CI48" s="89">
        <f t="shared" si="407"/>
        <v>-0.265722982494282</v>
      </c>
      <c r="CJ48" s="89">
        <f t="shared" si="407"/>
        <v>-0.234486717025429</v>
      </c>
      <c r="CK48" s="89">
        <f t="shared" si="407"/>
        <v>-0.275572761185737</v>
      </c>
      <c r="CR48" s="89">
        <f t="shared" ref="CR48:CU48" si="408">CM$47*BX48</f>
        <v>0.0750278129088413</v>
      </c>
      <c r="CS48" s="89">
        <f t="shared" si="408"/>
        <v>0.224861615233078</v>
      </c>
      <c r="CT48" s="89">
        <f t="shared" si="408"/>
        <v>0.0830903836506487</v>
      </c>
      <c r="CU48" s="89">
        <f t="shared" si="408"/>
        <v>0.265268200305107</v>
      </c>
      <c r="CV48" s="87">
        <f t="shared" si="14"/>
        <v>0.648248012097675</v>
      </c>
      <c r="CX48">
        <f t="shared" si="300"/>
        <v>0.153975999441863</v>
      </c>
    </row>
    <row r="49" spans="1:102">
      <c r="A49" s="27" t="s">
        <v>100</v>
      </c>
      <c r="B49" s="28">
        <v>2019</v>
      </c>
      <c r="C49" s="27" t="s">
        <v>96</v>
      </c>
      <c r="D49">
        <v>213526</v>
      </c>
      <c r="E49">
        <v>1.7492109</v>
      </c>
      <c r="F49">
        <v>505016</v>
      </c>
      <c r="G49">
        <v>860</v>
      </c>
      <c r="H49">
        <v>139220</v>
      </c>
      <c r="I49">
        <v>60</v>
      </c>
      <c r="J49">
        <v>34054</v>
      </c>
      <c r="K49">
        <v>20.516211</v>
      </c>
      <c r="L49">
        <v>3176191</v>
      </c>
      <c r="M49">
        <v>14378</v>
      </c>
      <c r="N49">
        <v>278693</v>
      </c>
      <c r="P49" s="90">
        <f t="shared" si="354"/>
        <v>1.001</v>
      </c>
      <c r="Q49" s="91">
        <f t="shared" si="355"/>
        <v>0.485132005095249</v>
      </c>
      <c r="R49" s="91">
        <f t="shared" si="356"/>
        <v>0.95748552098296</v>
      </c>
      <c r="S49" s="91">
        <f t="shared" si="357"/>
        <v>0.001</v>
      </c>
      <c r="T49" s="91">
        <f t="shared" si="358"/>
        <v>0.924196950014989</v>
      </c>
      <c r="U49" s="91">
        <f t="shared" si="359"/>
        <v>0.822428571428571</v>
      </c>
      <c r="V49" s="108" cm="1">
        <f t="array" ref="V49">(MAX(J$42:J$51-J49)/(MAX(J$42:J$51)-MIN(J$42:J$51))+0.001)</f>
        <v>0.00984136938418834</v>
      </c>
      <c r="W49" s="108" cm="1">
        <f t="array" ref="W49">(MAX(K$42:K$51-K49)/(MAX(K$42:K$51)-MIN(K$42:K$51))+0.001)</f>
        <v>0.872494203102747</v>
      </c>
      <c r="X49" s="91">
        <f t="shared" si="360"/>
        <v>0.785245624779515</v>
      </c>
      <c r="Y49" s="91">
        <f t="shared" si="361"/>
        <v>0.908274094767379</v>
      </c>
      <c r="Z49" s="91">
        <f t="shared" si="362"/>
        <v>0.70058168947812</v>
      </c>
      <c r="AB49" s="89">
        <f t="shared" ref="AB49:AL49" si="409">P49/SUM(P$42:P$51)</f>
        <v>0.134002545940627</v>
      </c>
      <c r="AC49" s="89">
        <f t="shared" si="409"/>
        <v>0.0804261770733179</v>
      </c>
      <c r="AD49" s="89">
        <f t="shared" si="409"/>
        <v>0.154031644573202</v>
      </c>
      <c r="AE49" s="89">
        <f t="shared" si="409"/>
        <v>0.000253903802931784</v>
      </c>
      <c r="AF49" s="89">
        <f t="shared" si="409"/>
        <v>0.196766144684308</v>
      </c>
      <c r="AG49" s="89">
        <f t="shared" si="409"/>
        <v>0.120075086036083</v>
      </c>
      <c r="AH49" s="89">
        <f t="shared" si="409"/>
        <v>0.00487799036601107</v>
      </c>
      <c r="AI49" s="89">
        <f t="shared" si="409"/>
        <v>0.130788579112393</v>
      </c>
      <c r="AJ49" s="89">
        <f t="shared" si="409"/>
        <v>0.140759128976704</v>
      </c>
      <c r="AK49" s="89">
        <f t="shared" si="409"/>
        <v>0.147648099918485</v>
      </c>
      <c r="AL49" s="89">
        <f t="shared" si="409"/>
        <v>0.165615132022889</v>
      </c>
      <c r="AN49" s="89">
        <f t="shared" ref="AN49:AX49" si="410">AB49*LN(AB49)</f>
        <v>-0.269331245350847</v>
      </c>
      <c r="AO49" s="89">
        <f t="shared" si="410"/>
        <v>-0.202707388955266</v>
      </c>
      <c r="AP49" s="89">
        <f t="shared" si="410"/>
        <v>-0.288131165119586</v>
      </c>
      <c r="AQ49" s="89">
        <f t="shared" si="410"/>
        <v>-0.00210195662046047</v>
      </c>
      <c r="AR49" s="89">
        <f t="shared" si="410"/>
        <v>-0.319890461840379</v>
      </c>
      <c r="AS49" s="89">
        <f t="shared" si="410"/>
        <v>-0.254515717005907</v>
      </c>
      <c r="AT49" s="89">
        <f t="shared" si="410"/>
        <v>-0.0259656498105449</v>
      </c>
      <c r="AU49" s="89">
        <f t="shared" si="410"/>
        <v>-0.266046617189863</v>
      </c>
      <c r="AV49" s="89">
        <f t="shared" si="410"/>
        <v>-0.275987149734712</v>
      </c>
      <c r="AW49" s="89">
        <f t="shared" si="410"/>
        <v>-0.282439525925552</v>
      </c>
      <c r="AX49" s="89">
        <f t="shared" si="410"/>
        <v>-0.297790691519582</v>
      </c>
      <c r="BL49" s="89">
        <f t="shared" ref="BL49:BV49" si="411">AZ$47*P49</f>
        <v>0.277986843794674</v>
      </c>
      <c r="BM49" s="89">
        <f t="shared" si="411"/>
        <v>0.239126808502828</v>
      </c>
      <c r="BN49" s="89">
        <f t="shared" si="411"/>
        <v>0.219628083932904</v>
      </c>
      <c r="BO49" s="89">
        <f t="shared" si="411"/>
        <v>0.000213663474132098</v>
      </c>
      <c r="BP49" s="89">
        <f t="shared" si="411"/>
        <v>0.526831502101613</v>
      </c>
      <c r="BQ49" s="89">
        <f t="shared" si="411"/>
        <v>0.177886420320513</v>
      </c>
      <c r="BR49" s="89">
        <f t="shared" si="411"/>
        <v>0.00535679376433348</v>
      </c>
      <c r="BS49" s="89">
        <f t="shared" si="411"/>
        <v>0.397583514951255</v>
      </c>
      <c r="BT49" s="89">
        <f t="shared" si="411"/>
        <v>0.169697299272905</v>
      </c>
      <c r="BU49" s="89">
        <f t="shared" si="411"/>
        <v>0.358394076457081</v>
      </c>
      <c r="BV49" s="89">
        <f t="shared" si="411"/>
        <v>0.272739741785073</v>
      </c>
      <c r="BX49" s="89">
        <f t="shared" si="6"/>
        <v>0.736741736230406</v>
      </c>
      <c r="BY49" s="89">
        <f t="shared" si="7"/>
        <v>0.704931585896258</v>
      </c>
      <c r="BZ49" s="89">
        <f t="shared" si="8"/>
        <v>0.402940308715589</v>
      </c>
      <c r="CA49" s="89">
        <f t="shared" si="9"/>
        <v>0.800831117515058</v>
      </c>
      <c r="CC49" s="89">
        <f t="shared" ref="CC49:CF49" si="412">BX49/SUM(BX$42:BX$51)</f>
        <v>0.113807138066984</v>
      </c>
      <c r="CD49" s="89">
        <f t="shared" si="412"/>
        <v>0.14097438268795</v>
      </c>
      <c r="CE49" s="89">
        <f t="shared" si="412"/>
        <v>0.0973744271289597</v>
      </c>
      <c r="CF49" s="89">
        <f t="shared" si="412"/>
        <v>0.151679218717937</v>
      </c>
      <c r="CH49" s="89">
        <f t="shared" ref="CH49:CK49" si="413">CC49*LN(CC49)</f>
        <v>-0.247331366740784</v>
      </c>
      <c r="CI49" s="89">
        <f t="shared" si="413"/>
        <v>-0.276193780581778</v>
      </c>
      <c r="CJ49" s="89">
        <f t="shared" si="413"/>
        <v>-0.226803703366573</v>
      </c>
      <c r="CK49" s="89">
        <f t="shared" si="413"/>
        <v>-0.286065094031268</v>
      </c>
      <c r="CR49" s="89">
        <f t="shared" ref="CR49:CU49" si="414">CM$47*BX49</f>
        <v>0.0758183249453332</v>
      </c>
      <c r="CS49" s="89">
        <f t="shared" si="414"/>
        <v>0.242954469669424</v>
      </c>
      <c r="CT49" s="89">
        <f t="shared" si="414"/>
        <v>0.078333918342097</v>
      </c>
      <c r="CU49" s="89">
        <f t="shared" si="414"/>
        <v>0.286724933444479</v>
      </c>
      <c r="CV49" s="87">
        <f t="shared" si="14"/>
        <v>0.683831646401333</v>
      </c>
      <c r="CX49">
        <f t="shared" si="300"/>
        <v>0.16064419400576</v>
      </c>
    </row>
    <row r="50" spans="1:102">
      <c r="A50" s="27" t="s">
        <v>100</v>
      </c>
      <c r="B50" s="28">
        <v>2020</v>
      </c>
      <c r="C50" s="27" t="s">
        <v>96</v>
      </c>
      <c r="D50">
        <v>213526</v>
      </c>
      <c r="E50">
        <v>1.7456001</v>
      </c>
      <c r="F50">
        <v>521314</v>
      </c>
      <c r="G50">
        <v>1333</v>
      </c>
      <c r="H50">
        <v>149212</v>
      </c>
      <c r="I50">
        <v>70</v>
      </c>
      <c r="J50">
        <v>33882</v>
      </c>
      <c r="K50">
        <v>21.605675</v>
      </c>
      <c r="L50">
        <v>2631600</v>
      </c>
      <c r="M50">
        <v>15241</v>
      </c>
      <c r="N50">
        <v>302900</v>
      </c>
      <c r="P50" s="90">
        <f t="shared" si="354"/>
        <v>1.001</v>
      </c>
      <c r="Q50" s="91">
        <f t="shared" si="355"/>
        <v>0.48046627033506</v>
      </c>
      <c r="R50" s="91">
        <f t="shared" si="356"/>
        <v>1.001</v>
      </c>
      <c r="S50" s="91">
        <f t="shared" si="357"/>
        <v>0.477334340382679</v>
      </c>
      <c r="T50" s="91">
        <f t="shared" si="358"/>
        <v>1.001</v>
      </c>
      <c r="U50" s="91">
        <f t="shared" si="359"/>
        <v>1.001</v>
      </c>
      <c r="V50" s="108" cm="1">
        <f t="array" ref="V50">(MAX(J$42:J$51-J50)/(MAX(J$42:J$51)-MIN(J$42:J$51))+0.001)</f>
        <v>0.0186827387683767</v>
      </c>
      <c r="W50" s="108" cm="1">
        <f t="array" ref="W50">(MAX(K$42:K$51-K50)/(MAX(K$42:K$51)-MIN(K$42:K$51))+0.001)</f>
        <v>0.808241334142413</v>
      </c>
      <c r="X50" s="91">
        <f t="shared" si="360"/>
        <v>0.297635740622353</v>
      </c>
      <c r="Y50" s="91">
        <f t="shared" si="361"/>
        <v>1.001</v>
      </c>
      <c r="Z50" s="91">
        <f t="shared" si="362"/>
        <v>0.825749091247537</v>
      </c>
      <c r="AB50" s="89">
        <f t="shared" ref="AB50:AL50" si="415">P50/SUM(P$42:P$51)</f>
        <v>0.134002545940627</v>
      </c>
      <c r="AC50" s="89">
        <f t="shared" si="415"/>
        <v>0.0796526820120584</v>
      </c>
      <c r="AD50" s="89">
        <f t="shared" si="415"/>
        <v>0.161031861933001</v>
      </c>
      <c r="AE50" s="89">
        <f t="shared" si="415"/>
        <v>0.121197004293097</v>
      </c>
      <c r="AF50" s="89">
        <f t="shared" si="415"/>
        <v>0.213117897463087</v>
      </c>
      <c r="AG50" s="89">
        <f t="shared" si="415"/>
        <v>0.146146626342684</v>
      </c>
      <c r="AH50" s="89">
        <f t="shared" si="415"/>
        <v>0.00926031898256598</v>
      </c>
      <c r="AI50" s="89">
        <f t="shared" si="415"/>
        <v>0.121156949004901</v>
      </c>
      <c r="AJ50" s="89">
        <f t="shared" si="415"/>
        <v>0.0533526660706986</v>
      </c>
      <c r="AK50" s="89">
        <f t="shared" si="415"/>
        <v>0.162721527422023</v>
      </c>
      <c r="AL50" s="89">
        <f t="shared" si="415"/>
        <v>0.195204280697966</v>
      </c>
      <c r="AN50" s="89">
        <f t="shared" ref="AN50:AX50" si="416">AB50*LN(AB50)</f>
        <v>-0.269331245350847</v>
      </c>
      <c r="AO50" s="89">
        <f t="shared" si="416"/>
        <v>-0.20152762351218</v>
      </c>
      <c r="AP50" s="89">
        <f t="shared" si="416"/>
        <v>-0.294068823138549</v>
      </c>
      <c r="AQ50" s="89">
        <f t="shared" si="416"/>
        <v>-0.25576663427809</v>
      </c>
      <c r="AR50" s="89">
        <f t="shared" si="416"/>
        <v>-0.329461037119166</v>
      </c>
      <c r="AS50" s="89">
        <f t="shared" si="416"/>
        <v>-0.281061134896637</v>
      </c>
      <c r="AT50" s="89">
        <f t="shared" si="416"/>
        <v>-0.0433569688974562</v>
      </c>
      <c r="AU50" s="89">
        <f t="shared" si="416"/>
        <v>-0.255722152752789</v>
      </c>
      <c r="AV50" s="89">
        <f t="shared" si="416"/>
        <v>-0.156367665220299</v>
      </c>
      <c r="AW50" s="89">
        <f t="shared" si="416"/>
        <v>-0.29545591164024</v>
      </c>
      <c r="AX50" s="89">
        <f t="shared" si="416"/>
        <v>-0.318906926858988</v>
      </c>
      <c r="BL50" s="89">
        <f t="shared" ref="BL50:BV50" si="417">AZ$47*P50</f>
        <v>0.277986843794674</v>
      </c>
      <c r="BM50" s="89">
        <f t="shared" si="417"/>
        <v>0.236827017413379</v>
      </c>
      <c r="BN50" s="89">
        <f t="shared" si="417"/>
        <v>0.229609437635297</v>
      </c>
      <c r="BO50" s="89">
        <f t="shared" si="417"/>
        <v>0.101988913488717</v>
      </c>
      <c r="BP50" s="89">
        <f t="shared" si="417"/>
        <v>0.570612501583306</v>
      </c>
      <c r="BQ50" s="89">
        <f t="shared" si="417"/>
        <v>0.216510360810463</v>
      </c>
      <c r="BR50" s="89">
        <f t="shared" si="417"/>
        <v>0.0101692736679415</v>
      </c>
      <c r="BS50" s="89">
        <f t="shared" si="417"/>
        <v>0.368304373157412</v>
      </c>
      <c r="BT50" s="89">
        <f t="shared" si="417"/>
        <v>0.0643212515381871</v>
      </c>
      <c r="BU50" s="89">
        <f t="shared" si="417"/>
        <v>0.394982607783633</v>
      </c>
      <c r="BV50" s="89">
        <f t="shared" si="417"/>
        <v>0.321467999104971</v>
      </c>
      <c r="BX50" s="89">
        <f t="shared" si="6"/>
        <v>0.74442329884335</v>
      </c>
      <c r="BY50" s="89">
        <f t="shared" si="7"/>
        <v>0.889111775882485</v>
      </c>
      <c r="BZ50" s="89">
        <f t="shared" si="8"/>
        <v>0.378473646825353</v>
      </c>
      <c r="CA50" s="89">
        <f t="shared" si="9"/>
        <v>0.780771858426792</v>
      </c>
      <c r="CC50" s="89">
        <f t="shared" ref="CC50:CF50" si="418">BX50/SUM(BX$42:BX$51)</f>
        <v>0.114993736591094</v>
      </c>
      <c r="CD50" s="89">
        <f t="shared" si="418"/>
        <v>0.177807302514696</v>
      </c>
      <c r="CE50" s="89">
        <f t="shared" si="418"/>
        <v>0.0914618213811906</v>
      </c>
      <c r="CF50" s="89">
        <f t="shared" si="418"/>
        <v>0.147879949833369</v>
      </c>
      <c r="CH50" s="89">
        <f t="shared" ref="CH50:CK50" si="419">CC50*LN(CC50)</f>
        <v>-0.248717378913725</v>
      </c>
      <c r="CI50" s="89">
        <f t="shared" si="419"/>
        <v>-0.307082970438377</v>
      </c>
      <c r="CJ50" s="89">
        <f t="shared" si="419"/>
        <v>-0.218761461744159</v>
      </c>
      <c r="CK50" s="89">
        <f t="shared" si="419"/>
        <v>-0.282651005230263</v>
      </c>
      <c r="CR50" s="89">
        <f t="shared" ref="CR50:CU50" si="420">CM$47*BX50</f>
        <v>0.0766088369818251</v>
      </c>
      <c r="CS50" s="89">
        <f t="shared" si="420"/>
        <v>0.306432119525084</v>
      </c>
      <c r="CT50" s="89">
        <f t="shared" si="420"/>
        <v>0.0735774582581638</v>
      </c>
      <c r="CU50" s="89">
        <f t="shared" si="420"/>
        <v>0.279543032540234</v>
      </c>
      <c r="CV50" s="87">
        <f t="shared" si="14"/>
        <v>0.736161447305307</v>
      </c>
      <c r="CX50">
        <f t="shared" si="300"/>
        <v>0.17807593476103</v>
      </c>
    </row>
    <row r="51" spans="1:102">
      <c r="A51" s="27" t="s">
        <v>100</v>
      </c>
      <c r="B51" s="28">
        <v>2021</v>
      </c>
      <c r="C51" s="29" t="s">
        <v>96</v>
      </c>
      <c r="D51">
        <v>41557</v>
      </c>
      <c r="E51">
        <v>2.1159371</v>
      </c>
      <c r="F51">
        <v>146772</v>
      </c>
      <c r="G51">
        <v>914</v>
      </c>
      <c r="I51">
        <v>14</v>
      </c>
      <c r="J51">
        <v>14772</v>
      </c>
      <c r="K51">
        <v>35.293163</v>
      </c>
      <c r="L51">
        <v>3417158</v>
      </c>
      <c r="M51">
        <v>5934</v>
      </c>
      <c r="N51">
        <v>336793</v>
      </c>
      <c r="P51" s="90">
        <f t="shared" si="354"/>
        <v>0.001</v>
      </c>
      <c r="Q51" s="91">
        <f t="shared" si="355"/>
        <v>0.95900128027307</v>
      </c>
      <c r="R51" s="91">
        <f t="shared" si="356"/>
        <v>0.001</v>
      </c>
      <c r="S51" s="91">
        <f t="shared" si="357"/>
        <v>0.055380664652568</v>
      </c>
      <c r="T51" s="91">
        <v>0.001</v>
      </c>
      <c r="U51" s="91">
        <f t="shared" si="359"/>
        <v>0.001</v>
      </c>
      <c r="V51" s="108" cm="1">
        <f t="array" ref="V51">(MAX(J$42:J$51-J51)/(MAX(J$42:J$51)-MIN(J$42:J$51))+0.001)</f>
        <v>1.001</v>
      </c>
      <c r="W51" s="108" cm="1">
        <f t="array" ref="W51">(MAX(K$42:K$51-K51)/(MAX(K$42:K$51)-MIN(K$42:K$51))+0.001)</f>
        <v>0.001</v>
      </c>
      <c r="X51" s="91">
        <f t="shared" si="360"/>
        <v>1.001</v>
      </c>
      <c r="Y51" s="91">
        <f t="shared" si="361"/>
        <v>0.001</v>
      </c>
      <c r="Z51" s="91">
        <f t="shared" si="362"/>
        <v>1.001</v>
      </c>
      <c r="AB51" s="89">
        <f t="shared" ref="AB51:AL51" si="421">P51/SUM(P$42:P$51)</f>
        <v>0.000133868677263364</v>
      </c>
      <c r="AC51" s="89">
        <f t="shared" si="421"/>
        <v>0.158985195721394</v>
      </c>
      <c r="AD51" s="89">
        <f t="shared" si="421"/>
        <v>0.000160870990942059</v>
      </c>
      <c r="AE51" s="89">
        <f t="shared" si="421"/>
        <v>0.0140613613641768</v>
      </c>
      <c r="AF51" s="89">
        <f t="shared" si="421"/>
        <v>0.000212904992470617</v>
      </c>
      <c r="AG51" s="89">
        <f t="shared" si="421"/>
        <v>0.000146000625716967</v>
      </c>
      <c r="AH51" s="89">
        <f t="shared" si="421"/>
        <v>0.496157411205614</v>
      </c>
      <c r="AI51" s="89">
        <f t="shared" si="421"/>
        <v>0.000149901946221861</v>
      </c>
      <c r="AJ51" s="89">
        <f t="shared" si="421"/>
        <v>0.179434158764327</v>
      </c>
      <c r="AK51" s="89">
        <f t="shared" si="421"/>
        <v>0.000162558968453569</v>
      </c>
      <c r="AL51" s="89">
        <f t="shared" si="421"/>
        <v>0.236633000326352</v>
      </c>
      <c r="AN51" s="89">
        <f t="shared" ref="AN51:AX51" si="422">AB51*LN(AB51)</f>
        <v>-0.00119392804701155</v>
      </c>
      <c r="AO51" s="89">
        <f t="shared" si="422"/>
        <v>-0.292364901930869</v>
      </c>
      <c r="AP51" s="89">
        <f t="shared" si="422"/>
        <v>-0.00140519327561458</v>
      </c>
      <c r="AQ51" s="89">
        <f t="shared" si="422"/>
        <v>-0.0599622087803874</v>
      </c>
      <c r="AR51" s="89">
        <f t="shared" si="422"/>
        <v>-0.0018000402894854</v>
      </c>
      <c r="AS51" s="89">
        <f t="shared" si="422"/>
        <v>-0.00128946287524721</v>
      </c>
      <c r="AT51" s="89">
        <f t="shared" si="422"/>
        <v>-0.347737896025682</v>
      </c>
      <c r="AU51" s="89">
        <f t="shared" si="422"/>
        <v>-0.00131996596001721</v>
      </c>
      <c r="AV51" s="89">
        <f t="shared" si="422"/>
        <v>-0.308258364318709</v>
      </c>
      <c r="AW51" s="89">
        <f t="shared" si="422"/>
        <v>-0.0014182408011135</v>
      </c>
      <c r="AX51" s="89">
        <f t="shared" si="422"/>
        <v>-0.341046095397357</v>
      </c>
      <c r="AY51" s="81" t="s">
        <v>170</v>
      </c>
      <c r="BL51" s="89">
        <f t="shared" ref="BL51:BV51" si="423">AZ$47*P51</f>
        <v>0.000277709134660014</v>
      </c>
      <c r="BM51" s="89">
        <f t="shared" si="423"/>
        <v>0.472702095704449</v>
      </c>
      <c r="BN51" s="89">
        <f t="shared" si="423"/>
        <v>0.000229380057577719</v>
      </c>
      <c r="BO51" s="89">
        <f t="shared" si="423"/>
        <v>0.0118328252094124</v>
      </c>
      <c r="BP51" s="89">
        <f t="shared" si="423"/>
        <v>0.000570042459124182</v>
      </c>
      <c r="BQ51" s="89">
        <f t="shared" si="423"/>
        <v>0.000216294066743719</v>
      </c>
      <c r="BR51" s="89">
        <f t="shared" si="423"/>
        <v>0.544858174586245</v>
      </c>
      <c r="BS51" s="89">
        <f t="shared" si="423"/>
        <v>0.000455686139274481</v>
      </c>
      <c r="BT51" s="89">
        <f t="shared" si="423"/>
        <v>0.216323391320867</v>
      </c>
      <c r="BU51" s="89">
        <f t="shared" si="423"/>
        <v>0.00039458801976387</v>
      </c>
      <c r="BV51" s="89">
        <f t="shared" si="423"/>
        <v>0.3896940008955</v>
      </c>
      <c r="BX51" s="89">
        <f t="shared" si="6"/>
        <v>0.473209184896687</v>
      </c>
      <c r="BY51" s="89">
        <f t="shared" si="7"/>
        <v>0.0126191617352803</v>
      </c>
      <c r="BZ51" s="89">
        <f t="shared" si="8"/>
        <v>0.545313860725519</v>
      </c>
      <c r="CA51" s="89">
        <f t="shared" si="9"/>
        <v>0.606411980236131</v>
      </c>
      <c r="CC51" s="89">
        <f t="shared" ref="CC51:CF51" si="424">BX51/SUM(BX$42:BX$51)</f>
        <v>0.0730983197933826</v>
      </c>
      <c r="CD51" s="89">
        <f t="shared" si="424"/>
        <v>0.00252361870465588</v>
      </c>
      <c r="CE51" s="89">
        <f t="shared" si="424"/>
        <v>0.131780374524676</v>
      </c>
      <c r="CF51" s="89">
        <f t="shared" si="424"/>
        <v>0.114855795899669</v>
      </c>
      <c r="CH51" s="89">
        <f t="shared" ref="CH51:CK51" si="425">CC51*LN(CC51)</f>
        <v>-0.191221542173349</v>
      </c>
      <c r="CI51" s="89">
        <f t="shared" si="425"/>
        <v>-0.0150964420757637</v>
      </c>
      <c r="CJ51" s="89">
        <f t="shared" si="425"/>
        <v>-0.267068554365084</v>
      </c>
      <c r="CK51" s="89">
        <f t="shared" si="425"/>
        <v>-0.248556888004806</v>
      </c>
      <c r="CL51" s="81" t="s">
        <v>170</v>
      </c>
      <c r="CR51" s="89">
        <f t="shared" ref="CR51:CU51" si="426">CM$47*BX51</f>
        <v>0.0486981067900202</v>
      </c>
      <c r="CS51" s="89">
        <f t="shared" si="426"/>
        <v>0.0043491904865771</v>
      </c>
      <c r="CT51" s="89">
        <f t="shared" si="426"/>
        <v>0.106012157416193</v>
      </c>
      <c r="CU51" s="89">
        <f t="shared" si="426"/>
        <v>0.21711623196244</v>
      </c>
      <c r="CV51" s="87">
        <f t="shared" si="14"/>
        <v>0.37617568665523</v>
      </c>
      <c r="CX51">
        <f t="shared" si="300"/>
        <v>0.0773551321031066</v>
      </c>
    </row>
    <row r="52" spans="1:102">
      <c r="A52" s="27" t="s">
        <v>98</v>
      </c>
      <c r="B52" s="28">
        <v>2012</v>
      </c>
      <c r="C52" s="27" t="s">
        <v>96</v>
      </c>
      <c r="D52">
        <v>43260</v>
      </c>
      <c r="E52">
        <v>1.5813916</v>
      </c>
      <c r="F52">
        <v>86360</v>
      </c>
      <c r="G52">
        <v>242</v>
      </c>
      <c r="I52">
        <v>32</v>
      </c>
      <c r="J52">
        <v>6104</v>
      </c>
      <c r="K52">
        <v>33.256542</v>
      </c>
      <c r="L52">
        <v>4505200</v>
      </c>
      <c r="M52">
        <v>11783</v>
      </c>
      <c r="N52">
        <v>52134</v>
      </c>
      <c r="P52" s="112">
        <f t="shared" ref="P52:Z52" si="427">(D52-MIN(D$52:D$61))/(MAX(D$52:D$61)-MIN(D$52:D$61))+0.001</f>
        <v>0.001</v>
      </c>
      <c r="Q52" s="113">
        <f t="shared" si="427"/>
        <v>0.97264820357512</v>
      </c>
      <c r="R52" s="113">
        <f t="shared" si="427"/>
        <v>0.001</v>
      </c>
      <c r="S52" s="113">
        <f t="shared" si="427"/>
        <v>1.001</v>
      </c>
      <c r="T52" s="113">
        <v>0.001</v>
      </c>
      <c r="U52" s="113">
        <f t="shared" si="427"/>
        <v>0.819181818181818</v>
      </c>
      <c r="V52" s="108" cm="1">
        <f t="array" ref="V52">(MAX(J$52:J$61-J52)/(MAX(J$52:J$61)-MIN(J$52:J$61))+0.001)</f>
        <v>0.425263923377084</v>
      </c>
      <c r="W52" s="108" cm="1">
        <f t="array" ref="W52">(MAX(K$52:K$61-K52)/(MAX(K$52:K$61)-MIN(K$52:K$61))+0.001)</f>
        <v>0.127904633984993</v>
      </c>
      <c r="X52" s="113">
        <f t="shared" si="427"/>
        <v>0.190591979657201</v>
      </c>
      <c r="Y52" s="113">
        <f t="shared" si="427"/>
        <v>0.206683355886333</v>
      </c>
      <c r="Z52" s="113">
        <f t="shared" si="427"/>
        <v>0.001</v>
      </c>
      <c r="AA52" s="80"/>
      <c r="AB52" s="80">
        <f t="shared" ref="AB52:AL52" si="428">P52/SUM(P$52:P$61)</f>
        <v>0.000110987791342952</v>
      </c>
      <c r="AC52" s="80">
        <f t="shared" si="428"/>
        <v>0.117696382134036</v>
      </c>
      <c r="AD52" s="80">
        <f t="shared" si="428"/>
        <v>0.000264538045753128</v>
      </c>
      <c r="AE52" s="80">
        <f t="shared" si="428"/>
        <v>0.222656498252304</v>
      </c>
      <c r="AF52" s="80">
        <f t="shared" si="428"/>
        <v>0.1</v>
      </c>
      <c r="AG52" s="80">
        <f t="shared" si="428"/>
        <v>0.21398717644265</v>
      </c>
      <c r="AH52" s="80">
        <f t="shared" si="428"/>
        <v>0.0835635802955349</v>
      </c>
      <c r="AI52" s="80">
        <f t="shared" si="428"/>
        <v>0.019924121479023</v>
      </c>
      <c r="AJ52" s="80">
        <f t="shared" si="428"/>
        <v>0.0547369111122221</v>
      </c>
      <c r="AK52" s="80">
        <f t="shared" si="428"/>
        <v>0.0433438614712718</v>
      </c>
      <c r="AL52" s="80">
        <f t="shared" si="428"/>
        <v>0.000221763086469732</v>
      </c>
      <c r="AM52" s="80"/>
      <c r="AN52" s="80">
        <f t="shared" ref="AN52:AX52" si="429">AB52*LN(AB52)</f>
        <v>-0.00101066485578273</v>
      </c>
      <c r="AO52" s="80">
        <f t="shared" si="429"/>
        <v>-0.251828711322562</v>
      </c>
      <c r="AP52" s="80">
        <f t="shared" si="429"/>
        <v>-0.00217913889145668</v>
      </c>
      <c r="AQ52" s="80">
        <f t="shared" si="429"/>
        <v>-0.334457906172458</v>
      </c>
      <c r="AR52" s="80">
        <f t="shared" si="429"/>
        <v>-0.230258509299405</v>
      </c>
      <c r="AS52" s="80">
        <f t="shared" si="429"/>
        <v>-0.329933814565817</v>
      </c>
      <c r="AT52" s="80">
        <f t="shared" si="429"/>
        <v>-0.207417131604831</v>
      </c>
      <c r="AU52" s="80">
        <f t="shared" si="429"/>
        <v>-0.0780193559887343</v>
      </c>
      <c r="AV52" s="80">
        <f t="shared" si="429"/>
        <v>-0.159022604981364</v>
      </c>
      <c r="AW52" s="80">
        <f t="shared" si="429"/>
        <v>-0.136038618396348</v>
      </c>
      <c r="AX52" s="80">
        <f t="shared" si="429"/>
        <v>-0.00186589263815593</v>
      </c>
      <c r="AY52" s="80"/>
      <c r="AZ52" s="80">
        <f t="shared" ref="AZ52:BJ52" si="430">SUM(AN52:AN61)</f>
        <v>-2.19810235872105</v>
      </c>
      <c r="BA52" s="80">
        <f t="shared" si="430"/>
        <v>-2.19102748323723</v>
      </c>
      <c r="BB52" s="80">
        <f t="shared" si="430"/>
        <v>-1.89567970691416</v>
      </c>
      <c r="BC52" s="80">
        <f t="shared" si="430"/>
        <v>-2.03770126331808</v>
      </c>
      <c r="BD52" s="80">
        <f t="shared" si="430"/>
        <v>-2.30258509299405</v>
      </c>
      <c r="BE52" s="80">
        <f t="shared" si="430"/>
        <v>-1.70300557696569</v>
      </c>
      <c r="BF52" s="80">
        <f t="shared" si="430"/>
        <v>-2.10376360451792</v>
      </c>
      <c r="BG52" s="80">
        <f t="shared" si="430"/>
        <v>-2.1199433612539</v>
      </c>
      <c r="BH52" s="80">
        <f t="shared" si="430"/>
        <v>-1.90745113349215</v>
      </c>
      <c r="BI52" s="80">
        <f t="shared" si="430"/>
        <v>-2.07275790682129</v>
      </c>
      <c r="BJ52" s="80">
        <f t="shared" si="430"/>
        <v>-1.90630315992965</v>
      </c>
      <c r="BK52" s="80"/>
      <c r="BL52" s="80">
        <f t="shared" ref="BL52:BV52" si="431">AZ$57*P52</f>
        <v>0.000214110805215768</v>
      </c>
      <c r="BM52" s="80">
        <f t="shared" si="431"/>
        <v>0.395102589988275</v>
      </c>
      <c r="BN52" s="80">
        <f t="shared" si="431"/>
        <v>0.000379675942617608</v>
      </c>
      <c r="BO52" s="80">
        <f t="shared" si="431"/>
        <v>0.193744557774641</v>
      </c>
      <c r="BP52" s="80">
        <f t="shared" si="431"/>
        <v>0.000313492063492064</v>
      </c>
      <c r="BQ52" s="80">
        <f t="shared" si="431"/>
        <v>0.403821353989792</v>
      </c>
      <c r="BR52" s="80">
        <f t="shared" si="431"/>
        <v>0.163983361991501</v>
      </c>
      <c r="BS52" s="80">
        <f t="shared" si="431"/>
        <v>0.0785841279599535</v>
      </c>
      <c r="BT52" s="80">
        <f t="shared" si="431"/>
        <v>0.0473145310611419</v>
      </c>
      <c r="BU52" s="80">
        <f t="shared" si="431"/>
        <v>0.0833254409596959</v>
      </c>
      <c r="BV52" s="80">
        <f t="shared" si="431"/>
        <v>0.000348594560599258</v>
      </c>
      <c r="BW52" s="80"/>
      <c r="BX52" s="80">
        <f t="shared" si="6"/>
        <v>0.395696376736108</v>
      </c>
      <c r="BY52" s="80">
        <f t="shared" si="7"/>
        <v>0.597879403827925</v>
      </c>
      <c r="BZ52" s="80">
        <f t="shared" si="8"/>
        <v>0.242567489951454</v>
      </c>
      <c r="CA52" s="80">
        <f t="shared" si="9"/>
        <v>0.130988566581437</v>
      </c>
      <c r="CB52" s="80"/>
      <c r="CC52" s="80">
        <f t="shared" ref="CC52:CF52" si="432">BX52/SUM(BX$52:BX$61)</f>
        <v>0.0588716122572187</v>
      </c>
      <c r="CD52" s="80">
        <f t="shared" si="432"/>
        <v>0.216590507183118</v>
      </c>
      <c r="CE52" s="80">
        <f t="shared" si="432"/>
        <v>0.0410675513275399</v>
      </c>
      <c r="CF52" s="80">
        <f t="shared" si="432"/>
        <v>0.0300518649235488</v>
      </c>
      <c r="CG52" s="80"/>
      <c r="CH52" s="80">
        <f t="shared" ref="CH52:CK52" si="433">CC52*LN(CC52)</f>
        <v>-0.166747734941494</v>
      </c>
      <c r="CI52" s="80">
        <f t="shared" si="433"/>
        <v>-0.331328629179268</v>
      </c>
      <c r="CJ52" s="80">
        <f t="shared" si="433"/>
        <v>-0.131109676074224</v>
      </c>
      <c r="CK52" s="80">
        <f t="shared" si="433"/>
        <v>-0.10532669454629</v>
      </c>
      <c r="CL52" s="80"/>
      <c r="CM52">
        <f t="shared" ref="CM52:CP52" si="434">SUM(CH52:CH61)</f>
        <v>-2.24839216873376</v>
      </c>
      <c r="CN52">
        <f t="shared" si="434"/>
        <v>-1.89435615586527</v>
      </c>
      <c r="CO52">
        <f t="shared" si="434"/>
        <v>-2.20404307140105</v>
      </c>
      <c r="CP52">
        <f t="shared" si="434"/>
        <v>-2.04768896513453</v>
      </c>
      <c r="CQ52" s="80"/>
      <c r="CR52" s="80">
        <f t="shared" ref="CR52:CU52" si="435">CM$57*BX52</f>
        <v>0.0395327054023776</v>
      </c>
      <c r="CS52" s="80">
        <f t="shared" si="435"/>
        <v>0.177584997137655</v>
      </c>
      <c r="CT52" s="80">
        <f t="shared" si="435"/>
        <v>0.0502963829445061</v>
      </c>
      <c r="CU52" s="80">
        <f t="shared" si="435"/>
        <v>0.051834599038816</v>
      </c>
      <c r="CV52" s="87">
        <f t="shared" si="14"/>
        <v>0.319248684523355</v>
      </c>
      <c r="CW52" s="80">
        <f>AVERAGE(CV52:CV61)</f>
        <v>0.444097957971279</v>
      </c>
      <c r="CX52">
        <f t="shared" si="300"/>
        <v>0.0510654909916611</v>
      </c>
    </row>
    <row r="53" spans="1:102">
      <c r="A53" s="27" t="s">
        <v>98</v>
      </c>
      <c r="B53" s="28">
        <v>2013</v>
      </c>
      <c r="C53" s="27" t="s">
        <v>96</v>
      </c>
      <c r="D53">
        <v>43263</v>
      </c>
      <c r="E53">
        <v>1.5065067</v>
      </c>
      <c r="F53">
        <v>92635</v>
      </c>
      <c r="G53">
        <v>210</v>
      </c>
      <c r="H53">
        <v>1340</v>
      </c>
      <c r="I53">
        <v>32</v>
      </c>
      <c r="J53">
        <v>6064</v>
      </c>
      <c r="K53">
        <v>34.784321</v>
      </c>
      <c r="L53">
        <v>4353800</v>
      </c>
      <c r="M53">
        <v>13001</v>
      </c>
      <c r="N53">
        <v>54279</v>
      </c>
      <c r="P53" s="90">
        <f t="shared" ref="P53:Z53" si="436">(D53-MIN(D$52:D$61))/(MAX(D$52:D$61)-MIN(D$52:D$61))+0.001</f>
        <v>1.001</v>
      </c>
      <c r="Q53" s="91">
        <f t="shared" si="436"/>
        <v>0.885274074381672</v>
      </c>
      <c r="R53" s="91">
        <f t="shared" si="436"/>
        <v>0.0423272127347089</v>
      </c>
      <c r="S53" s="91">
        <f t="shared" si="436"/>
        <v>0.818142857142857</v>
      </c>
      <c r="T53" s="91">
        <v>0.001</v>
      </c>
      <c r="U53" s="91">
        <f t="shared" si="436"/>
        <v>0.819181818181818</v>
      </c>
      <c r="V53" s="108" cm="1">
        <f t="array" ref="V53">(MAX(J$52:J$61-J53)/(MAX(J$52:J$61)-MIN(J$52:J$61))+0.001)</f>
        <v>0.439453352252572</v>
      </c>
      <c r="W53" s="108" cm="1">
        <f t="array" ref="W53">(MAX(K$52:K$61-K53)/(MAX(K$52:K$61)-MIN(K$52:K$61))+0.001)</f>
        <v>0.001</v>
      </c>
      <c r="X53" s="91">
        <f t="shared" si="436"/>
        <v>0.147595835678621</v>
      </c>
      <c r="Y53" s="91">
        <f t="shared" si="436"/>
        <v>0.481378890392422</v>
      </c>
      <c r="Z53" s="91">
        <f t="shared" si="436"/>
        <v>0.0385788367203924</v>
      </c>
      <c r="AB53" s="89">
        <f t="shared" ref="AB53:AL53" si="437">P53/SUM(P$52:P$61)</f>
        <v>0.111098779134295</v>
      </c>
      <c r="AC53" s="89">
        <f t="shared" si="437"/>
        <v>0.107123578050934</v>
      </c>
      <c r="AD53" s="89">
        <f t="shared" si="437"/>
        <v>0.0111971581390168</v>
      </c>
      <c r="AE53" s="89">
        <f t="shared" si="437"/>
        <v>0.181982840800763</v>
      </c>
      <c r="AF53" s="89">
        <f t="shared" si="437"/>
        <v>0.1</v>
      </c>
      <c r="AG53" s="89">
        <f t="shared" si="437"/>
        <v>0.21398717644265</v>
      </c>
      <c r="AH53" s="89">
        <f t="shared" si="437"/>
        <v>0.0863517770223314</v>
      </c>
      <c r="AI53" s="89">
        <f t="shared" si="437"/>
        <v>0.000155773257451804</v>
      </c>
      <c r="AJ53" s="89">
        <f t="shared" si="437"/>
        <v>0.0423886679418809</v>
      </c>
      <c r="AK53" s="89">
        <f t="shared" si="437"/>
        <v>0.100950653964795</v>
      </c>
      <c r="AL53" s="89">
        <f t="shared" si="437"/>
        <v>0.00855536190352606</v>
      </c>
      <c r="AN53" s="89">
        <f t="shared" ref="AN53:AX53" si="438">AB53*LN(AB53)</f>
        <v>-0.244121299318363</v>
      </c>
      <c r="AO53" s="89">
        <f t="shared" si="438"/>
        <v>-0.239289668031871</v>
      </c>
      <c r="AP53" s="89">
        <f t="shared" si="438"/>
        <v>-0.050298701118934</v>
      </c>
      <c r="AQ53" s="89">
        <f t="shared" si="438"/>
        <v>-0.310070167155549</v>
      </c>
      <c r="AR53" s="89">
        <f t="shared" si="438"/>
        <v>-0.230258509299405</v>
      </c>
      <c r="AS53" s="89">
        <f t="shared" si="438"/>
        <v>-0.329933814565817</v>
      </c>
      <c r="AT53" s="89">
        <f t="shared" si="438"/>
        <v>-0.211503643566295</v>
      </c>
      <c r="AU53" s="89">
        <f t="shared" si="438"/>
        <v>-0.00136568114074772</v>
      </c>
      <c r="AV53" s="89">
        <f t="shared" si="438"/>
        <v>-0.133985247632333</v>
      </c>
      <c r="AW53" s="89">
        <f t="shared" si="438"/>
        <v>-0.231492312519175</v>
      </c>
      <c r="AX53" s="89">
        <f t="shared" si="438"/>
        <v>-0.0407337640224991</v>
      </c>
      <c r="AY53" s="81" t="s">
        <v>181</v>
      </c>
      <c r="AZ53" s="108">
        <f t="shared" ref="AZ53:BJ53" si="439">-1/LN(10)*AZ52</f>
        <v>0.954623725051074</v>
      </c>
      <c r="BA53" s="108">
        <f t="shared" si="439"/>
        <v>0.9515511456683</v>
      </c>
      <c r="BB53" s="108">
        <f t="shared" si="439"/>
        <v>0.823283236168793</v>
      </c>
      <c r="BC53" s="108">
        <f t="shared" si="439"/>
        <v>0.884962414426328</v>
      </c>
      <c r="BD53" s="108">
        <f t="shared" si="439"/>
        <v>1</v>
      </c>
      <c r="BE53" s="108">
        <f t="shared" si="439"/>
        <v>0.739605924726663</v>
      </c>
      <c r="BF53" s="108">
        <f t="shared" si="439"/>
        <v>0.913652924671027</v>
      </c>
      <c r="BG53" s="108">
        <f t="shared" si="439"/>
        <v>0.920679703740001</v>
      </c>
      <c r="BH53" s="108">
        <f t="shared" si="439"/>
        <v>0.828395501775742</v>
      </c>
      <c r="BI53" s="108">
        <f t="shared" si="439"/>
        <v>0.900187321253822</v>
      </c>
      <c r="BJ53" s="108">
        <f t="shared" si="439"/>
        <v>0.827896943192177</v>
      </c>
      <c r="BL53" s="89">
        <f t="shared" ref="BL53:BV53" si="440">AZ$57*P53</f>
        <v>0.214324916020983</v>
      </c>
      <c r="BM53" s="89">
        <f t="shared" si="440"/>
        <v>0.359610060813377</v>
      </c>
      <c r="BN53" s="89">
        <f t="shared" si="440"/>
        <v>0.0160706243934266</v>
      </c>
      <c r="BO53" s="89">
        <f t="shared" si="440"/>
        <v>0.158352373679944</v>
      </c>
      <c r="BP53" s="89">
        <f t="shared" si="440"/>
        <v>0.000313492063492064</v>
      </c>
      <c r="BQ53" s="89">
        <f t="shared" si="440"/>
        <v>0.403821353989792</v>
      </c>
      <c r="BR53" s="89">
        <f t="shared" si="440"/>
        <v>0.169454858922781</v>
      </c>
      <c r="BS53" s="89">
        <f t="shared" si="440"/>
        <v>0.000614396253768052</v>
      </c>
      <c r="BT53" s="89">
        <f t="shared" si="440"/>
        <v>0.0366407220506955</v>
      </c>
      <c r="BU53" s="89">
        <f t="shared" si="440"/>
        <v>0.19407033594276</v>
      </c>
      <c r="BV53" s="89">
        <f t="shared" si="440"/>
        <v>0.0134483726349757</v>
      </c>
      <c r="BX53" s="89">
        <f t="shared" si="6"/>
        <v>0.590005601227787</v>
      </c>
      <c r="BY53" s="89">
        <f t="shared" si="7"/>
        <v>0.562487219733228</v>
      </c>
      <c r="BZ53" s="89">
        <f t="shared" si="8"/>
        <v>0.170069255176549</v>
      </c>
      <c r="CA53" s="89">
        <f t="shared" si="9"/>
        <v>0.244159430628431</v>
      </c>
      <c r="CC53" s="89">
        <f t="shared" ref="CC53:CF53" si="441">BX53/SUM(BX$52:BX$61)</f>
        <v>0.0877808921870269</v>
      </c>
      <c r="CD53" s="89">
        <f t="shared" si="441"/>
        <v>0.203769173893646</v>
      </c>
      <c r="CE53" s="89">
        <f t="shared" si="441"/>
        <v>0.0287933385780477</v>
      </c>
      <c r="CF53" s="89">
        <f t="shared" si="441"/>
        <v>0.0560159288749406</v>
      </c>
      <c r="CH53" s="89">
        <f t="shared" ref="CH53:CK53" si="442">CC53*LN(CC53)</f>
        <v>-0.213563136014225</v>
      </c>
      <c r="CI53" s="89">
        <f t="shared" si="442"/>
        <v>-0.324149364311887</v>
      </c>
      <c r="CJ53" s="89">
        <f t="shared" si="442"/>
        <v>-0.102147570942216</v>
      </c>
      <c r="CK53" s="89">
        <f t="shared" si="442"/>
        <v>-0.161444583247953</v>
      </c>
      <c r="CL53" s="81" t="s">
        <v>181</v>
      </c>
      <c r="CM53" s="108">
        <f t="shared" ref="CM53:CP53" si="443">-1/LN(10)*CM52</f>
        <v>0.976464312035559</v>
      </c>
      <c r="CN53" s="108">
        <f t="shared" si="443"/>
        <v>0.822708425251742</v>
      </c>
      <c r="CO53" s="108">
        <f t="shared" si="443"/>
        <v>0.957203743786571</v>
      </c>
      <c r="CP53" s="108">
        <f t="shared" si="443"/>
        <v>0.889300018212108</v>
      </c>
      <c r="CR53" s="89">
        <f t="shared" ref="CR53:CU53" si="444">CM$57*BX53</f>
        <v>0.0589454920246744</v>
      </c>
      <c r="CS53" s="89">
        <f t="shared" si="444"/>
        <v>0.167072641517255</v>
      </c>
      <c r="CT53" s="89">
        <f t="shared" si="444"/>
        <v>0.0352638698085986</v>
      </c>
      <c r="CU53" s="89">
        <f t="shared" si="444"/>
        <v>0.0966184035635052</v>
      </c>
      <c r="CV53" s="87">
        <f t="shared" si="14"/>
        <v>0.357900406914033</v>
      </c>
      <c r="CX53">
        <f t="shared" si="300"/>
        <v>0.0777819477940898</v>
      </c>
    </row>
    <row r="54" spans="1:102">
      <c r="A54" s="27" t="s">
        <v>98</v>
      </c>
      <c r="B54" s="28">
        <v>2014</v>
      </c>
      <c r="C54" s="27" t="s">
        <v>96</v>
      </c>
      <c r="D54">
        <v>43263</v>
      </c>
      <c r="E54">
        <v>1.5536139</v>
      </c>
      <c r="F54">
        <v>101206</v>
      </c>
      <c r="G54">
        <v>178</v>
      </c>
      <c r="I54">
        <v>32</v>
      </c>
      <c r="J54">
        <v>6060</v>
      </c>
      <c r="K54">
        <v>28.339636</v>
      </c>
      <c r="L54">
        <v>4365300</v>
      </c>
      <c r="M54">
        <v>13409</v>
      </c>
      <c r="N54">
        <v>59581</v>
      </c>
      <c r="P54" s="90">
        <f t="shared" ref="P54:Z54" si="445">(D54-MIN(D$52:D$61))/(MAX(D$52:D$61)-MIN(D$52:D$61))+0.001</f>
        <v>1.001</v>
      </c>
      <c r="Q54" s="91">
        <f t="shared" si="445"/>
        <v>0.940237766377543</v>
      </c>
      <c r="R54" s="91">
        <f t="shared" si="445"/>
        <v>0.0987759044238229</v>
      </c>
      <c r="S54" s="91">
        <f t="shared" si="445"/>
        <v>0.635285714285714</v>
      </c>
      <c r="T54" s="113">
        <v>0.001</v>
      </c>
      <c r="U54" s="91">
        <f t="shared" si="445"/>
        <v>0.819181818181818</v>
      </c>
      <c r="V54" s="108" cm="1">
        <f t="array" ref="V54">(MAX(J$52:J$61-J54)/(MAX(J$52:J$61)-MIN(J$52:J$61))+0.001)</f>
        <v>0.440872295140121</v>
      </c>
      <c r="W54" s="108" cm="1">
        <f t="array" ref="W54">(MAX(K$52:K$61-K54)/(MAX(K$52:K$61)-MIN(K$52:K$61))+0.001)</f>
        <v>0.536326373168878</v>
      </c>
      <c r="X54" s="91">
        <f t="shared" si="445"/>
        <v>0.150861725082542</v>
      </c>
      <c r="Y54" s="91">
        <f t="shared" si="445"/>
        <v>0.573395128552097</v>
      </c>
      <c r="Z54" s="91">
        <f t="shared" si="445"/>
        <v>0.131466012613875</v>
      </c>
      <c r="AB54" s="89">
        <f t="shared" ref="AB54:AL54" si="446">P54/SUM(P$52:P$61)</f>
        <v>0.111098779134295</v>
      </c>
      <c r="AC54" s="89">
        <f t="shared" si="446"/>
        <v>0.113774520984736</v>
      </c>
      <c r="AD54" s="89">
        <f t="shared" si="446"/>
        <v>0.0261299847237759</v>
      </c>
      <c r="AE54" s="89">
        <f t="shared" si="446"/>
        <v>0.141309183349221</v>
      </c>
      <c r="AF54" s="89">
        <f t="shared" si="446"/>
        <v>0.1</v>
      </c>
      <c r="AG54" s="89">
        <f t="shared" si="446"/>
        <v>0.21398717644265</v>
      </c>
      <c r="AH54" s="89">
        <f t="shared" si="446"/>
        <v>0.086630596695011</v>
      </c>
      <c r="AI54" s="89">
        <f t="shared" si="446"/>
        <v>0.0835453062058278</v>
      </c>
      <c r="AJ54" s="89">
        <f t="shared" si="446"/>
        <v>0.0433266124363255</v>
      </c>
      <c r="AK54" s="89">
        <f t="shared" si="446"/>
        <v>0.12024751056361</v>
      </c>
      <c r="AL54" s="89">
        <f t="shared" si="446"/>
        <v>0.0291543087231217</v>
      </c>
      <c r="AN54" s="89">
        <f t="shared" ref="AN54:AX54" si="447">AB54*LN(AB54)</f>
        <v>-0.244121299318363</v>
      </c>
      <c r="AO54" s="89">
        <f t="shared" si="447"/>
        <v>-0.247293094073441</v>
      </c>
      <c r="AP54" s="89">
        <f t="shared" si="447"/>
        <v>-0.0952352180410241</v>
      </c>
      <c r="AQ54" s="89">
        <f t="shared" si="447"/>
        <v>-0.276514516459767</v>
      </c>
      <c r="AR54" s="89">
        <f t="shared" si="447"/>
        <v>-0.230258509299405</v>
      </c>
      <c r="AS54" s="89">
        <f t="shared" si="447"/>
        <v>-0.329933814565817</v>
      </c>
      <c r="AT54" s="89">
        <f t="shared" si="447"/>
        <v>-0.21190729448386</v>
      </c>
      <c r="AU54" s="89">
        <f t="shared" si="447"/>
        <v>-0.207390044710247</v>
      </c>
      <c r="AV54" s="89">
        <f t="shared" si="447"/>
        <v>-0.13600172634678</v>
      </c>
      <c r="AW54" s="89">
        <f t="shared" si="447"/>
        <v>-0.2547086463224</v>
      </c>
      <c r="AX54" s="89">
        <f t="shared" si="447"/>
        <v>-0.103064929263194</v>
      </c>
      <c r="AY54" s="109" t="s">
        <v>182</v>
      </c>
      <c r="AZ54">
        <f t="shared" ref="AZ54:BJ54" si="448">1-AZ53</f>
        <v>0.045376274948926</v>
      </c>
      <c r="BA54">
        <f t="shared" si="448"/>
        <v>0.0484488543317001</v>
      </c>
      <c r="BB54">
        <f t="shared" si="448"/>
        <v>0.176716763831207</v>
      </c>
      <c r="BC54">
        <f t="shared" si="448"/>
        <v>0.115037585573672</v>
      </c>
      <c r="BD54">
        <f t="shared" si="448"/>
        <v>0</v>
      </c>
      <c r="BE54">
        <f t="shared" si="448"/>
        <v>0.260394075273337</v>
      </c>
      <c r="BF54">
        <f t="shared" si="448"/>
        <v>0.0863470753289735</v>
      </c>
      <c r="BG54">
        <f t="shared" si="448"/>
        <v>0.0793202962599993</v>
      </c>
      <c r="BH54">
        <f t="shared" si="448"/>
        <v>0.171604498224258</v>
      </c>
      <c r="BI54">
        <f t="shared" si="448"/>
        <v>0.0998126787461784</v>
      </c>
      <c r="BJ54">
        <f t="shared" si="448"/>
        <v>0.172103056807823</v>
      </c>
      <c r="BL54" s="89">
        <f t="shared" ref="BL54:BV54" si="449">AZ$57*P54</f>
        <v>0.214324916020983</v>
      </c>
      <c r="BM54" s="89">
        <f t="shared" si="449"/>
        <v>0.381937040890105</v>
      </c>
      <c r="BN54" s="89">
        <f t="shared" si="449"/>
        <v>0.0375028346200217</v>
      </c>
      <c r="BO54" s="89">
        <f t="shared" si="449"/>
        <v>0.122960189585247</v>
      </c>
      <c r="BP54" s="89">
        <f t="shared" si="449"/>
        <v>0.000313492063492064</v>
      </c>
      <c r="BQ54" s="89">
        <f t="shared" si="449"/>
        <v>0.403821353989792</v>
      </c>
      <c r="BR54" s="89">
        <f t="shared" si="449"/>
        <v>0.170002008615909</v>
      </c>
      <c r="BS54" s="89">
        <f t="shared" si="449"/>
        <v>0.329516914471965</v>
      </c>
      <c r="BT54" s="89">
        <f t="shared" si="449"/>
        <v>0.0374514803308812</v>
      </c>
      <c r="BU54" s="89">
        <f t="shared" si="449"/>
        <v>0.231167148055314</v>
      </c>
      <c r="BV54" s="89">
        <f t="shared" si="449"/>
        <v>0.0458283369008703</v>
      </c>
      <c r="BX54" s="89">
        <f t="shared" si="6"/>
        <v>0.63376479153111</v>
      </c>
      <c r="BY54" s="89">
        <f t="shared" si="7"/>
        <v>0.527095035638531</v>
      </c>
      <c r="BZ54" s="89">
        <f t="shared" si="8"/>
        <v>0.499518923087874</v>
      </c>
      <c r="CA54" s="89">
        <f t="shared" si="9"/>
        <v>0.314446965287065</v>
      </c>
      <c r="CC54" s="89">
        <f t="shared" ref="CC54:CF54" si="450">BX54/SUM(BX$52:BX$61)</f>
        <v>0.0942913740506127</v>
      </c>
      <c r="CD54" s="89">
        <f t="shared" si="450"/>
        <v>0.190947840604174</v>
      </c>
      <c r="CE54" s="89">
        <f t="shared" si="450"/>
        <v>0.0845703561392099</v>
      </c>
      <c r="CF54" s="89">
        <f t="shared" si="450"/>
        <v>0.0721415461902297</v>
      </c>
      <c r="CH54" s="89">
        <f t="shared" ref="CH54:CK54" si="451">CC54*LN(CC54)</f>
        <v>-0.222656403949087</v>
      </c>
      <c r="CI54" s="89">
        <f t="shared" si="451"/>
        <v>-0.316162836868718</v>
      </c>
      <c r="CJ54" s="89">
        <f t="shared" si="451"/>
        <v>-0.208903281282807</v>
      </c>
      <c r="CK54" s="89">
        <f t="shared" si="451"/>
        <v>-0.189669154930968</v>
      </c>
      <c r="CL54" s="109" t="s">
        <v>182</v>
      </c>
      <c r="CM54">
        <f t="shared" ref="CM54:CP54" si="452">1-CM53</f>
        <v>0.0235356879644413</v>
      </c>
      <c r="CN54">
        <f t="shared" si="452"/>
        <v>0.177291574748258</v>
      </c>
      <c r="CO54">
        <f t="shared" si="452"/>
        <v>0.0427962562134291</v>
      </c>
      <c r="CP54">
        <f t="shared" si="452"/>
        <v>0.110699981787892</v>
      </c>
      <c r="CR54" s="89">
        <f t="shared" ref="CR54:CU54" si="453">CM$57*BX54</f>
        <v>0.0633173267965189</v>
      </c>
      <c r="CS54" s="89">
        <f t="shared" si="453"/>
        <v>0.156560285896855</v>
      </c>
      <c r="CT54" s="89">
        <f t="shared" si="453"/>
        <v>0.103575277332849</v>
      </c>
      <c r="CU54" s="89">
        <f t="shared" si="453"/>
        <v>0.124432481322666</v>
      </c>
      <c r="CV54" s="87">
        <f t="shared" si="14"/>
        <v>0.447885371348889</v>
      </c>
      <c r="CX54">
        <f t="shared" si="300"/>
        <v>0.114003879327758</v>
      </c>
    </row>
    <row r="55" spans="1:102">
      <c r="A55" s="27" t="s">
        <v>98</v>
      </c>
      <c r="B55" s="28">
        <v>2015</v>
      </c>
      <c r="C55" s="27" t="s">
        <v>96</v>
      </c>
      <c r="D55">
        <v>43263</v>
      </c>
      <c r="E55">
        <v>0.74863047</v>
      </c>
      <c r="F55">
        <v>100327</v>
      </c>
      <c r="G55">
        <v>178</v>
      </c>
      <c r="I55">
        <v>34</v>
      </c>
      <c r="J55">
        <v>5570</v>
      </c>
      <c r="K55">
        <v>27.164606</v>
      </c>
      <c r="L55">
        <v>3837600</v>
      </c>
      <c r="M55">
        <v>10871</v>
      </c>
      <c r="N55">
        <v>58379</v>
      </c>
      <c r="P55" s="90">
        <f t="shared" ref="P55:Z55" si="454">(D55-MIN(D$52:D$61))/(MAX(D$52:D$61)-MIN(D$52:D$61))+0.001</f>
        <v>1.001</v>
      </c>
      <c r="Q55" s="91">
        <f t="shared" si="454"/>
        <v>0.001</v>
      </c>
      <c r="R55" s="91">
        <f t="shared" si="454"/>
        <v>0.0929868016359649</v>
      </c>
      <c r="S55" s="91">
        <f t="shared" si="454"/>
        <v>0.635285714285714</v>
      </c>
      <c r="T55" s="91">
        <v>0.001</v>
      </c>
      <c r="U55" s="91">
        <f t="shared" si="454"/>
        <v>1.001</v>
      </c>
      <c r="V55" s="108" cm="1">
        <f t="array" ref="V55">(MAX(J$52:J$61-J55)/(MAX(J$52:J$61)-MIN(J$52:J$61))+0.001)</f>
        <v>0.614692798864846</v>
      </c>
      <c r="W55" s="108" cm="1">
        <f t="array" ref="W55">(MAX(K$52:K$61-K55)/(MAX(K$52:K$61)-MIN(K$52:K$61))+0.001)</f>
        <v>0.633929987350895</v>
      </c>
      <c r="X55" s="91">
        <f t="shared" si="454"/>
        <v>0.001</v>
      </c>
      <c r="Y55" s="91">
        <f t="shared" si="454"/>
        <v>0.001</v>
      </c>
      <c r="Z55" s="91">
        <f t="shared" si="454"/>
        <v>0.110407848633497</v>
      </c>
      <c r="AB55" s="89">
        <f t="shared" ref="AB55:AL55" si="455">P55/SUM(P$52:P$61)</f>
        <v>0.111098779134295</v>
      </c>
      <c r="AC55" s="89">
        <f t="shared" si="455"/>
        <v>0.000121006116807109</v>
      </c>
      <c r="AD55" s="89">
        <f t="shared" si="455"/>
        <v>0.0245985467856119</v>
      </c>
      <c r="AE55" s="89">
        <f t="shared" si="455"/>
        <v>0.141309183349221</v>
      </c>
      <c r="AF55" s="89">
        <f t="shared" si="455"/>
        <v>0.1</v>
      </c>
      <c r="AG55" s="89">
        <f t="shared" si="455"/>
        <v>0.261481833293755</v>
      </c>
      <c r="AH55" s="89">
        <f t="shared" si="455"/>
        <v>0.120786006598268</v>
      </c>
      <c r="AI55" s="89">
        <f t="shared" si="455"/>
        <v>0.0987493391260295</v>
      </c>
      <c r="AJ55" s="89">
        <f t="shared" si="455"/>
        <v>0.000287194199937856</v>
      </c>
      <c r="AK55" s="89">
        <f t="shared" si="455"/>
        <v>0.000209711426860657</v>
      </c>
      <c r="AL55" s="89">
        <f t="shared" si="455"/>
        <v>0.0244843852834473</v>
      </c>
      <c r="AN55" s="89">
        <f t="shared" ref="AN55:AX55" si="456">AB55*LN(AB55)</f>
        <v>-0.244121299318363</v>
      </c>
      <c r="AO55" s="89">
        <f t="shared" si="456"/>
        <v>-0.00109143517642225</v>
      </c>
      <c r="AP55" s="89">
        <f t="shared" si="456"/>
        <v>-0.0911392863659934</v>
      </c>
      <c r="AQ55" s="89">
        <f t="shared" si="456"/>
        <v>-0.276514516459767</v>
      </c>
      <c r="AR55" s="89">
        <f t="shared" si="456"/>
        <v>-0.230258509299405</v>
      </c>
      <c r="AS55" s="89">
        <f t="shared" si="456"/>
        <v>-0.350749239007971</v>
      </c>
      <c r="AT55" s="89">
        <f t="shared" si="456"/>
        <v>-0.255309590284078</v>
      </c>
      <c r="AU55" s="89">
        <f t="shared" si="456"/>
        <v>-0.228621563516306</v>
      </c>
      <c r="AV55" s="89">
        <f t="shared" si="456"/>
        <v>-0.00234216976878374</v>
      </c>
      <c r="AW55" s="89">
        <f t="shared" si="456"/>
        <v>-0.00177620925685098</v>
      </c>
      <c r="AX55" s="89">
        <f t="shared" si="456"/>
        <v>-0.0908302064280389</v>
      </c>
      <c r="AY55" s="109" t="s">
        <v>183</v>
      </c>
      <c r="AZ55" s="77">
        <f t="shared" ref="AZ55:BB55" si="457">AZ54/(3-SUM($AZ53:$BB53))</f>
        <v>0.167723654281405</v>
      </c>
      <c r="BA55" s="77">
        <f t="shared" si="457"/>
        <v>0.179080784031008</v>
      </c>
      <c r="BB55" s="77">
        <f t="shared" si="457"/>
        <v>0.653195561687587</v>
      </c>
      <c r="BC55" s="77">
        <f t="shared" ref="BC55:BE55" si="458">BC54/(3-SUM($BC53:$BE53))</f>
        <v>0.306414182847915</v>
      </c>
      <c r="BD55" s="77">
        <f t="shared" si="458"/>
        <v>0</v>
      </c>
      <c r="BE55" s="77">
        <f t="shared" si="458"/>
        <v>0.693585817152085</v>
      </c>
      <c r="BF55" s="77">
        <f>BF54/(2-SUM($BF53:$BG53))</f>
        <v>0.521207492463901</v>
      </c>
      <c r="BG55" s="77">
        <f>BG54/(2-SUM($BF53:$BG53))</f>
        <v>0.478792507536103</v>
      </c>
      <c r="BH55" s="77">
        <f t="shared" ref="BH55:BJ55" si="459">BH54/(3-SUM($BH53:$BJ53))</f>
        <v>0.38691470006316</v>
      </c>
      <c r="BI55" s="77">
        <f t="shared" si="459"/>
        <v>0.22504650553571</v>
      </c>
      <c r="BJ55" s="77">
        <f t="shared" si="459"/>
        <v>0.38803879440113</v>
      </c>
      <c r="BL55" s="89">
        <f t="shared" ref="BL55:BV55" si="460">AZ$57*P55</f>
        <v>0.214324916020983</v>
      </c>
      <c r="BM55" s="89">
        <f t="shared" si="460"/>
        <v>0.000406213252166625</v>
      </c>
      <c r="BN55" s="89">
        <f t="shared" si="460"/>
        <v>0.0353048515621315</v>
      </c>
      <c r="BO55" s="89">
        <f t="shared" si="460"/>
        <v>0.122960189585247</v>
      </c>
      <c r="BP55" s="89">
        <f t="shared" si="460"/>
        <v>0.000313492063492064</v>
      </c>
      <c r="BQ55" s="89">
        <f t="shared" si="460"/>
        <v>0.493449886669803</v>
      </c>
      <c r="BR55" s="89">
        <f t="shared" si="460"/>
        <v>0.237027846024088</v>
      </c>
      <c r="BS55" s="89">
        <f t="shared" si="460"/>
        <v>0.389484209379618</v>
      </c>
      <c r="BT55" s="89">
        <f t="shared" si="460"/>
        <v>0.00024825037835402</v>
      </c>
      <c r="BU55" s="89">
        <f t="shared" si="460"/>
        <v>0.000403155061046722</v>
      </c>
      <c r="BV55" s="89">
        <f t="shared" si="460"/>
        <v>0.0384875754811033</v>
      </c>
      <c r="BX55" s="89">
        <f t="shared" si="6"/>
        <v>0.250035980835282</v>
      </c>
      <c r="BY55" s="89">
        <f t="shared" si="7"/>
        <v>0.616723568318543</v>
      </c>
      <c r="BZ55" s="89">
        <f t="shared" si="8"/>
        <v>0.626512055403706</v>
      </c>
      <c r="CA55" s="89">
        <f t="shared" si="9"/>
        <v>0.039138980920504</v>
      </c>
      <c r="CC55" s="89">
        <f t="shared" ref="CC55:CF55" si="461">BX55/SUM(BX$52:BX$61)</f>
        <v>0.0372002934055292</v>
      </c>
      <c r="CD55" s="89">
        <f t="shared" si="461"/>
        <v>0.223417079763364</v>
      </c>
      <c r="CE55" s="89">
        <f t="shared" si="461"/>
        <v>0.106070751681371</v>
      </c>
      <c r="CF55" s="89">
        <f t="shared" si="461"/>
        <v>0.00897940483329959</v>
      </c>
      <c r="CH55" s="89">
        <f t="shared" ref="CH55:CK55" si="462">CC55*LN(CC55)</f>
        <v>-0.122442482780474</v>
      </c>
      <c r="CI55" s="89">
        <f t="shared" si="462"/>
        <v>-0.334838515636388</v>
      </c>
      <c r="CJ55" s="89">
        <f t="shared" si="462"/>
        <v>-0.23798552945145</v>
      </c>
      <c r="CK55" s="89">
        <f t="shared" si="462"/>
        <v>-0.0423183337339767</v>
      </c>
      <c r="CL55" s="109" t="s">
        <v>183</v>
      </c>
      <c r="CM55">
        <f t="shared" ref="CM55:CP55" si="463">CM54/(4-SUM($CM53:$CP53))</f>
        <v>0.0664242928200162</v>
      </c>
      <c r="CN55">
        <f t="shared" si="463"/>
        <v>0.500366400735447</v>
      </c>
      <c r="CO55">
        <f t="shared" si="463"/>
        <v>0.120783002333144</v>
      </c>
      <c r="CP55">
        <f t="shared" si="463"/>
        <v>0.312426304111393</v>
      </c>
      <c r="CR55" s="89">
        <f t="shared" ref="CR55:CU55" si="464">CM$57*BX55</f>
        <v>0.0249802610069078</v>
      </c>
      <c r="CS55" s="89">
        <f t="shared" si="464"/>
        <v>0.18318218091034</v>
      </c>
      <c r="CT55" s="89">
        <f t="shared" si="464"/>
        <v>0.129907310597314</v>
      </c>
      <c r="CU55" s="89">
        <f t="shared" si="464"/>
        <v>0.0154880188076636</v>
      </c>
      <c r="CV55" s="87">
        <f t="shared" si="14"/>
        <v>0.353557771322225</v>
      </c>
      <c r="CX55">
        <f t="shared" si="300"/>
        <v>0.0774437858021109</v>
      </c>
    </row>
    <row r="56" spans="1:102">
      <c r="A56" s="27" t="s">
        <v>98</v>
      </c>
      <c r="B56" s="28">
        <v>2016</v>
      </c>
      <c r="C56" s="27" t="s">
        <v>96</v>
      </c>
      <c r="D56">
        <v>43263</v>
      </c>
      <c r="E56">
        <v>1.3496752</v>
      </c>
      <c r="F56">
        <v>238197</v>
      </c>
      <c r="G56">
        <v>139</v>
      </c>
      <c r="I56">
        <v>23</v>
      </c>
      <c r="J56">
        <v>7300</v>
      </c>
      <c r="K56">
        <v>24.546864</v>
      </c>
      <c r="L56">
        <v>3925700</v>
      </c>
      <c r="M56">
        <v>11610</v>
      </c>
      <c r="N56">
        <v>65011</v>
      </c>
      <c r="P56" s="90">
        <f t="shared" ref="P56:Z56" si="465">(D56-MIN(D$52:D$61))/(MAX(D$52:D$61)-MIN(D$52:D$61))+0.001</f>
        <v>1.001</v>
      </c>
      <c r="Q56" s="91">
        <f t="shared" si="465"/>
        <v>0.70228637268744</v>
      </c>
      <c r="R56" s="91">
        <f t="shared" si="465"/>
        <v>1.001</v>
      </c>
      <c r="S56" s="91">
        <f t="shared" si="465"/>
        <v>0.412428571428571</v>
      </c>
      <c r="T56" s="113">
        <v>0.001</v>
      </c>
      <c r="U56" s="91">
        <f t="shared" si="465"/>
        <v>0.001</v>
      </c>
      <c r="V56" s="108" cm="1">
        <f t="array" ref="V56">(MAX(J$52:J$61-J56)/(MAX(J$52:J$61)-MIN(J$52:J$61))+0.001)</f>
        <v>0.001</v>
      </c>
      <c r="W56" s="108" cm="1">
        <f t="array" ref="W56">(MAX(K$52:K$61-K56)/(MAX(K$52:K$61)-MIN(K$52:K$61))+0.001)</f>
        <v>0.851372163462193</v>
      </c>
      <c r="X56" s="91">
        <f t="shared" si="465"/>
        <v>0.0260195527378661</v>
      </c>
      <c r="Y56" s="91">
        <f t="shared" si="465"/>
        <v>0.167666666666667</v>
      </c>
      <c r="Z56" s="91">
        <f t="shared" si="465"/>
        <v>0.226595655220743</v>
      </c>
      <c r="AB56" s="89">
        <f t="shared" ref="AB56:AL56" si="466">P56/SUM(P$52:P$61)</f>
        <v>0.111098779134295</v>
      </c>
      <c r="AC56" s="89">
        <f t="shared" si="466"/>
        <v>0.0849809468454573</v>
      </c>
      <c r="AD56" s="89">
        <f t="shared" si="466"/>
        <v>0.264802583798881</v>
      </c>
      <c r="AE56" s="89">
        <f t="shared" si="466"/>
        <v>0.0917381633301556</v>
      </c>
      <c r="AF56" s="89">
        <f t="shared" si="466"/>
        <v>0.1</v>
      </c>
      <c r="AG56" s="89">
        <f t="shared" si="466"/>
        <v>0.000261220612681073</v>
      </c>
      <c r="AH56" s="89">
        <f t="shared" si="466"/>
        <v>0.00019649816432098</v>
      </c>
      <c r="AI56" s="89">
        <f t="shared" si="466"/>
        <v>0.132621015206295</v>
      </c>
      <c r="AJ56" s="89">
        <f t="shared" si="466"/>
        <v>0.00747266463129232</v>
      </c>
      <c r="AK56" s="89">
        <f t="shared" si="466"/>
        <v>0.0351616159036369</v>
      </c>
      <c r="AL56" s="89">
        <f t="shared" si="466"/>
        <v>0.0502505518823832</v>
      </c>
      <c r="AN56" s="89">
        <f t="shared" ref="AN56:AX56" si="467">AB56*LN(AB56)</f>
        <v>-0.244121299318363</v>
      </c>
      <c r="AO56" s="89">
        <f t="shared" si="467"/>
        <v>-0.209505924922856</v>
      </c>
      <c r="AP56" s="89">
        <f t="shared" si="467"/>
        <v>-0.351861913952592</v>
      </c>
      <c r="AQ56" s="89">
        <f t="shared" si="467"/>
        <v>-0.219145666717885</v>
      </c>
      <c r="AR56" s="89">
        <f t="shared" si="467"/>
        <v>-0.230258509299405</v>
      </c>
      <c r="AS56" s="89">
        <f t="shared" si="467"/>
        <v>-0.00215510799648382</v>
      </c>
      <c r="AT56" s="89">
        <f t="shared" si="467"/>
        <v>-0.0016770838253165</v>
      </c>
      <c r="AU56" s="89">
        <f t="shared" si="467"/>
        <v>-0.267928896116937</v>
      </c>
      <c r="AV56" s="89">
        <f t="shared" si="467"/>
        <v>-0.0365899295110337</v>
      </c>
      <c r="AW56" s="89">
        <f t="shared" si="467"/>
        <v>-0.117714066464859</v>
      </c>
      <c r="AX56" s="89">
        <f t="shared" si="467"/>
        <v>-0.150286021439075</v>
      </c>
      <c r="AY56" s="77" t="s">
        <v>184</v>
      </c>
      <c r="AZ56" s="110">
        <v>0.26049795615013</v>
      </c>
      <c r="BA56" s="110">
        <v>0.633345720302242</v>
      </c>
      <c r="BB56" s="110">
        <v>0.106156323547628</v>
      </c>
      <c r="BC56" s="110">
        <v>0.0806878306878307</v>
      </c>
      <c r="BD56" s="110">
        <v>0.626984126984127</v>
      </c>
      <c r="BE56" s="110">
        <v>0.292328042328042</v>
      </c>
      <c r="BF56" s="110">
        <v>0.25</v>
      </c>
      <c r="BG56" s="110">
        <v>0.75</v>
      </c>
      <c r="BH56" s="110">
        <v>0.10958605664488</v>
      </c>
      <c r="BI56" s="110">
        <v>0.581263616557734</v>
      </c>
      <c r="BJ56" s="110">
        <v>0.309150326797386</v>
      </c>
      <c r="BL56" s="89">
        <f t="shared" ref="BL56:BV56" si="468">AZ$57*P56</f>
        <v>0.214324916020983</v>
      </c>
      <c r="BM56" s="89">
        <f t="shared" si="468"/>
        <v>0.285278031401667</v>
      </c>
      <c r="BN56" s="89">
        <f t="shared" si="468"/>
        <v>0.380055618560225</v>
      </c>
      <c r="BO56" s="89">
        <f t="shared" si="468"/>
        <v>0.0798259652198356</v>
      </c>
      <c r="BP56" s="89">
        <f t="shared" si="468"/>
        <v>0.000313492063492064</v>
      </c>
      <c r="BQ56" s="89">
        <f t="shared" si="468"/>
        <v>0.000492956929740063</v>
      </c>
      <c r="BR56" s="89">
        <f t="shared" si="468"/>
        <v>0.000385603746231951</v>
      </c>
      <c r="BS56" s="89">
        <f t="shared" si="468"/>
        <v>0.523079867793573</v>
      </c>
      <c r="BT56" s="89">
        <f t="shared" si="468"/>
        <v>0.00645936381177764</v>
      </c>
      <c r="BU56" s="89">
        <f t="shared" si="468"/>
        <v>0.0675956652355005</v>
      </c>
      <c r="BV56" s="89">
        <f t="shared" si="468"/>
        <v>0.0789900128653758</v>
      </c>
      <c r="BX56" s="89">
        <f t="shared" si="6"/>
        <v>0.879658565982876</v>
      </c>
      <c r="BY56" s="89">
        <f t="shared" si="7"/>
        <v>0.0806324142130677</v>
      </c>
      <c r="BZ56" s="89">
        <f t="shared" si="8"/>
        <v>0.523465471539805</v>
      </c>
      <c r="CA56" s="89">
        <f t="shared" si="9"/>
        <v>0.153045041912654</v>
      </c>
      <c r="CC56" s="89">
        <f t="shared" ref="CC56:CF56" si="469">BX56/SUM(BX$52:BX$61)</f>
        <v>0.130875390981459</v>
      </c>
      <c r="CD56" s="89">
        <f t="shared" si="469"/>
        <v>0.0292102644412785</v>
      </c>
      <c r="CE56" s="89">
        <f t="shared" si="469"/>
        <v>0.0886245932006723</v>
      </c>
      <c r="CF56" s="89">
        <f t="shared" si="469"/>
        <v>0.0351121402944624</v>
      </c>
      <c r="CH56" s="89">
        <f t="shared" ref="CH56:CK56" si="470">CC56*LN(CC56)</f>
        <v>-0.266136366890138</v>
      </c>
      <c r="CI56" s="89">
        <f t="shared" si="470"/>
        <v>-0.103206731882163</v>
      </c>
      <c r="CJ56" s="89">
        <f t="shared" si="470"/>
        <v>-0.214768043177042</v>
      </c>
      <c r="CK56" s="89">
        <f t="shared" si="470"/>
        <v>-0.117597872792646</v>
      </c>
      <c r="CL56" s="77" t="s">
        <v>184</v>
      </c>
      <c r="CM56" s="111">
        <v>0.133389037433155</v>
      </c>
      <c r="CN56" s="111">
        <v>0.0936831550802139</v>
      </c>
      <c r="CO56" s="111">
        <v>0.293917112299465</v>
      </c>
      <c r="CP56" s="111">
        <v>0.479010695187166</v>
      </c>
      <c r="CR56" s="89">
        <f t="shared" ref="CR56:CU56" si="471">CM$57*BX56</f>
        <v>0.0878837537773837</v>
      </c>
      <c r="CS56" s="89">
        <f t="shared" si="471"/>
        <v>0.0239498249238086</v>
      </c>
      <c r="CT56" s="89">
        <f t="shared" si="471"/>
        <v>0.108540595526885</v>
      </c>
      <c r="CU56" s="89">
        <f t="shared" si="471"/>
        <v>0.0605627543644365</v>
      </c>
      <c r="CV56" s="87">
        <f t="shared" si="14"/>
        <v>0.280936928592514</v>
      </c>
      <c r="CX56">
        <f t="shared" si="300"/>
        <v>0.0742232540709101</v>
      </c>
    </row>
    <row r="57" spans="1:102">
      <c r="A57" s="27" t="s">
        <v>98</v>
      </c>
      <c r="B57" s="28">
        <v>2017</v>
      </c>
      <c r="C57" s="27" t="s">
        <v>96</v>
      </c>
      <c r="D57">
        <v>43263</v>
      </c>
      <c r="E57">
        <v>1.398909</v>
      </c>
      <c r="F57">
        <v>117485</v>
      </c>
      <c r="G57">
        <v>127</v>
      </c>
      <c r="I57">
        <v>23</v>
      </c>
      <c r="J57">
        <v>6900</v>
      </c>
      <c r="K57">
        <v>26.289486</v>
      </c>
      <c r="L57">
        <v>4856300</v>
      </c>
      <c r="M57">
        <v>12349</v>
      </c>
      <c r="N57">
        <v>89576</v>
      </c>
      <c r="P57" s="90">
        <f t="shared" ref="P57:Z57" si="472">(D57-MIN(D$52:D$61))/(MAX(D$52:D$61)-MIN(D$52:D$61))+0.001</f>
        <v>1.001</v>
      </c>
      <c r="Q57" s="91">
        <f t="shared" si="472"/>
        <v>0.75973133691767</v>
      </c>
      <c r="R57" s="91">
        <f t="shared" si="472"/>
        <v>0.205989561174154</v>
      </c>
      <c r="S57" s="91">
        <f t="shared" si="472"/>
        <v>0.343857142857143</v>
      </c>
      <c r="T57" s="91">
        <v>0.001</v>
      </c>
      <c r="U57" s="91">
        <f t="shared" si="472"/>
        <v>0.001</v>
      </c>
      <c r="V57" s="108" cm="1">
        <f t="array" ref="V57">(MAX(J$52:J$61-J57)/(MAX(J$52:J$61)-MIN(J$52:J$61))+0.001)</f>
        <v>0.142894288754878</v>
      </c>
      <c r="W57" s="108" cm="1">
        <f t="array" ref="W57">(MAX(K$52:K$61-K57)/(MAX(K$52:K$61)-MIN(K$52:K$61))+0.001)</f>
        <v>0.706621641898409</v>
      </c>
      <c r="X57" s="91">
        <f t="shared" si="472"/>
        <v>0.290301003110831</v>
      </c>
      <c r="Y57" s="91">
        <f t="shared" si="472"/>
        <v>0.334333333333333</v>
      </c>
      <c r="Z57" s="91">
        <f t="shared" si="472"/>
        <v>0.656956552207428</v>
      </c>
      <c r="AB57" s="89">
        <f t="shared" ref="AB57:AL57" si="473">P57/SUM(P$52:P$61)</f>
        <v>0.111098779134295</v>
      </c>
      <c r="AC57" s="89">
        <f t="shared" si="473"/>
        <v>0.0919321388970808</v>
      </c>
      <c r="AD57" s="89">
        <f t="shared" si="473"/>
        <v>0.0544920759585552</v>
      </c>
      <c r="AE57" s="89">
        <f t="shared" si="473"/>
        <v>0.0764855417858278</v>
      </c>
      <c r="AF57" s="89">
        <f t="shared" si="473"/>
        <v>0.1</v>
      </c>
      <c r="AG57" s="89">
        <f t="shared" si="473"/>
        <v>0.000261220612681073</v>
      </c>
      <c r="AH57" s="89">
        <f t="shared" si="473"/>
        <v>0.0280784654322855</v>
      </c>
      <c r="AI57" s="89">
        <f t="shared" si="473"/>
        <v>0.110072754944457</v>
      </c>
      <c r="AJ57" s="89">
        <f t="shared" si="473"/>
        <v>0.0833727643295723</v>
      </c>
      <c r="AK57" s="89">
        <f t="shared" si="473"/>
        <v>0.0701135203804129</v>
      </c>
      <c r="AL57" s="89">
        <f t="shared" si="473"/>
        <v>0.145688712694033</v>
      </c>
      <c r="AN57" s="89">
        <f t="shared" ref="AN57:AX57" si="474">AB57*LN(AB57)</f>
        <v>-0.244121299318363</v>
      </c>
      <c r="AO57" s="89">
        <f t="shared" si="474"/>
        <v>-0.21941485831481</v>
      </c>
      <c r="AP57" s="89">
        <f t="shared" si="474"/>
        <v>-0.158555592497856</v>
      </c>
      <c r="AQ57" s="89">
        <f t="shared" si="474"/>
        <v>-0.196617829689445</v>
      </c>
      <c r="AR57" s="89">
        <f t="shared" si="474"/>
        <v>-0.230258509299405</v>
      </c>
      <c r="AS57" s="89">
        <f t="shared" si="474"/>
        <v>-0.00215510799648382</v>
      </c>
      <c r="AT57" s="89">
        <f t="shared" si="474"/>
        <v>-0.100317403390311</v>
      </c>
      <c r="AU57" s="89">
        <f t="shared" si="474"/>
        <v>-0.242888051615053</v>
      </c>
      <c r="AV57" s="89">
        <f t="shared" si="474"/>
        <v>-0.207134096170173</v>
      </c>
      <c r="AW57" s="89">
        <f t="shared" si="474"/>
        <v>-0.18633647041649</v>
      </c>
      <c r="AX57" s="89">
        <f t="shared" si="474"/>
        <v>-0.280637696131457</v>
      </c>
      <c r="AY57" s="77" t="s">
        <v>185</v>
      </c>
      <c r="AZ57">
        <f t="shared" ref="AZ57:BJ57" si="475">AVERAGE(AZ55:AZ56)</f>
        <v>0.214110805215768</v>
      </c>
      <c r="BA57">
        <f t="shared" si="475"/>
        <v>0.406213252166625</v>
      </c>
      <c r="BB57">
        <f t="shared" si="475"/>
        <v>0.379675942617608</v>
      </c>
      <c r="BC57">
        <f t="shared" si="475"/>
        <v>0.193551006767873</v>
      </c>
      <c r="BD57">
        <f t="shared" si="475"/>
        <v>0.313492063492063</v>
      </c>
      <c r="BE57">
        <f t="shared" si="475"/>
        <v>0.492956929740063</v>
      </c>
      <c r="BF57">
        <f t="shared" si="475"/>
        <v>0.385603746231951</v>
      </c>
      <c r="BG57">
        <f t="shared" si="475"/>
        <v>0.614396253768052</v>
      </c>
      <c r="BH57">
        <f t="shared" si="475"/>
        <v>0.24825037835402</v>
      </c>
      <c r="BI57">
        <f t="shared" si="475"/>
        <v>0.403155061046722</v>
      </c>
      <c r="BJ57">
        <f t="shared" si="475"/>
        <v>0.348594560599258</v>
      </c>
      <c r="BL57" s="89">
        <f t="shared" ref="BL57:BV57" si="476">AZ$57*P57</f>
        <v>0.214324916020983</v>
      </c>
      <c r="BM57" s="89">
        <f t="shared" si="476"/>
        <v>0.308612937142224</v>
      </c>
      <c r="BN57" s="89">
        <f t="shared" si="476"/>
        <v>0.0782092808081843</v>
      </c>
      <c r="BO57" s="89">
        <f t="shared" si="476"/>
        <v>0.0665538961843244</v>
      </c>
      <c r="BP57" s="89">
        <f t="shared" si="476"/>
        <v>0.000313492063492064</v>
      </c>
      <c r="BQ57" s="89">
        <f t="shared" si="476"/>
        <v>0.000492956929740063</v>
      </c>
      <c r="BR57" s="89">
        <f t="shared" si="476"/>
        <v>0.0551005730590311</v>
      </c>
      <c r="BS57" s="89">
        <f t="shared" si="476"/>
        <v>0.434145689613812</v>
      </c>
      <c r="BT57" s="89">
        <f t="shared" si="476"/>
        <v>0.0720673338588154</v>
      </c>
      <c r="BU57" s="89">
        <f t="shared" si="476"/>
        <v>0.134788175409954</v>
      </c>
      <c r="BV57" s="89">
        <f t="shared" si="476"/>
        <v>0.229011480649552</v>
      </c>
      <c r="BX57" s="89">
        <f t="shared" si="6"/>
        <v>0.601147133971392</v>
      </c>
      <c r="BY57" s="89">
        <f t="shared" si="7"/>
        <v>0.0673603451775565</v>
      </c>
      <c r="BZ57" s="89">
        <f t="shared" si="8"/>
        <v>0.489246262672843</v>
      </c>
      <c r="CA57" s="89">
        <f t="shared" si="9"/>
        <v>0.435866989918321</v>
      </c>
      <c r="CC57" s="89">
        <f t="shared" ref="CC57:CF57" si="477">BX57/SUM(BX$52:BX$61)</f>
        <v>0.089438526762918</v>
      </c>
      <c r="CD57" s="89">
        <f t="shared" si="477"/>
        <v>0.0244022644577265</v>
      </c>
      <c r="CE57" s="89">
        <f t="shared" si="477"/>
        <v>0.0828311576631525</v>
      </c>
      <c r="CF57" s="89">
        <f t="shared" si="477"/>
        <v>0.0999981620343608</v>
      </c>
      <c r="CH57" s="89">
        <f t="shared" ref="CH57:CK57" si="478">CC57*LN(CC57)</f>
        <v>-0.215922825945559</v>
      </c>
      <c r="CI57" s="89">
        <f t="shared" si="478"/>
        <v>-0.0906075441376217</v>
      </c>
      <c r="CJ57" s="89">
        <f t="shared" si="478"/>
        <v>-0.206328354026041</v>
      </c>
      <c r="CK57" s="89">
        <f t="shared" si="478"/>
        <v>-0.230256115175871</v>
      </c>
      <c r="CL57" s="77" t="s">
        <v>185</v>
      </c>
      <c r="CM57">
        <f t="shared" ref="CM57:CP57" si="479">AVERAGE(CM55:CM56)</f>
        <v>0.0999066651265856</v>
      </c>
      <c r="CN57">
        <f t="shared" si="479"/>
        <v>0.297024777907831</v>
      </c>
      <c r="CO57">
        <f t="shared" si="479"/>
        <v>0.207350057316304</v>
      </c>
      <c r="CP57">
        <f t="shared" si="479"/>
        <v>0.395718499649279</v>
      </c>
      <c r="CR57" s="89">
        <f t="shared" ref="CR57:CU57" si="480">CM$57*BX57</f>
        <v>0.0600586054054866</v>
      </c>
      <c r="CS57" s="89">
        <f t="shared" si="480"/>
        <v>0.0200076915661585</v>
      </c>
      <c r="CT57" s="89">
        <f t="shared" si="480"/>
        <v>0.101445240607002</v>
      </c>
      <c r="CU57" s="89">
        <f t="shared" si="480"/>
        <v>0.172480631297126</v>
      </c>
      <c r="CV57" s="87">
        <f t="shared" si="14"/>
        <v>0.353992168875772</v>
      </c>
      <c r="CX57">
        <f t="shared" si="300"/>
        <v>0.0807519230062443</v>
      </c>
    </row>
    <row r="58" spans="1:102">
      <c r="A58" s="27" t="s">
        <v>98</v>
      </c>
      <c r="B58" s="28">
        <v>2018</v>
      </c>
      <c r="C58" s="27" t="s">
        <v>96</v>
      </c>
      <c r="D58">
        <v>43263</v>
      </c>
      <c r="E58">
        <v>1.6052054</v>
      </c>
      <c r="F58">
        <v>155654</v>
      </c>
      <c r="G58">
        <v>113</v>
      </c>
      <c r="I58">
        <v>24</v>
      </c>
      <c r="J58">
        <v>5861</v>
      </c>
      <c r="K58">
        <v>25.403496</v>
      </c>
      <c r="L58">
        <v>5395771</v>
      </c>
      <c r="M58">
        <v>13088</v>
      </c>
      <c r="N58">
        <v>88646</v>
      </c>
      <c r="P58" s="90">
        <f t="shared" ref="P58:Z58" si="481">(D58-MIN(D$52:D$61))/(MAX(D$52:D$61)-MIN(D$52:D$61))+0.001</f>
        <v>1.001</v>
      </c>
      <c r="Q58" s="91">
        <f t="shared" si="481"/>
        <v>1.00043364547044</v>
      </c>
      <c r="R58" s="91">
        <f t="shared" si="481"/>
        <v>0.457370976771143</v>
      </c>
      <c r="S58" s="91">
        <f t="shared" si="481"/>
        <v>0.263857142857143</v>
      </c>
      <c r="T58" s="113">
        <v>0.001</v>
      </c>
      <c r="U58" s="91">
        <f t="shared" si="481"/>
        <v>0.0919090909090909</v>
      </c>
      <c r="V58" s="108" cm="1">
        <f t="array" ref="V58">(MAX(J$52:J$61-J58)/(MAX(J$52:J$61)-MIN(J$52:J$61))+0.001)</f>
        <v>0.511464703795672</v>
      </c>
      <c r="W58" s="108" cm="1">
        <f t="array" ref="W58">(MAX(K$52:K$61-K58)/(MAX(K$52:K$61)-MIN(K$52:K$61))+0.001)</f>
        <v>0.780216210657611</v>
      </c>
      <c r="X58" s="91">
        <f t="shared" si="481"/>
        <v>0.443505578991073</v>
      </c>
      <c r="Y58" s="91">
        <f t="shared" si="481"/>
        <v>0.501</v>
      </c>
      <c r="Z58" s="91">
        <f t="shared" si="481"/>
        <v>0.640663629992992</v>
      </c>
      <c r="AB58" s="89">
        <f t="shared" ref="AB58:AL58" si="482">P58/SUM(P$52:P$61)</f>
        <v>0.111098779134295</v>
      </c>
      <c r="AC58" s="89">
        <f t="shared" si="482"/>
        <v>0.121058590561558</v>
      </c>
      <c r="AD58" s="89">
        <f t="shared" si="482"/>
        <v>0.120992024379238</v>
      </c>
      <c r="AE58" s="89">
        <f t="shared" si="482"/>
        <v>0.0586908166507786</v>
      </c>
      <c r="AF58" s="89">
        <f t="shared" si="482"/>
        <v>0.1</v>
      </c>
      <c r="AG58" s="89">
        <f t="shared" si="482"/>
        <v>0.0240085490382332</v>
      </c>
      <c r="AH58" s="89">
        <f t="shared" si="482"/>
        <v>0.100501875410823</v>
      </c>
      <c r="AI58" s="89">
        <f t="shared" si="482"/>
        <v>0.121536820650839</v>
      </c>
      <c r="AJ58" s="89">
        <f t="shared" si="482"/>
        <v>0.127372229926317</v>
      </c>
      <c r="AK58" s="89">
        <f t="shared" si="482"/>
        <v>0.105065424857189</v>
      </c>
      <c r="AL58" s="89">
        <f t="shared" si="482"/>
        <v>0.142075543976148</v>
      </c>
      <c r="AN58" s="89">
        <f t="shared" ref="AN58:AX58" si="483">AB58*LN(AB58)</f>
        <v>-0.244121299318363</v>
      </c>
      <c r="AO58" s="89">
        <f t="shared" si="483"/>
        <v>-0.255612869194737</v>
      </c>
      <c r="AP58" s="89">
        <f t="shared" si="483"/>
        <v>-0.255538863867759</v>
      </c>
      <c r="AQ58" s="89">
        <f t="shared" si="483"/>
        <v>-0.166416167849062</v>
      </c>
      <c r="AR58" s="89">
        <f t="shared" si="483"/>
        <v>-0.230258509299405</v>
      </c>
      <c r="AS58" s="89">
        <f t="shared" si="483"/>
        <v>-0.0895361695668248</v>
      </c>
      <c r="AT58" s="89">
        <f t="shared" si="483"/>
        <v>-0.230910987435036</v>
      </c>
      <c r="AU58" s="89">
        <f t="shared" si="483"/>
        <v>-0.256143469317031</v>
      </c>
      <c r="AV58" s="89">
        <f t="shared" si="483"/>
        <v>-0.262468507399992</v>
      </c>
      <c r="AW58" s="89">
        <f t="shared" si="483"/>
        <v>-0.236730476502065</v>
      </c>
      <c r="AX58" s="89">
        <f t="shared" si="483"/>
        <v>-0.277245699787807</v>
      </c>
      <c r="BL58" s="89">
        <f t="shared" ref="BL58:BV58" si="484">AZ$57*P58</f>
        <v>0.214324916020983</v>
      </c>
      <c r="BM58" s="89">
        <f t="shared" si="484"/>
        <v>0.406389404703459</v>
      </c>
      <c r="BN58" s="89">
        <f t="shared" si="484"/>
        <v>0.17365275673152</v>
      </c>
      <c r="BO58" s="89">
        <f t="shared" si="484"/>
        <v>0.0510698156428945</v>
      </c>
      <c r="BP58" s="89">
        <f t="shared" si="484"/>
        <v>0.000313492063492064</v>
      </c>
      <c r="BQ58" s="89">
        <f t="shared" si="484"/>
        <v>0.0453072232697458</v>
      </c>
      <c r="BR58" s="89">
        <f t="shared" si="484"/>
        <v>0.197222705849026</v>
      </c>
      <c r="BS58" s="89">
        <f t="shared" si="484"/>
        <v>0.479361916957141</v>
      </c>
      <c r="BT58" s="89">
        <f t="shared" si="484"/>
        <v>0.110100427786653</v>
      </c>
      <c r="BU58" s="89">
        <f t="shared" si="484"/>
        <v>0.201980685584408</v>
      </c>
      <c r="BV58" s="89">
        <f t="shared" si="484"/>
        <v>0.223331856589333</v>
      </c>
      <c r="BX58" s="89">
        <f t="shared" si="6"/>
        <v>0.794367077455963</v>
      </c>
      <c r="BY58" s="89">
        <f t="shared" si="7"/>
        <v>0.0966905309761324</v>
      </c>
      <c r="BZ58" s="89">
        <f t="shared" si="8"/>
        <v>0.676584622806167</v>
      </c>
      <c r="CA58" s="89">
        <f t="shared" si="9"/>
        <v>0.535412969960393</v>
      </c>
      <c r="CC58" s="89">
        <f t="shared" ref="CC58:CF58" si="485">BX58/SUM(BX$52:BX$61)</f>
        <v>0.118185743725108</v>
      </c>
      <c r="CD58" s="89">
        <f t="shared" si="485"/>
        <v>0.0350275507231771</v>
      </c>
      <c r="CE58" s="89">
        <f t="shared" si="485"/>
        <v>0.114548218024094</v>
      </c>
      <c r="CF58" s="89">
        <f t="shared" si="485"/>
        <v>0.12283635642018</v>
      </c>
      <c r="CH58" s="89">
        <f t="shared" ref="CH58:CK58" si="486">CC58*LN(CC58)</f>
        <v>-0.25238539485913</v>
      </c>
      <c r="CI58" s="89">
        <f t="shared" si="486"/>
        <v>-0.117399052291676</v>
      </c>
      <c r="CJ58" s="89">
        <f t="shared" si="486"/>
        <v>-0.24819843119464</v>
      </c>
      <c r="CK58" s="89">
        <f t="shared" si="486"/>
        <v>-0.257575831549177</v>
      </c>
      <c r="CR58" s="89">
        <f t="shared" ref="CR58:CU58" si="487">CM$57*BX58</f>
        <v>0.0793625655949773</v>
      </c>
      <c r="CS58" s="89">
        <f t="shared" si="487"/>
        <v>0.0287194834889759</v>
      </c>
      <c r="CT58" s="89">
        <f t="shared" si="487"/>
        <v>0.140289860318189</v>
      </c>
      <c r="CU58" s="89">
        <f t="shared" si="487"/>
        <v>0.211872817165491</v>
      </c>
      <c r="CV58" s="87">
        <f t="shared" si="14"/>
        <v>0.460244726567634</v>
      </c>
      <c r="CX58">
        <f t="shared" si="300"/>
        <v>0.109826212956583</v>
      </c>
    </row>
    <row r="59" spans="1:102">
      <c r="A59" s="27" t="s">
        <v>98</v>
      </c>
      <c r="B59" s="28">
        <v>2019</v>
      </c>
      <c r="C59" s="27" t="s">
        <v>96</v>
      </c>
      <c r="D59">
        <v>43263</v>
      </c>
      <c r="E59">
        <v>1.6053672</v>
      </c>
      <c r="F59">
        <v>168525</v>
      </c>
      <c r="G59">
        <v>119</v>
      </c>
      <c r="I59">
        <v>24</v>
      </c>
      <c r="J59">
        <v>5401</v>
      </c>
      <c r="K59">
        <v>24.517506</v>
      </c>
      <c r="L59">
        <v>6175064</v>
      </c>
      <c r="M59">
        <v>13827</v>
      </c>
      <c r="N59">
        <v>95730</v>
      </c>
      <c r="P59" s="90">
        <f t="shared" ref="P59:Z59" si="488">(D59-MIN(D$52:D$61))/(MAX(D$52:D$61)-MIN(D$52:D$61))+0.001</f>
        <v>1.001</v>
      </c>
      <c r="Q59" s="91">
        <f t="shared" si="488"/>
        <v>1.00062243031363</v>
      </c>
      <c r="R59" s="91">
        <f t="shared" si="488"/>
        <v>0.542139511449778</v>
      </c>
      <c r="S59" s="91">
        <f t="shared" si="488"/>
        <v>0.298142857142857</v>
      </c>
      <c r="T59" s="91">
        <v>0.001</v>
      </c>
      <c r="U59" s="91">
        <f t="shared" si="488"/>
        <v>0.0919090909090909</v>
      </c>
      <c r="V59" s="108" cm="1">
        <f t="array" ref="V59">(MAX(J$52:J$61-J59)/(MAX(J$52:J$61)-MIN(J$52:J$61))+0.001)</f>
        <v>0.674643135863781</v>
      </c>
      <c r="W59" s="108" cm="1">
        <f t="array" ref="W59">(MAX(K$52:K$61-K59)/(MAX(K$52:K$61)-MIN(K$52:K$61))+0.001)</f>
        <v>0.853810779416812</v>
      </c>
      <c r="X59" s="91">
        <f t="shared" si="488"/>
        <v>0.664817296491072</v>
      </c>
      <c r="Y59" s="91">
        <f t="shared" si="488"/>
        <v>0.667666666666667</v>
      </c>
      <c r="Z59" s="91">
        <f t="shared" si="488"/>
        <v>0.764770147161878</v>
      </c>
      <c r="AB59" s="89">
        <f t="shared" ref="AB59:AL59" si="489">P59/SUM(P$52:P$61)</f>
        <v>0.111098779134295</v>
      </c>
      <c r="AC59" s="89">
        <f t="shared" si="489"/>
        <v>0.121081434682345</v>
      </c>
      <c r="AD59" s="89">
        <f t="shared" si="489"/>
        <v>0.14341652688448</v>
      </c>
      <c r="AE59" s="89">
        <f t="shared" si="489"/>
        <v>0.0663171274229425</v>
      </c>
      <c r="AF59" s="89">
        <f t="shared" si="489"/>
        <v>0.1</v>
      </c>
      <c r="AG59" s="89">
        <f t="shared" si="489"/>
        <v>0.0240085490382332</v>
      </c>
      <c r="AH59" s="89">
        <f t="shared" si="489"/>
        <v>0.132566137768983</v>
      </c>
      <c r="AI59" s="89">
        <f t="shared" si="489"/>
        <v>0.13300088635722</v>
      </c>
      <c r="AJ59" s="89">
        <f t="shared" si="489"/>
        <v>0.190931671570602</v>
      </c>
      <c r="AK59" s="89">
        <f t="shared" si="489"/>
        <v>0.140017329333965</v>
      </c>
      <c r="AL59" s="89">
        <f t="shared" si="489"/>
        <v>0.169597788274529</v>
      </c>
      <c r="AN59" s="89">
        <f t="shared" ref="AN59:AX59" si="490">AB59*LN(AB59)</f>
        <v>-0.244121299318363</v>
      </c>
      <c r="AO59" s="89">
        <f t="shared" si="490"/>
        <v>-0.255638257837283</v>
      </c>
      <c r="AP59" s="89">
        <f t="shared" si="490"/>
        <v>-0.278515197419399</v>
      </c>
      <c r="AQ59" s="89">
        <f t="shared" si="490"/>
        <v>-0.17993873155964</v>
      </c>
      <c r="AR59" s="89">
        <f t="shared" si="490"/>
        <v>-0.230258509299405</v>
      </c>
      <c r="AS59" s="89">
        <f t="shared" si="490"/>
        <v>-0.0895361695668248</v>
      </c>
      <c r="AT59" s="89">
        <f t="shared" si="490"/>
        <v>-0.267872895522195</v>
      </c>
      <c r="AU59" s="89">
        <f t="shared" si="490"/>
        <v>-0.268315919833465</v>
      </c>
      <c r="AV59" s="89">
        <f t="shared" si="490"/>
        <v>-0.316152233259929</v>
      </c>
      <c r="AW59" s="89">
        <f t="shared" si="490"/>
        <v>-0.275272540912056</v>
      </c>
      <c r="AX59" s="89">
        <f t="shared" si="490"/>
        <v>-0.300921696852664</v>
      </c>
      <c r="BL59" s="89">
        <f t="shared" ref="BL59:BV59" si="491">AZ$57*P59</f>
        <v>0.214324916020983</v>
      </c>
      <c r="BM59" s="89">
        <f t="shared" si="491"/>
        <v>0.406466091608571</v>
      </c>
      <c r="BN59" s="89">
        <f t="shared" si="491"/>
        <v>0.205837330039944</v>
      </c>
      <c r="BO59" s="89">
        <f t="shared" si="491"/>
        <v>0.0577058501606501</v>
      </c>
      <c r="BP59" s="89">
        <f t="shared" si="491"/>
        <v>0.000313492063492064</v>
      </c>
      <c r="BQ59" s="89">
        <f t="shared" si="491"/>
        <v>0.0453072232697458</v>
      </c>
      <c r="BR59" s="89">
        <f t="shared" si="491"/>
        <v>0.260144920558745</v>
      </c>
      <c r="BS59" s="89">
        <f t="shared" si="491"/>
        <v>0.52457814430047</v>
      </c>
      <c r="BT59" s="89">
        <f t="shared" si="491"/>
        <v>0.165041145390205</v>
      </c>
      <c r="BU59" s="89">
        <f t="shared" si="491"/>
        <v>0.269173195758861</v>
      </c>
      <c r="BV59" s="89">
        <f t="shared" si="491"/>
        <v>0.266594713409325</v>
      </c>
      <c r="BX59" s="89">
        <f t="shared" si="6"/>
        <v>0.826628337669499</v>
      </c>
      <c r="BY59" s="89">
        <f t="shared" si="7"/>
        <v>0.103326565493888</v>
      </c>
      <c r="BZ59" s="89">
        <f t="shared" si="8"/>
        <v>0.784723064859214</v>
      </c>
      <c r="CA59" s="89">
        <f t="shared" si="9"/>
        <v>0.700809054558392</v>
      </c>
      <c r="CC59" s="89">
        <f t="shared" ref="CC59:CF59" si="492">BX59/SUM(BX$52:BX$61)</f>
        <v>0.122985566300909</v>
      </c>
      <c r="CD59" s="89">
        <f t="shared" si="492"/>
        <v>0.0374315507149531</v>
      </c>
      <c r="CE59" s="89">
        <f t="shared" si="492"/>
        <v>0.13285644646964</v>
      </c>
      <c r="CF59" s="89">
        <f t="shared" si="492"/>
        <v>0.160782117053668</v>
      </c>
      <c r="CH59" s="89">
        <f t="shared" ref="CH59:CK59" si="493">CC59*LN(CC59)</f>
        <v>-0.257739409616041</v>
      </c>
      <c r="CI59" s="89">
        <f t="shared" si="493"/>
        <v>-0.122971677386994</v>
      </c>
      <c r="CJ59" s="89">
        <f t="shared" si="493"/>
        <v>-0.26816888830625</v>
      </c>
      <c r="CK59" s="89">
        <f t="shared" si="493"/>
        <v>-0.293862301883618</v>
      </c>
      <c r="CR59" s="89">
        <f t="shared" ref="CR59:CU59" si="494">CM$57*BX59</f>
        <v>0.0825856805156927</v>
      </c>
      <c r="CS59" s="89">
        <f t="shared" si="494"/>
        <v>0.030690550167801</v>
      </c>
      <c r="CT59" s="89">
        <f t="shared" si="494"/>
        <v>0.162712372475984</v>
      </c>
      <c r="CU59" s="89">
        <f t="shared" si="494"/>
        <v>0.277323107610477</v>
      </c>
      <c r="CV59" s="87">
        <f t="shared" si="14"/>
        <v>0.553311710769955</v>
      </c>
      <c r="CX59">
        <f t="shared" si="300"/>
        <v>0.122649026495838</v>
      </c>
    </row>
    <row r="60" spans="1:102">
      <c r="A60" s="27" t="s">
        <v>98</v>
      </c>
      <c r="B60" s="28">
        <v>2020</v>
      </c>
      <c r="C60" s="27" t="s">
        <v>96</v>
      </c>
      <c r="D60">
        <v>43263</v>
      </c>
      <c r="E60">
        <v>1.605529</v>
      </c>
      <c r="F60">
        <v>181396</v>
      </c>
      <c r="G60">
        <v>82</v>
      </c>
      <c r="I60">
        <v>24</v>
      </c>
      <c r="J60">
        <v>4941</v>
      </c>
      <c r="K60">
        <v>23.631516</v>
      </c>
      <c r="L60">
        <v>5828060</v>
      </c>
      <c r="M60">
        <v>14566</v>
      </c>
      <c r="N60">
        <v>105611</v>
      </c>
      <c r="P60" s="90">
        <f t="shared" ref="P60:Z60" si="495">(D60-MIN(D$52:D$61))/(MAX(D$52:D$61)-MIN(D$52:D$61))+0.001</f>
        <v>1.001</v>
      </c>
      <c r="Q60" s="91">
        <f t="shared" si="495"/>
        <v>1.00081121515681</v>
      </c>
      <c r="R60" s="91">
        <f t="shared" si="495"/>
        <v>0.626908046128414</v>
      </c>
      <c r="S60" s="91">
        <f t="shared" si="495"/>
        <v>0.0867142857142857</v>
      </c>
      <c r="T60" s="113">
        <v>0.001</v>
      </c>
      <c r="U60" s="91">
        <f t="shared" si="495"/>
        <v>0.0919090909090909</v>
      </c>
      <c r="V60" s="108" cm="1">
        <f t="array" ref="V60">(MAX(J$52:J$61-J60)/(MAX(J$52:J$61)-MIN(J$52:J$61))+0.001)</f>
        <v>0.837821567931891</v>
      </c>
      <c r="W60" s="108" cm="1">
        <f t="array" ref="W60">(MAX(K$52:K$61-K60)/(MAX(K$52:K$61)-MIN(K$52:K$61))+0.001)</f>
        <v>0.927405348176013</v>
      </c>
      <c r="X60" s="91">
        <f t="shared" si="495"/>
        <v>0.566271497646004</v>
      </c>
      <c r="Y60" s="91">
        <f t="shared" si="495"/>
        <v>0.834333333333333</v>
      </c>
      <c r="Z60" s="91">
        <f t="shared" si="495"/>
        <v>0.93787806587246</v>
      </c>
      <c r="AB60" s="89">
        <f t="shared" ref="AB60:AL60" si="496">P60/SUM(P$52:P$61)</f>
        <v>0.111098779134295</v>
      </c>
      <c r="AC60" s="89">
        <f t="shared" si="496"/>
        <v>0.12110427880313</v>
      </c>
      <c r="AD60" s="89">
        <f t="shared" si="496"/>
        <v>0.165841029389723</v>
      </c>
      <c r="AE60" s="89">
        <f t="shared" si="496"/>
        <v>0.019288210994598</v>
      </c>
      <c r="AF60" s="89">
        <f t="shared" si="496"/>
        <v>0.1</v>
      </c>
      <c r="AG60" s="89">
        <f t="shared" si="496"/>
        <v>0.0240085490382332</v>
      </c>
      <c r="AH60" s="89">
        <f t="shared" si="496"/>
        <v>0.164630400127142</v>
      </c>
      <c r="AI60" s="89">
        <f t="shared" si="496"/>
        <v>0.144464952063602</v>
      </c>
      <c r="AJ60" s="89">
        <f t="shared" si="496"/>
        <v>0.162629889714056</v>
      </c>
      <c r="AK60" s="89">
        <f t="shared" si="496"/>
        <v>0.174969233810741</v>
      </c>
      <c r="AL60" s="89">
        <f t="shared" si="496"/>
        <v>0.20798673462014</v>
      </c>
      <c r="AN60" s="89">
        <f t="shared" ref="AN60:AX60" si="497">AB60*LN(AB60)</f>
        <v>-0.244121299318363</v>
      </c>
      <c r="AO60" s="89">
        <f t="shared" si="497"/>
        <v>-0.255663642169887</v>
      </c>
      <c r="AP60" s="89">
        <f t="shared" si="497"/>
        <v>-0.297970823656472</v>
      </c>
      <c r="AQ60" s="89">
        <f t="shared" si="497"/>
        <v>-0.0761548950680764</v>
      </c>
      <c r="AR60" s="89">
        <f t="shared" si="497"/>
        <v>-0.230258509299405</v>
      </c>
      <c r="AS60" s="89">
        <f t="shared" si="497"/>
        <v>-0.0895361695668248</v>
      </c>
      <c r="AT60" s="89">
        <f t="shared" si="497"/>
        <v>-0.297001854775297</v>
      </c>
      <c r="AU60" s="89">
        <f t="shared" si="497"/>
        <v>-0.279498993273465</v>
      </c>
      <c r="AV60" s="89">
        <f t="shared" si="497"/>
        <v>-0.295381135582922</v>
      </c>
      <c r="AW60" s="89">
        <f t="shared" si="497"/>
        <v>-0.304996767346395</v>
      </c>
      <c r="AX60" s="89">
        <f t="shared" si="497"/>
        <v>-0.326597612879644</v>
      </c>
      <c r="BL60" s="89">
        <f t="shared" ref="BL60:BV60" si="498">AZ$57*P60</f>
        <v>0.214324916020983</v>
      </c>
      <c r="BM60" s="89">
        <f t="shared" si="498"/>
        <v>0.406542778513679</v>
      </c>
      <c r="BN60" s="89">
        <f t="shared" si="498"/>
        <v>0.238021903348368</v>
      </c>
      <c r="BO60" s="89">
        <f t="shared" si="498"/>
        <v>0.016783637301157</v>
      </c>
      <c r="BP60" s="89">
        <f t="shared" si="498"/>
        <v>0.000313492063492064</v>
      </c>
      <c r="BQ60" s="89">
        <f t="shared" si="498"/>
        <v>0.0453072232697458</v>
      </c>
      <c r="BR60" s="89">
        <f t="shared" si="498"/>
        <v>0.323067135268464</v>
      </c>
      <c r="BS60" s="89">
        <f t="shared" si="498"/>
        <v>0.569794371643798</v>
      </c>
      <c r="BT60" s="89">
        <f t="shared" si="498"/>
        <v>0.140577113541718</v>
      </c>
      <c r="BU60" s="89">
        <f t="shared" si="498"/>
        <v>0.336365705933315</v>
      </c>
      <c r="BV60" s="89">
        <f t="shared" si="498"/>
        <v>0.326939192268492</v>
      </c>
      <c r="BX60" s="89">
        <f t="shared" si="6"/>
        <v>0.858889597883031</v>
      </c>
      <c r="BY60" s="89">
        <f t="shared" si="7"/>
        <v>0.0624043526343949</v>
      </c>
      <c r="BZ60" s="89">
        <f t="shared" si="8"/>
        <v>0.892861506912262</v>
      </c>
      <c r="CA60" s="89">
        <f t="shared" si="9"/>
        <v>0.803882011743525</v>
      </c>
      <c r="CC60" s="89">
        <f t="shared" ref="CC60:CF60" si="499">BX60/SUM(BX$52:BX$61)</f>
        <v>0.127785388876709</v>
      </c>
      <c r="CD60" s="89">
        <f t="shared" si="499"/>
        <v>0.0226068840990011</v>
      </c>
      <c r="CE60" s="89">
        <f t="shared" si="499"/>
        <v>0.151164674915185</v>
      </c>
      <c r="CF60" s="89">
        <f t="shared" si="499"/>
        <v>0.18442948313636</v>
      </c>
      <c r="CH60" s="89">
        <f t="shared" ref="CH60:CK60" si="500">CC60*LN(CC60)</f>
        <v>-0.262906051582193</v>
      </c>
      <c r="CI60" s="89">
        <f t="shared" si="500"/>
        <v>-0.0856688056711245</v>
      </c>
      <c r="CJ60" s="89">
        <f t="shared" si="500"/>
        <v>-0.285608340973655</v>
      </c>
      <c r="CK60" s="89">
        <f t="shared" si="500"/>
        <v>-0.311775845384674</v>
      </c>
      <c r="CR60" s="89">
        <f t="shared" ref="CR60:CU60" si="501">CM$57*BX60</f>
        <v>0.0858087954364078</v>
      </c>
      <c r="CS60" s="89">
        <f t="shared" si="501"/>
        <v>0.0185356389817131</v>
      </c>
      <c r="CT60" s="89">
        <f t="shared" si="501"/>
        <v>0.185134884633779</v>
      </c>
      <c r="CU60" s="89">
        <f t="shared" si="501"/>
        <v>0.318110983582192</v>
      </c>
      <c r="CV60" s="87">
        <f t="shared" si="14"/>
        <v>0.607590302634092</v>
      </c>
      <c r="CX60">
        <f t="shared" si="300"/>
        <v>0.135471840035093</v>
      </c>
    </row>
    <row r="61" spans="1:102">
      <c r="A61" s="27" t="s">
        <v>98</v>
      </c>
      <c r="B61" s="28">
        <v>2021</v>
      </c>
      <c r="C61" s="29" t="s">
        <v>96</v>
      </c>
      <c r="D61">
        <v>43263</v>
      </c>
      <c r="E61">
        <v>1.6056908</v>
      </c>
      <c r="F61">
        <v>194267</v>
      </c>
      <c r="G61">
        <v>67</v>
      </c>
      <c r="I61">
        <v>24</v>
      </c>
      <c r="J61">
        <v>4481</v>
      </c>
      <c r="K61">
        <v>22.745525</v>
      </c>
      <c r="L61">
        <v>7358846</v>
      </c>
      <c r="M61">
        <v>15305</v>
      </c>
      <c r="N61">
        <v>109214</v>
      </c>
      <c r="P61" s="90">
        <f t="shared" ref="P61:Z61" si="502">(D61-MIN(D$52:D$61))/(MAX(D$52:D$61)-MIN(D$52:D$61))+0.001</f>
        <v>1.001</v>
      </c>
      <c r="Q61" s="91">
        <f t="shared" si="502"/>
        <v>1.001</v>
      </c>
      <c r="R61" s="91">
        <f t="shared" si="502"/>
        <v>0.71167658080705</v>
      </c>
      <c r="S61" s="91">
        <f t="shared" si="502"/>
        <v>0.001</v>
      </c>
      <c r="T61" s="91">
        <v>0.001</v>
      </c>
      <c r="U61" s="91">
        <f t="shared" si="502"/>
        <v>0.0919090909090909</v>
      </c>
      <c r="V61" s="108" cm="1">
        <f t="array" ref="V61">(MAX(J$52:J$61-J61)/(MAX(J$52:J$61)-MIN(J$52:J$61))+0.001)</f>
        <v>1.001</v>
      </c>
      <c r="W61" s="108" cm="1">
        <f t="array" ref="W61">(MAX(K$52:K$61-K61)/(MAX(K$52:K$61)-MIN(K$52:K$61))+0.001)</f>
        <v>1.001</v>
      </c>
      <c r="X61" s="91">
        <f t="shared" si="502"/>
        <v>1.001</v>
      </c>
      <c r="Y61" s="91">
        <f t="shared" si="502"/>
        <v>1.001</v>
      </c>
      <c r="Z61" s="91">
        <f t="shared" si="502"/>
        <v>1.001</v>
      </c>
      <c r="AB61" s="89">
        <f t="shared" ref="AB61:AL61" si="503">P61/SUM(P$52:P$61)</f>
        <v>0.111098779134295</v>
      </c>
      <c r="AC61" s="89">
        <f t="shared" si="503"/>
        <v>0.121127122923916</v>
      </c>
      <c r="AD61" s="89">
        <f t="shared" si="503"/>
        <v>0.188265531894965</v>
      </c>
      <c r="AE61" s="89">
        <f t="shared" si="503"/>
        <v>0.000222434064188116</v>
      </c>
      <c r="AF61" s="89">
        <f t="shared" si="503"/>
        <v>0.1</v>
      </c>
      <c r="AG61" s="89">
        <f t="shared" si="503"/>
        <v>0.0240085490382332</v>
      </c>
      <c r="AH61" s="89">
        <f t="shared" si="503"/>
        <v>0.196694662485301</v>
      </c>
      <c r="AI61" s="89">
        <f t="shared" si="503"/>
        <v>0.155929030709255</v>
      </c>
      <c r="AJ61" s="89">
        <f t="shared" si="503"/>
        <v>0.287481394137794</v>
      </c>
      <c r="AK61" s="89">
        <f t="shared" si="503"/>
        <v>0.209921138287518</v>
      </c>
      <c r="AL61" s="89">
        <f t="shared" si="503"/>
        <v>0.221984849556202</v>
      </c>
      <c r="AN61" s="89">
        <f t="shared" ref="AN61:AX61" si="504">AB61*LN(AB61)</f>
        <v>-0.244121299318363</v>
      </c>
      <c r="AO61" s="89">
        <f t="shared" si="504"/>
        <v>-0.255689022193364</v>
      </c>
      <c r="AP61" s="89">
        <f t="shared" si="504"/>
        <v>-0.314384971102672</v>
      </c>
      <c r="AQ61" s="89">
        <f t="shared" si="504"/>
        <v>-0.00187086618643222</v>
      </c>
      <c r="AR61" s="89">
        <f t="shared" si="504"/>
        <v>-0.230258509299405</v>
      </c>
      <c r="AS61" s="89">
        <f t="shared" si="504"/>
        <v>-0.0895361695668248</v>
      </c>
      <c r="AT61" s="89">
        <f t="shared" si="504"/>
        <v>-0.319845719630699</v>
      </c>
      <c r="AU61" s="89">
        <f t="shared" si="504"/>
        <v>-0.289771385741914</v>
      </c>
      <c r="AV61" s="89">
        <f t="shared" si="504"/>
        <v>-0.358373482838836</v>
      </c>
      <c r="AW61" s="89">
        <f t="shared" si="504"/>
        <v>-0.327691798684652</v>
      </c>
      <c r="AX61" s="89">
        <f t="shared" si="504"/>
        <v>-0.33411964048711</v>
      </c>
      <c r="AY61" s="81" t="s">
        <v>170</v>
      </c>
      <c r="BL61" s="89">
        <f t="shared" ref="BL61:BV61" si="505">AZ$57*P61</f>
        <v>0.214324916020983</v>
      </c>
      <c r="BM61" s="89">
        <f t="shared" si="505"/>
        <v>0.406619465418791</v>
      </c>
      <c r="BN61" s="89">
        <f t="shared" si="505"/>
        <v>0.270206476656793</v>
      </c>
      <c r="BO61" s="89">
        <f t="shared" si="505"/>
        <v>0.000193551006767873</v>
      </c>
      <c r="BP61" s="89">
        <f t="shared" si="505"/>
        <v>0.000313492063492064</v>
      </c>
      <c r="BQ61" s="89">
        <f t="shared" si="505"/>
        <v>0.0453072232697458</v>
      </c>
      <c r="BR61" s="89">
        <f t="shared" si="505"/>
        <v>0.385989349978183</v>
      </c>
      <c r="BS61" s="89">
        <f t="shared" si="505"/>
        <v>0.61501065002182</v>
      </c>
      <c r="BT61" s="89">
        <f t="shared" si="505"/>
        <v>0.248498628732374</v>
      </c>
      <c r="BU61" s="89">
        <f t="shared" si="505"/>
        <v>0.403558216107769</v>
      </c>
      <c r="BV61" s="89">
        <f t="shared" si="505"/>
        <v>0.348943155159857</v>
      </c>
      <c r="BX61" s="89">
        <f t="shared" si="6"/>
        <v>0.891150858096567</v>
      </c>
      <c r="BY61" s="89">
        <f t="shared" si="7"/>
        <v>0.0458142663400058</v>
      </c>
      <c r="BZ61" s="89">
        <f t="shared" si="8"/>
        <v>1.001</v>
      </c>
      <c r="CA61" s="89">
        <f t="shared" si="9"/>
        <v>1.001</v>
      </c>
      <c r="CC61" s="89">
        <f t="shared" ref="CC61:CF61" si="506">BX61/SUM(BX$52:BX$61)</f>
        <v>0.13258521145251</v>
      </c>
      <c r="CD61" s="89">
        <f t="shared" si="506"/>
        <v>0.016596884119561</v>
      </c>
      <c r="CE61" s="89">
        <f t="shared" si="506"/>
        <v>0.169472912001088</v>
      </c>
      <c r="CF61" s="89">
        <f t="shared" si="506"/>
        <v>0.229652996238951</v>
      </c>
      <c r="CH61" s="89">
        <f t="shared" ref="CH61:CK61" si="507">CC61*LN(CC61)</f>
        <v>-0.267892362155423</v>
      </c>
      <c r="CI61" s="89">
        <f t="shared" si="507"/>
        <v>-0.0680229984994284</v>
      </c>
      <c r="CJ61" s="89">
        <f t="shared" si="507"/>
        <v>-0.300824955972726</v>
      </c>
      <c r="CK61" s="89">
        <f t="shared" si="507"/>
        <v>-0.33786223188936</v>
      </c>
      <c r="CL61" s="81" t="s">
        <v>170</v>
      </c>
      <c r="CR61" s="89">
        <f t="shared" ref="CR61:CU61" si="508">CM$57*BX61</f>
        <v>0.0890319103571232</v>
      </c>
      <c r="CS61" s="89">
        <f t="shared" si="508"/>
        <v>0.0136079722846504</v>
      </c>
      <c r="CT61" s="89">
        <f t="shared" si="508"/>
        <v>0.207557407373621</v>
      </c>
      <c r="CU61" s="89">
        <f t="shared" si="508"/>
        <v>0.396114218148929</v>
      </c>
      <c r="CV61" s="87">
        <f t="shared" si="14"/>
        <v>0.706311508164323</v>
      </c>
      <c r="CX61">
        <f t="shared" si="300"/>
        <v>0.148294658865372</v>
      </c>
    </row>
    <row r="62" s="80" customFormat="1" spans="1:102">
      <c r="A62" s="13" t="s">
        <v>103</v>
      </c>
      <c r="B62" s="14">
        <v>2012</v>
      </c>
      <c r="C62" s="13" t="s">
        <v>96</v>
      </c>
      <c r="D62" s="80">
        <v>30838</v>
      </c>
      <c r="E62" s="80">
        <v>2.3551787</v>
      </c>
      <c r="F62" s="80">
        <v>147758</v>
      </c>
      <c r="G62" s="80">
        <v>31.5</v>
      </c>
      <c r="H62" s="80">
        <v>133</v>
      </c>
      <c r="I62" s="80">
        <v>11</v>
      </c>
      <c r="J62" s="80">
        <v>18334</v>
      </c>
      <c r="K62" s="80">
        <v>28.991026</v>
      </c>
      <c r="L62" s="80">
        <v>318600</v>
      </c>
      <c r="M62" s="80">
        <v>6408</v>
      </c>
      <c r="N62" s="80">
        <v>89100</v>
      </c>
      <c r="P62" s="112">
        <f>(D62-MIN(D$62:D$71))/(MAX(D$62:D$71)-MIN(D$62:D$71))+0.001</f>
        <v>0.449192866161616</v>
      </c>
      <c r="Q62" s="113">
        <f t="shared" ref="Q62:Z62" si="509">(E62-MIN(E$62:E$71))/(MAX(E$62:E$71)-MIN(E$62:E$71))+0.001</f>
        <v>0.388050399345899</v>
      </c>
      <c r="R62" s="113">
        <f t="shared" si="509"/>
        <v>0.369315677759185</v>
      </c>
      <c r="S62" s="113">
        <f t="shared" si="509"/>
        <v>0.38235593220339</v>
      </c>
      <c r="T62" s="113">
        <v>0.001</v>
      </c>
      <c r="U62" s="113">
        <f t="shared" si="509"/>
        <v>0.445444444444444</v>
      </c>
      <c r="V62" s="108" cm="1">
        <f t="array" ref="V62">(MAX(J$62:J$71-J62)/(MAX(J$62:J$71)-MIN(J$62:J$71))+0.001)</f>
        <v>0.001</v>
      </c>
      <c r="W62" s="108" cm="1">
        <f t="array" ref="W62">(MAX(K$62:K$71-K62)/(MAX(K$62:K$71)-MIN(K$62:K$71))+0.001)</f>
        <v>0.682156930704414</v>
      </c>
      <c r="X62" s="113">
        <f t="shared" si="509"/>
        <v>0.001</v>
      </c>
      <c r="Y62" s="113">
        <f t="shared" si="509"/>
        <v>0.108243963363863</v>
      </c>
      <c r="Z62" s="113">
        <f t="shared" si="509"/>
        <v>0.001</v>
      </c>
      <c r="AB62" s="80">
        <f>P62/SUM(P$62:P$71)</f>
        <v>0.0604487729121219</v>
      </c>
      <c r="AC62" s="80">
        <f t="shared" ref="AC62:AL62" si="510">Q62/SUM(Q$62:Q$71)</f>
        <v>0.069222324259998</v>
      </c>
      <c r="AD62" s="80">
        <f t="shared" si="510"/>
        <v>0.0639761241137159</v>
      </c>
      <c r="AE62" s="80">
        <f t="shared" si="510"/>
        <v>0.065848390204034</v>
      </c>
      <c r="AF62" s="80">
        <f t="shared" si="510"/>
        <v>0.1</v>
      </c>
      <c r="AG62" s="80">
        <f t="shared" si="510"/>
        <v>0.0635441432873672</v>
      </c>
      <c r="AH62" s="80">
        <f t="shared" si="510"/>
        <v>0.00012759040002255</v>
      </c>
      <c r="AI62" s="80">
        <f t="shared" si="510"/>
        <v>0.0897566783256256</v>
      </c>
      <c r="AJ62" s="80">
        <f t="shared" si="510"/>
        <v>0.000243186925334481</v>
      </c>
      <c r="AK62" s="80">
        <f t="shared" si="510"/>
        <v>0.0217851630774489</v>
      </c>
      <c r="AL62" s="80">
        <f t="shared" si="510"/>
        <v>0.000252705651373115</v>
      </c>
      <c r="AN62" s="80">
        <f t="shared" ref="AN62:AX62" si="511">AB62*LN(AB62)</f>
        <v>-0.169616778473201</v>
      </c>
      <c r="AO62" s="80">
        <f t="shared" si="511"/>
        <v>-0.184853500367422</v>
      </c>
      <c r="AP62" s="80">
        <f t="shared" si="511"/>
        <v>-0.175886060192038</v>
      </c>
      <c r="AQ62" s="80">
        <f t="shared" si="511"/>
        <v>-0.179133980300927</v>
      </c>
      <c r="AR62" s="80">
        <f t="shared" si="511"/>
        <v>-0.230258509299405</v>
      </c>
      <c r="AS62" s="80">
        <f t="shared" si="511"/>
        <v>-0.17512895804235</v>
      </c>
      <c r="AT62" s="80">
        <f t="shared" si="511"/>
        <v>-0.00114406298022875</v>
      </c>
      <c r="AU62" s="80">
        <f t="shared" si="511"/>
        <v>-0.216372191879827</v>
      </c>
      <c r="AV62" s="80">
        <f t="shared" si="511"/>
        <v>-0.00202372381422674</v>
      </c>
      <c r="AW62" s="80">
        <f t="shared" si="511"/>
        <v>-0.0833614958421879</v>
      </c>
      <c r="AX62" s="80">
        <f t="shared" si="511"/>
        <v>-0.00209323297688542</v>
      </c>
      <c r="AZ62" s="80">
        <f>SUM(AN62:AN71)</f>
        <v>-2.25072827648668</v>
      </c>
      <c r="BA62" s="80">
        <f t="shared" ref="BA62:BJ62" si="512">SUM(AO62:AO71)</f>
        <v>-1.98929247794349</v>
      </c>
      <c r="BB62" s="80">
        <f t="shared" si="512"/>
        <v>-2.12127323580094</v>
      </c>
      <c r="BC62" s="80">
        <f t="shared" si="512"/>
        <v>-2.03642956037259</v>
      </c>
      <c r="BD62" s="80">
        <f t="shared" si="512"/>
        <v>-2.30258509299405</v>
      </c>
      <c r="BE62" s="80">
        <f t="shared" si="512"/>
        <v>-2.25456537703581</v>
      </c>
      <c r="BF62" s="80">
        <f t="shared" si="512"/>
        <v>-2.19659373148562</v>
      </c>
      <c r="BG62" s="80">
        <f t="shared" si="512"/>
        <v>-2.18684198480402</v>
      </c>
      <c r="BH62" s="80">
        <f t="shared" si="512"/>
        <v>-1.95943354782753</v>
      </c>
      <c r="BI62" s="80">
        <f t="shared" si="512"/>
        <v>-2.05969715551457</v>
      </c>
      <c r="BJ62" s="80">
        <f t="shared" si="512"/>
        <v>-1.70294821172988</v>
      </c>
      <c r="BL62" s="80">
        <f t="shared" ref="BL62:BV62" si="513">AZ$67*P62</f>
        <v>0.0798201433960978</v>
      </c>
      <c r="BM62" s="80">
        <f t="shared" si="513"/>
        <v>0.234121934346396</v>
      </c>
      <c r="BN62" s="80">
        <f t="shared" si="513"/>
        <v>0.0808707171029996</v>
      </c>
      <c r="BO62" s="80">
        <f t="shared" si="513"/>
        <v>0.177383348581698</v>
      </c>
      <c r="BP62" s="80">
        <f t="shared" si="513"/>
        <v>0.000313492063492064</v>
      </c>
      <c r="BQ62" s="80">
        <f t="shared" si="513"/>
        <v>0.0991496457595613</v>
      </c>
      <c r="BR62" s="80">
        <f t="shared" si="513"/>
        <v>0.00036400515254252</v>
      </c>
      <c r="BS62" s="80">
        <f t="shared" si="513"/>
        <v>0.433848293085417</v>
      </c>
      <c r="BT62" s="80">
        <f t="shared" si="513"/>
        <v>0.000199500115185023</v>
      </c>
      <c r="BU62" s="80">
        <f t="shared" si="513"/>
        <v>0.042546124180072</v>
      </c>
      <c r="BV62" s="80">
        <f t="shared" si="513"/>
        <v>0.000407442176487605</v>
      </c>
      <c r="BX62" s="80">
        <f t="shared" si="6"/>
        <v>0.394812794845493</v>
      </c>
      <c r="BY62" s="80">
        <f t="shared" si="7"/>
        <v>0.276846486404752</v>
      </c>
      <c r="BZ62" s="80">
        <f t="shared" si="8"/>
        <v>0.434212298237959</v>
      </c>
      <c r="CA62" s="80">
        <f t="shared" si="9"/>
        <v>0.0431530664717446</v>
      </c>
      <c r="CC62" s="80">
        <f>BX62/SUM(BX$62:BX$71)</f>
        <v>0.0631899140661333</v>
      </c>
      <c r="CD62" s="80">
        <f>BY62/SUM(BY$62:BY$71)</f>
        <v>0.064563174241109</v>
      </c>
      <c r="CE62" s="80">
        <f>BZ62/SUM(BZ$62:BZ$71)</f>
        <v>0.057052870609144</v>
      </c>
      <c r="CF62" s="80">
        <f>CA62/SUM(CA$62:CA$71)</f>
        <v>0.00984794458395031</v>
      </c>
      <c r="CH62" s="80">
        <f t="shared" ref="CH62:CK62" si="514">CC62*LN(CC62)</f>
        <v>-0.174505935115904</v>
      </c>
      <c r="CI62" s="80">
        <f t="shared" si="514"/>
        <v>-0.176910269674304</v>
      </c>
      <c r="CJ62" s="80">
        <f t="shared" si="514"/>
        <v>-0.163386692159746</v>
      </c>
      <c r="CK62" s="80">
        <f t="shared" si="514"/>
        <v>-0.0455023542604673</v>
      </c>
      <c r="CM62">
        <f t="shared" ref="CM62:CP62" si="515">SUM(CH62:CH71)</f>
        <v>-2.20501692340958</v>
      </c>
      <c r="CN62">
        <f t="shared" si="515"/>
        <v>-2.20447337450952</v>
      </c>
      <c r="CO62">
        <f t="shared" si="515"/>
        <v>-2.25623561014646</v>
      </c>
      <c r="CP62">
        <f t="shared" si="515"/>
        <v>-2.05683814706292</v>
      </c>
      <c r="CR62" s="80">
        <f>CM$67*BX62</f>
        <v>0.0658183520529929</v>
      </c>
      <c r="CS62" s="80">
        <f>CN$67*BY62</f>
        <v>0.0408104880055133</v>
      </c>
      <c r="CT62" s="80">
        <f>CO$67*BZ62</f>
        <v>0.0844410736555426</v>
      </c>
      <c r="CU62" s="80">
        <f>CP$67*CA62</f>
        <v>0.0212058793075258</v>
      </c>
      <c r="CV62" s="80">
        <f t="shared" si="14"/>
        <v>0.212275793021575</v>
      </c>
      <c r="CW62" s="80">
        <f>AVERAGE(CV62:CV71)</f>
        <v>0.530707748717724</v>
      </c>
      <c r="CX62">
        <f t="shared" si="300"/>
        <v>0.0533144200292531</v>
      </c>
    </row>
    <row r="63" spans="1:102">
      <c r="A63" s="13" t="s">
        <v>103</v>
      </c>
      <c r="B63" s="14">
        <v>2013</v>
      </c>
      <c r="C63" s="13" t="s">
        <v>96</v>
      </c>
      <c r="D63" s="80">
        <v>30844</v>
      </c>
      <c r="E63" s="80">
        <v>2.4877124</v>
      </c>
      <c r="F63" s="80">
        <v>155538</v>
      </c>
      <c r="G63" s="80">
        <v>44</v>
      </c>
      <c r="H63" s="80">
        <v>133</v>
      </c>
      <c r="I63" s="80">
        <v>12</v>
      </c>
      <c r="J63" s="80">
        <v>3376</v>
      </c>
      <c r="K63" s="80">
        <v>31.107924</v>
      </c>
      <c r="L63" s="80">
        <v>365600</v>
      </c>
      <c r="M63" s="80">
        <v>7254</v>
      </c>
      <c r="N63">
        <v>89195</v>
      </c>
      <c r="P63" s="90">
        <f t="shared" ref="P63:P70" si="516">(D63-MIN(D$62:D$71))/(MAX(D$62:D$71)-MIN(D$62:D$71))+0.001</f>
        <v>0.449311237373737</v>
      </c>
      <c r="Q63" s="91">
        <f t="shared" ref="Q63:Q70" si="517">(E63-MIN(E$62:E$71))/(MAX(E$62:E$71)-MIN(E$62:E$71))+0.001</f>
        <v>0.447123114209825</v>
      </c>
      <c r="R63" s="91">
        <f t="shared" ref="R63:R70" si="518">(F63-MIN(F$62:F$71))/(MAX(F$62:F$71)-MIN(F$62:F$71))+0.001</f>
        <v>0.394643342209953</v>
      </c>
      <c r="S63" s="91">
        <f t="shared" ref="S63:S70" si="519">(G63-MIN(G$62:G$71))/(MAX(G$62:G$71)-MIN(G$62:G$71))+0.001</f>
        <v>0.594220338983051</v>
      </c>
      <c r="T63" s="91">
        <v>0.001</v>
      </c>
      <c r="U63" s="91">
        <f t="shared" ref="U63:U70" si="520">(I63-MIN(I$62:I$71))/(MAX(I$62:I$71)-MIN(I$62:I$71))+0.001</f>
        <v>0.556555555555556</v>
      </c>
      <c r="V63" s="108" cm="1">
        <f t="array" ref="V63">(MAX(J$62:J$71-J63)/(MAX(J$62:J$71)-MIN(J$62:J$71))+0.001)</f>
        <v>0.861545391784605</v>
      </c>
      <c r="W63" s="108" cm="1">
        <f t="array" ref="W63">(MAX(K$62:K$71-K63)/(MAX(K$62:K$71)-MIN(K$62:K$71))+0.001)</f>
        <v>0.579374654737845</v>
      </c>
      <c r="X63" s="91">
        <f t="shared" ref="X63:X70" si="521">(L63-MIN(L$62:L$71))/(MAX(L$62:L$71)-MIN(L$62:L$71))+0.001</f>
        <v>0.118824016044121</v>
      </c>
      <c r="Y63" s="91">
        <f t="shared" ref="Y63:Y70" si="522">(M63-MIN(M$62:M$71))/(MAX(M$62:M$71)-MIN(M$62:M$71))+0.001</f>
        <v>0.249126561199001</v>
      </c>
      <c r="Z63" s="91">
        <f t="shared" ref="Z63:Z70" si="523">(N63-MIN(N$62:N$71))/(MAX(N$62:N$71)-MIN(N$62:N$71))+0.001</f>
        <v>0.00191346153846154</v>
      </c>
      <c r="AB63" s="89">
        <f t="shared" ref="AB63:AB71" si="524">P63/SUM(P$62:P$71)</f>
        <v>0.0604647023603832</v>
      </c>
      <c r="AC63" s="89">
        <f t="shared" ref="AC63:AC71" si="525">Q63/SUM(Q$62:Q$71)</f>
        <v>0.0797600034638379</v>
      </c>
      <c r="AD63" s="89">
        <f t="shared" ref="AD63:AD71" si="526">R63/SUM(R$62:R$71)</f>
        <v>0.0683636058860696</v>
      </c>
      <c r="AE63" s="89">
        <f t="shared" ref="AE63:AE71" si="527">S63/SUM(S$62:S$71)</f>
        <v>0.102335152806562</v>
      </c>
      <c r="AF63" s="89">
        <f t="shared" ref="AF63:AF71" si="528">T63/SUM(T$62:T$71)</f>
        <v>0.1</v>
      </c>
      <c r="AG63" s="89">
        <f t="shared" ref="AG63:AG71" si="529">U63/SUM(U$62:U$71)</f>
        <v>0.0793945157711206</v>
      </c>
      <c r="AH63" s="89">
        <f t="shared" ref="AH63:AH71" si="530">V63/SUM(V$62:V$71)</f>
        <v>0.109924921175382</v>
      </c>
      <c r="AI63" s="89">
        <f t="shared" ref="AI63:AI71" si="531">W63/SUM(W$62:W$71)</f>
        <v>0.0762328170757214</v>
      </c>
      <c r="AJ63" s="89">
        <f t="shared" ref="AJ63:AJ71" si="532">X63/SUM(X$62:X$71)</f>
        <v>0.0288964471176649</v>
      </c>
      <c r="AK63" s="89">
        <f t="shared" ref="AK63:AK71" si="533">Y63/SUM(Y$62:Y$71)</f>
        <v>0.0501391726058709</v>
      </c>
      <c r="AL63" s="89">
        <f t="shared" ref="AL63:AL71" si="534">Z63/SUM(Z$62:Z$71)</f>
        <v>0.000483542544454326</v>
      </c>
      <c r="AN63" s="89">
        <f t="shared" ref="AN63:AX63" si="535">AB63*LN(AB63)</f>
        <v>-0.169645544304996</v>
      </c>
      <c r="AO63" s="89">
        <f t="shared" si="535"/>
        <v>-0.201691761604769</v>
      </c>
      <c r="AP63" s="89">
        <f t="shared" si="535"/>
        <v>-0.183413721375105</v>
      </c>
      <c r="AQ63" s="89">
        <f t="shared" si="535"/>
        <v>-0.233273189622335</v>
      </c>
      <c r="AR63" s="89">
        <f t="shared" si="535"/>
        <v>-0.230258509299405</v>
      </c>
      <c r="AS63" s="89">
        <f t="shared" si="535"/>
        <v>-0.201132189790652</v>
      </c>
      <c r="AT63" s="89">
        <f t="shared" si="535"/>
        <v>-0.242709574041611</v>
      </c>
      <c r="AU63" s="89">
        <f t="shared" si="535"/>
        <v>-0.196220468736692</v>
      </c>
      <c r="AV63" s="89">
        <f t="shared" si="535"/>
        <v>-0.102410067019274</v>
      </c>
      <c r="AW63" s="89">
        <f t="shared" si="535"/>
        <v>-0.150064171428148</v>
      </c>
      <c r="AX63" s="89">
        <f t="shared" si="535"/>
        <v>-0.00369154330160129</v>
      </c>
      <c r="AY63" s="80" t="s">
        <v>181</v>
      </c>
      <c r="AZ63" s="108">
        <f>-1/LN(10)*AZ62</f>
        <v>0.977478870741782</v>
      </c>
      <c r="BA63" s="108">
        <f t="shared" ref="BA63:BJ63" si="536">-1/LN(10)*BA62</f>
        <v>0.863938746062504</v>
      </c>
      <c r="BB63" s="108">
        <f t="shared" si="536"/>
        <v>0.921257260917406</v>
      </c>
      <c r="BC63" s="108">
        <f t="shared" si="536"/>
        <v>0.884410120854482</v>
      </c>
      <c r="BD63" s="108">
        <f t="shared" si="536"/>
        <v>1</v>
      </c>
      <c r="BE63" s="108">
        <f t="shared" si="536"/>
        <v>0.979145302336775</v>
      </c>
      <c r="BF63" s="108">
        <f t="shared" si="536"/>
        <v>0.953968536567477</v>
      </c>
      <c r="BG63" s="108">
        <f t="shared" si="536"/>
        <v>0.949733406794741</v>
      </c>
      <c r="BH63" s="108">
        <f t="shared" si="536"/>
        <v>0.850971177477607</v>
      </c>
      <c r="BI63" s="108">
        <f t="shared" si="536"/>
        <v>0.894515109031803</v>
      </c>
      <c r="BJ63" s="108">
        <f t="shared" si="536"/>
        <v>0.739581011321298</v>
      </c>
      <c r="BL63" s="89">
        <f t="shared" ref="BL63:BV63" si="537">AZ$67*P63</f>
        <v>0.0798411775839428</v>
      </c>
      <c r="BM63" s="89">
        <f t="shared" si="537"/>
        <v>0.269762197297672</v>
      </c>
      <c r="BN63" s="89">
        <f t="shared" si="537"/>
        <v>0.0864168298461833</v>
      </c>
      <c r="BO63" s="89">
        <f t="shared" si="537"/>
        <v>0.275671918876092</v>
      </c>
      <c r="BP63" s="89">
        <f t="shared" si="537"/>
        <v>0.000313492063492064</v>
      </c>
      <c r="BQ63" s="89">
        <f t="shared" si="537"/>
        <v>0.123881410728272</v>
      </c>
      <c r="BR63" s="89">
        <f t="shared" si="537"/>
        <v>0.313606961758861</v>
      </c>
      <c r="BS63" s="89">
        <f t="shared" si="537"/>
        <v>0.368479295160726</v>
      </c>
      <c r="BT63" s="89">
        <f t="shared" si="537"/>
        <v>0.0237054048875492</v>
      </c>
      <c r="BU63" s="89">
        <f t="shared" si="537"/>
        <v>0.0979211152283581</v>
      </c>
      <c r="BV63" s="89">
        <f t="shared" si="537"/>
        <v>0.00077962493385609</v>
      </c>
      <c r="BX63" s="89">
        <f t="shared" si="6"/>
        <v>0.436020204727798</v>
      </c>
      <c r="BY63" s="89">
        <f t="shared" si="7"/>
        <v>0.399866821667856</v>
      </c>
      <c r="BZ63" s="89">
        <f t="shared" si="8"/>
        <v>0.682086256919586</v>
      </c>
      <c r="CA63" s="89">
        <f t="shared" si="9"/>
        <v>0.122406145049763</v>
      </c>
      <c r="CC63" s="89">
        <f t="shared" ref="CC63:CC71" si="538">BX63/SUM(BX$62:BX$71)</f>
        <v>0.06978517319488</v>
      </c>
      <c r="CD63" s="89">
        <f t="shared" ref="CD63:CD71" si="539">BY63/SUM(BY$62:BY$71)</f>
        <v>0.0932526600422014</v>
      </c>
      <c r="CE63" s="89">
        <f t="shared" ref="CE63:CE71" si="540">BZ63/SUM(BZ$62:BZ$71)</f>
        <v>0.0896220100587343</v>
      </c>
      <c r="CF63" s="89">
        <f t="shared" ref="CF63:CF71" si="541">CA63/SUM(CA$62:CA$71)</f>
        <v>0.0279342589471445</v>
      </c>
      <c r="CH63" s="89">
        <f t="shared" ref="CH63:CK63" si="542">CC63*LN(CC63)</f>
        <v>-0.185791419068125</v>
      </c>
      <c r="CI63" s="89">
        <f t="shared" si="542"/>
        <v>-0.221236592101155</v>
      </c>
      <c r="CJ63" s="89">
        <f t="shared" si="542"/>
        <v>-0.216182120629424</v>
      </c>
      <c r="CK63" s="89">
        <f t="shared" si="542"/>
        <v>-0.0999460248703619</v>
      </c>
      <c r="CL63" s="81" t="s">
        <v>181</v>
      </c>
      <c r="CM63" s="108">
        <f t="shared" ref="CM63:CP63" si="543">-1/LN(10)*CM62</f>
        <v>0.957626682340068</v>
      </c>
      <c r="CN63" s="108">
        <f t="shared" si="543"/>
        <v>0.957390622052124</v>
      </c>
      <c r="CO63" s="108">
        <f t="shared" si="543"/>
        <v>0.979870675360226</v>
      </c>
      <c r="CP63" s="108">
        <f t="shared" si="543"/>
        <v>0.893273457437535</v>
      </c>
      <c r="CR63" s="89">
        <f t="shared" ref="CR63:CR71" si="544">CM$67*BX63</f>
        <v>0.0726879465702803</v>
      </c>
      <c r="CS63" s="89">
        <f t="shared" ref="CS63:CS71" si="545">CN$67*BY63</f>
        <v>0.0589451588907674</v>
      </c>
      <c r="CT63" s="89">
        <f t="shared" ref="CT63:CT71" si="546">CO$67*BZ63</f>
        <v>0.132645012805271</v>
      </c>
      <c r="CU63" s="89">
        <f t="shared" ref="CU63:CU71" si="547">CP$67*CA63</f>
        <v>0.0601516914243949</v>
      </c>
      <c r="CV63" s="87">
        <f t="shared" si="14"/>
        <v>0.324429809690713</v>
      </c>
      <c r="CX63">
        <f t="shared" si="300"/>
        <v>0.0664198189973376</v>
      </c>
    </row>
    <row r="64" spans="1:102">
      <c r="A64" s="13" t="s">
        <v>103</v>
      </c>
      <c r="B64" s="14">
        <v>2014</v>
      </c>
      <c r="C64" s="13" t="s">
        <v>96</v>
      </c>
      <c r="D64" s="80">
        <v>30844</v>
      </c>
      <c r="E64" s="80">
        <v>2.4487745</v>
      </c>
      <c r="F64" s="80">
        <v>151820</v>
      </c>
      <c r="G64" s="80">
        <v>50</v>
      </c>
      <c r="H64" s="80">
        <v>133</v>
      </c>
      <c r="I64" s="80">
        <v>14</v>
      </c>
      <c r="J64" s="80">
        <v>4091</v>
      </c>
      <c r="K64" s="80">
        <v>25.201193</v>
      </c>
      <c r="L64" s="80">
        <v>414700</v>
      </c>
      <c r="M64" s="80">
        <v>8162</v>
      </c>
      <c r="N64">
        <v>94000</v>
      </c>
      <c r="P64" s="90">
        <f t="shared" si="516"/>
        <v>0.449311237373737</v>
      </c>
      <c r="Q64" s="91">
        <f t="shared" si="517"/>
        <v>0.429767773914488</v>
      </c>
      <c r="R64" s="91">
        <f t="shared" si="518"/>
        <v>0.38253945320893</v>
      </c>
      <c r="S64" s="91">
        <f t="shared" si="519"/>
        <v>0.695915254237288</v>
      </c>
      <c r="T64" s="113">
        <v>0.001</v>
      </c>
      <c r="U64" s="91">
        <f t="shared" si="520"/>
        <v>0.778777777777778</v>
      </c>
      <c r="V64" s="108" cm="1">
        <f t="array" ref="V64">(MAX(J$62:J$71-J64)/(MAX(J$62:J$71)-MIN(J$62:J$71))+0.001)</f>
        <v>0.820410884823381</v>
      </c>
      <c r="W64" s="108" cm="1">
        <f t="array" ref="W64">(MAX(K$62:K$71-K64)/(MAX(K$62:K$71)-MIN(K$62:K$71))+0.001)</f>
        <v>0.866165636496196</v>
      </c>
      <c r="X64" s="91">
        <f t="shared" si="521"/>
        <v>0.241912509400852</v>
      </c>
      <c r="Y64" s="91">
        <f t="shared" si="522"/>
        <v>0.400333888426311</v>
      </c>
      <c r="Z64" s="91">
        <f t="shared" si="523"/>
        <v>0.0481153846153846</v>
      </c>
      <c r="AB64" s="89">
        <f t="shared" si="524"/>
        <v>0.0604647023603832</v>
      </c>
      <c r="AC64" s="89">
        <f t="shared" si="525"/>
        <v>0.0766640731527457</v>
      </c>
      <c r="AD64" s="89">
        <f t="shared" si="526"/>
        <v>0.0662668633115695</v>
      </c>
      <c r="AE64" s="89">
        <f t="shared" si="527"/>
        <v>0.119848798855775</v>
      </c>
      <c r="AF64" s="89">
        <f t="shared" si="528"/>
        <v>0.1</v>
      </c>
      <c r="AG64" s="89">
        <f t="shared" si="529"/>
        <v>0.111095260738627</v>
      </c>
      <c r="AH64" s="89">
        <f t="shared" si="530"/>
        <v>0.104676552977469</v>
      </c>
      <c r="AI64" s="89">
        <f t="shared" si="531"/>
        <v>0.113968130956932</v>
      </c>
      <c r="AJ64" s="89">
        <f t="shared" si="532"/>
        <v>0.058829959361142</v>
      </c>
      <c r="AK64" s="89">
        <f t="shared" si="533"/>
        <v>0.0805711355512693</v>
      </c>
      <c r="AL64" s="89">
        <f t="shared" si="534"/>
        <v>0.0121590296102987</v>
      </c>
      <c r="AN64" s="89">
        <f t="shared" ref="AN64:AX64" si="548">AB64*LN(AB64)</f>
        <v>-0.169645544304996</v>
      </c>
      <c r="AO64" s="89">
        <f t="shared" si="548"/>
        <v>-0.196898032414442</v>
      </c>
      <c r="AP64" s="89">
        <f t="shared" si="548"/>
        <v>-0.179852594648311</v>
      </c>
      <c r="AQ64" s="89">
        <f t="shared" si="548"/>
        <v>-0.254262143918029</v>
      </c>
      <c r="AR64" s="89">
        <f t="shared" si="548"/>
        <v>-0.230258509299405</v>
      </c>
      <c r="AS64" s="89">
        <f t="shared" si="548"/>
        <v>-0.244117086562363</v>
      </c>
      <c r="AT64" s="89">
        <f t="shared" si="548"/>
        <v>-0.236242432596822</v>
      </c>
      <c r="AU64" s="89">
        <f t="shared" si="548"/>
        <v>-0.247520137836942</v>
      </c>
      <c r="AV64" s="89">
        <f t="shared" si="548"/>
        <v>-0.166671395591482</v>
      </c>
      <c r="AW64" s="89">
        <f t="shared" si="548"/>
        <v>-0.202927655525524</v>
      </c>
      <c r="AX64" s="89">
        <f t="shared" si="548"/>
        <v>-0.0536174686909729</v>
      </c>
      <c r="AY64" s="109" t="s">
        <v>182</v>
      </c>
      <c r="AZ64">
        <f t="shared" ref="AZ64:BJ64" si="549">1-AZ63</f>
        <v>0.0225211292582183</v>
      </c>
      <c r="BA64">
        <f t="shared" si="549"/>
        <v>0.136061253937496</v>
      </c>
      <c r="BB64">
        <f t="shared" si="549"/>
        <v>0.0787427390825944</v>
      </c>
      <c r="BC64">
        <f t="shared" si="549"/>
        <v>0.115589879145518</v>
      </c>
      <c r="BD64">
        <f t="shared" si="549"/>
        <v>0</v>
      </c>
      <c r="BE64">
        <f t="shared" si="549"/>
        <v>0.0208546976632246</v>
      </c>
      <c r="BF64">
        <f t="shared" si="549"/>
        <v>0.0460314634325227</v>
      </c>
      <c r="BG64">
        <f t="shared" si="549"/>
        <v>0.0502665932052594</v>
      </c>
      <c r="BH64">
        <f t="shared" si="549"/>
        <v>0.149028822522393</v>
      </c>
      <c r="BI64">
        <f t="shared" si="549"/>
        <v>0.105484890968197</v>
      </c>
      <c r="BJ64">
        <f t="shared" si="549"/>
        <v>0.260418988678702</v>
      </c>
      <c r="BL64" s="89">
        <f t="shared" ref="BL64:BV64" si="550">AZ$67*P64</f>
        <v>0.0798411775839428</v>
      </c>
      <c r="BM64" s="89">
        <f t="shared" si="550"/>
        <v>0.259291222784997</v>
      </c>
      <c r="BN64" s="89">
        <f t="shared" si="550"/>
        <v>0.0837663867640293</v>
      </c>
      <c r="BO64" s="89">
        <f t="shared" si="550"/>
        <v>0.322850432617401</v>
      </c>
      <c r="BP64" s="89">
        <f t="shared" si="550"/>
        <v>0.000313492063492064</v>
      </c>
      <c r="BQ64" s="89">
        <f t="shared" si="550"/>
        <v>0.173344940665694</v>
      </c>
      <c r="BR64" s="89">
        <f t="shared" si="550"/>
        <v>0.298633789277679</v>
      </c>
      <c r="BS64" s="89">
        <f t="shared" si="550"/>
        <v>0.550876881856309</v>
      </c>
      <c r="BT64" s="89">
        <f t="shared" si="550"/>
        <v>0.048261573490168</v>
      </c>
      <c r="BU64" s="89">
        <f t="shared" si="550"/>
        <v>0.157354320750632</v>
      </c>
      <c r="BV64" s="89">
        <f t="shared" si="550"/>
        <v>0.0196042370302305</v>
      </c>
      <c r="BX64" s="89">
        <f t="shared" si="6"/>
        <v>0.422898787132969</v>
      </c>
      <c r="BY64" s="89">
        <f t="shared" si="7"/>
        <v>0.496508865346586</v>
      </c>
      <c r="BZ64" s="89">
        <f t="shared" si="8"/>
        <v>0.849510671133988</v>
      </c>
      <c r="CA64" s="89">
        <f t="shared" si="9"/>
        <v>0.22522013127103</v>
      </c>
      <c r="CC64" s="89">
        <f t="shared" si="538"/>
        <v>0.0676850861129313</v>
      </c>
      <c r="CD64" s="89">
        <f t="shared" si="539"/>
        <v>0.115790483028781</v>
      </c>
      <c r="CE64" s="89">
        <f t="shared" si="540"/>
        <v>0.111620565787691</v>
      </c>
      <c r="CF64" s="89">
        <f t="shared" si="541"/>
        <v>0.0513973989171632</v>
      </c>
      <c r="CH64" s="89">
        <f t="shared" ref="CH64:CK64" si="551">CC64*LN(CC64)</f>
        <v>-0.182268452088</v>
      </c>
      <c r="CI64" s="89">
        <f t="shared" si="551"/>
        <v>-0.249641143693306</v>
      </c>
      <c r="CJ64" s="89">
        <f t="shared" si="551"/>
        <v>-0.244744829640974</v>
      </c>
      <c r="CK64" s="89">
        <f t="shared" si="551"/>
        <v>-0.152556099973739</v>
      </c>
      <c r="CL64" s="109" t="s">
        <v>182</v>
      </c>
      <c r="CM64">
        <f t="shared" ref="CM64:CP64" si="552">1-CM63</f>
        <v>0.0423733176599324</v>
      </c>
      <c r="CN64">
        <f t="shared" si="552"/>
        <v>0.0426093779478764</v>
      </c>
      <c r="CO64">
        <f t="shared" si="552"/>
        <v>0.0201293246397738</v>
      </c>
      <c r="CP64">
        <f t="shared" si="552"/>
        <v>0.106726542562465</v>
      </c>
      <c r="CR64" s="89">
        <f t="shared" si="544"/>
        <v>0.0705005045877358</v>
      </c>
      <c r="CS64" s="89">
        <f t="shared" si="545"/>
        <v>0.0731913536523399</v>
      </c>
      <c r="CT64" s="89">
        <f t="shared" si="546"/>
        <v>0.16520396461245</v>
      </c>
      <c r="CU64" s="89">
        <f t="shared" si="547"/>
        <v>0.110675586044059</v>
      </c>
      <c r="CV64" s="87">
        <f t="shared" si="14"/>
        <v>0.419571408896585</v>
      </c>
      <c r="CX64">
        <f t="shared" si="300"/>
        <v>0.0919334698481994</v>
      </c>
    </row>
    <row r="65" spans="1:102">
      <c r="A65" s="13" t="s">
        <v>103</v>
      </c>
      <c r="B65" s="14">
        <v>2015</v>
      </c>
      <c r="C65" s="13" t="s">
        <v>96</v>
      </c>
      <c r="D65" s="80">
        <v>33590</v>
      </c>
      <c r="E65" s="80">
        <v>2.2822864</v>
      </c>
      <c r="F65" s="80">
        <v>176965</v>
      </c>
      <c r="G65" s="80">
        <v>62</v>
      </c>
      <c r="H65" s="80">
        <v>133</v>
      </c>
      <c r="I65" s="80">
        <v>16</v>
      </c>
      <c r="J65" s="80">
        <v>4160</v>
      </c>
      <c r="K65" s="80">
        <v>25.667017</v>
      </c>
      <c r="L65" s="80">
        <v>344400</v>
      </c>
      <c r="M65" s="80">
        <v>8174</v>
      </c>
      <c r="N65">
        <v>90629</v>
      </c>
      <c r="P65" s="90">
        <f t="shared" si="516"/>
        <v>0.503485795454545</v>
      </c>
      <c r="Q65" s="91">
        <f t="shared" si="517"/>
        <v>0.355560956633021</v>
      </c>
      <c r="R65" s="91">
        <f t="shared" si="518"/>
        <v>0.464398594933165</v>
      </c>
      <c r="S65" s="91">
        <f t="shared" si="519"/>
        <v>0.899305084745763</v>
      </c>
      <c r="T65" s="91">
        <v>0.001</v>
      </c>
      <c r="U65" s="91">
        <f t="shared" si="520"/>
        <v>1.001</v>
      </c>
      <c r="V65" s="108" cm="1">
        <f t="array" ref="V65">(MAX(J$62:J$71-J65)/(MAX(J$62:J$71)-MIN(J$62:J$71))+0.001)</f>
        <v>0.816441261074675</v>
      </c>
      <c r="W65" s="108" cm="1">
        <f t="array" ref="W65">(MAX(K$62:K$71-K65)/(MAX(K$62:K$71)-MIN(K$62:K$71))+0.001)</f>
        <v>0.843548367775713</v>
      </c>
      <c r="X65" s="91">
        <f t="shared" si="521"/>
        <v>0.0656778641263475</v>
      </c>
      <c r="Y65" s="91">
        <f t="shared" si="522"/>
        <v>0.402332223147377</v>
      </c>
      <c r="Z65" s="91">
        <f t="shared" si="523"/>
        <v>0.0157019230769231</v>
      </c>
      <c r="AB65" s="89">
        <f t="shared" si="524"/>
        <v>0.0677550798479524</v>
      </c>
      <c r="AC65" s="89">
        <f t="shared" si="525"/>
        <v>0.0634266988920345</v>
      </c>
      <c r="AD65" s="89">
        <f t="shared" si="526"/>
        <v>0.0804472269575633</v>
      </c>
      <c r="AE65" s="89">
        <f t="shared" si="527"/>
        <v>0.154876090954202</v>
      </c>
      <c r="AF65" s="89">
        <f t="shared" si="528"/>
        <v>0.1</v>
      </c>
      <c r="AG65" s="89">
        <f t="shared" si="529"/>
        <v>0.142796005706134</v>
      </c>
      <c r="AH65" s="89">
        <f t="shared" si="530"/>
        <v>0.104170067095433</v>
      </c>
      <c r="AI65" s="89">
        <f t="shared" si="531"/>
        <v>0.110992201487078</v>
      </c>
      <c r="AJ65" s="89">
        <f t="shared" si="532"/>
        <v>0.0159719978394223</v>
      </c>
      <c r="AK65" s="89">
        <f t="shared" si="533"/>
        <v>0.0809733200835874</v>
      </c>
      <c r="AL65" s="89">
        <f t="shared" si="534"/>
        <v>0.00396796469896439</v>
      </c>
      <c r="AN65" s="89">
        <f t="shared" ref="AN65:AX65" si="553">AB65*LN(AB65)</f>
        <v>-0.182386907563183</v>
      </c>
      <c r="AO65" s="89">
        <f t="shared" si="553"/>
        <v>-0.174922614683787</v>
      </c>
      <c r="AP65" s="89">
        <f t="shared" si="553"/>
        <v>-0.202739390772581</v>
      </c>
      <c r="AQ65" s="89">
        <f t="shared" si="553"/>
        <v>-0.288864027253646</v>
      </c>
      <c r="AR65" s="89">
        <f t="shared" si="553"/>
        <v>-0.230258509299405</v>
      </c>
      <c r="AS65" s="89">
        <f t="shared" si="553"/>
        <v>-0.27792932081514</v>
      </c>
      <c r="AT65" s="89">
        <f t="shared" si="553"/>
        <v>-0.235604613237721</v>
      </c>
      <c r="AU65" s="89">
        <f t="shared" si="553"/>
        <v>-0.243993638973641</v>
      </c>
      <c r="AV65" s="89">
        <f t="shared" si="553"/>
        <v>-0.0660748489524292</v>
      </c>
      <c r="AW65" s="89">
        <f t="shared" si="553"/>
        <v>-0.203537416793762</v>
      </c>
      <c r="AX65" s="89">
        <f t="shared" si="553"/>
        <v>-0.0219408686834183</v>
      </c>
      <c r="AY65" s="109" t="s">
        <v>183</v>
      </c>
      <c r="AZ65" s="77">
        <f t="shared" ref="AZ65:BB65" si="554">AZ64/(3-SUM($AZ63:$BB63))</f>
        <v>0.094895681679279</v>
      </c>
      <c r="BA65" s="77">
        <f t="shared" si="554"/>
        <v>0.57331163524247</v>
      </c>
      <c r="BB65" s="77">
        <f t="shared" si="554"/>
        <v>0.331792683078253</v>
      </c>
      <c r="BC65" s="77">
        <f t="shared" ref="BC65:BE65" si="555">BC64/(3-SUM($BC63:$BE63))</f>
        <v>0.847156272891246</v>
      </c>
      <c r="BD65" s="77">
        <f t="shared" si="555"/>
        <v>0</v>
      </c>
      <c r="BE65" s="77">
        <f t="shared" si="555"/>
        <v>0.152843727108751</v>
      </c>
      <c r="BF65" s="77">
        <f>BF64/(2-SUM($BF63:$BG63))</f>
        <v>0.478010305085041</v>
      </c>
      <c r="BG65" s="77">
        <f>BG64/(2-SUM($BF63:$BG63))</f>
        <v>0.52198969491496</v>
      </c>
      <c r="BH65" s="77">
        <f t="shared" ref="BH65:BJ65" si="556">BH64/(3-SUM($BH63:$BJ63))</f>
        <v>0.289414173725167</v>
      </c>
      <c r="BI65" s="77">
        <f t="shared" si="556"/>
        <v>0.20485180009701</v>
      </c>
      <c r="BJ65" s="77">
        <f t="shared" si="556"/>
        <v>0.505734026177823</v>
      </c>
      <c r="BL65" s="89">
        <f t="shared" ref="BL65:BV65" si="557">AZ$67*P65</f>
        <v>0.0894678242210122</v>
      </c>
      <c r="BM65" s="89">
        <f t="shared" si="557"/>
        <v>0.214520121832875</v>
      </c>
      <c r="BN65" s="89">
        <f t="shared" si="557"/>
        <v>0.101691451664717</v>
      </c>
      <c r="BO65" s="89">
        <f t="shared" si="557"/>
        <v>0.417207460100019</v>
      </c>
      <c r="BP65" s="89">
        <f t="shared" si="557"/>
        <v>0.000313492063492064</v>
      </c>
      <c r="BQ65" s="89">
        <f t="shared" si="557"/>
        <v>0.222808470603115</v>
      </c>
      <c r="BR65" s="89">
        <f t="shared" si="557"/>
        <v>0.297188825779495</v>
      </c>
      <c r="BS65" s="89">
        <f t="shared" si="557"/>
        <v>0.536492415486521</v>
      </c>
      <c r="BT65" s="89">
        <f t="shared" si="557"/>
        <v>0.0131027414583126</v>
      </c>
      <c r="BU65" s="89">
        <f t="shared" si="557"/>
        <v>0.158139781616565</v>
      </c>
      <c r="BV65" s="89">
        <f t="shared" si="557"/>
        <v>0.00639762571350249</v>
      </c>
      <c r="BX65" s="89">
        <f t="shared" ref="BX65:BX91" si="558">SUM(BL65:BN65)</f>
        <v>0.405679397718604</v>
      </c>
      <c r="BY65" s="89">
        <f t="shared" ref="BY65:BY80" si="559">SUM(BO65:BQ65)</f>
        <v>0.640329422766626</v>
      </c>
      <c r="BZ65" s="89">
        <f t="shared" ref="BZ65:BZ80" si="560">SUM(BR65:BS65)</f>
        <v>0.833681241266016</v>
      </c>
      <c r="CA65" s="89">
        <f t="shared" ref="CA65:CA80" si="561">SUM(BT65:BV65)</f>
        <v>0.17764014878838</v>
      </c>
      <c r="CC65" s="89">
        <f t="shared" si="538"/>
        <v>0.0649291173308385</v>
      </c>
      <c r="CD65" s="89">
        <f t="shared" si="539"/>
        <v>0.149330773999236</v>
      </c>
      <c r="CE65" s="89">
        <f t="shared" si="540"/>
        <v>0.109540674412576</v>
      </c>
      <c r="CF65" s="89">
        <f t="shared" si="541"/>
        <v>0.0405391895451533</v>
      </c>
      <c r="CH65" s="89">
        <f t="shared" ref="CH65:CK65" si="562">CC65*LN(CC65)</f>
        <v>-0.177546016176575</v>
      </c>
      <c r="CI65" s="89">
        <f t="shared" si="562"/>
        <v>-0.28396612660993</v>
      </c>
      <c r="CJ65" s="89">
        <f t="shared" si="562"/>
        <v>-0.242244747854586</v>
      </c>
      <c r="CK65" s="89">
        <f t="shared" si="562"/>
        <v>-0.129947809794007</v>
      </c>
      <c r="CL65" s="109" t="s">
        <v>183</v>
      </c>
      <c r="CM65">
        <f t="shared" ref="CM65:CP65" si="563">CM64/(4-SUM($CM63:$CP63))</f>
        <v>0.200026459289794</v>
      </c>
      <c r="CN65">
        <f t="shared" si="563"/>
        <v>0.201140799780084</v>
      </c>
      <c r="CO65">
        <f t="shared" si="563"/>
        <v>0.0950220034197621</v>
      </c>
      <c r="CP65">
        <f t="shared" si="563"/>
        <v>0.503810737510361</v>
      </c>
      <c r="CR65" s="89">
        <f t="shared" si="544"/>
        <v>0.0676298989503076</v>
      </c>
      <c r="CS65" s="89">
        <f t="shared" si="545"/>
        <v>0.0943922264167342</v>
      </c>
      <c r="CT65" s="89">
        <f t="shared" si="546"/>
        <v>0.162125622384856</v>
      </c>
      <c r="CU65" s="89">
        <f t="shared" si="547"/>
        <v>0.0872942727683987</v>
      </c>
      <c r="CV65" s="87">
        <f t="shared" ref="CV65:CV90" si="564">SUM(CR65:CU65)</f>
        <v>0.411442020520296</v>
      </c>
      <c r="CX65">
        <f t="shared" si="300"/>
        <v>0.0908432495925665</v>
      </c>
    </row>
    <row r="66" spans="1:102">
      <c r="A66" s="13" t="s">
        <v>103</v>
      </c>
      <c r="B66" s="14">
        <v>2016</v>
      </c>
      <c r="C66" s="13" t="s">
        <v>96</v>
      </c>
      <c r="D66" s="80">
        <v>58808</v>
      </c>
      <c r="E66" s="80">
        <v>1.4868045</v>
      </c>
      <c r="F66" s="80">
        <v>186577</v>
      </c>
      <c r="G66" s="80">
        <v>58</v>
      </c>
      <c r="H66" s="80">
        <v>133</v>
      </c>
      <c r="I66" s="80">
        <v>12</v>
      </c>
      <c r="J66" s="80">
        <v>3495</v>
      </c>
      <c r="K66" s="80">
        <v>22.424152</v>
      </c>
      <c r="L66" s="80">
        <v>398000</v>
      </c>
      <c r="M66" s="80">
        <v>8893</v>
      </c>
      <c r="N66">
        <v>106031</v>
      </c>
      <c r="P66" s="90">
        <f t="shared" si="516"/>
        <v>1.001</v>
      </c>
      <c r="Q66" s="91">
        <f t="shared" si="517"/>
        <v>0.001</v>
      </c>
      <c r="R66" s="91">
        <f t="shared" si="518"/>
        <v>0.495690305820154</v>
      </c>
      <c r="S66" s="91">
        <f t="shared" si="519"/>
        <v>0.831508474576271</v>
      </c>
      <c r="T66" s="113">
        <v>0.001</v>
      </c>
      <c r="U66" s="91">
        <f t="shared" si="520"/>
        <v>0.556555555555556</v>
      </c>
      <c r="V66" s="108" cm="1">
        <f t="array" ref="V66">(MAX(J$62:J$71-J66)/(MAX(J$62:J$71)-MIN(J$62:J$71))+0.001)</f>
        <v>0.854699229087562</v>
      </c>
      <c r="W66" s="108" cm="1">
        <f t="array" ref="W66">(MAX(K$62:K$71-K66)/(MAX(K$62:K$71)-MIN(K$62:K$71))+0.001)</f>
        <v>1.001</v>
      </c>
      <c r="X66" s="91">
        <f t="shared" si="521"/>
        <v>0.200047380295813</v>
      </c>
      <c r="Y66" s="91">
        <f t="shared" si="522"/>
        <v>0.522065778517902</v>
      </c>
      <c r="Z66" s="91">
        <f t="shared" si="523"/>
        <v>0.163798076923077</v>
      </c>
      <c r="AB66" s="89">
        <f t="shared" si="524"/>
        <v>0.134706550890021</v>
      </c>
      <c r="AC66" s="89">
        <f t="shared" si="525"/>
        <v>0.000178384880872896</v>
      </c>
      <c r="AD66" s="89">
        <f t="shared" si="526"/>
        <v>0.0858678535380084</v>
      </c>
      <c r="AE66" s="89">
        <f t="shared" si="527"/>
        <v>0.143200326921393</v>
      </c>
      <c r="AF66" s="89">
        <f t="shared" si="528"/>
        <v>0.1</v>
      </c>
      <c r="AG66" s="89">
        <f t="shared" si="529"/>
        <v>0.0793945157711206</v>
      </c>
      <c r="AH66" s="89">
        <f t="shared" si="530"/>
        <v>0.109051416538247</v>
      </c>
      <c r="AI66" s="89">
        <f t="shared" si="531"/>
        <v>0.131709333966853</v>
      </c>
      <c r="AJ66" s="89">
        <f t="shared" si="532"/>
        <v>0.0486489073353565</v>
      </c>
      <c r="AK66" s="89">
        <f t="shared" si="533"/>
        <v>0.105070876644977</v>
      </c>
      <c r="AL66" s="89">
        <f t="shared" si="534"/>
        <v>0.0413926997225098</v>
      </c>
      <c r="AN66" s="89">
        <f t="shared" ref="AN66:AX66" si="565">AB66*LN(AB66)</f>
        <v>-0.270040371396663</v>
      </c>
      <c r="AO66" s="89">
        <f t="shared" si="565"/>
        <v>-0.00153974106707466</v>
      </c>
      <c r="AP66" s="89">
        <f t="shared" si="565"/>
        <v>-0.21080092221262</v>
      </c>
      <c r="AQ66" s="89">
        <f t="shared" si="565"/>
        <v>-0.27831137355626</v>
      </c>
      <c r="AR66" s="89">
        <f t="shared" si="565"/>
        <v>-0.230258509299405</v>
      </c>
      <c r="AS66" s="89">
        <f t="shared" si="565"/>
        <v>-0.201132189790652</v>
      </c>
      <c r="AT66" s="89">
        <f t="shared" si="565"/>
        <v>-0.241650937578539</v>
      </c>
      <c r="AU66" s="89">
        <f t="shared" si="565"/>
        <v>-0.266995603657277</v>
      </c>
      <c r="AV66" s="89">
        <f t="shared" si="565"/>
        <v>-0.147071773246631</v>
      </c>
      <c r="AW66" s="89">
        <f t="shared" si="565"/>
        <v>-0.236737308388586</v>
      </c>
      <c r="AX66" s="89">
        <f t="shared" si="565"/>
        <v>-0.131821292170483</v>
      </c>
      <c r="AY66" s="77" t="s">
        <v>184</v>
      </c>
      <c r="AZ66" s="110">
        <v>0.26049795615013</v>
      </c>
      <c r="BA66" s="110">
        <v>0.633345720302242</v>
      </c>
      <c r="BB66" s="110">
        <v>0.106156323547628</v>
      </c>
      <c r="BC66" s="110">
        <v>0.0806878306878307</v>
      </c>
      <c r="BD66" s="110">
        <v>0.626984126984127</v>
      </c>
      <c r="BE66" s="110">
        <v>0.292328042328042</v>
      </c>
      <c r="BF66" s="110">
        <v>0.25</v>
      </c>
      <c r="BG66" s="110">
        <v>0.75</v>
      </c>
      <c r="BH66" s="110">
        <v>0.10958605664488</v>
      </c>
      <c r="BI66" s="110">
        <v>0.581263616557734</v>
      </c>
      <c r="BJ66" s="110">
        <v>0.309150326797386</v>
      </c>
      <c r="BL66" s="89">
        <f t="shared" ref="BL66:BV66" si="566">AZ$67*P66</f>
        <v>0.177874515733619</v>
      </c>
      <c r="BM66" s="89">
        <f t="shared" si="566"/>
        <v>0.000603328677772356</v>
      </c>
      <c r="BN66" s="89">
        <f t="shared" si="566"/>
        <v>0.108543538514008</v>
      </c>
      <c r="BO66" s="89">
        <f t="shared" si="566"/>
        <v>0.385755117605813</v>
      </c>
      <c r="BP66" s="89">
        <f t="shared" si="566"/>
        <v>0.000313492063492064</v>
      </c>
      <c r="BQ66" s="89">
        <f t="shared" si="566"/>
        <v>0.123881410728272</v>
      </c>
      <c r="BR66" s="89">
        <f t="shared" si="566"/>
        <v>0.311114923261993</v>
      </c>
      <c r="BS66" s="89">
        <f t="shared" si="566"/>
        <v>0.636630842304937</v>
      </c>
      <c r="BT66" s="89">
        <f t="shared" si="566"/>
        <v>0.0399094754114769</v>
      </c>
      <c r="BU66" s="89">
        <f t="shared" si="566"/>
        <v>0.205201978500392</v>
      </c>
      <c r="BV66" s="89">
        <f t="shared" si="566"/>
        <v>0.0667382449660226</v>
      </c>
      <c r="BX66" s="89">
        <f t="shared" si="558"/>
        <v>0.287021382925399</v>
      </c>
      <c r="BY66" s="89">
        <f t="shared" si="559"/>
        <v>0.509950020397577</v>
      </c>
      <c r="BZ66" s="89">
        <f t="shared" si="560"/>
        <v>0.94774576556693</v>
      </c>
      <c r="CA66" s="89">
        <f t="shared" si="561"/>
        <v>0.311849698877891</v>
      </c>
      <c r="CC66" s="89">
        <f t="shared" si="538"/>
        <v>0.0459378641193643</v>
      </c>
      <c r="CD66" s="89">
        <f t="shared" si="539"/>
        <v>0.118925085337911</v>
      </c>
      <c r="CE66" s="89">
        <f t="shared" si="540"/>
        <v>0.124528063236987</v>
      </c>
      <c r="CF66" s="89">
        <f t="shared" si="541"/>
        <v>0.0711670989843079</v>
      </c>
      <c r="CH66" s="89">
        <f t="shared" ref="CH66:CK66" si="567">CC66*LN(CC66)</f>
        <v>-0.141510009037788</v>
      </c>
      <c r="CI66" s="89">
        <f t="shared" si="567"/>
        <v>-0.253222607864091</v>
      </c>
      <c r="CJ66" s="89">
        <f t="shared" si="567"/>
        <v>-0.259419872542391</v>
      </c>
      <c r="CK66" s="89">
        <f t="shared" si="567"/>
        <v>-0.188075047486352</v>
      </c>
      <c r="CL66" s="77" t="s">
        <v>184</v>
      </c>
      <c r="CM66" s="111">
        <v>0.133389037433155</v>
      </c>
      <c r="CN66" s="111">
        <v>0.0936831550802139</v>
      </c>
      <c r="CO66" s="111">
        <v>0.293917112299465</v>
      </c>
      <c r="CP66" s="111">
        <v>0.479010695187166</v>
      </c>
      <c r="CR66" s="89">
        <f t="shared" si="544"/>
        <v>0.0478486884790899</v>
      </c>
      <c r="CS66" s="89">
        <f t="shared" si="545"/>
        <v>0.0751727408973516</v>
      </c>
      <c r="CT66" s="89">
        <f t="shared" si="546"/>
        <v>0.184307699993122</v>
      </c>
      <c r="CU66" s="89">
        <f t="shared" si="547"/>
        <v>0.153246283918731</v>
      </c>
      <c r="CV66" s="87">
        <f t="shared" si="564"/>
        <v>0.460575413288294</v>
      </c>
      <c r="CX66">
        <f t="shared" si="300"/>
        <v>0.114209512408041</v>
      </c>
    </row>
    <row r="67" spans="1:102">
      <c r="A67" s="13" t="s">
        <v>103</v>
      </c>
      <c r="B67" s="14">
        <v>2017</v>
      </c>
      <c r="C67" s="13" t="s">
        <v>96</v>
      </c>
      <c r="D67" s="80">
        <v>53404</v>
      </c>
      <c r="E67" s="80">
        <v>3.7072129</v>
      </c>
      <c r="F67" s="80">
        <v>289748</v>
      </c>
      <c r="G67" s="80">
        <v>64</v>
      </c>
      <c r="H67" s="80">
        <v>133</v>
      </c>
      <c r="I67" s="80">
        <v>13</v>
      </c>
      <c r="J67" s="80">
        <v>3159</v>
      </c>
      <c r="K67" s="80">
        <v>24.636803</v>
      </c>
      <c r="L67" s="80">
        <v>505100</v>
      </c>
      <c r="M67" s="80">
        <v>9612</v>
      </c>
      <c r="N67">
        <v>111300</v>
      </c>
      <c r="P67" s="90">
        <f t="shared" si="516"/>
        <v>0.894386994949495</v>
      </c>
      <c r="Q67" s="91">
        <f t="shared" si="517"/>
        <v>0.990676982493249</v>
      </c>
      <c r="R67" s="91">
        <f t="shared" si="518"/>
        <v>0.831561831405002</v>
      </c>
      <c r="S67" s="91">
        <f t="shared" si="519"/>
        <v>0.933203389830508</v>
      </c>
      <c r="T67" s="91">
        <v>0.001</v>
      </c>
      <c r="U67" s="91">
        <f t="shared" si="520"/>
        <v>0.667666666666667</v>
      </c>
      <c r="V67" s="108" cm="1">
        <f t="array" ref="V67">(MAX(J$62:J$71-J67)/(MAX(J$62:J$71)-MIN(J$62:J$71))+0.001)</f>
        <v>0.874029570820389</v>
      </c>
      <c r="W67" s="108" cm="1">
        <f t="array" ref="W67">(MAX(K$62:K$71-K67)/(MAX(K$62:K$71)-MIN(K$62:K$71))+0.001)</f>
        <v>0.893568604769949</v>
      </c>
      <c r="X67" s="91">
        <f t="shared" si="521"/>
        <v>0.468535723238907</v>
      </c>
      <c r="Y67" s="91">
        <f t="shared" si="522"/>
        <v>0.641799333888426</v>
      </c>
      <c r="Z67" s="91">
        <f t="shared" si="523"/>
        <v>0.214461538461538</v>
      </c>
      <c r="AB67" s="89">
        <f t="shared" si="524"/>
        <v>0.120359427822714</v>
      </c>
      <c r="AC67" s="89">
        <f t="shared" si="525"/>
        <v>0.176721795505578</v>
      </c>
      <c r="AD67" s="89">
        <f t="shared" si="526"/>
        <v>0.144050486177532</v>
      </c>
      <c r="AE67" s="89">
        <f t="shared" si="527"/>
        <v>0.160713972970606</v>
      </c>
      <c r="AF67" s="89">
        <f t="shared" si="528"/>
        <v>0.1</v>
      </c>
      <c r="AG67" s="89">
        <f t="shared" si="529"/>
        <v>0.095244888254874</v>
      </c>
      <c r="AH67" s="89">
        <f t="shared" si="530"/>
        <v>0.111517782572511</v>
      </c>
      <c r="AI67" s="89">
        <f t="shared" si="531"/>
        <v>0.117573752035904</v>
      </c>
      <c r="AJ67" s="89">
        <f t="shared" si="532"/>
        <v>0.113941761943837</v>
      </c>
      <c r="AK67" s="89">
        <f t="shared" si="533"/>
        <v>0.129168433206366</v>
      </c>
      <c r="AL67" s="89">
        <f t="shared" si="534"/>
        <v>0.0541956427714034</v>
      </c>
      <c r="AN67" s="89">
        <f t="shared" ref="AN67:AX67" si="568">AB67*LN(AB67)</f>
        <v>-0.254833740479487</v>
      </c>
      <c r="AO67" s="89">
        <f t="shared" si="568"/>
        <v>-0.30629042701079</v>
      </c>
      <c r="AP67" s="89">
        <f t="shared" si="568"/>
        <v>-0.279110989290617</v>
      </c>
      <c r="AQ67" s="89">
        <f t="shared" si="568"/>
        <v>-0.293805884233003</v>
      </c>
      <c r="AR67" s="89">
        <f t="shared" si="568"/>
        <v>-0.230258509299405</v>
      </c>
      <c r="AS67" s="89">
        <f t="shared" si="568"/>
        <v>-0.223949680354776</v>
      </c>
      <c r="AT67" s="89">
        <f t="shared" si="568"/>
        <v>-0.244622197905707</v>
      </c>
      <c r="AU67" s="89">
        <f t="shared" si="568"/>
        <v>-0.251688892391208</v>
      </c>
      <c r="AV67" s="89">
        <f t="shared" si="568"/>
        <v>-0.247489234616209</v>
      </c>
      <c r="AW67" s="89">
        <f t="shared" si="568"/>
        <v>-0.264361029292075</v>
      </c>
      <c r="AX67" s="89">
        <f t="shared" si="568"/>
        <v>-0.157988686291121</v>
      </c>
      <c r="AY67" s="77" t="s">
        <v>185</v>
      </c>
      <c r="AZ67">
        <f t="shared" ref="AZ67:BJ67" si="569">AVERAGE(AZ65:AZ66)</f>
        <v>0.177696818914705</v>
      </c>
      <c r="BA67">
        <f t="shared" si="569"/>
        <v>0.603328677772356</v>
      </c>
      <c r="BB67">
        <f t="shared" si="569"/>
        <v>0.218974503312941</v>
      </c>
      <c r="BC67">
        <f t="shared" si="569"/>
        <v>0.463922051789538</v>
      </c>
      <c r="BD67">
        <f t="shared" si="569"/>
        <v>0.313492063492063</v>
      </c>
      <c r="BE67">
        <f t="shared" si="569"/>
        <v>0.222585884718397</v>
      </c>
      <c r="BF67">
        <f t="shared" si="569"/>
        <v>0.36400515254252</v>
      </c>
      <c r="BG67">
        <f t="shared" si="569"/>
        <v>0.63599484745748</v>
      </c>
      <c r="BH67">
        <f t="shared" si="569"/>
        <v>0.199500115185023</v>
      </c>
      <c r="BI67">
        <f t="shared" si="569"/>
        <v>0.393057708327372</v>
      </c>
      <c r="BJ67">
        <f t="shared" si="569"/>
        <v>0.407442176487605</v>
      </c>
      <c r="BL67" s="89">
        <f t="shared" ref="BL67:BV67" si="570">AZ$67*P67</f>
        <v>0.158929723881207</v>
      </c>
      <c r="BM67" s="89">
        <f t="shared" si="570"/>
        <v>0.597703833947159</v>
      </c>
      <c r="BN67" s="89">
        <f t="shared" si="570"/>
        <v>0.18209083900591</v>
      </c>
      <c r="BO67" s="89">
        <f t="shared" si="570"/>
        <v>0.432933631347121</v>
      </c>
      <c r="BP67" s="89">
        <f t="shared" si="570"/>
        <v>0.000313492063492064</v>
      </c>
      <c r="BQ67" s="89">
        <f t="shared" si="570"/>
        <v>0.148613175696983</v>
      </c>
      <c r="BR67" s="89">
        <f t="shared" si="570"/>
        <v>0.318151267253149</v>
      </c>
      <c r="BS67" s="89">
        <f t="shared" si="570"/>
        <v>0.568305028483457</v>
      </c>
      <c r="BT67" s="89">
        <f t="shared" si="570"/>
        <v>0.0934729307544602</v>
      </c>
      <c r="BU67" s="89">
        <f t="shared" si="570"/>
        <v>0.252264175384219</v>
      </c>
      <c r="BV67" s="89">
        <f t="shared" si="570"/>
        <v>0.0873806760036492</v>
      </c>
      <c r="BX67" s="89">
        <f t="shared" si="558"/>
        <v>0.938724396834276</v>
      </c>
      <c r="BY67" s="89">
        <f t="shared" si="559"/>
        <v>0.581860299107597</v>
      </c>
      <c r="BZ67" s="89">
        <f t="shared" si="560"/>
        <v>0.886456295736606</v>
      </c>
      <c r="CA67" s="89">
        <f t="shared" si="561"/>
        <v>0.433117782142328</v>
      </c>
      <c r="CC67" s="89">
        <f t="shared" si="538"/>
        <v>0.150243139893565</v>
      </c>
      <c r="CD67" s="89">
        <f t="shared" si="539"/>
        <v>0.135695230823138</v>
      </c>
      <c r="CE67" s="89">
        <f t="shared" si="540"/>
        <v>0.116474997476017</v>
      </c>
      <c r="CF67" s="89">
        <f t="shared" si="541"/>
        <v>0.0988416412922571</v>
      </c>
      <c r="CH67" s="89">
        <f t="shared" ref="CH67:CK67" si="571">CC67*LN(CC67)</f>
        <v>-0.284785926440215</v>
      </c>
      <c r="CI67" s="89">
        <f t="shared" si="571"/>
        <v>-0.271030035812135</v>
      </c>
      <c r="CJ67" s="89">
        <f t="shared" si="571"/>
        <v>-0.250430404510724</v>
      </c>
      <c r="CK67" s="89">
        <f t="shared" si="571"/>
        <v>-0.228742913484131</v>
      </c>
      <c r="CL67" s="77" t="s">
        <v>185</v>
      </c>
      <c r="CM67">
        <f t="shared" ref="CM67:CP67" si="572">AVERAGE(CM65:CM66)</f>
        <v>0.166707748361474</v>
      </c>
      <c r="CN67">
        <f t="shared" si="572"/>
        <v>0.147411977430149</v>
      </c>
      <c r="CO67">
        <f t="shared" si="572"/>
        <v>0.194469557859614</v>
      </c>
      <c r="CP67">
        <f t="shared" si="572"/>
        <v>0.491410716348764</v>
      </c>
      <c r="CR67" s="89">
        <f t="shared" si="544"/>
        <v>0.156492630528225</v>
      </c>
      <c r="CS67" s="89">
        <f t="shared" si="545"/>
        <v>0.0857731772795487</v>
      </c>
      <c r="CT67" s="89">
        <f t="shared" si="546"/>
        <v>0.172388763893769</v>
      </c>
      <c r="CU67" s="89">
        <f t="shared" si="547"/>
        <v>0.212838719585949</v>
      </c>
      <c r="CV67" s="87">
        <f t="shared" si="564"/>
        <v>0.627493291287492</v>
      </c>
      <c r="CX67">
        <f t="shared" ref="CX67:CX98" si="573">MEDIAN(CR67:CU67)</f>
        <v>0.164440697210997</v>
      </c>
    </row>
    <row r="68" spans="1:102">
      <c r="A68" s="13" t="s">
        <v>103</v>
      </c>
      <c r="B68" s="14">
        <v>2018</v>
      </c>
      <c r="C68" s="13" t="s">
        <v>96</v>
      </c>
      <c r="D68" s="80">
        <v>53405</v>
      </c>
      <c r="E68" s="80">
        <v>3.7149331</v>
      </c>
      <c r="F68" s="80">
        <v>307097</v>
      </c>
      <c r="G68" s="80">
        <v>36.5</v>
      </c>
      <c r="H68" s="80">
        <v>133</v>
      </c>
      <c r="I68" s="80">
        <v>15</v>
      </c>
      <c r="J68" s="80">
        <v>3206</v>
      </c>
      <c r="K68" s="80">
        <v>24.456421</v>
      </c>
      <c r="L68" s="80">
        <v>549186</v>
      </c>
      <c r="M68" s="80">
        <v>10331</v>
      </c>
      <c r="N68">
        <v>167709</v>
      </c>
      <c r="P68" s="90">
        <f t="shared" si="516"/>
        <v>0.894406723484849</v>
      </c>
      <c r="Q68" s="91">
        <f t="shared" si="517"/>
        <v>0.994118018043396</v>
      </c>
      <c r="R68" s="91">
        <f t="shared" si="518"/>
        <v>0.888041220936668</v>
      </c>
      <c r="S68" s="91">
        <f t="shared" si="519"/>
        <v>0.467101694915254</v>
      </c>
      <c r="T68" s="113">
        <v>0.001</v>
      </c>
      <c r="U68" s="91">
        <f t="shared" si="520"/>
        <v>0.889888888888889</v>
      </c>
      <c r="V68" s="108" cm="1">
        <f t="array" ref="V68">(MAX(J$62:J$71-J68)/(MAX(J$62:J$71)-MIN(J$62:J$71))+0.001)</f>
        <v>0.871325624208952</v>
      </c>
      <c r="W68" s="108" cm="1">
        <f t="array" ref="W68">(MAX(K$62:K$71-K68)/(MAX(K$62:K$71)-MIN(K$62:K$71))+0.001)</f>
        <v>0.902326736953645</v>
      </c>
      <c r="X68" s="91">
        <f t="shared" si="521"/>
        <v>0.579054650288293</v>
      </c>
      <c r="Y68" s="91">
        <f t="shared" si="522"/>
        <v>0.761532889258951</v>
      </c>
      <c r="Z68" s="91">
        <f t="shared" si="523"/>
        <v>0.756855769230769</v>
      </c>
      <c r="AB68" s="89">
        <f t="shared" si="524"/>
        <v>0.120362082730758</v>
      </c>
      <c r="AC68" s="89">
        <f t="shared" si="525"/>
        <v>0.177335624222271</v>
      </c>
      <c r="AD68" s="89">
        <f t="shared" si="526"/>
        <v>0.153834344952411</v>
      </c>
      <c r="AE68" s="89">
        <f t="shared" si="527"/>
        <v>0.0804430952450451</v>
      </c>
      <c r="AF68" s="89">
        <f t="shared" si="528"/>
        <v>0.1</v>
      </c>
      <c r="AG68" s="89">
        <f t="shared" si="529"/>
        <v>0.126945633222381</v>
      </c>
      <c r="AH68" s="89">
        <f t="shared" si="530"/>
        <v>0.111172784942718</v>
      </c>
      <c r="AI68" s="89">
        <f t="shared" si="531"/>
        <v>0.118726127417231</v>
      </c>
      <c r="AJ68" s="89">
        <f t="shared" si="532"/>
        <v>0.140818520004243</v>
      </c>
      <c r="AK68" s="89">
        <f t="shared" si="533"/>
        <v>0.153265989767755</v>
      </c>
      <c r="AL68" s="89">
        <f t="shared" si="534"/>
        <v>0.191261730158962</v>
      </c>
      <c r="AN68" s="89">
        <f t="shared" ref="AN68:AX68" si="574">AB68*LN(AB68)</f>
        <v>-0.2548367067067</v>
      </c>
      <c r="AO68" s="89">
        <f t="shared" si="574"/>
        <v>-0.306739408255413</v>
      </c>
      <c r="AP68" s="89">
        <f t="shared" si="574"/>
        <v>-0.287959270204672</v>
      </c>
      <c r="AQ68" s="89">
        <f t="shared" si="574"/>
        <v>-0.202733109827682</v>
      </c>
      <c r="AR68" s="89">
        <f t="shared" si="574"/>
        <v>-0.230258509299405</v>
      </c>
      <c r="AS68" s="89">
        <f t="shared" si="574"/>
        <v>-0.262015326036626</v>
      </c>
      <c r="AT68" s="89">
        <f t="shared" si="574"/>
        <v>-0.244209884462136</v>
      </c>
      <c r="AU68" s="89">
        <f t="shared" si="574"/>
        <v>-0.252997765822298</v>
      </c>
      <c r="AV68" s="89">
        <f t="shared" si="574"/>
        <v>-0.276044194473225</v>
      </c>
      <c r="AW68" s="89">
        <f t="shared" si="574"/>
        <v>-0.287462682074318</v>
      </c>
      <c r="AX68" s="89">
        <f t="shared" si="574"/>
        <v>-0.316368413653202</v>
      </c>
      <c r="BL68" s="89">
        <f t="shared" ref="BL68:BV68" si="575">AZ$67*P68</f>
        <v>0.158933229579181</v>
      </c>
      <c r="BM68" s="89">
        <f t="shared" si="575"/>
        <v>0.599779909375797</v>
      </c>
      <c r="BN68" s="89">
        <f t="shared" si="575"/>
        <v>0.194458385276024</v>
      </c>
      <c r="BO68" s="89">
        <f t="shared" si="575"/>
        <v>0.216698776699456</v>
      </c>
      <c r="BP68" s="89">
        <f t="shared" si="575"/>
        <v>0.000313492063492064</v>
      </c>
      <c r="BQ68" s="89">
        <f t="shared" si="575"/>
        <v>0.198076705634404</v>
      </c>
      <c r="BR68" s="89">
        <f t="shared" si="575"/>
        <v>0.317167016754386</v>
      </c>
      <c r="BS68" s="89">
        <f t="shared" si="575"/>
        <v>0.573875155425639</v>
      </c>
      <c r="BT68" s="89">
        <f t="shared" si="575"/>
        <v>0.115521469430938</v>
      </c>
      <c r="BU68" s="89">
        <f t="shared" si="575"/>
        <v>0.299326372268046</v>
      </c>
      <c r="BV68" s="89">
        <f t="shared" si="575"/>
        <v>0.308374961902585</v>
      </c>
      <c r="BX68" s="89">
        <f t="shared" si="558"/>
        <v>0.953171524231003</v>
      </c>
      <c r="BY68" s="89">
        <f t="shared" si="559"/>
        <v>0.415088974397352</v>
      </c>
      <c r="BZ68" s="89">
        <f t="shared" si="560"/>
        <v>0.891042172180026</v>
      </c>
      <c r="CA68" s="89">
        <f t="shared" si="561"/>
        <v>0.723222803601568</v>
      </c>
      <c r="CC68" s="89">
        <f t="shared" si="538"/>
        <v>0.152555407253235</v>
      </c>
      <c r="CD68" s="89">
        <f t="shared" si="539"/>
        <v>0.096802607566413</v>
      </c>
      <c r="CE68" s="89">
        <f t="shared" si="540"/>
        <v>0.117077553913081</v>
      </c>
      <c r="CF68" s="89">
        <f t="shared" si="541"/>
        <v>0.165046395865769</v>
      </c>
      <c r="CH68" s="89">
        <f t="shared" ref="CH68:CK68" si="576">CC68*LN(CC68)</f>
        <v>-0.286838860194267</v>
      </c>
      <c r="CI68" s="89">
        <f t="shared" si="576"/>
        <v>-0.226041963307322</v>
      </c>
      <c r="CJ68" s="89">
        <f t="shared" si="576"/>
        <v>-0.251121835887785</v>
      </c>
      <c r="CK68" s="89">
        <f t="shared" si="576"/>
        <v>-0.297335811976199</v>
      </c>
      <c r="CR68" s="89">
        <f t="shared" si="544"/>
        <v>0.158901078606825</v>
      </c>
      <c r="CS68" s="89">
        <f t="shared" si="545"/>
        <v>0.0611890865253661</v>
      </c>
      <c r="CT68" s="89">
        <f t="shared" si="546"/>
        <v>0.173280577258119</v>
      </c>
      <c r="CU68" s="89">
        <f t="shared" si="547"/>
        <v>0.355399435997608</v>
      </c>
      <c r="CV68" s="87">
        <f t="shared" si="564"/>
        <v>0.748770178387918</v>
      </c>
      <c r="CX68">
        <f t="shared" si="573"/>
        <v>0.166090827932472</v>
      </c>
    </row>
    <row r="69" spans="1:102">
      <c r="A69" s="13" t="s">
        <v>103</v>
      </c>
      <c r="B69" s="14">
        <v>2019</v>
      </c>
      <c r="C69" s="13" t="s">
        <v>96</v>
      </c>
      <c r="D69" s="80">
        <v>53406</v>
      </c>
      <c r="E69" s="80">
        <v>3.7226532</v>
      </c>
      <c r="F69" s="80">
        <v>324446</v>
      </c>
      <c r="G69" s="80">
        <v>9</v>
      </c>
      <c r="H69" s="80">
        <v>133</v>
      </c>
      <c r="I69" s="80">
        <v>15</v>
      </c>
      <c r="J69" s="80">
        <v>3238</v>
      </c>
      <c r="K69" s="80">
        <v>24.276039</v>
      </c>
      <c r="L69" s="80">
        <v>575895</v>
      </c>
      <c r="M69" s="80">
        <v>11050</v>
      </c>
      <c r="N69">
        <v>177571</v>
      </c>
      <c r="P69" s="90">
        <f t="shared" si="516"/>
        <v>0.894426452020202</v>
      </c>
      <c r="Q69" s="91">
        <f t="shared" si="517"/>
        <v>0.997559009021698</v>
      </c>
      <c r="R69" s="91">
        <f t="shared" si="518"/>
        <v>0.944520610468334</v>
      </c>
      <c r="S69" s="91">
        <f t="shared" si="519"/>
        <v>0.001</v>
      </c>
      <c r="T69" s="91">
        <v>0.001</v>
      </c>
      <c r="U69" s="91">
        <f t="shared" si="520"/>
        <v>0.889888888888889</v>
      </c>
      <c r="V69" s="108" cm="1">
        <f t="array" ref="V69">(MAX(J$62:J$71-J69)/(MAX(J$62:J$71)-MIN(J$62:J$71))+0.001)</f>
        <v>0.869484639282016</v>
      </c>
      <c r="W69" s="108" cm="1">
        <f t="array" ref="W69">(MAX(K$62:K$71-K69)/(MAX(K$62:K$71)-MIN(K$62:K$71))+0.001)</f>
        <v>0.911084869137341</v>
      </c>
      <c r="X69" s="91">
        <f t="shared" si="521"/>
        <v>0.646011281022813</v>
      </c>
      <c r="Y69" s="91">
        <f t="shared" si="522"/>
        <v>0.881266444629475</v>
      </c>
      <c r="Z69" s="91">
        <f t="shared" si="523"/>
        <v>0.851682692307692</v>
      </c>
      <c r="AB69" s="89">
        <f t="shared" si="524"/>
        <v>0.120364737638801</v>
      </c>
      <c r="AC69" s="89">
        <f t="shared" si="525"/>
        <v>0.17794944498802</v>
      </c>
      <c r="AD69" s="89">
        <f t="shared" si="526"/>
        <v>0.163618203727291</v>
      </c>
      <c r="AE69" s="89">
        <f t="shared" si="527"/>
        <v>0.000172217519483931</v>
      </c>
      <c r="AF69" s="89">
        <f t="shared" si="528"/>
        <v>0.1</v>
      </c>
      <c r="AG69" s="89">
        <f t="shared" si="529"/>
        <v>0.126945633222381</v>
      </c>
      <c r="AH69" s="89">
        <f t="shared" si="530"/>
        <v>0.110937892939455</v>
      </c>
      <c r="AI69" s="89">
        <f t="shared" si="531"/>
        <v>0.119878502798558</v>
      </c>
      <c r="AJ69" s="89">
        <f t="shared" si="532"/>
        <v>0.157101497163327</v>
      </c>
      <c r="AK69" s="89">
        <f t="shared" si="533"/>
        <v>0.177363546329144</v>
      </c>
      <c r="AL69" s="89">
        <f t="shared" si="534"/>
        <v>0.215225029522824</v>
      </c>
      <c r="AN69" s="89">
        <f t="shared" ref="AN69:AX69" si="577">AB69*LN(AB69)</f>
        <v>-0.254839672875351</v>
      </c>
      <c r="AO69" s="89">
        <f t="shared" si="577"/>
        <v>-0.307186259017469</v>
      </c>
      <c r="AP69" s="89">
        <f t="shared" si="577"/>
        <v>-0.296184877876659</v>
      </c>
      <c r="AQ69" s="89">
        <f t="shared" si="577"/>
        <v>-0.00149256657137383</v>
      </c>
      <c r="AR69" s="89">
        <f t="shared" si="577"/>
        <v>-0.230258509299405</v>
      </c>
      <c r="AS69" s="89">
        <f t="shared" si="577"/>
        <v>-0.262015326036626</v>
      </c>
      <c r="AT69" s="89">
        <f t="shared" si="577"/>
        <v>-0.243928548005494</v>
      </c>
      <c r="AU69" s="89">
        <f t="shared" si="577"/>
        <v>-0.254295453932175</v>
      </c>
      <c r="AV69" s="89">
        <f t="shared" si="577"/>
        <v>-0.290773380355819</v>
      </c>
      <c r="AW69" s="89">
        <f t="shared" si="577"/>
        <v>-0.306759781130304</v>
      </c>
      <c r="AX69" s="89">
        <f t="shared" si="577"/>
        <v>-0.33060095844998</v>
      </c>
      <c r="BL69" s="89">
        <f t="shared" ref="BL69:BV69" si="578">AZ$67*P69</f>
        <v>0.158936735277155</v>
      </c>
      <c r="BM69" s="89">
        <f t="shared" si="578"/>
        <v>0.601855957912963</v>
      </c>
      <c r="BN69" s="89">
        <f t="shared" si="578"/>
        <v>0.206825931546139</v>
      </c>
      <c r="BO69" s="89">
        <f t="shared" si="578"/>
        <v>0.000463922051789538</v>
      </c>
      <c r="BP69" s="89">
        <f t="shared" si="578"/>
        <v>0.000313492063492064</v>
      </c>
      <c r="BQ69" s="89">
        <f t="shared" si="578"/>
        <v>0.198076705634404</v>
      </c>
      <c r="BR69" s="89">
        <f t="shared" si="578"/>
        <v>0.316496888755228</v>
      </c>
      <c r="BS69" s="89">
        <f t="shared" si="578"/>
        <v>0.579445282367821</v>
      </c>
      <c r="BT69" s="89">
        <f t="shared" si="578"/>
        <v>0.128879324974876</v>
      </c>
      <c r="BU69" s="89">
        <f t="shared" si="578"/>
        <v>0.346388569151872</v>
      </c>
      <c r="BV69" s="89">
        <f t="shared" si="578"/>
        <v>0.347011449830669</v>
      </c>
      <c r="BX69" s="89">
        <f t="shared" si="558"/>
        <v>0.967618624736257</v>
      </c>
      <c r="BY69" s="89">
        <f t="shared" si="559"/>
        <v>0.198854119749686</v>
      </c>
      <c r="BZ69" s="89">
        <f t="shared" si="560"/>
        <v>0.89594217112305</v>
      </c>
      <c r="CA69" s="89">
        <f t="shared" si="561"/>
        <v>0.822279343957417</v>
      </c>
      <c r="CC69" s="89">
        <f t="shared" si="538"/>
        <v>0.154867670308918</v>
      </c>
      <c r="CD69" s="89">
        <f t="shared" si="539"/>
        <v>0.0463746293069839</v>
      </c>
      <c r="CE69" s="89">
        <f t="shared" si="540"/>
        <v>0.117721384147314</v>
      </c>
      <c r="CF69" s="89">
        <f t="shared" si="541"/>
        <v>0.187652050570307</v>
      </c>
      <c r="CH69" s="89">
        <f t="shared" ref="CH69:CK69" si="579">CC69*LN(CC69)</f>
        <v>-0.288856742072755</v>
      </c>
      <c r="CI69" s="89">
        <f t="shared" si="579"/>
        <v>-0.142416614200005</v>
      </c>
      <c r="CJ69" s="89">
        <f t="shared" si="579"/>
        <v>-0.251857202136693</v>
      </c>
      <c r="CK69" s="89">
        <f t="shared" si="579"/>
        <v>-0.313972998160776</v>
      </c>
      <c r="CR69" s="89">
        <f t="shared" si="544"/>
        <v>0.161309522202408</v>
      </c>
      <c r="CS69" s="89">
        <f t="shared" si="545"/>
        <v>0.0293134790124328</v>
      </c>
      <c r="CT69" s="89">
        <f t="shared" si="546"/>
        <v>0.174233477886082</v>
      </c>
      <c r="CU69" s="89">
        <f t="shared" si="547"/>
        <v>0.404076881452906</v>
      </c>
      <c r="CV69" s="87">
        <f t="shared" si="564"/>
        <v>0.768933360553828</v>
      </c>
      <c r="CX69">
        <f t="shared" si="573"/>
        <v>0.167771500044245</v>
      </c>
    </row>
    <row r="70" spans="1:102">
      <c r="A70" s="13" t="s">
        <v>103</v>
      </c>
      <c r="B70" s="14">
        <v>2020</v>
      </c>
      <c r="C70" s="13" t="s">
        <v>96</v>
      </c>
      <c r="D70" s="80">
        <v>53407</v>
      </c>
      <c r="E70" s="80">
        <v>3.7303733</v>
      </c>
      <c r="F70" s="80">
        <v>341795</v>
      </c>
      <c r="G70" s="80">
        <v>68</v>
      </c>
      <c r="H70" s="80">
        <v>133</v>
      </c>
      <c r="I70" s="80">
        <v>15</v>
      </c>
      <c r="J70" s="80">
        <v>3270</v>
      </c>
      <c r="K70" s="80">
        <v>24.095657</v>
      </c>
      <c r="L70" s="80">
        <v>633332</v>
      </c>
      <c r="M70" s="80">
        <v>11769</v>
      </c>
      <c r="N70">
        <v>182871</v>
      </c>
      <c r="P70" s="90">
        <f t="shared" si="516"/>
        <v>0.894446180555556</v>
      </c>
      <c r="Q70" s="91">
        <f t="shared" si="517"/>
        <v>1.001</v>
      </c>
      <c r="R70" s="91">
        <f t="shared" si="518"/>
        <v>1.001</v>
      </c>
      <c r="S70" s="91">
        <f t="shared" si="519"/>
        <v>1.001</v>
      </c>
      <c r="T70" s="113">
        <v>0.001</v>
      </c>
      <c r="U70" s="91">
        <f t="shared" si="520"/>
        <v>0.889888888888889</v>
      </c>
      <c r="V70" s="108" cm="1">
        <f t="array" ref="V70">(MAX(J$62:J$71-J70)/(MAX(J$62:J$71)-MIN(J$62:J$71))+0.001)</f>
        <v>0.86764365435508</v>
      </c>
      <c r="W70" s="108" cm="1">
        <f t="array" ref="W70">(MAX(K$62:K$71-K70)/(MAX(K$62:K$71)-MIN(K$62:K$71))+0.001)</f>
        <v>0.919843001321037</v>
      </c>
      <c r="X70" s="91">
        <f t="shared" si="521"/>
        <v>0.789999749310604</v>
      </c>
      <c r="Y70" s="91">
        <f t="shared" si="522"/>
        <v>1.001</v>
      </c>
      <c r="Z70" s="91">
        <f t="shared" si="523"/>
        <v>0.902644230769231</v>
      </c>
      <c r="AB70" s="89">
        <f t="shared" si="524"/>
        <v>0.120367392546845</v>
      </c>
      <c r="AC70" s="89">
        <f t="shared" si="525"/>
        <v>0.178563265753769</v>
      </c>
      <c r="AD70" s="89">
        <f t="shared" si="526"/>
        <v>0.17340206250217</v>
      </c>
      <c r="AE70" s="89">
        <f t="shared" si="527"/>
        <v>0.172389737003415</v>
      </c>
      <c r="AF70" s="89">
        <f t="shared" si="528"/>
        <v>0.1</v>
      </c>
      <c r="AG70" s="89">
        <f t="shared" si="529"/>
        <v>0.126945633222381</v>
      </c>
      <c r="AH70" s="89">
        <f t="shared" si="530"/>
        <v>0.110703000936191</v>
      </c>
      <c r="AI70" s="89">
        <f t="shared" si="531"/>
        <v>0.121030878179885</v>
      </c>
      <c r="AJ70" s="89">
        <f t="shared" si="532"/>
        <v>0.192117610049857</v>
      </c>
      <c r="AK70" s="89">
        <f t="shared" si="533"/>
        <v>0.201461102890534</v>
      </c>
      <c r="AL70" s="89">
        <f t="shared" si="534"/>
        <v>0.228103298294723</v>
      </c>
      <c r="AN70" s="89">
        <f t="shared" ref="AN70:AX70" si="580">AB70*LN(AB70)</f>
        <v>-0.254842638985442</v>
      </c>
      <c r="AO70" s="89">
        <f t="shared" si="580"/>
        <v>-0.307630992455249</v>
      </c>
      <c r="AP70" s="89">
        <f t="shared" si="580"/>
        <v>-0.303825092125264</v>
      </c>
      <c r="AQ70" s="89">
        <f t="shared" si="580"/>
        <v>-0.303060718517962</v>
      </c>
      <c r="AR70" s="89">
        <f t="shared" si="580"/>
        <v>-0.230258509299405</v>
      </c>
      <c r="AS70" s="89">
        <f t="shared" si="580"/>
        <v>-0.262015326036626</v>
      </c>
      <c r="AT70" s="89">
        <f t="shared" si="580"/>
        <v>-0.243646714204861</v>
      </c>
      <c r="AU70" s="89">
        <f t="shared" si="580"/>
        <v>-0.255582064247106</v>
      </c>
      <c r="AV70" s="89">
        <f t="shared" si="580"/>
        <v>-0.31692634322151</v>
      </c>
      <c r="AW70" s="89">
        <f t="shared" si="580"/>
        <v>-0.322772709877512</v>
      </c>
      <c r="AX70" s="89">
        <f t="shared" si="580"/>
        <v>-0.337126795710573</v>
      </c>
      <c r="BL70" s="89">
        <f t="shared" ref="BL70:BV70" si="581">AZ$67*P70</f>
        <v>0.15894024097513</v>
      </c>
      <c r="BM70" s="89">
        <f t="shared" si="581"/>
        <v>0.603932006450128</v>
      </c>
      <c r="BN70" s="89">
        <f t="shared" si="581"/>
        <v>0.219193477816254</v>
      </c>
      <c r="BO70" s="89">
        <f t="shared" si="581"/>
        <v>0.464385973841328</v>
      </c>
      <c r="BP70" s="89">
        <f t="shared" si="581"/>
        <v>0.000313492063492064</v>
      </c>
      <c r="BQ70" s="89">
        <f t="shared" si="581"/>
        <v>0.198076705634404</v>
      </c>
      <c r="BR70" s="89">
        <f t="shared" si="581"/>
        <v>0.315826760756071</v>
      </c>
      <c r="BS70" s="89">
        <f t="shared" si="581"/>
        <v>0.585015409310004</v>
      </c>
      <c r="BT70" s="89">
        <f t="shared" si="581"/>
        <v>0.157605040983605</v>
      </c>
      <c r="BU70" s="89">
        <f t="shared" si="581"/>
        <v>0.393450766035699</v>
      </c>
      <c r="BV70" s="89">
        <f t="shared" si="581"/>
        <v>0.367775329978595</v>
      </c>
      <c r="BX70" s="89">
        <f t="shared" si="558"/>
        <v>0.982065725241511</v>
      </c>
      <c r="BY70" s="89">
        <f t="shared" si="559"/>
        <v>0.662776171539224</v>
      </c>
      <c r="BZ70" s="89">
        <f t="shared" si="560"/>
        <v>0.900842170066074</v>
      </c>
      <c r="CA70" s="89">
        <f t="shared" si="561"/>
        <v>0.918831136997899</v>
      </c>
      <c r="CC70" s="89">
        <f t="shared" si="538"/>
        <v>0.1571799333646</v>
      </c>
      <c r="CD70" s="89">
        <f t="shared" si="539"/>
        <v>0.154565564481759</v>
      </c>
      <c r="CE70" s="89">
        <f t="shared" si="540"/>
        <v>0.118365214381547</v>
      </c>
      <c r="CF70" s="89">
        <f t="shared" si="541"/>
        <v>0.209686097860233</v>
      </c>
      <c r="CH70" s="89">
        <f t="shared" ref="CH70:CK70" si="582">CC70*LN(CC70)</f>
        <v>-0.290840099256128</v>
      </c>
      <c r="CI70" s="89">
        <f t="shared" si="582"/>
        <v>-0.288595070008197</v>
      </c>
      <c r="CJ70" s="89">
        <f t="shared" si="582"/>
        <v>-0.252589047194952</v>
      </c>
      <c r="CK70" s="89">
        <f t="shared" si="582"/>
        <v>-0.327559803884683</v>
      </c>
      <c r="CR70" s="89">
        <f t="shared" si="544"/>
        <v>0.163717965797991</v>
      </c>
      <c r="CS70" s="89">
        <f t="shared" si="545"/>
        <v>0.0977011460401806</v>
      </c>
      <c r="CT70" s="89">
        <f t="shared" si="546"/>
        <v>0.175186378514044</v>
      </c>
      <c r="CU70" s="89">
        <f t="shared" si="547"/>
        <v>0.451523467235687</v>
      </c>
      <c r="CV70" s="87">
        <f t="shared" si="564"/>
        <v>0.888128957587902</v>
      </c>
      <c r="CX70">
        <f t="shared" si="573"/>
        <v>0.169452172156017</v>
      </c>
    </row>
    <row r="71" s="89" customFormat="1" spans="1:102">
      <c r="A71" s="7" t="s">
        <v>103</v>
      </c>
      <c r="B71" s="9">
        <v>2021</v>
      </c>
      <c r="C71" s="8" t="s">
        <v>96</v>
      </c>
      <c r="D71" s="89">
        <v>8120</v>
      </c>
      <c r="E71" s="89">
        <v>2.1864532</v>
      </c>
      <c r="F71" s="89">
        <v>34621</v>
      </c>
      <c r="G71" s="89">
        <v>68</v>
      </c>
      <c r="I71" s="89">
        <v>7</v>
      </c>
      <c r="J71" s="89">
        <v>952</v>
      </c>
      <c r="K71" s="89">
        <v>43.020096</v>
      </c>
      <c r="L71" s="89">
        <v>717500</v>
      </c>
      <c r="M71" s="89">
        <v>5764</v>
      </c>
      <c r="N71" s="89">
        <v>193100</v>
      </c>
      <c r="P71" s="90">
        <f t="shared" ref="P71:R71" si="583">(D71-MIN(D$71:D$80))/(MAX(D$71:D$80)-MIN(D$71:D$80))+0.001</f>
        <v>1.001</v>
      </c>
      <c r="Q71" s="91">
        <f t="shared" si="583"/>
        <v>0.001</v>
      </c>
      <c r="R71" s="91">
        <f t="shared" si="583"/>
        <v>0.001</v>
      </c>
      <c r="S71" s="91">
        <v>0.001</v>
      </c>
      <c r="T71" s="91">
        <v>0.001</v>
      </c>
      <c r="U71" s="91">
        <f t="shared" ref="U71:Z71" si="584">(I71-MIN(I$71:I$80))/(MAX(I$71:I$80)-MIN(I$71:I$80))+0.001</f>
        <v>0.334333333333333</v>
      </c>
      <c r="V71" s="108" cm="1">
        <f t="array" ref="V71">(MAX(J$62:J$71-J71)/(MAX(J$62:J$71)-MIN(J$62:J$71))+0.001)</f>
        <v>1.001</v>
      </c>
      <c r="W71" s="108" cm="1">
        <f t="array" ref="W71">(MAX(K$62:K$71-K71)/(MAX(K$62:K$71)-MIN(K$62:K$71))+0.001)</f>
        <v>0.001</v>
      </c>
      <c r="X71" s="91">
        <f t="shared" si="584"/>
        <v>1.001</v>
      </c>
      <c r="Y71" s="91">
        <f t="shared" si="584"/>
        <v>0.001</v>
      </c>
      <c r="Z71" s="91">
        <f t="shared" si="584"/>
        <v>1.001</v>
      </c>
      <c r="AB71" s="89">
        <f t="shared" si="524"/>
        <v>0.134706550890021</v>
      </c>
      <c r="AC71" s="89">
        <f t="shared" si="525"/>
        <v>0.000178384880872896</v>
      </c>
      <c r="AD71" s="89">
        <f t="shared" si="526"/>
        <v>0.000173228833668502</v>
      </c>
      <c r="AE71" s="89">
        <f t="shared" si="527"/>
        <v>0.000172217519483931</v>
      </c>
      <c r="AF71" s="89">
        <f t="shared" si="528"/>
        <v>0.1</v>
      </c>
      <c r="AG71" s="89">
        <f t="shared" si="529"/>
        <v>0.0476937708036139</v>
      </c>
      <c r="AH71" s="89">
        <f t="shared" si="530"/>
        <v>0.127717990422572</v>
      </c>
      <c r="AI71" s="89">
        <f t="shared" si="531"/>
        <v>0.000131577756210642</v>
      </c>
      <c r="AJ71" s="89">
        <f t="shared" si="532"/>
        <v>0.243430112259816</v>
      </c>
      <c r="AK71" s="89">
        <f t="shared" si="533"/>
        <v>0.000201259843047486</v>
      </c>
      <c r="AL71" s="89">
        <f t="shared" si="534"/>
        <v>0.252958357024488</v>
      </c>
      <c r="AN71" s="89">
        <f t="shared" ref="AN71:AX71" si="585">AB71*LN(AB71)</f>
        <v>-0.270040371396663</v>
      </c>
      <c r="AO71" s="89">
        <f t="shared" si="585"/>
        <v>-0.00153974106707466</v>
      </c>
      <c r="AP71" s="89">
        <f t="shared" si="585"/>
        <v>-0.00150031710307717</v>
      </c>
      <c r="AQ71" s="89">
        <f t="shared" si="585"/>
        <v>-0.00149256657137383</v>
      </c>
      <c r="AR71" s="89">
        <f t="shared" si="585"/>
        <v>-0.230258509299405</v>
      </c>
      <c r="AS71" s="89">
        <f t="shared" si="585"/>
        <v>-0.145129973569996</v>
      </c>
      <c r="AT71" s="89">
        <f t="shared" si="585"/>
        <v>-0.262834766472498</v>
      </c>
      <c r="AU71" s="89">
        <f t="shared" si="585"/>
        <v>-0.00117576732685434</v>
      </c>
      <c r="AV71" s="89">
        <f t="shared" si="585"/>
        <v>-0.343948586536722</v>
      </c>
      <c r="AW71" s="89">
        <f t="shared" si="585"/>
        <v>-0.00171290516215645</v>
      </c>
      <c r="AX71" s="89">
        <f t="shared" si="585"/>
        <v>-0.347698951801645</v>
      </c>
      <c r="AY71" s="81" t="s">
        <v>170</v>
      </c>
      <c r="AZ71"/>
      <c r="BA71"/>
      <c r="BB71"/>
      <c r="BC71"/>
      <c r="BD71"/>
      <c r="BE71"/>
      <c r="BF71"/>
      <c r="BG71"/>
      <c r="BH71"/>
      <c r="BI71"/>
      <c r="BJ71"/>
      <c r="BL71" s="89">
        <f t="shared" ref="BL71:BV71" si="586">AZ$77*P71</f>
        <v>0.4594811855631</v>
      </c>
      <c r="BM71" s="89">
        <f t="shared" si="586"/>
        <v>0.000408837222511433</v>
      </c>
      <c r="BN71" s="89">
        <f t="shared" si="586"/>
        <v>0.000132140614088867</v>
      </c>
      <c r="BO71" s="89">
        <f t="shared" si="586"/>
        <v>0.000371770287388059</v>
      </c>
      <c r="BP71" s="89">
        <f t="shared" si="586"/>
        <v>0.000313492063492064</v>
      </c>
      <c r="BQ71" s="89">
        <f t="shared" si="586"/>
        <v>0.105227287355746</v>
      </c>
      <c r="BR71" s="89">
        <f t="shared" si="586"/>
        <v>0.288469417571344</v>
      </c>
      <c r="BS71" s="89">
        <f t="shared" si="586"/>
        <v>0.000711818763664991</v>
      </c>
      <c r="BT71" s="89">
        <f t="shared" si="586"/>
        <v>0.201019156995902</v>
      </c>
      <c r="BU71" s="89">
        <f t="shared" si="586"/>
        <v>0.000396783894307917</v>
      </c>
      <c r="BV71" s="89">
        <f t="shared" si="586"/>
        <v>0.402800164801873</v>
      </c>
      <c r="BX71" s="89">
        <f t="shared" si="558"/>
        <v>0.4600221633997</v>
      </c>
      <c r="BY71" s="89">
        <f t="shared" si="559"/>
        <v>0.105912549706626</v>
      </c>
      <c r="BZ71" s="89">
        <f t="shared" si="560"/>
        <v>0.289181236335009</v>
      </c>
      <c r="CA71" s="89">
        <f t="shared" si="561"/>
        <v>0.604216105692083</v>
      </c>
      <c r="CC71" s="89">
        <f t="shared" si="538"/>
        <v>0.0736266943555352</v>
      </c>
      <c r="CD71" s="89">
        <f t="shared" si="539"/>
        <v>0.0246997911724684</v>
      </c>
      <c r="CE71" s="89">
        <f t="shared" si="540"/>
        <v>0.0379966659769086</v>
      </c>
      <c r="CF71" s="89">
        <f t="shared" si="541"/>
        <v>0.137887923433714</v>
      </c>
      <c r="CH71" s="89">
        <f t="shared" ref="CH71:CK71" si="587">CC71*LN(CC71)</f>
        <v>-0.192073463959827</v>
      </c>
      <c r="CI71" s="89">
        <f t="shared" si="587"/>
        <v>-0.0914129512390715</v>
      </c>
      <c r="CJ71" s="89">
        <f t="shared" si="587"/>
        <v>-0.12425885758919</v>
      </c>
      <c r="CK71" s="89">
        <f t="shared" si="587"/>
        <v>-0.273199283172204</v>
      </c>
      <c r="CL71" s="81" t="s">
        <v>170</v>
      </c>
      <c r="CM71"/>
      <c r="CN71"/>
      <c r="CO71"/>
      <c r="CP71"/>
      <c r="CR71" s="89">
        <f t="shared" si="544"/>
        <v>0.0766892590567383</v>
      </c>
      <c r="CS71" s="89">
        <f t="shared" si="545"/>
        <v>0.0156127783869226</v>
      </c>
      <c r="CT71" s="89">
        <f t="shared" si="546"/>
        <v>0.0562369471713656</v>
      </c>
      <c r="CU71" s="89">
        <f t="shared" si="547"/>
        <v>0.296918269327607</v>
      </c>
      <c r="CV71" s="89">
        <f t="shared" si="564"/>
        <v>0.445457253942633</v>
      </c>
      <c r="CX71">
        <f t="shared" si="573"/>
        <v>0.066463103114052</v>
      </c>
    </row>
    <row r="72" s="95" customFormat="1" spans="1:102">
      <c r="A72" s="58" t="s">
        <v>104</v>
      </c>
      <c r="B72" s="59">
        <v>2012</v>
      </c>
      <c r="C72" s="58" t="s">
        <v>96</v>
      </c>
      <c r="D72" s="95">
        <v>8113</v>
      </c>
      <c r="E72" s="95">
        <v>2.2466412</v>
      </c>
      <c r="F72" s="95">
        <v>36487</v>
      </c>
      <c r="G72" s="95">
        <v>40.5</v>
      </c>
      <c r="I72" s="95">
        <v>7</v>
      </c>
      <c r="J72" s="95">
        <v>954</v>
      </c>
      <c r="K72" s="95">
        <v>42.3493</v>
      </c>
      <c r="L72" s="95">
        <v>137700</v>
      </c>
      <c r="M72" s="95">
        <v>6558</v>
      </c>
      <c r="N72" s="95">
        <v>22083</v>
      </c>
      <c r="P72" s="96">
        <f>(D72-MIN(D$72:D$81))/(MAX(D$72:D$81)-MIN(D$72:D$81))+0.001</f>
        <v>0.00422684737011939</v>
      </c>
      <c r="Q72" s="97">
        <f t="shared" ref="Q72:Z72" si="588">(E72-MIN(E$72:E$81))/(MAX(E$72:E$81)-MIN(E$72:E$81))+0.001</f>
        <v>0.001</v>
      </c>
      <c r="R72" s="97">
        <f t="shared" si="588"/>
        <v>0.001</v>
      </c>
      <c r="S72" s="97">
        <f t="shared" si="588"/>
        <v>0.207766917293233</v>
      </c>
      <c r="T72" s="97">
        <v>0.001</v>
      </c>
      <c r="U72" s="97">
        <f t="shared" si="588"/>
        <v>0.334333333333333</v>
      </c>
      <c r="V72" s="108" cm="1">
        <f t="array" ref="V72">(MAX(J$72:J$81-J72)/(MAX(J$72:J$81)-MIN(J$72:J$81))+0.001)</f>
        <v>0.982978668628172</v>
      </c>
      <c r="W72" s="108" cm="1">
        <f t="array" ref="W72">(MAX(K$72:K$81-K72)/(MAX(K$72:K$81)-MIN(K$72:K$81))+0.001)</f>
        <v>0.001</v>
      </c>
      <c r="X72" s="97">
        <f t="shared" si="588"/>
        <v>0.001</v>
      </c>
      <c r="Y72" s="97">
        <f t="shared" si="588"/>
        <v>0.149280919015806</v>
      </c>
      <c r="Z72" s="97">
        <f t="shared" si="588"/>
        <v>0.001</v>
      </c>
      <c r="AB72" s="95">
        <f>P72/SUM(P$72:P$81)</f>
        <v>0.00412438326317148</v>
      </c>
      <c r="AC72" s="95">
        <f>Q72/SUM(Q$72:Q$81)</f>
        <v>0.000225384940177032</v>
      </c>
      <c r="AD72" s="95">
        <f>R72/SUM(R$72:R$81)</f>
        <v>0.000309315625323824</v>
      </c>
      <c r="AE72" s="95">
        <f>S72/SUM(S$72:S$81)</f>
        <v>0.0937251975714819</v>
      </c>
      <c r="AF72" s="95">
        <f t="shared" ref="AF72:AL72" si="589">T72/SUM(T$72:T$81)</f>
        <v>0.1</v>
      </c>
      <c r="AG72" s="95">
        <f t="shared" si="589"/>
        <v>0.0909338168631006</v>
      </c>
      <c r="AH72" s="95">
        <f t="shared" si="589"/>
        <v>0.110155301096022</v>
      </c>
      <c r="AI72" s="95">
        <f t="shared" si="589"/>
        <v>0.000176372144103883</v>
      </c>
      <c r="AJ72" s="95">
        <f t="shared" si="589"/>
        <v>0.000230897199700011</v>
      </c>
      <c r="AK72" s="95">
        <f t="shared" si="589"/>
        <v>0.0293620760883257</v>
      </c>
      <c r="AL72" s="95">
        <f t="shared" si="589"/>
        <v>0.000237629440141498</v>
      </c>
      <c r="AN72" s="95">
        <f t="shared" ref="AN72:AX72" si="590">AB72*LN(AB72)</f>
        <v>-0.0226463235746228</v>
      </c>
      <c r="AO72" s="95">
        <f t="shared" si="590"/>
        <v>-0.00189271528620235</v>
      </c>
      <c r="AP72" s="95">
        <f t="shared" si="590"/>
        <v>-0.00249962545868077</v>
      </c>
      <c r="AQ72" s="95">
        <f t="shared" si="590"/>
        <v>-0.221883927557979</v>
      </c>
      <c r="AR72" s="95">
        <f t="shared" si="590"/>
        <v>-0.230258509299405</v>
      </c>
      <c r="AS72" s="95">
        <f t="shared" si="590"/>
        <v>-0.218025040277286</v>
      </c>
      <c r="AT72" s="95">
        <f t="shared" si="590"/>
        <v>-0.242987621990415</v>
      </c>
      <c r="AU72" s="95">
        <f t="shared" si="590"/>
        <v>-0.00152436933347042</v>
      </c>
      <c r="AV72" s="95">
        <f t="shared" si="590"/>
        <v>-0.00193342646872501</v>
      </c>
      <c r="AW72" s="95">
        <f t="shared" si="590"/>
        <v>-0.10359091266025</v>
      </c>
      <c r="AX72" s="95">
        <f t="shared" si="590"/>
        <v>-0.00198296969390332</v>
      </c>
      <c r="AY72" s="89"/>
      <c r="AZ72" s="89">
        <f>SUM(AN72:AN81)</f>
        <v>-0.159786839755409</v>
      </c>
      <c r="BA72" s="89">
        <f t="shared" ref="BA72:BJ72" si="591">SUM(AO72:AO81)</f>
        <v>-1.70189853006306</v>
      </c>
      <c r="BB72" s="89">
        <f t="shared" si="591"/>
        <v>-1.78729098666303</v>
      </c>
      <c r="BC72" s="89">
        <f t="shared" si="591"/>
        <v>-1.48819191949566</v>
      </c>
      <c r="BD72" s="89">
        <f t="shared" si="591"/>
        <v>-2.30258509299405</v>
      </c>
      <c r="BE72" s="89">
        <f t="shared" si="591"/>
        <v>-1.88835972223562</v>
      </c>
      <c r="BF72" s="89">
        <f t="shared" si="591"/>
        <v>-2.19807186960585</v>
      </c>
      <c r="BG72" s="89">
        <f t="shared" si="591"/>
        <v>-2.08686167111736</v>
      </c>
      <c r="BH72" s="89">
        <f t="shared" si="591"/>
        <v>-1.99714439666076</v>
      </c>
      <c r="BI72" s="89">
        <f t="shared" si="591"/>
        <v>-2.08054709835049</v>
      </c>
      <c r="BJ72" s="89">
        <f t="shared" si="591"/>
        <v>-1.78421530868612</v>
      </c>
      <c r="BL72" s="95">
        <f t="shared" ref="BL72:BV72" si="592">AZ$77*P72</f>
        <v>0.00194021662419254</v>
      </c>
      <c r="BM72" s="95">
        <f t="shared" si="592"/>
        <v>0.000408837222511433</v>
      </c>
      <c r="BN72" s="95">
        <f t="shared" si="592"/>
        <v>0.000132140614088867</v>
      </c>
      <c r="BO72" s="95">
        <f t="shared" si="592"/>
        <v>0.0772415665518363</v>
      </c>
      <c r="BP72" s="95">
        <f t="shared" si="592"/>
        <v>0.000313492063492064</v>
      </c>
      <c r="BQ72" s="95">
        <f t="shared" si="592"/>
        <v>0.105227287355746</v>
      </c>
      <c r="BR72" s="95">
        <f t="shared" si="592"/>
        <v>0.283276008016208</v>
      </c>
      <c r="BS72" s="95">
        <f t="shared" si="592"/>
        <v>0.000711818763664991</v>
      </c>
      <c r="BT72" s="95">
        <f t="shared" si="592"/>
        <v>0.000200818338657245</v>
      </c>
      <c r="BU72" s="95">
        <f t="shared" si="592"/>
        <v>0.0592322643929563</v>
      </c>
      <c r="BV72" s="95">
        <f t="shared" si="592"/>
        <v>0.000402397767034838</v>
      </c>
      <c r="BX72" s="95">
        <f t="shared" si="558"/>
        <v>0.00248119446079284</v>
      </c>
      <c r="BY72" s="95">
        <f t="shared" si="559"/>
        <v>0.182782345971074</v>
      </c>
      <c r="BZ72" s="95">
        <f t="shared" si="560"/>
        <v>0.283987826779873</v>
      </c>
      <c r="CA72" s="95">
        <f t="shared" si="561"/>
        <v>0.0598354804986484</v>
      </c>
      <c r="CC72" s="95">
        <f>BX72/SUM(BX$72:BX$81)</f>
        <v>0.000898456594228848</v>
      </c>
      <c r="CD72" s="95">
        <f>BY72/SUM(BY$72:BY$81)</f>
        <v>0.0974608202142387</v>
      </c>
      <c r="CE72" s="95">
        <f>BZ72/SUM(BZ$72:BZ$81)</f>
        <v>0.0441677330268641</v>
      </c>
      <c r="CF72" s="95">
        <f>CA72/SUM(CA$72:CA$81)</f>
        <v>0.0142652055970463</v>
      </c>
      <c r="CH72" s="95">
        <f t="shared" ref="CH72:CK72" si="593">CC72*LN(CC72)</f>
        <v>-0.00630252221340912</v>
      </c>
      <c r="CI72" s="95">
        <f t="shared" si="593"/>
        <v>-0.226918498021081</v>
      </c>
      <c r="CJ72" s="95">
        <f t="shared" si="593"/>
        <v>-0.137792761172954</v>
      </c>
      <c r="CK72" s="95">
        <f t="shared" si="593"/>
        <v>-0.0606261520663044</v>
      </c>
      <c r="CL72" s="89"/>
      <c r="CM72" s="89">
        <f>SUM(CH72:CH81)</f>
        <v>-1.80698414590283</v>
      </c>
      <c r="CN72" s="89">
        <f>SUM(CI72:CI81)</f>
        <v>-2.08109477428484</v>
      </c>
      <c r="CO72" s="89">
        <f>SUM(CJ72:CJ81)</f>
        <v>-2.19575508383661</v>
      </c>
      <c r="CP72" s="89">
        <f>SUM(CK72:CK81)</f>
        <v>-2.05385950786336</v>
      </c>
      <c r="CR72" s="95">
        <f t="shared" ref="CR72:CU72" si="594">CM$77*BX72</f>
        <v>0.000738682053754834</v>
      </c>
      <c r="CS72" s="95">
        <f t="shared" si="594"/>
        <v>0.0274331314628507</v>
      </c>
      <c r="CT72" s="95">
        <f t="shared" si="594"/>
        <v>0.0558762910523744</v>
      </c>
      <c r="CU72" s="95">
        <f t="shared" si="594"/>
        <v>0.0212682496131606</v>
      </c>
      <c r="CV72" s="95">
        <f t="shared" si="564"/>
        <v>0.105316354182141</v>
      </c>
      <c r="CW72" s="80">
        <f>AVERAGE(CV72:CV81)</f>
        <v>0.37815964677599</v>
      </c>
      <c r="CX72">
        <f t="shared" si="573"/>
        <v>0.0243506905380057</v>
      </c>
    </row>
    <row r="73" spans="1:102">
      <c r="A73" s="20" t="s">
        <v>104</v>
      </c>
      <c r="B73" s="21">
        <v>2013</v>
      </c>
      <c r="C73" s="20" t="s">
        <v>96</v>
      </c>
      <c r="D73">
        <v>8101</v>
      </c>
      <c r="E73">
        <v>2.3226762</v>
      </c>
      <c r="F73">
        <v>39133</v>
      </c>
      <c r="G73">
        <v>13</v>
      </c>
      <c r="I73">
        <v>7</v>
      </c>
      <c r="J73">
        <v>956</v>
      </c>
      <c r="K73">
        <v>41.678505</v>
      </c>
      <c r="L73">
        <v>159900</v>
      </c>
      <c r="M73">
        <v>7352</v>
      </c>
      <c r="N73">
        <v>22792</v>
      </c>
      <c r="P73" s="90">
        <f t="shared" ref="P73:P81" si="595">(D73-MIN(D$72:D$81))/(MAX(D$72:D$81)-MIN(D$72:D$81))+0.001</f>
        <v>0.00358147789609551</v>
      </c>
      <c r="Q73" s="91">
        <f t="shared" ref="Q73:Q81" si="596">(E73-MIN(E$72:E$81))/(MAX(E$72:E$81)-MIN(E$72:E$81))+0.001</f>
        <v>0.0172640270950328</v>
      </c>
      <c r="R73" s="91">
        <f t="shared" ref="R73:R81" si="597">(F73-MIN(F$72:F$81))/(MAX(F$72:F$81)-MIN(F$72:F$81))+0.001</f>
        <v>0.0193755104308453</v>
      </c>
      <c r="S73" s="91">
        <f t="shared" ref="S73:S81" si="598">(G73-MIN(G$72:G$81))/(MAX(G$72:G$81)-MIN(G$72:G$81))+0.001</f>
        <v>0.001</v>
      </c>
      <c r="T73" s="91">
        <v>0.001</v>
      </c>
      <c r="U73" s="91">
        <f t="shared" ref="U73:U81" si="599">(I73-MIN(I$72:I$81))/(MAX(I$72:I$81)-MIN(I$72:I$81))+0.001</f>
        <v>0.334333333333333</v>
      </c>
      <c r="V73" s="108" cm="1">
        <f t="array" ref="V73">(MAX(J$72:J$81-J73)/(MAX(J$72:J$81)-MIN(J$72:J$81))+0.001)</f>
        <v>0.982243104082383</v>
      </c>
      <c r="W73" s="108" cm="1">
        <f t="array" ref="W73">(MAX(K$72:K$81-K73)/(MAX(K$72:K$81)-MIN(K$72:K$81))+0.001)</f>
        <v>0.0506429720110126</v>
      </c>
      <c r="X73" s="91">
        <f t="shared" ref="X73:X81" si="600">(L73-MIN(L$72:L$81))/(MAX(L$72:L$81)-MIN(L$72:L$81))+0.001</f>
        <v>0.12773764736106</v>
      </c>
      <c r="Y73" s="91">
        <f t="shared" ref="Y73:Y81" si="601">(M73-MIN(M$72:M$81))/(MAX(M$72:M$81)-MIN(M$72:M$81))+0.001</f>
        <v>0.278660094508718</v>
      </c>
      <c r="Z73" s="91">
        <f t="shared" ref="Z73:Z81" si="602">(N73-MIN(N$72:N$81))/(MAX(N$72:N$81)-MIN(N$72:N$81))+0.001</f>
        <v>0.0171048518989642</v>
      </c>
      <c r="AB73" s="89">
        <f t="shared" ref="AB73:AB81" si="603">P73/SUM(P$72:P$81)</f>
        <v>0.00349465835849609</v>
      </c>
      <c r="AC73" s="89">
        <f t="shared" ref="AC73:AC81" si="604">Q73/SUM(Q$72:Q$81)</f>
        <v>0.00389105171402863</v>
      </c>
      <c r="AD73" s="89">
        <f t="shared" ref="AD73:AD81" si="605">R73/SUM(R$72:R$81)</f>
        <v>0.00599314812488519</v>
      </c>
      <c r="AE73" s="89">
        <f t="shared" ref="AE73:AE81" si="606">S73/SUM(S$72:S$81)</f>
        <v>0.000451107417834006</v>
      </c>
      <c r="AF73" s="89">
        <f t="shared" ref="AF73:AF81" si="607">T73/SUM(T$72:T$81)</f>
        <v>0.1</v>
      </c>
      <c r="AG73" s="89">
        <f t="shared" ref="AG73:AG81" si="608">U73/SUM(U$72:U$81)</f>
        <v>0.0909338168631006</v>
      </c>
      <c r="AH73" s="89">
        <f t="shared" ref="AH73:AH81" si="609">V73/SUM(V$72:V$81)</f>
        <v>0.110072871704009</v>
      </c>
      <c r="AI73" s="89">
        <f t="shared" ref="AI73:AI81" si="610">W73/SUM(W$72:W$81)</f>
        <v>0.00893200955737521</v>
      </c>
      <c r="AJ73" s="89">
        <f t="shared" ref="AJ73:AJ81" si="611">X73/SUM(X$72:X$81)</f>
        <v>0.0294942650719361</v>
      </c>
      <c r="AK73" s="89">
        <f t="shared" ref="AK73:AK81" si="612">Y73/SUM(Y$72:Y$81)</f>
        <v>0.0548096766263789</v>
      </c>
      <c r="AL73" s="89">
        <f t="shared" ref="AL73:AL81" si="613">Z73/SUM(Z$72:Z$81)</f>
        <v>0.0040646163804541</v>
      </c>
      <c r="AN73" s="89">
        <f t="shared" ref="AN73:AX73" si="614">AB73*LN(AB73)</f>
        <v>-0.0197676037083404</v>
      </c>
      <c r="AO73" s="89">
        <f t="shared" si="614"/>
        <v>-0.0215917408810356</v>
      </c>
      <c r="AP73" s="89">
        <f t="shared" si="614"/>
        <v>-0.0306677686554234</v>
      </c>
      <c r="AQ73" s="89">
        <f t="shared" si="614"/>
        <v>-0.00347524361253658</v>
      </c>
      <c r="AR73" s="89">
        <f t="shared" si="614"/>
        <v>-0.230258509299405</v>
      </c>
      <c r="AS73" s="89">
        <f t="shared" si="614"/>
        <v>-0.218025040277286</v>
      </c>
      <c r="AT73" s="89">
        <f t="shared" si="614"/>
        <v>-0.242888192498669</v>
      </c>
      <c r="AU73" s="89">
        <f t="shared" si="614"/>
        <v>-0.0421422382241922</v>
      </c>
      <c r="AV73" s="89">
        <f t="shared" si="614"/>
        <v>-0.103924796086946</v>
      </c>
      <c r="AW73" s="89">
        <f t="shared" si="614"/>
        <v>-0.15916119073167</v>
      </c>
      <c r="AX73" s="89">
        <f t="shared" si="614"/>
        <v>-0.0223774849885923</v>
      </c>
      <c r="AY73" s="95" t="s">
        <v>181</v>
      </c>
      <c r="AZ73" s="97">
        <f t="shared" ref="AZ73:BJ73" si="615">-1/LN(10)*AZ72</f>
        <v>0.0693945427865331</v>
      </c>
      <c r="BA73" s="97">
        <f t="shared" si="615"/>
        <v>0.73912514036564</v>
      </c>
      <c r="BB73" s="97">
        <f t="shared" si="615"/>
        <v>0.776210613063173</v>
      </c>
      <c r="BC73" s="97">
        <f t="shared" si="615"/>
        <v>0.646313538649975</v>
      </c>
      <c r="BD73" s="97">
        <f t="shared" si="615"/>
        <v>1</v>
      </c>
      <c r="BE73" s="97">
        <f t="shared" si="615"/>
        <v>0.820104207215287</v>
      </c>
      <c r="BF73" s="97">
        <f t="shared" si="615"/>
        <v>0.954610483796583</v>
      </c>
      <c r="BG73" s="97">
        <f t="shared" si="615"/>
        <v>0.906312508261669</v>
      </c>
      <c r="BH73" s="97">
        <f t="shared" si="615"/>
        <v>0.867348791033768</v>
      </c>
      <c r="BI73" s="97">
        <f t="shared" si="615"/>
        <v>0.903570124153438</v>
      </c>
      <c r="BJ73" s="97">
        <f t="shared" si="615"/>
        <v>0.774874863089687</v>
      </c>
      <c r="BL73" s="89">
        <f t="shared" ref="BL73:BV73" si="616">AZ$77*P73</f>
        <v>0.00164397773203397</v>
      </c>
      <c r="BM73" s="89">
        <f t="shared" si="616"/>
        <v>0.00705817688689533</v>
      </c>
      <c r="BN73" s="89">
        <f t="shared" si="616"/>
        <v>0.00256029184661715</v>
      </c>
      <c r="BO73" s="89">
        <f t="shared" si="616"/>
        <v>0.000371770287388059</v>
      </c>
      <c r="BP73" s="89">
        <f t="shared" si="616"/>
        <v>0.000313492063492064</v>
      </c>
      <c r="BQ73" s="89">
        <f t="shared" si="616"/>
        <v>0.105227287355746</v>
      </c>
      <c r="BR73" s="89">
        <f t="shared" si="616"/>
        <v>0.283064032115998</v>
      </c>
      <c r="BS73" s="89">
        <f t="shared" si="616"/>
        <v>0.0360486177251997</v>
      </c>
      <c r="BT73" s="89">
        <f t="shared" si="616"/>
        <v>0.0256520621270331</v>
      </c>
      <c r="BU73" s="89">
        <f t="shared" si="616"/>
        <v>0.110567837487381</v>
      </c>
      <c r="BV73" s="89">
        <f t="shared" si="616"/>
        <v>0.0068829542096048</v>
      </c>
      <c r="BX73" s="89">
        <f t="shared" si="558"/>
        <v>0.0112624464655464</v>
      </c>
      <c r="BY73" s="89">
        <f t="shared" si="559"/>
        <v>0.105912549706626</v>
      </c>
      <c r="BZ73" s="89">
        <f t="shared" si="560"/>
        <v>0.319112649841198</v>
      </c>
      <c r="CA73" s="89">
        <f t="shared" si="561"/>
        <v>0.143102853824019</v>
      </c>
      <c r="CC73" s="89">
        <f t="shared" ref="CC73:CC81" si="617">BX73/SUM(BX$72:BX$81)</f>
        <v>0.00407820485415974</v>
      </c>
      <c r="CD73" s="89">
        <f t="shared" ref="CD73:CD81" si="618">BY73/SUM(BY$72:BY$81)</f>
        <v>0.0564733093371207</v>
      </c>
      <c r="CE73" s="89">
        <f t="shared" ref="CE73:CE81" si="619">BZ73/SUM(BZ$72:BZ$81)</f>
        <v>0.0496305862244097</v>
      </c>
      <c r="CF73" s="89">
        <f t="shared" ref="CF73:CF81" si="620">CA73/SUM(CA$72:CA$81)</f>
        <v>0.034116741677537</v>
      </c>
      <c r="CH73" s="89">
        <f t="shared" ref="CH73:CK73" si="621">CC73*LN(CC73)</f>
        <v>-0.0224386842973768</v>
      </c>
      <c r="CI73" s="89">
        <f t="shared" si="621"/>
        <v>-0.16230356555386</v>
      </c>
      <c r="CJ73" s="89">
        <f t="shared" si="621"/>
        <v>-0.149047994644771</v>
      </c>
      <c r="CK73" s="89">
        <f t="shared" si="621"/>
        <v>-0.115245229475068</v>
      </c>
      <c r="CL73" s="95" t="s">
        <v>181</v>
      </c>
      <c r="CM73" s="97">
        <f t="shared" ref="CM73:CP73" si="622">-1/LN(10)*CM72</f>
        <v>0.78476324345226</v>
      </c>
      <c r="CN73" s="97">
        <f t="shared" si="622"/>
        <v>0.9038079767896</v>
      </c>
      <c r="CO73" s="97">
        <f t="shared" si="622"/>
        <v>0.95360431652125</v>
      </c>
      <c r="CP73" s="97">
        <f t="shared" si="622"/>
        <v>0.891979850869587</v>
      </c>
      <c r="CR73" s="89">
        <f t="shared" ref="CR73:CU73" si="623">CM$77*BX73</f>
        <v>0.00335296858707937</v>
      </c>
      <c r="CS73" s="89">
        <f t="shared" si="623"/>
        <v>0.0158960258674401</v>
      </c>
      <c r="CT73" s="89">
        <f t="shared" si="623"/>
        <v>0.0627873085378494</v>
      </c>
      <c r="CU73" s="89">
        <f t="shared" si="623"/>
        <v>0.0508652590423106</v>
      </c>
      <c r="CV73" s="87">
        <f t="shared" si="564"/>
        <v>0.132901562034679</v>
      </c>
      <c r="CX73">
        <f t="shared" si="573"/>
        <v>0.0333806424548753</v>
      </c>
    </row>
    <row r="74" spans="1:102">
      <c r="A74" s="20" t="s">
        <v>104</v>
      </c>
      <c r="B74" s="21">
        <v>2014</v>
      </c>
      <c r="C74" s="20" t="s">
        <v>96</v>
      </c>
      <c r="D74">
        <v>8098</v>
      </c>
      <c r="E74">
        <v>2.2795752</v>
      </c>
      <c r="F74">
        <v>38156</v>
      </c>
      <c r="G74">
        <v>13</v>
      </c>
      <c r="I74">
        <v>7</v>
      </c>
      <c r="J74">
        <v>957</v>
      </c>
      <c r="K74">
        <v>34.496029</v>
      </c>
      <c r="L74">
        <v>178000</v>
      </c>
      <c r="M74">
        <v>8242</v>
      </c>
      <c r="N74">
        <v>25000</v>
      </c>
      <c r="P74" s="90">
        <f t="shared" si="595"/>
        <v>0.00342013552758954</v>
      </c>
      <c r="Q74" s="91">
        <f t="shared" si="596"/>
        <v>0.00804464349770251</v>
      </c>
      <c r="R74" s="91">
        <f t="shared" si="597"/>
        <v>0.0125905997388816</v>
      </c>
      <c r="S74" s="91">
        <f t="shared" si="598"/>
        <v>0.001</v>
      </c>
      <c r="T74" s="91">
        <v>0.001</v>
      </c>
      <c r="U74" s="91">
        <f t="shared" si="599"/>
        <v>0.334333333333333</v>
      </c>
      <c r="V74" s="108" cm="1">
        <f t="array" ref="V74">(MAX(J$72:J$81-J74)/(MAX(J$72:J$81)-MIN(J$72:J$81))+0.001)</f>
        <v>0.981875321809489</v>
      </c>
      <c r="W74" s="108" cm="1">
        <f t="array" ref="W74">(MAX(K$72:K$81-K74)/(MAX(K$72:K$81)-MIN(K$72:K$81))+0.001)</f>
        <v>0.582190546214414</v>
      </c>
      <c r="X74" s="91">
        <f t="shared" si="600"/>
        <v>0.231068792281563</v>
      </c>
      <c r="Y74" s="91">
        <f t="shared" si="601"/>
        <v>0.423682092227473</v>
      </c>
      <c r="Z74" s="91">
        <f t="shared" si="602"/>
        <v>0.0672593131019444</v>
      </c>
      <c r="AB74" s="89">
        <f t="shared" si="603"/>
        <v>0.00333722713232724</v>
      </c>
      <c r="AC74" s="89">
        <f t="shared" si="604"/>
        <v>0.00181314149347523</v>
      </c>
      <c r="AD74" s="89">
        <f t="shared" si="605"/>
        <v>0.00389446923143415</v>
      </c>
      <c r="AE74" s="89">
        <f t="shared" si="606"/>
        <v>0.000451107417834006</v>
      </c>
      <c r="AF74" s="89">
        <f t="shared" si="607"/>
        <v>0.1</v>
      </c>
      <c r="AG74" s="89">
        <f t="shared" si="608"/>
        <v>0.0909338168631006</v>
      </c>
      <c r="AH74" s="89">
        <f t="shared" si="609"/>
        <v>0.110031657008003</v>
      </c>
      <c r="AI74" s="89">
        <f t="shared" si="610"/>
        <v>0.102682194912847</v>
      </c>
      <c r="AJ74" s="89">
        <f t="shared" si="611"/>
        <v>0.0533531370758764</v>
      </c>
      <c r="AK74" s="89">
        <f t="shared" si="612"/>
        <v>0.0833340651388064</v>
      </c>
      <c r="AL74" s="89">
        <f t="shared" si="613"/>
        <v>0.0159827929167168</v>
      </c>
      <c r="AN74" s="89">
        <f t="shared" ref="AN74:AX74" si="624">AB74*LN(AB74)</f>
        <v>-0.0190309215589558</v>
      </c>
      <c r="AO74" s="89">
        <f t="shared" si="624"/>
        <v>-0.011445807982592</v>
      </c>
      <c r="AP74" s="89">
        <f t="shared" si="624"/>
        <v>-0.0216072859263754</v>
      </c>
      <c r="AQ74" s="89">
        <f t="shared" si="624"/>
        <v>-0.00347524361253658</v>
      </c>
      <c r="AR74" s="89">
        <f t="shared" si="624"/>
        <v>-0.230258509299405</v>
      </c>
      <c r="AS74" s="89">
        <f t="shared" si="624"/>
        <v>-0.218025040277286</v>
      </c>
      <c r="AT74" s="89">
        <f t="shared" si="624"/>
        <v>-0.242838454607594</v>
      </c>
      <c r="AU74" s="89">
        <f t="shared" si="624"/>
        <v>-0.233716642919566</v>
      </c>
      <c r="AV74" s="89">
        <f t="shared" si="624"/>
        <v>-0.156368574649773</v>
      </c>
      <c r="AW74" s="89">
        <f t="shared" si="624"/>
        <v>-0.2070766408086</v>
      </c>
      <c r="AX74" s="89">
        <f t="shared" si="624"/>
        <v>-0.0661087085798943</v>
      </c>
      <c r="AY74" s="109" t="s">
        <v>182</v>
      </c>
      <c r="AZ74">
        <f t="shared" ref="AZ74:BJ74" si="625">1-AZ73</f>
        <v>0.930605457213467</v>
      </c>
      <c r="BA74">
        <f t="shared" si="625"/>
        <v>0.26087485963436</v>
      </c>
      <c r="BB74">
        <f t="shared" si="625"/>
        <v>0.223789386936827</v>
      </c>
      <c r="BC74">
        <f t="shared" si="625"/>
        <v>0.353686461350025</v>
      </c>
      <c r="BD74">
        <f t="shared" si="625"/>
        <v>0</v>
      </c>
      <c r="BE74">
        <f t="shared" si="625"/>
        <v>0.179895792784713</v>
      </c>
      <c r="BF74">
        <f t="shared" si="625"/>
        <v>0.0453895162034167</v>
      </c>
      <c r="BG74">
        <f t="shared" si="625"/>
        <v>0.0936874917383315</v>
      </c>
      <c r="BH74">
        <f t="shared" si="625"/>
        <v>0.132651208966232</v>
      </c>
      <c r="BI74">
        <f t="shared" si="625"/>
        <v>0.096429875846562</v>
      </c>
      <c r="BJ74">
        <f t="shared" si="625"/>
        <v>0.225125136910313</v>
      </c>
      <c r="BL74" s="89">
        <f t="shared" ref="BL74:BV74" si="626">AZ$77*P74</f>
        <v>0.00156991800899433</v>
      </c>
      <c r="BM74" s="89">
        <f t="shared" si="626"/>
        <v>0.00328894970369535</v>
      </c>
      <c r="BN74" s="89">
        <f t="shared" si="626"/>
        <v>0.00166372958124294</v>
      </c>
      <c r="BO74" s="89">
        <f t="shared" si="626"/>
        <v>0.000371770287388059</v>
      </c>
      <c r="BP74" s="89">
        <f t="shared" si="626"/>
        <v>0.000313492063492064</v>
      </c>
      <c r="BQ74" s="89">
        <f t="shared" si="626"/>
        <v>0.105227287355746</v>
      </c>
      <c r="BR74" s="89">
        <f t="shared" si="626"/>
        <v>0.282958044165894</v>
      </c>
      <c r="BS74" s="89">
        <f t="shared" si="626"/>
        <v>0.41441415482379</v>
      </c>
      <c r="BT74" s="89">
        <f t="shared" si="626"/>
        <v>0.0464028509815195</v>
      </c>
      <c r="BU74" s="89">
        <f t="shared" si="626"/>
        <v>0.168110230502543</v>
      </c>
      <c r="BV74" s="89">
        <f t="shared" si="626"/>
        <v>0.0270649974045194</v>
      </c>
      <c r="BX74" s="89">
        <f t="shared" si="558"/>
        <v>0.00652259729393262</v>
      </c>
      <c r="BY74" s="89">
        <f t="shared" si="559"/>
        <v>0.105912549706626</v>
      </c>
      <c r="BZ74" s="89">
        <f t="shared" si="560"/>
        <v>0.697372198989684</v>
      </c>
      <c r="CA74" s="89">
        <f t="shared" si="561"/>
        <v>0.241578078888582</v>
      </c>
      <c r="CC74" s="89">
        <f t="shared" si="617"/>
        <v>0.00236187475138907</v>
      </c>
      <c r="CD74" s="89">
        <f t="shared" si="618"/>
        <v>0.0564733093371207</v>
      </c>
      <c r="CE74" s="89">
        <f t="shared" si="619"/>
        <v>0.108460103570596</v>
      </c>
      <c r="CF74" s="89">
        <f t="shared" si="620"/>
        <v>0.0575939381511765</v>
      </c>
      <c r="CH74" s="89">
        <f t="shared" ref="CH74:CK74" si="627">CC74*LN(CC74)</f>
        <v>-0.0142853260883806</v>
      </c>
      <c r="CI74" s="89">
        <f t="shared" si="627"/>
        <v>-0.16230356555386</v>
      </c>
      <c r="CJ74" s="89">
        <f t="shared" si="627"/>
        <v>-0.240930332921125</v>
      </c>
      <c r="CK74" s="89">
        <f t="shared" si="627"/>
        <v>-0.164392563772378</v>
      </c>
      <c r="CL74" s="109" t="s">
        <v>182</v>
      </c>
      <c r="CM74">
        <f t="shared" ref="CM74:CP74" si="628">1-CM73</f>
        <v>0.21523675654774</v>
      </c>
      <c r="CN74">
        <f t="shared" si="628"/>
        <v>0.0961920232103998</v>
      </c>
      <c r="CO74">
        <f t="shared" si="628"/>
        <v>0.04639568347875</v>
      </c>
      <c r="CP74">
        <f t="shared" si="628"/>
        <v>0.108020149130413</v>
      </c>
      <c r="CR74" s="89">
        <f t="shared" ref="CR74:CU74" si="629">CM$77*BX74</f>
        <v>0.0019418572953602</v>
      </c>
      <c r="CS74" s="89">
        <f t="shared" si="629"/>
        <v>0.0158960258674401</v>
      </c>
      <c r="CT74" s="89">
        <f t="shared" si="629"/>
        <v>0.137212120689899</v>
      </c>
      <c r="CU74" s="89">
        <f t="shared" si="629"/>
        <v>0.0858678302581061</v>
      </c>
      <c r="CV74" s="87">
        <f t="shared" si="564"/>
        <v>0.240917834110805</v>
      </c>
      <c r="CX74">
        <f t="shared" si="573"/>
        <v>0.0508819280627731</v>
      </c>
    </row>
    <row r="75" spans="1:102">
      <c r="A75" s="20" t="s">
        <v>104</v>
      </c>
      <c r="B75" s="21">
        <v>2015</v>
      </c>
      <c r="C75" s="20" t="s">
        <v>96</v>
      </c>
      <c r="D75">
        <v>8092</v>
      </c>
      <c r="E75">
        <v>2.833045</v>
      </c>
      <c r="F75">
        <v>50695</v>
      </c>
      <c r="G75">
        <v>13</v>
      </c>
      <c r="I75">
        <v>8</v>
      </c>
      <c r="J75">
        <v>957</v>
      </c>
      <c r="K75">
        <v>34.343693</v>
      </c>
      <c r="L75">
        <v>167600</v>
      </c>
      <c r="M75">
        <v>8155</v>
      </c>
      <c r="N75">
        <v>24014</v>
      </c>
      <c r="P75" s="90">
        <f t="shared" si="595"/>
        <v>0.00309745079057761</v>
      </c>
      <c r="Q75" s="91">
        <f t="shared" si="596"/>
        <v>0.126432857129351</v>
      </c>
      <c r="R75" s="91">
        <f t="shared" si="597"/>
        <v>0.0996694074835412</v>
      </c>
      <c r="S75" s="91">
        <f t="shared" si="598"/>
        <v>0.001</v>
      </c>
      <c r="T75" s="91">
        <v>0.001</v>
      </c>
      <c r="U75" s="91">
        <f t="shared" si="599"/>
        <v>0.445444444444444</v>
      </c>
      <c r="V75" s="108" cm="1">
        <f t="array" ref="V75">(MAX(J$72:J$81-J75)/(MAX(J$72:J$81)-MIN(J$72:J$81))+0.001)</f>
        <v>0.981875321809489</v>
      </c>
      <c r="W75" s="108" cm="1">
        <f t="array" ref="W75">(MAX(K$72:K$81-K75)/(MAX(K$72:K$81)-MIN(K$72:K$81))+0.001)</f>
        <v>0.593464350855578</v>
      </c>
      <c r="X75" s="91">
        <f t="shared" si="600"/>
        <v>0.171696200725031</v>
      </c>
      <c r="Y75" s="91">
        <f t="shared" si="601"/>
        <v>0.409505784585302</v>
      </c>
      <c r="Z75" s="91">
        <f t="shared" si="602"/>
        <v>0.0448624386698165</v>
      </c>
      <c r="AB75" s="89">
        <f t="shared" si="603"/>
        <v>0.00302236467998955</v>
      </c>
      <c r="AC75" s="89">
        <f t="shared" si="604"/>
        <v>0.02849606194051</v>
      </c>
      <c r="AD75" s="89">
        <f t="shared" si="605"/>
        <v>0.0308293051014266</v>
      </c>
      <c r="AE75" s="89">
        <f t="shared" si="606"/>
        <v>0.000451107417834006</v>
      </c>
      <c r="AF75" s="89">
        <f t="shared" si="607"/>
        <v>0.1</v>
      </c>
      <c r="AG75" s="89">
        <f t="shared" si="608"/>
        <v>0.121154427319432</v>
      </c>
      <c r="AH75" s="89">
        <f t="shared" si="609"/>
        <v>0.110031657008003</v>
      </c>
      <c r="AI75" s="89">
        <f t="shared" si="610"/>
        <v>0.104670580009617</v>
      </c>
      <c r="AJ75" s="89">
        <f t="shared" si="611"/>
        <v>0.0396441719465406</v>
      </c>
      <c r="AK75" s="89">
        <f t="shared" si="612"/>
        <v>0.0805457260370298</v>
      </c>
      <c r="AL75" s="89">
        <f t="shared" si="613"/>
        <v>0.0106606361844908</v>
      </c>
      <c r="AN75" s="89">
        <f t="shared" ref="AN75:AX75" si="630">AB75*LN(AB75)</f>
        <v>-0.0175349007581783</v>
      </c>
      <c r="AO75" s="89">
        <f t="shared" si="630"/>
        <v>-0.101388685721417</v>
      </c>
      <c r="AP75" s="89">
        <f t="shared" si="630"/>
        <v>-0.107264079906343</v>
      </c>
      <c r="AQ75" s="89">
        <f t="shared" si="630"/>
        <v>-0.00347524361253658</v>
      </c>
      <c r="AR75" s="89">
        <f t="shared" si="630"/>
        <v>-0.230258509299405</v>
      </c>
      <c r="AS75" s="89">
        <f t="shared" si="630"/>
        <v>-0.255719351969993</v>
      </c>
      <c r="AT75" s="89">
        <f t="shared" si="630"/>
        <v>-0.242838454607594</v>
      </c>
      <c r="AU75" s="89">
        <f t="shared" si="630"/>
        <v>-0.236234925121791</v>
      </c>
      <c r="AV75" s="89">
        <f t="shared" si="630"/>
        <v>-0.127963907345079</v>
      </c>
      <c r="AW75" s="89">
        <f t="shared" si="630"/>
        <v>-0.202889064253712</v>
      </c>
      <c r="AX75" s="89">
        <f t="shared" si="630"/>
        <v>-0.0484120510039148</v>
      </c>
      <c r="AY75" s="109" t="s">
        <v>183</v>
      </c>
      <c r="AZ75" s="77">
        <f t="shared" ref="AZ75:BB75" si="631">AZ74/(3-SUM($AZ73:$BB73))</f>
        <v>0.65754637064927</v>
      </c>
      <c r="BA75" s="77">
        <f t="shared" si="631"/>
        <v>0.184328724720624</v>
      </c>
      <c r="BB75" s="77">
        <f t="shared" si="631"/>
        <v>0.158124904630106</v>
      </c>
      <c r="BC75" s="77">
        <f t="shared" ref="BC75:BE75" si="632">BC74/(3-SUM($BC73:$BE73))</f>
        <v>0.662852744088287</v>
      </c>
      <c r="BD75" s="77">
        <f t="shared" si="632"/>
        <v>0</v>
      </c>
      <c r="BE75" s="77">
        <f t="shared" si="632"/>
        <v>0.337147255911713</v>
      </c>
      <c r="BF75" s="77">
        <f>BF74/(2-SUM($BF73:$BG73))</f>
        <v>0.326362472670019</v>
      </c>
      <c r="BG75" s="77">
        <f>BG74/(2-SUM($BF73:$BG73))</f>
        <v>0.673637527329983</v>
      </c>
      <c r="BH75" s="77">
        <f t="shared" ref="BH75:BJ75" si="633">BH74/(3-SUM($BH73:$BJ73))</f>
        <v>0.29205062066961</v>
      </c>
      <c r="BI75" s="77">
        <f t="shared" si="633"/>
        <v>0.2123041720581</v>
      </c>
      <c r="BJ75" s="77">
        <f t="shared" si="633"/>
        <v>0.49564520727229</v>
      </c>
      <c r="BL75" s="89">
        <f t="shared" ref="BL75:BV75" si="634">AZ$77*P75</f>
        <v>0.00142179856291505</v>
      </c>
      <c r="BM75" s="89">
        <f t="shared" si="634"/>
        <v>0.0516904581429487</v>
      </c>
      <c r="BN75" s="89">
        <f t="shared" si="634"/>
        <v>0.0131703767107487</v>
      </c>
      <c r="BO75" s="89">
        <f t="shared" si="634"/>
        <v>0.000371770287388059</v>
      </c>
      <c r="BP75" s="89">
        <f t="shared" si="634"/>
        <v>0.000313492063492064</v>
      </c>
      <c r="BQ75" s="89">
        <f t="shared" si="634"/>
        <v>0.140198137257954</v>
      </c>
      <c r="BR75" s="89">
        <f t="shared" si="634"/>
        <v>0.282958044165894</v>
      </c>
      <c r="BS75" s="89">
        <f t="shared" si="634"/>
        <v>0.422439060505264</v>
      </c>
      <c r="BT75" s="89">
        <f t="shared" si="634"/>
        <v>0.0344797457833616</v>
      </c>
      <c r="BU75" s="89">
        <f t="shared" si="634"/>
        <v>0.162485299949375</v>
      </c>
      <c r="BV75" s="89">
        <f t="shared" si="634"/>
        <v>0.0180525451444715</v>
      </c>
      <c r="BX75" s="89">
        <f t="shared" si="558"/>
        <v>0.0662826334166124</v>
      </c>
      <c r="BY75" s="89">
        <f t="shared" si="559"/>
        <v>0.140883399608834</v>
      </c>
      <c r="BZ75" s="89">
        <f t="shared" si="560"/>
        <v>0.705397104671158</v>
      </c>
      <c r="CA75" s="89">
        <f t="shared" si="561"/>
        <v>0.215017590877208</v>
      </c>
      <c r="CC75" s="89">
        <f t="shared" si="617"/>
        <v>0.0240013711206576</v>
      </c>
      <c r="CD75" s="89">
        <f t="shared" si="618"/>
        <v>0.0751200101273472</v>
      </c>
      <c r="CE75" s="89">
        <f t="shared" si="619"/>
        <v>0.109708191897917</v>
      </c>
      <c r="CF75" s="89">
        <f t="shared" si="620"/>
        <v>0.0512617282469093</v>
      </c>
      <c r="CH75" s="89">
        <f t="shared" ref="CH75:CK75" si="635">CC75*LN(CC75)</f>
        <v>-0.0895165774781006</v>
      </c>
      <c r="CI75" s="89">
        <f t="shared" si="635"/>
        <v>-0.194460789608446</v>
      </c>
      <c r="CJ75" s="89">
        <f t="shared" si="635"/>
        <v>-0.242447560452642</v>
      </c>
      <c r="CK75" s="89">
        <f t="shared" si="635"/>
        <v>-0.152288898122331</v>
      </c>
      <c r="CL75" s="109" t="s">
        <v>183</v>
      </c>
      <c r="CM75">
        <f t="shared" ref="CM75:CP75" si="636">CM74/(4-SUM($CM73:$CP73))</f>
        <v>0.462035517495762</v>
      </c>
      <c r="CN75">
        <f t="shared" si="636"/>
        <v>0.206489504561567</v>
      </c>
      <c r="CO75">
        <f t="shared" si="636"/>
        <v>0.0995947623886407</v>
      </c>
      <c r="CP75">
        <f t="shared" si="636"/>
        <v>0.231880215554029</v>
      </c>
      <c r="CR75" s="89">
        <f t="shared" ref="CR75:CU75" si="637">CM$77*BX75</f>
        <v>0.0197331537508015</v>
      </c>
      <c r="CS75" s="89">
        <f t="shared" si="637"/>
        <v>0.0211446723799798</v>
      </c>
      <c r="CT75" s="89">
        <f t="shared" si="637"/>
        <v>0.138791068529355</v>
      </c>
      <c r="CU75" s="89">
        <f t="shared" si="637"/>
        <v>0.0764270255020381</v>
      </c>
      <c r="CV75" s="87">
        <f t="shared" si="564"/>
        <v>0.256095920162174</v>
      </c>
      <c r="CX75">
        <f t="shared" si="573"/>
        <v>0.048785848941009</v>
      </c>
    </row>
    <row r="76" spans="1:102">
      <c r="A76" s="20" t="s">
        <v>104</v>
      </c>
      <c r="B76" s="21">
        <v>2016</v>
      </c>
      <c r="C76" s="20" t="s">
        <v>96</v>
      </c>
      <c r="D76">
        <v>8089</v>
      </c>
      <c r="E76">
        <v>3.1867969</v>
      </c>
      <c r="F76">
        <v>53581</v>
      </c>
      <c r="G76">
        <v>52</v>
      </c>
      <c r="I76">
        <v>4</v>
      </c>
      <c r="J76">
        <v>931</v>
      </c>
      <c r="K76">
        <v>32.303738</v>
      </c>
      <c r="L76">
        <v>179700</v>
      </c>
      <c r="M76">
        <v>8881</v>
      </c>
      <c r="N76">
        <v>32070</v>
      </c>
      <c r="P76" s="90">
        <f t="shared" si="595"/>
        <v>0.00293610842207164</v>
      </c>
      <c r="Q76" s="91">
        <f t="shared" si="596"/>
        <v>0.202101042656007</v>
      </c>
      <c r="R76" s="91">
        <f t="shared" si="597"/>
        <v>0.119711630878636</v>
      </c>
      <c r="S76" s="91">
        <f t="shared" si="598"/>
        <v>0.294233082706767</v>
      </c>
      <c r="T76" s="91">
        <v>0.001</v>
      </c>
      <c r="U76" s="91">
        <f t="shared" si="599"/>
        <v>0.001</v>
      </c>
      <c r="V76" s="108" cm="1">
        <f t="array" ref="V76">(MAX(J$72:J$81-J76)/(MAX(J$72:J$81)-MIN(J$72:J$81))+0.001)</f>
        <v>0.991437660904744</v>
      </c>
      <c r="W76" s="108" cm="1">
        <f t="array" ref="W76">(MAX(K$72:K$81-K76)/(MAX(K$72:K$81)-MIN(K$72:K$81))+0.001)</f>
        <v>0.744433617127278</v>
      </c>
      <c r="X76" s="91">
        <f t="shared" si="600"/>
        <v>0.240773927439842</v>
      </c>
      <c r="Y76" s="91">
        <f t="shared" si="601"/>
        <v>0.527804627668242</v>
      </c>
      <c r="Z76" s="91">
        <f t="shared" si="602"/>
        <v>0.227853534435762</v>
      </c>
      <c r="AB76" s="89">
        <f t="shared" si="603"/>
        <v>0.0028649334538207</v>
      </c>
      <c r="AC76" s="89">
        <f t="shared" si="604"/>
        <v>0.0455505314087401</v>
      </c>
      <c r="AD76" s="89">
        <f t="shared" si="605"/>
        <v>0.0370286779637599</v>
      </c>
      <c r="AE76" s="89">
        <f t="shared" si="606"/>
        <v>0.132730726181189</v>
      </c>
      <c r="AF76" s="89">
        <f t="shared" si="607"/>
        <v>0.1</v>
      </c>
      <c r="AG76" s="89">
        <f t="shared" si="608"/>
        <v>0.000271985494106981</v>
      </c>
      <c r="AH76" s="89">
        <f t="shared" si="609"/>
        <v>0.111103239104174</v>
      </c>
      <c r="AI76" s="89">
        <f t="shared" si="610"/>
        <v>0.131297353195747</v>
      </c>
      <c r="AJ76" s="89">
        <f t="shared" si="611"/>
        <v>0.0555940256066332</v>
      </c>
      <c r="AK76" s="89">
        <f t="shared" si="612"/>
        <v>0.103813935093235</v>
      </c>
      <c r="AL76" s="89">
        <f t="shared" si="613"/>
        <v>0.0541447078222318</v>
      </c>
      <c r="AN76" s="89">
        <f t="shared" ref="AN76:AX76" si="638">AB76*LN(AB76)</f>
        <v>-0.0167747874561435</v>
      </c>
      <c r="AO76" s="89">
        <f t="shared" si="638"/>
        <v>-0.140702539128177</v>
      </c>
      <c r="AP76" s="89">
        <f t="shared" si="638"/>
        <v>-0.122048840062268</v>
      </c>
      <c r="AQ76" s="89">
        <f t="shared" si="638"/>
        <v>-0.268040784439555</v>
      </c>
      <c r="AR76" s="89">
        <f t="shared" si="638"/>
        <v>-0.230258509299405</v>
      </c>
      <c r="AS76" s="89">
        <f t="shared" si="638"/>
        <v>-0.00223293612608688</v>
      </c>
      <c r="AT76" s="89">
        <f t="shared" si="638"/>
        <v>-0.244126639309426</v>
      </c>
      <c r="AU76" s="89">
        <f t="shared" si="638"/>
        <v>-0.266571789393503</v>
      </c>
      <c r="AV76" s="89">
        <f t="shared" si="638"/>
        <v>-0.160648918153661</v>
      </c>
      <c r="AW76" s="89">
        <f t="shared" si="638"/>
        <v>-0.235154661185518</v>
      </c>
      <c r="AX76" s="89">
        <f t="shared" si="638"/>
        <v>-0.157891114037768</v>
      </c>
      <c r="AY76" s="77" t="s">
        <v>184</v>
      </c>
      <c r="AZ76" s="110">
        <v>0.26049795615013</v>
      </c>
      <c r="BA76" s="110">
        <v>0.633345720302242</v>
      </c>
      <c r="BB76" s="110">
        <v>0.106156323547628</v>
      </c>
      <c r="BC76" s="110">
        <v>0.0806878306878307</v>
      </c>
      <c r="BD76" s="110">
        <v>0.626984126984127</v>
      </c>
      <c r="BE76" s="110">
        <v>0.292328042328042</v>
      </c>
      <c r="BF76" s="110">
        <v>0.25</v>
      </c>
      <c r="BG76" s="110">
        <v>0.75</v>
      </c>
      <c r="BH76" s="110">
        <v>0.10958605664488</v>
      </c>
      <c r="BI76" s="110">
        <v>0.581263616557734</v>
      </c>
      <c r="BJ76" s="110">
        <v>0.309150326797386</v>
      </c>
      <c r="BL76" s="89">
        <f t="shared" ref="BL76:BV76" si="639">AZ$77*P76</f>
        <v>0.0013477388398754</v>
      </c>
      <c r="BM76" s="89">
        <f t="shared" si="639"/>
        <v>0.0826264289461465</v>
      </c>
      <c r="BN76" s="89">
        <f t="shared" si="639"/>
        <v>0.0158187684178827</v>
      </c>
      <c r="BO76" s="89">
        <f t="shared" si="639"/>
        <v>0.109387117716969</v>
      </c>
      <c r="BP76" s="89">
        <f t="shared" si="639"/>
        <v>0.000313492063492064</v>
      </c>
      <c r="BQ76" s="89">
        <f t="shared" si="639"/>
        <v>0.000314737649119877</v>
      </c>
      <c r="BR76" s="89">
        <f t="shared" si="639"/>
        <v>0.285713730868619</v>
      </c>
      <c r="BS76" s="89">
        <f t="shared" si="639"/>
        <v>0.529901816974196</v>
      </c>
      <c r="BT76" s="89">
        <f t="shared" si="639"/>
        <v>0.0483518201004491</v>
      </c>
      <c r="BU76" s="89">
        <f t="shared" si="639"/>
        <v>0.209424375599945</v>
      </c>
      <c r="BV76" s="89">
        <f t="shared" si="639"/>
        <v>0.0916877534679462</v>
      </c>
      <c r="BX76" s="89">
        <f t="shared" si="558"/>
        <v>0.0997929362039047</v>
      </c>
      <c r="BY76" s="89">
        <f t="shared" si="559"/>
        <v>0.110015347429581</v>
      </c>
      <c r="BZ76" s="89">
        <f t="shared" si="560"/>
        <v>0.815615547842815</v>
      </c>
      <c r="CA76" s="89">
        <f t="shared" si="561"/>
        <v>0.349463949168341</v>
      </c>
      <c r="CC76" s="89">
        <f t="shared" si="617"/>
        <v>0.0361356689314901</v>
      </c>
      <c r="CD76" s="89">
        <f t="shared" si="618"/>
        <v>0.0586609496648996</v>
      </c>
      <c r="CE76" s="89">
        <f t="shared" si="619"/>
        <v>0.126850119521511</v>
      </c>
      <c r="CF76" s="89">
        <f t="shared" si="620"/>
        <v>0.0833146996079477</v>
      </c>
      <c r="CH76" s="89">
        <f t="shared" ref="CH76:CK76" si="640">CC76*LN(CC76)</f>
        <v>-0.119987579600608</v>
      </c>
      <c r="CI76" s="89">
        <f t="shared" si="640"/>
        <v>-0.166361340231714</v>
      </c>
      <c r="CJ76" s="89">
        <f t="shared" si="640"/>
        <v>-0.26191366386451</v>
      </c>
      <c r="CK76" s="89">
        <f t="shared" si="640"/>
        <v>-0.207047882722815</v>
      </c>
      <c r="CL76" s="77" t="s">
        <v>184</v>
      </c>
      <c r="CM76" s="111">
        <v>0.133389037433155</v>
      </c>
      <c r="CN76" s="111">
        <v>0.0936831550802139</v>
      </c>
      <c r="CO76" s="111">
        <v>0.293917112299465</v>
      </c>
      <c r="CP76" s="111">
        <v>0.479010695187166</v>
      </c>
      <c r="CR76" s="89">
        <f t="shared" ref="CR76:CU76" si="641">CM$77*BX76</f>
        <v>0.0297095823121299</v>
      </c>
      <c r="CS76" s="89">
        <f t="shared" si="641"/>
        <v>0.016511799719676</v>
      </c>
      <c r="CT76" s="89">
        <f t="shared" si="641"/>
        <v>0.160477201628196</v>
      </c>
      <c r="CU76" s="89">
        <f t="shared" si="641"/>
        <v>0.124215372547748</v>
      </c>
      <c r="CV76" s="87">
        <f t="shared" si="564"/>
        <v>0.33091395620775</v>
      </c>
      <c r="CX76">
        <f t="shared" si="573"/>
        <v>0.0769624774299389</v>
      </c>
    </row>
    <row r="77" spans="1:102">
      <c r="A77" s="20" t="s">
        <v>104</v>
      </c>
      <c r="B77" s="21">
        <v>2017</v>
      </c>
      <c r="C77" s="20" t="s">
        <v>96</v>
      </c>
      <c r="D77">
        <v>8077</v>
      </c>
      <c r="E77">
        <v>6.878544</v>
      </c>
      <c r="F77">
        <v>91282</v>
      </c>
      <c r="G77">
        <v>146</v>
      </c>
      <c r="I77">
        <v>4</v>
      </c>
      <c r="J77">
        <v>907</v>
      </c>
      <c r="K77">
        <v>34.03014</v>
      </c>
      <c r="L77">
        <v>208800</v>
      </c>
      <c r="M77">
        <v>9607</v>
      </c>
      <c r="N77">
        <v>33883</v>
      </c>
      <c r="P77" s="90">
        <f t="shared" si="595"/>
        <v>0.00229073894804776</v>
      </c>
      <c r="Q77" s="91">
        <f t="shared" si="596"/>
        <v>0.991772573693144</v>
      </c>
      <c r="R77" s="91">
        <f t="shared" si="597"/>
        <v>0.381531403650101</v>
      </c>
      <c r="S77" s="91">
        <f t="shared" si="598"/>
        <v>1.001</v>
      </c>
      <c r="T77" s="91">
        <v>0.001</v>
      </c>
      <c r="U77" s="91">
        <f t="shared" si="599"/>
        <v>0.001</v>
      </c>
      <c r="V77" s="108" cm="1">
        <f t="array" ref="V77">(MAX(J$72:J$81-J77)/(MAX(J$72:J$81)-MIN(J$72:J$81))+0.001)</f>
        <v>1.00026443545421</v>
      </c>
      <c r="W77" s="108" cm="1">
        <f t="array" ref="W77">(MAX(K$72:K$81-K77)/(MAX(K$72:K$81)-MIN(K$72:K$81))+0.001)</f>
        <v>0.61666920897612</v>
      </c>
      <c r="X77" s="91">
        <f t="shared" si="600"/>
        <v>0.406903005737448</v>
      </c>
      <c r="Y77" s="91">
        <f t="shared" si="601"/>
        <v>0.646103470751181</v>
      </c>
      <c r="Z77" s="91">
        <f t="shared" si="602"/>
        <v>0.269035616936217</v>
      </c>
      <c r="AB77" s="89">
        <f t="shared" si="603"/>
        <v>0.00223520854914531</v>
      </c>
      <c r="AC77" s="89">
        <f t="shared" si="604"/>
        <v>0.223530602191051</v>
      </c>
      <c r="AD77" s="89">
        <f t="shared" si="605"/>
        <v>0.118013624700707</v>
      </c>
      <c r="AE77" s="89">
        <f t="shared" si="606"/>
        <v>0.45155852525184</v>
      </c>
      <c r="AF77" s="89">
        <f t="shared" si="607"/>
        <v>0.1</v>
      </c>
      <c r="AG77" s="89">
        <f t="shared" si="608"/>
        <v>0.000271985494106981</v>
      </c>
      <c r="AH77" s="89">
        <f t="shared" si="609"/>
        <v>0.112092391808332</v>
      </c>
      <c r="AI77" s="89">
        <f t="shared" si="610"/>
        <v>0.108763270589964</v>
      </c>
      <c r="AJ77" s="89">
        <f t="shared" si="611"/>
        <v>0.0939527645742941</v>
      </c>
      <c r="AK77" s="89">
        <f t="shared" si="612"/>
        <v>0.12708214414944</v>
      </c>
      <c r="AL77" s="89">
        <f t="shared" si="613"/>
        <v>0.0639307830306757</v>
      </c>
      <c r="AN77" s="89">
        <f t="shared" ref="AN77:AX77" si="642">AB77*LN(AB77)</f>
        <v>-0.0136424182275624</v>
      </c>
      <c r="AO77" s="89">
        <f t="shared" si="642"/>
        <v>-0.334895102130717</v>
      </c>
      <c r="AP77" s="89">
        <f t="shared" si="642"/>
        <v>-0.252189828693747</v>
      </c>
      <c r="AQ77" s="89">
        <f t="shared" si="642"/>
        <v>-0.35901173667493</v>
      </c>
      <c r="AR77" s="89">
        <f t="shared" si="642"/>
        <v>-0.230258509299405</v>
      </c>
      <c r="AS77" s="89">
        <f t="shared" si="642"/>
        <v>-0.00223293612608688</v>
      </c>
      <c r="AT77" s="89">
        <f t="shared" si="642"/>
        <v>-0.245306557113258</v>
      </c>
      <c r="AU77" s="89">
        <f t="shared" si="642"/>
        <v>-0.241300189586422</v>
      </c>
      <c r="AV77" s="89">
        <f t="shared" si="642"/>
        <v>-0.222194823948523</v>
      </c>
      <c r="AW77" s="89">
        <f t="shared" si="642"/>
        <v>-0.262160499795166</v>
      </c>
      <c r="AX77" s="89">
        <f t="shared" si="642"/>
        <v>-0.17580673144362</v>
      </c>
      <c r="AY77" s="77" t="s">
        <v>185</v>
      </c>
      <c r="AZ77">
        <f t="shared" ref="AZ77:BJ77" si="643">AVERAGE(AZ75:AZ76)</f>
        <v>0.4590221633997</v>
      </c>
      <c r="BA77">
        <f t="shared" si="643"/>
        <v>0.408837222511433</v>
      </c>
      <c r="BB77">
        <f t="shared" si="643"/>
        <v>0.132140614088867</v>
      </c>
      <c r="BC77">
        <f t="shared" si="643"/>
        <v>0.371770287388059</v>
      </c>
      <c r="BD77">
        <f t="shared" si="643"/>
        <v>0.313492063492063</v>
      </c>
      <c r="BE77">
        <f t="shared" si="643"/>
        <v>0.314737649119877</v>
      </c>
      <c r="BF77">
        <f t="shared" si="643"/>
        <v>0.288181236335009</v>
      </c>
      <c r="BG77">
        <f t="shared" si="643"/>
        <v>0.711818763664991</v>
      </c>
      <c r="BH77">
        <f t="shared" si="643"/>
        <v>0.200818338657245</v>
      </c>
      <c r="BI77">
        <f t="shared" si="643"/>
        <v>0.396783894307917</v>
      </c>
      <c r="BJ77">
        <f t="shared" si="643"/>
        <v>0.402397767034838</v>
      </c>
      <c r="BL77" s="89">
        <f t="shared" ref="BL77:BV77" si="644">AZ$77*P77</f>
        <v>0.00105149994771684</v>
      </c>
      <c r="BM77" s="89">
        <f t="shared" si="644"/>
        <v>0.40547354439172</v>
      </c>
      <c r="BN77" s="89">
        <f t="shared" si="644"/>
        <v>0.0504157939725118</v>
      </c>
      <c r="BO77" s="89">
        <f t="shared" si="644"/>
        <v>0.372142057675447</v>
      </c>
      <c r="BP77" s="89">
        <f t="shared" si="644"/>
        <v>0.000313492063492064</v>
      </c>
      <c r="BQ77" s="89">
        <f t="shared" si="644"/>
        <v>0.000314737649119877</v>
      </c>
      <c r="BR77" s="89">
        <f t="shared" si="644"/>
        <v>0.288257441671134</v>
      </c>
      <c r="BS77" s="89">
        <f t="shared" si="644"/>
        <v>0.43895671392365</v>
      </c>
      <c r="BT77" s="89">
        <f t="shared" si="644"/>
        <v>0.0817135856068338</v>
      </c>
      <c r="BU77" s="89">
        <f t="shared" si="644"/>
        <v>0.256363451250515</v>
      </c>
      <c r="BV77" s="89">
        <f t="shared" si="644"/>
        <v>0.108259331507974</v>
      </c>
      <c r="BX77" s="89">
        <f t="shared" si="558"/>
        <v>0.456940838311949</v>
      </c>
      <c r="BY77" s="89">
        <f t="shared" si="559"/>
        <v>0.372770287388059</v>
      </c>
      <c r="BZ77" s="89">
        <f t="shared" si="560"/>
        <v>0.727214155594784</v>
      </c>
      <c r="CA77" s="89">
        <f t="shared" si="561"/>
        <v>0.446336368365322</v>
      </c>
      <c r="CC77" s="89">
        <f t="shared" si="617"/>
        <v>0.165461238867447</v>
      </c>
      <c r="CD77" s="89">
        <f t="shared" si="618"/>
        <v>0.198763714117594</v>
      </c>
      <c r="CE77" s="89">
        <f t="shared" si="619"/>
        <v>0.113101329172688</v>
      </c>
      <c r="CF77" s="89">
        <f t="shared" si="620"/>
        <v>0.106409775723521</v>
      </c>
      <c r="CH77" s="89">
        <f t="shared" ref="CH77:CK77" si="645">CC77*LN(CC77)</f>
        <v>-0.297667799614139</v>
      </c>
      <c r="CI77" s="89">
        <f t="shared" si="645"/>
        <v>-0.321130314094998</v>
      </c>
      <c r="CJ77" s="89">
        <f t="shared" si="645"/>
        <v>-0.246501083250414</v>
      </c>
      <c r="CK77" s="89">
        <f t="shared" si="645"/>
        <v>-0.23840661512257</v>
      </c>
      <c r="CL77" s="77" t="s">
        <v>185</v>
      </c>
      <c r="CM77">
        <f t="shared" ref="CM77:CP77" si="646">AVERAGE(CM75:CM76)</f>
        <v>0.297712277464459</v>
      </c>
      <c r="CN77">
        <f t="shared" si="646"/>
        <v>0.150086329820891</v>
      </c>
      <c r="CO77">
        <f t="shared" si="646"/>
        <v>0.196755937344053</v>
      </c>
      <c r="CP77">
        <f t="shared" si="646"/>
        <v>0.355445455370598</v>
      </c>
      <c r="CR77" s="89">
        <f t="shared" ref="CR77:CU77" si="647">CM$77*BX77</f>
        <v>0.136036897640369</v>
      </c>
      <c r="CS77" s="89">
        <f t="shared" si="647"/>
        <v>0.0559477243003524</v>
      </c>
      <c r="CT77" s="89">
        <f t="shared" si="647"/>
        <v>0.143083702833916</v>
      </c>
      <c r="CU77" s="89">
        <f t="shared" si="647"/>
        <v>0.158648233702071</v>
      </c>
      <c r="CV77" s="87">
        <f t="shared" si="564"/>
        <v>0.493716558476708</v>
      </c>
      <c r="CX77">
        <f t="shared" si="573"/>
        <v>0.139560300237142</v>
      </c>
    </row>
    <row r="78" spans="1:102">
      <c r="A78" s="20" t="s">
        <v>104</v>
      </c>
      <c r="B78" s="21">
        <v>2018</v>
      </c>
      <c r="C78" s="20" t="s">
        <v>96</v>
      </c>
      <c r="D78">
        <v>8069</v>
      </c>
      <c r="E78">
        <v>6.8929235</v>
      </c>
      <c r="F78">
        <v>102165</v>
      </c>
      <c r="G78">
        <v>84</v>
      </c>
      <c r="I78">
        <v>13</v>
      </c>
      <c r="J78">
        <v>907</v>
      </c>
      <c r="K78">
        <v>32.299065</v>
      </c>
      <c r="L78">
        <v>234071</v>
      </c>
      <c r="M78">
        <v>10333</v>
      </c>
      <c r="N78">
        <v>54541</v>
      </c>
      <c r="P78" s="90">
        <f t="shared" si="595"/>
        <v>0.00186049263203184</v>
      </c>
      <c r="Q78" s="91">
        <f t="shared" si="596"/>
        <v>0.994848375332035</v>
      </c>
      <c r="R78" s="91">
        <f t="shared" si="597"/>
        <v>0.457109891941443</v>
      </c>
      <c r="S78" s="91">
        <f t="shared" si="598"/>
        <v>0.534834586466165</v>
      </c>
      <c r="T78" s="91">
        <v>0.001</v>
      </c>
      <c r="U78" s="91">
        <f t="shared" si="599"/>
        <v>1.001</v>
      </c>
      <c r="V78" s="108" cm="1">
        <f t="array" ref="V78">(MAX(J$72:J$81-J78)/(MAX(J$72:J$81)-MIN(J$72:J$81))+0.001)</f>
        <v>1.00026443545421</v>
      </c>
      <c r="W78" s="108" cm="1">
        <f t="array" ref="W78">(MAX(K$72:K$81-K78)/(MAX(K$72:K$81)-MIN(K$72:K$81))+0.001)</f>
        <v>0.744779447982022</v>
      </c>
      <c r="X78" s="91">
        <f t="shared" si="600"/>
        <v>0.551172694316787</v>
      </c>
      <c r="Y78" s="91">
        <f t="shared" si="601"/>
        <v>0.764402313834121</v>
      </c>
      <c r="Z78" s="91">
        <f t="shared" si="602"/>
        <v>0.738279665636925</v>
      </c>
      <c r="AB78" s="89">
        <f t="shared" si="603"/>
        <v>0.00181539194602838</v>
      </c>
      <c r="AC78" s="89">
        <f t="shared" si="604"/>
        <v>0.224223841559428</v>
      </c>
      <c r="AD78" s="89">
        <f t="shared" si="605"/>
        <v>0.141391232067573</v>
      </c>
      <c r="AE78" s="89">
        <f t="shared" si="606"/>
        <v>0.24126784926907</v>
      </c>
      <c r="AF78" s="89">
        <f t="shared" si="607"/>
        <v>0.1</v>
      </c>
      <c r="AG78" s="89">
        <f t="shared" si="608"/>
        <v>0.272257479601088</v>
      </c>
      <c r="AH78" s="89">
        <f t="shared" si="609"/>
        <v>0.112092391808332</v>
      </c>
      <c r="AI78" s="89">
        <f t="shared" si="610"/>
        <v>0.131358348125095</v>
      </c>
      <c r="AJ78" s="89">
        <f t="shared" si="611"/>
        <v>0.127264231668856</v>
      </c>
      <c r="AK78" s="89">
        <f t="shared" si="612"/>
        <v>0.150350353205645</v>
      </c>
      <c r="AL78" s="89">
        <f t="shared" si="613"/>
        <v>0.175436983613155</v>
      </c>
      <c r="AN78" s="89">
        <f t="shared" ref="AN78:AX78" si="648">AB78*LN(AB78)</f>
        <v>-0.0114577625530162</v>
      </c>
      <c r="AO78" s="89">
        <f t="shared" si="648"/>
        <v>-0.335239404935137</v>
      </c>
      <c r="AP78" s="89">
        <f t="shared" si="648"/>
        <v>-0.276592997268221</v>
      </c>
      <c r="AQ78" s="89">
        <f t="shared" si="648"/>
        <v>-0.343046101557369</v>
      </c>
      <c r="AR78" s="89">
        <f t="shared" si="648"/>
        <v>-0.230258509299405</v>
      </c>
      <c r="AS78" s="89">
        <f t="shared" si="648"/>
        <v>-0.354208898814637</v>
      </c>
      <c r="AT78" s="89">
        <f t="shared" si="648"/>
        <v>-0.245306557113258</v>
      </c>
      <c r="AU78" s="89">
        <f t="shared" si="648"/>
        <v>-0.266634617733717</v>
      </c>
      <c r="AV78" s="89">
        <f t="shared" si="648"/>
        <v>-0.262353914163886</v>
      </c>
      <c r="AW78" s="89">
        <f t="shared" si="648"/>
        <v>-0.284881897755723</v>
      </c>
      <c r="AX78" s="89">
        <f t="shared" si="648"/>
        <v>-0.305343748665403</v>
      </c>
      <c r="BL78" s="89">
        <f t="shared" ref="BL78:BV78" si="649">AZ$77*P78</f>
        <v>0.000854007352944457</v>
      </c>
      <c r="BM78" s="89">
        <f t="shared" si="649"/>
        <v>0.406731046590761</v>
      </c>
      <c r="BN78" s="89">
        <f t="shared" si="649"/>
        <v>0.0604027818272379</v>
      </c>
      <c r="BO78" s="89">
        <f t="shared" si="649"/>
        <v>0.1988356079156</v>
      </c>
      <c r="BP78" s="89">
        <f t="shared" si="649"/>
        <v>0.000313492063492064</v>
      </c>
      <c r="BQ78" s="89">
        <f t="shared" si="649"/>
        <v>0.315052386768997</v>
      </c>
      <c r="BR78" s="89">
        <f t="shared" si="649"/>
        <v>0.288257441671134</v>
      </c>
      <c r="BS78" s="89">
        <f t="shared" si="649"/>
        <v>0.530147985865658</v>
      </c>
      <c r="BT78" s="89">
        <f t="shared" si="649"/>
        <v>0.110685584785935</v>
      </c>
      <c r="BU78" s="89">
        <f t="shared" si="649"/>
        <v>0.303302526901085</v>
      </c>
      <c r="BV78" s="89">
        <f t="shared" si="649"/>
        <v>0.297082088899525</v>
      </c>
      <c r="BX78" s="89">
        <f t="shared" si="558"/>
        <v>0.467987835770943</v>
      </c>
      <c r="BY78" s="89">
        <f t="shared" si="559"/>
        <v>0.514201486748089</v>
      </c>
      <c r="BZ78" s="89">
        <f t="shared" si="560"/>
        <v>0.818405427536792</v>
      </c>
      <c r="CA78" s="89">
        <f t="shared" si="561"/>
        <v>0.711070200586545</v>
      </c>
      <c r="CC78" s="89">
        <f t="shared" si="617"/>
        <v>0.169461428240065</v>
      </c>
      <c r="CD78" s="89">
        <f t="shared" si="618"/>
        <v>0.274175814888494</v>
      </c>
      <c r="CE78" s="89">
        <f t="shared" si="619"/>
        <v>0.127284020730932</v>
      </c>
      <c r="CF78" s="89">
        <f t="shared" si="620"/>
        <v>0.169524210731944</v>
      </c>
      <c r="CH78" s="89">
        <f t="shared" ref="CH78:CK78" si="650">CC78*LN(CC78)</f>
        <v>-0.300816054954829</v>
      </c>
      <c r="CI78" s="89">
        <f t="shared" si="650"/>
        <v>-0.354779588739626</v>
      </c>
      <c r="CJ78" s="89">
        <f t="shared" si="650"/>
        <v>-0.262374918512745</v>
      </c>
      <c r="CK78" s="89">
        <f t="shared" si="650"/>
        <v>-0.300864707915526</v>
      </c>
      <c r="CR78" s="89">
        <f t="shared" ref="CR78:CU78" si="651">CM$77*BX78</f>
        <v>0.13932572441303</v>
      </c>
      <c r="CS78" s="89">
        <f t="shared" si="651"/>
        <v>0.077174613934466</v>
      </c>
      <c r="CT78" s="89">
        <f t="shared" si="651"/>
        <v>0.161026127022462</v>
      </c>
      <c r="CU78" s="89">
        <f t="shared" si="651"/>
        <v>0.252746671247947</v>
      </c>
      <c r="CV78" s="87">
        <f t="shared" si="564"/>
        <v>0.630273136617905</v>
      </c>
      <c r="CX78">
        <f t="shared" si="573"/>
        <v>0.150175925717746</v>
      </c>
    </row>
    <row r="79" spans="1:102">
      <c r="A79" s="20" t="s">
        <v>104</v>
      </c>
      <c r="B79" s="21">
        <v>2019</v>
      </c>
      <c r="C79" s="20" t="s">
        <v>96</v>
      </c>
      <c r="D79">
        <v>8061</v>
      </c>
      <c r="E79">
        <v>6.9073031</v>
      </c>
      <c r="F79">
        <v>113048</v>
      </c>
      <c r="G79">
        <v>22</v>
      </c>
      <c r="I79">
        <v>5</v>
      </c>
      <c r="J79">
        <v>906</v>
      </c>
      <c r="K79">
        <v>30.567989</v>
      </c>
      <c r="L79">
        <v>269128</v>
      </c>
      <c r="M79">
        <v>11059</v>
      </c>
      <c r="N79">
        <v>61057</v>
      </c>
      <c r="P79" s="90">
        <f t="shared" si="595"/>
        <v>0.00143024631601592</v>
      </c>
      <c r="Q79" s="91">
        <f t="shared" si="596"/>
        <v>0.99792419836111</v>
      </c>
      <c r="R79" s="91">
        <f t="shared" si="597"/>
        <v>0.532688380232784</v>
      </c>
      <c r="S79" s="91">
        <f t="shared" si="598"/>
        <v>0.0686691729323308</v>
      </c>
      <c r="T79" s="91">
        <v>0.001</v>
      </c>
      <c r="U79" s="91">
        <f t="shared" si="599"/>
        <v>0.112111111111111</v>
      </c>
      <c r="V79" s="108" cm="1">
        <f t="array" ref="V79">(MAX(J$72:J$81-J79)/(MAX(J$72:J$81)-MIN(J$72:J$81))+0.001)</f>
        <v>1.00063221772711</v>
      </c>
      <c r="W79" s="108" cm="1">
        <f t="array" ref="W79">(MAX(K$72:K$81-K79)/(MAX(K$72:K$81)-MIN(K$72:K$81))+0.001)</f>
        <v>0.872889760994098</v>
      </c>
      <c r="X79" s="91">
        <f t="shared" si="600"/>
        <v>0.75130970798961</v>
      </c>
      <c r="Y79" s="91">
        <f t="shared" si="601"/>
        <v>0.88270115691706</v>
      </c>
      <c r="Z79" s="91">
        <f t="shared" si="602"/>
        <v>0.886289841904416</v>
      </c>
      <c r="AB79" s="89">
        <f t="shared" si="603"/>
        <v>0.00139557534291145</v>
      </c>
      <c r="AC79" s="89">
        <f t="shared" si="604"/>
        <v>0.224917085748832</v>
      </c>
      <c r="AD79" s="89">
        <f t="shared" si="605"/>
        <v>0.164768839434438</v>
      </c>
      <c r="AE79" s="89">
        <f t="shared" si="606"/>
        <v>0.0309771732863006</v>
      </c>
      <c r="AF79" s="89">
        <f t="shared" si="607"/>
        <v>0.1</v>
      </c>
      <c r="AG79" s="89">
        <f t="shared" si="608"/>
        <v>0.0304925959504382</v>
      </c>
      <c r="AH79" s="89">
        <f t="shared" si="609"/>
        <v>0.112133606504338</v>
      </c>
      <c r="AI79" s="89">
        <f t="shared" si="610"/>
        <v>0.153953438712855</v>
      </c>
      <c r="AJ79" s="89">
        <f t="shared" si="611"/>
        <v>0.173475307682234</v>
      </c>
      <c r="AK79" s="89">
        <f t="shared" si="612"/>
        <v>0.173618562261849</v>
      </c>
      <c r="AL79" s="89">
        <f t="shared" si="613"/>
        <v>0.210608558934843</v>
      </c>
      <c r="AN79" s="89">
        <f t="shared" ref="AN79:AX79" si="652">AB79*LN(AB79)</f>
        <v>-0.00917513824292538</v>
      </c>
      <c r="AO79" s="89">
        <f t="shared" si="652"/>
        <v>-0.335581566799895</v>
      </c>
      <c r="AP79" s="89">
        <f t="shared" si="652"/>
        <v>-0.297113109029901</v>
      </c>
      <c r="AQ79" s="89">
        <f t="shared" si="652"/>
        <v>-0.107630333907573</v>
      </c>
      <c r="AR79" s="89">
        <f t="shared" si="652"/>
        <v>-0.230258509299405</v>
      </c>
      <c r="AS79" s="89">
        <f t="shared" si="652"/>
        <v>-0.106427434964857</v>
      </c>
      <c r="AT79" s="89">
        <f t="shared" si="652"/>
        <v>-0.245355530393395</v>
      </c>
      <c r="AU79" s="89">
        <f t="shared" si="652"/>
        <v>-0.28806305945856</v>
      </c>
      <c r="AV79" s="89">
        <f t="shared" si="652"/>
        <v>-0.303880167457706</v>
      </c>
      <c r="AW79" s="89">
        <f t="shared" si="652"/>
        <v>-0.303987795658529</v>
      </c>
      <c r="AX79" s="89">
        <f t="shared" si="652"/>
        <v>-0.328076333411242</v>
      </c>
      <c r="BL79" s="89">
        <f t="shared" ref="BL79:BV79" si="653">AZ$77*P79</f>
        <v>0.000656514758172079</v>
      </c>
      <c r="BM79" s="89">
        <f t="shared" si="653"/>
        <v>0.407988557534904</v>
      </c>
      <c r="BN79" s="89">
        <f t="shared" si="653"/>
        <v>0.070389769681964</v>
      </c>
      <c r="BO79" s="89">
        <f t="shared" si="653"/>
        <v>0.0255291581557529</v>
      </c>
      <c r="BP79" s="89">
        <f t="shared" si="653"/>
        <v>0.000313492063492064</v>
      </c>
      <c r="BQ79" s="89">
        <f t="shared" si="653"/>
        <v>0.0352855875513284</v>
      </c>
      <c r="BR79" s="89">
        <f t="shared" si="653"/>
        <v>0.288363429621241</v>
      </c>
      <c r="BS79" s="89">
        <f t="shared" si="653"/>
        <v>0.621339310486649</v>
      </c>
      <c r="BT79" s="89">
        <f t="shared" si="653"/>
        <v>0.150876767375533</v>
      </c>
      <c r="BU79" s="89">
        <f t="shared" si="653"/>
        <v>0.350241602551655</v>
      </c>
      <c r="BV79" s="89">
        <f t="shared" si="653"/>
        <v>0.356641053327996</v>
      </c>
      <c r="BX79" s="89">
        <f t="shared" si="558"/>
        <v>0.47903484197504</v>
      </c>
      <c r="BY79" s="89">
        <f t="shared" si="559"/>
        <v>0.0611282377705734</v>
      </c>
      <c r="BZ79" s="89">
        <f t="shared" si="560"/>
        <v>0.909702740107889</v>
      </c>
      <c r="CA79" s="89">
        <f t="shared" si="561"/>
        <v>0.857759423255185</v>
      </c>
      <c r="CC79" s="89">
        <f t="shared" si="617"/>
        <v>0.173461620779341</v>
      </c>
      <c r="CD79" s="89">
        <f t="shared" si="618"/>
        <v>0.0325940022255427</v>
      </c>
      <c r="CE79" s="89">
        <f t="shared" si="619"/>
        <v>0.141483204454521</v>
      </c>
      <c r="CF79" s="89">
        <f t="shared" si="620"/>
        <v>0.204495968337974</v>
      </c>
      <c r="CH79" s="89">
        <f t="shared" ref="CH79:CK79" si="654">CC79*LN(CC79)</f>
        <v>-0.303869878198996</v>
      </c>
      <c r="CI79" s="89">
        <f t="shared" si="654"/>
        <v>-0.11158970567763</v>
      </c>
      <c r="CJ79" s="89">
        <f t="shared" si="654"/>
        <v>-0.276680913614519</v>
      </c>
      <c r="CK79" s="89">
        <f t="shared" si="654"/>
        <v>-0.324577436185107</v>
      </c>
      <c r="CR79" s="89">
        <f t="shared" ref="CR79:CU79" si="655">CM$77*BX79</f>
        <v>0.142614553789216</v>
      </c>
      <c r="CS79" s="89">
        <f t="shared" si="655"/>
        <v>0.0091745128554041</v>
      </c>
      <c r="CT79" s="89">
        <f t="shared" si="655"/>
        <v>0.178989415334381</v>
      </c>
      <c r="CU79" s="89">
        <f t="shared" si="655"/>
        <v>0.30488668879736</v>
      </c>
      <c r="CV79" s="87">
        <f t="shared" si="564"/>
        <v>0.635665170776362</v>
      </c>
      <c r="CX79">
        <f t="shared" si="573"/>
        <v>0.160801984561799</v>
      </c>
    </row>
    <row r="80" spans="1:102">
      <c r="A80" s="20" t="s">
        <v>104</v>
      </c>
      <c r="B80" s="21">
        <v>2020</v>
      </c>
      <c r="C80" s="20" t="s">
        <v>96</v>
      </c>
      <c r="D80">
        <v>8053</v>
      </c>
      <c r="E80">
        <v>6.9216826</v>
      </c>
      <c r="F80">
        <v>123931</v>
      </c>
      <c r="G80">
        <v>22</v>
      </c>
      <c r="I80" s="94">
        <v>6</v>
      </c>
      <c r="J80">
        <v>905</v>
      </c>
      <c r="K80">
        <v>28.836914</v>
      </c>
      <c r="L80">
        <v>286112</v>
      </c>
      <c r="M80">
        <v>11785</v>
      </c>
      <c r="N80">
        <v>64106</v>
      </c>
      <c r="P80" s="90">
        <f t="shared" si="595"/>
        <v>0.001</v>
      </c>
      <c r="Q80" s="91">
        <f t="shared" si="596"/>
        <v>1.001</v>
      </c>
      <c r="R80" s="91">
        <f t="shared" si="597"/>
        <v>0.608266868524126</v>
      </c>
      <c r="S80" s="91">
        <f t="shared" si="598"/>
        <v>0.0686691729323308</v>
      </c>
      <c r="T80" s="91">
        <v>0.001</v>
      </c>
      <c r="U80" s="91">
        <f t="shared" si="599"/>
        <v>0.223222222222222</v>
      </c>
      <c r="V80" s="108" cm="1">
        <f t="array" ref="V80">(MAX(J$72:J$81-J80)/(MAX(J$72:J$81)-MIN(J$72:J$81))+0.001)</f>
        <v>1.001</v>
      </c>
      <c r="W80" s="108" cm="1">
        <f t="array" ref="W80">(MAX(K$72:K$81-K80)/(MAX(K$72:K$81)-MIN(K$72:K$81))+0.001)</f>
        <v>1.001</v>
      </c>
      <c r="X80" s="91">
        <f t="shared" si="600"/>
        <v>0.848269717123855</v>
      </c>
      <c r="Y80" s="91">
        <f t="shared" si="601"/>
        <v>1.001</v>
      </c>
      <c r="Z80" s="91">
        <f t="shared" si="602"/>
        <v>0.955547519534799</v>
      </c>
      <c r="AB80" s="89">
        <f t="shared" si="603"/>
        <v>0.000975758739794521</v>
      </c>
      <c r="AC80" s="89">
        <f t="shared" si="604"/>
        <v>0.225610325117209</v>
      </c>
      <c r="AD80" s="89">
        <f t="shared" si="605"/>
        <v>0.188146446801304</v>
      </c>
      <c r="AE80" s="89">
        <f t="shared" si="606"/>
        <v>0.0309771732863006</v>
      </c>
      <c r="AF80" s="89">
        <f t="shared" si="607"/>
        <v>0.1</v>
      </c>
      <c r="AG80" s="89">
        <f t="shared" si="608"/>
        <v>0.0607132064067694</v>
      </c>
      <c r="AH80" s="89">
        <f t="shared" si="609"/>
        <v>0.112174821200345</v>
      </c>
      <c r="AI80" s="89">
        <f t="shared" si="610"/>
        <v>0.176548516247987</v>
      </c>
      <c r="AJ80" s="89">
        <f t="shared" si="611"/>
        <v>0.195863102274218</v>
      </c>
      <c r="AK80" s="89">
        <f t="shared" si="612"/>
        <v>0.196886771318054</v>
      </c>
      <c r="AL80" s="89">
        <f t="shared" si="613"/>
        <v>0.227066222095652</v>
      </c>
      <c r="AN80" s="89">
        <f t="shared" ref="AN80:AX80" si="656">AB80*LN(AB80)</f>
        <v>-0.00676424762330007</v>
      </c>
      <c r="AO80" s="89">
        <f t="shared" si="656"/>
        <v>-0.335921589572174</v>
      </c>
      <c r="AP80" s="89">
        <f t="shared" si="656"/>
        <v>-0.314305158100235</v>
      </c>
      <c r="AQ80" s="89">
        <f t="shared" si="656"/>
        <v>-0.107630333907573</v>
      </c>
      <c r="AR80" s="89">
        <f t="shared" si="656"/>
        <v>-0.230258509299405</v>
      </c>
      <c r="AS80" s="89">
        <f t="shared" si="656"/>
        <v>-0.170093756981757</v>
      </c>
      <c r="AT80" s="89">
        <f t="shared" si="656"/>
        <v>-0.245404488525075</v>
      </c>
      <c r="AU80" s="89">
        <f t="shared" si="656"/>
        <v>-0.306163297394605</v>
      </c>
      <c r="AV80" s="89">
        <f t="shared" si="656"/>
        <v>-0.319323317282638</v>
      </c>
      <c r="AW80" s="89">
        <f t="shared" si="656"/>
        <v>-0.319965905703085</v>
      </c>
      <c r="AX80" s="89">
        <f t="shared" si="656"/>
        <v>-0.336628757078418</v>
      </c>
      <c r="BL80" s="89">
        <f t="shared" ref="BL80:BV80" si="657">AZ$77*P80</f>
        <v>0.0004590221633997</v>
      </c>
      <c r="BM80" s="89">
        <f t="shared" si="657"/>
        <v>0.409246059733944</v>
      </c>
      <c r="BN80" s="89">
        <f t="shared" si="657"/>
        <v>0.0803767575366902</v>
      </c>
      <c r="BO80" s="89">
        <f t="shared" si="657"/>
        <v>0.0255291581557529</v>
      </c>
      <c r="BP80" s="89">
        <f t="shared" si="657"/>
        <v>0.000313492063492064</v>
      </c>
      <c r="BQ80" s="89">
        <f t="shared" si="657"/>
        <v>0.070256437453537</v>
      </c>
      <c r="BR80" s="89">
        <f t="shared" si="657"/>
        <v>0.288469417571344</v>
      </c>
      <c r="BS80" s="89">
        <f t="shared" si="657"/>
        <v>0.712530582428656</v>
      </c>
      <c r="BT80" s="89">
        <f t="shared" si="657"/>
        <v>0.170348115326064</v>
      </c>
      <c r="BU80" s="89">
        <f t="shared" si="657"/>
        <v>0.397180678202225</v>
      </c>
      <c r="BV80" s="89">
        <f t="shared" si="657"/>
        <v>0.384510188156481</v>
      </c>
      <c r="BX80" s="89">
        <f t="shared" si="558"/>
        <v>0.490081839434034</v>
      </c>
      <c r="BY80" s="89">
        <f t="shared" si="559"/>
        <v>0.096099087672782</v>
      </c>
      <c r="BZ80" s="89">
        <f t="shared" si="560"/>
        <v>1.001</v>
      </c>
      <c r="CA80" s="89">
        <f t="shared" si="561"/>
        <v>0.95203898168477</v>
      </c>
      <c r="CC80" s="89">
        <f t="shared" si="617"/>
        <v>0.177461810151959</v>
      </c>
      <c r="CD80" s="89">
        <f t="shared" si="618"/>
        <v>0.0512407030157692</v>
      </c>
      <c r="CE80" s="89">
        <f t="shared" si="619"/>
        <v>0.155682379985114</v>
      </c>
      <c r="CF80" s="89">
        <f t="shared" si="620"/>
        <v>0.226972887941337</v>
      </c>
      <c r="CH80" s="89">
        <f t="shared" ref="CH80:CK80" si="658">CC80*LN(CC80)</f>
        <v>-0.306831442652384</v>
      </c>
      <c r="CI80" s="89">
        <f t="shared" si="658"/>
        <v>-0.152247457056431</v>
      </c>
      <c r="CJ80" s="89">
        <f t="shared" si="658"/>
        <v>-0.289559476849898</v>
      </c>
      <c r="CK80" s="89">
        <f t="shared" si="658"/>
        <v>-0.336583702896947</v>
      </c>
      <c r="CR80" s="89">
        <f t="shared" ref="CR80:CU80" si="659">CM$77*BX80</f>
        <v>0.145903380561877</v>
      </c>
      <c r="CS80" s="89">
        <f t="shared" si="659"/>
        <v>0.0144231593679438</v>
      </c>
      <c r="CT80" s="89">
        <f t="shared" si="659"/>
        <v>0.196952693281397</v>
      </c>
      <c r="CU80" s="89">
        <f t="shared" si="659"/>
        <v>0.338397929375503</v>
      </c>
      <c r="CV80" s="87">
        <f t="shared" si="564"/>
        <v>0.695677162586721</v>
      </c>
      <c r="CX80">
        <f t="shared" si="573"/>
        <v>0.171428036921637</v>
      </c>
    </row>
    <row r="81" s="89" customFormat="1" spans="1:102">
      <c r="A81" s="7" t="s">
        <v>104</v>
      </c>
      <c r="B81" s="9">
        <v>2021</v>
      </c>
      <c r="C81" s="8" t="s">
        <v>96</v>
      </c>
      <c r="D81" s="89">
        <v>26647</v>
      </c>
      <c r="E81" s="89">
        <v>2.6929485</v>
      </c>
      <c r="F81" s="89">
        <v>180483</v>
      </c>
      <c r="G81" s="89">
        <v>18</v>
      </c>
      <c r="I81" s="89">
        <v>12</v>
      </c>
      <c r="J81" s="89">
        <v>3624</v>
      </c>
      <c r="K81" s="89">
        <v>36.109825</v>
      </c>
      <c r="L81" s="89">
        <v>312865</v>
      </c>
      <c r="M81" s="89">
        <v>5648</v>
      </c>
      <c r="N81" s="89">
        <v>66107</v>
      </c>
      <c r="P81" s="90">
        <f t="shared" si="595"/>
        <v>1.001</v>
      </c>
      <c r="Q81" s="91">
        <f t="shared" si="596"/>
        <v>0.0964659567292816</v>
      </c>
      <c r="R81" s="91">
        <f t="shared" si="597"/>
        <v>1.001</v>
      </c>
      <c r="S81" s="91">
        <f t="shared" si="598"/>
        <v>0.038593984962406</v>
      </c>
      <c r="T81" s="91">
        <v>0.001</v>
      </c>
      <c r="U81" s="91">
        <f t="shared" si="599"/>
        <v>0.889888888888889</v>
      </c>
      <c r="V81" s="108" cm="1">
        <f t="array" ref="V81">(MAX(J$72:J$81-J81)/(MAX(J$72:J$81)-MIN(J$72:J$81))+0.001)</f>
        <v>0.001</v>
      </c>
      <c r="W81" s="108" cm="1">
        <f t="array" ref="W81">(MAX(K$72:K$81-K81)/(MAX(K$72:K$81)-MIN(K$72:K$81))+0.001)</f>
        <v>0.462759677380442</v>
      </c>
      <c r="X81" s="91">
        <f t="shared" si="600"/>
        <v>1.001</v>
      </c>
      <c r="Y81" s="91">
        <f t="shared" si="601"/>
        <v>0.001</v>
      </c>
      <c r="Z81" s="91">
        <f t="shared" si="602"/>
        <v>1.001</v>
      </c>
      <c r="AB81" s="89">
        <f t="shared" si="603"/>
        <v>0.976734498534315</v>
      </c>
      <c r="AC81" s="89">
        <f t="shared" si="604"/>
        <v>0.0217419738865493</v>
      </c>
      <c r="AD81" s="89">
        <f t="shared" si="605"/>
        <v>0.309624940949148</v>
      </c>
      <c r="AE81" s="89">
        <f t="shared" si="606"/>
        <v>0.0174100329003154</v>
      </c>
      <c r="AF81" s="89">
        <f t="shared" si="607"/>
        <v>0.1</v>
      </c>
      <c r="AG81" s="89">
        <f t="shared" si="608"/>
        <v>0.242036869144757</v>
      </c>
      <c r="AH81" s="89">
        <f t="shared" si="609"/>
        <v>0.000112062758441903</v>
      </c>
      <c r="AI81" s="89">
        <f t="shared" si="610"/>
        <v>0.0816179165044096</v>
      </c>
      <c r="AJ81" s="89">
        <f t="shared" si="611"/>
        <v>0.231128096899711</v>
      </c>
      <c r="AK81" s="89">
        <f t="shared" si="612"/>
        <v>0.000196690081236818</v>
      </c>
      <c r="AL81" s="89">
        <f t="shared" si="613"/>
        <v>0.23786706958164</v>
      </c>
      <c r="AN81" s="89">
        <f t="shared" ref="AN81:AX81" si="660">AB81*LN(AB81)</f>
        <v>-0.022992736052364</v>
      </c>
      <c r="AO81" s="89">
        <f t="shared" si="660"/>
        <v>-0.083239377625709</v>
      </c>
      <c r="AP81" s="89">
        <f t="shared" si="660"/>
        <v>-0.363002293561838</v>
      </c>
      <c r="AQ81" s="89">
        <f t="shared" si="660"/>
        <v>-0.070522970613075</v>
      </c>
      <c r="AR81" s="89">
        <f t="shared" si="660"/>
        <v>-0.230258509299405</v>
      </c>
      <c r="AS81" s="89">
        <f t="shared" si="660"/>
        <v>-0.343369286420343</v>
      </c>
      <c r="AT81" s="89">
        <f t="shared" si="660"/>
        <v>-0.00101937344716462</v>
      </c>
      <c r="AU81" s="89">
        <f t="shared" si="660"/>
        <v>-0.204510541951535</v>
      </c>
      <c r="AV81" s="89">
        <f t="shared" si="660"/>
        <v>-0.338552551103824</v>
      </c>
      <c r="AW81" s="89">
        <f t="shared" si="660"/>
        <v>-0.0016785297982324</v>
      </c>
      <c r="AX81" s="89">
        <f t="shared" si="660"/>
        <v>-0.34158740978336</v>
      </c>
      <c r="AY81" s="81" t="s">
        <v>170</v>
      </c>
      <c r="AZ81"/>
      <c r="BA81"/>
      <c r="BB81"/>
      <c r="BC81"/>
      <c r="BD81"/>
      <c r="BE81"/>
      <c r="BF81"/>
      <c r="BG81"/>
      <c r="BH81"/>
      <c r="BI81"/>
      <c r="BJ81"/>
      <c r="BL81" s="89">
        <f t="shared" ref="BL81:BV81" si="661">AZ$87*P81</f>
        <v>0.513305971788505</v>
      </c>
      <c r="BM81" s="89">
        <f t="shared" si="661"/>
        <v>0.034102396251911</v>
      </c>
      <c r="BN81" s="89">
        <f t="shared" si="661"/>
        <v>0.133823089638188</v>
      </c>
      <c r="BO81" s="89">
        <f t="shared" si="661"/>
        <v>0.0178135859995368</v>
      </c>
      <c r="BP81" s="89">
        <f t="shared" si="661"/>
        <v>0.000313492063492064</v>
      </c>
      <c r="BQ81" s="89">
        <f t="shared" si="661"/>
        <v>0.200175295927357</v>
      </c>
      <c r="BR81" s="89">
        <f t="shared" si="661"/>
        <v>0.000313485021359467</v>
      </c>
      <c r="BS81" s="89">
        <f t="shared" si="661"/>
        <v>0.317691450032534</v>
      </c>
      <c r="BT81" s="89">
        <f t="shared" si="661"/>
        <v>0.231243202308646</v>
      </c>
      <c r="BU81" s="89">
        <f t="shared" si="661"/>
        <v>0.000376458328960699</v>
      </c>
      <c r="BV81" s="89">
        <f t="shared" si="661"/>
        <v>0.392922010401693</v>
      </c>
      <c r="BX81" s="89">
        <f t="shared" si="558"/>
        <v>0.681231457678604</v>
      </c>
      <c r="BY81" s="89">
        <f t="shared" ref="BY81:CA81" si="662">SUM(BM81:BO81)</f>
        <v>0.185739071889636</v>
      </c>
      <c r="BZ81" s="89">
        <f t="shared" si="662"/>
        <v>0.151950167701217</v>
      </c>
      <c r="CA81" s="89">
        <f t="shared" si="662"/>
        <v>0.218302373990386</v>
      </c>
      <c r="CC81" s="89">
        <f t="shared" si="617"/>
        <v>0.246678325709262</v>
      </c>
      <c r="CD81" s="89">
        <f t="shared" si="618"/>
        <v>0.0990373670718734</v>
      </c>
      <c r="CE81" s="89">
        <f t="shared" si="619"/>
        <v>0.0236323314154473</v>
      </c>
      <c r="CF81" s="89">
        <f t="shared" si="620"/>
        <v>0.0520448439846069</v>
      </c>
      <c r="CH81" s="89">
        <f t="shared" ref="CH81:CK81" si="663">CC81*LN(CC81)</f>
        <v>-0.345268280804608</v>
      </c>
      <c r="CI81" s="89">
        <f t="shared" si="663"/>
        <v>-0.228999949747197</v>
      </c>
      <c r="CJ81" s="89">
        <f t="shared" si="663"/>
        <v>-0.0885063785530284</v>
      </c>
      <c r="CK81" s="89">
        <f t="shared" si="663"/>
        <v>-0.153826319584316</v>
      </c>
      <c r="CL81" s="81" t="s">
        <v>170</v>
      </c>
      <c r="CM81"/>
      <c r="CN81"/>
      <c r="CO81"/>
      <c r="CP81"/>
      <c r="CR81" s="89">
        <f t="shared" ref="CR81:CU81" si="664">CM$87*BX81</f>
        <v>0.103528743150966</v>
      </c>
      <c r="CS81" s="89">
        <f t="shared" si="664"/>
        <v>0.0247750303074975</v>
      </c>
      <c r="CT81" s="89">
        <f t="shared" si="664"/>
        <v>0.0554027316411157</v>
      </c>
      <c r="CU81" s="89">
        <f t="shared" si="664"/>
        <v>0.0764123075050786</v>
      </c>
      <c r="CV81" s="89">
        <f t="shared" si="564"/>
        <v>0.260118812604658</v>
      </c>
      <c r="CX81">
        <f t="shared" si="573"/>
        <v>0.0659075195730972</v>
      </c>
    </row>
    <row r="82" s="95" customFormat="1" spans="1:102">
      <c r="A82" s="58" t="s">
        <v>102</v>
      </c>
      <c r="B82" s="59">
        <v>2012</v>
      </c>
      <c r="C82" s="58" t="s">
        <v>96</v>
      </c>
      <c r="D82" s="95">
        <v>27859</v>
      </c>
      <c r="E82" s="95">
        <v>3.0660828</v>
      </c>
      <c r="F82" s="95">
        <v>93653</v>
      </c>
      <c r="G82" s="95">
        <v>94</v>
      </c>
      <c r="I82" s="95">
        <v>14</v>
      </c>
      <c r="J82" s="95">
        <v>5117</v>
      </c>
      <c r="K82" s="95">
        <v>28.16951</v>
      </c>
      <c r="L82" s="95">
        <v>401200</v>
      </c>
      <c r="M82" s="95">
        <v>7509</v>
      </c>
      <c r="N82" s="95">
        <v>52844</v>
      </c>
      <c r="P82" s="96">
        <f>(D82-MIN(D$82:D$91))/(MAX(D$82:D$91)-MIN(D$82:D$91))+0.001</f>
        <v>0.001</v>
      </c>
      <c r="Q82" s="97">
        <f t="shared" ref="Q82:Z82" si="665">(E82-MIN(E$82:E$91))/(MAX(E$82:E$91)-MIN(E$82:E$91))+0.001</f>
        <v>0.315528950198547</v>
      </c>
      <c r="R82" s="97">
        <f t="shared" si="665"/>
        <v>0.001</v>
      </c>
      <c r="S82" s="97">
        <f t="shared" si="665"/>
        <v>1.001</v>
      </c>
      <c r="T82" s="97">
        <v>0.001</v>
      </c>
      <c r="U82" s="97">
        <f t="shared" si="665"/>
        <v>0.501</v>
      </c>
      <c r="V82" s="108" cm="1">
        <f t="array" ref="V82">(MAX(J$82:J$91-J82)/(MAX(J$82:J$91)-MIN(J$82:J$91))+0.001)</f>
        <v>1.001</v>
      </c>
      <c r="W82" s="108" cm="1">
        <f t="array" ref="W82">(MAX(K$82:K$91-K82)/(MAX(K$82:K$91)-MIN(K$82:K$91))+0.001)</f>
        <v>0.222758664003026</v>
      </c>
      <c r="X82" s="97">
        <f t="shared" si="665"/>
        <v>0.001</v>
      </c>
      <c r="Y82" s="97">
        <f t="shared" si="665"/>
        <v>0.273231543624161</v>
      </c>
      <c r="Z82" s="97">
        <f t="shared" si="665"/>
        <v>0.001</v>
      </c>
      <c r="AB82" s="95">
        <f>P82/SUM(P$82:P$91)</f>
        <v>0.000969006753683435</v>
      </c>
      <c r="AC82" s="95">
        <f t="shared" ref="AC82:AL82" si="666">Q82/SUM(Q$82:Q$91)</f>
        <v>0.0513516298874376</v>
      </c>
      <c r="AD82" s="95">
        <f t="shared" si="666"/>
        <v>0.000265098054261078</v>
      </c>
      <c r="AE82" s="95">
        <f t="shared" si="666"/>
        <v>0.575818478801222</v>
      </c>
      <c r="AF82" s="95">
        <f t="shared" si="666"/>
        <v>0.1</v>
      </c>
      <c r="AG82" s="95">
        <f t="shared" si="666"/>
        <v>0.0784651527016445</v>
      </c>
      <c r="AH82" s="95">
        <f t="shared" si="666"/>
        <v>0.111591112095886</v>
      </c>
      <c r="AI82" s="95">
        <f t="shared" si="666"/>
        <v>0.0400869475846534</v>
      </c>
      <c r="AJ82" s="95">
        <f t="shared" si="666"/>
        <v>0.000239636999952793</v>
      </c>
      <c r="AK82" s="95">
        <f t="shared" si="666"/>
        <v>0.0494227547527132</v>
      </c>
      <c r="AL82" s="95">
        <f t="shared" si="666"/>
        <v>0.000262644730131166</v>
      </c>
      <c r="AN82" s="95">
        <f t="shared" ref="AN82:AX82" si="667">AB82*LN(AB82)</f>
        <v>-0.00672416943350865</v>
      </c>
      <c r="AO82" s="95">
        <f t="shared" si="667"/>
        <v>-0.152465998462645</v>
      </c>
      <c r="AP82" s="95">
        <f t="shared" si="667"/>
        <v>-0.00218319137496859</v>
      </c>
      <c r="AQ82" s="95">
        <f t="shared" si="667"/>
        <v>-0.317830384989293</v>
      </c>
      <c r="AR82" s="95">
        <f t="shared" si="667"/>
        <v>-0.230258509299405</v>
      </c>
      <c r="AS82" s="95">
        <f t="shared" si="667"/>
        <v>-0.199701712507168</v>
      </c>
      <c r="AT82" s="95">
        <f t="shared" si="667"/>
        <v>-0.244709697810118</v>
      </c>
      <c r="AU82" s="95">
        <f t="shared" si="667"/>
        <v>-0.128947864458211</v>
      </c>
      <c r="AV82" s="95">
        <f t="shared" si="667"/>
        <v>-0.00199770635890239</v>
      </c>
      <c r="AW82" s="95">
        <f t="shared" si="667"/>
        <v>-0.148631241689636</v>
      </c>
      <c r="AX82" s="95">
        <f t="shared" si="667"/>
        <v>-0.00216542917989523</v>
      </c>
      <c r="AY82" s="89"/>
      <c r="AZ82" s="89">
        <f>SUM(AN82:AN91)</f>
        <v>-0.199031781670349</v>
      </c>
      <c r="BA82" s="89">
        <f t="shared" ref="BA82:BJ82" si="668">SUM(AO82:AO91)</f>
        <v>-2.09998236580687</v>
      </c>
      <c r="BB82" s="89">
        <f t="shared" si="668"/>
        <v>-1.85931595608369</v>
      </c>
      <c r="BC82" s="89">
        <f t="shared" si="668"/>
        <v>-1.48117583695455</v>
      </c>
      <c r="BD82" s="89">
        <f t="shared" si="668"/>
        <v>-2.30258509299405</v>
      </c>
      <c r="BE82" s="89">
        <f t="shared" si="668"/>
        <v>-2.14895814586232</v>
      </c>
      <c r="BF82" s="89">
        <f t="shared" si="668"/>
        <v>-2.19810396893411</v>
      </c>
      <c r="BG82" s="89">
        <f t="shared" si="668"/>
        <v>-2.12990593315885</v>
      </c>
      <c r="BH82" s="89">
        <f t="shared" si="668"/>
        <v>-1.94281946693832</v>
      </c>
      <c r="BI82" s="89">
        <f t="shared" si="668"/>
        <v>-2.12736333146386</v>
      </c>
      <c r="BJ82" s="89">
        <f t="shared" si="668"/>
        <v>-1.81678216927424</v>
      </c>
      <c r="BL82" s="95">
        <f t="shared" ref="BL82:BV82" si="669">AZ$87*P82</f>
        <v>0.000512793178609895</v>
      </c>
      <c r="BM82" s="95">
        <f t="shared" si="669"/>
        <v>0.111544980773037</v>
      </c>
      <c r="BN82" s="95">
        <f t="shared" si="669"/>
        <v>0.00013368940023795</v>
      </c>
      <c r="BO82" s="95">
        <f t="shared" si="669"/>
        <v>0.462025354544387</v>
      </c>
      <c r="BP82" s="95">
        <f t="shared" si="669"/>
        <v>0.000313492063492064</v>
      </c>
      <c r="BQ82" s="95">
        <f t="shared" si="669"/>
        <v>0.112697017022906</v>
      </c>
      <c r="BR82" s="95">
        <f t="shared" si="669"/>
        <v>0.313798506380827</v>
      </c>
      <c r="BS82" s="95">
        <f t="shared" si="669"/>
        <v>0.152927159460031</v>
      </c>
      <c r="BT82" s="95">
        <f t="shared" si="669"/>
        <v>0.000231012190118528</v>
      </c>
      <c r="BU82" s="95">
        <f t="shared" si="669"/>
        <v>0.102860290332104</v>
      </c>
      <c r="BV82" s="95">
        <f t="shared" si="669"/>
        <v>0.000392529480920773</v>
      </c>
      <c r="BX82" s="95">
        <f t="shared" si="558"/>
        <v>0.112191463351885</v>
      </c>
      <c r="BY82" s="95">
        <f t="shared" ref="BY82:CA82" si="670">SUM(BM82:BO82)</f>
        <v>0.573704024717662</v>
      </c>
      <c r="BZ82" s="95">
        <f t="shared" si="670"/>
        <v>0.462472536008117</v>
      </c>
      <c r="CA82" s="95">
        <f t="shared" si="670"/>
        <v>0.575035863630785</v>
      </c>
      <c r="CC82" s="95">
        <f>BX82/SUM(BX$82:BX$91)</f>
        <v>0.0349977518623016</v>
      </c>
      <c r="CD82" s="95">
        <f>BY82/SUM(BY$82:BY$91)</f>
        <v>0.164911412633518</v>
      </c>
      <c r="CE82" s="95">
        <f>BZ82/SUM(BZ$82:BZ$91)</f>
        <v>0.353081837491036</v>
      </c>
      <c r="CF82" s="95">
        <f>CA82/SUM(CA$82:CA$91)</f>
        <v>0.256508205250126</v>
      </c>
      <c r="CH82" s="95">
        <f t="shared" ref="CH82:CK82" si="671">CC82*LN(CC82)</f>
        <v>-0.117328964004694</v>
      </c>
      <c r="CI82" s="95">
        <f t="shared" si="671"/>
        <v>-0.297227563834174</v>
      </c>
      <c r="CJ82" s="95">
        <f t="shared" si="671"/>
        <v>-0.367577758740271</v>
      </c>
      <c r="CK82" s="95">
        <f t="shared" si="671"/>
        <v>-0.349003685486576</v>
      </c>
      <c r="CL82" s="89"/>
      <c r="CM82" s="89">
        <f>SUM(CH82:CH91)</f>
        <v>-2.16387204469066</v>
      </c>
      <c r="CN82" s="89">
        <f>SUM(CI82:CI91)</f>
        <v>-2.16181243227419</v>
      </c>
      <c r="CO82" s="89">
        <f>SUM(CJ82:CJ91)</f>
        <v>-1.94855341359717</v>
      </c>
      <c r="CP82" s="89">
        <f>SUM(CK82:CK91)</f>
        <v>-2.12280729802477</v>
      </c>
      <c r="CR82" s="95">
        <f t="shared" ref="CR82:CU82" si="672">CM$87*BX82</f>
        <v>0.0170500658214879</v>
      </c>
      <c r="CS82" s="95">
        <f t="shared" si="672"/>
        <v>0.0765242038484981</v>
      </c>
      <c r="CT82" s="95">
        <f t="shared" si="672"/>
        <v>0.168622662228484</v>
      </c>
      <c r="CU82" s="95">
        <f t="shared" si="672"/>
        <v>0.201279612470632</v>
      </c>
      <c r="CV82" s="95">
        <f t="shared" si="564"/>
        <v>0.463476544369102</v>
      </c>
      <c r="CW82" s="80">
        <f>AVERAGE(CV82:CV91)</f>
        <v>0.22134728335822</v>
      </c>
      <c r="CX82">
        <f t="shared" si="573"/>
        <v>0.122573433038491</v>
      </c>
    </row>
    <row r="83" spans="1:102">
      <c r="A83" s="5" t="s">
        <v>102</v>
      </c>
      <c r="B83" s="6">
        <v>2013</v>
      </c>
      <c r="C83" s="5" t="s">
        <v>96</v>
      </c>
      <c r="D83">
        <v>27865</v>
      </c>
      <c r="E83">
        <v>3.1609546</v>
      </c>
      <c r="F83">
        <v>100865</v>
      </c>
      <c r="G83">
        <v>18</v>
      </c>
      <c r="H83">
        <v>923</v>
      </c>
      <c r="I83">
        <v>17</v>
      </c>
      <c r="J83">
        <v>5241</v>
      </c>
      <c r="K83">
        <v>30.337332</v>
      </c>
      <c r="L83">
        <v>466400</v>
      </c>
      <c r="M83">
        <v>8290</v>
      </c>
      <c r="N83">
        <v>55114</v>
      </c>
      <c r="P83" s="90">
        <f t="shared" ref="P83:P91" si="673">(D83-MIN(D$82:D$91))/(MAX(D$82:D$91)-MIN(D$82:D$91))+0.001</f>
        <v>0.0027825311942959</v>
      </c>
      <c r="Q83" s="91">
        <f t="shared" ref="Q83:Q90" si="674">(E83-MIN(E$82:E$91))/(MAX(E$82:E$91)-MIN(E$82:E$91))+0.001</f>
        <v>0.352786446767698</v>
      </c>
      <c r="R83" s="91">
        <f t="shared" ref="R83:R90" si="675">(F83-MIN(F$82:F$91))/(MAX(F$82:F$91)-MIN(F$82:F$91))+0.001</f>
        <v>0.0495009885808821</v>
      </c>
      <c r="S83" s="91">
        <f t="shared" ref="S83:S90" si="676">(G83-MIN(G$82:G$91))/(MAX(G$82:G$91)-MIN(G$82:G$91))+0.001</f>
        <v>0.0627283950617284</v>
      </c>
      <c r="T83" s="91">
        <v>0.001</v>
      </c>
      <c r="U83" s="91">
        <f t="shared" ref="U83:U90" si="677">(I83-MIN(I$82:I$91))/(MAX(I$82:I$91)-MIN(I$82:I$91))+0.001</f>
        <v>0.876</v>
      </c>
      <c r="V83" s="108" cm="1">
        <f t="array" ref="V83">(MAX(J$82:J$91-J83)/(MAX(J$82:J$91)-MIN(J$82:J$91))+0.001)</f>
        <v>0.996598935226264</v>
      </c>
      <c r="W83" s="108" cm="1">
        <f t="array" ref="W83">(MAX(K$82:K$91-K83)/(MAX(K$82:K$91)-MIN(K$82:K$91))+0.001)</f>
        <v>0.001</v>
      </c>
      <c r="X83" s="91">
        <f t="shared" ref="X83:X90" si="678">(L83-MIN(L$82:L$91))/(MAX(L$82:L$91)-MIN(L$82:L$91))+0.001</f>
        <v>0.218696160267112</v>
      </c>
      <c r="Y83" s="91">
        <f t="shared" ref="Y83:Y90" si="679">(M83-MIN(M$82:M$91))/(MAX(M$82:M$91)-MIN(M$82:M$91))+0.001</f>
        <v>0.382431767337808</v>
      </c>
      <c r="Z83" s="91">
        <f t="shared" ref="Z83:Z90" si="680">(N83-MIN(N$82:N$91))/(MAX(N$82:N$91)-MIN(N$82:N$91))+0.001</f>
        <v>0.0299703404972178</v>
      </c>
      <c r="AB83" s="89">
        <f t="shared" ref="AB83:AB92" si="681">P83/SUM(P$82:P$91)</f>
        <v>0.00269629151960756</v>
      </c>
      <c r="AC83" s="89">
        <f t="shared" ref="AC83:AC91" si="682">Q83/SUM(Q$82:Q$91)</f>
        <v>0.0574152040005186</v>
      </c>
      <c r="AD83" s="89">
        <f t="shared" ref="AD83:AD91" si="683">R83/SUM(R$82:R$91)</f>
        <v>0.0131226157567917</v>
      </c>
      <c r="AE83" s="89">
        <f t="shared" ref="AE83:AE91" si="684">S83/SUM(S$82:S$91)</f>
        <v>0.0360840849371494</v>
      </c>
      <c r="AF83" s="89">
        <f t="shared" ref="AF83:AF91" si="685">T83/SUM(T$82:T$91)</f>
        <v>0.1</v>
      </c>
      <c r="AG83" s="89">
        <f t="shared" ref="AG83:AG91" si="686">U83/SUM(U$82:U$91)</f>
        <v>0.137196554424432</v>
      </c>
      <c r="AH83" s="89">
        <f t="shared" ref="AH83:AH91" si="687">V83/SUM(V$82:V$91)</f>
        <v>0.111100483012463</v>
      </c>
      <c r="AI83" s="89">
        <f t="shared" ref="AI83:AI91" si="688">W83/SUM(W$82:W$91)</f>
        <v>0.000179956850450984</v>
      </c>
      <c r="AJ83" s="89">
        <f t="shared" ref="AJ83:AJ91" si="689">X83/SUM(X$82:X$91)</f>
        <v>0.0524076917476058</v>
      </c>
      <c r="AK83" s="89">
        <f t="shared" ref="AK83:AK91" si="690">Y83/SUM(Y$82:Y$91)</f>
        <v>0.0691751442607295</v>
      </c>
      <c r="AL83" s="89">
        <f t="shared" ref="AL83:AL91" si="691">Z83/SUM(Z$82:Z$91)</f>
        <v>0.00787155199183092</v>
      </c>
      <c r="AN83" s="89">
        <f t="shared" ref="AN83:AX83" si="692">AB83*LN(AB83)</f>
        <v>-0.0159509315782469</v>
      </c>
      <c r="AO83" s="89">
        <f t="shared" si="692"/>
        <v>-0.164060852627902</v>
      </c>
      <c r="AP83" s="89">
        <f t="shared" si="692"/>
        <v>-0.0568657812123845</v>
      </c>
      <c r="AQ83" s="89">
        <f t="shared" si="692"/>
        <v>-0.119867843403628</v>
      </c>
      <c r="AR83" s="89">
        <f t="shared" si="692"/>
        <v>-0.230258509299405</v>
      </c>
      <c r="AS83" s="89">
        <f t="shared" si="692"/>
        <v>-0.272519096870242</v>
      </c>
      <c r="AT83" s="89">
        <f t="shared" si="692"/>
        <v>-0.244123339419236</v>
      </c>
      <c r="AU83" s="89">
        <f t="shared" si="692"/>
        <v>-0.00155173075234621</v>
      </c>
      <c r="AV83" s="89">
        <f t="shared" si="692"/>
        <v>-0.154534660720852</v>
      </c>
      <c r="AW83" s="89">
        <f t="shared" si="692"/>
        <v>-0.184774673311388</v>
      </c>
      <c r="AX83" s="89">
        <f t="shared" si="692"/>
        <v>-0.0381337338799241</v>
      </c>
      <c r="AY83" s="95" t="s">
        <v>181</v>
      </c>
      <c r="AZ83" s="97">
        <f t="shared" ref="AZ83:BJ83" si="693">-1/LN(10)*AZ82</f>
        <v>0.0864384045028053</v>
      </c>
      <c r="BA83" s="97">
        <f t="shared" si="693"/>
        <v>0.912010753564062</v>
      </c>
      <c r="BB83" s="97">
        <f t="shared" si="693"/>
        <v>0.807490659841813</v>
      </c>
      <c r="BC83" s="97">
        <f t="shared" si="693"/>
        <v>0.643266492717792</v>
      </c>
      <c r="BD83" s="97">
        <f t="shared" si="693"/>
        <v>1</v>
      </c>
      <c r="BE83" s="97">
        <f t="shared" si="693"/>
        <v>0.933280664589047</v>
      </c>
      <c r="BF83" s="97">
        <f t="shared" si="693"/>
        <v>0.954624424357719</v>
      </c>
      <c r="BG83" s="97">
        <f t="shared" si="693"/>
        <v>0.925006393743887</v>
      </c>
      <c r="BH83" s="97">
        <f t="shared" si="693"/>
        <v>0.84375577382553</v>
      </c>
      <c r="BI83" s="97">
        <f t="shared" si="693"/>
        <v>0.923902155858071</v>
      </c>
      <c r="BJ83" s="97">
        <f t="shared" si="693"/>
        <v>0.78901847093602</v>
      </c>
      <c r="BL83" s="89">
        <f t="shared" ref="BL83:BV83" si="694">AZ$87*P83</f>
        <v>0.00142686301570418</v>
      </c>
      <c r="BM83" s="89">
        <f t="shared" si="694"/>
        <v>0.124716154878749</v>
      </c>
      <c r="BN83" s="89">
        <f t="shared" si="694"/>
        <v>0.00661775747456376</v>
      </c>
      <c r="BO83" s="89">
        <f t="shared" si="694"/>
        <v>0.0289531558125828</v>
      </c>
      <c r="BP83" s="89">
        <f t="shared" si="694"/>
        <v>0.000313492063492064</v>
      </c>
      <c r="BQ83" s="89">
        <f t="shared" si="694"/>
        <v>0.19705107168077</v>
      </c>
      <c r="BR83" s="89">
        <f t="shared" si="694"/>
        <v>0.312418838496228</v>
      </c>
      <c r="BS83" s="89">
        <f t="shared" si="694"/>
        <v>0.000686514978640534</v>
      </c>
      <c r="BT83" s="89">
        <f t="shared" si="694"/>
        <v>0.0505214789538181</v>
      </c>
      <c r="BU83" s="89">
        <f t="shared" si="694"/>
        <v>0.143969624073478</v>
      </c>
      <c r="BV83" s="89">
        <f t="shared" si="694"/>
        <v>0.0117642421983917</v>
      </c>
      <c r="BX83" s="89">
        <f t="shared" si="558"/>
        <v>0.132760775369016</v>
      </c>
      <c r="BY83" s="89">
        <f t="shared" ref="BY83:CA83" si="695">SUM(BM83:BO83)</f>
        <v>0.160287068165895</v>
      </c>
      <c r="BZ83" s="89">
        <f t="shared" si="695"/>
        <v>0.0358844053506387</v>
      </c>
      <c r="CA83" s="89">
        <f t="shared" si="695"/>
        <v>0.226317719556845</v>
      </c>
      <c r="CC83" s="89">
        <f t="shared" ref="CC83:CC91" si="696">BX83/SUM(BX$82:BX$91)</f>
        <v>0.0414142799692214</v>
      </c>
      <c r="CD83" s="89">
        <f t="shared" ref="CD83:CD91" si="697">BY83/SUM(BY$82:BY$91)</f>
        <v>0.0460745710318684</v>
      </c>
      <c r="CE83" s="89">
        <f t="shared" ref="CE83:CE91" si="698">BZ83/SUM(BZ$82:BZ$91)</f>
        <v>0.0273965063695248</v>
      </c>
      <c r="CF83" s="89">
        <f t="shared" ref="CF83:CF91" si="699">CA83/SUM(CA$82:CA$91)</f>
        <v>0.100954315602655</v>
      </c>
      <c r="CH83" s="89">
        <f t="shared" ref="CH83:CK83" si="700">CC83*LN(CC83)</f>
        <v>-0.131868431848128</v>
      </c>
      <c r="CI83" s="89">
        <f t="shared" si="700"/>
        <v>-0.141794219851005</v>
      </c>
      <c r="CJ83" s="89">
        <f t="shared" si="700"/>
        <v>-0.0985545421544559</v>
      </c>
      <c r="CK83" s="89">
        <f t="shared" si="700"/>
        <v>-0.231497047402574</v>
      </c>
      <c r="CL83" s="95" t="s">
        <v>181</v>
      </c>
      <c r="CM83" s="97">
        <f t="shared" ref="CM83:CP83" si="701">-1/LN(10)*CM82</f>
        <v>0.939757688553861</v>
      </c>
      <c r="CN83" s="97">
        <f t="shared" si="701"/>
        <v>0.938863210246526</v>
      </c>
      <c r="CO83" s="97">
        <f t="shared" si="701"/>
        <v>0.846245995218997</v>
      </c>
      <c r="CP83" s="97">
        <f t="shared" si="701"/>
        <v>0.921923495676111</v>
      </c>
      <c r="CR83" s="89">
        <f t="shared" ref="CR83:CU83" si="702">CM$87*BX83</f>
        <v>0.0201760445128865</v>
      </c>
      <c r="CS83" s="89">
        <f t="shared" si="702"/>
        <v>0.0213800840679852</v>
      </c>
      <c r="CT83" s="89">
        <f t="shared" si="702"/>
        <v>0.0130838557786371</v>
      </c>
      <c r="CU83" s="89">
        <f t="shared" si="702"/>
        <v>0.0792179162531111</v>
      </c>
      <c r="CV83" s="87">
        <f t="shared" si="564"/>
        <v>0.13385790061262</v>
      </c>
      <c r="CX83">
        <f t="shared" si="573"/>
        <v>0.0207780642904359</v>
      </c>
    </row>
    <row r="84" spans="1:102">
      <c r="A84" s="5" t="s">
        <v>102</v>
      </c>
      <c r="B84" s="6">
        <v>2014</v>
      </c>
      <c r="C84" s="5" t="s">
        <v>96</v>
      </c>
      <c r="D84">
        <v>27865</v>
      </c>
      <c r="E84">
        <v>3.1374843</v>
      </c>
      <c r="F84">
        <v>97077</v>
      </c>
      <c r="G84">
        <v>26</v>
      </c>
      <c r="I84">
        <v>18</v>
      </c>
      <c r="J84">
        <v>5237</v>
      </c>
      <c r="K84">
        <v>23.747465</v>
      </c>
      <c r="L84">
        <v>486600</v>
      </c>
      <c r="M84">
        <v>8903</v>
      </c>
      <c r="N84">
        <v>59630</v>
      </c>
      <c r="P84" s="90">
        <f t="shared" si="673"/>
        <v>0.0027825311942959</v>
      </c>
      <c r="Q84" s="91">
        <f t="shared" si="674"/>
        <v>0.34356932828015</v>
      </c>
      <c r="R84" s="91">
        <f t="shared" si="675"/>
        <v>0.0240265370078952</v>
      </c>
      <c r="S84" s="91">
        <f t="shared" si="676"/>
        <v>0.161493827160494</v>
      </c>
      <c r="T84" s="91">
        <v>0.001</v>
      </c>
      <c r="U84" s="91">
        <f t="shared" si="677"/>
        <v>1.001</v>
      </c>
      <c r="V84" s="108" cm="1">
        <f t="array" ref="V84">(MAX(J$82:J$91-J84)/(MAX(J$82:J$91)-MIN(J$82:J$91))+0.001)</f>
        <v>0.996740905057675</v>
      </c>
      <c r="W84" s="108" cm="1">
        <f t="array" ref="W84">(MAX(K$82:K$91-K84)/(MAX(K$82:K$91)-MIN(K$82:K$91))+0.001)</f>
        <v>0.675114434615769</v>
      </c>
      <c r="X84" s="91">
        <f t="shared" si="678"/>
        <v>0.286141903171953</v>
      </c>
      <c r="Y84" s="91">
        <f t="shared" si="679"/>
        <v>0.468142058165548</v>
      </c>
      <c r="Z84" s="91">
        <f t="shared" si="680"/>
        <v>0.0876047271427842</v>
      </c>
      <c r="AB84" s="89">
        <f t="shared" si="681"/>
        <v>0.00269629151960756</v>
      </c>
      <c r="AC84" s="89">
        <f t="shared" si="682"/>
        <v>0.055915138612213</v>
      </c>
      <c r="AD84" s="89">
        <f t="shared" si="683"/>
        <v>0.0063693882114248</v>
      </c>
      <c r="AE84" s="89">
        <f t="shared" si="684"/>
        <v>0.0928982316596833</v>
      </c>
      <c r="AF84" s="89">
        <f t="shared" si="685"/>
        <v>0.1</v>
      </c>
      <c r="AG84" s="89">
        <f t="shared" si="686"/>
        <v>0.156773688332028</v>
      </c>
      <c r="AH84" s="89">
        <f t="shared" si="687"/>
        <v>0.111116309757089</v>
      </c>
      <c r="AI84" s="89">
        <f t="shared" si="688"/>
        <v>0.12149146734745</v>
      </c>
      <c r="AJ84" s="89">
        <f t="shared" si="689"/>
        <v>0.0685701872369094</v>
      </c>
      <c r="AK84" s="89">
        <f t="shared" si="690"/>
        <v>0.0846786202766245</v>
      </c>
      <c r="AL84" s="89">
        <f t="shared" si="691"/>
        <v>0.023008919918631</v>
      </c>
      <c r="AN84" s="89">
        <f t="shared" ref="AN84:AX84" si="703">AB84*LN(AB84)</f>
        <v>-0.0159509315782469</v>
      </c>
      <c r="AO84" s="89">
        <f t="shared" si="703"/>
        <v>-0.161254793229747</v>
      </c>
      <c r="AP84" s="89">
        <f t="shared" si="703"/>
        <v>-0.0322052309667026</v>
      </c>
      <c r="AQ84" s="89">
        <f t="shared" si="703"/>
        <v>-0.22074948505807</v>
      </c>
      <c r="AR84" s="89">
        <f t="shared" si="703"/>
        <v>-0.230258509299405</v>
      </c>
      <c r="AS84" s="89">
        <f t="shared" si="703"/>
        <v>-0.290494117641436</v>
      </c>
      <c r="AT84" s="89">
        <f t="shared" si="703"/>
        <v>-0.244142287973588</v>
      </c>
      <c r="AU84" s="89">
        <f t="shared" si="703"/>
        <v>-0.256093230346394</v>
      </c>
      <c r="AV84" s="89">
        <f t="shared" si="703"/>
        <v>-0.183761068351578</v>
      </c>
      <c r="AW84" s="89">
        <f t="shared" si="703"/>
        <v>-0.209062378860784</v>
      </c>
      <c r="AX84" s="89">
        <f t="shared" si="703"/>
        <v>-0.0867867310638757</v>
      </c>
      <c r="AY84" s="109" t="s">
        <v>182</v>
      </c>
      <c r="AZ84">
        <f t="shared" ref="AZ84:BJ84" si="704">1-AZ83</f>
        <v>0.913561595497195</v>
      </c>
      <c r="BA84">
        <f t="shared" si="704"/>
        <v>0.0879892464359384</v>
      </c>
      <c r="BB84">
        <f t="shared" si="704"/>
        <v>0.192509340158187</v>
      </c>
      <c r="BC84">
        <f t="shared" si="704"/>
        <v>0.356733507282208</v>
      </c>
      <c r="BD84">
        <f t="shared" si="704"/>
        <v>0</v>
      </c>
      <c r="BE84">
        <f t="shared" si="704"/>
        <v>0.066719335410953</v>
      </c>
      <c r="BF84">
        <f t="shared" si="704"/>
        <v>0.0453755756422807</v>
      </c>
      <c r="BG84">
        <f t="shared" si="704"/>
        <v>0.0749936062561133</v>
      </c>
      <c r="BH84">
        <f t="shared" si="704"/>
        <v>0.15624422617447</v>
      </c>
      <c r="BI84">
        <f t="shared" si="704"/>
        <v>0.0760978441419289</v>
      </c>
      <c r="BJ84">
        <f t="shared" si="704"/>
        <v>0.21098152906398</v>
      </c>
      <c r="BL84" s="89">
        <f t="shared" ref="BL84:BV84" si="705">AZ$87*P84</f>
        <v>0.00142686301570418</v>
      </c>
      <c r="BM84" s="89">
        <f t="shared" si="705"/>
        <v>0.121457742920577</v>
      </c>
      <c r="BN84" s="89">
        <f t="shared" si="705"/>
        <v>0.00321209332238043</v>
      </c>
      <c r="BO84" s="89">
        <f t="shared" si="705"/>
        <v>0.0745397030475096</v>
      </c>
      <c r="BP84" s="89">
        <f t="shared" si="705"/>
        <v>0.000313492063492064</v>
      </c>
      <c r="BQ84" s="89">
        <f t="shared" si="705"/>
        <v>0.225169089900058</v>
      </c>
      <c r="BR84" s="89">
        <f t="shared" si="705"/>
        <v>0.31246334391186</v>
      </c>
      <c r="BS84" s="89">
        <f t="shared" si="705"/>
        <v>0.463476171660161</v>
      </c>
      <c r="BT84" s="89">
        <f t="shared" si="705"/>
        <v>0.0661022677364366</v>
      </c>
      <c r="BU84" s="89">
        <f t="shared" si="705"/>
        <v>0.176235976933225</v>
      </c>
      <c r="BV84" s="89">
        <f t="shared" si="705"/>
        <v>0.034387438071563</v>
      </c>
      <c r="BX84" s="89">
        <f t="shared" si="558"/>
        <v>0.126096699258661</v>
      </c>
      <c r="BY84" s="89">
        <f t="shared" ref="BY84:CA84" si="706">SUM(BM84:BO84)</f>
        <v>0.199209539290467</v>
      </c>
      <c r="BZ84" s="89">
        <f t="shared" si="706"/>
        <v>0.0780652884333821</v>
      </c>
      <c r="CA84" s="89">
        <f t="shared" si="706"/>
        <v>0.300022285011059</v>
      </c>
      <c r="CC84" s="89">
        <f t="shared" si="696"/>
        <v>0.0393354437090133</v>
      </c>
      <c r="CD84" s="89">
        <f t="shared" si="697"/>
        <v>0.0572628482964375</v>
      </c>
      <c r="CE84" s="89">
        <f t="shared" si="698"/>
        <v>0.059600156416299</v>
      </c>
      <c r="CF84" s="89">
        <f t="shared" si="699"/>
        <v>0.133831962022879</v>
      </c>
      <c r="CH84" s="89">
        <f t="shared" ref="CH84:CK84" si="707">CC84*LN(CC84)</f>
        <v>-0.127274913839558</v>
      </c>
      <c r="CI84" s="89">
        <f t="shared" si="707"/>
        <v>-0.163777657791678</v>
      </c>
      <c r="CJ84" s="89">
        <f t="shared" si="707"/>
        <v>-0.16807822710574</v>
      </c>
      <c r="CK84" s="89">
        <f t="shared" si="707"/>
        <v>-0.269158864630904</v>
      </c>
      <c r="CL84" s="109" t="s">
        <v>182</v>
      </c>
      <c r="CM84">
        <f t="shared" ref="CM84:CP84" si="708">1-CM83</f>
        <v>0.0602423114461391</v>
      </c>
      <c r="CN84">
        <f t="shared" si="708"/>
        <v>0.061136789753474</v>
      </c>
      <c r="CO84">
        <f t="shared" si="708"/>
        <v>0.153754004781003</v>
      </c>
      <c r="CP84">
        <f t="shared" si="708"/>
        <v>0.078076504323889</v>
      </c>
      <c r="CR84" s="89">
        <f t="shared" ref="CR84:CU84" si="709">CM$87*BX84</f>
        <v>0.0191632853160073</v>
      </c>
      <c r="CS84" s="89">
        <f t="shared" si="709"/>
        <v>0.0265718048618036</v>
      </c>
      <c r="CT84" s="89">
        <f t="shared" si="709"/>
        <v>0.0284634778032319</v>
      </c>
      <c r="CU84" s="89">
        <f t="shared" si="709"/>
        <v>0.10501670083373</v>
      </c>
      <c r="CV84" s="87">
        <f t="shared" si="564"/>
        <v>0.179215268814773</v>
      </c>
      <c r="CX84">
        <f t="shared" si="573"/>
        <v>0.0275176413325178</v>
      </c>
    </row>
    <row r="85" spans="1:102">
      <c r="A85" s="5" t="s">
        <v>102</v>
      </c>
      <c r="B85" s="6">
        <v>2015</v>
      </c>
      <c r="C85" s="5" t="s">
        <v>96</v>
      </c>
      <c r="D85">
        <v>27866</v>
      </c>
      <c r="E85">
        <v>3.5964258</v>
      </c>
      <c r="F85">
        <v>118896</v>
      </c>
      <c r="G85">
        <v>13</v>
      </c>
      <c r="I85">
        <v>18</v>
      </c>
      <c r="J85">
        <v>5243</v>
      </c>
      <c r="K85">
        <v>25.374071</v>
      </c>
      <c r="L85">
        <v>415300</v>
      </c>
      <c r="M85">
        <v>8894</v>
      </c>
      <c r="N85">
        <v>56687</v>
      </c>
      <c r="P85" s="90">
        <f t="shared" si="673"/>
        <v>0.00307961972667855</v>
      </c>
      <c r="Q85" s="91">
        <f t="shared" si="674"/>
        <v>0.523802140998904</v>
      </c>
      <c r="R85" s="91">
        <f t="shared" si="675"/>
        <v>0.170760185073101</v>
      </c>
      <c r="S85" s="91">
        <f t="shared" si="676"/>
        <v>0.001</v>
      </c>
      <c r="T85" s="91">
        <v>0.001</v>
      </c>
      <c r="U85" s="91">
        <f t="shared" si="677"/>
        <v>1.001</v>
      </c>
      <c r="V85" s="108" cm="1">
        <f t="array" ref="V85">(MAX(J$82:J$91-J85)/(MAX(J$82:J$91)-MIN(J$82:J$91))+0.001)</f>
        <v>0.996527950310559</v>
      </c>
      <c r="W85" s="108" cm="1">
        <f t="array" ref="W85">(MAX(K$82:K$91-K85)/(MAX(K$82:K$91)-MIN(K$82:K$91))+0.001)</f>
        <v>0.508719789013268</v>
      </c>
      <c r="X85" s="91">
        <f t="shared" si="678"/>
        <v>0.0480784641068447</v>
      </c>
      <c r="Y85" s="91">
        <f t="shared" si="679"/>
        <v>0.466883668903803</v>
      </c>
      <c r="Z85" s="91">
        <f t="shared" si="680"/>
        <v>0.0500453826126908</v>
      </c>
      <c r="AB85" s="89">
        <f t="shared" si="681"/>
        <v>0.00298417231392825</v>
      </c>
      <c r="AC85" s="89">
        <f t="shared" si="682"/>
        <v>0.0852476251763823</v>
      </c>
      <c r="AD85" s="89">
        <f t="shared" si="683"/>
        <v>0.0452681928081407</v>
      </c>
      <c r="AE85" s="89">
        <f t="shared" si="684"/>
        <v>0.000575243235565656</v>
      </c>
      <c r="AF85" s="89">
        <f t="shared" si="685"/>
        <v>0.1</v>
      </c>
      <c r="AG85" s="89">
        <f t="shared" si="686"/>
        <v>0.156773688332028</v>
      </c>
      <c r="AH85" s="89">
        <f t="shared" si="687"/>
        <v>0.111092569640149</v>
      </c>
      <c r="AI85" s="89">
        <f t="shared" si="688"/>
        <v>0.0915476109929165</v>
      </c>
      <c r="AJ85" s="89">
        <f t="shared" si="689"/>
        <v>0.0115213789009023</v>
      </c>
      <c r="AK85" s="89">
        <f t="shared" si="690"/>
        <v>0.0844509999109751</v>
      </c>
      <c r="AL85" s="89">
        <f t="shared" si="691"/>
        <v>0.0131441560106211</v>
      </c>
      <c r="AN85" s="89">
        <f t="shared" ref="AN85:AX85" si="710">AB85*LN(AB85)</f>
        <v>-0.0173512695391877</v>
      </c>
      <c r="AO85" s="89">
        <f t="shared" si="710"/>
        <v>-0.209896278208089</v>
      </c>
      <c r="AP85" s="89">
        <f t="shared" si="710"/>
        <v>-0.140111875879671</v>
      </c>
      <c r="AQ85" s="89">
        <f t="shared" si="710"/>
        <v>-0.00429172732510015</v>
      </c>
      <c r="AR85" s="89">
        <f t="shared" si="710"/>
        <v>-0.230258509299405</v>
      </c>
      <c r="AS85" s="89">
        <f t="shared" si="710"/>
        <v>-0.290494117641436</v>
      </c>
      <c r="AT85" s="89">
        <f t="shared" si="710"/>
        <v>-0.24411386429661</v>
      </c>
      <c r="AU85" s="89">
        <f t="shared" si="710"/>
        <v>-0.218880826390259</v>
      </c>
      <c r="AV85" s="89">
        <f t="shared" si="710"/>
        <v>-0.0514262615612167</v>
      </c>
      <c r="AW85" s="89">
        <f t="shared" si="710"/>
        <v>-0.208727722895965</v>
      </c>
      <c r="AX85" s="89">
        <f t="shared" si="710"/>
        <v>-0.0569375662162463</v>
      </c>
      <c r="AY85" s="109" t="s">
        <v>183</v>
      </c>
      <c r="AZ85" s="77">
        <f t="shared" ref="AZ85:BB85" si="711">AZ84/(3-SUM($AZ83:$BB83))</f>
        <v>0.76508840106966</v>
      </c>
      <c r="BA85" s="77">
        <f t="shared" si="711"/>
        <v>0.0736891220020677</v>
      </c>
      <c r="BB85" s="77">
        <f t="shared" si="711"/>
        <v>0.161222476928273</v>
      </c>
      <c r="BC85" s="77">
        <f t="shared" ref="BC85:BE85" si="712">BC84/(3-SUM($BC83:$BE83))</f>
        <v>0.842439750819436</v>
      </c>
      <c r="BD85" s="77">
        <f t="shared" si="712"/>
        <v>0</v>
      </c>
      <c r="BE85" s="77">
        <f t="shared" si="712"/>
        <v>0.157560249180565</v>
      </c>
      <c r="BF85" s="77">
        <f>BF84/(2-SUM($BF83:$BG83))</f>
        <v>0.376970042718934</v>
      </c>
      <c r="BG85" s="77">
        <f>BG84/(2-SUM($BF83:$BG83))</f>
        <v>0.623029957281067</v>
      </c>
      <c r="BH85" s="77">
        <f t="shared" ref="BH85:BJ85" si="713">BH84/(3-SUM($BH83:$BJ83))</f>
        <v>0.352438323592176</v>
      </c>
      <c r="BI85" s="77">
        <f t="shared" si="713"/>
        <v>0.171653041363665</v>
      </c>
      <c r="BJ85" s="77">
        <f t="shared" si="713"/>
        <v>0.47590863504416</v>
      </c>
      <c r="BL85" s="89">
        <f t="shared" ref="BL85:BV85" si="714">AZ$87*P85</f>
        <v>0.00157920798855323</v>
      </c>
      <c r="BM85" s="89">
        <f t="shared" si="714"/>
        <v>0.18517318207991</v>
      </c>
      <c r="BN85" s="89">
        <f t="shared" si="714"/>
        <v>0.0228288267269443</v>
      </c>
      <c r="BO85" s="89">
        <f t="shared" si="714"/>
        <v>0.000461563790753633</v>
      </c>
      <c r="BP85" s="89">
        <f t="shared" si="714"/>
        <v>0.000313492063492064</v>
      </c>
      <c r="BQ85" s="89">
        <f t="shared" si="714"/>
        <v>0.225169089900058</v>
      </c>
      <c r="BR85" s="89">
        <f t="shared" si="714"/>
        <v>0.312396585788412</v>
      </c>
      <c r="BS85" s="89">
        <f t="shared" si="714"/>
        <v>0.34924375508846</v>
      </c>
      <c r="BT85" s="89">
        <f t="shared" si="714"/>
        <v>0.0111067112908572</v>
      </c>
      <c r="BU85" s="89">
        <f t="shared" si="714"/>
        <v>0.175762245814566</v>
      </c>
      <c r="BV85" s="89">
        <f t="shared" si="714"/>
        <v>0.019644288059441</v>
      </c>
      <c r="BX85" s="89">
        <f t="shared" si="558"/>
        <v>0.209581216795407</v>
      </c>
      <c r="BY85" s="89">
        <f t="shared" ref="BY85:CA85" si="715">SUM(BM85:BO85)</f>
        <v>0.208463572597608</v>
      </c>
      <c r="BZ85" s="89">
        <f t="shared" si="715"/>
        <v>0.02360388258119</v>
      </c>
      <c r="CA85" s="89">
        <f t="shared" si="715"/>
        <v>0.225944145754303</v>
      </c>
      <c r="CC85" s="89">
        <f t="shared" si="696"/>
        <v>0.0653781598106027</v>
      </c>
      <c r="CD85" s="89">
        <f t="shared" si="697"/>
        <v>0.059922923247087</v>
      </c>
      <c r="CE85" s="89">
        <f t="shared" si="698"/>
        <v>0.0180207506063515</v>
      </c>
      <c r="CF85" s="89">
        <f t="shared" si="699"/>
        <v>0.10078767426482</v>
      </c>
      <c r="CH85" s="89">
        <f t="shared" ref="CH85:CK85" si="716">CC85*LN(CC85)</f>
        <v>-0.178323312798492</v>
      </c>
      <c r="CI85" s="89">
        <f t="shared" si="716"/>
        <v>-0.168664821667762</v>
      </c>
      <c r="CJ85" s="89">
        <f t="shared" si="716"/>
        <v>-0.0723755039610303</v>
      </c>
      <c r="CK85" s="89">
        <f t="shared" si="716"/>
        <v>-0.231281428014186</v>
      </c>
      <c r="CL85" s="109" t="s">
        <v>183</v>
      </c>
      <c r="CM85">
        <f t="shared" ref="CM85:CP85" si="717">CM84/(4-SUM($CM83:$CP83))</f>
        <v>0.170556829963385</v>
      </c>
      <c r="CN85">
        <f t="shared" si="717"/>
        <v>0.173089259096794</v>
      </c>
      <c r="CO85">
        <f t="shared" si="717"/>
        <v>0.435305270002281</v>
      </c>
      <c r="CP85">
        <f t="shared" si="717"/>
        <v>0.22104864093754</v>
      </c>
      <c r="CR85" s="89">
        <f t="shared" ref="CR85:CU85" si="718">CM$87*BX85</f>
        <v>0.0318506723644513</v>
      </c>
      <c r="CS85" s="89">
        <f t="shared" si="718"/>
        <v>0.0278061652649139</v>
      </c>
      <c r="CT85" s="89">
        <f t="shared" si="718"/>
        <v>0.00860623974371302</v>
      </c>
      <c r="CU85" s="89">
        <f t="shared" si="718"/>
        <v>0.0790871543390108</v>
      </c>
      <c r="CV85" s="87">
        <f t="shared" si="564"/>
        <v>0.147350231712089</v>
      </c>
      <c r="CX85">
        <f t="shared" si="573"/>
        <v>0.0298284188146826</v>
      </c>
    </row>
    <row r="86" spans="1:102">
      <c r="A86" s="5" t="s">
        <v>102</v>
      </c>
      <c r="B86" s="6">
        <v>2016</v>
      </c>
      <c r="C86" s="5" t="s">
        <v>96</v>
      </c>
      <c r="D86">
        <v>27870</v>
      </c>
      <c r="E86">
        <v>3.8145318</v>
      </c>
      <c r="F86">
        <v>123884</v>
      </c>
      <c r="G86">
        <v>13</v>
      </c>
      <c r="I86">
        <v>14</v>
      </c>
      <c r="J86">
        <v>5244</v>
      </c>
      <c r="K86">
        <v>20.561741</v>
      </c>
      <c r="L86">
        <v>448400</v>
      </c>
      <c r="M86">
        <v>9658</v>
      </c>
      <c r="N86">
        <v>69971</v>
      </c>
      <c r="P86" s="90">
        <f t="shared" si="673"/>
        <v>0.00426797385620915</v>
      </c>
      <c r="Q86" s="91">
        <f t="shared" si="674"/>
        <v>0.609455449428925</v>
      </c>
      <c r="R86" s="91">
        <f t="shared" si="675"/>
        <v>0.204304684662874</v>
      </c>
      <c r="S86" s="91">
        <f t="shared" si="676"/>
        <v>0.001</v>
      </c>
      <c r="T86" s="91">
        <v>0.001</v>
      </c>
      <c r="U86" s="91">
        <f t="shared" si="677"/>
        <v>0.501</v>
      </c>
      <c r="V86" s="108" cm="1">
        <f t="array" ref="V86">(MAX(J$82:J$91-J86)/(MAX(J$82:J$91)-MIN(J$82:J$91))+0.001)</f>
        <v>0.996492457852706</v>
      </c>
      <c r="W86" s="108" cm="1">
        <f t="array" ref="W86">(MAX(K$82:K$91-K86)/(MAX(K$82:K$91)-MIN(K$82:K$91))+0.001)</f>
        <v>1.001</v>
      </c>
      <c r="X86" s="91">
        <f t="shared" si="678"/>
        <v>0.158595993322204</v>
      </c>
      <c r="Y86" s="91">
        <f t="shared" si="679"/>
        <v>0.573706935123042</v>
      </c>
      <c r="Z86" s="91">
        <f t="shared" si="680"/>
        <v>0.219579304711828</v>
      </c>
      <c r="AB86" s="89">
        <f t="shared" si="681"/>
        <v>0.004135695491211</v>
      </c>
      <c r="AC86" s="89">
        <f t="shared" si="682"/>
        <v>0.0991875092674151</v>
      </c>
      <c r="AD86" s="89">
        <f t="shared" si="683"/>
        <v>0.0541607743805509</v>
      </c>
      <c r="AE86" s="89">
        <f t="shared" si="684"/>
        <v>0.000575243235565656</v>
      </c>
      <c r="AF86" s="89">
        <f t="shared" si="685"/>
        <v>0.1</v>
      </c>
      <c r="AG86" s="89">
        <f t="shared" si="686"/>
        <v>0.0784651527016445</v>
      </c>
      <c r="AH86" s="89">
        <f t="shared" si="687"/>
        <v>0.111088612953993</v>
      </c>
      <c r="AI86" s="89">
        <f t="shared" si="688"/>
        <v>0.180136807301434</v>
      </c>
      <c r="AJ86" s="89">
        <f t="shared" si="689"/>
        <v>0.038005468044266</v>
      </c>
      <c r="AK86" s="89">
        <f t="shared" si="690"/>
        <v>0.103773439839432</v>
      </c>
      <c r="AL86" s="89">
        <f t="shared" si="691"/>
        <v>0.057671347228427</v>
      </c>
      <c r="AN86" s="89">
        <f t="shared" ref="AN86:AX86" si="719">AB86*LN(AB86)</f>
        <v>-0.0226971094677703</v>
      </c>
      <c r="AO86" s="89">
        <f t="shared" si="719"/>
        <v>-0.229196861301187</v>
      </c>
      <c r="AP86" s="89">
        <f t="shared" si="719"/>
        <v>-0.157921896706998</v>
      </c>
      <c r="AQ86" s="89">
        <f t="shared" si="719"/>
        <v>-0.00429172732510015</v>
      </c>
      <c r="AR86" s="89">
        <f t="shared" si="719"/>
        <v>-0.230258509299405</v>
      </c>
      <c r="AS86" s="89">
        <f t="shared" si="719"/>
        <v>-0.199701712507168</v>
      </c>
      <c r="AT86" s="89">
        <f t="shared" si="719"/>
        <v>-0.244109126523916</v>
      </c>
      <c r="AU86" s="89">
        <f t="shared" si="719"/>
        <v>-0.308761454724181</v>
      </c>
      <c r="AV86" s="89">
        <f t="shared" si="719"/>
        <v>-0.124278839523558</v>
      </c>
      <c r="AW86" s="89">
        <f t="shared" si="719"/>
        <v>-0.23510342051082</v>
      </c>
      <c r="AX86" s="89">
        <f t="shared" si="719"/>
        <v>-0.164536054365052</v>
      </c>
      <c r="AY86" s="77" t="s">
        <v>184</v>
      </c>
      <c r="AZ86" s="110">
        <v>0.26049795615013</v>
      </c>
      <c r="BA86" s="110">
        <v>0.633345720302242</v>
      </c>
      <c r="BB86" s="110">
        <v>0.106156323547628</v>
      </c>
      <c r="BC86" s="110">
        <v>0.0806878306878307</v>
      </c>
      <c r="BD86" s="110">
        <v>0.626984126984127</v>
      </c>
      <c r="BE86" s="110">
        <v>0.292328042328042</v>
      </c>
      <c r="BF86" s="110">
        <v>0.25</v>
      </c>
      <c r="BG86" s="110">
        <v>0.75</v>
      </c>
      <c r="BH86" s="110">
        <v>0.10958605664488</v>
      </c>
      <c r="BI86" s="110">
        <v>0.581263616557734</v>
      </c>
      <c r="BJ86" s="110">
        <v>0.309150326797386</v>
      </c>
      <c r="BL86" s="89">
        <f t="shared" ref="BL86:BV86" si="720">AZ$87*P86</f>
        <v>0.00218858787994942</v>
      </c>
      <c r="BM86" s="89">
        <f t="shared" si="720"/>
        <v>0.215453118789241</v>
      </c>
      <c r="BN86" s="89">
        <f t="shared" si="720"/>
        <v>0.0273133707583832</v>
      </c>
      <c r="BO86" s="89">
        <f t="shared" si="720"/>
        <v>0.000461563790753633</v>
      </c>
      <c r="BP86" s="89">
        <f t="shared" si="720"/>
        <v>0.000313492063492064</v>
      </c>
      <c r="BQ86" s="89">
        <f t="shared" si="720"/>
        <v>0.112697017022906</v>
      </c>
      <c r="BR86" s="89">
        <f t="shared" si="720"/>
        <v>0.312385459434503</v>
      </c>
      <c r="BS86" s="89">
        <f t="shared" si="720"/>
        <v>0.687201493619174</v>
      </c>
      <c r="BT86" s="89">
        <f t="shared" si="720"/>
        <v>0.0366376077613857</v>
      </c>
      <c r="BU86" s="89">
        <f t="shared" si="720"/>
        <v>0.215976754109585</v>
      </c>
      <c r="BV86" s="89">
        <f t="shared" si="720"/>
        <v>0.086191350499478</v>
      </c>
      <c r="BX86" s="89">
        <f t="shared" si="558"/>
        <v>0.244955077427574</v>
      </c>
      <c r="BY86" s="89">
        <f t="shared" ref="BY86:CA86" si="721">SUM(BM86:BO86)</f>
        <v>0.243228053338378</v>
      </c>
      <c r="BZ86" s="89">
        <f t="shared" si="721"/>
        <v>0.0280884266126289</v>
      </c>
      <c r="CA86" s="89">
        <f t="shared" si="721"/>
        <v>0.113472072877152</v>
      </c>
      <c r="CC86" s="89">
        <f t="shared" si="696"/>
        <v>0.0764129173565777</v>
      </c>
      <c r="CD86" s="89">
        <f t="shared" si="697"/>
        <v>0.0699159847935047</v>
      </c>
      <c r="CE86" s="89">
        <f t="shared" si="698"/>
        <v>0.021444545369598</v>
      </c>
      <c r="CF86" s="89">
        <f t="shared" si="699"/>
        <v>0.0506168738345304</v>
      </c>
      <c r="CH86" s="89">
        <f t="shared" ref="CH86:CK86" si="722">CC86*LN(CC86)</f>
        <v>-0.196503727381628</v>
      </c>
      <c r="CI86" s="89">
        <f t="shared" si="722"/>
        <v>-0.18600874907223</v>
      </c>
      <c r="CJ86" s="89">
        <f t="shared" si="722"/>
        <v>-0.0823960541705948</v>
      </c>
      <c r="CK86" s="89">
        <f t="shared" si="722"/>
        <v>-0.151013938918281</v>
      </c>
      <c r="CL86" s="77" t="s">
        <v>184</v>
      </c>
      <c r="CM86" s="111">
        <v>0.133389037433155</v>
      </c>
      <c r="CN86" s="111">
        <v>0.0936831550802139</v>
      </c>
      <c r="CO86" s="111">
        <v>0.293917112299465</v>
      </c>
      <c r="CP86" s="111">
        <v>0.479010695187166</v>
      </c>
      <c r="CR86" s="89">
        <f t="shared" ref="CR86:CU86" si="723">CM$87*BX86</f>
        <v>0.0372265417409553</v>
      </c>
      <c r="CS86" s="89">
        <f t="shared" si="723"/>
        <v>0.0324432674923265</v>
      </c>
      <c r="CT86" s="89">
        <f t="shared" si="723"/>
        <v>0.0102413546847845</v>
      </c>
      <c r="CU86" s="89">
        <f t="shared" si="723"/>
        <v>0.0397185920035366</v>
      </c>
      <c r="CV86" s="87">
        <f t="shared" si="564"/>
        <v>0.119629755921603</v>
      </c>
      <c r="CX86">
        <f t="shared" si="573"/>
        <v>0.0348349046166409</v>
      </c>
    </row>
    <row r="87" spans="1:102">
      <c r="A87" s="5" t="s">
        <v>102</v>
      </c>
      <c r="B87" s="6">
        <v>2017</v>
      </c>
      <c r="C87" s="5" t="s">
        <v>96</v>
      </c>
      <c r="D87">
        <v>27870</v>
      </c>
      <c r="E87">
        <v>4.8043416</v>
      </c>
      <c r="F87">
        <v>167591</v>
      </c>
      <c r="G87">
        <v>22</v>
      </c>
      <c r="I87">
        <v>15</v>
      </c>
      <c r="J87">
        <v>5239</v>
      </c>
      <c r="K87">
        <v>22.57576</v>
      </c>
      <c r="L87">
        <v>480000</v>
      </c>
      <c r="M87">
        <v>10422</v>
      </c>
      <c r="N87">
        <v>72778</v>
      </c>
      <c r="P87" s="90">
        <f t="shared" si="673"/>
        <v>0.00426797385620915</v>
      </c>
      <c r="Q87" s="91">
        <f t="shared" si="674"/>
        <v>0.99816774568147</v>
      </c>
      <c r="R87" s="91">
        <f t="shared" si="675"/>
        <v>0.498236008554251</v>
      </c>
      <c r="S87" s="91">
        <f t="shared" si="676"/>
        <v>0.112111111111111</v>
      </c>
      <c r="T87" s="91">
        <v>0.001</v>
      </c>
      <c r="U87" s="91">
        <f t="shared" si="677"/>
        <v>0.626</v>
      </c>
      <c r="V87" s="108" cm="1">
        <f t="array" ref="V87">(MAX(J$82:J$91-J87)/(MAX(J$82:J$91)-MIN(J$82:J$91))+0.001)</f>
        <v>0.99666992014197</v>
      </c>
      <c r="W87" s="108" cm="1">
        <f t="array" ref="W87">(MAX(K$82:K$91-K87)/(MAX(K$82:K$91)-MIN(K$82:K$91))+0.001)</f>
        <v>0.79497470700237</v>
      </c>
      <c r="X87" s="91">
        <f t="shared" si="678"/>
        <v>0.264105175292154</v>
      </c>
      <c r="Y87" s="91">
        <f t="shared" si="679"/>
        <v>0.680530201342282</v>
      </c>
      <c r="Z87" s="91">
        <f t="shared" si="680"/>
        <v>0.255402981264996</v>
      </c>
      <c r="AB87" s="89">
        <f t="shared" si="681"/>
        <v>0.004135695491211</v>
      </c>
      <c r="AC87" s="89">
        <f t="shared" si="682"/>
        <v>0.162449564800818</v>
      </c>
      <c r="AD87" s="89">
        <f t="shared" si="683"/>
        <v>0.132081396430538</v>
      </c>
      <c r="AE87" s="89">
        <f t="shared" si="684"/>
        <v>0.0644911582984163</v>
      </c>
      <c r="AF87" s="89">
        <f t="shared" si="685"/>
        <v>0.1</v>
      </c>
      <c r="AG87" s="89">
        <f t="shared" si="686"/>
        <v>0.0980422866092404</v>
      </c>
      <c r="AH87" s="89">
        <f t="shared" si="687"/>
        <v>0.111108396384776</v>
      </c>
      <c r="AI87" s="89">
        <f t="shared" si="688"/>
        <v>0.14306114446034</v>
      </c>
      <c r="AJ87" s="89">
        <f t="shared" si="689"/>
        <v>0.0632893718790181</v>
      </c>
      <c r="AK87" s="89">
        <f t="shared" si="690"/>
        <v>0.123095879767888</v>
      </c>
      <c r="AL87" s="89">
        <f t="shared" si="691"/>
        <v>0.0670802470890399</v>
      </c>
      <c r="AN87" s="89">
        <f t="shared" ref="AN87:AX87" si="724">AB87*LN(AB87)</f>
        <v>-0.0226971094677703</v>
      </c>
      <c r="AO87" s="89">
        <f t="shared" si="724"/>
        <v>-0.295233840264175</v>
      </c>
      <c r="AP87" s="89">
        <f t="shared" si="724"/>
        <v>-0.267377245497944</v>
      </c>
      <c r="AQ87" s="89">
        <f t="shared" si="724"/>
        <v>-0.176784913754398</v>
      </c>
      <c r="AR87" s="89">
        <f t="shared" si="724"/>
        <v>-0.230258509299405</v>
      </c>
      <c r="AS87" s="89">
        <f t="shared" si="724"/>
        <v>-0.227689131519413</v>
      </c>
      <c r="AT87" s="89">
        <f t="shared" si="724"/>
        <v>-0.244132813978215</v>
      </c>
      <c r="AU87" s="89">
        <f t="shared" si="724"/>
        <v>-0.278179985748642</v>
      </c>
      <c r="AV87" s="89">
        <f t="shared" si="724"/>
        <v>-0.174681062821342</v>
      </c>
      <c r="AW87" s="89">
        <f t="shared" si="724"/>
        <v>-0.257860229329928</v>
      </c>
      <c r="AX87" s="89">
        <f t="shared" si="724"/>
        <v>-0.181241815975987</v>
      </c>
      <c r="AY87" s="77" t="s">
        <v>185</v>
      </c>
      <c r="AZ87">
        <f t="shared" ref="AZ87:BJ87" si="725">AVERAGE(AZ85:AZ86)</f>
        <v>0.512793178609895</v>
      </c>
      <c r="BA87">
        <f t="shared" si="725"/>
        <v>0.353517421152155</v>
      </c>
      <c r="BB87">
        <f t="shared" si="725"/>
        <v>0.13368940023795</v>
      </c>
      <c r="BC87">
        <f t="shared" si="725"/>
        <v>0.461563790753633</v>
      </c>
      <c r="BD87">
        <f t="shared" si="725"/>
        <v>0.313492063492063</v>
      </c>
      <c r="BE87">
        <f t="shared" si="725"/>
        <v>0.224944145754303</v>
      </c>
      <c r="BF87">
        <f t="shared" si="725"/>
        <v>0.313485021359467</v>
      </c>
      <c r="BG87">
        <f t="shared" si="725"/>
        <v>0.686514978640534</v>
      </c>
      <c r="BH87">
        <f t="shared" si="725"/>
        <v>0.231012190118528</v>
      </c>
      <c r="BI87">
        <f t="shared" si="725"/>
        <v>0.376458328960699</v>
      </c>
      <c r="BJ87">
        <f t="shared" si="725"/>
        <v>0.392529480920773</v>
      </c>
      <c r="BL87" s="89">
        <f t="shared" ref="BL87:BV87" si="726">AZ$87*P87</f>
        <v>0.00218858787994942</v>
      </c>
      <c r="BM87" s="89">
        <f t="shared" si="726"/>
        <v>0.352869687330573</v>
      </c>
      <c r="BN87" s="89">
        <f t="shared" si="726"/>
        <v>0.0666088731605681</v>
      </c>
      <c r="BO87" s="89">
        <f t="shared" si="726"/>
        <v>0.0517464294300461</v>
      </c>
      <c r="BP87" s="89">
        <f t="shared" si="726"/>
        <v>0.000313492063492064</v>
      </c>
      <c r="BQ87" s="89">
        <f t="shared" si="726"/>
        <v>0.140815035242194</v>
      </c>
      <c r="BR87" s="89">
        <f t="shared" si="726"/>
        <v>0.312441091204044</v>
      </c>
      <c r="BS87" s="89">
        <f t="shared" si="726"/>
        <v>0.545762043997497</v>
      </c>
      <c r="BT87" s="89">
        <f t="shared" si="726"/>
        <v>0.0610115149658782</v>
      </c>
      <c r="BU87" s="89">
        <f t="shared" si="726"/>
        <v>0.256191262404604</v>
      </c>
      <c r="BV87" s="89">
        <f t="shared" si="726"/>
        <v>0.100253199661567</v>
      </c>
      <c r="BX87" s="89">
        <f t="shared" si="558"/>
        <v>0.421667148371091</v>
      </c>
      <c r="BY87" s="89">
        <f t="shared" ref="BY87:CA87" si="727">SUM(BM87:BO87)</f>
        <v>0.471224989921187</v>
      </c>
      <c r="BZ87" s="89">
        <f t="shared" si="727"/>
        <v>0.118668794654106</v>
      </c>
      <c r="CA87" s="89">
        <f t="shared" si="727"/>
        <v>0.192874956735732</v>
      </c>
      <c r="CC87" s="89">
        <f t="shared" si="696"/>
        <v>0.131537657021993</v>
      </c>
      <c r="CD87" s="89">
        <f t="shared" si="697"/>
        <v>0.135453780012023</v>
      </c>
      <c r="CE87" s="89">
        <f t="shared" si="698"/>
        <v>0.0905995336090247</v>
      </c>
      <c r="CF87" s="89">
        <f t="shared" si="699"/>
        <v>0.0860363885438356</v>
      </c>
      <c r="CH87" s="89">
        <f t="shared" ref="CH87:CK87" si="728">CC87*LN(CC87)</f>
        <v>-0.266819152409247</v>
      </c>
      <c r="CI87" s="89">
        <f t="shared" si="728"/>
        <v>-0.270789011387106</v>
      </c>
      <c r="CJ87" s="89">
        <f t="shared" si="728"/>
        <v>-0.217557223018177</v>
      </c>
      <c r="CK87" s="89">
        <f t="shared" si="728"/>
        <v>-0.211045966217431</v>
      </c>
      <c r="CL87" s="77" t="s">
        <v>185</v>
      </c>
      <c r="CM87">
        <f t="shared" ref="CM87:CP87" si="729">AVERAGE(CM85:CM86)</f>
        <v>0.15197293369827</v>
      </c>
      <c r="CN87">
        <f t="shared" si="729"/>
        <v>0.133386207088504</v>
      </c>
      <c r="CO87">
        <f t="shared" si="729"/>
        <v>0.364611191150873</v>
      </c>
      <c r="CP87">
        <f t="shared" si="729"/>
        <v>0.350029668062353</v>
      </c>
      <c r="CR87" s="89">
        <f t="shared" ref="CR87:CU87" si="730">CM$87*BX87</f>
        <v>0.0640819935821384</v>
      </c>
      <c r="CS87" s="89">
        <f t="shared" si="730"/>
        <v>0.0628549140909056</v>
      </c>
      <c r="CT87" s="89">
        <f t="shared" si="730"/>
        <v>0.043267970571272</v>
      </c>
      <c r="CU87" s="89">
        <f t="shared" si="730"/>
        <v>0.067511957083749</v>
      </c>
      <c r="CV87" s="87">
        <f t="shared" si="564"/>
        <v>0.237716835328065</v>
      </c>
      <c r="CX87">
        <f t="shared" si="573"/>
        <v>0.063468453836522</v>
      </c>
    </row>
    <row r="88" spans="1:102">
      <c r="A88" s="5" t="s">
        <v>102</v>
      </c>
      <c r="B88" s="6">
        <v>2018</v>
      </c>
      <c r="C88" s="5" t="s">
        <v>96</v>
      </c>
      <c r="D88">
        <v>27870</v>
      </c>
      <c r="E88">
        <v>4.8067456</v>
      </c>
      <c r="F88">
        <v>192511</v>
      </c>
      <c r="G88">
        <v>27</v>
      </c>
      <c r="I88">
        <v>17</v>
      </c>
      <c r="J88">
        <v>5237</v>
      </c>
      <c r="K88">
        <v>23.206081</v>
      </c>
      <c r="L88">
        <v>575800</v>
      </c>
      <c r="M88">
        <v>11186</v>
      </c>
      <c r="N88">
        <v>96000</v>
      </c>
      <c r="P88" s="90">
        <f t="shared" si="673"/>
        <v>0.00426797385620915</v>
      </c>
      <c r="Q88" s="91">
        <f t="shared" si="674"/>
        <v>0.999111830454313</v>
      </c>
      <c r="R88" s="91">
        <f t="shared" si="675"/>
        <v>0.665824005702834</v>
      </c>
      <c r="S88" s="91">
        <f t="shared" si="676"/>
        <v>0.173839506172839</v>
      </c>
      <c r="T88" s="91">
        <v>0.001</v>
      </c>
      <c r="U88" s="91">
        <f t="shared" si="677"/>
        <v>0.876</v>
      </c>
      <c r="V88" s="108" cm="1">
        <f t="array" ref="V88">(MAX(J$82:J$91-J88)/(MAX(J$82:J$91)-MIN(J$82:J$91))+0.001)</f>
        <v>0.996740905057675</v>
      </c>
      <c r="W88" s="108" cm="1">
        <f t="array" ref="W88">(MAX(K$82:K$91-K88)/(MAX(K$82:K$91)-MIN(K$82:K$91))+0.001)</f>
        <v>0.730495638678009</v>
      </c>
      <c r="X88" s="91">
        <f t="shared" si="678"/>
        <v>0.583971619365609</v>
      </c>
      <c r="Y88" s="91">
        <f t="shared" si="679"/>
        <v>0.787353467561521</v>
      </c>
      <c r="Z88" s="91">
        <f t="shared" si="680"/>
        <v>0.55176828832508</v>
      </c>
      <c r="AB88" s="89">
        <f t="shared" si="681"/>
        <v>0.004135695491211</v>
      </c>
      <c r="AC88" s="89">
        <f t="shared" si="682"/>
        <v>0.16260321248293</v>
      </c>
      <c r="AD88" s="89">
        <f t="shared" si="683"/>
        <v>0.176508648392138</v>
      </c>
      <c r="AE88" s="89">
        <f t="shared" si="684"/>
        <v>0.1</v>
      </c>
      <c r="AF88" s="89">
        <f t="shared" si="685"/>
        <v>0.1</v>
      </c>
      <c r="AG88" s="89">
        <f t="shared" si="686"/>
        <v>0.137196554424432</v>
      </c>
      <c r="AH88" s="89">
        <f t="shared" si="687"/>
        <v>0.111116309757089</v>
      </c>
      <c r="AI88" s="89">
        <f t="shared" si="688"/>
        <v>0.131457694404674</v>
      </c>
      <c r="AJ88" s="89">
        <f t="shared" si="689"/>
        <v>0.139941206922349</v>
      </c>
      <c r="AK88" s="89">
        <f t="shared" si="690"/>
        <v>0.142418319696344</v>
      </c>
      <c r="AL88" s="89">
        <f t="shared" si="691"/>
        <v>0.144919033182076</v>
      </c>
      <c r="AN88" s="89">
        <f t="shared" ref="AN88:AX88" si="731">AB88*LN(AB88)</f>
        <v>-0.0226971094677703</v>
      </c>
      <c r="AO88" s="89">
        <f t="shared" si="731"/>
        <v>-0.295359357350573</v>
      </c>
      <c r="AP88" s="89">
        <f t="shared" si="731"/>
        <v>-0.306134023525285</v>
      </c>
      <c r="AQ88" s="89">
        <f t="shared" si="731"/>
        <v>-0.230258509299405</v>
      </c>
      <c r="AR88" s="89">
        <f t="shared" si="731"/>
        <v>-0.230258509299405</v>
      </c>
      <c r="AS88" s="89">
        <f t="shared" si="731"/>
        <v>-0.272519096870242</v>
      </c>
      <c r="AT88" s="89">
        <f t="shared" si="731"/>
        <v>-0.244142287973588</v>
      </c>
      <c r="AU88" s="89">
        <f t="shared" si="731"/>
        <v>-0.266736889577834</v>
      </c>
      <c r="AV88" s="89">
        <f t="shared" si="731"/>
        <v>-0.275198986797191</v>
      </c>
      <c r="AW88" s="89">
        <f t="shared" si="731"/>
        <v>-0.277571402197972</v>
      </c>
      <c r="AX88" s="89">
        <f t="shared" si="731"/>
        <v>-0.279922718340378</v>
      </c>
      <c r="BL88" s="89">
        <f t="shared" ref="BL88:BV88" si="732">AZ$87*P88</f>
        <v>0.00218858787994942</v>
      </c>
      <c r="BM88" s="89">
        <f t="shared" si="732"/>
        <v>0.353203437744818</v>
      </c>
      <c r="BN88" s="89">
        <f t="shared" si="732"/>
        <v>0.0890136119864415</v>
      </c>
      <c r="BO88" s="89">
        <f t="shared" si="732"/>
        <v>0.0802380214518752</v>
      </c>
      <c r="BP88" s="89">
        <f t="shared" si="732"/>
        <v>0.000313492063492064</v>
      </c>
      <c r="BQ88" s="89">
        <f t="shared" si="732"/>
        <v>0.19705107168077</v>
      </c>
      <c r="BR88" s="89">
        <f t="shared" si="732"/>
        <v>0.31246334391186</v>
      </c>
      <c r="BS88" s="89">
        <f t="shared" si="732"/>
        <v>0.501496197784036</v>
      </c>
      <c r="BT88" s="89">
        <f t="shared" si="732"/>
        <v>0.134904562756713</v>
      </c>
      <c r="BU88" s="89">
        <f t="shared" si="732"/>
        <v>0.296405770699622</v>
      </c>
      <c r="BV88" s="89">
        <f t="shared" si="732"/>
        <v>0.216585319804787</v>
      </c>
      <c r="BX88" s="89">
        <f t="shared" si="558"/>
        <v>0.444405637611209</v>
      </c>
      <c r="BY88" s="89">
        <f t="shared" ref="BY88:CA88" si="733">SUM(BM88:BO88)</f>
        <v>0.522455071183134</v>
      </c>
      <c r="BZ88" s="89">
        <f t="shared" si="733"/>
        <v>0.169565125501809</v>
      </c>
      <c r="CA88" s="89">
        <f t="shared" si="733"/>
        <v>0.277602585196137</v>
      </c>
      <c r="CC88" s="89">
        <f t="shared" si="696"/>
        <v>0.138630852710628</v>
      </c>
      <c r="CD88" s="89">
        <f t="shared" si="697"/>
        <v>0.150179883902256</v>
      </c>
      <c r="CE88" s="89">
        <f t="shared" si="698"/>
        <v>0.129457127559086</v>
      </c>
      <c r="CF88" s="89">
        <f t="shared" si="699"/>
        <v>0.123831130204388</v>
      </c>
      <c r="CH88" s="89">
        <f t="shared" ref="CH88:CK88" si="734">CC88*LN(CC88)</f>
        <v>-0.273926332289375</v>
      </c>
      <c r="CI88" s="89">
        <f t="shared" si="734"/>
        <v>-0.284729267358919</v>
      </c>
      <c r="CJ88" s="89">
        <f t="shared" si="734"/>
        <v>-0.264662865405191</v>
      </c>
      <c r="CK88" s="89">
        <f t="shared" si="734"/>
        <v>-0.258662983954879</v>
      </c>
      <c r="CR88" s="89">
        <f t="shared" ref="CR88:CU88" si="735">CM$87*BX88</f>
        <v>0.0675376284998257</v>
      </c>
      <c r="CS88" s="89">
        <f t="shared" si="735"/>
        <v>0.0696883003192725</v>
      </c>
      <c r="CT88" s="89">
        <f t="shared" si="735"/>
        <v>0.0618253423868617</v>
      </c>
      <c r="CU88" s="89">
        <f t="shared" si="735"/>
        <v>0.0971691407494549</v>
      </c>
      <c r="CV88" s="87">
        <f t="shared" si="564"/>
        <v>0.296220411955415</v>
      </c>
      <c r="CX88">
        <f t="shared" si="573"/>
        <v>0.0686129644095491</v>
      </c>
    </row>
    <row r="89" spans="1:102">
      <c r="A89" s="5" t="s">
        <v>102</v>
      </c>
      <c r="B89" s="6">
        <v>2019</v>
      </c>
      <c r="C89" s="5" t="s">
        <v>96</v>
      </c>
      <c r="D89">
        <v>27870</v>
      </c>
      <c r="E89">
        <v>4.8091496</v>
      </c>
      <c r="F89">
        <v>217431</v>
      </c>
      <c r="G89">
        <v>19</v>
      </c>
      <c r="I89">
        <v>15</v>
      </c>
      <c r="J89">
        <v>5284</v>
      </c>
      <c r="K89">
        <v>23.836403</v>
      </c>
      <c r="L89">
        <v>655712</v>
      </c>
      <c r="M89">
        <v>11950</v>
      </c>
      <c r="N89">
        <v>110767</v>
      </c>
      <c r="P89" s="90">
        <f t="shared" si="673"/>
        <v>0.00426797385620915</v>
      </c>
      <c r="Q89" s="91">
        <f t="shared" si="674"/>
        <v>1.00005591522716</v>
      </c>
      <c r="R89" s="91">
        <f t="shared" si="675"/>
        <v>0.833412002851417</v>
      </c>
      <c r="S89" s="91">
        <f t="shared" si="676"/>
        <v>0.0750740740740741</v>
      </c>
      <c r="T89" s="91">
        <v>0.001</v>
      </c>
      <c r="U89" s="91">
        <f t="shared" si="677"/>
        <v>0.626</v>
      </c>
      <c r="V89" s="108" cm="1">
        <f t="array" ref="V89">(MAX(J$82:J$91-J89)/(MAX(J$82:J$91)-MIN(J$82:J$91))+0.001)</f>
        <v>0.995072759538598</v>
      </c>
      <c r="W89" s="108" cm="1">
        <f t="array" ref="W89">(MAX(K$82:K$91-K89)/(MAX(K$82:K$91)-MIN(K$82:K$91))+0.001)</f>
        <v>0.666016468058044</v>
      </c>
      <c r="X89" s="91">
        <f t="shared" si="678"/>
        <v>0.850789649415693</v>
      </c>
      <c r="Y89" s="91">
        <f t="shared" si="679"/>
        <v>0.894176733780761</v>
      </c>
      <c r="Z89" s="91">
        <f t="shared" si="680"/>
        <v>0.740228648731431</v>
      </c>
      <c r="AB89" s="89">
        <f t="shared" si="681"/>
        <v>0.004135695491211</v>
      </c>
      <c r="AC89" s="89">
        <f t="shared" si="682"/>
        <v>0.162756860165043</v>
      </c>
      <c r="AD89" s="89">
        <f t="shared" si="683"/>
        <v>0.220935900353739</v>
      </c>
      <c r="AE89" s="89">
        <f t="shared" si="684"/>
        <v>0.0431858532774661</v>
      </c>
      <c r="AF89" s="89">
        <f t="shared" si="685"/>
        <v>0.1</v>
      </c>
      <c r="AG89" s="89">
        <f t="shared" si="686"/>
        <v>0.0980422866092404</v>
      </c>
      <c r="AH89" s="89">
        <f t="shared" si="687"/>
        <v>0.110930345507727</v>
      </c>
      <c r="AI89" s="89">
        <f t="shared" si="688"/>
        <v>0.119854225940214</v>
      </c>
      <c r="AJ89" s="89">
        <f t="shared" si="689"/>
        <v>0.203880679176865</v>
      </c>
      <c r="AK89" s="89">
        <f t="shared" si="690"/>
        <v>0.161740759624801</v>
      </c>
      <c r="AL89" s="89">
        <f t="shared" si="691"/>
        <v>0.194417153681424</v>
      </c>
      <c r="AN89" s="89">
        <f t="shared" ref="AN89:AX89" si="736">AB89*LN(AB89)</f>
        <v>-0.0226971094677703</v>
      </c>
      <c r="AO89" s="89">
        <f t="shared" si="736"/>
        <v>-0.295484729251564</v>
      </c>
      <c r="AP89" s="89">
        <f t="shared" si="736"/>
        <v>-0.33358728561893</v>
      </c>
      <c r="AQ89" s="89">
        <f t="shared" si="736"/>
        <v>-0.135700415266519</v>
      </c>
      <c r="AR89" s="89">
        <f t="shared" si="736"/>
        <v>-0.230258509299405</v>
      </c>
      <c r="AS89" s="89">
        <f t="shared" si="736"/>
        <v>-0.227689131519413</v>
      </c>
      <c r="AT89" s="89">
        <f t="shared" si="736"/>
        <v>-0.243919500002639</v>
      </c>
      <c r="AU89" s="89">
        <f t="shared" si="736"/>
        <v>-0.254268230402448</v>
      </c>
      <c r="AV89" s="89">
        <f t="shared" si="736"/>
        <v>-0.324215207498026</v>
      </c>
      <c r="AW89" s="89">
        <f t="shared" si="736"/>
        <v>-0.294652923039822</v>
      </c>
      <c r="AX89" s="89">
        <f t="shared" si="736"/>
        <v>-0.318406528526753</v>
      </c>
      <c r="BL89" s="89">
        <f t="shared" ref="BL89:BV89" si="737">AZ$87*P89</f>
        <v>0.00218858787994942</v>
      </c>
      <c r="BM89" s="89">
        <f t="shared" si="737"/>
        <v>0.353537188159064</v>
      </c>
      <c r="BN89" s="89">
        <f t="shared" si="737"/>
        <v>0.111418350812315</v>
      </c>
      <c r="BO89" s="89">
        <f t="shared" si="737"/>
        <v>0.0346514742169487</v>
      </c>
      <c r="BP89" s="89">
        <f t="shared" si="737"/>
        <v>0.000313492063492064</v>
      </c>
      <c r="BQ89" s="89">
        <f t="shared" si="737"/>
        <v>0.140815035242194</v>
      </c>
      <c r="BR89" s="89">
        <f t="shared" si="737"/>
        <v>0.311940405278181</v>
      </c>
      <c r="BS89" s="89">
        <f t="shared" si="737"/>
        <v>0.457230281343112</v>
      </c>
      <c r="BT89" s="89">
        <f t="shared" si="737"/>
        <v>0.196542780241694</v>
      </c>
      <c r="BU89" s="89">
        <f t="shared" si="737"/>
        <v>0.336620278994641</v>
      </c>
      <c r="BV89" s="89">
        <f t="shared" si="737"/>
        <v>0.290561567249234</v>
      </c>
      <c r="BX89" s="89">
        <f t="shared" si="558"/>
        <v>0.467144126851328</v>
      </c>
      <c r="BY89" s="89">
        <f t="shared" ref="BY89:CA89" si="738">SUM(BM89:BO89)</f>
        <v>0.499607013188327</v>
      </c>
      <c r="BZ89" s="89">
        <f t="shared" si="738"/>
        <v>0.146383317092756</v>
      </c>
      <c r="CA89" s="89">
        <f t="shared" si="738"/>
        <v>0.175780001522635</v>
      </c>
      <c r="CC89" s="89">
        <f t="shared" si="696"/>
        <v>0.145724048399264</v>
      </c>
      <c r="CD89" s="89">
        <f t="shared" si="697"/>
        <v>0.143612202035791</v>
      </c>
      <c r="CE89" s="89">
        <f t="shared" si="698"/>
        <v>0.111758616032144</v>
      </c>
      <c r="CF89" s="89">
        <f t="shared" si="699"/>
        <v>0.0784107836765914</v>
      </c>
      <c r="CH89" s="89">
        <f t="shared" ref="CH89:CK89" si="739">CC89*LN(CC89)</f>
        <v>-0.280670422710999</v>
      </c>
      <c r="CI89" s="89">
        <f t="shared" si="739"/>
        <v>-0.278699390396953</v>
      </c>
      <c r="CJ89" s="89">
        <f t="shared" si="739"/>
        <v>-0.244909389926339</v>
      </c>
      <c r="CK89" s="89">
        <f t="shared" si="739"/>
        <v>-0.199617688049593</v>
      </c>
      <c r="CR89" s="89">
        <f t="shared" ref="CR89:CU89" si="740">CM$87*BX89</f>
        <v>0.0709932634175132</v>
      </c>
      <c r="CS89" s="89">
        <f t="shared" si="740"/>
        <v>0.0666406845240071</v>
      </c>
      <c r="CT89" s="89">
        <f t="shared" si="740"/>
        <v>0.0533729956098056</v>
      </c>
      <c r="CU89" s="89">
        <f t="shared" si="740"/>
        <v>0.0615282155849677</v>
      </c>
      <c r="CV89" s="87">
        <f t="shared" si="564"/>
        <v>0.252535159136294</v>
      </c>
      <c r="CX89">
        <f t="shared" si="573"/>
        <v>0.0640844500544874</v>
      </c>
    </row>
    <row r="90" spans="1:102">
      <c r="A90" s="5" t="s">
        <v>102</v>
      </c>
      <c r="B90" s="6">
        <v>2020</v>
      </c>
      <c r="C90" s="5" t="s">
        <v>96</v>
      </c>
      <c r="D90">
        <v>27870</v>
      </c>
      <c r="E90">
        <v>4.8115536</v>
      </c>
      <c r="F90">
        <v>242351</v>
      </c>
      <c r="G90">
        <v>19</v>
      </c>
      <c r="I90">
        <v>13</v>
      </c>
      <c r="J90">
        <v>5331</v>
      </c>
      <c r="K90">
        <v>24.466724</v>
      </c>
      <c r="L90">
        <v>628700</v>
      </c>
      <c r="M90">
        <v>12714</v>
      </c>
      <c r="N90">
        <v>121000</v>
      </c>
      <c r="P90" s="90">
        <f t="shared" si="673"/>
        <v>0.00426797385620915</v>
      </c>
      <c r="Q90" s="91">
        <f t="shared" ref="Q90:Z90" si="741">(E90-MIN(E$82:E$91))/(MAX(E$82:E$91)-MIN(E$82:E$91))+0.001</f>
        <v>1.001</v>
      </c>
      <c r="R90" s="91">
        <f t="shared" si="741"/>
        <v>1.001</v>
      </c>
      <c r="S90" s="91">
        <f t="shared" si="741"/>
        <v>0.0750740740740741</v>
      </c>
      <c r="T90" s="91">
        <v>0.001</v>
      </c>
      <c r="U90" s="91">
        <f t="shared" si="741"/>
        <v>0.376</v>
      </c>
      <c r="V90" s="108" cm="1">
        <f t="array" ref="V90">(MAX(J$82:J$91-J90)/(MAX(J$82:J$91)-MIN(J$82:J$91))+0.001)</f>
        <v>0.993404614019521</v>
      </c>
      <c r="W90" s="108" cm="1">
        <f t="array" ref="W90">(MAX(K$82:K$91-K90)/(MAX(K$82:K$91)-MIN(K$82:K$91))+0.001)</f>
        <v>0.601537399733684</v>
      </c>
      <c r="X90" s="91">
        <f t="shared" si="741"/>
        <v>0.760599332220367</v>
      </c>
      <c r="Y90" s="91">
        <f t="shared" si="741"/>
        <v>1.001</v>
      </c>
      <c r="Z90" s="91">
        <f t="shared" si="741"/>
        <v>0.870824901730563</v>
      </c>
      <c r="AB90" s="89">
        <f t="shared" si="681"/>
        <v>0.004135695491211</v>
      </c>
      <c r="AC90" s="89">
        <f t="shared" si="682"/>
        <v>0.162910507847155</v>
      </c>
      <c r="AD90" s="89">
        <f t="shared" si="683"/>
        <v>0.265363152315339</v>
      </c>
      <c r="AE90" s="89">
        <f t="shared" si="684"/>
        <v>0.0431858532774661</v>
      </c>
      <c r="AF90" s="89">
        <f t="shared" si="685"/>
        <v>0.1</v>
      </c>
      <c r="AG90" s="89">
        <f t="shared" si="686"/>
        <v>0.0588880187940485</v>
      </c>
      <c r="AH90" s="89">
        <f t="shared" si="687"/>
        <v>0.110744381258365</v>
      </c>
      <c r="AI90" s="89">
        <f t="shared" si="688"/>
        <v>0.108250775884548</v>
      </c>
      <c r="AJ90" s="89">
        <f t="shared" si="689"/>
        <v>0.182267742139386</v>
      </c>
      <c r="AK90" s="89">
        <f t="shared" si="690"/>
        <v>0.181063199553257</v>
      </c>
      <c r="AL90" s="89">
        <f t="shared" si="691"/>
        <v>0.228717571306522</v>
      </c>
      <c r="AN90" s="89">
        <f t="shared" ref="AN90:AX90" si="742">AB90*LN(AB90)</f>
        <v>-0.0226971094677703</v>
      </c>
      <c r="AO90" s="89">
        <f t="shared" si="742"/>
        <v>-0.295609956104206</v>
      </c>
      <c r="AP90" s="89">
        <f t="shared" si="742"/>
        <v>-0.352045619530808</v>
      </c>
      <c r="AQ90" s="89">
        <f t="shared" si="742"/>
        <v>-0.135700415266519</v>
      </c>
      <c r="AR90" s="89">
        <f t="shared" si="742"/>
        <v>-0.230258509299405</v>
      </c>
      <c r="AS90" s="89">
        <f t="shared" si="742"/>
        <v>-0.166777795932475</v>
      </c>
      <c r="AT90" s="89">
        <f t="shared" si="742"/>
        <v>-0.243696400280041</v>
      </c>
      <c r="AU90" s="89">
        <f t="shared" si="742"/>
        <v>-0.240674463630804</v>
      </c>
      <c r="AV90" s="89">
        <f t="shared" si="742"/>
        <v>-0.310270470037704</v>
      </c>
      <c r="AW90" s="89">
        <f t="shared" si="742"/>
        <v>-0.30942055660868</v>
      </c>
      <c r="AX90" s="89">
        <f t="shared" si="742"/>
        <v>-0.337419565241202</v>
      </c>
      <c r="BL90" s="89">
        <f>AZ$87*P90</f>
        <v>0.00218858787994942</v>
      </c>
      <c r="BM90" s="89">
        <f t="shared" ref="BM90:BV90" si="743">BA$87*Q90</f>
        <v>0.353870938573307</v>
      </c>
      <c r="BN90" s="89">
        <f t="shared" si="743"/>
        <v>0.133823089638188</v>
      </c>
      <c r="BO90" s="89">
        <f t="shared" si="743"/>
        <v>0.0346514742169487</v>
      </c>
      <c r="BP90" s="89">
        <f t="shared" si="743"/>
        <v>0.000313492063492064</v>
      </c>
      <c r="BQ90" s="89">
        <f t="shared" si="743"/>
        <v>0.0845789988036181</v>
      </c>
      <c r="BR90" s="89">
        <f t="shared" si="743"/>
        <v>0.311417466644503</v>
      </c>
      <c r="BS90" s="89">
        <f t="shared" si="743"/>
        <v>0.412964435129652</v>
      </c>
      <c r="BT90" s="89">
        <f t="shared" si="743"/>
        <v>0.175707717538917</v>
      </c>
      <c r="BU90" s="89">
        <f t="shared" si="743"/>
        <v>0.37683478728966</v>
      </c>
      <c r="BV90" s="89">
        <f t="shared" si="743"/>
        <v>0.341824446649181</v>
      </c>
      <c r="BX90" s="89">
        <f t="shared" si="558"/>
        <v>0.489882616091445</v>
      </c>
      <c r="BY90" s="89">
        <f t="shared" ref="BY90:CA90" si="744">SUM(BM90:BO90)</f>
        <v>0.522345502428444</v>
      </c>
      <c r="BZ90" s="89">
        <f t="shared" si="744"/>
        <v>0.168788055918629</v>
      </c>
      <c r="CA90" s="89">
        <f t="shared" si="744"/>
        <v>0.119543965084059</v>
      </c>
      <c r="CC90" s="89">
        <f t="shared" si="696"/>
        <v>0.152817244087899</v>
      </c>
      <c r="CD90" s="89">
        <f t="shared" si="697"/>
        <v>0.150148388327294</v>
      </c>
      <c r="CE90" s="89">
        <f t="shared" si="698"/>
        <v>0.12886386172182</v>
      </c>
      <c r="CF90" s="89">
        <f t="shared" si="699"/>
        <v>0.0533253834614464</v>
      </c>
      <c r="CH90" s="89">
        <f t="shared" ref="CH90:CK90" si="745">CC90*LN(CC90)</f>
        <v>-0.287069111584428</v>
      </c>
      <c r="CI90" s="89">
        <f t="shared" si="745"/>
        <v>-0.284701046494027</v>
      </c>
      <c r="CJ90" s="89">
        <f t="shared" si="745"/>
        <v>-0.264041893826396</v>
      </c>
      <c r="CK90" s="89">
        <f t="shared" si="745"/>
        <v>-0.156314980126755</v>
      </c>
      <c r="CR90" s="89">
        <f t="shared" ref="CR90:CR92" si="746">CM$87*BX90</f>
        <v>0.0744488983352003</v>
      </c>
      <c r="CS90" s="89">
        <f t="shared" ref="CS90:CS92" si="747">CN$87*BY90</f>
        <v>0.069673685358669</v>
      </c>
      <c r="CT90" s="89">
        <f t="shared" ref="CT90:CT92" si="748">CO$87*BZ90</f>
        <v>0.0615420141205315</v>
      </c>
      <c r="CU90" s="89">
        <f t="shared" ref="CU90:CU92" si="749">CP$87*CA90</f>
        <v>0.0418439344172306</v>
      </c>
      <c r="CV90" s="87">
        <f t="shared" si="564"/>
        <v>0.247508532231631</v>
      </c>
      <c r="CX90">
        <f t="shared" si="573"/>
        <v>0.0656078497396003</v>
      </c>
    </row>
    <row r="91" spans="1:102">
      <c r="A91" s="5" t="s">
        <v>102</v>
      </c>
      <c r="B91" s="6">
        <v>2021</v>
      </c>
      <c r="C91" s="93" t="s">
        <v>96</v>
      </c>
      <c r="D91">
        <v>31225</v>
      </c>
      <c r="E91">
        <v>2.2651721</v>
      </c>
      <c r="F91">
        <v>141701</v>
      </c>
      <c r="G91">
        <v>19</v>
      </c>
      <c r="H91">
        <v>133</v>
      </c>
      <c r="I91">
        <v>10</v>
      </c>
      <c r="J91">
        <v>33292</v>
      </c>
      <c r="K91">
        <v>26.874128</v>
      </c>
      <c r="L91">
        <v>700700</v>
      </c>
      <c r="M91">
        <v>5562</v>
      </c>
      <c r="N91">
        <v>131200</v>
      </c>
      <c r="P91" s="90">
        <f t="shared" si="673"/>
        <v>1.001</v>
      </c>
      <c r="Q91" s="91">
        <f t="shared" ref="Q91:Z91" si="750">(E91-MIN(E$82:E$91))/(MAX(E$82:E$91)-MIN(E$82:E$91))+0.001</f>
        <v>0.001</v>
      </c>
      <c r="R91" s="91">
        <f t="shared" si="750"/>
        <v>0.324124722592099</v>
      </c>
      <c r="S91" s="91">
        <f t="shared" si="750"/>
        <v>0.0750740740740741</v>
      </c>
      <c r="T91" s="91">
        <f t="shared" si="750"/>
        <v>0.001</v>
      </c>
      <c r="U91" s="91">
        <f t="shared" si="750"/>
        <v>0.001</v>
      </c>
      <c r="V91" s="108" cm="1">
        <f t="array" ref="V91">(MAX(J$82:J$91-J91)/(MAX(J$82:J$91)-MIN(J$82:J$91))+0.001)</f>
        <v>0.001</v>
      </c>
      <c r="W91" s="108" cm="1">
        <f t="array" ref="W91">(MAX(K$82:K$91-K91)/(MAX(K$82:K$91)-MIN(K$82:K$91))+0.001)</f>
        <v>0.355270549985162</v>
      </c>
      <c r="X91" s="91">
        <f t="shared" si="750"/>
        <v>1.001</v>
      </c>
      <c r="Y91" s="91">
        <f t="shared" si="750"/>
        <v>0.001</v>
      </c>
      <c r="Z91" s="91">
        <f t="shared" si="750"/>
        <v>1.001</v>
      </c>
      <c r="AB91" s="89">
        <f t="shared" si="681"/>
        <v>0.969975760437118</v>
      </c>
      <c r="AC91" s="89">
        <f t="shared" si="682"/>
        <v>0.000162747760087068</v>
      </c>
      <c r="AD91" s="89">
        <f t="shared" si="683"/>
        <v>0.0859248332970772</v>
      </c>
      <c r="AE91" s="89">
        <f t="shared" si="684"/>
        <v>0.0431858532774661</v>
      </c>
      <c r="AF91" s="89">
        <f t="shared" si="685"/>
        <v>0.1</v>
      </c>
      <c r="AG91" s="89">
        <f t="shared" si="686"/>
        <v>0.000156617071260767</v>
      </c>
      <c r="AH91" s="89">
        <f t="shared" si="687"/>
        <v>0.000111479632463423</v>
      </c>
      <c r="AI91" s="89">
        <f t="shared" si="688"/>
        <v>0.0639333692333185</v>
      </c>
      <c r="AJ91" s="89">
        <f t="shared" si="689"/>
        <v>0.239876636952745</v>
      </c>
      <c r="AK91" s="89">
        <f t="shared" si="690"/>
        <v>0.000180882317236021</v>
      </c>
      <c r="AL91" s="89">
        <f t="shared" si="691"/>
        <v>0.262907374861297</v>
      </c>
      <c r="AN91" s="89">
        <f t="shared" ref="AN91:AN121" si="751">AB91*LN(AB91)</f>
        <v>-0.0295689322023073</v>
      </c>
      <c r="AO91" s="89">
        <f t="shared" ref="AO91:AO121" si="752">AC91*LN(AC91)</f>
        <v>-0.00141969900678712</v>
      </c>
      <c r="AP91" s="89">
        <f t="shared" ref="AP91:AP121" si="753">AD91*LN(AD91)</f>
        <v>-0.210883805769994</v>
      </c>
      <c r="AQ91" s="89">
        <f t="shared" ref="AQ91:AQ121" si="754">AE91*LN(AE91)</f>
        <v>-0.135700415266519</v>
      </c>
      <c r="AR91" s="89">
        <f t="shared" ref="AR91:AR121" si="755">AF91*LN(AF91)</f>
        <v>-0.230258509299405</v>
      </c>
      <c r="AS91" s="89">
        <f t="shared" ref="AS91:AS121" si="756">AG91*LN(AG91)</f>
        <v>-0.00137223285332289</v>
      </c>
      <c r="AT91" s="89">
        <f t="shared" ref="AT91:AT121" si="757">AH91*LN(AH91)</f>
        <v>-0.00101465067615552</v>
      </c>
      <c r="AU91" s="89">
        <f t="shared" ref="AU91:AU121" si="758">AI91*LN(AI91)</f>
        <v>-0.175811257127736</v>
      </c>
      <c r="AV91" s="89">
        <f t="shared" ref="AV91:AV121" si="759">AJ91*LN(AJ91)</f>
        <v>-0.342455203267951</v>
      </c>
      <c r="AW91" s="89">
        <f t="shared" ref="AW91:AW121" si="760">AK91*LN(AK91)</f>
        <v>-0.00155878301886149</v>
      </c>
      <c r="AX91" s="89">
        <f t="shared" ref="AX91:AX121" si="761">AL91*LN(AL91)</f>
        <v>-0.351232026484923</v>
      </c>
      <c r="AY91" s="81" t="s">
        <v>170</v>
      </c>
      <c r="BL91" s="89">
        <f t="shared" ref="BL91:BV91" si="762">AZ$87*P91</f>
        <v>0.513305971788505</v>
      </c>
      <c r="BM91" s="89">
        <f t="shared" si="762"/>
        <v>0.000353517421152155</v>
      </c>
      <c r="BN91" s="89">
        <f t="shared" si="762"/>
        <v>0.0433320397656298</v>
      </c>
      <c r="BO91" s="89">
        <f t="shared" si="762"/>
        <v>0.0346514742169487</v>
      </c>
      <c r="BP91" s="89">
        <f t="shared" si="762"/>
        <v>0.000313492063492064</v>
      </c>
      <c r="BQ91" s="89">
        <f t="shared" si="762"/>
        <v>0.000224944145754303</v>
      </c>
      <c r="BR91" s="89">
        <f t="shared" si="762"/>
        <v>0.000313485021359467</v>
      </c>
      <c r="BS91" s="89">
        <f t="shared" si="762"/>
        <v>0.243898554034674</v>
      </c>
      <c r="BT91" s="89">
        <f t="shared" si="762"/>
        <v>0.231243202308646</v>
      </c>
      <c r="BU91" s="89">
        <f t="shared" si="762"/>
        <v>0.000376458328960699</v>
      </c>
      <c r="BV91" s="89">
        <f t="shared" si="762"/>
        <v>0.392922010401693</v>
      </c>
      <c r="BX91" s="89">
        <f t="shared" si="558"/>
        <v>0.556991528975287</v>
      </c>
      <c r="BY91" s="89">
        <f>SUM(BM91:BO91)</f>
        <v>0.0783370314037306</v>
      </c>
      <c r="BZ91" s="89">
        <f>SUM(BN91:BP91)</f>
        <v>0.0782970060460705</v>
      </c>
      <c r="CA91" s="89">
        <f>SUM(BO91:BQ91)</f>
        <v>0.0351899104261951</v>
      </c>
      <c r="CC91" s="89">
        <f t="shared" si="696"/>
        <v>0.1737516450725</v>
      </c>
      <c r="CD91" s="89">
        <f t="shared" si="697"/>
        <v>0.0225180057202198</v>
      </c>
      <c r="CE91" s="89">
        <f t="shared" si="698"/>
        <v>0.0597770648251167</v>
      </c>
      <c r="CF91" s="89">
        <f t="shared" si="699"/>
        <v>0.015697283138729</v>
      </c>
      <c r="CH91" s="89">
        <f>CC91*LN(CC91)</f>
        <v>-0.304087675824114</v>
      </c>
      <c r="CI91" s="89">
        <f>CD91*LN(CD91)</f>
        <v>-0.0854207044203316</v>
      </c>
      <c r="CJ91" s="89">
        <f>CE91*LN(CE91)</f>
        <v>-0.168399955288978</v>
      </c>
      <c r="CK91" s="89">
        <f>CF91*LN(CF91)</f>
        <v>-0.0652107152235965</v>
      </c>
      <c r="CL91" s="81" t="s">
        <v>170</v>
      </c>
      <c r="CR91" s="89">
        <f t="shared" si="746"/>
        <v>0.0846476367034594</v>
      </c>
      <c r="CS91" s="89">
        <f t="shared" si="747"/>
        <v>0.0104490794935166</v>
      </c>
      <c r="CT91" s="89">
        <f t="shared" si="748"/>
        <v>0.0285479646380049</v>
      </c>
      <c r="CU91" s="89">
        <f t="shared" si="749"/>
        <v>0.012317512665625</v>
      </c>
      <c r="CV91" s="87">
        <f t="shared" ref="CV91:CV121" si="763">SUM(CR91:CU91)</f>
        <v>0.135962193500606</v>
      </c>
      <c r="CX91">
        <f t="shared" si="573"/>
        <v>0.020432738651815</v>
      </c>
    </row>
    <row r="92" s="95" customFormat="1" spans="1:102">
      <c r="A92" s="58" t="s">
        <v>101</v>
      </c>
      <c r="B92" s="59">
        <v>2012</v>
      </c>
      <c r="C92" s="58" t="s">
        <v>96</v>
      </c>
      <c r="D92" s="95">
        <v>41727</v>
      </c>
      <c r="E92" s="95">
        <v>2.0948547</v>
      </c>
      <c r="F92" s="95">
        <v>158733</v>
      </c>
      <c r="G92" s="95">
        <v>723</v>
      </c>
      <c r="I92" s="95">
        <v>15</v>
      </c>
      <c r="J92" s="95">
        <v>14854</v>
      </c>
      <c r="K92" s="95">
        <v>35.161083</v>
      </c>
      <c r="L92" s="95">
        <v>476200</v>
      </c>
      <c r="M92" s="95">
        <v>6630</v>
      </c>
      <c r="N92" s="95">
        <v>90860</v>
      </c>
      <c r="P92" s="96">
        <f>(D92-MIN(D$92:D$101))/(MAX(D$92:D$101)-MIN(D$92:D$101))+0.001</f>
        <v>0.565474112666884</v>
      </c>
      <c r="Q92" s="97">
        <f t="shared" ref="Q92:Z92" si="764">(E92-MIN(E$92:E$101))/(MAX(E$92:E$101)-MIN(E$92:E$101))+0.001</f>
        <v>0.0480920661975671</v>
      </c>
      <c r="R92" s="97">
        <f t="shared" si="764"/>
        <v>0.233384815179702</v>
      </c>
      <c r="S92" s="97">
        <f t="shared" si="764"/>
        <v>1.001</v>
      </c>
      <c r="T92" s="97">
        <v>0.001</v>
      </c>
      <c r="U92" s="97">
        <f t="shared" si="764"/>
        <v>0.0861063829787234</v>
      </c>
      <c r="V92" s="108" cm="1">
        <f t="array" ref="V92">(MAX(J$92:J$101-J92)/(MAX(J$92:J$101)-MIN(J$92:J$101))+0.001)</f>
        <v>0.0168682634730539</v>
      </c>
      <c r="W92" s="108" cm="1">
        <f t="array" ref="W92">(MAX(K$92:K$101-K92)/(MAX(K$92:K$101)-MIN(K$92:K$101))+0.001)</f>
        <v>0.001</v>
      </c>
      <c r="X92" s="97">
        <f t="shared" si="764"/>
        <v>0.001</v>
      </c>
      <c r="Y92" s="97">
        <f t="shared" si="764"/>
        <v>0.001</v>
      </c>
      <c r="Z92" s="97">
        <f t="shared" si="764"/>
        <v>0.001</v>
      </c>
      <c r="AB92" s="95">
        <f>P92/SUM(P$92:P$101)</f>
        <v>0.0790375787498874</v>
      </c>
      <c r="AC92" s="95">
        <f t="shared" ref="AC92:AL92" si="765">Q92/SUM(Q$92:Q$101)</f>
        <v>0.0105591636688297</v>
      </c>
      <c r="AD92" s="95">
        <f t="shared" si="765"/>
        <v>0.0464286150629161</v>
      </c>
      <c r="AE92" s="95">
        <f t="shared" si="765"/>
        <v>0.188162876280744</v>
      </c>
      <c r="AF92" s="95">
        <f t="shared" si="765"/>
        <v>0.1</v>
      </c>
      <c r="AG92" s="95">
        <f t="shared" si="765"/>
        <v>0.0428389965068276</v>
      </c>
      <c r="AH92" s="95">
        <f t="shared" si="765"/>
        <v>0.0143210587856501</v>
      </c>
      <c r="AI92" s="95">
        <f t="shared" si="765"/>
        <v>0.000155525305709182</v>
      </c>
      <c r="AJ92" s="95">
        <f t="shared" si="765"/>
        <v>0.000228739181885156</v>
      </c>
      <c r="AK92" s="95">
        <f t="shared" si="765"/>
        <v>0.000226717478356287</v>
      </c>
      <c r="AL92" s="95">
        <f t="shared" si="765"/>
        <v>0.000238916062474594</v>
      </c>
      <c r="AN92" s="89">
        <f t="shared" si="751"/>
        <v>-0.200584085428405</v>
      </c>
      <c r="AO92" s="89">
        <f t="shared" si="752"/>
        <v>-0.0480522323482827</v>
      </c>
      <c r="AP92" s="89">
        <f t="shared" si="753"/>
        <v>-0.142528387438246</v>
      </c>
      <c r="AQ92" s="89">
        <f t="shared" si="754"/>
        <v>-0.31431617391812</v>
      </c>
      <c r="AR92" s="89">
        <f t="shared" si="755"/>
        <v>-0.230258509299405</v>
      </c>
      <c r="AS92" s="89">
        <f t="shared" si="756"/>
        <v>-0.134955967344871</v>
      </c>
      <c r="AT92" s="89">
        <f t="shared" si="757"/>
        <v>-0.0608075619248435</v>
      </c>
      <c r="AU92" s="89">
        <f t="shared" si="758"/>
        <v>-0.00136375507507163</v>
      </c>
      <c r="AV92" s="89">
        <f t="shared" si="759"/>
        <v>-0.00191750412619996</v>
      </c>
      <c r="AW92" s="89">
        <f t="shared" si="760"/>
        <v>-0.00190256907349315</v>
      </c>
      <c r="AX92" s="89">
        <f t="shared" si="761"/>
        <v>-0.00199241619825602</v>
      </c>
      <c r="AY92" s="89"/>
      <c r="AZ92" s="89">
        <f>SUM(AN92:AN101)</f>
        <v>-2.16617268999518</v>
      </c>
      <c r="BA92" s="89">
        <f t="shared" ref="BA92:BJ92" si="766">SUM(AO92:AO101)</f>
        <v>-1.72459879347676</v>
      </c>
      <c r="BB92" s="89">
        <f t="shared" si="766"/>
        <v>-2.04339949303548</v>
      </c>
      <c r="BC92" s="89">
        <f t="shared" si="766"/>
        <v>-1.97579862808358</v>
      </c>
      <c r="BD92" s="89">
        <f t="shared" si="766"/>
        <v>-2.30258509299405</v>
      </c>
      <c r="BE92" s="89">
        <f t="shared" si="766"/>
        <v>-1.72632018998492</v>
      </c>
      <c r="BF92" s="89">
        <f t="shared" si="766"/>
        <v>-0.696066414589391</v>
      </c>
      <c r="BG92" s="89">
        <f t="shared" si="766"/>
        <v>-2.07584331319238</v>
      </c>
      <c r="BH92" s="89">
        <f t="shared" si="766"/>
        <v>-1.96730521622916</v>
      </c>
      <c r="BI92" s="89">
        <f t="shared" si="766"/>
        <v>-1.96306852184586</v>
      </c>
      <c r="BJ92" s="89">
        <f t="shared" si="766"/>
        <v>-1.78531179662325</v>
      </c>
      <c r="BL92" s="95">
        <f>AZ$97*P92</f>
        <v>0.113267732547587</v>
      </c>
      <c r="BM92" s="95">
        <f t="shared" ref="BM92:BV92" si="767">BA$97*Q92</f>
        <v>0.0295048237400928</v>
      </c>
      <c r="BN92" s="95">
        <f t="shared" si="767"/>
        <v>0.043453248443415</v>
      </c>
      <c r="BO92" s="95">
        <f t="shared" si="767"/>
        <v>0.221499787675415</v>
      </c>
      <c r="BP92" s="95">
        <f t="shared" si="767"/>
        <v>0.000313492063492064</v>
      </c>
      <c r="BQ92" s="95">
        <f t="shared" si="767"/>
        <v>0.0400592232436556</v>
      </c>
      <c r="BR92" s="95">
        <f t="shared" si="767"/>
        <v>0.0094995122738122</v>
      </c>
      <c r="BS92" s="95">
        <f t="shared" si="767"/>
        <v>0.000436841125407656</v>
      </c>
      <c r="BT92" s="95">
        <f t="shared" si="767"/>
        <v>0.000195422332258974</v>
      </c>
      <c r="BU92" s="95">
        <f t="shared" si="767"/>
        <v>0.000433038145146409</v>
      </c>
      <c r="BV92" s="95">
        <f t="shared" si="767"/>
        <v>0.000371539522594617</v>
      </c>
      <c r="BX92" s="95">
        <f t="shared" ref="BX92:BX121" si="768">SUM(BL92:BN92)</f>
        <v>0.186225804731095</v>
      </c>
      <c r="BY92" s="95">
        <f t="shared" ref="BY92:BY121" si="769">SUM(BM92:BO92)</f>
        <v>0.294457859858923</v>
      </c>
      <c r="BZ92" s="95">
        <f t="shared" ref="BZ92:BZ121" si="770">SUM(BN92:BP92)</f>
        <v>0.265266528182322</v>
      </c>
      <c r="CA92" s="95">
        <f t="shared" ref="CA92:CA121" si="771">SUM(BO92:BQ92)</f>
        <v>0.261872502982562</v>
      </c>
      <c r="CC92" s="95">
        <f>BX92/SUM(BX$92:BX$101)</f>
        <v>0.036067618040954</v>
      </c>
      <c r="CD92" s="95">
        <f>BY92/SUM(BY$92:BY$101)</f>
        <v>0.0600037481481523</v>
      </c>
      <c r="CE92" s="95">
        <f>BZ92/SUM(BZ$92:BZ$101)</f>
        <v>0.125349181527688</v>
      </c>
      <c r="CF92" s="95">
        <f>CA92/SUM(CA$92:CA$101)</f>
        <v>0.123792404013033</v>
      </c>
      <c r="CH92" s="89">
        <f t="shared" ref="CH92:CH121" si="772">CC92*LN(CC92)</f>
        <v>-0.119829605103948</v>
      </c>
      <c r="CI92" s="89">
        <f t="shared" ref="CI92:CI121" si="773">CD92*LN(CD92)</f>
        <v>-0.16881143982056</v>
      </c>
      <c r="CJ92" s="89">
        <f t="shared" ref="CJ92:CJ121" si="774">CE92*LN(CE92)</f>
        <v>-0.260306626499095</v>
      </c>
      <c r="CK92" s="89">
        <f t="shared" ref="CK92:CK121" si="775">CF92*LN(CF92)</f>
        <v>-0.258620811408303</v>
      </c>
      <c r="CL92" s="89"/>
      <c r="CM92" s="89">
        <f>SUM(CH92:CH101)</f>
        <v>-2.03594600888184</v>
      </c>
      <c r="CN92" s="89">
        <f>SUM(CI92:CI101)</f>
        <v>-2.10378660084</v>
      </c>
      <c r="CO92" s="89">
        <f>SUM(CJ92:CJ101)</f>
        <v>-2.18128387651145</v>
      </c>
      <c r="CP92" s="89">
        <f>SUM(CK92:CK101)</f>
        <v>-1.99964448922072</v>
      </c>
      <c r="CR92" s="95">
        <f>CM$97*BX92</f>
        <v>0.040326404260675</v>
      </c>
      <c r="CS92" s="95">
        <f>CN$97*BY92</f>
        <v>0.0466911140037029</v>
      </c>
      <c r="CT92" s="95">
        <f>CO$97*BZ92</f>
        <v>0.0570667521951062</v>
      </c>
      <c r="CU92" s="95">
        <f>CP$97*CA92</f>
        <v>0.107304360387895</v>
      </c>
      <c r="CV92" s="87">
        <f t="shared" si="763"/>
        <v>0.251388630847379</v>
      </c>
      <c r="CW92" s="80">
        <f>AVERAGE(CV92:CV101)</f>
        <v>0.321828564507589</v>
      </c>
      <c r="CX92">
        <f t="shared" si="573"/>
        <v>0.0518789330994045</v>
      </c>
    </row>
    <row r="93" spans="1:102">
      <c r="A93" s="20" t="s">
        <v>101</v>
      </c>
      <c r="B93" s="21">
        <v>2013</v>
      </c>
      <c r="C93" s="20" t="s">
        <v>96</v>
      </c>
      <c r="D93">
        <v>41741</v>
      </c>
      <c r="E93">
        <v>2.1536379</v>
      </c>
      <c r="F93">
        <v>171872</v>
      </c>
      <c r="G93">
        <v>532</v>
      </c>
      <c r="I93">
        <v>16</v>
      </c>
      <c r="J93">
        <v>14936</v>
      </c>
      <c r="K93">
        <v>35.029003</v>
      </c>
      <c r="L93">
        <v>539500</v>
      </c>
      <c r="M93">
        <v>7326</v>
      </c>
      <c r="N93">
        <v>96035</v>
      </c>
      <c r="P93" s="90">
        <f t="shared" ref="P93:P102" si="776">(D93-MIN(D$92:D$101))/(MAX(D$92:D$101)-MIN(D$92:D$101))+0.001</f>
        <v>0.566043959622273</v>
      </c>
      <c r="Q93" s="91">
        <f t="shared" ref="Q93:Q102" si="777">(E93-MIN(E$92:E$101))/(MAX(E$92:E$101)-MIN(E$92:E$101))+0.001</f>
        <v>0.0698336771129335</v>
      </c>
      <c r="R93" s="91">
        <f t="shared" ref="R93:R102" si="778">(F93-MIN(F$92:F$101))/(MAX(F$92:F$101)-MIN(F$92:F$101))+0.001</f>
        <v>0.275412400680681</v>
      </c>
      <c r="S93" s="91">
        <f t="shared" ref="S93:S102" si="779">(G93-MIN(G$92:G$101))/(MAX(G$92:G$101)-MIN(G$92:G$101))+0.001</f>
        <v>0.664732394366197</v>
      </c>
      <c r="T93" s="91">
        <v>0.001</v>
      </c>
      <c r="U93" s="91">
        <f t="shared" ref="U93:U102" si="780">(I93-MIN(I$92:I$101))/(MAX(I$92:I$101)-MIN(I$92:I$101))+0.001</f>
        <v>0.107382978723404</v>
      </c>
      <c r="V93" s="108" cm="1">
        <f t="array" ref="V93">(MAX(J$92:J$101-J93)/(MAX(J$92:J$101)-MIN(J$92:J$101))+0.001)</f>
        <v>0.00868463073852295</v>
      </c>
      <c r="W93" s="108" cm="1">
        <f t="array" ref="W93">(MAX(K$92:K$101-K93)/(MAX(K$92:K$101)-MIN(K$92:K$101))+0.001)</f>
        <v>0.0136807983449671</v>
      </c>
      <c r="X93" s="91">
        <f t="shared" ref="X93:X102" si="781">(L93-MIN(L$92:L$101))/(MAX(L$92:L$101)-MIN(L$92:L$101))+0.001</f>
        <v>0.100605511819697</v>
      </c>
      <c r="Y93" s="91">
        <f t="shared" ref="Y93:Y102" si="782">(M93-MIN(M$92:M$101))/(MAX(M$92:M$101)-MIN(M$92:M$101))+0.001</f>
        <v>0.136014548981571</v>
      </c>
      <c r="Z93" s="91">
        <f t="shared" ref="Z93:Z102" si="783">(N93-MIN(N$92:N$101))/(MAX(N$92:N$101)-MIN(N$92:N$101))+0.001</f>
        <v>0.0397634642177645</v>
      </c>
      <c r="AB93" s="89">
        <f t="shared" ref="AB93:AB102" si="784">P93/SUM(P$92:P$101)</f>
        <v>0.0791172275306238</v>
      </c>
      <c r="AC93" s="89">
        <f t="shared" ref="AC93:AC101" si="785">Q93/SUM(Q$92:Q$101)</f>
        <v>0.0153327832329436</v>
      </c>
      <c r="AD93" s="89">
        <f t="shared" ref="AD93:AD101" si="786">R93/SUM(R$92:R$101)</f>
        <v>0.0547894100347153</v>
      </c>
      <c r="AE93" s="89">
        <f t="shared" ref="AE93:AE101" si="787">S93/SUM(S$92:S$101)</f>
        <v>0.124953006274655</v>
      </c>
      <c r="AF93" s="89">
        <f t="shared" ref="AF93:AF101" si="788">T93/SUM(T$92:T$101)</f>
        <v>0.1</v>
      </c>
      <c r="AG93" s="89">
        <f t="shared" ref="AG93:AG101" si="789">U93/SUM(U$92:U$101)</f>
        <v>0.0534243675240817</v>
      </c>
      <c r="AH93" s="89">
        <f t="shared" ref="AH93:AH101" si="790">V93/SUM(V$92:V$101)</f>
        <v>0.00737320160648015</v>
      </c>
      <c r="AI93" s="89">
        <f t="shared" ref="AI93:AI101" si="791">W93/SUM(W$92:W$101)</f>
        <v>0.00212771034494669</v>
      </c>
      <c r="AJ93" s="89">
        <f t="shared" ref="AJ93:AJ101" si="792">X93/SUM(X$92:X$101)</f>
        <v>0.0230124224667748</v>
      </c>
      <c r="AK93" s="89">
        <f t="shared" ref="AK93:AK101" si="793">Y93/SUM(Y$92:Y$101)</f>
        <v>0.0308368755648696</v>
      </c>
      <c r="AL93" s="89">
        <f t="shared" ref="AL93:AL101" si="794">Z93/SUM(Z$92:Z$101)</f>
        <v>0.00950013030125772</v>
      </c>
      <c r="AN93" s="89">
        <f t="shared" si="751"/>
        <v>-0.20070653174209</v>
      </c>
      <c r="AO93" s="89">
        <f t="shared" si="752"/>
        <v>-0.0640567198795313</v>
      </c>
      <c r="AP93" s="89">
        <f t="shared" si="753"/>
        <v>-0.159122601653085</v>
      </c>
      <c r="AQ93" s="89">
        <f t="shared" si="754"/>
        <v>-0.259879456895896</v>
      </c>
      <c r="AR93" s="89">
        <f t="shared" si="755"/>
        <v>-0.230258509299405</v>
      </c>
      <c r="AS93" s="89">
        <f t="shared" si="756"/>
        <v>-0.156506060474081</v>
      </c>
      <c r="AT93" s="89">
        <f t="shared" si="757"/>
        <v>-0.0362017065782025</v>
      </c>
      <c r="AU93" s="89">
        <f t="shared" si="758"/>
        <v>-0.0130911822331293</v>
      </c>
      <c r="AV93" s="89">
        <f t="shared" si="759"/>
        <v>-0.0867964394170373</v>
      </c>
      <c r="AW93" s="89">
        <f t="shared" si="760"/>
        <v>-0.107282848348023</v>
      </c>
      <c r="AX93" s="89">
        <f t="shared" si="761"/>
        <v>-0.0442368795044653</v>
      </c>
      <c r="AY93" s="95" t="s">
        <v>181</v>
      </c>
      <c r="AZ93" s="97">
        <f t="shared" ref="AZ93:BJ93" si="795">-1/LN(10)*AZ92</f>
        <v>0.940756846114429</v>
      </c>
      <c r="BA93" s="97">
        <f t="shared" si="795"/>
        <v>0.748983739503964</v>
      </c>
      <c r="BB93" s="97">
        <f t="shared" si="795"/>
        <v>0.887437124149212</v>
      </c>
      <c r="BC93" s="97">
        <f t="shared" si="795"/>
        <v>0.858078441528712</v>
      </c>
      <c r="BD93" s="97">
        <f t="shared" si="795"/>
        <v>1</v>
      </c>
      <c r="BE93" s="97">
        <f t="shared" si="795"/>
        <v>0.749731332508622</v>
      </c>
      <c r="BF93" s="97">
        <f t="shared" si="795"/>
        <v>0.302297802894354</v>
      </c>
      <c r="BG93" s="97">
        <f t="shared" si="795"/>
        <v>0.901527296215214</v>
      </c>
      <c r="BH93" s="97">
        <f t="shared" si="795"/>
        <v>0.854389799627808</v>
      </c>
      <c r="BI93" s="97">
        <f t="shared" si="795"/>
        <v>0.85254982663563</v>
      </c>
      <c r="BJ93" s="97">
        <f t="shared" si="795"/>
        <v>0.775351061750258</v>
      </c>
      <c r="BL93" s="89">
        <f t="shared" ref="BL93:BL102" si="796">AZ$97*P93</f>
        <v>0.113381876185802</v>
      </c>
      <c r="BM93" s="89">
        <f t="shared" ref="BM93:BM101" si="797">BA$97*Q93</f>
        <v>0.0428434562548258</v>
      </c>
      <c r="BN93" s="89">
        <f t="shared" ref="BN93:BN101" si="798">BB$97*R93</f>
        <v>0.0512782438821488</v>
      </c>
      <c r="BO93" s="89">
        <f t="shared" ref="BO93:BO101" si="799">BC$97*S93</f>
        <v>0.147090993219863</v>
      </c>
      <c r="BP93" s="89">
        <f t="shared" ref="BP93:BP101" si="800">BD$97*T93</f>
        <v>0.000313492063492064</v>
      </c>
      <c r="BQ93" s="89">
        <f t="shared" ref="BQ93:BQ101" si="801">BE$97*U93</f>
        <v>0.0499577216977339</v>
      </c>
      <c r="BR93" s="89">
        <f t="shared" ref="BR93:BR101" si="802">BF$97*V93</f>
        <v>0.00489082687295667</v>
      </c>
      <c r="BS93" s="89">
        <f t="shared" ref="BS93:BS101" si="803">BG$97*W93</f>
        <v>0.00597633534549062</v>
      </c>
      <c r="BT93" s="89">
        <f t="shared" ref="BT93:BT101" si="804">BH$97*X93</f>
        <v>0.019660563757913</v>
      </c>
      <c r="BU93" s="89">
        <f t="shared" ref="BU93:BU101" si="805">BI$97*Y93</f>
        <v>0.0588994880039049</v>
      </c>
      <c r="BV93" s="89">
        <f t="shared" ref="BV93:BV101" si="806">BJ$97*Z93</f>
        <v>0.0147736985121763</v>
      </c>
      <c r="BX93" s="89">
        <f t="shared" si="768"/>
        <v>0.207503576322777</v>
      </c>
      <c r="BY93" s="89">
        <f t="shared" si="769"/>
        <v>0.241212693356838</v>
      </c>
      <c r="BZ93" s="89">
        <f t="shared" si="770"/>
        <v>0.198682729165504</v>
      </c>
      <c r="CA93" s="89">
        <f t="shared" si="771"/>
        <v>0.197362206981089</v>
      </c>
      <c r="CC93" s="89">
        <f t="shared" ref="CC93:CC102" si="807">BX93/SUM(BX$92:BX$101)</f>
        <v>0.0401886287657544</v>
      </c>
      <c r="CD93" s="89">
        <f t="shared" ref="CD93:CD102" si="808">BY93/SUM(BY$92:BY$101)</f>
        <v>0.0491536062554269</v>
      </c>
      <c r="CE93" s="89">
        <f t="shared" ref="CE93:CE102" si="809">BZ93/SUM(BZ$92:BZ$101)</f>
        <v>0.0938856389279004</v>
      </c>
      <c r="CF93" s="89">
        <f t="shared" ref="CF93:CF102" si="810">CA93/SUM(CA$92:CA$101)</f>
        <v>0.0932970884122709</v>
      </c>
      <c r="CH93" s="89">
        <f t="shared" si="772"/>
        <v>-0.129173132740272</v>
      </c>
      <c r="CI93" s="89">
        <f t="shared" si="773"/>
        <v>-0.148090233773391</v>
      </c>
      <c r="CJ93" s="89">
        <f t="shared" si="774"/>
        <v>-0.222103175931221</v>
      </c>
      <c r="CK93" s="89">
        <f t="shared" si="775"/>
        <v>-0.22129755691128</v>
      </c>
      <c r="CL93" s="95" t="s">
        <v>181</v>
      </c>
      <c r="CM93" s="97">
        <f t="shared" ref="CM93:CP93" si="811">-1/LN(10)*CM92</f>
        <v>0.884200117110333</v>
      </c>
      <c r="CN93" s="97">
        <f t="shared" si="811"/>
        <v>0.913662911846812</v>
      </c>
      <c r="CO93" s="97">
        <f t="shared" si="811"/>
        <v>0.947319551033458</v>
      </c>
      <c r="CP93" s="97">
        <f t="shared" si="811"/>
        <v>0.868434567436806</v>
      </c>
      <c r="CR93" s="89">
        <f t="shared" ref="CR93:CR102" si="812">CM$97*BX93</f>
        <v>0.0449340150061969</v>
      </c>
      <c r="CS93" s="89">
        <f t="shared" ref="CS93:CS102" si="813">CN$97*BY93</f>
        <v>0.0382482212227593</v>
      </c>
      <c r="CT93" s="89">
        <f t="shared" ref="CT93:CT102" si="814">CO$97*BZ93</f>
        <v>0.0427425885520781</v>
      </c>
      <c r="CU93" s="89">
        <f t="shared" ref="CU93:CU102" si="815">CP$97*CA93</f>
        <v>0.0808707487179718</v>
      </c>
      <c r="CV93" s="87">
        <f t="shared" si="763"/>
        <v>0.206795573499006</v>
      </c>
      <c r="CX93">
        <f t="shared" si="573"/>
        <v>0.0438383017791375</v>
      </c>
    </row>
    <row r="94" spans="1:102">
      <c r="A94" s="20" t="s">
        <v>101</v>
      </c>
      <c r="B94" s="21">
        <v>2014</v>
      </c>
      <c r="C94" s="20" t="s">
        <v>96</v>
      </c>
      <c r="D94">
        <v>41741</v>
      </c>
      <c r="E94">
        <v>2.010062</v>
      </c>
      <c r="F94">
        <v>167692</v>
      </c>
      <c r="G94">
        <v>532</v>
      </c>
      <c r="I94">
        <v>18</v>
      </c>
      <c r="J94">
        <v>15013</v>
      </c>
      <c r="K94">
        <v>27.960657</v>
      </c>
      <c r="L94">
        <v>540900</v>
      </c>
      <c r="M94">
        <v>8227</v>
      </c>
      <c r="N94">
        <v>104284</v>
      </c>
      <c r="P94" s="90">
        <f t="shared" si="776"/>
        <v>0.566043959622273</v>
      </c>
      <c r="Q94" s="91">
        <f t="shared" si="777"/>
        <v>0.0167305565848992</v>
      </c>
      <c r="R94" s="91">
        <f t="shared" si="778"/>
        <v>0.26204187724708</v>
      </c>
      <c r="S94" s="91">
        <f t="shared" si="779"/>
        <v>0.664732394366197</v>
      </c>
      <c r="T94" s="91">
        <v>0.001</v>
      </c>
      <c r="U94" s="91">
        <f t="shared" si="780"/>
        <v>0.149936170212766</v>
      </c>
      <c r="V94" s="108" cm="1">
        <f t="array" ref="V94">(MAX(J$92:J$101-J94)/(MAX(J$92:J$101)-MIN(J$92:J$101))+0.001)</f>
        <v>0.001</v>
      </c>
      <c r="W94" s="108" cm="1">
        <f t="array" ref="W94">(MAX(K$92:K$101-K94)/(MAX(K$92:K$101)-MIN(K$92:K$101))+0.001)</f>
        <v>0.692301863293928</v>
      </c>
      <c r="X94" s="91">
        <f t="shared" si="781"/>
        <v>0.102808477325978</v>
      </c>
      <c r="Y94" s="91">
        <f t="shared" si="782"/>
        <v>0.310796314258002</v>
      </c>
      <c r="Z94" s="91">
        <f t="shared" si="783"/>
        <v>0.101552800707106</v>
      </c>
      <c r="AB94" s="89">
        <f t="shared" si="784"/>
        <v>0.0791172275306238</v>
      </c>
      <c r="AC94" s="89">
        <f t="shared" si="785"/>
        <v>0.00367338522168765</v>
      </c>
      <c r="AD94" s="89">
        <f t="shared" si="786"/>
        <v>0.0521295331048028</v>
      </c>
      <c r="AE94" s="89">
        <f t="shared" si="787"/>
        <v>0.124953006274655</v>
      </c>
      <c r="AF94" s="89">
        <f t="shared" si="788"/>
        <v>0.1</v>
      </c>
      <c r="AG94" s="89">
        <f t="shared" si="789"/>
        <v>0.07459510955859</v>
      </c>
      <c r="AH94" s="89">
        <f t="shared" si="790"/>
        <v>0.000848994255308332</v>
      </c>
      <c r="AI94" s="89">
        <f t="shared" si="791"/>
        <v>0.107670458931825</v>
      </c>
      <c r="AJ94" s="89">
        <f t="shared" si="792"/>
        <v>0.0235163269944027</v>
      </c>
      <c r="AK94" s="89">
        <f t="shared" si="793"/>
        <v>0.0704629566510024</v>
      </c>
      <c r="AL94" s="89">
        <f t="shared" si="794"/>
        <v>0.0242625952782088</v>
      </c>
      <c r="AN94" s="89">
        <f t="shared" si="751"/>
        <v>-0.20070653174209</v>
      </c>
      <c r="AO94" s="89">
        <f t="shared" si="752"/>
        <v>-0.0205953545375729</v>
      </c>
      <c r="AP94" s="89">
        <f t="shared" si="753"/>
        <v>-0.153991872956776</v>
      </c>
      <c r="AQ94" s="89">
        <f t="shared" si="754"/>
        <v>-0.259879456895896</v>
      </c>
      <c r="AR94" s="89">
        <f t="shared" si="755"/>
        <v>-0.230258509299405</v>
      </c>
      <c r="AS94" s="89">
        <f t="shared" si="756"/>
        <v>-0.193625058553367</v>
      </c>
      <c r="AT94" s="89">
        <f t="shared" si="757"/>
        <v>-0.00600362733589779</v>
      </c>
      <c r="AU94" s="89">
        <f t="shared" si="758"/>
        <v>-0.239963000863929</v>
      </c>
      <c r="AV94" s="89">
        <f t="shared" si="759"/>
        <v>-0.0881876450478147</v>
      </c>
      <c r="AW94" s="89">
        <f t="shared" si="760"/>
        <v>-0.186914840498584</v>
      </c>
      <c r="AX94" s="89">
        <f t="shared" si="761"/>
        <v>-0.090228210100371</v>
      </c>
      <c r="AY94" s="109" t="s">
        <v>182</v>
      </c>
      <c r="AZ94">
        <f>1-AZ93</f>
        <v>0.0592431538855709</v>
      </c>
      <c r="BA94">
        <f t="shared" ref="BA94:BJ94" si="816">1-BA93</f>
        <v>0.251016260496036</v>
      </c>
      <c r="BB94">
        <f t="shared" si="816"/>
        <v>0.112562875850788</v>
      </c>
      <c r="BC94">
        <f t="shared" si="816"/>
        <v>0.141921558471288</v>
      </c>
      <c r="BD94">
        <f t="shared" si="816"/>
        <v>0</v>
      </c>
      <c r="BE94">
        <f t="shared" si="816"/>
        <v>0.250268667491378</v>
      </c>
      <c r="BF94">
        <f t="shared" si="816"/>
        <v>0.697702197105647</v>
      </c>
      <c r="BG94">
        <f t="shared" si="816"/>
        <v>0.098472703784786</v>
      </c>
      <c r="BH94">
        <f t="shared" si="816"/>
        <v>0.145610200372192</v>
      </c>
      <c r="BI94">
        <f t="shared" si="816"/>
        <v>0.14745017336437</v>
      </c>
      <c r="BJ94">
        <f t="shared" si="816"/>
        <v>0.224648938249742</v>
      </c>
      <c r="BL94" s="89">
        <f t="shared" si="796"/>
        <v>0.113381876185802</v>
      </c>
      <c r="BM94" s="89">
        <f t="shared" si="797"/>
        <v>0.0102643151384515</v>
      </c>
      <c r="BN94" s="89">
        <f t="shared" si="798"/>
        <v>0.0487888245249751</v>
      </c>
      <c r="BO94" s="89">
        <f t="shared" si="799"/>
        <v>0.147090993219863</v>
      </c>
      <c r="BP94" s="89">
        <f t="shared" si="800"/>
        <v>0.000313492063492064</v>
      </c>
      <c r="BQ94" s="89">
        <f t="shared" si="801"/>
        <v>0.069754718605891</v>
      </c>
      <c r="BR94" s="89">
        <f t="shared" si="802"/>
        <v>0.000563158874592345</v>
      </c>
      <c r="BS94" s="89">
        <f t="shared" si="803"/>
        <v>0.302425925083136</v>
      </c>
      <c r="BT94" s="89">
        <f t="shared" si="804"/>
        <v>0.0200910724150365</v>
      </c>
      <c r="BU94" s="89">
        <f t="shared" si="805"/>
        <v>0.134586659444626</v>
      </c>
      <c r="BV94" s="89">
        <f t="shared" si="806"/>
        <v>0.0377308790928644</v>
      </c>
      <c r="BX94" s="89">
        <f t="shared" si="768"/>
        <v>0.172435015849229</v>
      </c>
      <c r="BY94" s="89">
        <f t="shared" si="769"/>
        <v>0.206144132883289</v>
      </c>
      <c r="BZ94" s="89">
        <f t="shared" si="770"/>
        <v>0.19619330980833</v>
      </c>
      <c r="CA94" s="89">
        <f t="shared" si="771"/>
        <v>0.217159203889246</v>
      </c>
      <c r="CC94" s="89">
        <f t="shared" si="807"/>
        <v>0.0333966621731953</v>
      </c>
      <c r="CD94" s="89">
        <f t="shared" si="808"/>
        <v>0.0420074391550439</v>
      </c>
      <c r="CE94" s="89">
        <f t="shared" si="809"/>
        <v>0.0927092874257371</v>
      </c>
      <c r="CF94" s="89">
        <f t="shared" si="810"/>
        <v>0.102655527391496</v>
      </c>
      <c r="CH94" s="89">
        <f t="shared" si="772"/>
        <v>-0.113525250979797</v>
      </c>
      <c r="CI94" s="89">
        <f t="shared" si="773"/>
        <v>-0.133159740694254</v>
      </c>
      <c r="CJ94" s="89">
        <f t="shared" si="774"/>
        <v>-0.22048925815411</v>
      </c>
      <c r="CK94" s="89">
        <f t="shared" si="775"/>
        <v>-0.233682608591103</v>
      </c>
      <c r="CL94" s="109" t="s">
        <v>182</v>
      </c>
      <c r="CM94">
        <f t="shared" ref="CM94:CP94" si="817">1-CM93</f>
        <v>0.115799882889667</v>
      </c>
      <c r="CN94">
        <f t="shared" si="817"/>
        <v>0.0863370881531883</v>
      </c>
      <c r="CO94">
        <f t="shared" si="817"/>
        <v>0.0526804489665416</v>
      </c>
      <c r="CP94">
        <f t="shared" si="817"/>
        <v>0.131565432563194</v>
      </c>
      <c r="CR94" s="89">
        <f t="shared" si="812"/>
        <v>0.0373400677090525</v>
      </c>
      <c r="CS94" s="89">
        <f t="shared" si="813"/>
        <v>0.0326875268816381</v>
      </c>
      <c r="CT94" s="89">
        <f t="shared" si="814"/>
        <v>0.0422070401037345</v>
      </c>
      <c r="CU94" s="89">
        <f t="shared" si="815"/>
        <v>0.0889827271297427</v>
      </c>
      <c r="CV94" s="87">
        <f t="shared" si="763"/>
        <v>0.201217361824168</v>
      </c>
      <c r="CX94">
        <f t="shared" si="573"/>
        <v>0.0397735539063935</v>
      </c>
    </row>
    <row r="95" spans="1:102">
      <c r="A95" s="20" t="s">
        <v>101</v>
      </c>
      <c r="B95" s="21">
        <v>2015</v>
      </c>
      <c r="C95" s="20" t="s">
        <v>96</v>
      </c>
      <c r="D95">
        <v>43083</v>
      </c>
      <c r="E95">
        <v>2.111761</v>
      </c>
      <c r="F95">
        <v>183963</v>
      </c>
      <c r="G95">
        <v>532</v>
      </c>
      <c r="I95">
        <v>19</v>
      </c>
      <c r="J95">
        <v>14941</v>
      </c>
      <c r="K95">
        <v>29.90509</v>
      </c>
      <c r="L95">
        <v>588700</v>
      </c>
      <c r="M95">
        <v>8240</v>
      </c>
      <c r="N95">
        <v>100400</v>
      </c>
      <c r="P95" s="90">
        <f t="shared" si="776"/>
        <v>0.620667860631716</v>
      </c>
      <c r="Q95" s="91">
        <f t="shared" si="777"/>
        <v>0.0543450465834334</v>
      </c>
      <c r="R95" s="91">
        <f t="shared" si="778"/>
        <v>0.31408775925381</v>
      </c>
      <c r="S95" s="91">
        <f t="shared" si="779"/>
        <v>0.664732394366197</v>
      </c>
      <c r="T95" s="97">
        <v>0.001</v>
      </c>
      <c r="U95" s="91">
        <f t="shared" si="780"/>
        <v>0.171212765957447</v>
      </c>
      <c r="V95" s="108" cm="1">
        <f t="array" ref="V95">(MAX(J$92:J$101-J95)/(MAX(J$92:J$101)-MIN(J$92:J$101))+0.001)</f>
        <v>0.00818562874251497</v>
      </c>
      <c r="W95" s="108" cm="1">
        <f t="array" ref="W95">(MAX(K$92:K$101-K95)/(MAX(K$92:K$101)-MIN(K$92:K$101))+0.001)</f>
        <v>0.505619831432173</v>
      </c>
      <c r="X95" s="91">
        <f t="shared" si="781"/>
        <v>0.178024013897565</v>
      </c>
      <c r="Y95" s="91">
        <f t="shared" si="782"/>
        <v>0.313318137730359</v>
      </c>
      <c r="Z95" s="91">
        <f t="shared" si="783"/>
        <v>0.0724596036014442</v>
      </c>
      <c r="AB95" s="89">
        <f t="shared" si="784"/>
        <v>0.0867521320840764</v>
      </c>
      <c r="AC95" s="89">
        <f t="shared" si="785"/>
        <v>0.011932077093699</v>
      </c>
      <c r="AD95" s="89">
        <f t="shared" si="786"/>
        <v>0.0624833267714551</v>
      </c>
      <c r="AE95" s="89">
        <f t="shared" si="787"/>
        <v>0.124953006274655</v>
      </c>
      <c r="AF95" s="89">
        <f t="shared" si="788"/>
        <v>0.1</v>
      </c>
      <c r="AG95" s="89">
        <f t="shared" si="789"/>
        <v>0.0851804805758442</v>
      </c>
      <c r="AH95" s="89">
        <f t="shared" si="790"/>
        <v>0.00694955177848198</v>
      </c>
      <c r="AI95" s="89">
        <f t="shared" si="791"/>
        <v>0.078636678856114</v>
      </c>
      <c r="AJ95" s="89">
        <f t="shared" si="792"/>
        <v>0.0407210672948408</v>
      </c>
      <c r="AK95" s="89">
        <f t="shared" si="793"/>
        <v>0.0710346981095149</v>
      </c>
      <c r="AL95" s="89">
        <f t="shared" si="794"/>
        <v>0.017311763180927</v>
      </c>
      <c r="AN95" s="89">
        <f t="shared" si="751"/>
        <v>-0.21208296186713</v>
      </c>
      <c r="AO95" s="89">
        <f t="shared" si="752"/>
        <v>-0.052841501129837</v>
      </c>
      <c r="AP95" s="89">
        <f t="shared" si="753"/>
        <v>-0.173257238138934</v>
      </c>
      <c r="AQ95" s="89">
        <f t="shared" si="754"/>
        <v>-0.259879456895896</v>
      </c>
      <c r="AR95" s="89">
        <f t="shared" si="755"/>
        <v>-0.230258509299405</v>
      </c>
      <c r="AS95" s="89">
        <f t="shared" si="756"/>
        <v>-0.209798073257641</v>
      </c>
      <c r="AT95" s="89">
        <f t="shared" si="757"/>
        <v>-0.0345328656431045</v>
      </c>
      <c r="AU95" s="89">
        <f t="shared" si="758"/>
        <v>-0.199966550339833</v>
      </c>
      <c r="AV95" s="89">
        <f t="shared" si="759"/>
        <v>-0.130348531262728</v>
      </c>
      <c r="AW95" s="89">
        <f t="shared" si="760"/>
        <v>-0.187857426067053</v>
      </c>
      <c r="AX95" s="89">
        <f t="shared" si="761"/>
        <v>-0.0702229004699515</v>
      </c>
      <c r="AY95" s="109" t="s">
        <v>183</v>
      </c>
      <c r="AZ95" s="77">
        <f t="shared" ref="AZ95:BB95" si="818">AZ94/(3-SUM($AZ93:$BB93))</f>
        <v>0.140113601515684</v>
      </c>
      <c r="BA95" s="77">
        <f t="shared" si="818"/>
        <v>0.593668466149385</v>
      </c>
      <c r="BB95" s="77">
        <f t="shared" si="818"/>
        <v>0.26621793233493</v>
      </c>
      <c r="BC95" s="77">
        <f t="shared" ref="BC95:BE95" si="819">BC94/(3-SUM($BC93:$BE93))</f>
        <v>0.361869187644666</v>
      </c>
      <c r="BD95" s="77">
        <f t="shared" si="819"/>
        <v>0</v>
      </c>
      <c r="BE95" s="77">
        <f t="shared" si="819"/>
        <v>0.638130812355334</v>
      </c>
      <c r="BF95" s="77">
        <f>BF94/(2-SUM($BF93:$BG93))</f>
        <v>0.87631774918469</v>
      </c>
      <c r="BG95" s="77">
        <f>BG94/(2-SUM($BF93:$BG93))</f>
        <v>0.123682250815311</v>
      </c>
      <c r="BH95" s="77">
        <f t="shared" ref="BH95:BJ95" si="820">BH94/(3-SUM($BH93:$BJ93))</f>
        <v>0.281258607873069</v>
      </c>
      <c r="BI95" s="77">
        <f t="shared" si="820"/>
        <v>0.284812673735084</v>
      </c>
      <c r="BJ95" s="77">
        <f t="shared" si="820"/>
        <v>0.433928718391848</v>
      </c>
      <c r="BL95" s="89">
        <f t="shared" si="796"/>
        <v>0.12432335922039</v>
      </c>
      <c r="BM95" s="89">
        <f t="shared" si="797"/>
        <v>0.0333410715606237</v>
      </c>
      <c r="BN95" s="89">
        <f t="shared" si="798"/>
        <v>0.0584790978169788</v>
      </c>
      <c r="BO95" s="89">
        <f t="shared" si="799"/>
        <v>0.147090993219863</v>
      </c>
      <c r="BP95" s="89">
        <f t="shared" si="800"/>
        <v>0.000313492063492064</v>
      </c>
      <c r="BQ95" s="89">
        <f t="shared" si="801"/>
        <v>0.0796532170599695</v>
      </c>
      <c r="BR95" s="89">
        <f t="shared" si="802"/>
        <v>0.00460980947046548</v>
      </c>
      <c r="BS95" s="89">
        <f t="shared" si="803"/>
        <v>0.22087553619126</v>
      </c>
      <c r="BT95" s="89">
        <f t="shared" si="804"/>
        <v>0.0347898679939662</v>
      </c>
      <c r="BU95" s="89">
        <f t="shared" si="805"/>
        <v>0.135678705203482</v>
      </c>
      <c r="BV95" s="89">
        <f t="shared" si="806"/>
        <v>0.0269216065294757</v>
      </c>
      <c r="BX95" s="89">
        <f t="shared" si="768"/>
        <v>0.216143528597993</v>
      </c>
      <c r="BY95" s="89">
        <f t="shared" si="769"/>
        <v>0.238911162597465</v>
      </c>
      <c r="BZ95" s="89">
        <f t="shared" si="770"/>
        <v>0.205883583100334</v>
      </c>
      <c r="CA95" s="89">
        <f t="shared" si="771"/>
        <v>0.227057702343325</v>
      </c>
      <c r="CC95" s="89">
        <f t="shared" si="807"/>
        <v>0.0418619870793594</v>
      </c>
      <c r="CD95" s="89">
        <f t="shared" si="808"/>
        <v>0.048684607152782</v>
      </c>
      <c r="CE95" s="89">
        <f t="shared" si="809"/>
        <v>0.0972883341462394</v>
      </c>
      <c r="CF95" s="89">
        <f t="shared" si="810"/>
        <v>0.107334746881109</v>
      </c>
      <c r="CH95" s="89">
        <f t="shared" si="772"/>
        <v>-0.132843870883749</v>
      </c>
      <c r="CI95" s="89">
        <f t="shared" si="773"/>
        <v>-0.147143985377453</v>
      </c>
      <c r="CJ95" s="89">
        <f t="shared" si="774"/>
        <v>-0.226689231221629</v>
      </c>
      <c r="CK95" s="89">
        <f t="shared" si="775"/>
        <v>-0.23954999426085</v>
      </c>
      <c r="CL95" s="109" t="s">
        <v>183</v>
      </c>
      <c r="CM95">
        <f t="shared" ref="CM95:CP95" si="821">CM94/(4-SUM($CM93:$CP93))</f>
        <v>0.299702437928223</v>
      </c>
      <c r="CN95">
        <f t="shared" si="821"/>
        <v>0.223449585245163</v>
      </c>
      <c r="CO95">
        <f t="shared" si="821"/>
        <v>0.136342616179232</v>
      </c>
      <c r="CP95">
        <f t="shared" si="821"/>
        <v>0.340505360647382</v>
      </c>
      <c r="CR95" s="89">
        <f t="shared" si="812"/>
        <v>0.0468049598451594</v>
      </c>
      <c r="CS95" s="89">
        <f t="shared" si="813"/>
        <v>0.0378832758444279</v>
      </c>
      <c r="CT95" s="89">
        <f t="shared" si="814"/>
        <v>0.0442917072814854</v>
      </c>
      <c r="CU95" s="89">
        <f t="shared" si="815"/>
        <v>0.0930387163356281</v>
      </c>
      <c r="CV95" s="87">
        <f t="shared" si="763"/>
        <v>0.222018659306701</v>
      </c>
      <c r="CX95">
        <f t="shared" si="573"/>
        <v>0.0455483335633224</v>
      </c>
    </row>
    <row r="96" spans="1:102">
      <c r="A96" s="20" t="s">
        <v>101</v>
      </c>
      <c r="B96" s="21">
        <v>2016</v>
      </c>
      <c r="C96" s="20" t="s">
        <v>96</v>
      </c>
      <c r="D96">
        <v>48323</v>
      </c>
      <c r="E96">
        <v>1.967531</v>
      </c>
      <c r="F96">
        <v>193974</v>
      </c>
      <c r="G96">
        <v>532</v>
      </c>
      <c r="I96">
        <v>15</v>
      </c>
      <c r="J96">
        <v>14959</v>
      </c>
      <c r="K96">
        <v>24.745335</v>
      </c>
      <c r="L96">
        <v>671500</v>
      </c>
      <c r="M96">
        <v>8949</v>
      </c>
      <c r="N96">
        <v>109830</v>
      </c>
      <c r="P96" s="90">
        <f t="shared" si="776"/>
        <v>0.833953435363074</v>
      </c>
      <c r="Q96" s="91">
        <f t="shared" si="777"/>
        <v>0.001</v>
      </c>
      <c r="R96" s="91">
        <f t="shared" si="778"/>
        <v>0.346109843008304</v>
      </c>
      <c r="S96" s="91">
        <f t="shared" si="779"/>
        <v>0.664732394366197</v>
      </c>
      <c r="T96" s="91">
        <v>0.001</v>
      </c>
      <c r="U96" s="91">
        <f t="shared" si="780"/>
        <v>0.0861063829787234</v>
      </c>
      <c r="V96" s="108" cm="1">
        <f t="array" ref="V96">(MAX(J$92:J$101-J96)/(MAX(J$92:J$101)-MIN(J$92:J$101))+0.001)</f>
        <v>0.00638922155688623</v>
      </c>
      <c r="W96" s="108" cm="1">
        <f t="array" ref="W96">(MAX(K$92:K$101-K96)/(MAX(K$92:K$101)-MIN(K$92:K$101))+0.001)</f>
        <v>1.001</v>
      </c>
      <c r="X96" s="91">
        <f t="shared" si="781"/>
        <v>0.308313688126173</v>
      </c>
      <c r="Y96" s="91">
        <f t="shared" si="782"/>
        <v>0.450854510184287</v>
      </c>
      <c r="Z96" s="91">
        <f t="shared" si="783"/>
        <v>0.143095249509371</v>
      </c>
      <c r="AB96" s="89">
        <f t="shared" si="784"/>
        <v>0.11656353287401</v>
      </c>
      <c r="AC96" s="89">
        <f t="shared" si="785"/>
        <v>0.000219561447525494</v>
      </c>
      <c r="AD96" s="89">
        <f t="shared" si="786"/>
        <v>0.0688536683851762</v>
      </c>
      <c r="AE96" s="89">
        <f t="shared" si="787"/>
        <v>0.124953006274655</v>
      </c>
      <c r="AF96" s="89">
        <f t="shared" si="788"/>
        <v>0.1</v>
      </c>
      <c r="AG96" s="89">
        <f t="shared" si="789"/>
        <v>0.0428389965068276</v>
      </c>
      <c r="AH96" s="89">
        <f t="shared" si="790"/>
        <v>0.00542441239768857</v>
      </c>
      <c r="AI96" s="89">
        <f t="shared" si="791"/>
        <v>0.155680831014892</v>
      </c>
      <c r="AJ96" s="89">
        <f t="shared" si="792"/>
        <v>0.0705234207859761</v>
      </c>
      <c r="AK96" s="89">
        <f t="shared" si="793"/>
        <v>0.102216597654541</v>
      </c>
      <c r="AL96" s="89">
        <f t="shared" si="794"/>
        <v>0.0341877535715985</v>
      </c>
      <c r="AN96" s="89">
        <f t="shared" si="751"/>
        <v>-0.2505321935407</v>
      </c>
      <c r="AO96" s="89">
        <f t="shared" si="752"/>
        <v>-0.00184955893999393</v>
      </c>
      <c r="AP96" s="89">
        <f t="shared" si="753"/>
        <v>-0.184236702428704</v>
      </c>
      <c r="AQ96" s="89">
        <f t="shared" si="754"/>
        <v>-0.259879456895896</v>
      </c>
      <c r="AR96" s="89">
        <f t="shared" si="755"/>
        <v>-0.230258509299405</v>
      </c>
      <c r="AS96" s="89">
        <f t="shared" si="756"/>
        <v>-0.134955967344871</v>
      </c>
      <c r="AT96" s="89">
        <f t="shared" si="757"/>
        <v>-0.0282983224876344</v>
      </c>
      <c r="AU96" s="89">
        <f t="shared" si="758"/>
        <v>-0.289558144824808</v>
      </c>
      <c r="AV96" s="89">
        <f t="shared" si="759"/>
        <v>-0.187014741713695</v>
      </c>
      <c r="AW96" s="89">
        <f t="shared" si="760"/>
        <v>-0.233121429363894</v>
      </c>
      <c r="AX96" s="89">
        <f t="shared" si="761"/>
        <v>-0.115414019567576</v>
      </c>
      <c r="AY96" s="77" t="s">
        <v>184</v>
      </c>
      <c r="AZ96" s="110">
        <v>0.26049795615013</v>
      </c>
      <c r="BA96" s="110">
        <v>0.633345720302242</v>
      </c>
      <c r="BB96" s="110">
        <v>0.106156323547628</v>
      </c>
      <c r="BC96" s="110">
        <v>0.0806878306878307</v>
      </c>
      <c r="BD96" s="110">
        <v>0.626984126984127</v>
      </c>
      <c r="BE96" s="110">
        <v>0.292328042328042</v>
      </c>
      <c r="BF96" s="110">
        <v>0.25</v>
      </c>
      <c r="BG96" s="110">
        <v>0.75</v>
      </c>
      <c r="BH96" s="110">
        <v>0.10958605664488</v>
      </c>
      <c r="BI96" s="110">
        <v>0.581263616557734</v>
      </c>
      <c r="BJ96" s="110">
        <v>0.309150326797386</v>
      </c>
      <c r="BL96" s="89">
        <f t="shared" si="796"/>
        <v>0.167045692380779</v>
      </c>
      <c r="BM96" s="89">
        <f t="shared" si="797"/>
        <v>0.000613507093225813</v>
      </c>
      <c r="BN96" s="89">
        <f t="shared" si="798"/>
        <v>0.0644411976219231</v>
      </c>
      <c r="BO96" s="89">
        <f t="shared" si="799"/>
        <v>0.147090993219863</v>
      </c>
      <c r="BP96" s="89">
        <f t="shared" si="800"/>
        <v>0.000313492063492064</v>
      </c>
      <c r="BQ96" s="89">
        <f t="shared" si="801"/>
        <v>0.0400592232436556</v>
      </c>
      <c r="BR96" s="89">
        <f t="shared" si="802"/>
        <v>0.0035981468214972</v>
      </c>
      <c r="BS96" s="89">
        <f t="shared" si="803"/>
        <v>0.437277966533063</v>
      </c>
      <c r="BT96" s="89">
        <f t="shared" si="804"/>
        <v>0.0602513800009828</v>
      </c>
      <c r="BU96" s="89">
        <f t="shared" si="805"/>
        <v>0.195237200821096</v>
      </c>
      <c r="BV96" s="89">
        <f t="shared" si="806"/>
        <v>0.0531655406882693</v>
      </c>
      <c r="BX96" s="89">
        <f t="shared" si="768"/>
        <v>0.232100397095928</v>
      </c>
      <c r="BY96" s="89">
        <f t="shared" si="769"/>
        <v>0.212145697935012</v>
      </c>
      <c r="BZ96" s="89">
        <f t="shared" si="770"/>
        <v>0.211845682905278</v>
      </c>
      <c r="CA96" s="89">
        <f t="shared" si="771"/>
        <v>0.187463708527011</v>
      </c>
      <c r="CC96" s="89">
        <f t="shared" si="807"/>
        <v>0.044952462316904</v>
      </c>
      <c r="CD96" s="89">
        <f t="shared" si="808"/>
        <v>0.0432304202567569</v>
      </c>
      <c r="CE96" s="89">
        <f t="shared" si="809"/>
        <v>0.10010566785154</v>
      </c>
      <c r="CF96" s="89">
        <f t="shared" si="810"/>
        <v>0.0886178689226582</v>
      </c>
      <c r="CH96" s="89">
        <f t="shared" si="772"/>
        <v>-0.13944926931328</v>
      </c>
      <c r="CI96" s="89">
        <f t="shared" si="773"/>
        <v>-0.135795865546855</v>
      </c>
      <c r="CJ96" s="89">
        <f t="shared" si="774"/>
        <v>-0.230396094858809</v>
      </c>
      <c r="CK96" s="89">
        <f t="shared" si="775"/>
        <v>-0.214758471948502</v>
      </c>
      <c r="CL96" s="77" t="s">
        <v>184</v>
      </c>
      <c r="CM96" s="111">
        <v>0.133389037433155</v>
      </c>
      <c r="CN96" s="111">
        <v>0.0936831550802139</v>
      </c>
      <c r="CO96" s="111">
        <v>0.293917112299465</v>
      </c>
      <c r="CP96" s="111">
        <v>0.479010695187166</v>
      </c>
      <c r="CR96" s="89">
        <f t="shared" si="812"/>
        <v>0.0502603517051186</v>
      </c>
      <c r="CS96" s="89">
        <f t="shared" si="813"/>
        <v>0.0336391732671849</v>
      </c>
      <c r="CT96" s="89">
        <f t="shared" si="814"/>
        <v>0.0455743330031045</v>
      </c>
      <c r="CU96" s="89">
        <f t="shared" si="815"/>
        <v>0.0768147595120865</v>
      </c>
      <c r="CV96" s="87">
        <f t="shared" si="763"/>
        <v>0.206288617487495</v>
      </c>
      <c r="CX96">
        <f t="shared" si="573"/>
        <v>0.0479173423541115</v>
      </c>
    </row>
    <row r="97" spans="1:102">
      <c r="A97" s="20" t="s">
        <v>101</v>
      </c>
      <c r="B97" s="21">
        <v>2017</v>
      </c>
      <c r="C97" s="20" t="s">
        <v>96</v>
      </c>
      <c r="D97">
        <v>52394</v>
      </c>
      <c r="E97">
        <v>4.643547</v>
      </c>
      <c r="F97">
        <v>334733</v>
      </c>
      <c r="G97">
        <v>532</v>
      </c>
      <c r="I97">
        <v>17</v>
      </c>
      <c r="J97">
        <v>14827</v>
      </c>
      <c r="K97">
        <v>26.383776</v>
      </c>
      <c r="L97">
        <v>758700</v>
      </c>
      <c r="M97">
        <v>9658</v>
      </c>
      <c r="N97">
        <v>115768</v>
      </c>
      <c r="P97" s="90">
        <f t="shared" si="776"/>
        <v>0.99965678931944</v>
      </c>
      <c r="Q97" s="91">
        <f t="shared" si="777"/>
        <v>0.990753852721439</v>
      </c>
      <c r="R97" s="91">
        <f t="shared" si="778"/>
        <v>0.796354222910296</v>
      </c>
      <c r="S97" s="91">
        <f t="shared" si="779"/>
        <v>0.664732394366197</v>
      </c>
      <c r="T97" s="91">
        <v>0.001</v>
      </c>
      <c r="U97" s="91">
        <f t="shared" si="780"/>
        <v>0.128659574468085</v>
      </c>
      <c r="V97" s="108" cm="1">
        <f t="array" ref="V97">(MAX(J$92:J$101-J97)/(MAX(J$92:J$101)-MIN(J$92:J$101))+0.001)</f>
        <v>0.019562874251497</v>
      </c>
      <c r="W97" s="108" cm="1">
        <f t="array" ref="W97">(MAX(K$92:K$101-K97)/(MAX(K$92:K$101)-MIN(K$92:K$101))+0.001)</f>
        <v>0.843695791027202</v>
      </c>
      <c r="X97" s="91">
        <f t="shared" si="781"/>
        <v>0.445526968231664</v>
      </c>
      <c r="Y97" s="91">
        <f t="shared" si="782"/>
        <v>0.588390882638215</v>
      </c>
      <c r="Z97" s="91">
        <f t="shared" si="783"/>
        <v>0.187573983910353</v>
      </c>
      <c r="AB97" s="89">
        <f t="shared" si="784"/>
        <v>0.139724260472449</v>
      </c>
      <c r="AC97" s="89">
        <f t="shared" si="785"/>
        <v>0.217531350044979</v>
      </c>
      <c r="AD97" s="89">
        <f t="shared" si="786"/>
        <v>0.158423433164496</v>
      </c>
      <c r="AE97" s="89">
        <f t="shared" si="787"/>
        <v>0.124953006274655</v>
      </c>
      <c r="AF97" s="89">
        <f t="shared" si="788"/>
        <v>0.1</v>
      </c>
      <c r="AG97" s="89">
        <f t="shared" si="789"/>
        <v>0.0640097385413359</v>
      </c>
      <c r="AH97" s="89">
        <f t="shared" si="790"/>
        <v>0.0166087678568403</v>
      </c>
      <c r="AI97" s="89">
        <f t="shared" si="791"/>
        <v>0.131216045825056</v>
      </c>
      <c r="AJ97" s="89">
        <f t="shared" si="792"/>
        <v>0.101909474221085</v>
      </c>
      <c r="AK97" s="89">
        <f t="shared" si="793"/>
        <v>0.133398497199566</v>
      </c>
      <c r="AL97" s="89">
        <f t="shared" si="794"/>
        <v>0.0448144376585345</v>
      </c>
      <c r="AN97" s="89">
        <f t="shared" si="751"/>
        <v>-0.274989132667287</v>
      </c>
      <c r="AO97" s="89">
        <f t="shared" si="752"/>
        <v>-0.331824997147025</v>
      </c>
      <c r="AP97" s="89">
        <f t="shared" si="753"/>
        <v>-0.29189262085327</v>
      </c>
      <c r="AQ97" s="89">
        <f t="shared" si="754"/>
        <v>-0.259879456895896</v>
      </c>
      <c r="AR97" s="89">
        <f t="shared" si="755"/>
        <v>-0.230258509299405</v>
      </c>
      <c r="AS97" s="89">
        <f t="shared" si="756"/>
        <v>-0.175944851243112</v>
      </c>
      <c r="AT97" s="89">
        <f t="shared" si="757"/>
        <v>-0.0680598164848659</v>
      </c>
      <c r="AU97" s="89">
        <f t="shared" si="758"/>
        <v>-0.266487993988737</v>
      </c>
      <c r="AV97" s="89">
        <f t="shared" si="759"/>
        <v>-0.232727646436247</v>
      </c>
      <c r="AW97" s="89">
        <f t="shared" si="760"/>
        <v>-0.26871985515583</v>
      </c>
      <c r="AX97" s="89">
        <f t="shared" si="761"/>
        <v>-0.139158908696815</v>
      </c>
      <c r="AY97" s="77" t="s">
        <v>185</v>
      </c>
      <c r="AZ97">
        <f>AVERAGE(AZ95:AZ96)</f>
        <v>0.200305778832907</v>
      </c>
      <c r="BA97">
        <f t="shared" ref="BA97:BJ97" si="822">AVERAGE(BA95:BA96)</f>
        <v>0.613507093225813</v>
      </c>
      <c r="BB97">
        <f t="shared" si="822"/>
        <v>0.186187127941279</v>
      </c>
      <c r="BC97">
        <f t="shared" si="822"/>
        <v>0.221278509166249</v>
      </c>
      <c r="BD97">
        <f t="shared" si="822"/>
        <v>0.313492063492063</v>
      </c>
      <c r="BE97">
        <f t="shared" si="822"/>
        <v>0.465229427341688</v>
      </c>
      <c r="BF97">
        <f t="shared" si="822"/>
        <v>0.563158874592345</v>
      </c>
      <c r="BG97">
        <f t="shared" si="822"/>
        <v>0.436841125407656</v>
      </c>
      <c r="BH97">
        <f t="shared" si="822"/>
        <v>0.195422332258974</v>
      </c>
      <c r="BI97">
        <f t="shared" si="822"/>
        <v>0.433038145146409</v>
      </c>
      <c r="BJ97">
        <f t="shared" si="822"/>
        <v>0.371539522594617</v>
      </c>
      <c r="BL97" s="89">
        <f t="shared" si="796"/>
        <v>0.200237031750234</v>
      </c>
      <c r="BM97" s="89">
        <f t="shared" si="797"/>
        <v>0.607834516285406</v>
      </c>
      <c r="BN97" s="89">
        <f t="shared" si="798"/>
        <v>0.148270905587577</v>
      </c>
      <c r="BO97" s="89">
        <f t="shared" si="799"/>
        <v>0.147090993219863</v>
      </c>
      <c r="BP97" s="89">
        <f t="shared" si="800"/>
        <v>0.000313492063492064</v>
      </c>
      <c r="BQ97" s="89">
        <f t="shared" si="801"/>
        <v>0.0598562201518125</v>
      </c>
      <c r="BR97" s="89">
        <f t="shared" si="802"/>
        <v>0.0110170062472646</v>
      </c>
      <c r="BS97" s="89">
        <f t="shared" si="803"/>
        <v>0.368561018854025</v>
      </c>
      <c r="BT97" s="89">
        <f t="shared" si="804"/>
        <v>0.0870659192161017</v>
      </c>
      <c r="BU97" s="89">
        <f t="shared" si="805"/>
        <v>0.254795696438711</v>
      </c>
      <c r="BV97" s="89">
        <f t="shared" si="806"/>
        <v>0.0696911484332229</v>
      </c>
      <c r="BX97" s="89">
        <f t="shared" si="768"/>
        <v>0.956342453623217</v>
      </c>
      <c r="BY97" s="89">
        <f t="shared" si="769"/>
        <v>0.903196415092846</v>
      </c>
      <c r="BZ97" s="89">
        <f t="shared" si="770"/>
        <v>0.295675390870932</v>
      </c>
      <c r="CA97" s="89">
        <f t="shared" si="771"/>
        <v>0.207260705435167</v>
      </c>
      <c r="CC97" s="89">
        <f t="shared" si="807"/>
        <v>0.18522134665192</v>
      </c>
      <c r="CD97" s="89">
        <f t="shared" si="808"/>
        <v>0.184050682992502</v>
      </c>
      <c r="CE97" s="89">
        <f t="shared" si="809"/>
        <v>0.139718601127379</v>
      </c>
      <c r="CF97" s="89">
        <f t="shared" si="810"/>
        <v>0.0979763079018836</v>
      </c>
      <c r="CH97" s="89">
        <f t="shared" si="772"/>
        <v>-0.312320920175502</v>
      </c>
      <c r="CI97" s="89">
        <f t="shared" si="773"/>
        <v>-0.311513899119566</v>
      </c>
      <c r="CJ97" s="89">
        <f t="shared" si="774"/>
        <v>-0.274983653829186</v>
      </c>
      <c r="CK97" s="89">
        <f t="shared" si="775"/>
        <v>-0.227601861948096</v>
      </c>
      <c r="CL97" s="77" t="s">
        <v>185</v>
      </c>
      <c r="CM97">
        <f t="shared" ref="CM97:CP97" si="823">AVERAGE(CM95:CM96)</f>
        <v>0.216545737680689</v>
      </c>
      <c r="CN97">
        <f t="shared" si="823"/>
        <v>0.158566370162688</v>
      </c>
      <c r="CO97">
        <f t="shared" si="823"/>
        <v>0.215129864239348</v>
      </c>
      <c r="CP97">
        <f t="shared" si="823"/>
        <v>0.409758027917274</v>
      </c>
      <c r="CR97" s="89">
        <f t="shared" si="812"/>
        <v>0.2070918820952</v>
      </c>
      <c r="CS97" s="89">
        <f t="shared" si="813"/>
        <v>0.143216577085225</v>
      </c>
      <c r="CT97" s="89">
        <f t="shared" si="814"/>
        <v>0.0636086066969799</v>
      </c>
      <c r="CU97" s="89">
        <f t="shared" si="815"/>
        <v>0.0849267379238573</v>
      </c>
      <c r="CV97" s="87">
        <f t="shared" si="763"/>
        <v>0.498843803801262</v>
      </c>
      <c r="CX97">
        <f t="shared" si="573"/>
        <v>0.114071657504541</v>
      </c>
    </row>
    <row r="98" spans="1:102">
      <c r="A98" s="20" t="s">
        <v>101</v>
      </c>
      <c r="B98" s="21">
        <v>2018</v>
      </c>
      <c r="C98" s="20" t="s">
        <v>96</v>
      </c>
      <c r="D98">
        <v>52405</v>
      </c>
      <c r="E98">
        <v>4.6527812</v>
      </c>
      <c r="F98">
        <v>356059</v>
      </c>
      <c r="G98">
        <v>688</v>
      </c>
      <c r="I98">
        <v>58</v>
      </c>
      <c r="J98">
        <v>14870</v>
      </c>
      <c r="K98">
        <v>26.45138</v>
      </c>
      <c r="L98">
        <v>939738</v>
      </c>
      <c r="M98">
        <v>10367</v>
      </c>
      <c r="N98">
        <v>197270</v>
      </c>
      <c r="P98" s="90">
        <f t="shared" si="776"/>
        <v>1.00010452621296</v>
      </c>
      <c r="Q98" s="91">
        <f t="shared" si="777"/>
        <v>0.994169222818927</v>
      </c>
      <c r="R98" s="91">
        <f t="shared" si="778"/>
        <v>0.864569481940197</v>
      </c>
      <c r="S98" s="91">
        <f t="shared" si="779"/>
        <v>0.939380281690141</v>
      </c>
      <c r="T98" s="97">
        <v>0.001</v>
      </c>
      <c r="U98" s="91">
        <f t="shared" si="780"/>
        <v>1.001</v>
      </c>
      <c r="V98" s="108" cm="1">
        <f t="array" ref="V98">(MAX(J$92:J$101-J98)/(MAX(J$92:J$101)-MIN(J$92:J$101))+0.001)</f>
        <v>0.0152714570858283</v>
      </c>
      <c r="W98" s="108" cm="1">
        <f t="array" ref="W98">(MAX(K$92:K$101-K98)/(MAX(K$92:K$101)-MIN(K$92:K$101))+0.001)</f>
        <v>0.837205234612051</v>
      </c>
      <c r="X98" s="91">
        <f t="shared" si="781"/>
        <v>0.730398732035996</v>
      </c>
      <c r="Y98" s="91">
        <f t="shared" si="782"/>
        <v>0.725927255092144</v>
      </c>
      <c r="Z98" s="91">
        <f t="shared" si="783"/>
        <v>0.798066710611077</v>
      </c>
      <c r="AB98" s="89">
        <f t="shared" si="784"/>
        <v>0.139786841657314</v>
      </c>
      <c r="AC98" s="89">
        <f t="shared" si="785"/>
        <v>0.218281233647419</v>
      </c>
      <c r="AD98" s="89">
        <f t="shared" si="786"/>
        <v>0.1719938961806</v>
      </c>
      <c r="AE98" s="89">
        <f t="shared" si="787"/>
        <v>0.176579915808424</v>
      </c>
      <c r="AF98" s="89">
        <f t="shared" si="788"/>
        <v>0.1</v>
      </c>
      <c r="AG98" s="89">
        <f t="shared" si="789"/>
        <v>0.498009950248756</v>
      </c>
      <c r="AH98" s="89">
        <f t="shared" si="790"/>
        <v>0.012965379336056</v>
      </c>
      <c r="AI98" s="89">
        <f t="shared" si="791"/>
        <v>0.130206600054367</v>
      </c>
      <c r="AJ98" s="89">
        <f t="shared" si="792"/>
        <v>0.167070808415869</v>
      </c>
      <c r="AK98" s="89">
        <f t="shared" si="793"/>
        <v>0.164580396744592</v>
      </c>
      <c r="AL98" s="89">
        <f t="shared" si="794"/>
        <v>0.19067095609125</v>
      </c>
      <c r="AN98" s="89">
        <f t="shared" si="751"/>
        <v>-0.275049702521325</v>
      </c>
      <c r="AO98" s="89">
        <f t="shared" si="752"/>
        <v>-0.332217704182685</v>
      </c>
      <c r="AP98" s="89">
        <f t="shared" si="753"/>
        <v>-0.302760217370075</v>
      </c>
      <c r="AQ98" s="89">
        <f t="shared" si="754"/>
        <v>-0.306186346890029</v>
      </c>
      <c r="AR98" s="89">
        <f t="shared" si="755"/>
        <v>-0.230258509299405</v>
      </c>
      <c r="AS98" s="89">
        <f t="shared" si="756"/>
        <v>-0.347180277094348</v>
      </c>
      <c r="AT98" s="89">
        <f t="shared" si="757"/>
        <v>-0.0563407006787215</v>
      </c>
      <c r="AU98" s="89">
        <f t="shared" si="758"/>
        <v>-0.265443453307452</v>
      </c>
      <c r="AV98" s="89">
        <f t="shared" si="759"/>
        <v>-0.29894607166543</v>
      </c>
      <c r="AW98" s="89">
        <f t="shared" si="760"/>
        <v>-0.296961641845145</v>
      </c>
      <c r="AX98" s="89">
        <f t="shared" si="761"/>
        <v>-0.315981067626395</v>
      </c>
      <c r="BL98" s="89">
        <f t="shared" si="796"/>
        <v>0.200326716037403</v>
      </c>
      <c r="BM98" s="89">
        <f t="shared" si="797"/>
        <v>0.609929870066206</v>
      </c>
      <c r="BN98" s="89">
        <f t="shared" si="798"/>
        <v>0.160971708748125</v>
      </c>
      <c r="BO98" s="89">
        <f t="shared" si="799"/>
        <v>0.207864668272565</v>
      </c>
      <c r="BP98" s="89">
        <f t="shared" si="800"/>
        <v>0.000313492063492064</v>
      </c>
      <c r="BQ98" s="89">
        <f t="shared" si="801"/>
        <v>0.46569465676903</v>
      </c>
      <c r="BR98" s="89">
        <f t="shared" si="802"/>
        <v>0.00860025658584036</v>
      </c>
      <c r="BS98" s="89">
        <f t="shared" si="803"/>
        <v>0.365725676885109</v>
      </c>
      <c r="BT98" s="89">
        <f t="shared" si="804"/>
        <v>0.142736223693472</v>
      </c>
      <c r="BU98" s="89">
        <f t="shared" si="805"/>
        <v>0.314354192056326</v>
      </c>
      <c r="BV98" s="89">
        <f t="shared" si="806"/>
        <v>0.296513324659096</v>
      </c>
      <c r="BX98" s="89">
        <f t="shared" si="768"/>
        <v>0.971228294851733</v>
      </c>
      <c r="BY98" s="89">
        <f t="shared" si="769"/>
        <v>0.978766247086896</v>
      </c>
      <c r="BZ98" s="89">
        <f t="shared" si="770"/>
        <v>0.369149869084182</v>
      </c>
      <c r="CA98" s="89">
        <f t="shared" si="771"/>
        <v>0.673872817105087</v>
      </c>
      <c r="CC98" s="89">
        <f t="shared" si="807"/>
        <v>0.188104388754617</v>
      </c>
      <c r="CD98" s="89">
        <f t="shared" si="808"/>
        <v>0.199450078915374</v>
      </c>
      <c r="CE98" s="89">
        <f t="shared" si="809"/>
        <v>0.174438268815248</v>
      </c>
      <c r="CF98" s="89">
        <f t="shared" si="810"/>
        <v>0.31855324663097</v>
      </c>
      <c r="CH98" s="89">
        <f t="shared" si="772"/>
        <v>-0.31427695202159</v>
      </c>
      <c r="CI98" s="89">
        <f t="shared" si="773"/>
        <v>-0.321551683002119</v>
      </c>
      <c r="CJ98" s="89">
        <f t="shared" si="774"/>
        <v>-0.304601376842764</v>
      </c>
      <c r="CK98" s="89">
        <f t="shared" si="775"/>
        <v>-0.364413968200022</v>
      </c>
      <c r="CR98" s="89">
        <f t="shared" si="812"/>
        <v>0.210315347565027</v>
      </c>
      <c r="CS98" s="89">
        <f t="shared" si="813"/>
        <v>0.155199411038326</v>
      </c>
      <c r="CT98" s="89">
        <f t="shared" si="814"/>
        <v>0.0794151612200533</v>
      </c>
      <c r="CU98" s="89">
        <f t="shared" si="815"/>
        <v>0.276124796604038</v>
      </c>
      <c r="CV98" s="87">
        <f t="shared" si="763"/>
        <v>0.721054716427444</v>
      </c>
      <c r="CX98">
        <f t="shared" si="573"/>
        <v>0.182757379301677</v>
      </c>
    </row>
    <row r="99" spans="1:102">
      <c r="A99" s="133" t="s">
        <v>101</v>
      </c>
      <c r="B99" s="21">
        <v>2019</v>
      </c>
      <c r="C99" s="20" t="s">
        <v>96</v>
      </c>
      <c r="D99">
        <v>52416</v>
      </c>
      <c r="E99">
        <v>4.6620155</v>
      </c>
      <c r="F99">
        <v>377385</v>
      </c>
      <c r="G99">
        <v>155</v>
      </c>
      <c r="I99">
        <v>17</v>
      </c>
      <c r="J99">
        <v>14635</v>
      </c>
      <c r="K99">
        <v>26.518984</v>
      </c>
      <c r="L99">
        <v>905484</v>
      </c>
      <c r="M99">
        <v>11076</v>
      </c>
      <c r="N99">
        <v>209808</v>
      </c>
      <c r="P99" s="90">
        <f t="shared" si="776"/>
        <v>1.00055226310648</v>
      </c>
      <c r="Q99" s="91">
        <f t="shared" si="777"/>
        <v>0.997584629902512</v>
      </c>
      <c r="R99" s="91">
        <f t="shared" si="778"/>
        <v>0.932784740970099</v>
      </c>
      <c r="S99" s="91">
        <f t="shared" si="779"/>
        <v>0.001</v>
      </c>
      <c r="T99" s="91">
        <v>0.001</v>
      </c>
      <c r="U99" s="91">
        <f t="shared" si="780"/>
        <v>0.128659574468085</v>
      </c>
      <c r="V99" s="108" cm="1">
        <f t="array" ref="V99">(MAX(J$92:J$101-J99)/(MAX(J$92:J$101)-MIN(J$92:J$101))+0.001)</f>
        <v>0.0387245508982036</v>
      </c>
      <c r="W99" s="108" cm="1">
        <f t="array" ref="W99">(MAX(K$92:K$101-K99)/(MAX(K$92:K$101)-MIN(K$92:K$101))+0.001)</f>
        <v>0.8307146781969</v>
      </c>
      <c r="X99" s="91">
        <f t="shared" si="781"/>
        <v>0.676498460284466</v>
      </c>
      <c r="Y99" s="91">
        <f t="shared" si="782"/>
        <v>0.863463627546072</v>
      </c>
      <c r="Z99" s="91">
        <f t="shared" si="783"/>
        <v>0.891982906623122</v>
      </c>
      <c r="AB99" s="89">
        <f t="shared" si="784"/>
        <v>0.139849422842178</v>
      </c>
      <c r="AC99" s="89">
        <f t="shared" si="785"/>
        <v>0.219031125370579</v>
      </c>
      <c r="AD99" s="89">
        <f t="shared" si="786"/>
        <v>0.185564359196704</v>
      </c>
      <c r="AE99" s="89">
        <f t="shared" si="787"/>
        <v>0.000187974901379365</v>
      </c>
      <c r="AF99" s="89">
        <f t="shared" si="788"/>
        <v>0.1</v>
      </c>
      <c r="AG99" s="89">
        <f t="shared" si="789"/>
        <v>0.0640097385413359</v>
      </c>
      <c r="AH99" s="89">
        <f t="shared" si="790"/>
        <v>0.03287692125197</v>
      </c>
      <c r="AI99" s="89">
        <f t="shared" si="791"/>
        <v>0.129197154283678</v>
      </c>
      <c r="AJ99" s="89">
        <f t="shared" si="792"/>
        <v>0.154741704352037</v>
      </c>
      <c r="AK99" s="89">
        <f t="shared" si="793"/>
        <v>0.195762296289618</v>
      </c>
      <c r="AL99" s="89">
        <f t="shared" si="794"/>
        <v>0.21310904384504</v>
      </c>
      <c r="AN99" s="89">
        <f t="shared" si="751"/>
        <v>-0.275110244358386</v>
      </c>
      <c r="AO99" s="89">
        <f t="shared" si="752"/>
        <v>-0.332607839273214</v>
      </c>
      <c r="AP99" s="89">
        <f t="shared" si="753"/>
        <v>-0.312555979235491</v>
      </c>
      <c r="AQ99" s="89">
        <f t="shared" si="754"/>
        <v>-0.00161267467004237</v>
      </c>
      <c r="AR99" s="89">
        <f t="shared" si="755"/>
        <v>-0.230258509299405</v>
      </c>
      <c r="AS99" s="89">
        <f t="shared" si="756"/>
        <v>-0.175944851243112</v>
      </c>
      <c r="AT99" s="89">
        <f t="shared" si="757"/>
        <v>-0.112274171520994</v>
      </c>
      <c r="AU99" s="89">
        <f t="shared" si="758"/>
        <v>-0.26439108667133</v>
      </c>
      <c r="AV99" s="89">
        <f t="shared" si="759"/>
        <v>-0.288747707065864</v>
      </c>
      <c r="AW99" s="89">
        <f t="shared" si="760"/>
        <v>-0.319259749361046</v>
      </c>
      <c r="AX99" s="89">
        <f t="shared" si="761"/>
        <v>-0.32945620365878</v>
      </c>
      <c r="BL99" s="89">
        <f t="shared" si="796"/>
        <v>0.200416400324571</v>
      </c>
      <c r="BM99" s="89">
        <f t="shared" si="797"/>
        <v>0.612025246538239</v>
      </c>
      <c r="BN99" s="89">
        <f t="shared" si="798"/>
        <v>0.173672511908673</v>
      </c>
      <c r="BO99" s="89">
        <f t="shared" si="799"/>
        <v>0.000221278509166249</v>
      </c>
      <c r="BP99" s="89">
        <f t="shared" si="800"/>
        <v>0.000313492063492064</v>
      </c>
      <c r="BQ99" s="89">
        <f t="shared" si="801"/>
        <v>0.0598562201518125</v>
      </c>
      <c r="BR99" s="89">
        <f t="shared" si="802"/>
        <v>0.0218080745029263</v>
      </c>
      <c r="BS99" s="89">
        <f t="shared" si="803"/>
        <v>0.362890334916192</v>
      </c>
      <c r="BT99" s="89">
        <f t="shared" si="804"/>
        <v>0.132202906878395</v>
      </c>
      <c r="BU99" s="89">
        <f t="shared" si="805"/>
        <v>0.373912687673941</v>
      </c>
      <c r="BV99" s="89">
        <f t="shared" si="806"/>
        <v>0.331406903289313</v>
      </c>
      <c r="BX99" s="89">
        <f t="shared" si="768"/>
        <v>0.986114158771483</v>
      </c>
      <c r="BY99" s="89">
        <f t="shared" si="769"/>
        <v>0.785919036956078</v>
      </c>
      <c r="BZ99" s="89">
        <f t="shared" si="770"/>
        <v>0.174207282481331</v>
      </c>
      <c r="CA99" s="89">
        <f t="shared" si="771"/>
        <v>0.0603909907244708</v>
      </c>
      <c r="CC99" s="89">
        <f t="shared" si="807"/>
        <v>0.19098743525208</v>
      </c>
      <c r="CD99" s="89">
        <f t="shared" si="808"/>
        <v>0.160152247187237</v>
      </c>
      <c r="CE99" s="89">
        <f t="shared" si="809"/>
        <v>0.0823199987756798</v>
      </c>
      <c r="CF99" s="89">
        <f t="shared" si="810"/>
        <v>0.0285480370690497</v>
      </c>
      <c r="CH99" s="89">
        <f t="shared" si="772"/>
        <v>-0.31618879715117</v>
      </c>
      <c r="CI99" s="89">
        <f t="shared" si="773"/>
        <v>-0.293339719973676</v>
      </c>
      <c r="CJ99" s="89">
        <f t="shared" si="774"/>
        <v>-0.205564660718426</v>
      </c>
      <c r="CK99" s="89">
        <f t="shared" si="775"/>
        <v>-0.101521590177197</v>
      </c>
      <c r="CR99" s="89">
        <f t="shared" si="812"/>
        <v>0.213538817948543</v>
      </c>
      <c r="CS99" s="89">
        <f t="shared" si="813"/>
        <v>0.124620328931881</v>
      </c>
      <c r="CT99" s="89">
        <f t="shared" si="814"/>
        <v>0.0374771890297146</v>
      </c>
      <c r="CU99" s="89">
        <f t="shared" si="815"/>
        <v>0.0247456932632295</v>
      </c>
      <c r="CV99" s="87">
        <f t="shared" si="763"/>
        <v>0.400382029173368</v>
      </c>
      <c r="CX99">
        <f t="shared" ref="CX99:CX121" si="824">MEDIAN(CR99:CU99)</f>
        <v>0.0810487589807978</v>
      </c>
    </row>
    <row r="100" spans="1:102">
      <c r="A100" s="20" t="s">
        <v>101</v>
      </c>
      <c r="B100" s="21">
        <v>2020</v>
      </c>
      <c r="C100" s="20" t="s">
        <v>96</v>
      </c>
      <c r="D100">
        <v>52427</v>
      </c>
      <c r="E100">
        <v>4.6712497</v>
      </c>
      <c r="F100">
        <v>398711</v>
      </c>
      <c r="G100">
        <v>170</v>
      </c>
      <c r="I100" s="94">
        <v>18</v>
      </c>
      <c r="J100">
        <v>14400</v>
      </c>
      <c r="K100">
        <v>26.586588</v>
      </c>
      <c r="L100">
        <v>1001520</v>
      </c>
      <c r="M100">
        <v>11785</v>
      </c>
      <c r="N100">
        <v>217430</v>
      </c>
      <c r="P100" s="90">
        <f t="shared" si="776"/>
        <v>1.001</v>
      </c>
      <c r="Q100" s="91">
        <f t="shared" si="777"/>
        <v>1.001</v>
      </c>
      <c r="R100" s="91">
        <f t="shared" si="778"/>
        <v>1.001</v>
      </c>
      <c r="S100" s="91">
        <f t="shared" si="779"/>
        <v>0.0274084507042254</v>
      </c>
      <c r="T100" s="91">
        <v>0.001</v>
      </c>
      <c r="U100" s="91">
        <f t="shared" si="780"/>
        <v>0.149936170212766</v>
      </c>
      <c r="V100" s="108" cm="1">
        <f t="array" ref="V100">(MAX(J$92:J$101-J100)/(MAX(J$92:J$101)-MIN(J$92:J$101))+0.001)</f>
        <v>0.0621776447105788</v>
      </c>
      <c r="W100" s="108" cm="1">
        <f t="array" ref="W100">(MAX(K$92:K$101-K100)/(MAX(K$92:K$101)-MIN(K$92:K$101))+0.001)</f>
        <v>0.824224121781748</v>
      </c>
      <c r="X100" s="91">
        <f t="shared" si="781"/>
        <v>0.827615599828169</v>
      </c>
      <c r="Y100" s="91">
        <f t="shared" si="782"/>
        <v>1.001</v>
      </c>
      <c r="Z100" s="91">
        <f t="shared" si="783"/>
        <v>0.949075684259412</v>
      </c>
      <c r="AB100" s="89">
        <f t="shared" si="784"/>
        <v>0.139912004027042</v>
      </c>
      <c r="AC100" s="89">
        <f t="shared" si="785"/>
        <v>0.219781008973019</v>
      </c>
      <c r="AD100" s="89">
        <f t="shared" si="786"/>
        <v>0.199134822212808</v>
      </c>
      <c r="AE100" s="89">
        <f t="shared" si="787"/>
        <v>0.00515210081808795</v>
      </c>
      <c r="AF100" s="89">
        <f t="shared" si="788"/>
        <v>0.1</v>
      </c>
      <c r="AG100" s="89">
        <f t="shared" si="789"/>
        <v>0.07459510955859</v>
      </c>
      <c r="AH100" s="89">
        <f t="shared" si="790"/>
        <v>0.052788463167884</v>
      </c>
      <c r="AI100" s="89">
        <f t="shared" si="791"/>
        <v>0.128187708512989</v>
      </c>
      <c r="AJ100" s="89">
        <f t="shared" si="792"/>
        <v>0.189308115220088</v>
      </c>
      <c r="AK100" s="89">
        <f t="shared" si="793"/>
        <v>0.226944195834644</v>
      </c>
      <c r="AL100" s="89">
        <f t="shared" si="794"/>
        <v>0.22674942547364</v>
      </c>
      <c r="AN100" s="89">
        <f t="shared" si="751"/>
        <v>-0.275170758191006</v>
      </c>
      <c r="AO100" s="89">
        <f t="shared" si="752"/>
        <v>-0.33299540278886</v>
      </c>
      <c r="AP100" s="89">
        <f t="shared" si="753"/>
        <v>-0.321358436306558</v>
      </c>
      <c r="AQ100" s="89">
        <f t="shared" si="754"/>
        <v>-0.0271430740629527</v>
      </c>
      <c r="AR100" s="89">
        <f t="shared" si="755"/>
        <v>-0.230258509299405</v>
      </c>
      <c r="AS100" s="89">
        <f t="shared" si="756"/>
        <v>-0.193625058553367</v>
      </c>
      <c r="AT100" s="89">
        <f t="shared" si="757"/>
        <v>-0.155275290793015</v>
      </c>
      <c r="AU100" s="89">
        <f t="shared" si="758"/>
        <v>-0.263330832933225</v>
      </c>
      <c r="AV100" s="89">
        <f t="shared" si="759"/>
        <v>-0.315080518149774</v>
      </c>
      <c r="AW100" s="89">
        <f t="shared" si="760"/>
        <v>-0.336569844956195</v>
      </c>
      <c r="AX100" s="89">
        <f t="shared" si="761"/>
        <v>-0.336475677311363</v>
      </c>
      <c r="BL100" s="89">
        <f t="shared" si="796"/>
        <v>0.20050608461174</v>
      </c>
      <c r="BM100" s="89">
        <f t="shared" si="797"/>
        <v>0.614120600319039</v>
      </c>
      <c r="BN100" s="89">
        <f t="shared" si="798"/>
        <v>0.18637331506922</v>
      </c>
      <c r="BO100" s="89">
        <f t="shared" si="799"/>
        <v>0.00606490111038761</v>
      </c>
      <c r="BP100" s="89">
        <f t="shared" si="800"/>
        <v>0.000313492063492064</v>
      </c>
      <c r="BQ100" s="89">
        <f t="shared" si="801"/>
        <v>0.069754718605891</v>
      </c>
      <c r="BR100" s="89">
        <f t="shared" si="802"/>
        <v>0.0350158924200122</v>
      </c>
      <c r="BS100" s="89">
        <f t="shared" si="803"/>
        <v>0.360054992947275</v>
      </c>
      <c r="BT100" s="89">
        <f t="shared" si="804"/>
        <v>0.161734570732331</v>
      </c>
      <c r="BU100" s="89">
        <f t="shared" si="805"/>
        <v>0.433471183291555</v>
      </c>
      <c r="BV100" s="89">
        <f t="shared" si="806"/>
        <v>0.352619126635901</v>
      </c>
      <c r="BX100" s="89">
        <f t="shared" si="768"/>
        <v>1.001</v>
      </c>
      <c r="BY100" s="89">
        <f t="shared" si="769"/>
        <v>0.806558816498647</v>
      </c>
      <c r="BZ100" s="89">
        <f t="shared" si="770"/>
        <v>0.1927517082431</v>
      </c>
      <c r="CA100" s="89">
        <f t="shared" si="771"/>
        <v>0.0761331117797707</v>
      </c>
      <c r="CC100" s="89">
        <f t="shared" si="807"/>
        <v>0.193870477354777</v>
      </c>
      <c r="CD100" s="89">
        <f t="shared" si="808"/>
        <v>0.164358160162693</v>
      </c>
      <c r="CE100" s="89">
        <f t="shared" si="809"/>
        <v>0.0910829912537245</v>
      </c>
      <c r="CF100" s="89">
        <f t="shared" si="810"/>
        <v>0.0359896546024091</v>
      </c>
      <c r="CH100" s="89">
        <f t="shared" si="772"/>
        <v>-0.31805711684957</v>
      </c>
      <c r="CI100" s="89">
        <f t="shared" si="773"/>
        <v>-0.29678273438306</v>
      </c>
      <c r="CJ100" s="89">
        <f t="shared" si="774"/>
        <v>-0.218233407593648</v>
      </c>
      <c r="CK100" s="89">
        <f t="shared" si="775"/>
        <v>-0.119648461623267</v>
      </c>
      <c r="CR100" s="89">
        <f t="shared" si="812"/>
        <v>0.21676228341837</v>
      </c>
      <c r="CS100" s="89">
        <f t="shared" si="813"/>
        <v>0.127893103854904</v>
      </c>
      <c r="CT100" s="89">
        <f t="shared" si="814"/>
        <v>0.0414666488262406</v>
      </c>
      <c r="CU100" s="89">
        <f t="shared" si="815"/>
        <v>0.0311961537420842</v>
      </c>
      <c r="CV100" s="87">
        <f t="shared" si="763"/>
        <v>0.417318189841599</v>
      </c>
      <c r="CX100">
        <f t="shared" si="824"/>
        <v>0.0846798763405723</v>
      </c>
    </row>
    <row r="101" spans="1:102">
      <c r="A101" s="20" t="s">
        <v>101</v>
      </c>
      <c r="B101" s="21">
        <v>2021</v>
      </c>
      <c r="C101" s="103" t="s">
        <v>96</v>
      </c>
      <c r="D101">
        <v>27859</v>
      </c>
      <c r="E101">
        <v>2.9950106</v>
      </c>
      <c r="F101">
        <v>86083</v>
      </c>
      <c r="G101">
        <v>170</v>
      </c>
      <c r="I101">
        <v>11</v>
      </c>
      <c r="J101">
        <v>4993</v>
      </c>
      <c r="K101">
        <v>26.001688</v>
      </c>
      <c r="L101">
        <v>1111707</v>
      </c>
      <c r="M101">
        <v>6728</v>
      </c>
      <c r="N101">
        <v>224362</v>
      </c>
      <c r="P101" s="90">
        <f t="shared" si="776"/>
        <v>0.001</v>
      </c>
      <c r="Q101" s="91">
        <f t="shared" si="777"/>
        <v>0.381024593534823</v>
      </c>
      <c r="R101" s="91">
        <f t="shared" si="778"/>
        <v>0.001</v>
      </c>
      <c r="S101" s="91">
        <f t="shared" si="779"/>
        <v>0.0274084507042254</v>
      </c>
      <c r="T101" s="97">
        <v>0.001</v>
      </c>
      <c r="U101" s="91">
        <f t="shared" si="780"/>
        <v>0.001</v>
      </c>
      <c r="V101" s="108" cm="1">
        <f t="array" ref="V101">(MAX(J$92:J$101-J101)/(MAX(J$92:J$101)-MIN(J$92:J$101))+0.001)</f>
        <v>1.001</v>
      </c>
      <c r="W101" s="108" cm="1">
        <f t="array" ref="W101">(MAX(K$92:K$101-K101)/(MAX(K$92:K$101)-MIN(K$92:K$101))+0.001)</f>
        <v>0.880379474234592</v>
      </c>
      <c r="X101" s="91">
        <f t="shared" si="781"/>
        <v>1.001</v>
      </c>
      <c r="Y101" s="91">
        <f t="shared" si="782"/>
        <v>0.0200106692531523</v>
      </c>
      <c r="Z101" s="91">
        <f t="shared" si="783"/>
        <v>1.001</v>
      </c>
      <c r="AB101" s="89">
        <f t="shared" si="784"/>
        <v>0.000139772231795247</v>
      </c>
      <c r="AC101" s="89">
        <f t="shared" si="785"/>
        <v>0.0836583112993186</v>
      </c>
      <c r="AD101" s="89">
        <f t="shared" si="786"/>
        <v>0.000198935886326481</v>
      </c>
      <c r="AE101" s="89">
        <f t="shared" si="787"/>
        <v>0.00515210081808795</v>
      </c>
      <c r="AF101" s="89">
        <f t="shared" si="788"/>
        <v>0.1</v>
      </c>
      <c r="AG101" s="89">
        <f t="shared" si="789"/>
        <v>0.000497512437810945</v>
      </c>
      <c r="AH101" s="89">
        <f t="shared" si="790"/>
        <v>0.849843249563641</v>
      </c>
      <c r="AI101" s="89">
        <f t="shared" si="791"/>
        <v>0.136921286870424</v>
      </c>
      <c r="AJ101" s="89">
        <f t="shared" si="792"/>
        <v>0.228967921067041</v>
      </c>
      <c r="AK101" s="89">
        <f t="shared" si="793"/>
        <v>0.00453676847329638</v>
      </c>
      <c r="AL101" s="89">
        <f t="shared" si="794"/>
        <v>0.239154978537069</v>
      </c>
      <c r="AN101" s="89">
        <f t="shared" si="751"/>
        <v>-0.00124054793675965</v>
      </c>
      <c r="AO101" s="89">
        <f t="shared" si="752"/>
        <v>-0.207557483249761</v>
      </c>
      <c r="AP101" s="89">
        <f t="shared" si="753"/>
        <v>-0.00169543665434304</v>
      </c>
      <c r="AQ101" s="89">
        <f t="shared" si="754"/>
        <v>-0.0271430740629527</v>
      </c>
      <c r="AR101" s="89">
        <f t="shared" si="755"/>
        <v>-0.230258509299405</v>
      </c>
      <c r="AS101" s="89">
        <f t="shared" si="756"/>
        <v>-0.00378402487614583</v>
      </c>
      <c r="AT101" s="89">
        <f t="shared" si="757"/>
        <v>-0.138272351142112</v>
      </c>
      <c r="AU101" s="89">
        <f t="shared" si="758"/>
        <v>-0.272247312954865</v>
      </c>
      <c r="AV101" s="89">
        <f t="shared" si="759"/>
        <v>-0.33753841134437</v>
      </c>
      <c r="AW101" s="89">
        <f t="shared" si="760"/>
        <v>-0.0244783171765975</v>
      </c>
      <c r="AX101" s="89">
        <f t="shared" si="761"/>
        <v>-0.342145513489278</v>
      </c>
      <c r="AY101" s="81" t="s">
        <v>170</v>
      </c>
      <c r="BL101" s="89">
        <f t="shared" si="796"/>
        <v>0.000200305778832907</v>
      </c>
      <c r="BM101" s="89">
        <f t="shared" si="797"/>
        <v>0.233761290827096</v>
      </c>
      <c r="BN101" s="89">
        <f t="shared" si="798"/>
        <v>0.000186187127941279</v>
      </c>
      <c r="BO101" s="89">
        <f t="shared" si="799"/>
        <v>0.00606490111038761</v>
      </c>
      <c r="BP101" s="89">
        <f t="shared" si="800"/>
        <v>0.000313492063492064</v>
      </c>
      <c r="BQ101" s="89">
        <f t="shared" si="801"/>
        <v>0.000465229427341688</v>
      </c>
      <c r="BR101" s="89">
        <f t="shared" si="802"/>
        <v>0.563722033466937</v>
      </c>
      <c r="BS101" s="89">
        <f t="shared" si="803"/>
        <v>0.384585960310439</v>
      </c>
      <c r="BT101" s="89">
        <f t="shared" si="804"/>
        <v>0.195617754591233</v>
      </c>
      <c r="BU101" s="89">
        <f t="shared" si="805"/>
        <v>0.00866538309652335</v>
      </c>
      <c r="BV101" s="89">
        <f t="shared" si="806"/>
        <v>0.371911062117211</v>
      </c>
      <c r="BX101" s="89">
        <f t="shared" si="768"/>
        <v>0.23414778373387</v>
      </c>
      <c r="BY101" s="89">
        <f t="shared" si="769"/>
        <v>0.240012379065425</v>
      </c>
      <c r="BZ101" s="89">
        <f t="shared" si="770"/>
        <v>0.00656458030182095</v>
      </c>
      <c r="CA101" s="89">
        <f t="shared" si="771"/>
        <v>0.00684362260122136</v>
      </c>
      <c r="CC101" s="89">
        <f t="shared" si="807"/>
        <v>0.0453489936104382</v>
      </c>
      <c r="CD101" s="89">
        <f t="shared" si="808"/>
        <v>0.0489090097740321</v>
      </c>
      <c r="CE101" s="89">
        <f t="shared" si="809"/>
        <v>0.00310203014886398</v>
      </c>
      <c r="CF101" s="89">
        <f t="shared" si="810"/>
        <v>0.00323511817512025</v>
      </c>
      <c r="CH101" s="89">
        <f t="shared" si="772"/>
        <v>-0.140281093662965</v>
      </c>
      <c r="CI101" s="89">
        <f t="shared" si="773"/>
        <v>-0.147597299149068</v>
      </c>
      <c r="CJ101" s="89">
        <f t="shared" si="774"/>
        <v>-0.0179163908625655</v>
      </c>
      <c r="CK101" s="89">
        <f t="shared" si="775"/>
        <v>-0.018549164152102</v>
      </c>
      <c r="CL101" s="81" t="s">
        <v>170</v>
      </c>
      <c r="CR101" s="89">
        <f t="shared" si="812"/>
        <v>0.0507037045549495</v>
      </c>
      <c r="CS101" s="89">
        <f t="shared" si="813"/>
        <v>0.0380578917425157</v>
      </c>
      <c r="CT101" s="89">
        <f t="shared" si="814"/>
        <v>0.00141223726911904</v>
      </c>
      <c r="CU101" s="89">
        <f t="shared" si="815"/>
        <v>0.00280422930088655</v>
      </c>
      <c r="CV101" s="87">
        <f t="shared" si="763"/>
        <v>0.0929780628674707</v>
      </c>
      <c r="CX101">
        <f t="shared" si="824"/>
        <v>0.0204310605217011</v>
      </c>
    </row>
    <row r="102" s="79" customFormat="1" spans="1:102">
      <c r="A102" s="54" t="s">
        <v>106</v>
      </c>
      <c r="B102" s="14">
        <v>2012</v>
      </c>
      <c r="C102" s="54" t="s">
        <v>96</v>
      </c>
      <c r="D102" s="79">
        <v>29789</v>
      </c>
      <c r="E102" s="79">
        <v>3.4362013</v>
      </c>
      <c r="F102" s="79">
        <v>155906</v>
      </c>
      <c r="G102" s="79">
        <v>125</v>
      </c>
      <c r="I102" s="79">
        <v>10</v>
      </c>
      <c r="J102" s="79">
        <v>14364</v>
      </c>
      <c r="K102" s="79">
        <v>28.159082</v>
      </c>
      <c r="L102" s="79">
        <v>401600</v>
      </c>
      <c r="M102" s="79">
        <v>6582</v>
      </c>
      <c r="N102" s="79">
        <v>88166</v>
      </c>
      <c r="P102" s="96">
        <f>(D102-MIN(D$102:D$111))/(MAX(D$102:D$111)-MIN(D$102:D$111))+0.001</f>
        <v>0.001</v>
      </c>
      <c r="Q102" s="96">
        <f t="shared" ref="Q102:Z102" si="825">(E102-MIN(E$102:E$111))/(MAX(E$102:E$111)-MIN(E$102:E$111))+0.001</f>
        <v>0.3050373135276</v>
      </c>
      <c r="R102" s="96">
        <f t="shared" si="825"/>
        <v>0.001</v>
      </c>
      <c r="S102" s="96">
        <f t="shared" si="825"/>
        <v>1.001</v>
      </c>
      <c r="T102" s="96">
        <v>0.001</v>
      </c>
      <c r="U102" s="96">
        <f t="shared" si="825"/>
        <v>0.174913043478261</v>
      </c>
      <c r="V102" s="108" cm="1">
        <f t="array" ref="V102">(MAX(J$102:J$111-J102)/(MAX(J$102:J$111)-MIN(J$102:J$111))+0.001)</f>
        <v>0.039931728418281</v>
      </c>
      <c r="W102" s="108" cm="1">
        <f t="array" ref="W102">(MAX(K$102:K$111-K102)/(MAX(K$102:K$111)-MIN(K$102:K$111))+0.001)</f>
        <v>0.155876785022533</v>
      </c>
      <c r="X102" s="96">
        <f t="shared" si="825"/>
        <v>0.001</v>
      </c>
      <c r="Y102" s="96">
        <f t="shared" si="825"/>
        <v>0.001</v>
      </c>
      <c r="Z102" s="96">
        <f t="shared" si="825"/>
        <v>0.001</v>
      </c>
      <c r="AB102" s="95">
        <f>P102/SUM(P$102:P$111)</f>
        <v>0.000707762914623508</v>
      </c>
      <c r="AC102" s="95">
        <f t="shared" ref="AC102:AL102" si="826">Q102/SUM(Q$102:Q$111)</f>
        <v>0.0612126267716556</v>
      </c>
      <c r="AD102" s="95">
        <f t="shared" si="826"/>
        <v>0.000217722413200305</v>
      </c>
      <c r="AE102" s="95">
        <f t="shared" si="826"/>
        <v>0.520193021529325</v>
      </c>
      <c r="AF102" s="95">
        <f t="shared" si="826"/>
        <v>0.1</v>
      </c>
      <c r="AG102" s="95">
        <f t="shared" si="826"/>
        <v>0.0607428657707987</v>
      </c>
      <c r="AH102" s="95">
        <f t="shared" si="826"/>
        <v>0.0316033979491439</v>
      </c>
      <c r="AI102" s="95">
        <f t="shared" si="826"/>
        <v>0.0295147549035576</v>
      </c>
      <c r="AJ102" s="95">
        <f t="shared" si="826"/>
        <v>0.000217592646869175</v>
      </c>
      <c r="AK102" s="95">
        <f t="shared" si="826"/>
        <v>0.000183897950361277</v>
      </c>
      <c r="AL102" s="95">
        <f t="shared" si="826"/>
        <v>0.000229299171610992</v>
      </c>
      <c r="AN102" s="89">
        <f t="shared" si="751"/>
        <v>-0.00513368850638625</v>
      </c>
      <c r="AO102" s="89">
        <f t="shared" si="752"/>
        <v>-0.170991461252486</v>
      </c>
      <c r="AP102" s="89">
        <f t="shared" si="753"/>
        <v>-0.00183589844933299</v>
      </c>
      <c r="AQ102" s="89">
        <f t="shared" si="754"/>
        <v>-0.33997492758904</v>
      </c>
      <c r="AR102" s="89">
        <f t="shared" si="755"/>
        <v>-0.230258509299405</v>
      </c>
      <c r="AS102" s="89">
        <f t="shared" si="756"/>
        <v>-0.170147183871752</v>
      </c>
      <c r="AT102" s="89">
        <f t="shared" si="757"/>
        <v>-0.109173642222128</v>
      </c>
      <c r="AU102" s="89">
        <f t="shared" si="758"/>
        <v>-0.103976496279382</v>
      </c>
      <c r="AV102" s="89">
        <f t="shared" si="759"/>
        <v>-0.00183493394969527</v>
      </c>
      <c r="AW102" s="89">
        <f t="shared" si="760"/>
        <v>-0.00158173009904841</v>
      </c>
      <c r="AX102" s="89">
        <f t="shared" si="761"/>
        <v>-0.00192163780519595</v>
      </c>
      <c r="AY102" s="89"/>
      <c r="AZ102" s="89">
        <f t="shared" ref="AZ102:BJ102" si="827">SUM(AN102:AN111)</f>
        <v>-1.21182159623483</v>
      </c>
      <c r="BA102" s="89">
        <f t="shared" si="827"/>
        <v>-2.00107559200857</v>
      </c>
      <c r="BB102" s="89">
        <f t="shared" si="827"/>
        <v>-1.90621435153574</v>
      </c>
      <c r="BC102" s="89">
        <f t="shared" si="827"/>
        <v>-1.62566435569578</v>
      </c>
      <c r="BD102" s="89">
        <f t="shared" si="827"/>
        <v>-2.30258509299405</v>
      </c>
      <c r="BE102" s="89">
        <f t="shared" si="827"/>
        <v>-1.97786511797018</v>
      </c>
      <c r="BF102" s="89">
        <f t="shared" si="827"/>
        <v>-0.931918517517268</v>
      </c>
      <c r="BG102" s="89">
        <f t="shared" si="827"/>
        <v>-2.0714283507669</v>
      </c>
      <c r="BH102" s="89">
        <f t="shared" si="827"/>
        <v>-2.05900090484013</v>
      </c>
      <c r="BI102" s="89">
        <f t="shared" si="827"/>
        <v>-2.07190823640616</v>
      </c>
      <c r="BJ102" s="89">
        <f t="shared" si="827"/>
        <v>-1.92631623185563</v>
      </c>
      <c r="BL102" s="95">
        <f>AZ$107*P102</f>
        <v>0.000435162548299296</v>
      </c>
      <c r="BM102" s="95">
        <f t="shared" ref="BM102:BV102" si="828">BA$107*Q102</f>
        <v>0.122306923108818</v>
      </c>
      <c r="BN102" s="95">
        <f t="shared" si="828"/>
        <v>0.000163880199309508</v>
      </c>
      <c r="BO102" s="95">
        <f t="shared" si="828"/>
        <v>0.378628127394703</v>
      </c>
      <c r="BP102" s="95">
        <f t="shared" si="828"/>
        <v>0.000313492063492064</v>
      </c>
      <c r="BQ102" s="95">
        <f t="shared" si="828"/>
        <v>0.0539183552747734</v>
      </c>
      <c r="BR102" s="95">
        <f t="shared" si="828"/>
        <v>0.0220760860721788</v>
      </c>
      <c r="BS102" s="95">
        <f t="shared" si="828"/>
        <v>0.0697009679688295</v>
      </c>
      <c r="BT102" s="95">
        <f t="shared" si="828"/>
        <v>0.000197988574105061</v>
      </c>
      <c r="BU102" s="95">
        <f t="shared" si="828"/>
        <v>0.000426239536468717</v>
      </c>
      <c r="BV102" s="95">
        <f t="shared" si="828"/>
        <v>0.000375771889426222</v>
      </c>
      <c r="BW102" s="121"/>
      <c r="BX102" s="95">
        <f t="shared" si="768"/>
        <v>0.122905965856427</v>
      </c>
      <c r="BY102" s="95">
        <f t="shared" si="769"/>
        <v>0.501098930702831</v>
      </c>
      <c r="BZ102" s="95">
        <f t="shared" si="770"/>
        <v>0.379105499657505</v>
      </c>
      <c r="CA102" s="95">
        <f t="shared" si="771"/>
        <v>0.432859974732969</v>
      </c>
      <c r="CC102" s="95">
        <f>BX102/SUM(BX$102:BX$111)</f>
        <v>0.0365181665174259</v>
      </c>
      <c r="CD102" s="95">
        <f>BY102/SUM(BY$102:BY$111)</f>
        <v>0.144050646675601</v>
      </c>
      <c r="CE102" s="95">
        <f>BZ102/SUM(BZ$102:BZ$111)</f>
        <v>0.255513885240035</v>
      </c>
      <c r="CF102" s="95">
        <f>CA102/SUM(CA$102:CA$111)</f>
        <v>0.267421201378293</v>
      </c>
      <c r="CH102" s="89">
        <f t="shared" si="772"/>
        <v>-0.120873138354621</v>
      </c>
      <c r="CI102" s="89">
        <f t="shared" si="773"/>
        <v>-0.279111139772143</v>
      </c>
      <c r="CJ102" s="89">
        <f t="shared" si="774"/>
        <v>-0.348643209365055</v>
      </c>
      <c r="CK102" s="89">
        <f t="shared" si="775"/>
        <v>-0.352709933470679</v>
      </c>
      <c r="CL102" s="89"/>
      <c r="CM102" s="89">
        <f>SUM(CH102:CH111)</f>
        <v>-2.09217671630531</v>
      </c>
      <c r="CN102" s="89">
        <f t="shared" ref="CM102:CP102" si="829">SUM(CI102:CI111)</f>
        <v>-2.09400925754182</v>
      </c>
      <c r="CO102" s="89">
        <f t="shared" si="829"/>
        <v>-2.06814205102506</v>
      </c>
      <c r="CP102" s="89">
        <f t="shared" si="829"/>
        <v>-2.04640675454193</v>
      </c>
      <c r="CR102" s="95">
        <f>CM$107*BX102</f>
        <v>0.0224123508994216</v>
      </c>
      <c r="CS102" s="95">
        <f>CN$107*BY102</f>
        <v>0.0809241583871049</v>
      </c>
      <c r="CT102" s="95">
        <f>CO$107*BZ102</f>
        <v>0.104568392785405</v>
      </c>
      <c r="CU102" s="95">
        <f>CP$107*CA102</f>
        <v>0.16462691114202</v>
      </c>
      <c r="CV102" s="87">
        <f t="shared" si="763"/>
        <v>0.372531813213951</v>
      </c>
      <c r="CW102" s="80">
        <f>AVERAGE(CV102:CV111)</f>
        <v>0.220036373336372</v>
      </c>
      <c r="CX102">
        <f t="shared" si="824"/>
        <v>0.092746275586255</v>
      </c>
    </row>
    <row r="103" spans="1:102">
      <c r="A103" s="27" t="s">
        <v>106</v>
      </c>
      <c r="B103" s="28">
        <v>2013</v>
      </c>
      <c r="C103" s="27" t="s">
        <v>96</v>
      </c>
      <c r="D103">
        <v>30484</v>
      </c>
      <c r="E103">
        <v>3.4738879</v>
      </c>
      <c r="F103">
        <v>168958</v>
      </c>
      <c r="G103">
        <v>23</v>
      </c>
      <c r="I103">
        <v>11</v>
      </c>
      <c r="J103">
        <v>14327</v>
      </c>
      <c r="K103">
        <v>29.645555</v>
      </c>
      <c r="L103">
        <v>484000</v>
      </c>
      <c r="M103">
        <v>7394</v>
      </c>
      <c r="N103">
        <v>95129</v>
      </c>
      <c r="P103" s="90">
        <f t="shared" ref="P103:P112" si="830">(D103-MIN(D$102:D$111))/(MAX(D$102:D$111)-MIN(D$102:D$111))+0.001</f>
        <v>0.0462297279708447</v>
      </c>
      <c r="Q103" s="90">
        <f t="shared" ref="Q103:Q111" si="831">(E103-MIN(E$102:E$111))/(MAX(E$102:E$111)-MIN(E$102:E$111))+0.001</f>
        <v>0.315262940125549</v>
      </c>
      <c r="R103" s="90">
        <f t="shared" ref="R103:R111" si="832">(F103-MIN(F$102:F$111))/(MAX(F$102:F$111)-MIN(F$102:F$111))+0.001</f>
        <v>0.086298269462017</v>
      </c>
      <c r="S103" s="90">
        <f t="shared" ref="S103:S111" si="833">(G103-MIN(G$102:G$111))/(MAX(G$102:G$111)-MIN(G$102:G$111))+0.001</f>
        <v>0.0295714285714286</v>
      </c>
      <c r="T103" s="90">
        <v>0.001</v>
      </c>
      <c r="U103" s="90">
        <f t="shared" ref="U103:U111" si="834">(I103-MIN(I$102:I$111))/(MAX(I$102:I$111)-MIN(I$102:I$111))+0.001</f>
        <v>0.218391304347826</v>
      </c>
      <c r="V103" s="108" cm="1">
        <f t="array" ref="V103">(MAX(J$102:J$111-J103)/(MAX(J$102:J$111)-MIN(J$102:J$111))+0.001)</f>
        <v>0.0468905397780703</v>
      </c>
      <c r="W103" s="108" cm="1">
        <f t="array" ref="W103">(MAX(K$102:K$111-K103)/(MAX(K$102:K$111)-MIN(K$102:K$111))+0.001)</f>
        <v>0.001</v>
      </c>
      <c r="X103" s="90">
        <f t="shared" ref="X103:X111" si="835">(L103-MIN(L$102:L$111))/(MAX(L$102:L$111)-MIN(L$102:L$111))+0.001</f>
        <v>0.22298275862069</v>
      </c>
      <c r="Y103" s="90">
        <f t="shared" ref="Y103:Y111" si="836">(M103-MIN(M$102:M$111))/(MAX(M$102:M$111)-MIN(M$102:M$111))+0.001</f>
        <v>0.152492537313433</v>
      </c>
      <c r="Z103" s="90">
        <f t="shared" ref="Z103:Z111" si="837">(N103-MIN(N$102:N$111))/(MAX(N$102:N$111)-MIN(N$102:N$111))+0.001</f>
        <v>0.0650959552258041</v>
      </c>
      <c r="AB103" s="89">
        <f t="shared" ref="AB103:AB112" si="838">P103/SUM(P$102:P$111)</f>
        <v>0.032719687010897</v>
      </c>
      <c r="AC103" s="89">
        <f t="shared" ref="AC103:AC111" si="839">Q103/SUM(Q$102:Q$111)</f>
        <v>0.0632646297125677</v>
      </c>
      <c r="AD103" s="89">
        <f t="shared" ref="AD103:AD111" si="840">R103/SUM(R$102:R$111)</f>
        <v>0.0187890674822805</v>
      </c>
      <c r="AE103" s="89">
        <f t="shared" ref="AE103:AE111" si="841">S103/SUM(S$102:S$111)</f>
        <v>0.0153674832962138</v>
      </c>
      <c r="AF103" s="89">
        <f t="shared" ref="AF103:AF111" si="842">T103/SUM(T$102:T$111)</f>
        <v>0.1</v>
      </c>
      <c r="AG103" s="89">
        <f t="shared" ref="AG103:AG111" si="843">U103/SUM(U$102:U$111)</f>
        <v>0.0758417635512608</v>
      </c>
      <c r="AH103" s="89">
        <f t="shared" ref="AH103:AH111" si="844">V103/SUM(V$102:V$111)</f>
        <v>0.0371108501273412</v>
      </c>
      <c r="AI103" s="89">
        <f t="shared" ref="AI103:AI111" si="845">W103/SUM(W$102:W$111)</f>
        <v>0.000189346700339573</v>
      </c>
      <c r="AJ103" s="89">
        <f t="shared" ref="AJ103:AJ111" si="846">X103/SUM(X$102:X$111)</f>
        <v>0.0485194086544662</v>
      </c>
      <c r="AK103" s="89">
        <f t="shared" ref="AK103:AK111" si="847">Y103/SUM(Y$102:Y$111)</f>
        <v>0.0280430650573309</v>
      </c>
      <c r="AL103" s="89">
        <f t="shared" ref="AL103:AL111" si="848">Z103/SUM(Z$102:Z$111)</f>
        <v>0.0149264486085031</v>
      </c>
      <c r="AN103" s="89">
        <f t="shared" si="751"/>
        <v>-0.111894076701588</v>
      </c>
      <c r="AO103" s="89">
        <f t="shared" si="752"/>
        <v>-0.174637510834587</v>
      </c>
      <c r="AP103" s="89">
        <f t="shared" si="753"/>
        <v>-0.0746767747155571</v>
      </c>
      <c r="AQ103" s="89">
        <f t="shared" si="754"/>
        <v>-0.0641669491878828</v>
      </c>
      <c r="AR103" s="89">
        <f t="shared" si="755"/>
        <v>-0.230258509299405</v>
      </c>
      <c r="AS103" s="89">
        <f t="shared" si="756"/>
        <v>-0.1956039601465</v>
      </c>
      <c r="AT103" s="89">
        <f t="shared" si="757"/>
        <v>-0.122237421383936</v>
      </c>
      <c r="AU103" s="89">
        <f t="shared" si="758"/>
        <v>-0.00162306681820301</v>
      </c>
      <c r="AV103" s="89">
        <f t="shared" si="759"/>
        <v>-0.14680960859777</v>
      </c>
      <c r="AW103" s="89">
        <f t="shared" si="760"/>
        <v>-0.100226304667235</v>
      </c>
      <c r="AX103" s="89">
        <f t="shared" si="761"/>
        <v>-0.0627600527849702</v>
      </c>
      <c r="AY103" s="95" t="s">
        <v>181</v>
      </c>
      <c r="AZ103" s="97">
        <f t="shared" ref="AZ103:BJ103" si="849">-1/LN(10)*AZ102</f>
        <v>0.526287432295978</v>
      </c>
      <c r="BA103" s="97">
        <f t="shared" si="849"/>
        <v>0.869056087480603</v>
      </c>
      <c r="BB103" s="97">
        <f t="shared" si="849"/>
        <v>0.827858374196756</v>
      </c>
      <c r="BC103" s="97">
        <f t="shared" si="849"/>
        <v>0.706017059105484</v>
      </c>
      <c r="BD103" s="97">
        <f t="shared" si="849"/>
        <v>1</v>
      </c>
      <c r="BE103" s="97">
        <f t="shared" si="849"/>
        <v>0.858975906683371</v>
      </c>
      <c r="BF103" s="97">
        <f t="shared" si="849"/>
        <v>0.404727069741208</v>
      </c>
      <c r="BG103" s="97">
        <f t="shared" si="849"/>
        <v>0.899609902396019</v>
      </c>
      <c r="BH103" s="97">
        <f t="shared" si="849"/>
        <v>0.89421273120587</v>
      </c>
      <c r="BI103" s="97">
        <f t="shared" si="849"/>
        <v>0.899818314081093</v>
      </c>
      <c r="BJ103" s="97">
        <f t="shared" si="849"/>
        <v>0.836588509895566</v>
      </c>
      <c r="BL103" s="89">
        <f t="shared" ref="BL103:BL112" si="850">AZ$107*P103</f>
        <v>0.020117446230976</v>
      </c>
      <c r="BM103" s="89">
        <f t="shared" ref="BM103:BM111" si="851">BA$107*Q103</f>
        <v>0.12640696225351</v>
      </c>
      <c r="BN103" s="89">
        <f t="shared" ref="BN103:BN111" si="852">BB$107*R103</f>
        <v>0.0141425775995009</v>
      </c>
      <c r="BO103" s="89">
        <f t="shared" ref="BO103:BO111" si="853">BC$107*S103</f>
        <v>0.0111853892351511</v>
      </c>
      <c r="BP103" s="89">
        <f t="shared" ref="BP103:BP111" si="854">BD$107*T103</f>
        <v>0.000313492063492064</v>
      </c>
      <c r="BQ103" s="89">
        <f t="shared" ref="BQ103:BQ111" si="855">BE$107*U103</f>
        <v>0.067320879578719</v>
      </c>
      <c r="BR103" s="89">
        <f t="shared" ref="BR103:BR111" si="856">BF$107*V103</f>
        <v>0.0259232353097369</v>
      </c>
      <c r="BS103" s="89">
        <f t="shared" ref="BS103:BS111" si="857">BG$107*W103</f>
        <v>0.000447154256862264</v>
      </c>
      <c r="BT103" s="89">
        <f t="shared" ref="BT103:BT111" si="858">BH$107*X103</f>
        <v>0.0441480384293234</v>
      </c>
      <c r="BU103" s="89">
        <f t="shared" ref="BU103:BU111" si="859">BI$107*Y103</f>
        <v>0.0649983484194162</v>
      </c>
      <c r="BV103" s="89">
        <f t="shared" ref="BV103:BV111" si="860">BJ$107*Z103</f>
        <v>0.0244612300892052</v>
      </c>
      <c r="BX103" s="89">
        <f t="shared" si="768"/>
        <v>0.160666986083987</v>
      </c>
      <c r="BY103" s="89">
        <f t="shared" si="769"/>
        <v>0.151734929088162</v>
      </c>
      <c r="BZ103" s="89">
        <f t="shared" si="770"/>
        <v>0.0256414588981441</v>
      </c>
      <c r="CA103" s="89">
        <f t="shared" si="771"/>
        <v>0.0788197608773621</v>
      </c>
      <c r="CC103" s="89">
        <f t="shared" ref="CC103:CC112" si="861">BX103/SUM(BX$102:BX$111)</f>
        <v>0.0477378271329958</v>
      </c>
      <c r="CD103" s="89">
        <f t="shared" ref="CD103:CD111" si="862">BY103/SUM(BY$102:BY$111)</f>
        <v>0.0436191604475573</v>
      </c>
      <c r="CE103" s="89">
        <f t="shared" ref="CE103:CE111" si="863">BZ103/SUM(BZ$102:BZ$111)</f>
        <v>0.0172821254036317</v>
      </c>
      <c r="CF103" s="89">
        <f t="shared" ref="CF103:CF111" si="864">CA103/SUM(CA$102:CA$111)</f>
        <v>0.0486949045339132</v>
      </c>
      <c r="CH103" s="89">
        <f t="shared" si="772"/>
        <v>-0.145219958303622</v>
      </c>
      <c r="CI103" s="89">
        <f t="shared" si="773"/>
        <v>-0.136626497649286</v>
      </c>
      <c r="CJ103" s="89">
        <f t="shared" si="774"/>
        <v>-0.0701322911000803</v>
      </c>
      <c r="CK103" s="89">
        <f t="shared" si="775"/>
        <v>-0.147164809633589</v>
      </c>
      <c r="CL103" s="95" t="s">
        <v>181</v>
      </c>
      <c r="CM103" s="97">
        <f t="shared" ref="CM103:CP103" si="865">-1/LN(10)*CM102</f>
        <v>0.908620803057861</v>
      </c>
      <c r="CN103" s="97">
        <f t="shared" si="865"/>
        <v>0.909416665604739</v>
      </c>
      <c r="CO103" s="97">
        <f t="shared" si="865"/>
        <v>0.898182680552259</v>
      </c>
      <c r="CP103" s="97">
        <f t="shared" si="865"/>
        <v>0.888743161227102</v>
      </c>
      <c r="CR103" s="89">
        <f t="shared" ref="CR103:CR112" si="866">CM$107*BX103</f>
        <v>0.0292982105870535</v>
      </c>
      <c r="CS103" s="89">
        <f t="shared" ref="CS103:CS112" si="867">CN$107*BY103</f>
        <v>0.024504186063946</v>
      </c>
      <c r="CT103" s="89">
        <f t="shared" ref="CT103:CT112" si="868">CO$107*BZ103</f>
        <v>0.00707266485997777</v>
      </c>
      <c r="CU103" s="89">
        <f t="shared" ref="CU103:CU112" si="869">CP$107*CA103</f>
        <v>0.0299770238128335</v>
      </c>
      <c r="CV103" s="87">
        <f t="shared" si="763"/>
        <v>0.0908520853238109</v>
      </c>
      <c r="CX103">
        <f t="shared" si="824"/>
        <v>0.0269011983254997</v>
      </c>
    </row>
    <row r="104" spans="1:102">
      <c r="A104" s="27" t="s">
        <v>106</v>
      </c>
      <c r="B104" s="28">
        <v>2014</v>
      </c>
      <c r="C104" s="27" t="s">
        <v>96</v>
      </c>
      <c r="D104">
        <v>30440</v>
      </c>
      <c r="E104">
        <v>2.3156702</v>
      </c>
      <c r="F104">
        <v>166563</v>
      </c>
      <c r="G104">
        <v>25</v>
      </c>
      <c r="I104">
        <v>13</v>
      </c>
      <c r="J104">
        <v>14343</v>
      </c>
      <c r="K104">
        <v>21.804686</v>
      </c>
      <c r="L104">
        <v>522600</v>
      </c>
      <c r="M104">
        <v>8296</v>
      </c>
      <c r="N104">
        <v>103415</v>
      </c>
      <c r="P104" s="90">
        <f t="shared" si="830"/>
        <v>0.0433662631784459</v>
      </c>
      <c r="Q104" s="90">
        <f t="shared" si="831"/>
        <v>0.001</v>
      </c>
      <c r="R104" s="90">
        <f t="shared" si="832"/>
        <v>0.0706463114968369</v>
      </c>
      <c r="S104" s="90">
        <f t="shared" si="833"/>
        <v>0.0486190476190476</v>
      </c>
      <c r="T104" s="96">
        <v>0.001</v>
      </c>
      <c r="U104" s="90">
        <f t="shared" si="834"/>
        <v>0.305347826086957</v>
      </c>
      <c r="V104" s="108" cm="1">
        <f t="array" ref="V104">(MAX(J$102:J$111-J104)/(MAX(J$102:J$111)-MIN(J$102:J$111))+0.001)</f>
        <v>0.0438813240549182</v>
      </c>
      <c r="W104" s="108" cm="1">
        <f t="array" ref="W104">(MAX(K$102:K$111-K104)/(MAX(K$102:K$111)-MIN(K$102:K$111))+0.001)</f>
        <v>0.817946276523587</v>
      </c>
      <c r="X104" s="90">
        <f t="shared" si="835"/>
        <v>0.326969827586207</v>
      </c>
      <c r="Y104" s="90">
        <f t="shared" si="836"/>
        <v>0.320776119402985</v>
      </c>
      <c r="Z104" s="90">
        <f t="shared" si="837"/>
        <v>0.141370418101147</v>
      </c>
      <c r="AB104" s="89">
        <f t="shared" si="838"/>
        <v>0.030693032823507</v>
      </c>
      <c r="AC104" s="89">
        <f t="shared" si="839"/>
        <v>0.00020067258678541</v>
      </c>
      <c r="AD104" s="89">
        <f t="shared" si="840"/>
        <v>0.0153812854227918</v>
      </c>
      <c r="AE104" s="89">
        <f t="shared" si="841"/>
        <v>0.0252660232615689</v>
      </c>
      <c r="AF104" s="89">
        <f t="shared" si="842"/>
        <v>0.1</v>
      </c>
      <c r="AG104" s="89">
        <f t="shared" si="843"/>
        <v>0.106039559112185</v>
      </c>
      <c r="AH104" s="89">
        <f t="shared" si="844"/>
        <v>0.0347292491854181</v>
      </c>
      <c r="AI104" s="89">
        <f t="shared" si="845"/>
        <v>0.154875428514781</v>
      </c>
      <c r="AJ104" s="89">
        <f t="shared" si="846"/>
        <v>0.0711462302308405</v>
      </c>
      <c r="AK104" s="89">
        <f t="shared" si="847"/>
        <v>0.0589900708830533</v>
      </c>
      <c r="AL104" s="89">
        <f t="shared" si="848"/>
        <v>0.0324161197608926</v>
      </c>
      <c r="AN104" s="89">
        <f t="shared" si="751"/>
        <v>-0.10692591984667</v>
      </c>
      <c r="AO104" s="89">
        <f t="shared" si="752"/>
        <v>-0.00170849347342033</v>
      </c>
      <c r="AP104" s="89">
        <f t="shared" si="753"/>
        <v>-0.06421077166495</v>
      </c>
      <c r="AQ104" s="89">
        <f t="shared" si="754"/>
        <v>-0.0929358804614184</v>
      </c>
      <c r="AR104" s="89">
        <f t="shared" si="755"/>
        <v>-0.230258509299405</v>
      </c>
      <c r="AS104" s="89">
        <f t="shared" si="756"/>
        <v>-0.237946732258982</v>
      </c>
      <c r="AT104" s="89">
        <f t="shared" si="757"/>
        <v>-0.116696286502403</v>
      </c>
      <c r="AU104" s="89">
        <f t="shared" si="758"/>
        <v>-0.288863454156083</v>
      </c>
      <c r="AV104" s="89">
        <f t="shared" si="759"/>
        <v>-0.188040762810368</v>
      </c>
      <c r="AW104" s="89">
        <f t="shared" si="760"/>
        <v>-0.166964678987053</v>
      </c>
      <c r="AX104" s="89">
        <f t="shared" si="761"/>
        <v>-0.111158098651429</v>
      </c>
      <c r="AY104" s="109" t="s">
        <v>182</v>
      </c>
      <c r="AZ104">
        <f t="shared" ref="AZ104:BJ104" si="870">1-AZ103</f>
        <v>0.473712567704022</v>
      </c>
      <c r="BA104">
        <f t="shared" si="870"/>
        <v>0.130943912519397</v>
      </c>
      <c r="BB104">
        <f t="shared" si="870"/>
        <v>0.172141625803244</v>
      </c>
      <c r="BC104">
        <f t="shared" si="870"/>
        <v>0.293982940894516</v>
      </c>
      <c r="BD104">
        <f t="shared" si="870"/>
        <v>0</v>
      </c>
      <c r="BE104">
        <f t="shared" si="870"/>
        <v>0.141024093316629</v>
      </c>
      <c r="BF104">
        <f t="shared" si="870"/>
        <v>0.595272930258792</v>
      </c>
      <c r="BG104">
        <f t="shared" si="870"/>
        <v>0.100390097603981</v>
      </c>
      <c r="BH104">
        <f t="shared" si="870"/>
        <v>0.10578726879413</v>
      </c>
      <c r="BI104">
        <f t="shared" si="870"/>
        <v>0.100181685918907</v>
      </c>
      <c r="BJ104">
        <f t="shared" si="870"/>
        <v>0.163411490104434</v>
      </c>
      <c r="BL104" s="89">
        <f t="shared" si="850"/>
        <v>0.0188713735949505</v>
      </c>
      <c r="BM104" s="89">
        <f t="shared" si="851"/>
        <v>0.000400957252391196</v>
      </c>
      <c r="BN104" s="89">
        <f t="shared" si="852"/>
        <v>0.0115775316085832</v>
      </c>
      <c r="BO104" s="89">
        <f t="shared" si="853"/>
        <v>0.018390148806907</v>
      </c>
      <c r="BP104" s="89">
        <f t="shared" si="854"/>
        <v>0.000313492063492064</v>
      </c>
      <c r="BQ104" s="89">
        <f t="shared" si="855"/>
        <v>0.0941259281866104</v>
      </c>
      <c r="BR104" s="89">
        <f t="shared" si="856"/>
        <v>0.0242596032070091</v>
      </c>
      <c r="BS104" s="89">
        <f t="shared" si="857"/>
        <v>0.36574815943216</v>
      </c>
      <c r="BT104" s="89">
        <f t="shared" si="858"/>
        <v>0.0647362899391707</v>
      </c>
      <c r="BU104" s="89">
        <f t="shared" si="859"/>
        <v>0.136727464444562</v>
      </c>
      <c r="BV104" s="89">
        <f t="shared" si="860"/>
        <v>0.053123029118843</v>
      </c>
      <c r="BX104" s="89">
        <f t="shared" si="768"/>
        <v>0.0308498624559248</v>
      </c>
      <c r="BY104" s="89">
        <f t="shared" si="769"/>
        <v>0.0303686376678814</v>
      </c>
      <c r="BZ104" s="89">
        <f t="shared" si="770"/>
        <v>0.0302811724789823</v>
      </c>
      <c r="CA104" s="89">
        <f t="shared" si="771"/>
        <v>0.112829569057009</v>
      </c>
      <c r="CC104" s="89">
        <f t="shared" si="861"/>
        <v>0.00916619796569654</v>
      </c>
      <c r="CD104" s="89">
        <f t="shared" si="862"/>
        <v>0.00873005633554151</v>
      </c>
      <c r="CE104" s="89">
        <f t="shared" si="863"/>
        <v>0.0204092529301697</v>
      </c>
      <c r="CF104" s="89">
        <f t="shared" si="864"/>
        <v>0.0697061883045073</v>
      </c>
      <c r="CH104" s="89">
        <f t="shared" si="772"/>
        <v>-0.0430099337862325</v>
      </c>
      <c r="CI104" s="89">
        <f t="shared" si="773"/>
        <v>-0.0413890526572209</v>
      </c>
      <c r="CJ104" s="89">
        <f t="shared" si="774"/>
        <v>-0.0794280551289546</v>
      </c>
      <c r="CK104" s="89">
        <f t="shared" si="775"/>
        <v>-0.18566007510669</v>
      </c>
      <c r="CL104" s="109" t="s">
        <v>182</v>
      </c>
      <c r="CM104">
        <f t="shared" ref="CM104:CP104" si="871">1-CM103</f>
        <v>0.0913791969421395</v>
      </c>
      <c r="CN104">
        <f t="shared" si="871"/>
        <v>0.0905833343952607</v>
      </c>
      <c r="CO104">
        <f t="shared" si="871"/>
        <v>0.101817319447741</v>
      </c>
      <c r="CP104">
        <f t="shared" si="871"/>
        <v>0.111256838772898</v>
      </c>
      <c r="CR104" s="89">
        <f t="shared" si="866"/>
        <v>0.00562558487493408</v>
      </c>
      <c r="CS104" s="89">
        <f t="shared" si="867"/>
        <v>0.00490433384319802</v>
      </c>
      <c r="CT104" s="89">
        <f t="shared" si="868"/>
        <v>0.0083524336646276</v>
      </c>
      <c r="CU104" s="89">
        <f t="shared" si="869"/>
        <v>0.0429117602079043</v>
      </c>
      <c r="CV104" s="87">
        <f t="shared" si="763"/>
        <v>0.061794112590664</v>
      </c>
      <c r="CX104">
        <f t="shared" si="824"/>
        <v>0.00698900926978084</v>
      </c>
    </row>
    <row r="105" spans="1:102">
      <c r="A105" s="27" t="s">
        <v>106</v>
      </c>
      <c r="B105" s="28">
        <v>2015</v>
      </c>
      <c r="C105" s="27" t="s">
        <v>96</v>
      </c>
      <c r="D105">
        <v>30594</v>
      </c>
      <c r="E105">
        <v>3.311499</v>
      </c>
      <c r="F105">
        <v>196008</v>
      </c>
      <c r="G105">
        <v>29</v>
      </c>
      <c r="I105">
        <v>13</v>
      </c>
      <c r="J105">
        <v>14342</v>
      </c>
      <c r="K105">
        <v>24.571207</v>
      </c>
      <c r="L105">
        <v>440300</v>
      </c>
      <c r="M105">
        <v>8322</v>
      </c>
      <c r="N105">
        <v>100646</v>
      </c>
      <c r="P105" s="90">
        <f t="shared" si="830"/>
        <v>0.0533883899518417</v>
      </c>
      <c r="Q105" s="90">
        <f t="shared" si="831"/>
        <v>0.271201436698556</v>
      </c>
      <c r="R105" s="90">
        <f t="shared" si="832"/>
        <v>0.26307716840069</v>
      </c>
      <c r="S105" s="90">
        <f t="shared" si="833"/>
        <v>0.0867142857142857</v>
      </c>
      <c r="T105" s="90">
        <v>0.001</v>
      </c>
      <c r="U105" s="90">
        <f t="shared" si="834"/>
        <v>0.305347826086957</v>
      </c>
      <c r="V105" s="108" cm="1">
        <f t="array" ref="V105">(MAX(J$102:J$111-J105)/(MAX(J$102:J$111)-MIN(J$102:J$111))+0.001)</f>
        <v>0.0440694000376152</v>
      </c>
      <c r="W105" s="108" cm="1">
        <f t="array" ref="W105">(MAX(K$102:K$111-K105)/(MAX(K$102:K$111)-MIN(K$102:K$111))+0.001)</f>
        <v>0.529700288754335</v>
      </c>
      <c r="X105" s="90">
        <f t="shared" si="835"/>
        <v>0.105256465517241</v>
      </c>
      <c r="Y105" s="90">
        <f t="shared" si="836"/>
        <v>0.325626865671642</v>
      </c>
      <c r="Z105" s="90">
        <f t="shared" si="837"/>
        <v>0.115881160594289</v>
      </c>
      <c r="AB105" s="89">
        <f t="shared" si="838"/>
        <v>0.0377863224793719</v>
      </c>
      <c r="AC105" s="89">
        <f t="shared" si="839"/>
        <v>0.0544226938422188</v>
      </c>
      <c r="AD105" s="89">
        <f t="shared" si="840"/>
        <v>0.0572777959621013</v>
      </c>
      <c r="AE105" s="89">
        <f t="shared" si="841"/>
        <v>0.0450631031922791</v>
      </c>
      <c r="AF105" s="89">
        <f t="shared" si="842"/>
        <v>0.1</v>
      </c>
      <c r="AG105" s="89">
        <f t="shared" si="843"/>
        <v>0.106039559112185</v>
      </c>
      <c r="AH105" s="89">
        <f t="shared" si="844"/>
        <v>0.0348780992442883</v>
      </c>
      <c r="AI105" s="89">
        <f t="shared" si="845"/>
        <v>0.100297001844552</v>
      </c>
      <c r="AJ105" s="89">
        <f t="shared" si="846"/>
        <v>0.0229030329319906</v>
      </c>
      <c r="AK105" s="89">
        <f t="shared" si="847"/>
        <v>0.0598821131795818</v>
      </c>
      <c r="AL105" s="89">
        <f t="shared" si="848"/>
        <v>0.0265714541295908</v>
      </c>
      <c r="AN105" s="89">
        <f t="shared" si="751"/>
        <v>-0.123780740529434</v>
      </c>
      <c r="AO105" s="89">
        <f t="shared" si="752"/>
        <v>-0.158423049282259</v>
      </c>
      <c r="AP105" s="89">
        <f t="shared" si="753"/>
        <v>-0.1638054600422</v>
      </c>
      <c r="AQ105" s="89">
        <f t="shared" si="754"/>
        <v>-0.139681716952885</v>
      </c>
      <c r="AR105" s="89">
        <f t="shared" si="755"/>
        <v>-0.230258509299405</v>
      </c>
      <c r="AS105" s="89">
        <f t="shared" si="756"/>
        <v>-0.237946732258982</v>
      </c>
      <c r="AT105" s="89">
        <f t="shared" si="757"/>
        <v>-0.117047279865034</v>
      </c>
      <c r="AU105" s="89">
        <f t="shared" si="758"/>
        <v>-0.230644938860227</v>
      </c>
      <c r="AV105" s="89">
        <f t="shared" si="759"/>
        <v>-0.0864929817307021</v>
      </c>
      <c r="AW105" s="89">
        <f t="shared" si="760"/>
        <v>-0.168590749895315</v>
      </c>
      <c r="AX105" s="89">
        <f t="shared" si="761"/>
        <v>-0.0963990512082345</v>
      </c>
      <c r="AY105" s="109" t="s">
        <v>183</v>
      </c>
      <c r="AZ105" s="77">
        <f t="shared" ref="AZ105:BB105" si="872">AZ104/(3-SUM($AZ103:$BB103))</f>
        <v>0.609827140448463</v>
      </c>
      <c r="BA105" s="77">
        <f t="shared" si="872"/>
        <v>0.16856878448015</v>
      </c>
      <c r="BB105" s="77">
        <f t="shared" si="872"/>
        <v>0.221604075071387</v>
      </c>
      <c r="BC105" s="77">
        <f t="shared" ref="BC105:BE105" si="873">BC104/(3-SUM($BC103:$BE103))</f>
        <v>0.675811924346542</v>
      </c>
      <c r="BD105" s="77">
        <f t="shared" si="873"/>
        <v>0</v>
      </c>
      <c r="BE105" s="77">
        <f t="shared" si="873"/>
        <v>0.324188075653458</v>
      </c>
      <c r="BF105" s="77">
        <f>BF104/(2-SUM($BF103:$BG103))</f>
        <v>0.855691486275473</v>
      </c>
      <c r="BG105" s="77">
        <f>BG104/(2-SUM($BF103:$BG103))</f>
        <v>0.144308513724527</v>
      </c>
      <c r="BH105" s="77">
        <f t="shared" ref="BH105:BJ105" si="874">BH104/(3-SUM($BH103:$BJ103))</f>
        <v>0.286391091565242</v>
      </c>
      <c r="BI105" s="77">
        <f t="shared" si="874"/>
        <v>0.2712154563797</v>
      </c>
      <c r="BJ105" s="77">
        <f t="shared" si="874"/>
        <v>0.442393452055059</v>
      </c>
      <c r="BL105" s="89">
        <f t="shared" si="850"/>
        <v>0.02323262782104</v>
      </c>
      <c r="BM105" s="89">
        <f t="shared" si="851"/>
        <v>0.108740182903198</v>
      </c>
      <c r="BN105" s="89">
        <f t="shared" si="852"/>
        <v>0.043113138791286</v>
      </c>
      <c r="BO105" s="89">
        <f t="shared" si="853"/>
        <v>0.0327996679504189</v>
      </c>
      <c r="BP105" s="89">
        <f t="shared" si="854"/>
        <v>0.000313492063492064</v>
      </c>
      <c r="BQ105" s="89">
        <f t="shared" si="855"/>
        <v>0.0941259281866104</v>
      </c>
      <c r="BR105" s="89">
        <f t="shared" si="856"/>
        <v>0.0243635802134296</v>
      </c>
      <c r="BS105" s="89">
        <f t="shared" si="857"/>
        <v>0.236857738977671</v>
      </c>
      <c r="BT105" s="89">
        <f t="shared" si="858"/>
        <v>0.020839577523097</v>
      </c>
      <c r="BU105" s="89">
        <f t="shared" si="859"/>
        <v>0.138795044285642</v>
      </c>
      <c r="BV105" s="89">
        <f t="shared" si="860"/>
        <v>0.0435448826654195</v>
      </c>
      <c r="BX105" s="89">
        <f t="shared" si="768"/>
        <v>0.175085949515524</v>
      </c>
      <c r="BY105" s="89">
        <f t="shared" si="769"/>
        <v>0.184652989644903</v>
      </c>
      <c r="BZ105" s="89">
        <f t="shared" si="770"/>
        <v>0.0762262988051969</v>
      </c>
      <c r="CA105" s="89">
        <f t="shared" si="771"/>
        <v>0.127239088200521</v>
      </c>
      <c r="CC105" s="89">
        <f t="shared" si="861"/>
        <v>0.0520220301326828</v>
      </c>
      <c r="CD105" s="89">
        <f t="shared" si="862"/>
        <v>0.0530820980432417</v>
      </c>
      <c r="CE105" s="89">
        <f t="shared" si="863"/>
        <v>0.051375877645615</v>
      </c>
      <c r="CF105" s="89">
        <f t="shared" si="864"/>
        <v>0.0786083995173103</v>
      </c>
      <c r="CH105" s="89">
        <f t="shared" si="772"/>
        <v>-0.153781698684163</v>
      </c>
      <c r="CI105" s="89">
        <f t="shared" si="773"/>
        <v>-0.155844556766009</v>
      </c>
      <c r="CJ105" s="89">
        <f t="shared" si="774"/>
        <v>-0.152513737995591</v>
      </c>
      <c r="CK105" s="89">
        <f t="shared" si="775"/>
        <v>-0.199922912580698</v>
      </c>
      <c r="CL105" s="109" t="s">
        <v>183</v>
      </c>
      <c r="CM105">
        <f t="shared" ref="CM105:CP105" si="875">CM104/(4-SUM($CM103:$CP103))</f>
        <v>0.231318253108017</v>
      </c>
      <c r="CN105">
        <f t="shared" si="875"/>
        <v>0.229303598348305</v>
      </c>
      <c r="CO105">
        <f t="shared" si="875"/>
        <v>0.257741425389253</v>
      </c>
      <c r="CP105">
        <f t="shared" si="875"/>
        <v>0.281636723154425</v>
      </c>
      <c r="CR105" s="89">
        <f t="shared" si="866"/>
        <v>0.0319275611298175</v>
      </c>
      <c r="CS105" s="89">
        <f t="shared" si="867"/>
        <v>0.0298202348181385</v>
      </c>
      <c r="CT105" s="89">
        <f t="shared" si="868"/>
        <v>0.0210254442661491</v>
      </c>
      <c r="CU105" s="89">
        <f t="shared" si="869"/>
        <v>0.0483920419759323</v>
      </c>
      <c r="CV105" s="87">
        <f t="shared" si="763"/>
        <v>0.131165282190037</v>
      </c>
      <c r="CX105">
        <f t="shared" si="824"/>
        <v>0.030873897973978</v>
      </c>
    </row>
    <row r="106" spans="1:102">
      <c r="A106" s="27" t="s">
        <v>106</v>
      </c>
      <c r="B106" s="28">
        <v>2016</v>
      </c>
      <c r="C106" s="27" t="s">
        <v>96</v>
      </c>
      <c r="D106">
        <v>30473</v>
      </c>
      <c r="E106">
        <v>3.4148919</v>
      </c>
      <c r="F106">
        <v>212211</v>
      </c>
      <c r="G106">
        <v>29</v>
      </c>
      <c r="I106">
        <v>10</v>
      </c>
      <c r="J106">
        <v>14497</v>
      </c>
      <c r="K106">
        <v>20.047777</v>
      </c>
      <c r="L106">
        <v>557100</v>
      </c>
      <c r="M106">
        <v>9046</v>
      </c>
      <c r="N106">
        <v>119300</v>
      </c>
      <c r="P106" s="90">
        <f t="shared" si="830"/>
        <v>0.045513861772745</v>
      </c>
      <c r="Q106" s="90">
        <f t="shared" si="831"/>
        <v>0.299255365370262</v>
      </c>
      <c r="R106" s="90">
        <f t="shared" si="832"/>
        <v>0.36896805562817</v>
      </c>
      <c r="S106" s="90">
        <f t="shared" si="833"/>
        <v>0.0867142857142857</v>
      </c>
      <c r="T106" s="96">
        <v>0.001</v>
      </c>
      <c r="U106" s="90">
        <f t="shared" si="834"/>
        <v>0.174913043478261</v>
      </c>
      <c r="V106" s="108" cm="1">
        <f t="array" ref="V106">(MAX(J$102:J$111-J106)/(MAX(J$102:J$111)-MIN(J$102:J$111))+0.001)</f>
        <v>0.0149176227195787</v>
      </c>
      <c r="W106" s="108" cm="1">
        <f t="array" ref="W106">(MAX(K$102:K$111-K106)/(MAX(K$102:K$111)-MIN(K$102:K$111))+0.001)</f>
        <v>1.001</v>
      </c>
      <c r="X106" s="90">
        <f t="shared" si="835"/>
        <v>0.419911637931034</v>
      </c>
      <c r="Y106" s="90">
        <f t="shared" si="836"/>
        <v>0.460701492537313</v>
      </c>
      <c r="Z106" s="90">
        <f t="shared" si="837"/>
        <v>0.287595356886426</v>
      </c>
      <c r="AB106" s="89">
        <f t="shared" si="838"/>
        <v>0.0322130234640495</v>
      </c>
      <c r="AC106" s="89">
        <f t="shared" si="839"/>
        <v>0.0600523482782634</v>
      </c>
      <c r="AD106" s="89">
        <f t="shared" si="840"/>
        <v>0.0803326154651894</v>
      </c>
      <c r="AE106" s="89">
        <f t="shared" si="841"/>
        <v>0.0450631031922791</v>
      </c>
      <c r="AF106" s="89">
        <f t="shared" si="842"/>
        <v>0.1</v>
      </c>
      <c r="AG106" s="89">
        <f t="shared" si="843"/>
        <v>0.0607428657707987</v>
      </c>
      <c r="AH106" s="89">
        <f t="shared" si="844"/>
        <v>0.0118063401194075</v>
      </c>
      <c r="AI106" s="89">
        <f t="shared" si="845"/>
        <v>0.189536047039912</v>
      </c>
      <c r="AJ106" s="89">
        <f t="shared" si="846"/>
        <v>0.0913696847485844</v>
      </c>
      <c r="AK106" s="89">
        <f t="shared" si="847"/>
        <v>0.0847220602059932</v>
      </c>
      <c r="AL106" s="89">
        <f t="shared" si="848"/>
        <v>0.0659453770932251</v>
      </c>
      <c r="AN106" s="89">
        <f t="shared" si="751"/>
        <v>-0.110664119985966</v>
      </c>
      <c r="AO106" s="89">
        <f t="shared" si="752"/>
        <v>-0.168899549104862</v>
      </c>
      <c r="AP106" s="89">
        <f t="shared" si="753"/>
        <v>-0.202565081987193</v>
      </c>
      <c r="AQ106" s="89">
        <f t="shared" si="754"/>
        <v>-0.139681716952885</v>
      </c>
      <c r="AR106" s="89">
        <f t="shared" si="755"/>
        <v>-0.230258509299405</v>
      </c>
      <c r="AS106" s="89">
        <f t="shared" si="756"/>
        <v>-0.170147183871752</v>
      </c>
      <c r="AT106" s="89">
        <f t="shared" si="757"/>
        <v>-0.0524097439458215</v>
      </c>
      <c r="AU106" s="89">
        <f t="shared" si="758"/>
        <v>-0.315231814181706</v>
      </c>
      <c r="AV106" s="89">
        <f t="shared" si="759"/>
        <v>-0.218633176455025</v>
      </c>
      <c r="AW106" s="89">
        <f t="shared" si="760"/>
        <v>-0.209126176290612</v>
      </c>
      <c r="AX106" s="89">
        <f t="shared" si="761"/>
        <v>-0.179300765183879</v>
      </c>
      <c r="AY106" s="77" t="s">
        <v>184</v>
      </c>
      <c r="AZ106" s="110">
        <v>0.26049795615013</v>
      </c>
      <c r="BA106" s="110">
        <v>0.633345720302242</v>
      </c>
      <c r="BB106" s="110">
        <v>0.106156323547628</v>
      </c>
      <c r="BC106" s="110">
        <v>0.0806878306878307</v>
      </c>
      <c r="BD106" s="110">
        <v>0.626984126984127</v>
      </c>
      <c r="BE106" s="110">
        <v>0.292328042328042</v>
      </c>
      <c r="BF106" s="110">
        <v>0.25</v>
      </c>
      <c r="BG106" s="110">
        <v>0.75</v>
      </c>
      <c r="BH106" s="110">
        <v>0.10958605664488</v>
      </c>
      <c r="BI106" s="110">
        <v>0.581263616557734</v>
      </c>
      <c r="BJ106" s="110">
        <v>0.309150326797386</v>
      </c>
      <c r="BL106" s="89">
        <f t="shared" si="850"/>
        <v>0.0198059280719696</v>
      </c>
      <c r="BM106" s="89">
        <f t="shared" si="851"/>
        <v>0.119988609062184</v>
      </c>
      <c r="BN106" s="89">
        <f t="shared" si="852"/>
        <v>0.060466558495186</v>
      </c>
      <c r="BO106" s="89">
        <f t="shared" si="853"/>
        <v>0.0327996679504189</v>
      </c>
      <c r="BP106" s="89">
        <f t="shared" si="854"/>
        <v>0.000313492063492064</v>
      </c>
      <c r="BQ106" s="89">
        <f t="shared" si="855"/>
        <v>0.0539183552747734</v>
      </c>
      <c r="BR106" s="89">
        <f t="shared" si="856"/>
        <v>0.00824714421825387</v>
      </c>
      <c r="BS106" s="89">
        <f t="shared" si="857"/>
        <v>0.447601411119126</v>
      </c>
      <c r="BT106" s="89">
        <f t="shared" si="858"/>
        <v>0.083137706444086</v>
      </c>
      <c r="BU106" s="89">
        <f t="shared" si="859"/>
        <v>0.19636919062955</v>
      </c>
      <c r="BV106" s="89">
        <f t="shared" si="860"/>
        <v>0.108070250647421</v>
      </c>
      <c r="BX106" s="89">
        <f t="shared" si="768"/>
        <v>0.200261095629339</v>
      </c>
      <c r="BY106" s="89">
        <f t="shared" si="769"/>
        <v>0.213254835507788</v>
      </c>
      <c r="BZ106" s="89">
        <f t="shared" si="770"/>
        <v>0.0935797185090969</v>
      </c>
      <c r="CA106" s="89">
        <f t="shared" si="771"/>
        <v>0.0870315152886843</v>
      </c>
      <c r="CC106" s="89">
        <f t="shared" si="861"/>
        <v>0.0595021404062458</v>
      </c>
      <c r="CD106" s="89">
        <f t="shared" si="862"/>
        <v>0.0613042556656612</v>
      </c>
      <c r="CE106" s="89">
        <f t="shared" si="863"/>
        <v>0.0630719350616913</v>
      </c>
      <c r="CF106" s="89">
        <f t="shared" si="864"/>
        <v>0.0537681322710214</v>
      </c>
      <c r="CH106" s="89">
        <f t="shared" si="772"/>
        <v>-0.167899747811198</v>
      </c>
      <c r="CI106" s="89">
        <f t="shared" si="773"/>
        <v>-0.171155720129861</v>
      </c>
      <c r="CJ106" s="89">
        <f t="shared" si="774"/>
        <v>-0.174297991848467</v>
      </c>
      <c r="CK106" s="89">
        <f t="shared" si="775"/>
        <v>-0.157168246906188</v>
      </c>
      <c r="CL106" s="77" t="s">
        <v>184</v>
      </c>
      <c r="CM106" s="111">
        <v>0.133389037433155</v>
      </c>
      <c r="CN106" s="111">
        <v>0.0936831550802139</v>
      </c>
      <c r="CO106" s="111">
        <v>0.293917112299465</v>
      </c>
      <c r="CP106" s="111">
        <v>0.479010695187166</v>
      </c>
      <c r="CR106" s="89">
        <f t="shared" si="866"/>
        <v>0.0365183407938914</v>
      </c>
      <c r="CS106" s="89">
        <f t="shared" si="867"/>
        <v>0.0344392434867967</v>
      </c>
      <c r="CT106" s="89">
        <f t="shared" si="868"/>
        <v>0.0258120253350251</v>
      </c>
      <c r="CU106" s="89">
        <f t="shared" si="869"/>
        <v>0.0331001487093472</v>
      </c>
      <c r="CV106" s="87">
        <f t="shared" si="763"/>
        <v>0.12986975832506</v>
      </c>
      <c r="CX106">
        <f t="shared" si="824"/>
        <v>0.033769696098072</v>
      </c>
    </row>
    <row r="107" spans="1:102">
      <c r="A107" s="27" t="s">
        <v>106</v>
      </c>
      <c r="B107" s="28">
        <v>2017</v>
      </c>
      <c r="C107" s="27" t="s">
        <v>96</v>
      </c>
      <c r="D107">
        <v>30628</v>
      </c>
      <c r="E107">
        <v>6.0011754</v>
      </c>
      <c r="F107">
        <v>281097</v>
      </c>
      <c r="G107">
        <v>34</v>
      </c>
      <c r="I107">
        <v>10</v>
      </c>
      <c r="J107">
        <v>14571</v>
      </c>
      <c r="K107">
        <v>20.565363</v>
      </c>
      <c r="L107">
        <v>624600</v>
      </c>
      <c r="M107">
        <v>9770</v>
      </c>
      <c r="N107">
        <v>128961</v>
      </c>
      <c r="P107" s="90">
        <f t="shared" si="830"/>
        <v>0.0556010672914226</v>
      </c>
      <c r="Q107" s="90">
        <f t="shared" si="831"/>
        <v>1.001</v>
      </c>
      <c r="R107" s="90">
        <f t="shared" si="832"/>
        <v>0.819156271239609</v>
      </c>
      <c r="S107" s="90">
        <f t="shared" si="833"/>
        <v>0.134333333333333</v>
      </c>
      <c r="T107" s="90">
        <v>0.001</v>
      </c>
      <c r="U107" s="90">
        <f t="shared" si="834"/>
        <v>0.174913043478261</v>
      </c>
      <c r="V107" s="108" cm="1">
        <f t="array" ref="V107">(MAX(J$102:J$111-J107)/(MAX(J$102:J$111)-MIN(J$102:J$111))+0.001)</f>
        <v>0.001</v>
      </c>
      <c r="W107" s="108" cm="1">
        <f t="array" ref="W107">(MAX(K$102:K$111-K107)/(MAX(K$102:K$111)-MIN(K$102:K$111))+0.001)</f>
        <v>0.947072309653338</v>
      </c>
      <c r="X107" s="90">
        <f t="shared" si="835"/>
        <v>0.601754310344828</v>
      </c>
      <c r="Y107" s="90">
        <f t="shared" si="836"/>
        <v>0.595776119402985</v>
      </c>
      <c r="Z107" s="90">
        <f t="shared" si="837"/>
        <v>0.376526998913784</v>
      </c>
      <c r="AB107" s="89">
        <f t="shared" si="838"/>
        <v>0.0393523734423551</v>
      </c>
      <c r="AC107" s="89">
        <f t="shared" si="839"/>
        <v>0.200873259372195</v>
      </c>
      <c r="AD107" s="89">
        <f t="shared" si="840"/>
        <v>0.178348680162451</v>
      </c>
      <c r="AE107" s="89">
        <f t="shared" si="841"/>
        <v>0.0698094531056669</v>
      </c>
      <c r="AF107" s="89">
        <f t="shared" si="842"/>
        <v>0.1</v>
      </c>
      <c r="AG107" s="89">
        <f t="shared" si="843"/>
        <v>0.0607428657707987</v>
      </c>
      <c r="AH107" s="89">
        <f t="shared" si="844"/>
        <v>0.000791435763012844</v>
      </c>
      <c r="AI107" s="89">
        <f t="shared" si="845"/>
        <v>0.179325016815838</v>
      </c>
      <c r="AJ107" s="89">
        <f t="shared" si="846"/>
        <v>0.130937313152866</v>
      </c>
      <c r="AK107" s="89">
        <f t="shared" si="847"/>
        <v>0.109562007232404</v>
      </c>
      <c r="AL107" s="89">
        <f t="shared" si="848"/>
        <v>0.0863373289401036</v>
      </c>
      <c r="AN107" s="89">
        <f t="shared" si="751"/>
        <v>-0.127312758804602</v>
      </c>
      <c r="AO107" s="89">
        <f t="shared" si="752"/>
        <v>-0.32241787616947</v>
      </c>
      <c r="AP107" s="89">
        <f t="shared" si="753"/>
        <v>-0.307475758359068</v>
      </c>
      <c r="AQ107" s="89">
        <f t="shared" si="754"/>
        <v>-0.185831776159019</v>
      </c>
      <c r="AR107" s="89">
        <f t="shared" si="755"/>
        <v>-0.230258509299405</v>
      </c>
      <c r="AS107" s="89">
        <f t="shared" si="756"/>
        <v>-0.170147183871752</v>
      </c>
      <c r="AT107" s="89">
        <f t="shared" si="757"/>
        <v>-0.00565216658790017</v>
      </c>
      <c r="AU107" s="89">
        <f t="shared" si="758"/>
        <v>-0.308179972990692</v>
      </c>
      <c r="AV107" s="89">
        <f t="shared" si="759"/>
        <v>-0.266200349403556</v>
      </c>
      <c r="AW107" s="89">
        <f t="shared" si="760"/>
        <v>-0.24227058962135</v>
      </c>
      <c r="AX107" s="89">
        <f t="shared" si="761"/>
        <v>-0.211482702377816</v>
      </c>
      <c r="AY107" s="77" t="s">
        <v>185</v>
      </c>
      <c r="AZ107">
        <f t="shared" ref="AZ107:BJ107" si="876">AVERAGE(AZ105:AZ106)</f>
        <v>0.435162548299296</v>
      </c>
      <c r="BA107">
        <f t="shared" si="876"/>
        <v>0.400957252391196</v>
      </c>
      <c r="BB107">
        <f t="shared" si="876"/>
        <v>0.163880199309508</v>
      </c>
      <c r="BC107">
        <f t="shared" si="876"/>
        <v>0.378249877517186</v>
      </c>
      <c r="BD107">
        <f t="shared" si="876"/>
        <v>0.313492063492063</v>
      </c>
      <c r="BE107">
        <f t="shared" si="876"/>
        <v>0.30825805899075</v>
      </c>
      <c r="BF107">
        <f t="shared" si="876"/>
        <v>0.552845743137736</v>
      </c>
      <c r="BG107">
        <f t="shared" si="876"/>
        <v>0.447154256862264</v>
      </c>
      <c r="BH107">
        <f t="shared" si="876"/>
        <v>0.197988574105061</v>
      </c>
      <c r="BI107">
        <f t="shared" si="876"/>
        <v>0.426239536468717</v>
      </c>
      <c r="BJ107">
        <f t="shared" si="876"/>
        <v>0.375771889426222</v>
      </c>
      <c r="BL107" s="89">
        <f t="shared" si="850"/>
        <v>0.0241955021306961</v>
      </c>
      <c r="BM107" s="89">
        <f t="shared" si="851"/>
        <v>0.401358209643587</v>
      </c>
      <c r="BN107" s="89">
        <f t="shared" si="852"/>
        <v>0.13424349299638</v>
      </c>
      <c r="BO107" s="89">
        <f t="shared" si="853"/>
        <v>0.0508115668798086</v>
      </c>
      <c r="BP107" s="89">
        <f t="shared" si="854"/>
        <v>0.000313492063492064</v>
      </c>
      <c r="BQ107" s="89">
        <f t="shared" si="855"/>
        <v>0.0539183552747734</v>
      </c>
      <c r="BR107" s="89">
        <f t="shared" si="856"/>
        <v>0.000552845743137737</v>
      </c>
      <c r="BS107" s="89">
        <f t="shared" si="857"/>
        <v>0.423487414817866</v>
      </c>
      <c r="BT107" s="89">
        <f t="shared" si="858"/>
        <v>0.119140477866747</v>
      </c>
      <c r="BU107" s="89">
        <f t="shared" si="859"/>
        <v>0.253943336973459</v>
      </c>
      <c r="BV107" s="89">
        <f t="shared" si="860"/>
        <v>0.141488261801818</v>
      </c>
      <c r="BX107" s="89">
        <f t="shared" si="768"/>
        <v>0.559797204770663</v>
      </c>
      <c r="BY107" s="89">
        <f t="shared" si="769"/>
        <v>0.586413269519776</v>
      </c>
      <c r="BZ107" s="89">
        <f t="shared" si="770"/>
        <v>0.185368551939681</v>
      </c>
      <c r="CA107" s="89">
        <f t="shared" si="771"/>
        <v>0.105043414218074</v>
      </c>
      <c r="CC107" s="89">
        <f t="shared" si="861"/>
        <v>0.166328521136923</v>
      </c>
      <c r="CD107" s="89">
        <f t="shared" si="862"/>
        <v>0.168575914889694</v>
      </c>
      <c r="CE107" s="89">
        <f t="shared" si="863"/>
        <v>0.124936828798889</v>
      </c>
      <c r="CF107" s="89">
        <f t="shared" si="864"/>
        <v>0.0648958962870251</v>
      </c>
      <c r="CH107" s="89">
        <f t="shared" si="772"/>
        <v>-0.298358505020104</v>
      </c>
      <c r="CI107" s="89">
        <f t="shared" si="773"/>
        <v>-0.300127349398366</v>
      </c>
      <c r="CJ107" s="89">
        <f t="shared" si="774"/>
        <v>-0.259861987126171</v>
      </c>
      <c r="CK107" s="89">
        <f t="shared" si="775"/>
        <v>-0.177488387134359</v>
      </c>
      <c r="CL107" s="77" t="s">
        <v>185</v>
      </c>
      <c r="CM107">
        <f t="shared" ref="CM107:CP107" si="877">AVERAGE(CM105:CM106)</f>
        <v>0.182353645270586</v>
      </c>
      <c r="CN107">
        <f t="shared" si="877"/>
        <v>0.161493376714259</v>
      </c>
      <c r="CO107">
        <f t="shared" si="877"/>
        <v>0.275829268844359</v>
      </c>
      <c r="CP107">
        <f t="shared" si="877"/>
        <v>0.380323709170796</v>
      </c>
      <c r="CR107" s="89">
        <f t="shared" si="866"/>
        <v>0.102081060902215</v>
      </c>
      <c r="CS107" s="89">
        <f t="shared" si="867"/>
        <v>0.0947018590447977</v>
      </c>
      <c r="CT107" s="89">
        <f t="shared" si="868"/>
        <v>0.0511300721482598</v>
      </c>
      <c r="CU107" s="89">
        <f t="shared" si="869"/>
        <v>0.0399505009193822</v>
      </c>
      <c r="CV107" s="87">
        <f t="shared" si="763"/>
        <v>0.287863493014655</v>
      </c>
      <c r="CX107">
        <f t="shared" si="824"/>
        <v>0.0729159655965288</v>
      </c>
    </row>
    <row r="108" spans="1:102">
      <c r="A108" s="27" t="s">
        <v>106</v>
      </c>
      <c r="B108" s="28">
        <v>2018</v>
      </c>
      <c r="C108" s="27" t="s">
        <v>96</v>
      </c>
      <c r="D108">
        <v>30628</v>
      </c>
      <c r="E108">
        <v>5.8088677</v>
      </c>
      <c r="F108">
        <v>290372</v>
      </c>
      <c r="G108">
        <v>35</v>
      </c>
      <c r="I108">
        <v>14</v>
      </c>
      <c r="J108">
        <v>14482</v>
      </c>
      <c r="K108">
        <v>22.718647</v>
      </c>
      <c r="L108">
        <v>636324</v>
      </c>
      <c r="M108">
        <v>10494</v>
      </c>
      <c r="N108">
        <v>164718</v>
      </c>
      <c r="P108" s="90">
        <f t="shared" si="830"/>
        <v>0.0556010672914226</v>
      </c>
      <c r="Q108" s="90">
        <f t="shared" si="831"/>
        <v>0.948820532175616</v>
      </c>
      <c r="R108" s="90">
        <f t="shared" si="832"/>
        <v>0.879770847493073</v>
      </c>
      <c r="S108" s="90">
        <f t="shared" si="833"/>
        <v>0.143857142857143</v>
      </c>
      <c r="T108" s="96">
        <v>0.001</v>
      </c>
      <c r="U108" s="90">
        <f t="shared" si="834"/>
        <v>0.348826086956522</v>
      </c>
      <c r="V108" s="108" cm="1">
        <f t="array" ref="V108">(MAX(J$102:J$111-J108)/(MAX(J$102:J$111)-MIN(J$102:J$111))+0.001)</f>
        <v>0.0177387624600339</v>
      </c>
      <c r="W108" s="108" cm="1">
        <f t="array" ref="W108">(MAX(K$102:K$111-K108)/(MAX(K$102:K$111)-MIN(K$102:K$111))+0.001)</f>
        <v>0.722719964766845</v>
      </c>
      <c r="X108" s="90">
        <f t="shared" si="835"/>
        <v>0.633338362068966</v>
      </c>
      <c r="Y108" s="90">
        <f t="shared" si="836"/>
        <v>0.730850746268657</v>
      </c>
      <c r="Z108" s="90">
        <f t="shared" si="837"/>
        <v>0.705678093414585</v>
      </c>
      <c r="AB108" s="89">
        <f t="shared" si="838"/>
        <v>0.0393523734423551</v>
      </c>
      <c r="AC108" s="89">
        <f t="shared" si="839"/>
        <v>0.19040227058679</v>
      </c>
      <c r="AD108" s="89">
        <f t="shared" si="840"/>
        <v>0.191545831979469</v>
      </c>
      <c r="AE108" s="89">
        <f t="shared" si="841"/>
        <v>0.0747587230883445</v>
      </c>
      <c r="AF108" s="89">
        <f t="shared" si="842"/>
        <v>0.1</v>
      </c>
      <c r="AG108" s="89">
        <f t="shared" si="843"/>
        <v>0.121138456892647</v>
      </c>
      <c r="AH108" s="89">
        <f t="shared" si="844"/>
        <v>0.0140390910024605</v>
      </c>
      <c r="AI108" s="89">
        <f t="shared" si="845"/>
        <v>0.136844640598134</v>
      </c>
      <c r="AJ108" s="89">
        <f t="shared" si="846"/>
        <v>0.137809770566374</v>
      </c>
      <c r="AK108" s="89">
        <f t="shared" si="847"/>
        <v>0.134401954258816</v>
      </c>
      <c r="AL108" s="89">
        <f t="shared" si="848"/>
        <v>0.161811402243989</v>
      </c>
      <c r="AN108" s="89">
        <f t="shared" si="751"/>
        <v>-0.127312758804602</v>
      </c>
      <c r="AO108" s="89">
        <f t="shared" si="752"/>
        <v>-0.315804296480229</v>
      </c>
      <c r="AP108" s="89">
        <f t="shared" si="753"/>
        <v>-0.316554037298632</v>
      </c>
      <c r="AQ108" s="89">
        <f t="shared" si="754"/>
        <v>-0.19388595414422</v>
      </c>
      <c r="AR108" s="89">
        <f t="shared" si="755"/>
        <v>-0.230258509299405</v>
      </c>
      <c r="AS108" s="89">
        <f t="shared" si="756"/>
        <v>-0.255701612735386</v>
      </c>
      <c r="AT108" s="89">
        <f t="shared" si="757"/>
        <v>-0.0598894934462109</v>
      </c>
      <c r="AU108" s="89">
        <f t="shared" si="758"/>
        <v>-0.272171538226523</v>
      </c>
      <c r="AV108" s="89">
        <f t="shared" si="759"/>
        <v>-0.273122568511512</v>
      </c>
      <c r="AW108" s="89">
        <f t="shared" si="760"/>
        <v>-0.269734011757132</v>
      </c>
      <c r="AX108" s="89">
        <f t="shared" si="761"/>
        <v>-0.294710958927255</v>
      </c>
      <c r="BL108" s="89">
        <f t="shared" si="850"/>
        <v>0.0241955021306961</v>
      </c>
      <c r="BM108" s="89">
        <f t="shared" si="851"/>
        <v>0.380436473593487</v>
      </c>
      <c r="BN108" s="89">
        <f t="shared" si="852"/>
        <v>0.144177021833859</v>
      </c>
      <c r="BO108" s="89">
        <f t="shared" si="853"/>
        <v>0.0544139466656867</v>
      </c>
      <c r="BP108" s="89">
        <f t="shared" si="854"/>
        <v>0.000313492063492064</v>
      </c>
      <c r="BQ108" s="89">
        <f t="shared" si="855"/>
        <v>0.107528452490556</v>
      </c>
      <c r="BR108" s="89">
        <f t="shared" si="856"/>
        <v>0.00980679931456123</v>
      </c>
      <c r="BS108" s="89">
        <f t="shared" si="857"/>
        <v>0.32316730876484</v>
      </c>
      <c r="BT108" s="89">
        <f t="shared" si="858"/>
        <v>0.125393759232069</v>
      </c>
      <c r="BU108" s="89">
        <f t="shared" si="859"/>
        <v>0.311517483317368</v>
      </c>
      <c r="BV108" s="89">
        <f t="shared" si="860"/>
        <v>0.265173990489093</v>
      </c>
      <c r="BX108" s="89">
        <f t="shared" si="768"/>
        <v>0.548808997558042</v>
      </c>
      <c r="BY108" s="89">
        <f t="shared" si="769"/>
        <v>0.579027442093033</v>
      </c>
      <c r="BZ108" s="89">
        <f t="shared" si="770"/>
        <v>0.198904460563038</v>
      </c>
      <c r="CA108" s="89">
        <f t="shared" si="771"/>
        <v>0.162255891219735</v>
      </c>
      <c r="CC108" s="89">
        <f t="shared" si="861"/>
        <v>0.163063674081515</v>
      </c>
      <c r="CD108" s="89">
        <f t="shared" si="862"/>
        <v>0.166452714954774</v>
      </c>
      <c r="CE108" s="89">
        <f t="shared" si="863"/>
        <v>0.134059916186787</v>
      </c>
      <c r="CF108" s="89">
        <f t="shared" si="864"/>
        <v>0.100241805418611</v>
      </c>
      <c r="CH108" s="89">
        <f t="shared" si="772"/>
        <v>-0.295734646333131</v>
      </c>
      <c r="CI108" s="89">
        <f t="shared" si="773"/>
        <v>-0.298457042526022</v>
      </c>
      <c r="CJ108" s="89">
        <f t="shared" si="774"/>
        <v>-0.269389171081327</v>
      </c>
      <c r="CK108" s="89">
        <f t="shared" si="775"/>
        <v>-0.230573189319144</v>
      </c>
      <c r="CR108" s="89">
        <f t="shared" si="866"/>
        <v>0.100077321262005</v>
      </c>
      <c r="CS108" s="89">
        <f t="shared" si="867"/>
        <v>0.0935090968338242</v>
      </c>
      <c r="CT108" s="89">
        <f t="shared" si="868"/>
        <v>0.0548636719269844</v>
      </c>
      <c r="CU108" s="89">
        <f t="shared" si="869"/>
        <v>0.0617097623835027</v>
      </c>
      <c r="CV108" s="87">
        <f t="shared" si="763"/>
        <v>0.310159852406316</v>
      </c>
      <c r="CX108">
        <f t="shared" si="824"/>
        <v>0.0776094296086635</v>
      </c>
    </row>
    <row r="109" spans="1:102">
      <c r="A109" s="27" t="s">
        <v>106</v>
      </c>
      <c r="B109" s="28">
        <v>2019</v>
      </c>
      <c r="C109" s="27" t="s">
        <v>96</v>
      </c>
      <c r="D109">
        <v>30628</v>
      </c>
      <c r="E109">
        <v>5.61656</v>
      </c>
      <c r="F109">
        <v>299647</v>
      </c>
      <c r="G109">
        <v>20</v>
      </c>
      <c r="I109">
        <v>10</v>
      </c>
      <c r="J109">
        <v>14449</v>
      </c>
      <c r="K109">
        <v>24.871931</v>
      </c>
      <c r="L109">
        <v>599600</v>
      </c>
      <c r="M109">
        <v>11218</v>
      </c>
      <c r="N109">
        <v>169900</v>
      </c>
      <c r="P109" s="90">
        <f t="shared" si="830"/>
        <v>0.0556010672914226</v>
      </c>
      <c r="Q109" s="90">
        <f t="shared" si="831"/>
        <v>0.896641064351232</v>
      </c>
      <c r="R109" s="90">
        <f t="shared" si="832"/>
        <v>0.940385423746536</v>
      </c>
      <c r="S109" s="90">
        <f t="shared" si="833"/>
        <v>0.001</v>
      </c>
      <c r="T109" s="90">
        <v>0.001</v>
      </c>
      <c r="U109" s="90">
        <f t="shared" si="834"/>
        <v>0.174913043478261</v>
      </c>
      <c r="V109" s="108" cm="1">
        <f t="array" ref="V109">(MAX(J$102:J$111-J109)/(MAX(J$102:J$111)-MIN(J$102:J$111))+0.001)</f>
        <v>0.0239452698890352</v>
      </c>
      <c r="W109" s="108" cm="1">
        <f t="array" ref="W109">(MAX(K$102:K$111-K109)/(MAX(K$102:K$111)-MIN(K$102:K$111))+0.001)</f>
        <v>0.498367619880352</v>
      </c>
      <c r="X109" s="90">
        <f t="shared" si="835"/>
        <v>0.534405172413793</v>
      </c>
      <c r="Y109" s="90">
        <f t="shared" si="836"/>
        <v>0.865925373134328</v>
      </c>
      <c r="Z109" s="90">
        <f t="shared" si="837"/>
        <v>0.753379549680579</v>
      </c>
      <c r="AB109" s="89">
        <f t="shared" si="838"/>
        <v>0.0393523734423551</v>
      </c>
      <c r="AC109" s="89">
        <f t="shared" si="839"/>
        <v>0.179931281801385</v>
      </c>
      <c r="AD109" s="89">
        <f t="shared" si="840"/>
        <v>0.204742983796487</v>
      </c>
      <c r="AE109" s="89">
        <f t="shared" si="841"/>
        <v>0.000519673348181143</v>
      </c>
      <c r="AF109" s="89">
        <f t="shared" si="842"/>
        <v>0.1</v>
      </c>
      <c r="AG109" s="89">
        <f t="shared" si="843"/>
        <v>0.0607428657707987</v>
      </c>
      <c r="AH109" s="89">
        <f t="shared" si="844"/>
        <v>0.018951142945177</v>
      </c>
      <c r="AI109" s="89">
        <f t="shared" si="845"/>
        <v>0.094364264380431</v>
      </c>
      <c r="AJ109" s="89">
        <f t="shared" si="846"/>
        <v>0.116282635966095</v>
      </c>
      <c r="AK109" s="89">
        <f t="shared" si="847"/>
        <v>0.159241901285227</v>
      </c>
      <c r="AL109" s="89">
        <f t="shared" si="848"/>
        <v>0.172749306650419</v>
      </c>
      <c r="AN109" s="89">
        <f t="shared" si="751"/>
        <v>-0.127312758804602</v>
      </c>
      <c r="AO109" s="89">
        <f t="shared" si="752"/>
        <v>-0.308614584277329</v>
      </c>
      <c r="AP109" s="89">
        <f t="shared" si="753"/>
        <v>-0.324722336268166</v>
      </c>
      <c r="AQ109" s="89">
        <f t="shared" si="754"/>
        <v>-0.00392993102022596</v>
      </c>
      <c r="AR109" s="89">
        <f t="shared" si="755"/>
        <v>-0.230258509299405</v>
      </c>
      <c r="AS109" s="89">
        <f t="shared" si="756"/>
        <v>-0.170147183871752</v>
      </c>
      <c r="AT109" s="89">
        <f t="shared" si="757"/>
        <v>-0.0751581679195686</v>
      </c>
      <c r="AU109" s="89">
        <f t="shared" si="758"/>
        <v>-0.222755606168217</v>
      </c>
      <c r="AV109" s="89">
        <f t="shared" si="759"/>
        <v>-0.250209014713884</v>
      </c>
      <c r="AW109" s="89">
        <f t="shared" si="760"/>
        <v>-0.292580056438666</v>
      </c>
      <c r="AX109" s="89">
        <f t="shared" si="761"/>
        <v>-0.303332896660614</v>
      </c>
      <c r="BL109" s="89">
        <f t="shared" si="850"/>
        <v>0.0241955021306961</v>
      </c>
      <c r="BM109" s="89">
        <f t="shared" si="851"/>
        <v>0.359514737543387</v>
      </c>
      <c r="BN109" s="89">
        <f t="shared" si="852"/>
        <v>0.154110550671338</v>
      </c>
      <c r="BO109" s="89">
        <f t="shared" si="853"/>
        <v>0.000378249877517186</v>
      </c>
      <c r="BP109" s="89">
        <f t="shared" si="854"/>
        <v>0.000313492063492064</v>
      </c>
      <c r="BQ109" s="89">
        <f t="shared" si="855"/>
        <v>0.0539183552747734</v>
      </c>
      <c r="BR109" s="89">
        <f t="shared" si="856"/>
        <v>0.0132380405264373</v>
      </c>
      <c r="BS109" s="89">
        <f t="shared" si="857"/>
        <v>0.222847202711814</v>
      </c>
      <c r="BT109" s="89">
        <f t="shared" si="858"/>
        <v>0.105806118080576</v>
      </c>
      <c r="BU109" s="89">
        <f t="shared" si="859"/>
        <v>0.369091629661277</v>
      </c>
      <c r="BV109" s="89">
        <f t="shared" si="860"/>
        <v>0.283098856838548</v>
      </c>
      <c r="BX109" s="89">
        <f t="shared" si="768"/>
        <v>0.537820790345422</v>
      </c>
      <c r="BY109" s="89">
        <f t="shared" si="769"/>
        <v>0.514003538092243</v>
      </c>
      <c r="BZ109" s="89">
        <f t="shared" si="770"/>
        <v>0.154802292612347</v>
      </c>
      <c r="CA109" s="89">
        <f t="shared" si="771"/>
        <v>0.0546100972157826</v>
      </c>
      <c r="CC109" s="89">
        <f t="shared" si="861"/>
        <v>0.159798827026106</v>
      </c>
      <c r="CD109" s="89">
        <f t="shared" si="862"/>
        <v>0.147760327390609</v>
      </c>
      <c r="CE109" s="89">
        <f t="shared" si="863"/>
        <v>0.104335429755517</v>
      </c>
      <c r="CF109" s="89">
        <f t="shared" si="864"/>
        <v>0.0337381570422147</v>
      </c>
      <c r="CH109" s="89">
        <f t="shared" si="772"/>
        <v>-0.293045414787103</v>
      </c>
      <c r="CI109" s="89">
        <f t="shared" si="773"/>
        <v>-0.28254193838535</v>
      </c>
      <c r="CJ109" s="89">
        <f t="shared" si="774"/>
        <v>-0.235813125160646</v>
      </c>
      <c r="CK109" s="89">
        <f t="shared" si="775"/>
        <v>-0.114342859343197</v>
      </c>
      <c r="CR109" s="89">
        <f t="shared" si="866"/>
        <v>0.0980735816217951</v>
      </c>
      <c r="CS109" s="89">
        <f t="shared" si="867"/>
        <v>0.0830081670095927</v>
      </c>
      <c r="CT109" s="89">
        <f t="shared" si="868"/>
        <v>0.0426990031866943</v>
      </c>
      <c r="CU109" s="89">
        <f t="shared" si="869"/>
        <v>0.0207695147312842</v>
      </c>
      <c r="CV109" s="87">
        <f t="shared" si="763"/>
        <v>0.244550266549366</v>
      </c>
      <c r="CX109">
        <f t="shared" si="824"/>
        <v>0.0628535850981435</v>
      </c>
    </row>
    <row r="110" spans="1:102">
      <c r="A110" s="27" t="s">
        <v>106</v>
      </c>
      <c r="B110" s="28">
        <v>2020</v>
      </c>
      <c r="C110" s="27" t="s">
        <v>96</v>
      </c>
      <c r="D110">
        <v>30628</v>
      </c>
      <c r="E110">
        <v>5.4242523</v>
      </c>
      <c r="F110">
        <v>308922</v>
      </c>
      <c r="G110">
        <v>40</v>
      </c>
      <c r="I110">
        <v>6</v>
      </c>
      <c r="J110">
        <v>14416</v>
      </c>
      <c r="K110">
        <v>27.025215</v>
      </c>
      <c r="L110">
        <v>679304</v>
      </c>
      <c r="M110">
        <v>11942</v>
      </c>
      <c r="N110">
        <v>187304</v>
      </c>
      <c r="P110" s="90">
        <f t="shared" si="830"/>
        <v>0.0556010672914226</v>
      </c>
      <c r="Q110" s="90">
        <f t="shared" si="831"/>
        <v>0.844461596526848</v>
      </c>
      <c r="R110" s="90">
        <f t="shared" si="832"/>
        <v>1.001</v>
      </c>
      <c r="S110" s="90">
        <f t="shared" si="833"/>
        <v>0.19147619047619</v>
      </c>
      <c r="T110" s="96">
        <v>0.001</v>
      </c>
      <c r="U110" s="90">
        <f t="shared" si="834"/>
        <v>0.001</v>
      </c>
      <c r="V110" s="108" cm="1">
        <f t="array" ref="V110">(MAX(J$102:J$111-J110)/(MAX(J$102:J$111)-MIN(J$102:J$111))+0.001)</f>
        <v>0.0301517773180365</v>
      </c>
      <c r="W110" s="108" cm="1">
        <f t="array" ref="W110">(MAX(K$102:K$111-K110)/(MAX(K$102:K$111)-MIN(K$102:K$111))+0.001)</f>
        <v>0.274015274993858</v>
      </c>
      <c r="X110" s="90">
        <f t="shared" si="835"/>
        <v>0.749125</v>
      </c>
      <c r="Y110" s="90">
        <f t="shared" si="836"/>
        <v>1.001</v>
      </c>
      <c r="Z110" s="90">
        <f t="shared" si="837"/>
        <v>0.913587219470884</v>
      </c>
      <c r="AB110" s="89">
        <f t="shared" si="838"/>
        <v>0.0393523734423551</v>
      </c>
      <c r="AC110" s="89">
        <f t="shared" si="839"/>
        <v>0.16946029301598</v>
      </c>
      <c r="AD110" s="89">
        <f t="shared" si="840"/>
        <v>0.217940135613505</v>
      </c>
      <c r="AE110" s="89">
        <f t="shared" si="841"/>
        <v>0.0995050730017322</v>
      </c>
      <c r="AF110" s="89">
        <f t="shared" si="842"/>
        <v>0.1</v>
      </c>
      <c r="AG110" s="89">
        <f t="shared" si="843"/>
        <v>0.000347274648950627</v>
      </c>
      <c r="AH110" s="89">
        <f t="shared" si="844"/>
        <v>0.0238631948878936</v>
      </c>
      <c r="AI110" s="89">
        <f t="shared" si="845"/>
        <v>0.0518838881627277</v>
      </c>
      <c r="AJ110" s="89">
        <f t="shared" si="846"/>
        <v>0.163004091585871</v>
      </c>
      <c r="AK110" s="89">
        <f t="shared" si="847"/>
        <v>0.184081848311638</v>
      </c>
      <c r="AL110" s="89">
        <f t="shared" si="848"/>
        <v>0.209484792619063</v>
      </c>
      <c r="AN110" s="89">
        <f t="shared" si="751"/>
        <v>-0.127312758804602</v>
      </c>
      <c r="AO110" s="89">
        <f t="shared" si="752"/>
        <v>-0.30081517500485</v>
      </c>
      <c r="AP110" s="89">
        <f t="shared" si="753"/>
        <v>-0.332039394257914</v>
      </c>
      <c r="AQ110" s="89">
        <f t="shared" si="754"/>
        <v>-0.229612597980096</v>
      </c>
      <c r="AR110" s="89">
        <f t="shared" si="755"/>
        <v>-0.230258509299405</v>
      </c>
      <c r="AS110" s="89">
        <f t="shared" si="756"/>
        <v>-0.0027661796119228</v>
      </c>
      <c r="AT110" s="89">
        <f t="shared" si="757"/>
        <v>-0.0891390070024098</v>
      </c>
      <c r="AU110" s="89">
        <f t="shared" si="758"/>
        <v>-0.1535112972581</v>
      </c>
      <c r="AV110" s="89">
        <f t="shared" si="759"/>
        <v>-0.29568615826291</v>
      </c>
      <c r="AW110" s="89">
        <f t="shared" si="760"/>
        <v>-0.311535479839252</v>
      </c>
      <c r="AX110" s="89">
        <f t="shared" si="761"/>
        <v>-0.327446544763319</v>
      </c>
      <c r="BL110" s="89">
        <f t="shared" si="850"/>
        <v>0.0241955021306961</v>
      </c>
      <c r="BM110" s="89">
        <f t="shared" si="851"/>
        <v>0.338593001493288</v>
      </c>
      <c r="BN110" s="89">
        <f t="shared" si="852"/>
        <v>0.164044079508817</v>
      </c>
      <c r="BO110" s="89">
        <f t="shared" si="853"/>
        <v>0.0724258455950763</v>
      </c>
      <c r="BP110" s="89">
        <f t="shared" si="854"/>
        <v>0.000313492063492064</v>
      </c>
      <c r="BQ110" s="89">
        <f t="shared" si="855"/>
        <v>0.00030825805899075</v>
      </c>
      <c r="BR110" s="89">
        <f t="shared" si="856"/>
        <v>0.0166692817383134</v>
      </c>
      <c r="BS110" s="89">
        <f t="shared" si="857"/>
        <v>0.122527096658787</v>
      </c>
      <c r="BT110" s="89">
        <f t="shared" si="858"/>
        <v>0.148318190576454</v>
      </c>
      <c r="BU110" s="89">
        <f t="shared" si="859"/>
        <v>0.426665776005186</v>
      </c>
      <c r="BV110" s="89">
        <f t="shared" si="860"/>
        <v>0.343300395616223</v>
      </c>
      <c r="BX110" s="89">
        <f t="shared" si="768"/>
        <v>0.526832583132801</v>
      </c>
      <c r="BY110" s="89">
        <f t="shared" si="769"/>
        <v>0.575062926597181</v>
      </c>
      <c r="BZ110" s="89">
        <f t="shared" si="770"/>
        <v>0.236783417167385</v>
      </c>
      <c r="CA110" s="89">
        <f t="shared" si="771"/>
        <v>0.0730475957175591</v>
      </c>
      <c r="CC110" s="89">
        <f t="shared" si="861"/>
        <v>0.156533979970698</v>
      </c>
      <c r="CD110" s="89">
        <f t="shared" si="862"/>
        <v>0.165313037765418</v>
      </c>
      <c r="CE110" s="89">
        <f t="shared" si="863"/>
        <v>0.159590011053676</v>
      </c>
      <c r="CF110" s="89">
        <f t="shared" si="864"/>
        <v>0.0451288567778445</v>
      </c>
      <c r="CH110" s="89">
        <f t="shared" si="772"/>
        <v>-0.290289474566245</v>
      </c>
      <c r="CI110" s="89">
        <f t="shared" si="773"/>
        <v>-0.297549317828339</v>
      </c>
      <c r="CJ110" s="89">
        <f t="shared" si="774"/>
        <v>-0.29287115926926</v>
      </c>
      <c r="CK110" s="89">
        <f t="shared" si="775"/>
        <v>-0.139819731247487</v>
      </c>
      <c r="CR110" s="89">
        <f t="shared" si="866"/>
        <v>0.0960698419815851</v>
      </c>
      <c r="CS110" s="89">
        <f t="shared" si="867"/>
        <v>0.092868853839363</v>
      </c>
      <c r="CT110" s="89">
        <f t="shared" si="868"/>
        <v>0.0653117968317488</v>
      </c>
      <c r="CU110" s="89">
        <f t="shared" si="869"/>
        <v>0.0277817325493108</v>
      </c>
      <c r="CV110" s="87">
        <f t="shared" si="763"/>
        <v>0.282032225202008</v>
      </c>
      <c r="CX110">
        <f t="shared" si="824"/>
        <v>0.0790903253355559</v>
      </c>
    </row>
    <row r="111" spans="1:102">
      <c r="A111" s="27" t="s">
        <v>106</v>
      </c>
      <c r="B111" s="28">
        <v>2021</v>
      </c>
      <c r="C111" s="29" t="s">
        <v>96</v>
      </c>
      <c r="D111">
        <v>45155</v>
      </c>
      <c r="E111">
        <v>2.6826044</v>
      </c>
      <c r="F111">
        <v>180649</v>
      </c>
      <c r="G111">
        <v>41</v>
      </c>
      <c r="I111">
        <v>29</v>
      </c>
      <c r="J111">
        <v>9254</v>
      </c>
      <c r="K111">
        <v>26.453154</v>
      </c>
      <c r="L111">
        <v>772800</v>
      </c>
      <c r="M111">
        <v>11849</v>
      </c>
      <c r="N111">
        <v>196800</v>
      </c>
      <c r="P111" s="90">
        <f t="shared" si="830"/>
        <v>1.001</v>
      </c>
      <c r="Q111" s="90">
        <f t="shared" si="831"/>
        <v>0.100561438686886</v>
      </c>
      <c r="R111" s="90">
        <f t="shared" si="832"/>
        <v>0.162702044230669</v>
      </c>
      <c r="S111" s="90">
        <f t="shared" si="833"/>
        <v>0.201</v>
      </c>
      <c r="T111" s="90">
        <v>0.001</v>
      </c>
      <c r="U111" s="90">
        <f t="shared" si="834"/>
        <v>1.001</v>
      </c>
      <c r="V111" s="108" cm="1">
        <f t="array" ref="V111">(MAX(J$102:J$111-J111)/(MAX(J$102:J$111)-MIN(J$102:J$111))+0.001)</f>
        <v>1.001</v>
      </c>
      <c r="W111" s="108" cm="1">
        <f t="array" ref="W111">(MAX(K$102:K$111-K111)/(MAX(K$102:K$111)-MIN(K$102:K$111))+0.001)</f>
        <v>0.333618758216746</v>
      </c>
      <c r="X111" s="90">
        <f t="shared" si="835"/>
        <v>1.001</v>
      </c>
      <c r="Y111" s="90">
        <f t="shared" si="836"/>
        <v>0.983649253731343</v>
      </c>
      <c r="Z111" s="90">
        <f t="shared" si="837"/>
        <v>1.001</v>
      </c>
      <c r="AB111" s="89">
        <f t="shared" si="838"/>
        <v>0.708470677538131</v>
      </c>
      <c r="AC111" s="89">
        <f t="shared" si="839"/>
        <v>0.0201799240321598</v>
      </c>
      <c r="AD111" s="89">
        <f t="shared" si="840"/>
        <v>0.0354238817025239</v>
      </c>
      <c r="AE111" s="89">
        <f t="shared" si="841"/>
        <v>0.10445434298441</v>
      </c>
      <c r="AF111" s="89">
        <f t="shared" si="842"/>
        <v>0.1</v>
      </c>
      <c r="AG111" s="89">
        <f t="shared" si="843"/>
        <v>0.347621923599577</v>
      </c>
      <c r="AH111" s="89">
        <f t="shared" si="844"/>
        <v>0.792227198775857</v>
      </c>
      <c r="AI111" s="89">
        <f t="shared" si="845"/>
        <v>0.0631696110397265</v>
      </c>
      <c r="AJ111" s="89">
        <f t="shared" si="846"/>
        <v>0.217810239516044</v>
      </c>
      <c r="AK111" s="89">
        <f t="shared" si="847"/>
        <v>0.180891081635594</v>
      </c>
      <c r="AL111" s="89">
        <f t="shared" si="848"/>
        <v>0.229528470782603</v>
      </c>
      <c r="AN111" s="89">
        <f t="shared" si="751"/>
        <v>-0.24417201544638</v>
      </c>
      <c r="AO111" s="89">
        <f t="shared" si="752"/>
        <v>-0.0787635961290746</v>
      </c>
      <c r="AP111" s="89">
        <f t="shared" si="753"/>
        <v>-0.118328838492723</v>
      </c>
      <c r="AQ111" s="89">
        <f t="shared" si="754"/>
        <v>-0.235962905248111</v>
      </c>
      <c r="AR111" s="89">
        <f t="shared" si="755"/>
        <v>-0.230258509299405</v>
      </c>
      <c r="AS111" s="89">
        <f t="shared" si="756"/>
        <v>-0.367311165471395</v>
      </c>
      <c r="AT111" s="89">
        <f t="shared" si="757"/>
        <v>-0.184515308641856</v>
      </c>
      <c r="AU111" s="89">
        <f t="shared" si="758"/>
        <v>-0.17447016582777</v>
      </c>
      <c r="AV111" s="89">
        <f t="shared" si="759"/>
        <v>-0.331971350404706</v>
      </c>
      <c r="AW111" s="89">
        <f t="shared" si="760"/>
        <v>-0.309298458810495</v>
      </c>
      <c r="AX111" s="89">
        <f t="shared" si="761"/>
        <v>-0.33780352349292</v>
      </c>
      <c r="AY111" s="81" t="s">
        <v>170</v>
      </c>
      <c r="BL111" s="89">
        <f t="shared" si="850"/>
        <v>0.435597710847596</v>
      </c>
      <c r="BM111" s="89">
        <f t="shared" si="851"/>
        <v>0.0403208381523995</v>
      </c>
      <c r="BN111" s="89">
        <f t="shared" si="852"/>
        <v>0.0266636434365863</v>
      </c>
      <c r="BO111" s="89">
        <f t="shared" si="853"/>
        <v>0.0760282253809545</v>
      </c>
      <c r="BP111" s="89">
        <f t="shared" si="854"/>
        <v>0.000313492063492064</v>
      </c>
      <c r="BQ111" s="89">
        <f t="shared" si="855"/>
        <v>0.308566317049741</v>
      </c>
      <c r="BR111" s="89">
        <f t="shared" si="856"/>
        <v>0.553398588880874</v>
      </c>
      <c r="BS111" s="89">
        <f t="shared" si="857"/>
        <v>0.14917904790572</v>
      </c>
      <c r="BT111" s="89">
        <f t="shared" si="858"/>
        <v>0.198186562679166</v>
      </c>
      <c r="BU111" s="89">
        <f t="shared" si="859"/>
        <v>0.419270201958247</v>
      </c>
      <c r="BV111" s="89">
        <f t="shared" si="860"/>
        <v>0.376147661315648</v>
      </c>
      <c r="BX111" s="89">
        <f t="shared" si="768"/>
        <v>0.502582192436582</v>
      </c>
      <c r="BY111" s="89">
        <f t="shared" si="769"/>
        <v>0.14301270696994</v>
      </c>
      <c r="BZ111" s="89">
        <f t="shared" si="770"/>
        <v>0.103005360881033</v>
      </c>
      <c r="CA111" s="89">
        <f t="shared" si="771"/>
        <v>0.384908034494187</v>
      </c>
      <c r="CC111" s="89">
        <f t="shared" si="861"/>
        <v>0.149328635629711</v>
      </c>
      <c r="CD111" s="89">
        <f t="shared" si="862"/>
        <v>0.0411117878319027</v>
      </c>
      <c r="CE111" s="89">
        <f t="shared" si="863"/>
        <v>0.0694247379239876</v>
      </c>
      <c r="CF111" s="89">
        <f t="shared" si="864"/>
        <v>0.237796458469259</v>
      </c>
      <c r="CH111" s="89">
        <f t="shared" si="772"/>
        <v>-0.283964198658888</v>
      </c>
      <c r="CI111" s="89">
        <f t="shared" si="773"/>
        <v>-0.131206642429228</v>
      </c>
      <c r="CJ111" s="89">
        <f t="shared" si="774"/>
        <v>-0.185191322949514</v>
      </c>
      <c r="CK111" s="89">
        <f t="shared" si="775"/>
        <v>-0.341556609799897</v>
      </c>
      <c r="CL111" s="81" t="s">
        <v>170</v>
      </c>
      <c r="CR111" s="89">
        <f t="shared" si="866"/>
        <v>0.0916476948388937</v>
      </c>
      <c r="CS111" s="89">
        <f t="shared" si="867"/>
        <v>0.0230956049616226</v>
      </c>
      <c r="CT111" s="89">
        <f t="shared" si="868"/>
        <v>0.0284118933788646</v>
      </c>
      <c r="CU111" s="89">
        <f t="shared" si="869"/>
        <v>0.14638965136847</v>
      </c>
      <c r="CV111" s="87">
        <f t="shared" si="763"/>
        <v>0.289544844547851</v>
      </c>
      <c r="CX111">
        <f t="shared" si="824"/>
        <v>0.0600297941088792</v>
      </c>
    </row>
    <row r="112" s="95" customFormat="1" spans="1:102">
      <c r="A112" s="58" t="s">
        <v>105</v>
      </c>
      <c r="B112" s="59">
        <v>2012</v>
      </c>
      <c r="C112" s="58" t="s">
        <v>96</v>
      </c>
      <c r="D112" s="95">
        <v>26820</v>
      </c>
      <c r="E112" s="95">
        <v>2.7178598</v>
      </c>
      <c r="F112" s="95">
        <v>198024</v>
      </c>
      <c r="G112" s="95">
        <v>142.5</v>
      </c>
      <c r="I112" s="95">
        <v>14</v>
      </c>
      <c r="J112" s="95">
        <v>4512</v>
      </c>
      <c r="K112" s="95">
        <v>37.242592</v>
      </c>
      <c r="L112" s="95">
        <v>306800</v>
      </c>
      <c r="M112" s="95">
        <v>6500</v>
      </c>
      <c r="N112" s="95">
        <v>114101</v>
      </c>
      <c r="P112" s="96">
        <f>(D112-MIN(D$112:D$121))/(MAX(D$112:D$121)-MIN(D$112:D$121))+0.001</f>
        <v>0.001</v>
      </c>
      <c r="Q112" s="96">
        <f t="shared" ref="Q112:Z112" si="878">(E112-MIN(E$112:E$121))/(MAX(E$112:E$121)-MIN(E$112:E$121))+0.001</f>
        <v>0.001</v>
      </c>
      <c r="R112" s="96">
        <f t="shared" si="878"/>
        <v>0.245148741008729</v>
      </c>
      <c r="S112" s="96">
        <f t="shared" si="878"/>
        <v>0.001</v>
      </c>
      <c r="T112" s="96">
        <v>0.001</v>
      </c>
      <c r="U112" s="96">
        <f t="shared" si="878"/>
        <v>0.501</v>
      </c>
      <c r="V112" s="108" cm="1">
        <f t="array" ref="V112">(MAX(J$112:J$121-J112)/(MAX(J$112:J$121)-MIN(J$112:J$121))+0.001)</f>
        <v>1.001</v>
      </c>
      <c r="W112" s="108" cm="1">
        <f t="array" ref="W112">(MAX(K$112:K$121-K112)/(MAX(K$112:K$121)-MIN(K$112:K$121))+0.001)</f>
        <v>0.0893398181182385</v>
      </c>
      <c r="X112" s="96">
        <f t="shared" si="878"/>
        <v>0.001</v>
      </c>
      <c r="Y112" s="96">
        <f t="shared" si="878"/>
        <v>0.125065261726717</v>
      </c>
      <c r="Z112" s="96">
        <f t="shared" si="878"/>
        <v>0.001</v>
      </c>
      <c r="AB112" s="95">
        <f>P112/SUM(P$112:P$121)</f>
        <v>0.000455062571103527</v>
      </c>
      <c r="AC112" s="95">
        <f t="shared" ref="AC112:AL112" si="879">Q112/SUM(Q$112:Q$121)</f>
        <v>0.000180816934788597</v>
      </c>
      <c r="AD112" s="95">
        <f t="shared" si="879"/>
        <v>0.051830715500708</v>
      </c>
      <c r="AE112" s="95">
        <f t="shared" si="879"/>
        <v>0.000171382462972719</v>
      </c>
      <c r="AF112" s="95">
        <f t="shared" si="879"/>
        <v>0.1</v>
      </c>
      <c r="AG112" s="95">
        <f t="shared" si="879"/>
        <v>0.0967804249839022</v>
      </c>
      <c r="AH112" s="95">
        <f t="shared" si="879"/>
        <v>0.118686178786145</v>
      </c>
      <c r="AI112" s="95">
        <f t="shared" si="879"/>
        <v>0.0132459400848467</v>
      </c>
      <c r="AJ112" s="95">
        <f t="shared" si="879"/>
        <v>0.000207416648792039</v>
      </c>
      <c r="AK112" s="95">
        <f t="shared" si="879"/>
        <v>0.0246289347243736</v>
      </c>
      <c r="AL112" s="95">
        <f t="shared" si="879"/>
        <v>0.000294188886555528</v>
      </c>
      <c r="AN112" s="89">
        <f t="shared" si="751"/>
        <v>-0.00350174090082336</v>
      </c>
      <c r="AO112" s="89">
        <f t="shared" si="752"/>
        <v>-0.00155828494553268</v>
      </c>
      <c r="AP112" s="89">
        <f t="shared" si="753"/>
        <v>-0.153407118211071</v>
      </c>
      <c r="AQ112" s="89">
        <f t="shared" si="754"/>
        <v>-0.00148616237219159</v>
      </c>
      <c r="AR112" s="89">
        <f t="shared" si="755"/>
        <v>-0.230258509299405</v>
      </c>
      <c r="AS112" s="89">
        <f t="shared" si="756"/>
        <v>-0.226012345213381</v>
      </c>
      <c r="AT112" s="89">
        <f t="shared" si="757"/>
        <v>-0.252952579760049</v>
      </c>
      <c r="AU112" s="89">
        <f t="shared" si="758"/>
        <v>-0.0572762950803662</v>
      </c>
      <c r="AV112" s="89">
        <f t="shared" si="759"/>
        <v>-0.00175905517240903</v>
      </c>
      <c r="AW112" s="89">
        <f t="shared" si="760"/>
        <v>-0.0912214690418132</v>
      </c>
      <c r="AX112" s="89">
        <f t="shared" si="761"/>
        <v>-0.00239213471762112</v>
      </c>
      <c r="AY112" s="89"/>
      <c r="AZ112" s="89">
        <f t="shared" ref="AZ112:BJ112" si="880">SUM(AN112:AN121)</f>
        <v>-1.79753691801724</v>
      </c>
      <c r="BA112" s="89">
        <f t="shared" si="880"/>
        <v>-1.95779212399386</v>
      </c>
      <c r="BB112" s="89">
        <f t="shared" si="880"/>
        <v>-2.03275604586358</v>
      </c>
      <c r="BC112" s="89">
        <f t="shared" si="880"/>
        <v>-2.09391632524511</v>
      </c>
      <c r="BD112" s="89">
        <f t="shared" si="880"/>
        <v>-2.30258509299405</v>
      </c>
      <c r="BE112" s="89">
        <f t="shared" si="880"/>
        <v>-2.13563306945325</v>
      </c>
      <c r="BF112" s="89">
        <f t="shared" si="880"/>
        <v>-2.19778077943025</v>
      </c>
      <c r="BG112" s="89">
        <f t="shared" si="880"/>
        <v>-2.10978803176653</v>
      </c>
      <c r="BH112" s="89">
        <f t="shared" si="880"/>
        <v>-2.03675422688502</v>
      </c>
      <c r="BI112" s="89">
        <f t="shared" si="880"/>
        <v>-2.07229928753276</v>
      </c>
      <c r="BJ112" s="89">
        <f t="shared" si="880"/>
        <v>-1.72588554425288</v>
      </c>
      <c r="BL112" s="95">
        <f>AZ$117*P112</f>
        <v>0.000355783326934199</v>
      </c>
      <c r="BM112" s="95">
        <f t="shared" ref="BM112:BV112" si="881">BA$117*Q112</f>
        <v>0.000470643632856588</v>
      </c>
      <c r="BN112" s="95">
        <f t="shared" si="881"/>
        <v>0.0425512122803462</v>
      </c>
      <c r="BO112" s="95">
        <f t="shared" si="881"/>
        <v>0.00031810911443267</v>
      </c>
      <c r="BP112" s="95">
        <f t="shared" si="881"/>
        <v>0.000313492063492064</v>
      </c>
      <c r="BQ112" s="95">
        <f t="shared" si="881"/>
        <v>0.184567809859709</v>
      </c>
      <c r="BR112" s="95">
        <f t="shared" si="881"/>
        <v>0.301382784344796</v>
      </c>
      <c r="BS112" s="95">
        <f t="shared" si="881"/>
        <v>0.0624412335654591</v>
      </c>
      <c r="BT112" s="95">
        <f t="shared" si="881"/>
        <v>0.000178686972632794</v>
      </c>
      <c r="BU112" s="95">
        <f t="shared" si="881"/>
        <v>0.0497709106752801</v>
      </c>
      <c r="BV112" s="95">
        <f t="shared" si="881"/>
        <v>0.000423353514164926</v>
      </c>
      <c r="BX112" s="95">
        <f t="shared" si="768"/>
        <v>0.043377639240137</v>
      </c>
      <c r="BY112" s="95">
        <f t="shared" si="769"/>
        <v>0.0433399650276354</v>
      </c>
      <c r="BZ112" s="95">
        <f t="shared" si="770"/>
        <v>0.0431828134582709</v>
      </c>
      <c r="CA112" s="95">
        <f t="shared" si="771"/>
        <v>0.185199411037633</v>
      </c>
      <c r="CC112" s="95">
        <f>BX112/SUM(BX$112:BX$121)</f>
        <v>0.0103140787768641</v>
      </c>
      <c r="CD112" s="95">
        <f>BY112/SUM(BY$112:BY$121)</f>
        <v>0.00820836627709149</v>
      </c>
      <c r="CE112" s="95">
        <f>BZ112/SUM(BZ$112:BZ$121)</f>
        <v>0.01611157233114</v>
      </c>
      <c r="CF112" s="95">
        <f>CA112/SUM(CA$112:CA$121)</f>
        <v>0.0491721379554473</v>
      </c>
      <c r="CH112" s="89">
        <f t="shared" si="772"/>
        <v>-0.0471791278698553</v>
      </c>
      <c r="CI112" s="89">
        <f t="shared" si="773"/>
        <v>-0.039421511104406</v>
      </c>
      <c r="CJ112" s="89">
        <f t="shared" si="774"/>
        <v>-0.066512074638181</v>
      </c>
      <c r="CK112" s="89">
        <f t="shared" si="775"/>
        <v>-0.148127530980076</v>
      </c>
      <c r="CL112" s="89"/>
      <c r="CM112" s="89">
        <f>SUM(CH112:CH121)</f>
        <v>-2.05459025221848</v>
      </c>
      <c r="CN112" s="89">
        <f t="shared" ref="CM112:CP112" si="882">SUM(CI112:CI121)</f>
        <v>-2.1597185249883</v>
      </c>
      <c r="CO112" s="89">
        <f t="shared" si="882"/>
        <v>-2.19804876767833</v>
      </c>
      <c r="CP112" s="89">
        <f t="shared" si="882"/>
        <v>-2.1886835952123</v>
      </c>
      <c r="CR112" s="95">
        <f t="shared" si="866"/>
        <v>0.00791007063867138</v>
      </c>
      <c r="CS112" s="95">
        <f t="shared" si="867"/>
        <v>0.00699911729899076</v>
      </c>
      <c r="CT112" s="95">
        <f t="shared" si="868"/>
        <v>0.0119110838628372</v>
      </c>
      <c r="CU112" s="95">
        <f t="shared" si="869"/>
        <v>0.0704357269420795</v>
      </c>
      <c r="CV112" s="87">
        <f t="shared" si="763"/>
        <v>0.0972559987425789</v>
      </c>
      <c r="CW112" s="80">
        <f>AVERAGE(CV112:CV121)</f>
        <v>0.379131980565164</v>
      </c>
      <c r="CX112">
        <f t="shared" si="824"/>
        <v>0.00991057725075429</v>
      </c>
    </row>
    <row r="113" spans="1:102">
      <c r="A113" s="52" t="s">
        <v>105</v>
      </c>
      <c r="B113" s="53">
        <v>2013</v>
      </c>
      <c r="C113" s="52" t="s">
        <v>96</v>
      </c>
      <c r="D113">
        <v>27078</v>
      </c>
      <c r="E113">
        <v>2.7741709</v>
      </c>
      <c r="F113">
        <v>197172</v>
      </c>
      <c r="G113">
        <v>267</v>
      </c>
      <c r="I113">
        <v>16</v>
      </c>
      <c r="J113">
        <v>5400</v>
      </c>
      <c r="K113">
        <v>38.375359</v>
      </c>
      <c r="L113">
        <v>354600</v>
      </c>
      <c r="M113">
        <v>7352</v>
      </c>
      <c r="N113">
        <v>123147</v>
      </c>
      <c r="P113" s="90">
        <f t="shared" ref="P113:P121" si="883">(D113-MIN(D$112:D$121))/(MAX(D$112:D$121)-MIN(D$112:D$121))+0.001</f>
        <v>0.0891147540983607</v>
      </c>
      <c r="Q113" s="90">
        <f t="shared" ref="Q113:Q121" si="884">(E113-MIN(E$112:E$121))/(MAX(E$112:E$121)-MIN(E$112:E$121))+0.001</f>
        <v>0.0447139944929674</v>
      </c>
      <c r="R113" s="90">
        <f t="shared" ref="R113:R121" si="885">(F113-MIN(F$112:F$121))/(MAX(F$112:F$121)-MIN(F$112:F$121))+0.001</f>
        <v>0.241513835678388</v>
      </c>
      <c r="S113" s="90">
        <f t="shared" ref="S113:S121" si="886">(G113-MIN(G$112:G$121))/(MAX(G$112:G$121)-MIN(G$112:G$121))+0.001</f>
        <v>0.969871595330739</v>
      </c>
      <c r="T113" s="90">
        <v>0.001</v>
      </c>
      <c r="U113" s="90">
        <f t="shared" ref="U113:U121" si="887">(I113-MIN(I$112:I$121))/(MAX(I$112:I$121)-MIN(I$112:I$121))+0.001</f>
        <v>0.612111111111111</v>
      </c>
      <c r="V113" s="108" cm="1">
        <f t="array" ref="V113">(MAX(J$112:J$121-J113)/(MAX(J$112:J$121)-MIN(J$112:J$121))+0.001)</f>
        <v>0.911203256143189</v>
      </c>
      <c r="W113" s="108" cm="1">
        <f t="array" ref="W113">(MAX(K$112:K$121-K113)/(MAX(K$112:K$121)-MIN(K$112:K$121))+0.001)</f>
        <v>0.001</v>
      </c>
      <c r="X113" s="90">
        <f t="shared" ref="X113:X121" si="888">(L113-MIN(L$112:L$121))/(MAX(L$112:L$121)-MIN(L$112:L$121))+0.001</f>
        <v>0.123658455221966</v>
      </c>
      <c r="Y113" s="90">
        <f t="shared" ref="Y113:Y121" si="889">(M113-MIN(M$112:M$121))/(MAX(M$112:M$121)-MIN(M$112:M$121))+0.001</f>
        <v>0.269864717878994</v>
      </c>
      <c r="Z113" s="90">
        <f t="shared" ref="Z113:Z121" si="890">(N113-MIN(N$112:N$121))/(MAX(N$112:N$121)-MIN(N$112:N$121))+0.001</f>
        <v>0.0750267923632763</v>
      </c>
      <c r="AB113" s="89">
        <f t="shared" ref="AB113:AB121" si="891">P113/SUM(P$112:P$121)</f>
        <v>0.0405527891232585</v>
      </c>
      <c r="AC113" s="89">
        <f t="shared" ref="AC113:AC121" si="892">Q113/SUM(Q$112:Q$121)</f>
        <v>0.00808504742637258</v>
      </c>
      <c r="AD113" s="89">
        <f t="shared" ref="AD113:AD121" si="893">R113/SUM(R$112:R$121)</f>
        <v>0.0510622035219244</v>
      </c>
      <c r="AE113" s="89">
        <f t="shared" ref="AE113:AE121" si="894">S113/SUM(S$112:S$121)</f>
        <v>0.166218982775062</v>
      </c>
      <c r="AF113" s="89">
        <f t="shared" ref="AF113:AF121" si="895">T113/SUM(T$112:T$121)</f>
        <v>0.1</v>
      </c>
      <c r="AG113" s="89">
        <f t="shared" ref="AG113:AG121" si="896">U113/SUM(U$112:U$121)</f>
        <v>0.118244258424555</v>
      </c>
      <c r="AH113" s="89">
        <f t="shared" ref="AH113:AH121" si="897">V113/SUM(V$112:V$121)</f>
        <v>0.108039193375753</v>
      </c>
      <c r="AI113" s="89">
        <f t="shared" ref="AI113:AI121" si="898">W113/SUM(W$112:W$121)</f>
        <v>0.00014826468604756</v>
      </c>
      <c r="AJ113" s="89">
        <f t="shared" ref="AJ113:AJ121" si="899">X113/SUM(X$112:X$121)</f>
        <v>0.0256488223769405</v>
      </c>
      <c r="AK113" s="89">
        <f t="shared" ref="AK113:AK121" si="900">Y113/SUM(Y$112:Y$121)</f>
        <v>0.0531440979636425</v>
      </c>
      <c r="AL113" s="89">
        <f t="shared" ref="AL113:AL121" si="901">Z113/SUM(Z$112:Z$121)</f>
        <v>0.022072048507185</v>
      </c>
      <c r="AN113" s="89">
        <f t="shared" si="751"/>
        <v>-0.129977801194034</v>
      </c>
      <c r="AO113" s="89">
        <f t="shared" si="752"/>
        <v>-0.0389516476560781</v>
      </c>
      <c r="AP113" s="89">
        <f t="shared" si="753"/>
        <v>-0.151895283823534</v>
      </c>
      <c r="AQ113" s="89">
        <f t="shared" si="754"/>
        <v>-0.298271518442601</v>
      </c>
      <c r="AR113" s="89">
        <f t="shared" si="755"/>
        <v>-0.230258509299405</v>
      </c>
      <c r="AS113" s="89">
        <f t="shared" si="756"/>
        <v>-0.252451823688039</v>
      </c>
      <c r="AT113" s="89">
        <f t="shared" si="757"/>
        <v>-0.240415426833841</v>
      </c>
      <c r="AU113" s="89">
        <f t="shared" si="758"/>
        <v>-0.00130717730398927</v>
      </c>
      <c r="AV113" s="89">
        <f t="shared" si="759"/>
        <v>-0.0939582440073691</v>
      </c>
      <c r="AW113" s="89">
        <f t="shared" si="760"/>
        <v>-0.155964547181772</v>
      </c>
      <c r="AX113" s="89">
        <f t="shared" si="761"/>
        <v>-0.0841705042695715</v>
      </c>
      <c r="AY113" s="95" t="s">
        <v>181</v>
      </c>
      <c r="AZ113" s="97">
        <f t="shared" ref="AZ113:BJ113" si="902">-1/LN(10)*AZ112</f>
        <v>0.780660364512266</v>
      </c>
      <c r="BA113" s="97">
        <f t="shared" si="902"/>
        <v>0.850258316164181</v>
      </c>
      <c r="BB113" s="97">
        <f t="shared" si="902"/>
        <v>0.882814733774026</v>
      </c>
      <c r="BC113" s="97">
        <f t="shared" si="902"/>
        <v>0.909376305621086</v>
      </c>
      <c r="BD113" s="97">
        <f t="shared" si="902"/>
        <v>1</v>
      </c>
      <c r="BE113" s="97">
        <f t="shared" si="902"/>
        <v>0.92749365743365</v>
      </c>
      <c r="BF113" s="97">
        <f t="shared" si="902"/>
        <v>0.954484064939584</v>
      </c>
      <c r="BG113" s="97">
        <f t="shared" si="902"/>
        <v>0.916269300181728</v>
      </c>
      <c r="BH113" s="97">
        <f t="shared" si="902"/>
        <v>0.884551121729287</v>
      </c>
      <c r="BI113" s="97">
        <f t="shared" si="902"/>
        <v>0.899988145427519</v>
      </c>
      <c r="BJ113" s="97">
        <f t="shared" si="902"/>
        <v>0.749542568265618</v>
      </c>
      <c r="BL113" s="89">
        <f t="shared" ref="BL113:BL121" si="903">AZ$117*P113</f>
        <v>0.0317055436920378</v>
      </c>
      <c r="BM113" s="89">
        <f t="shared" ref="BM113:BM121" si="904">BA$117*Q113</f>
        <v>0.0210443568076996</v>
      </c>
      <c r="BN113" s="89">
        <f t="shared" ref="BN113:BN121" si="905">BB$117*R113</f>
        <v>0.0419202907112862</v>
      </c>
      <c r="BO113" s="89">
        <f t="shared" ref="BO113:BO121" si="906">BC$117*S113</f>
        <v>0.308524994304062</v>
      </c>
      <c r="BP113" s="89">
        <f t="shared" ref="BP113:BP121" si="907">BD$117*T113</f>
        <v>0.000313492063492064</v>
      </c>
      <c r="BQ113" s="89">
        <f t="shared" ref="BQ113:BQ121" si="908">BE$117*U113</f>
        <v>0.225501012312516</v>
      </c>
      <c r="BR113" s="89">
        <f t="shared" ref="BR113:BR121" si="909">BF$117*V113</f>
        <v>0.274346627812666</v>
      </c>
      <c r="BS113" s="89">
        <f t="shared" ref="BS113:BS121" si="910">BG$117*W113</f>
        <v>0.000698918297357848</v>
      </c>
      <c r="BT113" s="89">
        <f t="shared" ref="BT113:BT121" si="911">BH$117*X113</f>
        <v>0.022096155004061</v>
      </c>
      <c r="BU113" s="89">
        <f t="shared" ref="BU113:BU121" si="912">BI$117*Y113</f>
        <v>0.107395231757595</v>
      </c>
      <c r="BV113" s="89">
        <f t="shared" ref="BV113:BV121" si="913">BJ$117*Z113</f>
        <v>0.0317628562035152</v>
      </c>
      <c r="BX113" s="89">
        <f t="shared" si="768"/>
        <v>0.0946701912110237</v>
      </c>
      <c r="BY113" s="89">
        <f t="shared" si="769"/>
        <v>0.371489641823048</v>
      </c>
      <c r="BZ113" s="89">
        <f t="shared" si="770"/>
        <v>0.35075877707884</v>
      </c>
      <c r="CA113" s="89">
        <f t="shared" si="771"/>
        <v>0.53433949868007</v>
      </c>
      <c r="CC113" s="89">
        <f t="shared" ref="CC113:CC121" si="914">BX113/SUM(BX$112:BX$121)</f>
        <v>0.022510118740344</v>
      </c>
      <c r="CD113" s="89">
        <f t="shared" ref="CD113:CD121" si="915">BY113/SUM(BY$112:BY$121)</f>
        <v>0.0703582258611589</v>
      </c>
      <c r="CE113" s="89">
        <f t="shared" ref="CE113:CE121" si="916">BZ113/SUM(BZ$112:BZ$121)</f>
        <v>0.130868624693687</v>
      </c>
      <c r="CF113" s="89">
        <f t="shared" ref="CF113:CF121" si="917">CA113/SUM(CA$112:CA$121)</f>
        <v>0.141872025385663</v>
      </c>
      <c r="CH113" s="89">
        <f t="shared" si="772"/>
        <v>-0.0853986712336096</v>
      </c>
      <c r="CI113" s="89">
        <f t="shared" si="773"/>
        <v>-0.186741677387889</v>
      </c>
      <c r="CJ113" s="89">
        <f t="shared" si="774"/>
        <v>-0.266129373691706</v>
      </c>
      <c r="CK113" s="89">
        <f t="shared" si="775"/>
        <v>-0.277051927104485</v>
      </c>
      <c r="CL113" s="95" t="s">
        <v>181</v>
      </c>
      <c r="CM113" s="97">
        <f t="shared" ref="CM113:CP113" si="918">-1/LN(10)*CM112</f>
        <v>0.892297209110695</v>
      </c>
      <c r="CN113" s="97">
        <f t="shared" si="918"/>
        <v>0.937953837866647</v>
      </c>
      <c r="CO113" s="97">
        <f t="shared" si="918"/>
        <v>0.95460045075694</v>
      </c>
      <c r="CP113" s="97">
        <f t="shared" si="918"/>
        <v>0.950533208032874</v>
      </c>
      <c r="CR113" s="89">
        <f t="shared" ref="CR113:CR121" si="919">CM$107*BX113</f>
        <v>0.0172634544657935</v>
      </c>
      <c r="CS113" s="89">
        <f t="shared" ref="CS113:CS121" si="920">CN$107*BY113</f>
        <v>0.0599931166723748</v>
      </c>
      <c r="CT113" s="89">
        <f t="shared" ref="CT113:CT121" si="921">CO$107*BZ113</f>
        <v>0.096749537022398</v>
      </c>
      <c r="CU113" s="89">
        <f t="shared" ref="CU113:CU121" si="922">CP$107*CA113</f>
        <v>0.203221980094468</v>
      </c>
      <c r="CV113" s="87">
        <f t="shared" si="763"/>
        <v>0.377228088255034</v>
      </c>
      <c r="CX113">
        <f t="shared" si="824"/>
        <v>0.0783713268473864</v>
      </c>
    </row>
    <row r="114" spans="1:102">
      <c r="A114" s="52" t="s">
        <v>105</v>
      </c>
      <c r="B114" s="53">
        <v>2014</v>
      </c>
      <c r="C114" s="52" t="s">
        <v>96</v>
      </c>
      <c r="D114">
        <v>27079</v>
      </c>
      <c r="E114">
        <v>3.1186159</v>
      </c>
      <c r="F114">
        <v>191669</v>
      </c>
      <c r="G114">
        <v>205</v>
      </c>
      <c r="I114">
        <v>17</v>
      </c>
      <c r="J114">
        <v>5207</v>
      </c>
      <c r="K114">
        <v>29.423578</v>
      </c>
      <c r="L114">
        <v>394000</v>
      </c>
      <c r="M114">
        <v>8234</v>
      </c>
      <c r="N114">
        <v>119534</v>
      </c>
      <c r="P114" s="90">
        <f t="shared" si="883"/>
        <v>0.0894562841530055</v>
      </c>
      <c r="Q114" s="90">
        <f t="shared" si="884"/>
        <v>0.312104736871114</v>
      </c>
      <c r="R114" s="90">
        <f t="shared" si="885"/>
        <v>0.218036272259529</v>
      </c>
      <c r="S114" s="90">
        <f t="shared" si="886"/>
        <v>0.487381322957198</v>
      </c>
      <c r="T114" s="90">
        <v>0.001</v>
      </c>
      <c r="U114" s="90">
        <f t="shared" si="887"/>
        <v>0.667666666666667</v>
      </c>
      <c r="V114" s="108" cm="1">
        <f t="array" ref="V114">(MAX(J$112:J$121-J114)/(MAX(J$112:J$121)-MIN(J$112:J$121))+0.001)</f>
        <v>0.930719890787744</v>
      </c>
      <c r="W114" s="108" cm="1">
        <f t="array" ref="W114">(MAX(K$112:K$121-K114)/(MAX(K$112:K$121)-MIN(K$112:K$121))+0.001)</f>
        <v>0.699112414445603</v>
      </c>
      <c r="X114" s="90">
        <f t="shared" si="888"/>
        <v>0.224761868103669</v>
      </c>
      <c r="Y114" s="90">
        <f t="shared" si="889"/>
        <v>0.419762746430999</v>
      </c>
      <c r="Z114" s="90">
        <f t="shared" si="890"/>
        <v>0.0454602656322883</v>
      </c>
      <c r="AB114" s="89">
        <f t="shared" si="891"/>
        <v>0.0407082066680343</v>
      </c>
      <c r="AC114" s="89">
        <f t="shared" si="892"/>
        <v>0.0564338218540366</v>
      </c>
      <c r="AD114" s="89">
        <f t="shared" si="893"/>
        <v>0.0460984459875981</v>
      </c>
      <c r="AE114" s="89">
        <f t="shared" si="894"/>
        <v>0.0835286115353068</v>
      </c>
      <c r="AF114" s="89">
        <f t="shared" si="895"/>
        <v>0.1</v>
      </c>
      <c r="AG114" s="89">
        <f t="shared" si="896"/>
        <v>0.128976175144881</v>
      </c>
      <c r="AH114" s="89">
        <f t="shared" si="897"/>
        <v>0.110353234123732</v>
      </c>
      <c r="AI114" s="89">
        <f t="shared" si="898"/>
        <v>0.103653682639729</v>
      </c>
      <c r="AJ114" s="89">
        <f t="shared" si="899"/>
        <v>0.0466193534583014</v>
      </c>
      <c r="AK114" s="89">
        <f t="shared" si="900"/>
        <v>0.0826633162465477</v>
      </c>
      <c r="AL114" s="89">
        <f t="shared" si="901"/>
        <v>0.0133739049288814</v>
      </c>
      <c r="AN114" s="89">
        <f t="shared" si="751"/>
        <v>-0.130320222867373</v>
      </c>
      <c r="AO114" s="89">
        <f t="shared" si="752"/>
        <v>-0.162229552709321</v>
      </c>
      <c r="AP114" s="89">
        <f t="shared" si="753"/>
        <v>-0.141843813745626</v>
      </c>
      <c r="AQ114" s="89">
        <f t="shared" si="754"/>
        <v>-0.207365295426723</v>
      </c>
      <c r="AR114" s="89">
        <f t="shared" si="755"/>
        <v>-0.230258509299405</v>
      </c>
      <c r="AS114" s="89">
        <f t="shared" si="756"/>
        <v>-0.264159661538652</v>
      </c>
      <c r="AT114" s="89">
        <f t="shared" si="757"/>
        <v>-0.243226124596929</v>
      </c>
      <c r="AU114" s="89">
        <f t="shared" si="758"/>
        <v>-0.234951793231238</v>
      </c>
      <c r="AV114" s="89">
        <f t="shared" si="759"/>
        <v>-0.14292279400511</v>
      </c>
      <c r="AW114" s="89">
        <f t="shared" si="760"/>
        <v>-0.206077940535955</v>
      </c>
      <c r="AX114" s="89">
        <f t="shared" si="761"/>
        <v>-0.0577010423019375</v>
      </c>
      <c r="AY114" s="109" t="s">
        <v>182</v>
      </c>
      <c r="AZ114">
        <f t="shared" ref="AZ114:BJ114" si="923">1-AZ113</f>
        <v>0.219339635487734</v>
      </c>
      <c r="BA114">
        <f t="shared" si="923"/>
        <v>0.149741683835819</v>
      </c>
      <c r="BB114">
        <f t="shared" si="923"/>
        <v>0.117185266225974</v>
      </c>
      <c r="BC114">
        <f t="shared" si="923"/>
        <v>0.0906236943789142</v>
      </c>
      <c r="BD114">
        <f t="shared" si="923"/>
        <v>0</v>
      </c>
      <c r="BE114">
        <f t="shared" si="923"/>
        <v>0.0725063425663498</v>
      </c>
      <c r="BF114">
        <f t="shared" si="923"/>
        <v>0.0455159350604163</v>
      </c>
      <c r="BG114">
        <f t="shared" si="923"/>
        <v>0.0837306998182723</v>
      </c>
      <c r="BH114">
        <f t="shared" si="923"/>
        <v>0.115448878270713</v>
      </c>
      <c r="BI114">
        <f t="shared" si="923"/>
        <v>0.100011854572481</v>
      </c>
      <c r="BJ114">
        <f t="shared" si="923"/>
        <v>0.250457431734382</v>
      </c>
      <c r="BL114" s="89">
        <f t="shared" si="903"/>
        <v>0.0318270543911274</v>
      </c>
      <c r="BM114" s="89">
        <f t="shared" si="904"/>
        <v>0.14689010719277</v>
      </c>
      <c r="BN114" s="89">
        <f t="shared" si="905"/>
        <v>0.0378452186519702</v>
      </c>
      <c r="BO114" s="89">
        <f t="shared" si="906"/>
        <v>0.155040441036937</v>
      </c>
      <c r="BP114" s="89">
        <f t="shared" si="907"/>
        <v>0.000313492063492064</v>
      </c>
      <c r="BQ114" s="89">
        <f t="shared" si="908"/>
        <v>0.24596761353892</v>
      </c>
      <c r="BR114" s="89">
        <f t="shared" si="909"/>
        <v>0.280222729401293</v>
      </c>
      <c r="BS114" s="89">
        <f t="shared" si="910"/>
        <v>0.488622458366055</v>
      </c>
      <c r="BT114" s="89">
        <f t="shared" si="911"/>
        <v>0.0401620177747359</v>
      </c>
      <c r="BU114" s="89">
        <f t="shared" si="912"/>
        <v>0.167048578230133</v>
      </c>
      <c r="BV114" s="89">
        <f t="shared" si="913"/>
        <v>0.0192457632103002</v>
      </c>
      <c r="BX114" s="89">
        <f t="shared" si="768"/>
        <v>0.216562380235868</v>
      </c>
      <c r="BY114" s="89">
        <f t="shared" si="769"/>
        <v>0.339775766881678</v>
      </c>
      <c r="BZ114" s="89">
        <f t="shared" si="770"/>
        <v>0.1931991517524</v>
      </c>
      <c r="CA114" s="89">
        <f t="shared" si="771"/>
        <v>0.401321546639349</v>
      </c>
      <c r="CC114" s="89">
        <f t="shared" si="914"/>
        <v>0.0514929232891766</v>
      </c>
      <c r="CD114" s="89">
        <f t="shared" si="915"/>
        <v>0.0643517811993174</v>
      </c>
      <c r="CE114" s="89">
        <f t="shared" si="916"/>
        <v>0.0720828926716789</v>
      </c>
      <c r="CF114" s="89">
        <f t="shared" si="917"/>
        <v>0.106554542183903</v>
      </c>
      <c r="CH114" s="89">
        <f t="shared" si="772"/>
        <v>-0.152744019245272</v>
      </c>
      <c r="CI114" s="89">
        <f t="shared" si="773"/>
        <v>-0.176542075847804</v>
      </c>
      <c r="CJ114" s="89">
        <f t="shared" si="774"/>
        <v>-0.189573577157443</v>
      </c>
      <c r="CK114" s="89">
        <f t="shared" si="775"/>
        <v>-0.238586093381745</v>
      </c>
      <c r="CL114" s="109" t="s">
        <v>182</v>
      </c>
      <c r="CM114">
        <f t="shared" ref="CM114:CP114" si="924">1-CM113</f>
        <v>0.107702790889305</v>
      </c>
      <c r="CN114">
        <f t="shared" si="924"/>
        <v>0.0620461621333526</v>
      </c>
      <c r="CO114">
        <f t="shared" si="924"/>
        <v>0.0453995492430603</v>
      </c>
      <c r="CP114">
        <f t="shared" si="924"/>
        <v>0.0494667919671264</v>
      </c>
      <c r="CR114" s="89">
        <f t="shared" si="919"/>
        <v>0.0394909394644852</v>
      </c>
      <c r="CS114" s="89">
        <f t="shared" si="920"/>
        <v>0.0548715359193992</v>
      </c>
      <c r="CT114" s="89">
        <f t="shared" si="921"/>
        <v>0.0532899807692148</v>
      </c>
      <c r="CU114" s="89">
        <f t="shared" si="922"/>
        <v>0.152632099188038</v>
      </c>
      <c r="CV114" s="87">
        <f t="shared" si="763"/>
        <v>0.300284555341137</v>
      </c>
      <c r="CX114">
        <f t="shared" si="824"/>
        <v>0.054080758344307</v>
      </c>
    </row>
    <row r="115" spans="1:102">
      <c r="A115" s="52" t="s">
        <v>105</v>
      </c>
      <c r="B115" s="53">
        <v>2015</v>
      </c>
      <c r="C115" s="52" t="s">
        <v>96</v>
      </c>
      <c r="D115">
        <v>27099</v>
      </c>
      <c r="E115">
        <v>2.9202185</v>
      </c>
      <c r="F115">
        <v>207813</v>
      </c>
      <c r="G115">
        <v>212</v>
      </c>
      <c r="I115">
        <v>18</v>
      </c>
      <c r="J115">
        <v>5323</v>
      </c>
      <c r="K115">
        <v>31.402336</v>
      </c>
      <c r="L115">
        <v>410500</v>
      </c>
      <c r="M115">
        <v>8234</v>
      </c>
      <c r="N115">
        <v>116514</v>
      </c>
      <c r="P115" s="90">
        <f t="shared" si="883"/>
        <v>0.0962868852459016</v>
      </c>
      <c r="Q115" s="90">
        <f t="shared" si="884"/>
        <v>0.1580899360411</v>
      </c>
      <c r="R115" s="90">
        <f t="shared" si="885"/>
        <v>0.286911755420361</v>
      </c>
      <c r="S115" s="90">
        <f t="shared" si="886"/>
        <v>0.541856031128405</v>
      </c>
      <c r="T115" s="96">
        <v>0.001</v>
      </c>
      <c r="U115" s="90">
        <f t="shared" si="887"/>
        <v>0.723222222222222</v>
      </c>
      <c r="V115" s="108" cm="1">
        <f t="array" ref="V115">(MAX(J$112:J$121-J115)/(MAX(J$112:J$121)-MIN(J$112:J$121))+0.001)</f>
        <v>0.918989685509152</v>
      </c>
      <c r="W115" s="108" cm="1">
        <f t="array" ref="W115">(MAX(K$112:K$121-K115)/(MAX(K$112:K$121)-MIN(K$112:K$121))+0.001)</f>
        <v>0.544797253587272</v>
      </c>
      <c r="X115" s="90">
        <f t="shared" si="888"/>
        <v>0.267102129843469</v>
      </c>
      <c r="Y115" s="90">
        <f t="shared" si="889"/>
        <v>0.419762746430999</v>
      </c>
      <c r="Z115" s="90">
        <f t="shared" si="890"/>
        <v>0.020746479103757</v>
      </c>
      <c r="AB115" s="89">
        <f t="shared" si="891"/>
        <v>0.0438165575635502</v>
      </c>
      <c r="AC115" s="89">
        <f t="shared" si="892"/>
        <v>0.0285853376558771</v>
      </c>
      <c r="AD115" s="89">
        <f t="shared" si="893"/>
        <v>0.0606604851724363</v>
      </c>
      <c r="AE115" s="89">
        <f t="shared" si="894"/>
        <v>0.0928646211914082</v>
      </c>
      <c r="AF115" s="89">
        <f t="shared" si="895"/>
        <v>0.1</v>
      </c>
      <c r="AG115" s="89">
        <f t="shared" si="896"/>
        <v>0.139708091865207</v>
      </c>
      <c r="AH115" s="89">
        <f t="shared" si="897"/>
        <v>0.108962411705257</v>
      </c>
      <c r="AI115" s="89">
        <f t="shared" si="898"/>
        <v>0.0807741937626897</v>
      </c>
      <c r="AJ115" s="89">
        <f t="shared" si="899"/>
        <v>0.0554014286573484</v>
      </c>
      <c r="AK115" s="89">
        <f t="shared" si="900"/>
        <v>0.0826633162465477</v>
      </c>
      <c r="AL115" s="89">
        <f t="shared" si="901"/>
        <v>0.00610338358748179</v>
      </c>
      <c r="AN115" s="89">
        <f t="shared" si="751"/>
        <v>-0.137046953395206</v>
      </c>
      <c r="AO115" s="89">
        <f t="shared" si="752"/>
        <v>-0.101616912352348</v>
      </c>
      <c r="AP115" s="89">
        <f t="shared" si="753"/>
        <v>-0.169998751823136</v>
      </c>
      <c r="AQ115" s="89">
        <f t="shared" si="754"/>
        <v>-0.2207032225478</v>
      </c>
      <c r="AR115" s="89">
        <f t="shared" si="755"/>
        <v>-0.230258509299405</v>
      </c>
      <c r="AS115" s="89">
        <f t="shared" si="756"/>
        <v>-0.274973479155851</v>
      </c>
      <c r="AT115" s="89">
        <f t="shared" si="757"/>
        <v>-0.241542677084474</v>
      </c>
      <c r="AU115" s="89">
        <f t="shared" si="758"/>
        <v>-0.203235767070814</v>
      </c>
      <c r="AV115" s="89">
        <f t="shared" si="759"/>
        <v>-0.160284637642615</v>
      </c>
      <c r="AW115" s="89">
        <f t="shared" si="760"/>
        <v>-0.206077940535955</v>
      </c>
      <c r="AX115" s="89">
        <f t="shared" si="761"/>
        <v>-0.0311206156629137</v>
      </c>
      <c r="AY115" s="109" t="s">
        <v>183</v>
      </c>
      <c r="AZ115" s="77">
        <f t="shared" ref="AZ115:BB115" si="925">AZ114/(3-SUM($AZ113:$BB113))</f>
        <v>0.451068697718268</v>
      </c>
      <c r="BA115" s="77">
        <f t="shared" si="925"/>
        <v>0.307941545410933</v>
      </c>
      <c r="BB115" s="77">
        <f t="shared" si="925"/>
        <v>0.240989756870799</v>
      </c>
      <c r="BC115" s="77">
        <f t="shared" ref="BC115:BE115" si="926">BC114/(3-SUM($BC113:$BE113))</f>
        <v>0.555530398177509</v>
      </c>
      <c r="BD115" s="77">
        <f t="shared" si="926"/>
        <v>0</v>
      </c>
      <c r="BE115" s="77">
        <f t="shared" si="926"/>
        <v>0.444469601822492</v>
      </c>
      <c r="BF115" s="77">
        <f>BF114/(2-SUM($BF113:$BG113))</f>
        <v>0.352163405284307</v>
      </c>
      <c r="BG115" s="77">
        <f>BG114/(2-SUM($BF113:$BG113))</f>
        <v>0.647836594715697</v>
      </c>
      <c r="BH115" s="77">
        <f t="shared" ref="BH115:BJ115" si="927">BH114/(3-SUM($BH113:$BJ113))</f>
        <v>0.247787888620708</v>
      </c>
      <c r="BI115" s="77">
        <f t="shared" si="927"/>
        <v>0.214655409846827</v>
      </c>
      <c r="BJ115" s="77">
        <f t="shared" si="927"/>
        <v>0.537556701532465</v>
      </c>
      <c r="BL115" s="89">
        <f t="shared" si="903"/>
        <v>0.0342572683729183</v>
      </c>
      <c r="BM115" s="89">
        <f t="shared" si="904"/>
        <v>0.0744040218164489</v>
      </c>
      <c r="BN115" s="89">
        <f t="shared" si="905"/>
        <v>0.0498001456600743</v>
      </c>
      <c r="BO115" s="89">
        <f t="shared" si="906"/>
        <v>0.172369342212258</v>
      </c>
      <c r="BP115" s="89">
        <f t="shared" si="907"/>
        <v>0.000313492063492064</v>
      </c>
      <c r="BQ115" s="89">
        <f t="shared" si="908"/>
        <v>0.266434214765323</v>
      </c>
      <c r="BR115" s="89">
        <f t="shared" si="909"/>
        <v>0.276690979223673</v>
      </c>
      <c r="BS115" s="89">
        <f t="shared" si="910"/>
        <v>0.380768768882448</v>
      </c>
      <c r="BT115" s="89">
        <f t="shared" si="911"/>
        <v>0.0477276709655009</v>
      </c>
      <c r="BU115" s="89">
        <f t="shared" si="912"/>
        <v>0.167048578230133</v>
      </c>
      <c r="BV115" s="89">
        <f t="shared" si="913"/>
        <v>0.00878309483512472</v>
      </c>
      <c r="BX115" s="89">
        <f t="shared" si="768"/>
        <v>0.158461435849442</v>
      </c>
      <c r="BY115" s="89">
        <f t="shared" si="769"/>
        <v>0.296573509688781</v>
      </c>
      <c r="BZ115" s="89">
        <f t="shared" si="770"/>
        <v>0.222482979935824</v>
      </c>
      <c r="CA115" s="89">
        <f t="shared" si="771"/>
        <v>0.439117049041073</v>
      </c>
      <c r="CC115" s="89">
        <f t="shared" si="914"/>
        <v>0.0376780240021421</v>
      </c>
      <c r="CD115" s="89">
        <f t="shared" si="915"/>
        <v>0.0561694960772532</v>
      </c>
      <c r="CE115" s="89">
        <f t="shared" si="916"/>
        <v>0.0830087327947605</v>
      </c>
      <c r="CF115" s="89">
        <f t="shared" si="917"/>
        <v>0.116589593849458</v>
      </c>
      <c r="CH115" s="89">
        <f t="shared" si="772"/>
        <v>-0.123534118635473</v>
      </c>
      <c r="CI115" s="89">
        <f t="shared" si="773"/>
        <v>-0.161733404716032</v>
      </c>
      <c r="CJ115" s="89">
        <f t="shared" si="774"/>
        <v>-0.206592919635247</v>
      </c>
      <c r="CK115" s="89">
        <f t="shared" si="775"/>
        <v>-0.250562142996833</v>
      </c>
      <c r="CL115" s="109" t="s">
        <v>183</v>
      </c>
      <c r="CM115">
        <f t="shared" ref="CM115:CP115" si="928">CM114/(4-SUM($CM113:$CP113))</f>
        <v>0.407016499940226</v>
      </c>
      <c r="CN115">
        <f t="shared" si="928"/>
        <v>0.234476855592315</v>
      </c>
      <c r="CO115">
        <f t="shared" si="928"/>
        <v>0.171568122601076</v>
      </c>
      <c r="CP115">
        <f t="shared" si="928"/>
        <v>0.186938521866385</v>
      </c>
      <c r="CR115" s="89">
        <f t="shared" si="919"/>
        <v>0.0288960204619567</v>
      </c>
      <c r="CS115" s="89">
        <f t="shared" si="920"/>
        <v>0.0478946575236404</v>
      </c>
      <c r="CT115" s="89">
        <f t="shared" si="921"/>
        <v>0.0613673176860127</v>
      </c>
      <c r="CU115" s="89">
        <f t="shared" si="922"/>
        <v>0.167006624851435</v>
      </c>
      <c r="CV115" s="87">
        <f t="shared" si="763"/>
        <v>0.305164620523045</v>
      </c>
      <c r="CX115">
        <f t="shared" si="824"/>
        <v>0.0546309876048266</v>
      </c>
    </row>
    <row r="116" spans="1:102">
      <c r="A116" s="52" t="s">
        <v>105</v>
      </c>
      <c r="B116" s="53">
        <v>2016</v>
      </c>
      <c r="C116" s="52" t="s">
        <v>96</v>
      </c>
      <c r="D116">
        <v>27319</v>
      </c>
      <c r="E116">
        <v>3.0485743</v>
      </c>
      <c r="F116">
        <v>217007</v>
      </c>
      <c r="G116">
        <v>268</v>
      </c>
      <c r="I116">
        <v>13</v>
      </c>
      <c r="J116">
        <v>5327</v>
      </c>
      <c r="K116">
        <v>25.552523</v>
      </c>
      <c r="L116">
        <v>439100</v>
      </c>
      <c r="M116">
        <v>8918</v>
      </c>
      <c r="N116">
        <v>126228</v>
      </c>
      <c r="P116" s="90">
        <f t="shared" si="883"/>
        <v>0.17142349726776</v>
      </c>
      <c r="Q116" s="90">
        <f t="shared" si="884"/>
        <v>0.257731831410581</v>
      </c>
      <c r="R116" s="90">
        <f t="shared" si="885"/>
        <v>0.326136308949888</v>
      </c>
      <c r="S116" s="90">
        <f t="shared" si="886"/>
        <v>0.977653696498054</v>
      </c>
      <c r="T116" s="90">
        <v>0.001</v>
      </c>
      <c r="U116" s="90">
        <f t="shared" si="887"/>
        <v>0.445444444444444</v>
      </c>
      <c r="V116" s="108" cm="1">
        <f t="array" ref="V116">(MAX(J$112:J$121-J116)/(MAX(J$112:J$121)-MIN(J$112:J$121))+0.001)</f>
        <v>0.918585195671959</v>
      </c>
      <c r="W116" s="108" cm="1">
        <f t="array" ref="W116">(MAX(K$112:K$121-K116)/(MAX(K$112:K$121)-MIN(K$112:K$121))+0.001)</f>
        <v>1.001</v>
      </c>
      <c r="X116" s="90">
        <f t="shared" si="888"/>
        <v>0.340491916859122</v>
      </c>
      <c r="Y116" s="90">
        <f t="shared" si="889"/>
        <v>0.536010197144799</v>
      </c>
      <c r="Z116" s="90">
        <f t="shared" si="890"/>
        <v>0.100239764646192</v>
      </c>
      <c r="AB116" s="89">
        <f t="shared" si="891"/>
        <v>0.0780084174142251</v>
      </c>
      <c r="AC116" s="89">
        <f t="shared" si="892"/>
        <v>0.0466022797531128</v>
      </c>
      <c r="AD116" s="89">
        <f t="shared" si="893"/>
        <v>0.0689535592721268</v>
      </c>
      <c r="AE116" s="89">
        <f t="shared" si="894"/>
        <v>0.16755269844022</v>
      </c>
      <c r="AF116" s="89">
        <f t="shared" si="895"/>
        <v>0.1</v>
      </c>
      <c r="AG116" s="89">
        <f t="shared" si="896"/>
        <v>0.0860485082635759</v>
      </c>
      <c r="AH116" s="89">
        <f t="shared" si="897"/>
        <v>0.108914452311517</v>
      </c>
      <c r="AI116" s="89">
        <f t="shared" si="898"/>
        <v>0.148412950733607</v>
      </c>
      <c r="AJ116" s="89">
        <f t="shared" si="899"/>
        <v>0.0706236923356967</v>
      </c>
      <c r="AK116" s="89">
        <f t="shared" si="900"/>
        <v>0.105555771241454</v>
      </c>
      <c r="AL116" s="89">
        <f t="shared" si="901"/>
        <v>0.0294894247498513</v>
      </c>
      <c r="AN116" s="89">
        <f t="shared" si="751"/>
        <v>-0.198994678625121</v>
      </c>
      <c r="AO116" s="89">
        <f t="shared" si="752"/>
        <v>-0.142887521050766</v>
      </c>
      <c r="AP116" s="89">
        <f t="shared" si="753"/>
        <v>-0.184404024333203</v>
      </c>
      <c r="AQ116" s="89">
        <f t="shared" si="754"/>
        <v>-0.299325751256941</v>
      </c>
      <c r="AR116" s="89">
        <f t="shared" si="755"/>
        <v>-0.230258509299405</v>
      </c>
      <c r="AS116" s="89">
        <f t="shared" si="756"/>
        <v>-0.21106357513421</v>
      </c>
      <c r="AT116" s="89">
        <f t="shared" si="757"/>
        <v>-0.24148431182557</v>
      </c>
      <c r="AU116" s="89">
        <f t="shared" si="758"/>
        <v>-0.283135798600178</v>
      </c>
      <c r="AV116" s="89">
        <f t="shared" si="759"/>
        <v>-0.187180300053567</v>
      </c>
      <c r="AW116" s="89">
        <f t="shared" si="760"/>
        <v>-0.237343822413876</v>
      </c>
      <c r="AX116" s="89">
        <f t="shared" si="761"/>
        <v>-0.103912580849265</v>
      </c>
      <c r="AY116" s="77" t="s">
        <v>184</v>
      </c>
      <c r="AZ116" s="110">
        <v>0.26049795615013</v>
      </c>
      <c r="BA116" s="110">
        <v>0.633345720302242</v>
      </c>
      <c r="BB116" s="110">
        <v>0.106156323547628</v>
      </c>
      <c r="BC116" s="110">
        <v>0.0806878306878307</v>
      </c>
      <c r="BD116" s="110">
        <v>0.626984126984127</v>
      </c>
      <c r="BE116" s="110">
        <v>0.292328042328042</v>
      </c>
      <c r="BF116" s="110">
        <v>0.25</v>
      </c>
      <c r="BG116" s="110">
        <v>0.75</v>
      </c>
      <c r="BH116" s="110">
        <v>0.10958605664488</v>
      </c>
      <c r="BI116" s="110">
        <v>0.581263616557734</v>
      </c>
      <c r="BJ116" s="110">
        <v>0.309150326797386</v>
      </c>
      <c r="BL116" s="89">
        <f t="shared" si="903"/>
        <v>0.0609896221726193</v>
      </c>
      <c r="BM116" s="89">
        <f t="shared" si="904"/>
        <v>0.121299845437857</v>
      </c>
      <c r="BN116" s="89">
        <f t="shared" si="905"/>
        <v>0.0566084706670434</v>
      </c>
      <c r="BO116" s="89">
        <f t="shared" si="906"/>
        <v>0.311000551614822</v>
      </c>
      <c r="BP116" s="89">
        <f t="shared" si="907"/>
        <v>0.000313492063492064</v>
      </c>
      <c r="BQ116" s="89">
        <f t="shared" si="908"/>
        <v>0.164101208633305</v>
      </c>
      <c r="BR116" s="89">
        <f t="shared" si="909"/>
        <v>0.276569194734789</v>
      </c>
      <c r="BS116" s="89">
        <f t="shared" si="910"/>
        <v>0.699617215655206</v>
      </c>
      <c r="BT116" s="89">
        <f t="shared" si="911"/>
        <v>0.0608414698294935</v>
      </c>
      <c r="BU116" s="89">
        <f t="shared" si="912"/>
        <v>0.213310357127203</v>
      </c>
      <c r="BV116" s="89">
        <f t="shared" si="913"/>
        <v>0.0424368566220305</v>
      </c>
      <c r="BX116" s="89">
        <f t="shared" si="768"/>
        <v>0.23889793827752</v>
      </c>
      <c r="BY116" s="89">
        <f t="shared" si="769"/>
        <v>0.488908867719723</v>
      </c>
      <c r="BZ116" s="89">
        <f t="shared" si="770"/>
        <v>0.367922514345357</v>
      </c>
      <c r="CA116" s="89">
        <f t="shared" si="771"/>
        <v>0.475415252311619</v>
      </c>
      <c r="CC116" s="89">
        <f t="shared" si="914"/>
        <v>0.0568037403184643</v>
      </c>
      <c r="CD116" s="89">
        <f t="shared" si="915"/>
        <v>0.0925968228124458</v>
      </c>
      <c r="CE116" s="89">
        <f t="shared" si="916"/>
        <v>0.137272440756051</v>
      </c>
      <c r="CF116" s="89">
        <f t="shared" si="917"/>
        <v>0.126227098897417</v>
      </c>
      <c r="CH116" s="89">
        <f t="shared" si="772"/>
        <v>-0.162921824155583</v>
      </c>
      <c r="CI116" s="89">
        <f t="shared" si="773"/>
        <v>-0.220334181439609</v>
      </c>
      <c r="CJ116" s="89">
        <f t="shared" si="774"/>
        <v>-0.272593925662683</v>
      </c>
      <c r="CK116" s="89">
        <f t="shared" si="775"/>
        <v>-0.261248770761739</v>
      </c>
      <c r="CL116" s="77" t="s">
        <v>184</v>
      </c>
      <c r="CM116" s="111">
        <v>0.133389037433155</v>
      </c>
      <c r="CN116" s="111">
        <v>0.0936831550802139</v>
      </c>
      <c r="CO116" s="111">
        <v>0.293917112299465</v>
      </c>
      <c r="CP116" s="111">
        <v>0.479010695187166</v>
      </c>
      <c r="CR116" s="89">
        <f t="shared" si="919"/>
        <v>0.0435639098925332</v>
      </c>
      <c r="CS116" s="89">
        <f t="shared" si="920"/>
        <v>0.0789555439536032</v>
      </c>
      <c r="CT116" s="89">
        <f t="shared" si="921"/>
        <v>0.101483798123258</v>
      </c>
      <c r="CU116" s="89">
        <f t="shared" si="922"/>
        <v>0.180811692155525</v>
      </c>
      <c r="CV116" s="87">
        <f t="shared" si="763"/>
        <v>0.404814944124919</v>
      </c>
      <c r="CX116">
        <f t="shared" si="824"/>
        <v>0.0902196710384306</v>
      </c>
    </row>
    <row r="117" spans="1:102">
      <c r="A117" s="52" t="s">
        <v>105</v>
      </c>
      <c r="B117" s="53">
        <v>2017</v>
      </c>
      <c r="C117" s="52" t="s">
        <v>96</v>
      </c>
      <c r="D117">
        <v>27364</v>
      </c>
      <c r="E117">
        <v>3.9837743</v>
      </c>
      <c r="F117">
        <v>305699</v>
      </c>
      <c r="G117">
        <v>271</v>
      </c>
      <c r="I117">
        <v>14</v>
      </c>
      <c r="J117">
        <v>5328</v>
      </c>
      <c r="K117">
        <v>26.947638</v>
      </c>
      <c r="L117">
        <v>510800</v>
      </c>
      <c r="M117">
        <v>9602</v>
      </c>
      <c r="N117">
        <v>131400</v>
      </c>
      <c r="P117" s="90">
        <f t="shared" si="883"/>
        <v>0.186792349726776</v>
      </c>
      <c r="Q117" s="90">
        <f t="shared" si="884"/>
        <v>0.983722402538173</v>
      </c>
      <c r="R117" s="90">
        <f t="shared" si="885"/>
        <v>0.704524834253436</v>
      </c>
      <c r="S117" s="90">
        <f t="shared" si="886"/>
        <v>1.001</v>
      </c>
      <c r="T117" s="90">
        <v>0.001</v>
      </c>
      <c r="U117" s="90">
        <f t="shared" si="887"/>
        <v>0.501</v>
      </c>
      <c r="V117" s="108" cm="1">
        <f t="array" ref="V117">(MAX(J$112:J$121-J117)/(MAX(J$112:J$121)-MIN(J$112:J$121))+0.001)</f>
        <v>0.918484073212661</v>
      </c>
      <c r="W117" s="108" cm="1">
        <f t="array" ref="W117">(MAX(K$112:K$121-K117)/(MAX(K$112:K$121)-MIN(K$112:K$121))+0.001)</f>
        <v>0.892200745295347</v>
      </c>
      <c r="X117" s="90">
        <f t="shared" si="888"/>
        <v>0.524479599692071</v>
      </c>
      <c r="Y117" s="90">
        <f t="shared" si="889"/>
        <v>0.6522576478586</v>
      </c>
      <c r="Z117" s="90">
        <f t="shared" si="890"/>
        <v>0.142564169919557</v>
      </c>
      <c r="AB117" s="89">
        <f t="shared" si="891"/>
        <v>0.0850022069291358</v>
      </c>
      <c r="AC117" s="89">
        <f t="shared" si="892"/>
        <v>0.177873669509827</v>
      </c>
      <c r="AD117" s="89">
        <f t="shared" si="893"/>
        <v>0.14895457385226</v>
      </c>
      <c r="AE117" s="89">
        <f t="shared" si="894"/>
        <v>0.171553845435692</v>
      </c>
      <c r="AF117" s="89">
        <f t="shared" si="895"/>
        <v>0.1</v>
      </c>
      <c r="AG117" s="89">
        <f t="shared" si="896"/>
        <v>0.0967804249839021</v>
      </c>
      <c r="AH117" s="89">
        <f t="shared" si="897"/>
        <v>0.108902462463082</v>
      </c>
      <c r="AI117" s="89">
        <f t="shared" si="898"/>
        <v>0.132281863392613</v>
      </c>
      <c r="AJ117" s="89">
        <f t="shared" si="899"/>
        <v>0.108785800927919</v>
      </c>
      <c r="AK117" s="89">
        <f t="shared" si="900"/>
        <v>0.12844822623636</v>
      </c>
      <c r="AL117" s="89">
        <f t="shared" si="901"/>
        <v>0.0419407944113477</v>
      </c>
      <c r="AN117" s="89">
        <f t="shared" si="751"/>
        <v>-0.209537075263909</v>
      </c>
      <c r="AO117" s="89">
        <f t="shared" si="752"/>
        <v>-0.307131210502128</v>
      </c>
      <c r="AP117" s="89">
        <f t="shared" si="753"/>
        <v>-0.28362647349721</v>
      </c>
      <c r="AQ117" s="89">
        <f t="shared" si="754"/>
        <v>-0.302425085000047</v>
      </c>
      <c r="AR117" s="89">
        <f t="shared" si="755"/>
        <v>-0.230258509299405</v>
      </c>
      <c r="AS117" s="89">
        <f t="shared" si="756"/>
        <v>-0.226012345213381</v>
      </c>
      <c r="AT117" s="89">
        <f t="shared" si="757"/>
        <v>-0.241469717211451</v>
      </c>
      <c r="AU117" s="89">
        <f t="shared" si="758"/>
        <v>-0.267582439153015</v>
      </c>
      <c r="AV117" s="89">
        <f t="shared" si="759"/>
        <v>-0.241327642308006</v>
      </c>
      <c r="AW117" s="89">
        <f t="shared" si="760"/>
        <v>-0.26360522170056</v>
      </c>
      <c r="AX117" s="89">
        <f t="shared" si="761"/>
        <v>-0.133015074800976</v>
      </c>
      <c r="AY117" s="77" t="s">
        <v>185</v>
      </c>
      <c r="AZ117">
        <f t="shared" ref="AZ117:BJ117" si="929">AVERAGE(AZ115:AZ116)</f>
        <v>0.355783326934199</v>
      </c>
      <c r="BA117">
        <f t="shared" si="929"/>
        <v>0.470643632856588</v>
      </c>
      <c r="BB117">
        <f t="shared" si="929"/>
        <v>0.173573040209213</v>
      </c>
      <c r="BC117">
        <f t="shared" si="929"/>
        <v>0.31810911443267</v>
      </c>
      <c r="BD117">
        <f t="shared" si="929"/>
        <v>0.313492063492063</v>
      </c>
      <c r="BE117">
        <f t="shared" si="929"/>
        <v>0.368398822075267</v>
      </c>
      <c r="BF117">
        <f t="shared" si="929"/>
        <v>0.301081702642154</v>
      </c>
      <c r="BG117">
        <f t="shared" si="929"/>
        <v>0.698918297357848</v>
      </c>
      <c r="BH117">
        <f t="shared" si="929"/>
        <v>0.178686972632794</v>
      </c>
      <c r="BI117">
        <f t="shared" si="929"/>
        <v>0.397959513202281</v>
      </c>
      <c r="BJ117">
        <f t="shared" si="929"/>
        <v>0.423353514164926</v>
      </c>
      <c r="BL117" s="89">
        <f t="shared" si="903"/>
        <v>0.0664576036316488</v>
      </c>
      <c r="BM117" s="89">
        <f t="shared" si="904"/>
        <v>0.462982685252976</v>
      </c>
      <c r="BN117" s="89">
        <f t="shared" si="905"/>
        <v>0.122286517384261</v>
      </c>
      <c r="BO117" s="89">
        <f t="shared" si="906"/>
        <v>0.318427223547102</v>
      </c>
      <c r="BP117" s="89">
        <f t="shared" si="907"/>
        <v>0.000313492063492064</v>
      </c>
      <c r="BQ117" s="89">
        <f t="shared" si="908"/>
        <v>0.184567809859709</v>
      </c>
      <c r="BR117" s="89">
        <f t="shared" si="909"/>
        <v>0.276538748612568</v>
      </c>
      <c r="BS117" s="89">
        <f t="shared" si="910"/>
        <v>0.623575425803227</v>
      </c>
      <c r="BT117" s="89">
        <f t="shared" si="911"/>
        <v>0.0937176718766358</v>
      </c>
      <c r="BU117" s="89">
        <f t="shared" si="912"/>
        <v>0.259572136024273</v>
      </c>
      <c r="BV117" s="89">
        <f t="shared" si="913"/>
        <v>0.0603550423294501</v>
      </c>
      <c r="BX117" s="89">
        <f t="shared" si="768"/>
        <v>0.651726806268886</v>
      </c>
      <c r="BY117" s="89">
        <f t="shared" si="769"/>
        <v>0.90369642618434</v>
      </c>
      <c r="BZ117" s="89">
        <f t="shared" si="770"/>
        <v>0.441027232994856</v>
      </c>
      <c r="CA117" s="89">
        <f t="shared" si="771"/>
        <v>0.503308525470303</v>
      </c>
      <c r="CC117" s="89">
        <f t="shared" si="914"/>
        <v>0.154963749494039</v>
      </c>
      <c r="CD117" s="89">
        <f t="shared" si="915"/>
        <v>0.171155451202826</v>
      </c>
      <c r="CE117" s="89">
        <f t="shared" si="916"/>
        <v>0.164547920696866</v>
      </c>
      <c r="CF117" s="89">
        <f t="shared" si="917"/>
        <v>0.133633018106896</v>
      </c>
      <c r="CH117" s="89">
        <f t="shared" si="772"/>
        <v>-0.288939838474695</v>
      </c>
      <c r="CI117" s="89">
        <f t="shared" si="773"/>
        <v>-0.302120703787008</v>
      </c>
      <c r="CJ117" s="89">
        <f t="shared" si="774"/>
        <v>-0.296935516333842</v>
      </c>
      <c r="CK117" s="89">
        <f t="shared" si="775"/>
        <v>-0.268957550515133</v>
      </c>
      <c r="CL117" s="77" t="s">
        <v>185</v>
      </c>
      <c r="CM117">
        <f t="shared" ref="CM117:CP117" si="930">AVERAGE(CM115:CM116)</f>
        <v>0.270202768686691</v>
      </c>
      <c r="CN117">
        <f t="shared" si="930"/>
        <v>0.164080005336264</v>
      </c>
      <c r="CO117">
        <f t="shared" si="930"/>
        <v>0.23274261745027</v>
      </c>
      <c r="CP117">
        <f t="shared" si="930"/>
        <v>0.332974608526775</v>
      </c>
      <c r="CR117" s="89">
        <f t="shared" si="919"/>
        <v>0.118844758843688</v>
      </c>
      <c r="CS117" s="89">
        <f t="shared" si="920"/>
        <v>0.145940987389118</v>
      </c>
      <c r="CT117" s="89">
        <f t="shared" si="921"/>
        <v>0.121648219217422</v>
      </c>
      <c r="CU117" s="89">
        <f t="shared" si="922"/>
        <v>0.19142016526415</v>
      </c>
      <c r="CV117" s="87">
        <f t="shared" si="763"/>
        <v>0.577854130714377</v>
      </c>
      <c r="CX117">
        <f t="shared" si="824"/>
        <v>0.13379460330327</v>
      </c>
    </row>
    <row r="118" spans="1:102">
      <c r="A118" s="52" t="s">
        <v>105</v>
      </c>
      <c r="B118" s="53">
        <v>2018</v>
      </c>
      <c r="C118" s="52" t="s">
        <v>96</v>
      </c>
      <c r="D118">
        <v>27365</v>
      </c>
      <c r="E118">
        <v>3.9911931</v>
      </c>
      <c r="F118">
        <v>328863</v>
      </c>
      <c r="G118">
        <v>158</v>
      </c>
      <c r="I118">
        <v>5</v>
      </c>
      <c r="J118">
        <v>5066</v>
      </c>
      <c r="K118">
        <v>27.103664</v>
      </c>
      <c r="L118">
        <v>585700</v>
      </c>
      <c r="M118">
        <v>10286</v>
      </c>
      <c r="N118">
        <v>180900</v>
      </c>
      <c r="P118" s="90">
        <f t="shared" si="883"/>
        <v>0.187133879781421</v>
      </c>
      <c r="Q118" s="90">
        <f t="shared" si="884"/>
        <v>0.989481575815633</v>
      </c>
      <c r="R118" s="90">
        <f t="shared" si="885"/>
        <v>0.803349889502291</v>
      </c>
      <c r="S118" s="90">
        <f t="shared" si="886"/>
        <v>0.121622568093385</v>
      </c>
      <c r="T118" s="96">
        <v>0.001</v>
      </c>
      <c r="U118" s="90">
        <f t="shared" si="887"/>
        <v>0.001</v>
      </c>
      <c r="V118" s="108" cm="1">
        <f t="array" ref="V118">(MAX(J$112:J$121-J118)/(MAX(J$112:J$121)-MIN(J$112:J$121))+0.001)</f>
        <v>0.944978157548792</v>
      </c>
      <c r="W118" s="108" cm="1">
        <f t="array" ref="W118">(MAX(K$112:K$121-K118)/(MAX(K$112:K$121)-MIN(K$112:K$121))+0.001)</f>
        <v>0.880032922202234</v>
      </c>
      <c r="X118" s="90">
        <f t="shared" si="888"/>
        <v>0.716678727226071</v>
      </c>
      <c r="Y118" s="90">
        <f t="shared" si="889"/>
        <v>0.7685050985724</v>
      </c>
      <c r="Z118" s="90">
        <f t="shared" si="890"/>
        <v>0.547641134542836</v>
      </c>
      <c r="AB118" s="89">
        <f t="shared" si="891"/>
        <v>0.0851576244739116</v>
      </c>
      <c r="AC118" s="89">
        <f t="shared" si="892"/>
        <v>0.178915025568774</v>
      </c>
      <c r="AD118" s="89">
        <f t="shared" si="893"/>
        <v>0.16984871877778</v>
      </c>
      <c r="AE118" s="89">
        <f t="shared" si="894"/>
        <v>0.0208439752729116</v>
      </c>
      <c r="AF118" s="89">
        <f t="shared" si="895"/>
        <v>0.1</v>
      </c>
      <c r="AG118" s="89">
        <f t="shared" si="896"/>
        <v>0.000193174500965873</v>
      </c>
      <c r="AH118" s="89">
        <f t="shared" si="897"/>
        <v>0.112043802753085</v>
      </c>
      <c r="AI118" s="89">
        <f t="shared" si="898"/>
        <v>0.130477804921831</v>
      </c>
      <c r="AJ118" s="89">
        <f t="shared" si="899"/>
        <v>0.148651099861775</v>
      </c>
      <c r="AK118" s="89">
        <f t="shared" si="900"/>
        <v>0.151340681231266</v>
      </c>
      <c r="AL118" s="89">
        <f t="shared" si="901"/>
        <v>0.161109935603163</v>
      </c>
      <c r="AN118" s="89">
        <f t="shared" si="751"/>
        <v>-0.209764632102981</v>
      </c>
      <c r="AO118" s="89">
        <f t="shared" si="752"/>
        <v>-0.307884902533438</v>
      </c>
      <c r="AP118" s="89">
        <f t="shared" si="753"/>
        <v>-0.301115813222106</v>
      </c>
      <c r="AQ118" s="89">
        <f t="shared" si="754"/>
        <v>-0.0806805734906977</v>
      </c>
      <c r="AR118" s="89">
        <f t="shared" si="755"/>
        <v>-0.230258509299405</v>
      </c>
      <c r="AS118" s="89">
        <f t="shared" si="756"/>
        <v>-0.00165201222681416</v>
      </c>
      <c r="AT118" s="89">
        <f t="shared" si="757"/>
        <v>-0.245248801801305</v>
      </c>
      <c r="AU118" s="89">
        <f t="shared" si="758"/>
        <v>-0.265724853346422</v>
      </c>
      <c r="AV118" s="89">
        <f t="shared" si="759"/>
        <v>-0.283351789093308</v>
      </c>
      <c r="AW118" s="89">
        <f t="shared" si="760"/>
        <v>-0.285764776009109</v>
      </c>
      <c r="AX118" s="89">
        <f t="shared" si="761"/>
        <v>-0.294133305014665</v>
      </c>
      <c r="BL118" s="89">
        <f t="shared" si="903"/>
        <v>0.0665791143307384</v>
      </c>
      <c r="BM118" s="89">
        <f t="shared" si="904"/>
        <v>0.465693203486531</v>
      </c>
      <c r="BN118" s="89">
        <f t="shared" si="905"/>
        <v>0.139439882672648</v>
      </c>
      <c r="BO118" s="89">
        <f t="shared" si="906"/>
        <v>0.0386892474312138</v>
      </c>
      <c r="BP118" s="89">
        <f t="shared" si="907"/>
        <v>0.000313492063492064</v>
      </c>
      <c r="BQ118" s="89">
        <f t="shared" si="908"/>
        <v>0.000368398822075267</v>
      </c>
      <c r="BR118" s="89">
        <f t="shared" si="909"/>
        <v>0.284515632634436</v>
      </c>
      <c r="BS118" s="89">
        <f t="shared" si="910"/>
        <v>0.615071111604437</v>
      </c>
      <c r="BT118" s="89">
        <f t="shared" si="911"/>
        <v>0.128061152118351</v>
      </c>
      <c r="BU118" s="89">
        <f t="shared" si="912"/>
        <v>0.305833914921343</v>
      </c>
      <c r="BV118" s="89">
        <f t="shared" si="913"/>
        <v>0.231845798809977</v>
      </c>
      <c r="BX118" s="89">
        <f t="shared" si="768"/>
        <v>0.671712200489917</v>
      </c>
      <c r="BY118" s="89">
        <f t="shared" si="769"/>
        <v>0.643822333590393</v>
      </c>
      <c r="BZ118" s="89">
        <f t="shared" si="770"/>
        <v>0.178442622167354</v>
      </c>
      <c r="CA118" s="89">
        <f t="shared" si="771"/>
        <v>0.0393711383167811</v>
      </c>
      <c r="CC118" s="89">
        <f t="shared" si="914"/>
        <v>0.159715758455183</v>
      </c>
      <c r="CD118" s="89">
        <f t="shared" si="915"/>
        <v>0.121936635807434</v>
      </c>
      <c r="CE118" s="89">
        <f t="shared" si="916"/>
        <v>0.0665772093980355</v>
      </c>
      <c r="CF118" s="89">
        <f t="shared" si="917"/>
        <v>0.0104533974159473</v>
      </c>
      <c r="CH118" s="89">
        <f t="shared" si="772"/>
        <v>-0.29297612732972</v>
      </c>
      <c r="CI118" s="89">
        <f t="shared" si="773"/>
        <v>-0.25658562289195</v>
      </c>
      <c r="CJ118" s="89">
        <f t="shared" si="774"/>
        <v>-0.180383822521419</v>
      </c>
      <c r="CK118" s="89">
        <f t="shared" si="775"/>
        <v>-0.0476761501577746</v>
      </c>
      <c r="CR118" s="89">
        <f t="shared" si="919"/>
        <v>0.122489168332063</v>
      </c>
      <c r="CS118" s="89">
        <f t="shared" si="920"/>
        <v>0.103973042655567</v>
      </c>
      <c r="CT118" s="89">
        <f t="shared" si="921"/>
        <v>0.0492196980030915</v>
      </c>
      <c r="CU118" s="89">
        <f t="shared" si="922"/>
        <v>0.0149737773589146</v>
      </c>
      <c r="CV118" s="87">
        <f t="shared" si="763"/>
        <v>0.290655686349636</v>
      </c>
      <c r="CX118">
        <f t="shared" si="824"/>
        <v>0.0765963703293293</v>
      </c>
    </row>
    <row r="119" spans="1:102">
      <c r="A119" s="52" t="s">
        <v>105</v>
      </c>
      <c r="B119" s="53">
        <v>2019</v>
      </c>
      <c r="C119" s="52" t="s">
        <v>96</v>
      </c>
      <c r="D119">
        <v>27366</v>
      </c>
      <c r="E119">
        <v>3.998612</v>
      </c>
      <c r="F119">
        <v>352027</v>
      </c>
      <c r="G119">
        <v>201</v>
      </c>
      <c r="I119">
        <v>14</v>
      </c>
      <c r="J119">
        <v>5069</v>
      </c>
      <c r="K119">
        <v>27.259691</v>
      </c>
      <c r="L119">
        <v>614100</v>
      </c>
      <c r="M119">
        <v>10970</v>
      </c>
      <c r="N119">
        <v>194600</v>
      </c>
      <c r="P119" s="90">
        <f t="shared" si="883"/>
        <v>0.187475409836066</v>
      </c>
      <c r="Q119" s="90">
        <f t="shared" si="884"/>
        <v>0.99524082672254</v>
      </c>
      <c r="R119" s="90">
        <f t="shared" si="885"/>
        <v>0.902174944751145</v>
      </c>
      <c r="S119" s="90">
        <f t="shared" si="886"/>
        <v>0.456252918287938</v>
      </c>
      <c r="T119" s="90">
        <v>0.001</v>
      </c>
      <c r="U119" s="90">
        <f t="shared" si="887"/>
        <v>0.501</v>
      </c>
      <c r="V119" s="108" cm="1">
        <f t="array" ref="V119">(MAX(J$112:J$121-J119)/(MAX(J$112:J$121)-MIN(J$112:J$121))+0.001)</f>
        <v>0.944674790170897</v>
      </c>
      <c r="W119" s="108" cm="1">
        <f t="array" ref="W119">(MAX(K$112:K$121-K119)/(MAX(K$112:K$121)-MIN(K$112:K$121))+0.001)</f>
        <v>0.867865021123252</v>
      </c>
      <c r="X119" s="90">
        <f t="shared" si="888"/>
        <v>0.789555298947909</v>
      </c>
      <c r="Y119" s="90">
        <f t="shared" si="889"/>
        <v>0.8847525492862</v>
      </c>
      <c r="Z119" s="90">
        <f t="shared" si="890"/>
        <v>0.659753344953723</v>
      </c>
      <c r="AB119" s="89">
        <f t="shared" si="891"/>
        <v>0.0853130420186874</v>
      </c>
      <c r="AC119" s="89">
        <f t="shared" si="892"/>
        <v>0.179956395664439</v>
      </c>
      <c r="AD119" s="89">
        <f t="shared" si="893"/>
        <v>0.1907428637033</v>
      </c>
      <c r="AE119" s="89">
        <f t="shared" si="894"/>
        <v>0.0781937488746774</v>
      </c>
      <c r="AF119" s="89">
        <f t="shared" si="895"/>
        <v>0.1</v>
      </c>
      <c r="AG119" s="89">
        <f t="shared" si="896"/>
        <v>0.0967804249839021</v>
      </c>
      <c r="AH119" s="89">
        <f t="shared" si="897"/>
        <v>0.11200783320778</v>
      </c>
      <c r="AI119" s="89">
        <f t="shared" si="898"/>
        <v>0.128673734888498</v>
      </c>
      <c r="AJ119" s="89">
        <f t="shared" si="899"/>
        <v>0.163766914143772</v>
      </c>
      <c r="AK119" s="89">
        <f t="shared" si="900"/>
        <v>0.174233136226172</v>
      </c>
      <c r="AL119" s="89">
        <f t="shared" si="901"/>
        <v>0.194092101953221</v>
      </c>
      <c r="AN119" s="89">
        <f t="shared" si="751"/>
        <v>-0.20999190529597</v>
      </c>
      <c r="AO119" s="89">
        <f t="shared" si="752"/>
        <v>-0.308632543464109</v>
      </c>
      <c r="AP119" s="89">
        <f t="shared" si="753"/>
        <v>-0.316028312188669</v>
      </c>
      <c r="AQ119" s="89">
        <f t="shared" si="754"/>
        <v>-0.199281896350295</v>
      </c>
      <c r="AR119" s="89">
        <f t="shared" si="755"/>
        <v>-0.230258509299405</v>
      </c>
      <c r="AS119" s="89">
        <f t="shared" si="756"/>
        <v>-0.226012345213381</v>
      </c>
      <c r="AT119" s="89">
        <f t="shared" si="757"/>
        <v>-0.245206033079575</v>
      </c>
      <c r="AU119" s="89">
        <f t="shared" si="758"/>
        <v>-0.263842310686197</v>
      </c>
      <c r="AV119" s="89">
        <f t="shared" si="759"/>
        <v>-0.296305298409521</v>
      </c>
      <c r="AW119" s="89">
        <f t="shared" si="760"/>
        <v>-0.304448189451746</v>
      </c>
      <c r="AX119" s="89">
        <f t="shared" si="761"/>
        <v>-0.318198955179504</v>
      </c>
      <c r="BL119" s="89">
        <f t="shared" si="903"/>
        <v>0.0667006250298281</v>
      </c>
      <c r="BM119" s="89">
        <f t="shared" si="904"/>
        <v>0.46840375825589</v>
      </c>
      <c r="BN119" s="89">
        <f t="shared" si="905"/>
        <v>0.156593247961035</v>
      </c>
      <c r="BO119" s="89">
        <f t="shared" si="906"/>
        <v>0.145138211793897</v>
      </c>
      <c r="BP119" s="89">
        <f t="shared" si="907"/>
        <v>0.000313492063492064</v>
      </c>
      <c r="BQ119" s="89">
        <f t="shared" si="908"/>
        <v>0.184567809859709</v>
      </c>
      <c r="BR119" s="89">
        <f t="shared" si="909"/>
        <v>0.284424294267773</v>
      </c>
      <c r="BS119" s="89">
        <f t="shared" si="910"/>
        <v>0.606566742899897</v>
      </c>
      <c r="BT119" s="89">
        <f t="shared" si="911"/>
        <v>0.141083246095182</v>
      </c>
      <c r="BU119" s="89">
        <f t="shared" si="912"/>
        <v>0.352095693818413</v>
      </c>
      <c r="BV119" s="89">
        <f t="shared" si="913"/>
        <v>0.279308897068223</v>
      </c>
      <c r="BX119" s="89">
        <f t="shared" si="768"/>
        <v>0.691697631246753</v>
      </c>
      <c r="BY119" s="89">
        <f t="shared" si="769"/>
        <v>0.770135218010823</v>
      </c>
      <c r="BZ119" s="89">
        <f t="shared" si="770"/>
        <v>0.302044951818425</v>
      </c>
      <c r="CA119" s="89">
        <f t="shared" si="771"/>
        <v>0.330019513717098</v>
      </c>
      <c r="CC119" s="89">
        <f t="shared" si="914"/>
        <v>0.164467776103594</v>
      </c>
      <c r="CD119" s="89">
        <f t="shared" si="915"/>
        <v>0.145859645901644</v>
      </c>
      <c r="CE119" s="89">
        <f t="shared" si="916"/>
        <v>0.112693423581139</v>
      </c>
      <c r="CF119" s="89">
        <f t="shared" si="917"/>
        <v>0.087623200125562</v>
      </c>
      <c r="CH119" s="89">
        <f t="shared" si="772"/>
        <v>-0.296871016204876</v>
      </c>
      <c r="CI119" s="89">
        <f t="shared" si="773"/>
        <v>-0.280795928425544</v>
      </c>
      <c r="CJ119" s="89">
        <f t="shared" si="774"/>
        <v>-0.246019233923986</v>
      </c>
      <c r="CK119" s="89">
        <f t="shared" si="775"/>
        <v>-0.213337035530676</v>
      </c>
      <c r="CR119" s="89">
        <f t="shared" si="919"/>
        <v>0.126133584482875</v>
      </c>
      <c r="CS119" s="89">
        <f t="shared" si="920"/>
        <v>0.12437173688314</v>
      </c>
      <c r="CT119" s="89">
        <f t="shared" si="921"/>
        <v>0.0833128382182058</v>
      </c>
      <c r="CU119" s="89">
        <f t="shared" si="922"/>
        <v>0.125514245555629</v>
      </c>
      <c r="CV119" s="87">
        <f t="shared" si="763"/>
        <v>0.45933240513985</v>
      </c>
      <c r="CX119">
        <f t="shared" si="824"/>
        <v>0.124942991219385</v>
      </c>
    </row>
    <row r="120" spans="1:102">
      <c r="A120" s="52" t="s">
        <v>105</v>
      </c>
      <c r="B120" s="53">
        <v>2020</v>
      </c>
      <c r="C120" s="52" t="s">
        <v>96</v>
      </c>
      <c r="D120">
        <v>27367</v>
      </c>
      <c r="E120">
        <v>4.0060308</v>
      </c>
      <c r="F120">
        <v>375191</v>
      </c>
      <c r="G120">
        <v>222</v>
      </c>
      <c r="I120">
        <v>23</v>
      </c>
      <c r="J120">
        <v>5072</v>
      </c>
      <c r="K120">
        <v>27.415718</v>
      </c>
      <c r="L120">
        <v>630830</v>
      </c>
      <c r="M120">
        <v>11654</v>
      </c>
      <c r="N120">
        <v>212440</v>
      </c>
      <c r="P120" s="90">
        <f t="shared" si="883"/>
        <v>0.18781693989071</v>
      </c>
      <c r="Q120" s="90">
        <f t="shared" si="884"/>
        <v>1.001</v>
      </c>
      <c r="R120" s="90">
        <f t="shared" si="885"/>
        <v>1.001</v>
      </c>
      <c r="S120" s="90">
        <f t="shared" si="886"/>
        <v>0.619677042801556</v>
      </c>
      <c r="T120" s="90">
        <v>0.001</v>
      </c>
      <c r="U120" s="90">
        <f t="shared" si="887"/>
        <v>1.001</v>
      </c>
      <c r="V120" s="108" cm="1">
        <f t="array" ref="V120">(MAX(J$112:J$121-J120)/(MAX(J$112:J$121)-MIN(J$112:J$121))+0.001)</f>
        <v>0.944371422793002</v>
      </c>
      <c r="W120" s="108" cm="1">
        <f t="array" ref="W120">(MAX(K$112:K$121-K120)/(MAX(K$112:K$121)-MIN(K$112:K$121))+0.001)</f>
        <v>0.855697120044271</v>
      </c>
      <c r="X120" s="90">
        <f t="shared" si="888"/>
        <v>0.832485758275597</v>
      </c>
      <c r="Y120" s="90">
        <f t="shared" si="889"/>
        <v>1.001</v>
      </c>
      <c r="Z120" s="90">
        <f t="shared" si="890"/>
        <v>0.805744719678557</v>
      </c>
      <c r="AB120" s="89">
        <f t="shared" si="891"/>
        <v>0.0854684595634632</v>
      </c>
      <c r="AC120" s="89">
        <f t="shared" si="892"/>
        <v>0.180997751723386</v>
      </c>
      <c r="AD120" s="89">
        <f t="shared" si="893"/>
        <v>0.21163700862882</v>
      </c>
      <c r="AE120" s="89">
        <f t="shared" si="894"/>
        <v>0.106201777842982</v>
      </c>
      <c r="AF120" s="89">
        <f t="shared" si="895"/>
        <v>0.1</v>
      </c>
      <c r="AG120" s="89">
        <f t="shared" si="896"/>
        <v>0.193367675466838</v>
      </c>
      <c r="AH120" s="89">
        <f t="shared" si="897"/>
        <v>0.111971863662474</v>
      </c>
      <c r="AI120" s="89">
        <f t="shared" si="898"/>
        <v>0.126869664855165</v>
      </c>
      <c r="AJ120" s="89">
        <f t="shared" si="899"/>
        <v>0.172671406148624</v>
      </c>
      <c r="AK120" s="89">
        <f t="shared" si="900"/>
        <v>0.197125591221078</v>
      </c>
      <c r="AL120" s="89">
        <f t="shared" si="901"/>
        <v>0.23704114193023</v>
      </c>
      <c r="AN120" s="89">
        <f t="shared" si="751"/>
        <v>-0.210218895359603</v>
      </c>
      <c r="AO120" s="89">
        <f t="shared" si="752"/>
        <v>-0.309374148213957</v>
      </c>
      <c r="AP120" s="89">
        <f t="shared" si="753"/>
        <v>-0.328647448382435</v>
      </c>
      <c r="AQ120" s="89">
        <f t="shared" si="754"/>
        <v>-0.238148399105166</v>
      </c>
      <c r="AR120" s="89">
        <f t="shared" si="755"/>
        <v>-0.230258509299405</v>
      </c>
      <c r="AS120" s="89">
        <f t="shared" si="756"/>
        <v>-0.317734386994378</v>
      </c>
      <c r="AT120" s="89">
        <f t="shared" si="757"/>
        <v>-0.245163252806794</v>
      </c>
      <c r="AU120" s="89">
        <f t="shared" si="758"/>
        <v>-0.261934473234249</v>
      </c>
      <c r="AV120" s="89">
        <f t="shared" si="759"/>
        <v>-0.303273993026871</v>
      </c>
      <c r="AW120" s="89">
        <f t="shared" si="760"/>
        <v>-0.320115053565036</v>
      </c>
      <c r="AX120" s="89">
        <f t="shared" si="761"/>
        <v>-0.341225834005622</v>
      </c>
      <c r="BL120" s="89">
        <f t="shared" si="903"/>
        <v>0.0668221357289173</v>
      </c>
      <c r="BM120" s="89">
        <f t="shared" si="904"/>
        <v>0.471114276489444</v>
      </c>
      <c r="BN120" s="89">
        <f t="shared" si="905"/>
        <v>0.173746613249423</v>
      </c>
      <c r="BO120" s="89">
        <f t="shared" si="906"/>
        <v>0.197124915319859</v>
      </c>
      <c r="BP120" s="89">
        <f t="shared" si="907"/>
        <v>0.000313492063492064</v>
      </c>
      <c r="BQ120" s="89">
        <f t="shared" si="908"/>
        <v>0.368767220897342</v>
      </c>
      <c r="BR120" s="89">
        <f t="shared" si="909"/>
        <v>0.28433295590111</v>
      </c>
      <c r="BS120" s="89">
        <f t="shared" si="910"/>
        <v>0.598062374195356</v>
      </c>
      <c r="BT120" s="89">
        <f t="shared" si="911"/>
        <v>0.148754359906182</v>
      </c>
      <c r="BU120" s="89">
        <f t="shared" si="912"/>
        <v>0.398357472715483</v>
      </c>
      <c r="BV120" s="89">
        <f t="shared" si="913"/>
        <v>0.34111485859575</v>
      </c>
      <c r="BX120" s="89">
        <f t="shared" si="768"/>
        <v>0.711683025467784</v>
      </c>
      <c r="BY120" s="89">
        <f t="shared" si="769"/>
        <v>0.841985805058725</v>
      </c>
      <c r="BZ120" s="89">
        <f t="shared" si="770"/>
        <v>0.371185020632773</v>
      </c>
      <c r="CA120" s="89">
        <f t="shared" si="771"/>
        <v>0.566205628280693</v>
      </c>
      <c r="CC120" s="89">
        <f t="shared" si="914"/>
        <v>0.169219785064738</v>
      </c>
      <c r="CD120" s="89">
        <f t="shared" si="915"/>
        <v>0.159467777226558</v>
      </c>
      <c r="CE120" s="89">
        <f t="shared" si="916"/>
        <v>0.138489686734739</v>
      </c>
      <c r="CF120" s="89">
        <f t="shared" si="917"/>
        <v>0.150332774326757</v>
      </c>
      <c r="CH120" s="89">
        <f t="shared" si="772"/>
        <v>-0.300628577727579</v>
      </c>
      <c r="CI120" s="89">
        <f t="shared" si="773"/>
        <v>-0.292769029209967</v>
      </c>
      <c r="CJ120" s="89">
        <f t="shared" si="774"/>
        <v>-0.273788490781985</v>
      </c>
      <c r="CK120" s="89">
        <f t="shared" si="775"/>
        <v>-0.284866167375366</v>
      </c>
      <c r="CR120" s="89">
        <f t="shared" si="919"/>
        <v>0.12977799397125</v>
      </c>
      <c r="CS120" s="89">
        <f t="shared" si="920"/>
        <v>0.135975130804408</v>
      </c>
      <c r="CT120" s="89">
        <f t="shared" si="921"/>
        <v>0.102383692847116</v>
      </c>
      <c r="CU120" s="89">
        <f t="shared" si="922"/>
        <v>0.215341424701094</v>
      </c>
      <c r="CV120" s="87">
        <f t="shared" si="763"/>
        <v>0.583478242323867</v>
      </c>
      <c r="CX120">
        <f t="shared" si="824"/>
        <v>0.132876562387829</v>
      </c>
    </row>
    <row r="121" spans="1:102">
      <c r="A121" s="52" t="s">
        <v>105</v>
      </c>
      <c r="B121" s="53">
        <v>2021</v>
      </c>
      <c r="C121" s="60" t="s">
        <v>96</v>
      </c>
      <c r="D121">
        <v>29748</v>
      </c>
      <c r="E121">
        <v>3.730839</v>
      </c>
      <c r="F121">
        <v>140797</v>
      </c>
      <c r="G121">
        <v>227</v>
      </c>
      <c r="I121">
        <v>9</v>
      </c>
      <c r="J121">
        <v>14401</v>
      </c>
      <c r="K121">
        <v>26.672609</v>
      </c>
      <c r="L121">
        <v>696500</v>
      </c>
      <c r="M121">
        <v>5770</v>
      </c>
      <c r="N121">
        <v>236300</v>
      </c>
      <c r="P121" s="90">
        <f t="shared" si="883"/>
        <v>1.001</v>
      </c>
      <c r="Q121" s="90">
        <f t="shared" si="884"/>
        <v>0.787370132536752</v>
      </c>
      <c r="R121" s="90">
        <f t="shared" si="885"/>
        <v>0.001</v>
      </c>
      <c r="S121" s="90">
        <f t="shared" si="886"/>
        <v>0.658587548638132</v>
      </c>
      <c r="T121" s="96">
        <v>0.001</v>
      </c>
      <c r="U121" s="90">
        <f t="shared" si="887"/>
        <v>0.223222222222222</v>
      </c>
      <c r="V121" s="108" cm="1">
        <f t="array" ref="V121">(MAX(J$112:J$121-J121)/(MAX(J$112:J$121)-MIN(J$112:J$121))+0.001)</f>
        <v>0.001</v>
      </c>
      <c r="W121" s="108" cm="1">
        <f t="array" ref="W121">(MAX(K$112:K$121-K121)/(MAX(K$112:K$121)-MIN(K$112:K$121))+0.001)</f>
        <v>0.91364912067814</v>
      </c>
      <c r="X121" s="90">
        <f t="shared" si="888"/>
        <v>1.001</v>
      </c>
      <c r="Y121" s="90">
        <f t="shared" si="889"/>
        <v>0.001</v>
      </c>
      <c r="Z121" s="90">
        <f t="shared" si="890"/>
        <v>1.001</v>
      </c>
      <c r="AB121" s="89">
        <f t="shared" si="891"/>
        <v>0.45551763367463</v>
      </c>
      <c r="AC121" s="89">
        <f t="shared" si="892"/>
        <v>0.142369853909387</v>
      </c>
      <c r="AD121" s="89">
        <f t="shared" si="893"/>
        <v>0.000211425583045774</v>
      </c>
      <c r="AE121" s="89">
        <f t="shared" si="894"/>
        <v>0.112870356168768</v>
      </c>
      <c r="AF121" s="89">
        <f t="shared" si="895"/>
        <v>0.1</v>
      </c>
      <c r="AG121" s="89">
        <f t="shared" si="896"/>
        <v>0.0431208413822709</v>
      </c>
      <c r="AH121" s="89">
        <f t="shared" si="897"/>
        <v>0.00011856761117497</v>
      </c>
      <c r="AI121" s="89">
        <f t="shared" si="898"/>
        <v>0.135461900034973</v>
      </c>
      <c r="AJ121" s="89">
        <f t="shared" si="899"/>
        <v>0.207624065440831</v>
      </c>
      <c r="AK121" s="89">
        <f t="shared" si="900"/>
        <v>0.00019692866255852</v>
      </c>
      <c r="AL121" s="89">
        <f t="shared" si="901"/>
        <v>0.294483075442083</v>
      </c>
      <c r="AN121" s="89">
        <f t="shared" si="751"/>
        <v>-0.358183013012221</v>
      </c>
      <c r="AO121" s="89">
        <f t="shared" si="752"/>
        <v>-0.277525400566184</v>
      </c>
      <c r="AP121" s="89">
        <f t="shared" si="753"/>
        <v>-0.00178900663659018</v>
      </c>
      <c r="AQ121" s="89">
        <f t="shared" si="754"/>
        <v>-0.246228421252648</v>
      </c>
      <c r="AR121" s="89">
        <f t="shared" si="755"/>
        <v>-0.230258509299405</v>
      </c>
      <c r="AS121" s="89">
        <f t="shared" si="756"/>
        <v>-0.135561095075162</v>
      </c>
      <c r="AT121" s="89">
        <f t="shared" si="757"/>
        <v>-0.00107185443025723</v>
      </c>
      <c r="AU121" s="89">
        <f t="shared" si="758"/>
        <v>-0.270797124060064</v>
      </c>
      <c r="AV121" s="89">
        <f t="shared" si="759"/>
        <v>-0.326390473166243</v>
      </c>
      <c r="AW121" s="89">
        <f t="shared" si="760"/>
        <v>-0.00168032709694206</v>
      </c>
      <c r="AX121" s="89">
        <f t="shared" si="761"/>
        <v>-0.360015497450808</v>
      </c>
      <c r="BL121" s="89">
        <f t="shared" si="903"/>
        <v>0.356139110261133</v>
      </c>
      <c r="BM121" s="89">
        <f t="shared" si="904"/>
        <v>0.37057073957987</v>
      </c>
      <c r="BN121" s="89">
        <f t="shared" si="905"/>
        <v>0.000173573040209213</v>
      </c>
      <c r="BO121" s="89">
        <f t="shared" si="906"/>
        <v>0.209502701873659</v>
      </c>
      <c r="BP121" s="89">
        <f t="shared" si="907"/>
        <v>0.000313492063492064</v>
      </c>
      <c r="BQ121" s="89">
        <f t="shared" si="908"/>
        <v>0.08223480372769</v>
      </c>
      <c r="BR121" s="89">
        <f t="shared" si="909"/>
        <v>0.000301081702642154</v>
      </c>
      <c r="BS121" s="89">
        <f t="shared" si="910"/>
        <v>0.638566087806861</v>
      </c>
      <c r="BT121" s="89">
        <f t="shared" si="911"/>
        <v>0.178865659605427</v>
      </c>
      <c r="BU121" s="89">
        <f t="shared" si="912"/>
        <v>0.000397959513202281</v>
      </c>
      <c r="BV121" s="89">
        <f t="shared" si="913"/>
        <v>0.423776867679091</v>
      </c>
      <c r="BX121" s="89">
        <f t="shared" si="768"/>
        <v>0.726883422881212</v>
      </c>
      <c r="BY121" s="89">
        <f t="shared" si="769"/>
        <v>0.580247014493738</v>
      </c>
      <c r="BZ121" s="89">
        <f t="shared" si="770"/>
        <v>0.20998976697736</v>
      </c>
      <c r="CA121" s="89">
        <f t="shared" si="771"/>
        <v>0.292050997664841</v>
      </c>
      <c r="CC121" s="89">
        <f t="shared" si="914"/>
        <v>0.172834045755455</v>
      </c>
      <c r="CD121" s="89">
        <f t="shared" si="915"/>
        <v>0.109895797634271</v>
      </c>
      <c r="CE121" s="89">
        <f t="shared" si="916"/>
        <v>0.0783474963419031</v>
      </c>
      <c r="CF121" s="89">
        <f t="shared" si="917"/>
        <v>0.0775422117529488</v>
      </c>
      <c r="CH121" s="89">
        <f t="shared" si="772"/>
        <v>-0.303396931341814</v>
      </c>
      <c r="CI121" s="89">
        <f t="shared" si="773"/>
        <v>-0.242674390178088</v>
      </c>
      <c r="CJ121" s="89">
        <f t="shared" si="774"/>
        <v>-0.199519833331833</v>
      </c>
      <c r="CK121" s="89">
        <f t="shared" si="775"/>
        <v>-0.198270226408476</v>
      </c>
      <c r="CR121" s="89">
        <f t="shared" si="919"/>
        <v>0.13254984184915</v>
      </c>
      <c r="CS121" s="89">
        <f t="shared" si="920"/>
        <v>0.0937060496989616</v>
      </c>
      <c r="CT121" s="89">
        <f t="shared" si="921"/>
        <v>0.0579213238901626</v>
      </c>
      <c r="CU121" s="89">
        <f t="shared" si="922"/>
        <v>0.111073918698924</v>
      </c>
      <c r="CV121" s="87">
        <f t="shared" si="763"/>
        <v>0.395251134137198</v>
      </c>
      <c r="CX121">
        <f t="shared" si="824"/>
        <v>0.102389984198943</v>
      </c>
    </row>
  </sheetData>
  <autoFilter xmlns:etc="http://www.wps.cn/officeDocument/2017/etCustomData" ref="A1:A121" etc:filterBottomFollowUsedRange="0">
    <extLst/>
  </autoFilter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131"/>
  <sheetViews>
    <sheetView workbookViewId="0">
      <pane xSplit="1" ySplit="1" topLeftCell="AZ2" activePane="bottomRight" state="frozen"/>
      <selection/>
      <selection pane="topRight"/>
      <selection pane="bottomLeft"/>
      <selection pane="bottomRight" activeCell="BD12" sqref="BD12"/>
    </sheetView>
  </sheetViews>
  <sheetFormatPr defaultColWidth="8.61111111111111" defaultRowHeight="14.4"/>
  <cols>
    <col min="5" max="5" width="10.5462962962963"/>
    <col min="11" max="11" width="10.5462962962963"/>
    <col min="16" max="26" width="9.47222222222222"/>
    <col min="28" max="38" width="12.787037037037"/>
    <col min="40" max="50" width="13.9351851851852"/>
    <col min="52" max="62" width="13.9351851851852"/>
    <col min="64" max="74" width="12.787037037037"/>
    <col min="76" max="79" width="12.787037037037"/>
    <col min="81" max="84" width="12.787037037037"/>
    <col min="86" max="89" width="13.9351851851852"/>
    <col min="91" max="94" width="13.9351851851852"/>
    <col min="95" max="95" width="12.787037037037"/>
    <col min="96" max="100" width="13.9351851851852"/>
    <col min="101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="89" customFormat="1" spans="1:102">
      <c r="A2" s="11" t="s">
        <v>69</v>
      </c>
      <c r="B2" s="9">
        <v>2012</v>
      </c>
      <c r="C2" s="51" t="s">
        <v>70</v>
      </c>
      <c r="D2" s="89">
        <v>32450</v>
      </c>
      <c r="E2" s="89">
        <v>2.7795994</v>
      </c>
      <c r="F2" s="89">
        <v>184619</v>
      </c>
      <c r="I2" s="89">
        <v>15</v>
      </c>
      <c r="J2" s="89">
        <v>7291</v>
      </c>
      <c r="K2" s="89">
        <v>31.025934</v>
      </c>
      <c r="L2" s="89">
        <v>2033100</v>
      </c>
      <c r="M2" s="89">
        <v>7483</v>
      </c>
      <c r="N2" s="89">
        <v>101000</v>
      </c>
      <c r="P2" s="90">
        <f t="shared" ref="P2:S2" si="0">(D2-MIN(D$2:D$11))/(MAX(D$2:D$11)-MIN(D$2:D$11))+0.001</f>
        <v>1.001</v>
      </c>
      <c r="Q2" s="91">
        <f t="shared" si="0"/>
        <v>0.761124124914904</v>
      </c>
      <c r="R2" s="91">
        <f t="shared" si="0"/>
        <v>0.001</v>
      </c>
      <c r="S2" s="91">
        <v>0.001</v>
      </c>
      <c r="T2" s="91">
        <v>0.001</v>
      </c>
      <c r="U2" s="91">
        <f t="shared" ref="U2:Z2" si="1">(I2-MIN(I$2:I$11))/(MAX(I$2:I$11)-MIN(I$2:I$11))+0.001</f>
        <v>0.701</v>
      </c>
      <c r="V2" s="91">
        <f>(MAX(J$2:J$11)-J2)/(MAX(J$2:J$11)-MIN(J$2:J$11))+0.001</f>
        <v>0.121277563608327</v>
      </c>
      <c r="W2" s="91">
        <f>(MAX(K$2:K$11)-K2)/(MAX(K$2:K$11)-MIN(K$2:K$11))+0.001</f>
        <v>0.265920942296734</v>
      </c>
      <c r="X2" s="91">
        <f t="shared" si="1"/>
        <v>0.001</v>
      </c>
      <c r="Y2" s="91">
        <f t="shared" si="1"/>
        <v>0.001</v>
      </c>
      <c r="Z2" s="91">
        <f t="shared" si="1"/>
        <v>0.266043328024188</v>
      </c>
      <c r="AA2" s="91"/>
      <c r="AB2" s="89">
        <f t="shared" ref="AB2:AL2" si="2">P2/SUM(P$2:P$11)</f>
        <v>0.178111087842564</v>
      </c>
      <c r="AC2" s="89">
        <f t="shared" si="2"/>
        <v>0.153109941710951</v>
      </c>
      <c r="AD2" s="89">
        <f t="shared" si="2"/>
        <v>0.000243361620101009</v>
      </c>
      <c r="AE2" s="89">
        <f t="shared" si="2"/>
        <v>0.1</v>
      </c>
      <c r="AF2" s="89">
        <f t="shared" si="2"/>
        <v>0.1</v>
      </c>
      <c r="AG2" s="89">
        <f t="shared" si="2"/>
        <v>0.174812967581047</v>
      </c>
      <c r="AH2" s="89">
        <f t="shared" si="2"/>
        <v>0.0411667717883155</v>
      </c>
      <c r="AI2" s="89">
        <f t="shared" si="2"/>
        <v>0.0413473662720726</v>
      </c>
      <c r="AJ2" s="89">
        <f t="shared" si="2"/>
        <v>0.000192541679390559</v>
      </c>
      <c r="AK2" s="89">
        <f t="shared" si="2"/>
        <v>0.000202493971330959</v>
      </c>
      <c r="AL2" s="89">
        <f t="shared" si="2"/>
        <v>0.0540424538775305</v>
      </c>
      <c r="AN2" s="89">
        <f>AB2*LN(AB2)</f>
        <v>-0.30730357968279</v>
      </c>
      <c r="AO2" s="89">
        <f t="shared" ref="AO2:AX2" si="3">AC2*LN(AC2)</f>
        <v>-0.287325969991435</v>
      </c>
      <c r="AP2" s="89">
        <f t="shared" si="3"/>
        <v>-0.00202500281070319</v>
      </c>
      <c r="AQ2" s="89">
        <f t="shared" si="3"/>
        <v>-0.230258509299405</v>
      </c>
      <c r="AR2" s="89">
        <f t="shared" si="3"/>
        <v>-0.230258509299405</v>
      </c>
      <c r="AS2" s="89">
        <f t="shared" si="3"/>
        <v>-0.304880569057228</v>
      </c>
      <c r="AT2" s="89">
        <f t="shared" si="3"/>
        <v>-0.1313271008397</v>
      </c>
      <c r="AU2" s="89">
        <f t="shared" si="3"/>
        <v>-0.131722229580279</v>
      </c>
      <c r="AV2" s="89">
        <f t="shared" si="3"/>
        <v>-0.00164723217337149</v>
      </c>
      <c r="AW2" s="89">
        <f t="shared" si="3"/>
        <v>-0.00172217081709373</v>
      </c>
      <c r="AX2" s="89">
        <f t="shared" si="3"/>
        <v>-0.15769508914559</v>
      </c>
      <c r="AZ2" s="89">
        <f t="shared" ref="AZ2:BJ2" si="4">SUM(AN2:AN11)</f>
        <v>-2.06375791844024</v>
      </c>
      <c r="BA2" s="89">
        <f t="shared" si="4"/>
        <v>-1.95583078294707</v>
      </c>
      <c r="BB2" s="89">
        <f t="shared" si="4"/>
        <v>-1.9236680445287</v>
      </c>
      <c r="BC2" s="89">
        <f t="shared" si="4"/>
        <v>-2.30258509299405</v>
      </c>
      <c r="BD2" s="89">
        <f t="shared" si="4"/>
        <v>-2.30258509299405</v>
      </c>
      <c r="BE2" s="89">
        <f t="shared" si="4"/>
        <v>-1.75184924672882</v>
      </c>
      <c r="BF2" s="89">
        <f t="shared" si="4"/>
        <v>-1.74248466152438</v>
      </c>
      <c r="BG2" s="89">
        <f t="shared" si="4"/>
        <v>-2.14866357527912</v>
      </c>
      <c r="BH2" s="89">
        <f t="shared" si="4"/>
        <v>-2.01676753818719</v>
      </c>
      <c r="BI2" s="89">
        <f t="shared" si="4"/>
        <v>-2.0727015517907</v>
      </c>
      <c r="BJ2" s="89">
        <f t="shared" si="4"/>
        <v>-2.10752522539368</v>
      </c>
      <c r="BL2" s="89">
        <f t="shared" ref="BL2:BV2" si="5">AZ$7*P2</f>
        <v>0.254312024010524</v>
      </c>
      <c r="BM2" s="89">
        <f t="shared" si="5"/>
        <v>0.377846157197331</v>
      </c>
      <c r="BN2" s="89">
        <f t="shared" si="5"/>
        <v>0.000249510315621044</v>
      </c>
      <c r="BO2" s="89">
        <f t="shared" si="5"/>
        <v>4.03439153439154e-5</v>
      </c>
      <c r="BP2" s="89">
        <f t="shared" si="5"/>
        <v>0.000313492063492064</v>
      </c>
      <c r="BQ2" s="89">
        <f t="shared" si="5"/>
        <v>0.452960978835979</v>
      </c>
      <c r="BR2" s="89">
        <f t="shared" si="5"/>
        <v>0.0627265915262854</v>
      </c>
      <c r="BS2" s="89">
        <f t="shared" si="5"/>
        <v>0.128382606025384</v>
      </c>
      <c r="BT2" s="89">
        <f t="shared" si="5"/>
        <v>0.000255857499670826</v>
      </c>
      <c r="BU2" s="89">
        <f t="shared" si="5"/>
        <v>0.000452348301567672</v>
      </c>
      <c r="BV2" s="89">
        <f t="shared" si="5"/>
        <v>0.0776298997366616</v>
      </c>
      <c r="BX2" s="89">
        <f>SUM(BL2:BN2)</f>
        <v>0.632407691523476</v>
      </c>
      <c r="BY2" s="89">
        <f>SUM(BO2:BQ2)</f>
        <v>0.453314814814815</v>
      </c>
      <c r="BZ2" s="89">
        <f>SUM(BR2:BS2)</f>
        <v>0.191109197551669</v>
      </c>
      <c r="CA2" s="89">
        <f>SUM(BT2:BV2)</f>
        <v>0.0783381055379</v>
      </c>
      <c r="CC2" s="89">
        <f t="shared" ref="CC2:CF2" si="6">BX2/SUM(BX$2:BX$11)</f>
        <v>0.128514555194832</v>
      </c>
      <c r="CD2" s="89">
        <f t="shared" si="6"/>
        <v>0.174710944350415</v>
      </c>
      <c r="CE2" s="89">
        <f t="shared" si="6"/>
        <v>0.0412879164257801</v>
      </c>
      <c r="CF2" s="89">
        <f t="shared" si="6"/>
        <v>0.015670163292325</v>
      </c>
      <c r="CH2" s="89">
        <f t="shared" ref="CH2:CK2" si="7">CC2*LN(CC2)</f>
        <v>-0.263674997855632</v>
      </c>
      <c r="CI2" s="89">
        <f t="shared" si="7"/>
        <v>-0.304804630055279</v>
      </c>
      <c r="CJ2" s="89">
        <f t="shared" si="7"/>
        <v>-0.131592244524238</v>
      </c>
      <c r="CK2" s="89">
        <f t="shared" si="7"/>
        <v>-0.0651251485292709</v>
      </c>
      <c r="CM2" s="89">
        <f t="shared" ref="CM2:CP2" si="8">SUM(CH2:CH11)</f>
        <v>-2.24812614711556</v>
      </c>
      <c r="CN2" s="89">
        <f t="shared" si="8"/>
        <v>-1.75487242497272</v>
      </c>
      <c r="CO2" s="89">
        <f t="shared" si="8"/>
        <v>-2.17058638370898</v>
      </c>
      <c r="CP2" s="89">
        <f t="shared" si="8"/>
        <v>-2.14314687830942</v>
      </c>
      <c r="CR2" s="89">
        <f t="shared" ref="CR2:CU2" si="9">CM$7*BX2</f>
        <v>0.0614484529341458</v>
      </c>
      <c r="CS2" s="89">
        <f t="shared" si="9"/>
        <v>0.160157377677677</v>
      </c>
      <c r="CT2" s="89">
        <f t="shared" si="9"/>
        <v>0.0421999070239897</v>
      </c>
      <c r="CU2" s="89">
        <f t="shared" si="9"/>
        <v>0.0257509629863929</v>
      </c>
      <c r="CV2" s="89">
        <f>SUM(CR2:CU2)</f>
        <v>0.289556700622205</v>
      </c>
      <c r="CW2" s="89">
        <f>AVERAGE(CV2:CV11)</f>
        <v>0.406024336705244</v>
      </c>
      <c r="CX2" s="89">
        <f>MEDIAN(CR2:CV2)</f>
        <v>0.0614484529341458</v>
      </c>
    </row>
    <row r="3" s="89" customFormat="1" spans="1:102">
      <c r="A3" s="11" t="s">
        <v>69</v>
      </c>
      <c r="B3" s="9">
        <v>2013</v>
      </c>
      <c r="C3" s="51" t="s">
        <v>70</v>
      </c>
      <c r="D3" s="89">
        <v>32382</v>
      </c>
      <c r="E3" s="89">
        <v>2.6256253</v>
      </c>
      <c r="F3" s="89">
        <v>198094</v>
      </c>
      <c r="I3" s="89">
        <v>16</v>
      </c>
      <c r="J3" s="89">
        <v>7275</v>
      </c>
      <c r="K3" s="89">
        <v>34.695896</v>
      </c>
      <c r="L3" s="89">
        <v>2165700</v>
      </c>
      <c r="M3" s="89">
        <v>8493</v>
      </c>
      <c r="N3" s="89">
        <v>108266.67</v>
      </c>
      <c r="P3" s="90">
        <f t="shared" ref="P3:S3" si="10">(D3-MIN(D$2:D$11))/(MAX(D$2:D$11)-MIN(D$2:D$11))+0.001</f>
        <v>0.946556445156125</v>
      </c>
      <c r="Q3" s="91">
        <f t="shared" si="10"/>
        <v>0.516674850638596</v>
      </c>
      <c r="R3" s="91">
        <f t="shared" ref="R3:R11" si="11">(F3-MIN(F$2:F$11))/(MAX(F$2:F$11)-MIN(F$2:F$11))+0.001</f>
        <v>0.0909646817687157</v>
      </c>
      <c r="S3" s="91">
        <v>0.001</v>
      </c>
      <c r="T3" s="91">
        <v>0.001</v>
      </c>
      <c r="U3" s="91">
        <f t="shared" ref="U3:Z3" si="12">(I3-MIN(I$2:I$11))/(MAX(I$2:I$11)-MIN(I$2:I$11))+0.001</f>
        <v>0.801</v>
      </c>
      <c r="V3" s="91">
        <f t="shared" ref="V3:V12" si="13">(MAX(J$2:J$11)-J3)/(MAX(J$2:J$11)-MIN(J$2:J$11))+0.001</f>
        <v>0.133613723978412</v>
      </c>
      <c r="W3" s="91">
        <f t="shared" ref="W3:W11" si="14">(MAX(K$2:K$11)-K3)/(MAX(K$2:K$11)-MIN(K$2:K$11))+0.001</f>
        <v>0.001</v>
      </c>
      <c r="X3" s="91">
        <f t="shared" si="12"/>
        <v>0.079064288237372</v>
      </c>
      <c r="Y3" s="91">
        <f t="shared" si="12"/>
        <v>0.167200427842686</v>
      </c>
      <c r="Z3" s="91">
        <f t="shared" si="12"/>
        <v>0.315085454741787</v>
      </c>
      <c r="AB3" s="89">
        <f t="shared" ref="AB3:AL3" si="15">P3/SUM(P$2:P$11)</f>
        <v>0.168423774376771</v>
      </c>
      <c r="AC3" s="89">
        <f t="shared" si="15"/>
        <v>0.103935815033631</v>
      </c>
      <c r="AD3" s="89">
        <f t="shared" si="15"/>
        <v>0.0221373123272074</v>
      </c>
      <c r="AE3" s="89">
        <f t="shared" si="15"/>
        <v>0.1</v>
      </c>
      <c r="AF3" s="89">
        <f t="shared" si="15"/>
        <v>0.1</v>
      </c>
      <c r="AG3" s="89">
        <f t="shared" si="15"/>
        <v>0.199750623441397</v>
      </c>
      <c r="AH3" s="89">
        <f t="shared" si="15"/>
        <v>0.0453541901663714</v>
      </c>
      <c r="AI3" s="89">
        <f t="shared" si="15"/>
        <v>0.000155487438916842</v>
      </c>
      <c r="AJ3" s="89">
        <f t="shared" si="15"/>
        <v>0.0152231708370428</v>
      </c>
      <c r="AK3" s="89">
        <f t="shared" si="15"/>
        <v>0.0338570786421008</v>
      </c>
      <c r="AL3" s="89">
        <f t="shared" si="15"/>
        <v>0.0640045788098681</v>
      </c>
      <c r="AN3" s="89">
        <f t="shared" ref="AN3:AN34" si="16">AB3*LN(AB3)</f>
        <v>-0.300008554969244</v>
      </c>
      <c r="AO3" s="89">
        <f t="shared" ref="AO3:AO34" si="17">AC3*LN(AC3)</f>
        <v>-0.235308786692834</v>
      </c>
      <c r="AP3" s="89">
        <f t="shared" ref="AP3:AP34" si="18">AD3*LN(AD3)</f>
        <v>-0.0843540239302898</v>
      </c>
      <c r="AQ3" s="89">
        <f t="shared" ref="AQ3:AQ34" si="19">AE3*LN(AE3)</f>
        <v>-0.230258509299405</v>
      </c>
      <c r="AR3" s="89">
        <f t="shared" ref="AR3:AR34" si="20">AF3*LN(AF3)</f>
        <v>-0.230258509299405</v>
      </c>
      <c r="AS3" s="89">
        <f t="shared" ref="AS3:AS34" si="21">AG3*LN(AG3)</f>
        <v>-0.321735447421206</v>
      </c>
      <c r="AT3" s="89">
        <f t="shared" ref="AT3:AT34" si="22">AH3*LN(AH3)</f>
        <v>-0.140291971665472</v>
      </c>
      <c r="AU3" s="89">
        <f t="shared" ref="AU3:AU34" si="23">AI3*LN(AI3)</f>
        <v>-0.00136346089463217</v>
      </c>
      <c r="AV3" s="89">
        <f t="shared" ref="AV3:AV34" si="24">AJ3*LN(AJ3)</f>
        <v>-0.0637080050273165</v>
      </c>
      <c r="AW3" s="89">
        <f t="shared" ref="AW3:AW34" si="25">AK3*LN(AK3)</f>
        <v>-0.114626768664745</v>
      </c>
      <c r="AX3" s="89">
        <f t="shared" ref="AX3:AX34" si="26">AL3*LN(AL3)</f>
        <v>-0.175935828109316</v>
      </c>
      <c r="AY3" s="89" t="s">
        <v>181</v>
      </c>
      <c r="AZ3" s="91">
        <f t="shared" ref="AZ3:BJ3" si="27">-1/LN(10)*AZ2</f>
        <v>0.896278675962739</v>
      </c>
      <c r="BA3" s="91">
        <f t="shared" si="27"/>
        <v>0.84940651657043</v>
      </c>
      <c r="BB3" s="91">
        <f t="shared" si="27"/>
        <v>0.835438416752435</v>
      </c>
      <c r="BC3" s="91">
        <f t="shared" si="27"/>
        <v>1</v>
      </c>
      <c r="BD3" s="91">
        <f t="shared" si="27"/>
        <v>1</v>
      </c>
      <c r="BE3" s="91">
        <f t="shared" si="27"/>
        <v>0.760818460980694</v>
      </c>
      <c r="BF3" s="91">
        <f t="shared" si="27"/>
        <v>0.756751473301095</v>
      </c>
      <c r="BG3" s="91">
        <f t="shared" si="27"/>
        <v>0.933152734210235</v>
      </c>
      <c r="BH3" s="91">
        <f t="shared" si="27"/>
        <v>0.875871013116302</v>
      </c>
      <c r="BI3" s="91">
        <f t="shared" si="27"/>
        <v>0.900162846575008</v>
      </c>
      <c r="BJ3" s="91">
        <f t="shared" si="27"/>
        <v>0.915286575860382</v>
      </c>
      <c r="BL3" s="89">
        <f t="shared" ref="BL3:BV3" si="28">AZ$7*P3</f>
        <v>0.240480205202658</v>
      </c>
      <c r="BM3" s="89">
        <f t="shared" si="28"/>
        <v>0.256493783922727</v>
      </c>
      <c r="BN3" s="89">
        <f t="shared" si="28"/>
        <v>0.02269662645848</v>
      </c>
      <c r="BO3" s="89">
        <f t="shared" si="28"/>
        <v>4.03439153439154e-5</v>
      </c>
      <c r="BP3" s="89">
        <f t="shared" si="28"/>
        <v>0.000313492063492064</v>
      </c>
      <c r="BQ3" s="89">
        <f t="shared" si="28"/>
        <v>0.517577380952381</v>
      </c>
      <c r="BR3" s="89">
        <f t="shared" si="28"/>
        <v>0.0691070403868522</v>
      </c>
      <c r="BS3" s="89">
        <f t="shared" si="28"/>
        <v>0.00048278486424031</v>
      </c>
      <c r="BT3" s="89">
        <f t="shared" si="28"/>
        <v>0.0202291911016675</v>
      </c>
      <c r="BU3" s="89">
        <f t="shared" si="28"/>
        <v>0.0756328295560271</v>
      </c>
      <c r="BV3" s="89">
        <f t="shared" si="28"/>
        <v>0.0919401078077834</v>
      </c>
      <c r="BX3" s="89">
        <f t="shared" ref="BX3:BX34" si="29">SUM(BL3:BN3)</f>
        <v>0.519670615583866</v>
      </c>
      <c r="BY3" s="89">
        <f t="shared" ref="BY3:BY34" si="30">SUM(BO3:BQ3)</f>
        <v>0.517931216931217</v>
      </c>
      <c r="BZ3" s="89">
        <f t="shared" ref="BZ3:BZ34" si="31">SUM(BR3:BS3)</f>
        <v>0.0695898252510925</v>
      </c>
      <c r="CA3" s="89">
        <f t="shared" ref="CA3:CA34" si="32">SUM(BT3:BV3)</f>
        <v>0.187802128465478</v>
      </c>
      <c r="CC3" s="89">
        <f t="shared" ref="CC3:CF3" si="33">BX3/SUM(BX$2:BX$11)</f>
        <v>0.105604721297268</v>
      </c>
      <c r="CD3" s="89">
        <f t="shared" si="33"/>
        <v>0.19961459246722</v>
      </c>
      <c r="CE3" s="89">
        <f t="shared" si="33"/>
        <v>0.0150344354215339</v>
      </c>
      <c r="CF3" s="89">
        <f t="shared" si="33"/>
        <v>0.0375665201435905</v>
      </c>
      <c r="CH3" s="89">
        <f t="shared" ref="CH3:CH34" si="34">CC3*LN(CC3)</f>
        <v>-0.237404925985152</v>
      </c>
      <c r="CI3" s="89">
        <f t="shared" ref="CI3:CI34" si="35">CD3*LN(CD3)</f>
        <v>-0.321652328938427</v>
      </c>
      <c r="CJ3" s="89">
        <f t="shared" ref="CJ3:CJ34" si="36">CE3*LN(CE3)</f>
        <v>-0.0631057198649438</v>
      </c>
      <c r="CK3" s="89">
        <f t="shared" ref="CK3:CK34" si="37">CF3*LN(CF3)</f>
        <v>-0.123279872061184</v>
      </c>
      <c r="CL3" s="89" t="s">
        <v>181</v>
      </c>
      <c r="CM3" s="91">
        <f t="shared" ref="CM3:CP3" si="38">-1/LN(10)*CM2</f>
        <v>0.976348780314707</v>
      </c>
      <c r="CN3" s="91">
        <f t="shared" si="38"/>
        <v>0.76213141060983</v>
      </c>
      <c r="CO3" s="91">
        <f t="shared" si="38"/>
        <v>0.942673688939144</v>
      </c>
      <c r="CP3" s="91">
        <f t="shared" si="38"/>
        <v>0.930756863157959</v>
      </c>
      <c r="CR3" s="89">
        <f t="shared" ref="CR3:CU3" si="39">CM$7*BX3</f>
        <v>0.0504942551948364</v>
      </c>
      <c r="CS3" s="89">
        <f t="shared" si="39"/>
        <v>0.182986531236571</v>
      </c>
      <c r="CT3" s="89">
        <f t="shared" si="39"/>
        <v>0.0153665244427486</v>
      </c>
      <c r="CU3" s="89">
        <f t="shared" si="39"/>
        <v>0.0617335028167184</v>
      </c>
      <c r="CV3" s="89">
        <f t="shared" ref="CV3:CV34" si="40">SUM(CR3:CU3)</f>
        <v>0.310580813690875</v>
      </c>
      <c r="CX3" s="89">
        <f t="shared" ref="CX3:CX34" si="41">MEDIAN(CR3:CV3)</f>
        <v>0.0617335028167184</v>
      </c>
    </row>
    <row r="4" s="89" customFormat="1" spans="1:102">
      <c r="A4" s="11" t="s">
        <v>69</v>
      </c>
      <c r="B4" s="9">
        <v>2014</v>
      </c>
      <c r="C4" s="51" t="s">
        <v>70</v>
      </c>
      <c r="D4" s="89">
        <v>32431</v>
      </c>
      <c r="E4" s="89">
        <v>2.7725633</v>
      </c>
      <c r="F4" s="89">
        <v>214744</v>
      </c>
      <c r="I4" s="89">
        <v>17</v>
      </c>
      <c r="J4" s="89">
        <v>7424</v>
      </c>
      <c r="K4" s="89">
        <v>25.356054</v>
      </c>
      <c r="L4" s="89">
        <v>2433900</v>
      </c>
      <c r="M4" s="89">
        <v>9529</v>
      </c>
      <c r="N4" s="89">
        <v>115533.33</v>
      </c>
      <c r="P4" s="90">
        <f t="shared" ref="P4:S4" si="42">(D4-MIN(D$2:D$11))/(MAX(D$2:D$11)-MIN(D$2:D$11))+0.001</f>
        <v>0.985787830264211</v>
      </c>
      <c r="Q4" s="91">
        <f t="shared" si="42"/>
        <v>0.749953612869466</v>
      </c>
      <c r="R4" s="91">
        <f t="shared" si="11"/>
        <v>0.202126978722268</v>
      </c>
      <c r="S4" s="91">
        <v>0.001</v>
      </c>
      <c r="T4" s="91">
        <v>0.001</v>
      </c>
      <c r="U4" s="91">
        <f t="shared" ref="U4:Z4" si="43">(I4-MIN(I$2:I$11))/(MAX(I$2:I$11)-MIN(I$2:I$11))+0.001</f>
        <v>0.901</v>
      </c>
      <c r="V4" s="91">
        <f t="shared" si="13"/>
        <v>0.0187332305319969</v>
      </c>
      <c r="W4" s="91">
        <f t="shared" si="14"/>
        <v>0.675208545903912</v>
      </c>
      <c r="X4" s="91">
        <f t="shared" si="43"/>
        <v>0.236959025079477</v>
      </c>
      <c r="Y4" s="91">
        <f t="shared" si="43"/>
        <v>0.337679282540727</v>
      </c>
      <c r="Z4" s="91">
        <f t="shared" si="43"/>
        <v>0.364127513970251</v>
      </c>
      <c r="AB4" s="89">
        <f t="shared" ref="AB4:AL4" si="44">P4/SUM(P$2:P$11)</f>
        <v>0.175404338491828</v>
      </c>
      <c r="AC4" s="89">
        <f t="shared" si="44"/>
        <v>0.150862849032933</v>
      </c>
      <c r="AD4" s="89">
        <f t="shared" si="44"/>
        <v>0.0491899490079733</v>
      </c>
      <c r="AE4" s="89">
        <f t="shared" si="44"/>
        <v>0.1</v>
      </c>
      <c r="AF4" s="89">
        <f t="shared" si="44"/>
        <v>0.1</v>
      </c>
      <c r="AG4" s="89">
        <f t="shared" si="44"/>
        <v>0.224688279301746</v>
      </c>
      <c r="AH4" s="89">
        <f t="shared" si="44"/>
        <v>0.00635885652072641</v>
      </c>
      <c r="AI4" s="89">
        <f t="shared" si="44"/>
        <v>0.104986447537364</v>
      </c>
      <c r="AJ4" s="89">
        <f t="shared" si="44"/>
        <v>0.0456244886355521</v>
      </c>
      <c r="AK4" s="89">
        <f t="shared" si="44"/>
        <v>0.0683780189578608</v>
      </c>
      <c r="AL4" s="89">
        <f t="shared" si="44"/>
        <v>0.0739666900328657</v>
      </c>
      <c r="AN4" s="89">
        <f t="shared" si="16"/>
        <v>-0.305319572719693</v>
      </c>
      <c r="AO4" s="89">
        <f t="shared" si="17"/>
        <v>-0.285339599894288</v>
      </c>
      <c r="AP4" s="89">
        <f t="shared" si="18"/>
        <v>-0.148163371217628</v>
      </c>
      <c r="AQ4" s="89">
        <f t="shared" si="19"/>
        <v>-0.230258509299405</v>
      </c>
      <c r="AR4" s="89">
        <f t="shared" si="20"/>
        <v>-0.230258509299405</v>
      </c>
      <c r="AS4" s="89">
        <f t="shared" si="21"/>
        <v>-0.335468872240833</v>
      </c>
      <c r="AT4" s="89">
        <f t="shared" si="22"/>
        <v>-0.032162503064957</v>
      </c>
      <c r="AU4" s="89">
        <f t="shared" si="23"/>
        <v>-0.236631474643006</v>
      </c>
      <c r="AV4" s="89">
        <f t="shared" si="24"/>
        <v>-0.140856970811896</v>
      </c>
      <c r="AW4" s="89">
        <f t="shared" si="25"/>
        <v>-0.18343797582587</v>
      </c>
      <c r="AX4" s="89">
        <f t="shared" si="26"/>
        <v>-0.192619647382077</v>
      </c>
      <c r="AY4" s="91" t="s">
        <v>182</v>
      </c>
      <c r="AZ4" s="89">
        <f t="shared" ref="AZ4:BJ4" si="45">1-AZ3</f>
        <v>0.103721324037261</v>
      </c>
      <c r="BA4" s="89">
        <f t="shared" si="45"/>
        <v>0.15059348342957</v>
      </c>
      <c r="BB4" s="89">
        <f t="shared" si="45"/>
        <v>0.164561583247565</v>
      </c>
      <c r="BC4" s="89">
        <f t="shared" si="45"/>
        <v>0</v>
      </c>
      <c r="BD4" s="89">
        <f t="shared" si="45"/>
        <v>0</v>
      </c>
      <c r="BE4" s="89">
        <f t="shared" si="45"/>
        <v>0.239181539019306</v>
      </c>
      <c r="BF4" s="89">
        <f t="shared" si="45"/>
        <v>0.243248526698905</v>
      </c>
      <c r="BG4" s="89">
        <f t="shared" si="45"/>
        <v>0.0668472657897654</v>
      </c>
      <c r="BH4" s="89">
        <f t="shared" si="45"/>
        <v>0.124128986883698</v>
      </c>
      <c r="BI4" s="89">
        <f t="shared" si="45"/>
        <v>0.0998371534249921</v>
      </c>
      <c r="BJ4" s="89">
        <f t="shared" si="45"/>
        <v>0.084713424139618</v>
      </c>
      <c r="BL4" s="89">
        <f t="shared" ref="BL4:BV4" si="46">AZ$7*P4</f>
        <v>0.250447251108326</v>
      </c>
      <c r="BM4" s="89">
        <f t="shared" si="46"/>
        <v>0.372300760707938</v>
      </c>
      <c r="BN4" s="89">
        <f t="shared" si="46"/>
        <v>0.0504327662565211</v>
      </c>
      <c r="BO4" s="89">
        <f t="shared" si="46"/>
        <v>4.03439153439154e-5</v>
      </c>
      <c r="BP4" s="89">
        <f t="shared" si="46"/>
        <v>0.000313492063492064</v>
      </c>
      <c r="BQ4" s="89">
        <f t="shared" si="46"/>
        <v>0.582193783068783</v>
      </c>
      <c r="BR4" s="89">
        <f t="shared" si="46"/>
        <v>0.00968911037282436</v>
      </c>
      <c r="BS4" s="89">
        <f t="shared" si="46"/>
        <v>0.325980466168117</v>
      </c>
      <c r="BT4" s="89">
        <f t="shared" si="46"/>
        <v>0.0606277436812715</v>
      </c>
      <c r="BU4" s="89">
        <f t="shared" si="46"/>
        <v>0.152748649931888</v>
      </c>
      <c r="BV4" s="89">
        <f t="shared" si="46"/>
        <v>0.106250296185967</v>
      </c>
      <c r="BX4" s="89">
        <f t="shared" si="29"/>
        <v>0.673180778072785</v>
      </c>
      <c r="BY4" s="89">
        <f t="shared" si="30"/>
        <v>0.582547619047619</v>
      </c>
      <c r="BZ4" s="89">
        <f t="shared" si="31"/>
        <v>0.335669576540942</v>
      </c>
      <c r="CA4" s="89">
        <f t="shared" si="32"/>
        <v>0.319626689799127</v>
      </c>
      <c r="CC4" s="89">
        <f t="shared" ref="CC4:CF4" si="47">BX4/SUM(BX$2:BX$11)</f>
        <v>0.136800246770122</v>
      </c>
      <c r="CD4" s="89">
        <f t="shared" si="47"/>
        <v>0.224518240584025</v>
      </c>
      <c r="CE4" s="89">
        <f t="shared" si="47"/>
        <v>0.0725192591484372</v>
      </c>
      <c r="CF4" s="89">
        <f t="shared" si="47"/>
        <v>0.0639357103078585</v>
      </c>
      <c r="CH4" s="89">
        <f t="shared" si="34"/>
        <v>-0.272127629568463</v>
      </c>
      <c r="CI4" s="89">
        <f t="shared" si="35"/>
        <v>-0.335384971779887</v>
      </c>
      <c r="CJ4" s="89">
        <f t="shared" si="36"/>
        <v>-0.190283509539913</v>
      </c>
      <c r="CK4" s="89">
        <f t="shared" si="37"/>
        <v>-0.175815353763621</v>
      </c>
      <c r="CL4" s="91" t="s">
        <v>182</v>
      </c>
      <c r="CM4" s="89">
        <f t="shared" ref="CM4:CP4" si="48">1-CM3</f>
        <v>0.0236512196852928</v>
      </c>
      <c r="CN4" s="89">
        <f t="shared" si="48"/>
        <v>0.23786858939017</v>
      </c>
      <c r="CO4" s="89">
        <f t="shared" si="48"/>
        <v>0.0573263110608556</v>
      </c>
      <c r="CP4" s="89">
        <f t="shared" si="48"/>
        <v>0.0692431368420412</v>
      </c>
      <c r="CR4" s="89">
        <f t="shared" ref="CR4:CU4" si="49">CM$7*BX4</f>
        <v>0.0654102059668603</v>
      </c>
      <c r="CS4" s="89">
        <f t="shared" si="49"/>
        <v>0.205815684795466</v>
      </c>
      <c r="CT4" s="89">
        <f t="shared" si="49"/>
        <v>0.0741211051183444</v>
      </c>
      <c r="CU4" s="89">
        <f t="shared" si="49"/>
        <v>0.105066302050138</v>
      </c>
      <c r="CV4" s="89">
        <f t="shared" si="40"/>
        <v>0.450413297930809</v>
      </c>
      <c r="CX4" s="89">
        <f t="shared" si="41"/>
        <v>0.105066302050138</v>
      </c>
    </row>
    <row r="5" s="89" customFormat="1" spans="1:102">
      <c r="A5" s="11" t="s">
        <v>69</v>
      </c>
      <c r="B5" s="9">
        <v>2015</v>
      </c>
      <c r="C5" s="51" t="s">
        <v>70</v>
      </c>
      <c r="D5" s="89">
        <v>32360</v>
      </c>
      <c r="E5" s="89">
        <v>2.7477441</v>
      </c>
      <c r="F5" s="89">
        <v>202553</v>
      </c>
      <c r="I5" s="89">
        <v>18</v>
      </c>
      <c r="J5" s="89">
        <v>7447</v>
      </c>
      <c r="K5" s="89">
        <v>25.972128</v>
      </c>
      <c r="L5" s="89">
        <v>2694000</v>
      </c>
      <c r="M5" s="89">
        <v>9090</v>
      </c>
      <c r="N5" s="89">
        <v>122800</v>
      </c>
      <c r="P5" s="90">
        <f t="shared" ref="P5:S5" si="50">(D5-MIN(D$2:D$11))/(MAX(D$2:D$11)-MIN(D$2:D$11))+0.001</f>
        <v>0.928942353883107</v>
      </c>
      <c r="Q5" s="91">
        <f t="shared" si="50"/>
        <v>0.710550652059053</v>
      </c>
      <c r="R5" s="91">
        <f t="shared" si="11"/>
        <v>0.120734812826727</v>
      </c>
      <c r="S5" s="91">
        <v>0.001</v>
      </c>
      <c r="T5" s="91">
        <v>0.001</v>
      </c>
      <c r="U5" s="91">
        <f t="shared" ref="U5:Z5" si="51">(I5-MIN(I$2:I$11))/(MAX(I$2:I$11)-MIN(I$2:I$11))+0.001</f>
        <v>1.001</v>
      </c>
      <c r="V5" s="91">
        <f t="shared" si="13"/>
        <v>0.001</v>
      </c>
      <c r="W5" s="91">
        <f t="shared" si="14"/>
        <v>0.630736449297865</v>
      </c>
      <c r="X5" s="91">
        <f t="shared" si="51"/>
        <v>0.390085128929707</v>
      </c>
      <c r="Y5" s="91">
        <f t="shared" si="51"/>
        <v>0.265439690636827</v>
      </c>
      <c r="Z5" s="91">
        <f t="shared" si="51"/>
        <v>0.413169640687849</v>
      </c>
      <c r="AB5" s="89">
        <f t="shared" ref="AB5:AL5" si="52">P5/SUM(P$2:P$11)</f>
        <v>0.165289643549603</v>
      </c>
      <c r="AC5" s="89">
        <f t="shared" si="52"/>
        <v>0.142936434883867</v>
      </c>
      <c r="AD5" s="89">
        <f t="shared" si="52"/>
        <v>0.0293822196521044</v>
      </c>
      <c r="AE5" s="89">
        <f t="shared" si="52"/>
        <v>0.1</v>
      </c>
      <c r="AF5" s="89">
        <f t="shared" si="52"/>
        <v>0.1</v>
      </c>
      <c r="AG5" s="89">
        <f t="shared" si="52"/>
        <v>0.249625935162095</v>
      </c>
      <c r="AH5" s="89">
        <f t="shared" si="52"/>
        <v>0.000339442602271151</v>
      </c>
      <c r="AI5" s="89">
        <f t="shared" si="52"/>
        <v>0.0980715951328279</v>
      </c>
      <c r="AJ5" s="89">
        <f t="shared" si="52"/>
        <v>0.0751076458294085</v>
      </c>
      <c r="AK5" s="89">
        <f t="shared" si="52"/>
        <v>0.0537499371059123</v>
      </c>
      <c r="AL5" s="89">
        <f t="shared" si="52"/>
        <v>0.0839288149652032</v>
      </c>
      <c r="AN5" s="89">
        <f t="shared" si="16"/>
        <v>-0.29753060280275</v>
      </c>
      <c r="AO5" s="89">
        <f t="shared" si="17"/>
        <v>-0.278062145282358</v>
      </c>
      <c r="AP5" s="89">
        <f t="shared" si="18"/>
        <v>-0.103641829716115</v>
      </c>
      <c r="AQ5" s="89">
        <f t="shared" si="19"/>
        <v>-0.230258509299405</v>
      </c>
      <c r="AR5" s="89">
        <f t="shared" si="20"/>
        <v>-0.230258509299405</v>
      </c>
      <c r="AS5" s="89">
        <f t="shared" si="21"/>
        <v>-0.346428811153711</v>
      </c>
      <c r="AT5" s="89">
        <f t="shared" si="22"/>
        <v>-0.00271153732713995</v>
      </c>
      <c r="AU5" s="89">
        <f t="shared" si="23"/>
        <v>-0.227727883452804</v>
      </c>
      <c r="AV5" s="89">
        <f t="shared" si="24"/>
        <v>-0.194441145822544</v>
      </c>
      <c r="AW5" s="89">
        <f t="shared" si="25"/>
        <v>-0.157133253172367</v>
      </c>
      <c r="AX5" s="89">
        <f t="shared" si="26"/>
        <v>-0.207957666243481</v>
      </c>
      <c r="AY5" s="91" t="s">
        <v>183</v>
      </c>
      <c r="AZ5" s="77">
        <f t="shared" ref="AZ5:BB5" si="53">AZ4/(3-SUM($AZ3:$BB3))</f>
        <v>0.247617975938829</v>
      </c>
      <c r="BA5" s="77">
        <f t="shared" si="53"/>
        <v>0.359517716366711</v>
      </c>
      <c r="BB5" s="77">
        <f t="shared" si="53"/>
        <v>0.392864307694459</v>
      </c>
      <c r="BC5" s="77">
        <f t="shared" ref="BC5:BE5" si="54">BC4/(3-SUM($BC3:$BE3))</f>
        <v>0</v>
      </c>
      <c r="BD5" s="77">
        <f t="shared" si="54"/>
        <v>0</v>
      </c>
      <c r="BE5" s="77">
        <f t="shared" si="54"/>
        <v>1</v>
      </c>
      <c r="BF5" s="77">
        <f>BF4/(2-SUM($BF3:$BG3))</f>
        <v>0.784430271519381</v>
      </c>
      <c r="BG5" s="77">
        <f>BG4/(2-SUM($BF3:$BG3))</f>
        <v>0.215569728480621</v>
      </c>
      <c r="BH5" s="77">
        <f t="shared" ref="BH5:BJ5" si="55">BH4/(3-SUM($BH3:$BJ3))</f>
        <v>0.402128942696772</v>
      </c>
      <c r="BI5" s="77">
        <f t="shared" si="55"/>
        <v>0.32343298657761</v>
      </c>
      <c r="BJ5" s="77">
        <f t="shared" si="55"/>
        <v>0.274438070725619</v>
      </c>
      <c r="BL5" s="89">
        <f t="shared" ref="BL5:BV5" si="56">AZ$7*P5</f>
        <v>0.236005205000113</v>
      </c>
      <c r="BM5" s="89">
        <f t="shared" si="56"/>
        <v>0.352739881165359</v>
      </c>
      <c r="BN5" s="89">
        <f t="shared" si="56"/>
        <v>0.0301245812548443</v>
      </c>
      <c r="BO5" s="89">
        <f t="shared" si="56"/>
        <v>4.03439153439154e-5</v>
      </c>
      <c r="BP5" s="89">
        <f t="shared" si="56"/>
        <v>0.000313492063492064</v>
      </c>
      <c r="BQ5" s="89">
        <f t="shared" si="56"/>
        <v>0.646810185185185</v>
      </c>
      <c r="BR5" s="89">
        <f t="shared" si="56"/>
        <v>0.000517215135759691</v>
      </c>
      <c r="BS5" s="89">
        <f t="shared" si="56"/>
        <v>0.304510011045685</v>
      </c>
      <c r="BT5" s="89">
        <f t="shared" si="56"/>
        <v>0.0998062057467266</v>
      </c>
      <c r="BU5" s="89">
        <f t="shared" si="56"/>
        <v>0.120071193228217</v>
      </c>
      <c r="BV5" s="89">
        <f t="shared" si="56"/>
        <v>0.120560504257089</v>
      </c>
      <c r="BX5" s="89">
        <f t="shared" si="29"/>
        <v>0.618869667420316</v>
      </c>
      <c r="BY5" s="89">
        <f t="shared" si="30"/>
        <v>0.647164021164021</v>
      </c>
      <c r="BZ5" s="89">
        <f t="shared" si="31"/>
        <v>0.305027226181445</v>
      </c>
      <c r="CA5" s="89">
        <f t="shared" si="32"/>
        <v>0.340437903232032</v>
      </c>
      <c r="CC5" s="89">
        <f t="shared" ref="CC5:CF5" si="57">BX5/SUM(BX$2:BX$11)</f>
        <v>0.125763429348081</v>
      </c>
      <c r="CD5" s="89">
        <f t="shared" si="57"/>
        <v>0.24942188870083</v>
      </c>
      <c r="CE5" s="89">
        <f t="shared" si="57"/>
        <v>0.065899175882218</v>
      </c>
      <c r="CF5" s="89">
        <f t="shared" si="57"/>
        <v>0.0680986283483935</v>
      </c>
      <c r="CH5" s="89">
        <f t="shared" si="34"/>
        <v>-0.2607519434966</v>
      </c>
      <c r="CI5" s="89">
        <f t="shared" si="35"/>
        <v>-0.346349600203826</v>
      </c>
      <c r="CJ5" s="89">
        <f t="shared" si="36"/>
        <v>-0.179221332417548</v>
      </c>
      <c r="CK5" s="89">
        <f t="shared" si="37"/>
        <v>-0.182967272597139</v>
      </c>
      <c r="CL5" s="91" t="s">
        <v>183</v>
      </c>
      <c r="CM5" s="89">
        <f t="shared" ref="CM5:CP5" si="58">CM4/(4-SUM($CM3:$CP3))</f>
        <v>0.0609427322710241</v>
      </c>
      <c r="CN5" s="89">
        <f t="shared" si="58"/>
        <v>0.612922375749849</v>
      </c>
      <c r="CO5" s="89">
        <f t="shared" si="58"/>
        <v>0.147714243643833</v>
      </c>
      <c r="CP5" s="89">
        <f t="shared" si="58"/>
        <v>0.178420648335293</v>
      </c>
      <c r="CR5" s="89">
        <f t="shared" ref="CR5:CU5" si="59">CM$7*BX5</f>
        <v>0.0601330188430134</v>
      </c>
      <c r="CS5" s="89">
        <f t="shared" si="59"/>
        <v>0.22864483835436</v>
      </c>
      <c r="CT5" s="89">
        <f t="shared" si="59"/>
        <v>0.0673547937490673</v>
      </c>
      <c r="CU5" s="89">
        <f t="shared" si="59"/>
        <v>0.111907274053902</v>
      </c>
      <c r="CV5" s="89">
        <f t="shared" si="40"/>
        <v>0.468039925000343</v>
      </c>
      <c r="CX5" s="89">
        <f t="shared" si="41"/>
        <v>0.111907274053902</v>
      </c>
    </row>
    <row r="6" s="89" customFormat="1" spans="1:102">
      <c r="A6" s="11" t="s">
        <v>69</v>
      </c>
      <c r="B6" s="9">
        <v>2016</v>
      </c>
      <c r="C6" s="51" t="s">
        <v>70</v>
      </c>
      <c r="D6" s="89">
        <v>31201</v>
      </c>
      <c r="E6" s="89">
        <v>2.8848755</v>
      </c>
      <c r="F6" s="89">
        <v>214136</v>
      </c>
      <c r="I6" s="89">
        <v>8</v>
      </c>
      <c r="J6" s="89">
        <v>7373</v>
      </c>
      <c r="K6" s="89">
        <v>21.561899</v>
      </c>
      <c r="L6" s="89">
        <v>2551300</v>
      </c>
      <c r="M6" s="89">
        <v>9835</v>
      </c>
      <c r="N6" s="89">
        <v>128300</v>
      </c>
      <c r="P6" s="90">
        <f t="shared" ref="P6:S6" si="60">(D6-MIN(D$2:D$11))/(MAX(D$2:D$11)-MIN(D$2:D$11))+0.001</f>
        <v>0.001</v>
      </c>
      <c r="Q6" s="91">
        <f t="shared" si="60"/>
        <v>0.928260456568346</v>
      </c>
      <c r="R6" s="91">
        <f t="shared" si="11"/>
        <v>0.19806771886955</v>
      </c>
      <c r="S6" s="91">
        <v>0.001</v>
      </c>
      <c r="T6" s="91">
        <v>0.001</v>
      </c>
      <c r="U6" s="91">
        <f t="shared" ref="U6:Z6" si="61">(I6-MIN(I$2:I$11))/(MAX(I$2:I$11)-MIN(I$2:I$11))+0.001</f>
        <v>0.001</v>
      </c>
      <c r="V6" s="91">
        <f t="shared" si="13"/>
        <v>0.0580547417116423</v>
      </c>
      <c r="W6" s="91">
        <f t="shared" si="14"/>
        <v>0.949094520151019</v>
      </c>
      <c r="X6" s="91">
        <f t="shared" si="61"/>
        <v>0.306074767455552</v>
      </c>
      <c r="Y6" s="91">
        <f t="shared" si="61"/>
        <v>0.388033075530689</v>
      </c>
      <c r="Z6" s="91">
        <f t="shared" si="61"/>
        <v>0.450288664525011</v>
      </c>
      <c r="AB6" s="89">
        <f t="shared" ref="AB6:AL6" si="62">P6/SUM(P$2:P$11)</f>
        <v>0.000177933154687876</v>
      </c>
      <c r="AC6" s="89">
        <f t="shared" si="62"/>
        <v>0.186731572085762</v>
      </c>
      <c r="AD6" s="89">
        <f t="shared" si="62"/>
        <v>0.0482020809538048</v>
      </c>
      <c r="AE6" s="89">
        <f t="shared" si="62"/>
        <v>0.1</v>
      </c>
      <c r="AF6" s="89">
        <f t="shared" si="62"/>
        <v>0.1</v>
      </c>
      <c r="AG6" s="89">
        <f t="shared" si="62"/>
        <v>0.000249376558603491</v>
      </c>
      <c r="AH6" s="89">
        <f t="shared" si="62"/>
        <v>0.0197062526007794</v>
      </c>
      <c r="AI6" s="89">
        <f t="shared" si="62"/>
        <v>0.147572276228291</v>
      </c>
      <c r="AJ6" s="89">
        <f t="shared" si="62"/>
        <v>0.0589321497449667</v>
      </c>
      <c r="AK6" s="89">
        <f t="shared" si="62"/>
        <v>0.0785743584719752</v>
      </c>
      <c r="AL6" s="89">
        <f t="shared" si="62"/>
        <v>0.0914689519368638</v>
      </c>
      <c r="AN6" s="89">
        <f t="shared" si="16"/>
        <v>-0.00153629311594819</v>
      </c>
      <c r="AO6" s="89">
        <f t="shared" si="17"/>
        <v>-0.313351102216874</v>
      </c>
      <c r="AP6" s="89">
        <f t="shared" si="18"/>
        <v>-0.146165728909819</v>
      </c>
      <c r="AQ6" s="89">
        <f t="shared" si="19"/>
        <v>-0.230258509299405</v>
      </c>
      <c r="AR6" s="89">
        <f t="shared" si="20"/>
        <v>-0.230258509299405</v>
      </c>
      <c r="AS6" s="89">
        <f t="shared" si="21"/>
        <v>-0.00206896421952634</v>
      </c>
      <c r="AT6" s="89">
        <f t="shared" si="22"/>
        <v>-0.077382893096495</v>
      </c>
      <c r="AU6" s="89">
        <f t="shared" si="23"/>
        <v>-0.282370285221201</v>
      </c>
      <c r="AV6" s="89">
        <f t="shared" si="24"/>
        <v>-0.166858632493625</v>
      </c>
      <c r="AW6" s="89">
        <f t="shared" si="25"/>
        <v>-0.199870370456136</v>
      </c>
      <c r="AX6" s="89">
        <f t="shared" si="26"/>
        <v>-0.218771386013513</v>
      </c>
      <c r="AY6" s="89" t="s">
        <v>184</v>
      </c>
      <c r="AZ6" s="92">
        <v>0.26049795615013</v>
      </c>
      <c r="BA6" s="92">
        <v>0.633345720302242</v>
      </c>
      <c r="BB6" s="92">
        <v>0.106156323547628</v>
      </c>
      <c r="BC6" s="92">
        <v>0.0806878306878307</v>
      </c>
      <c r="BD6" s="92">
        <v>0.626984126984127</v>
      </c>
      <c r="BE6" s="92">
        <v>0.292328042328042</v>
      </c>
      <c r="BF6" s="92">
        <v>0.25</v>
      </c>
      <c r="BG6" s="92">
        <v>0.75</v>
      </c>
      <c r="BH6" s="92">
        <v>0.10958605664488</v>
      </c>
      <c r="BI6" s="92">
        <v>0.581263616557734</v>
      </c>
      <c r="BJ6" s="92">
        <v>0.309150326797386</v>
      </c>
      <c r="BL6" s="89">
        <f t="shared" ref="BL6:BV6" si="63">AZ$7*P6</f>
        <v>0.00025405796604448</v>
      </c>
      <c r="BM6" s="89">
        <f t="shared" si="63"/>
        <v>0.46081793351617</v>
      </c>
      <c r="BN6" s="89">
        <f t="shared" si="63"/>
        <v>0.0494199390494816</v>
      </c>
      <c r="BO6" s="89">
        <f t="shared" si="63"/>
        <v>4.03439153439154e-5</v>
      </c>
      <c r="BP6" s="89">
        <f t="shared" si="63"/>
        <v>0.000313492063492064</v>
      </c>
      <c r="BQ6" s="89">
        <f t="shared" si="63"/>
        <v>0.000646164021164021</v>
      </c>
      <c r="BR6" s="89">
        <f t="shared" si="63"/>
        <v>0.0300267911158809</v>
      </c>
      <c r="BS6" s="89">
        <f t="shared" si="63"/>
        <v>0.458208469062332</v>
      </c>
      <c r="BT6" s="89">
        <f t="shared" si="63"/>
        <v>0.078311524713507</v>
      </c>
      <c r="BU6" s="89">
        <f t="shared" si="63"/>
        <v>0.175526102668387</v>
      </c>
      <c r="BV6" s="89">
        <f t="shared" si="63"/>
        <v>0.131391620076463</v>
      </c>
      <c r="BX6" s="89">
        <f t="shared" si="29"/>
        <v>0.510491930531696</v>
      </c>
      <c r="BY6" s="89">
        <f t="shared" si="30"/>
        <v>0.001</v>
      </c>
      <c r="BZ6" s="89">
        <f t="shared" si="31"/>
        <v>0.488235260178213</v>
      </c>
      <c r="CA6" s="89">
        <f t="shared" si="32"/>
        <v>0.385229247458357</v>
      </c>
      <c r="CC6" s="89">
        <f t="shared" ref="CC6:CF6" si="64">BX6/SUM(BX$2:BX$11)</f>
        <v>0.103739477337455</v>
      </c>
      <c r="CD6" s="89">
        <f t="shared" si="64"/>
        <v>0.000385407532780032</v>
      </c>
      <c r="CE6" s="89">
        <f t="shared" si="64"/>
        <v>0.105480096597166</v>
      </c>
      <c r="CF6" s="89">
        <f t="shared" si="64"/>
        <v>0.0770583507375145</v>
      </c>
      <c r="CH6" s="89">
        <f t="shared" si="34"/>
        <v>-0.235060433870658</v>
      </c>
      <c r="CI6" s="89">
        <f t="shared" si="35"/>
        <v>-0.00302976926433834</v>
      </c>
      <c r="CJ6" s="89">
        <f t="shared" si="36"/>
        <v>-0.237249314290001</v>
      </c>
      <c r="CK6" s="89">
        <f t="shared" si="37"/>
        <v>-0.197515374522926</v>
      </c>
      <c r="CL6" s="89" t="s">
        <v>184</v>
      </c>
      <c r="CM6" s="92">
        <v>0.133389037433155</v>
      </c>
      <c r="CN6" s="92">
        <v>0.0936831550802139</v>
      </c>
      <c r="CO6" s="92">
        <v>0.293917112299465</v>
      </c>
      <c r="CP6" s="92">
        <v>0.479010695187166</v>
      </c>
      <c r="CR6" s="89">
        <f t="shared" ref="CR6:CU6" si="65">CM$7*BX6</f>
        <v>0.0496024001399637</v>
      </c>
      <c r="CS6" s="89">
        <f t="shared" si="65"/>
        <v>0.000353302765415031</v>
      </c>
      <c r="CT6" s="89">
        <f t="shared" si="65"/>
        <v>0.107809999985917</v>
      </c>
      <c r="CU6" s="89">
        <f t="shared" si="65"/>
        <v>0.126630890860347</v>
      </c>
      <c r="CV6" s="89">
        <f t="shared" si="40"/>
        <v>0.284396593751642</v>
      </c>
      <c r="CX6" s="89">
        <f t="shared" si="41"/>
        <v>0.107809999985917</v>
      </c>
    </row>
    <row r="7" s="89" customFormat="1" spans="1:102">
      <c r="A7" s="11" t="s">
        <v>69</v>
      </c>
      <c r="B7" s="9">
        <v>2017</v>
      </c>
      <c r="C7" s="51" t="s">
        <v>70</v>
      </c>
      <c r="D7" s="89">
        <v>31685</v>
      </c>
      <c r="E7" s="89">
        <v>2.9306928</v>
      </c>
      <c r="F7" s="89">
        <v>221711</v>
      </c>
      <c r="I7" s="89">
        <v>8</v>
      </c>
      <c r="J7" s="89">
        <v>7272</v>
      </c>
      <c r="K7" s="89">
        <v>20.84285</v>
      </c>
      <c r="L7" s="89">
        <v>2912300</v>
      </c>
      <c r="M7" s="89">
        <v>10580</v>
      </c>
      <c r="N7" s="89">
        <v>146300</v>
      </c>
      <c r="P7" s="90">
        <f t="shared" ref="P7:S7" si="66">(D7-MIN(D$2:D$11))/(MAX(D$2:D$11)-MIN(D$2:D$11))+0.001</f>
        <v>0.388510008006405</v>
      </c>
      <c r="Q7" s="91">
        <f t="shared" si="66"/>
        <v>1.001</v>
      </c>
      <c r="R7" s="91">
        <f t="shared" si="11"/>
        <v>0.248641556672742</v>
      </c>
      <c r="S7" s="91">
        <v>0.001</v>
      </c>
      <c r="T7" s="91">
        <v>0.001</v>
      </c>
      <c r="U7" s="91">
        <f t="shared" ref="U7:Z7" si="67">(I7-MIN(I$2:I$11))/(MAX(I$2:I$11)-MIN(I$2:I$11))+0.001</f>
        <v>0.001</v>
      </c>
      <c r="V7" s="91">
        <f t="shared" si="13"/>
        <v>0.135926754047803</v>
      </c>
      <c r="W7" s="91">
        <f t="shared" si="14"/>
        <v>1.001</v>
      </c>
      <c r="X7" s="91">
        <f t="shared" si="67"/>
        <v>0.518602731661368</v>
      </c>
      <c r="Y7" s="91">
        <f t="shared" si="67"/>
        <v>0.510626460424552</v>
      </c>
      <c r="Z7" s="91">
        <f t="shared" si="67"/>
        <v>0.571769106173906</v>
      </c>
      <c r="AB7" s="89">
        <f t="shared" ref="AB7:AL7" si="68">P7/SUM(P$2:P$11)</f>
        <v>0.0691288113523917</v>
      </c>
      <c r="AC7" s="89">
        <f t="shared" si="68"/>
        <v>0.201364070111162</v>
      </c>
      <c r="AD7" s="89">
        <f t="shared" si="68"/>
        <v>0.0605098120563154</v>
      </c>
      <c r="AE7" s="89">
        <f t="shared" si="68"/>
        <v>0.1</v>
      </c>
      <c r="AF7" s="89">
        <f t="shared" si="68"/>
        <v>0.1</v>
      </c>
      <c r="AG7" s="89">
        <f t="shared" si="68"/>
        <v>0.000249376558603491</v>
      </c>
      <c r="AH7" s="89">
        <f t="shared" si="68"/>
        <v>0.0461393311122568</v>
      </c>
      <c r="AI7" s="89">
        <f t="shared" si="68"/>
        <v>0.155642926355759</v>
      </c>
      <c r="AJ7" s="89">
        <f t="shared" si="68"/>
        <v>0.0998526408906112</v>
      </c>
      <c r="AK7" s="89">
        <f t="shared" si="68"/>
        <v>0.103398779838038</v>
      </c>
      <c r="AL7" s="89">
        <f t="shared" si="68"/>
        <v>0.116145763844116</v>
      </c>
      <c r="AN7" s="89">
        <f t="shared" si="16"/>
        <v>-0.184697230234838</v>
      </c>
      <c r="AO7" s="89">
        <f t="shared" si="17"/>
        <v>-0.322714257349142</v>
      </c>
      <c r="AP7" s="89">
        <f t="shared" si="18"/>
        <v>-0.169726981857818</v>
      </c>
      <c r="AQ7" s="89">
        <f t="shared" si="19"/>
        <v>-0.230258509299405</v>
      </c>
      <c r="AR7" s="89">
        <f t="shared" si="20"/>
        <v>-0.230258509299405</v>
      </c>
      <c r="AS7" s="89">
        <f t="shared" si="21"/>
        <v>-0.00206896421952634</v>
      </c>
      <c r="AT7" s="89">
        <f t="shared" si="22"/>
        <v>-0.141928713044566</v>
      </c>
      <c r="AU7" s="89">
        <f t="shared" si="23"/>
        <v>-0.289525544199847</v>
      </c>
      <c r="AV7" s="89">
        <f t="shared" si="24"/>
        <v>-0.230066452893292</v>
      </c>
      <c r="AW7" s="89">
        <f t="shared" si="25"/>
        <v>-0.234628594192128</v>
      </c>
      <c r="AX7" s="89">
        <f t="shared" si="26"/>
        <v>-0.25005129418956</v>
      </c>
      <c r="AY7" s="89" t="s">
        <v>185</v>
      </c>
      <c r="AZ7" s="89">
        <f t="shared" ref="AZ7:BJ7" si="69">AVERAGE(AZ5:AZ6)</f>
        <v>0.25405796604448</v>
      </c>
      <c r="BA7" s="89">
        <f t="shared" si="69"/>
        <v>0.496431718334477</v>
      </c>
      <c r="BB7" s="89">
        <f t="shared" si="69"/>
        <v>0.249510315621044</v>
      </c>
      <c r="BC7" s="89">
        <f t="shared" si="69"/>
        <v>0.0403439153439153</v>
      </c>
      <c r="BD7" s="89">
        <f t="shared" si="69"/>
        <v>0.313492063492063</v>
      </c>
      <c r="BE7" s="89">
        <f t="shared" si="69"/>
        <v>0.646164021164021</v>
      </c>
      <c r="BF7" s="89">
        <f t="shared" si="69"/>
        <v>0.517215135759691</v>
      </c>
      <c r="BG7" s="89">
        <f t="shared" si="69"/>
        <v>0.48278486424031</v>
      </c>
      <c r="BH7" s="89">
        <f t="shared" si="69"/>
        <v>0.255857499670826</v>
      </c>
      <c r="BI7" s="89">
        <f t="shared" si="69"/>
        <v>0.452348301567672</v>
      </c>
      <c r="BJ7" s="89">
        <f t="shared" si="69"/>
        <v>0.291794198761503</v>
      </c>
      <c r="BL7" s="89">
        <f t="shared" ref="BL7:BV7" si="70">AZ$7*P7</f>
        <v>0.0987040624220318</v>
      </c>
      <c r="BM7" s="89">
        <f t="shared" si="70"/>
        <v>0.496928150052811</v>
      </c>
      <c r="BN7" s="89">
        <f t="shared" si="70"/>
        <v>0.0620386332819235</v>
      </c>
      <c r="BO7" s="89">
        <f t="shared" si="70"/>
        <v>4.03439153439154e-5</v>
      </c>
      <c r="BP7" s="89">
        <f t="shared" si="70"/>
        <v>0.000313492063492064</v>
      </c>
      <c r="BQ7" s="89">
        <f t="shared" si="70"/>
        <v>0.000646164021164021</v>
      </c>
      <c r="BR7" s="89">
        <f t="shared" si="70"/>
        <v>0.0703033745482085</v>
      </c>
      <c r="BS7" s="89">
        <f t="shared" si="70"/>
        <v>0.483267649104551</v>
      </c>
      <c r="BT7" s="89">
        <f t="shared" si="70"/>
        <v>0.132688398245338</v>
      </c>
      <c r="BU7" s="89">
        <f t="shared" si="70"/>
        <v>0.230981012108558</v>
      </c>
      <c r="BV7" s="89">
        <f t="shared" si="70"/>
        <v>0.166838908212595</v>
      </c>
      <c r="BX7" s="89">
        <f t="shared" si="29"/>
        <v>0.657670845756766</v>
      </c>
      <c r="BY7" s="89">
        <f t="shared" si="30"/>
        <v>0.001</v>
      </c>
      <c r="BZ7" s="89">
        <f t="shared" si="31"/>
        <v>0.553571023652759</v>
      </c>
      <c r="CA7" s="89">
        <f t="shared" si="32"/>
        <v>0.530508318566491</v>
      </c>
      <c r="CC7" s="89">
        <f t="shared" ref="CC7:CF7" si="71">BX7/SUM(BX$2:BX$11)</f>
        <v>0.133648400137939</v>
      </c>
      <c r="CD7" s="89">
        <f t="shared" si="71"/>
        <v>0.000385407532780032</v>
      </c>
      <c r="CE7" s="89">
        <f t="shared" si="71"/>
        <v>0.119595469255891</v>
      </c>
      <c r="CF7" s="89">
        <f t="shared" si="71"/>
        <v>0.106118879474967</v>
      </c>
      <c r="CH7" s="89">
        <f t="shared" si="34"/>
        <v>-0.268973126365241</v>
      </c>
      <c r="CI7" s="89">
        <f t="shared" si="35"/>
        <v>-0.00302976926433834</v>
      </c>
      <c r="CJ7" s="89">
        <f t="shared" si="36"/>
        <v>-0.253977760679943</v>
      </c>
      <c r="CK7" s="89">
        <f t="shared" si="37"/>
        <v>-0.238045372613953</v>
      </c>
      <c r="CL7" s="89" t="s">
        <v>185</v>
      </c>
      <c r="CM7" s="89">
        <f t="shared" ref="CM7:CP7" si="72">AVERAGE(CM5:CM6)</f>
        <v>0.0971658848520895</v>
      </c>
      <c r="CN7" s="89">
        <f t="shared" si="72"/>
        <v>0.353302765415031</v>
      </c>
      <c r="CO7" s="89">
        <f t="shared" si="72"/>
        <v>0.220815677971649</v>
      </c>
      <c r="CP7" s="89">
        <f t="shared" si="72"/>
        <v>0.32871567176123</v>
      </c>
      <c r="CR7" s="89">
        <f t="shared" ref="CR7:CU7" si="73">CM$7*BX7</f>
        <v>0.0639031696693783</v>
      </c>
      <c r="CS7" s="89">
        <f t="shared" si="73"/>
        <v>0.000353302765415031</v>
      </c>
      <c r="CT7" s="89">
        <f t="shared" si="73"/>
        <v>0.122237160893344</v>
      </c>
      <c r="CU7" s="89">
        <f t="shared" si="73"/>
        <v>0.174386398312505</v>
      </c>
      <c r="CV7" s="89">
        <f t="shared" si="40"/>
        <v>0.360880031640642</v>
      </c>
      <c r="CX7" s="89">
        <f t="shared" si="41"/>
        <v>0.122237160893344</v>
      </c>
    </row>
    <row r="8" s="89" customFormat="1" spans="1:102">
      <c r="A8" s="11" t="s">
        <v>69</v>
      </c>
      <c r="B8" s="9">
        <v>2018</v>
      </c>
      <c r="C8" s="51" t="s">
        <v>70</v>
      </c>
      <c r="D8" s="89">
        <v>31435</v>
      </c>
      <c r="E8" s="89">
        <v>2.3008112</v>
      </c>
      <c r="F8" s="89">
        <v>277751</v>
      </c>
      <c r="I8" s="89">
        <v>8</v>
      </c>
      <c r="J8" s="89">
        <v>7140</v>
      </c>
      <c r="K8" s="89">
        <v>22.360552</v>
      </c>
      <c r="L8" s="89">
        <v>3289500</v>
      </c>
      <c r="M8" s="89">
        <v>11325</v>
      </c>
      <c r="N8" s="89">
        <v>164300</v>
      </c>
      <c r="P8" s="90">
        <f t="shared" ref="P8:S8" si="74">(D8-MIN(D$2:D$11))/(MAX(D$2:D$11)-MIN(D$2:D$11))+0.001</f>
        <v>0.188349879903923</v>
      </c>
      <c r="Q8" s="91">
        <f t="shared" si="74"/>
        <v>0.001</v>
      </c>
      <c r="R8" s="91">
        <f t="shared" si="11"/>
        <v>0.622787810202896</v>
      </c>
      <c r="S8" s="91">
        <v>0.001</v>
      </c>
      <c r="T8" s="91">
        <v>0.001</v>
      </c>
      <c r="U8" s="91">
        <f t="shared" ref="U8:Z8" si="75">(I8-MIN(I$2:I$11))/(MAX(I$2:I$11)-MIN(I$2:I$11))+0.001</f>
        <v>0.001</v>
      </c>
      <c r="V8" s="91">
        <f t="shared" si="13"/>
        <v>0.237700077101002</v>
      </c>
      <c r="W8" s="91">
        <f t="shared" si="14"/>
        <v>0.891442722849545</v>
      </c>
      <c r="X8" s="91">
        <f t="shared" si="75"/>
        <v>0.740667961850936</v>
      </c>
      <c r="Y8" s="91">
        <f t="shared" si="75"/>
        <v>0.633219845318414</v>
      </c>
      <c r="Z8" s="91">
        <f t="shared" si="75"/>
        <v>0.693249547822801</v>
      </c>
      <c r="AB8" s="89">
        <f t="shared" ref="AB8:AL8" si="76">P8/SUM(P$2:P$11)</f>
        <v>0.0335136883163877</v>
      </c>
      <c r="AC8" s="89">
        <f t="shared" si="76"/>
        <v>0.000201162907203958</v>
      </c>
      <c r="AD8" s="89">
        <f t="shared" si="76"/>
        <v>0.151562650470137</v>
      </c>
      <c r="AE8" s="89">
        <f t="shared" si="76"/>
        <v>0.1</v>
      </c>
      <c r="AF8" s="89">
        <f t="shared" si="76"/>
        <v>0.1</v>
      </c>
      <c r="AG8" s="89">
        <f t="shared" si="76"/>
        <v>0.000249376558603491</v>
      </c>
      <c r="AH8" s="89">
        <f t="shared" si="76"/>
        <v>0.0806855327312175</v>
      </c>
      <c r="AI8" s="89">
        <f t="shared" si="76"/>
        <v>0.138608145916932</v>
      </c>
      <c r="AJ8" s="89">
        <f t="shared" si="76"/>
        <v>0.142609453245562</v>
      </c>
      <c r="AK8" s="89">
        <f t="shared" si="76"/>
        <v>0.128223201204101</v>
      </c>
      <c r="AL8" s="89">
        <f t="shared" si="76"/>
        <v>0.140822575751369</v>
      </c>
      <c r="AN8" s="89">
        <f t="shared" si="16"/>
        <v>-0.113805826927299</v>
      </c>
      <c r="AO8" s="89">
        <f t="shared" si="17"/>
        <v>-0.00171217706204995</v>
      </c>
      <c r="AP8" s="89">
        <f t="shared" si="18"/>
        <v>-0.285961771229593</v>
      </c>
      <c r="AQ8" s="89">
        <f t="shared" si="19"/>
        <v>-0.230258509299405</v>
      </c>
      <c r="AR8" s="89">
        <f t="shared" si="20"/>
        <v>-0.230258509299405</v>
      </c>
      <c r="AS8" s="89">
        <f t="shared" si="21"/>
        <v>-0.00206896421952634</v>
      </c>
      <c r="AT8" s="89">
        <f t="shared" si="22"/>
        <v>-0.203101299603826</v>
      </c>
      <c r="AU8" s="89">
        <f t="shared" si="23"/>
        <v>-0.273904169947472</v>
      </c>
      <c r="AV8" s="89">
        <f t="shared" si="24"/>
        <v>-0.277752657183639</v>
      </c>
      <c r="AW8" s="89">
        <f t="shared" si="25"/>
        <v>-0.26336824653098</v>
      </c>
      <c r="AX8" s="89">
        <f t="shared" si="26"/>
        <v>-0.276048089081094</v>
      </c>
      <c r="BL8" s="89">
        <f t="shared" ref="BL8:BV8" si="77">AZ$7*P8</f>
        <v>0.0478517873931127</v>
      </c>
      <c r="BM8" s="89">
        <f t="shared" si="77"/>
        <v>0.000496431718334477</v>
      </c>
      <c r="BN8" s="89">
        <f t="shared" si="77"/>
        <v>0.155391983088663</v>
      </c>
      <c r="BO8" s="89">
        <f t="shared" si="77"/>
        <v>4.03439153439154e-5</v>
      </c>
      <c r="BP8" s="89">
        <f t="shared" si="77"/>
        <v>0.000313492063492064</v>
      </c>
      <c r="BQ8" s="89">
        <f t="shared" si="77"/>
        <v>0.000646164021164021</v>
      </c>
      <c r="BR8" s="89">
        <f t="shared" si="77"/>
        <v>0.122942077647884</v>
      </c>
      <c r="BS8" s="89">
        <f t="shared" si="77"/>
        <v>0.43037505392893</v>
      </c>
      <c r="BT8" s="89">
        <f t="shared" si="77"/>
        <v>0.189505452805467</v>
      </c>
      <c r="BU8" s="89">
        <f t="shared" si="77"/>
        <v>0.286435921548729</v>
      </c>
      <c r="BV8" s="89">
        <f t="shared" si="77"/>
        <v>0.202286196348728</v>
      </c>
      <c r="BX8" s="89">
        <f t="shared" si="29"/>
        <v>0.20374020220011</v>
      </c>
      <c r="BY8" s="89">
        <f t="shared" si="30"/>
        <v>0.001</v>
      </c>
      <c r="BZ8" s="89">
        <f t="shared" si="31"/>
        <v>0.553317131576814</v>
      </c>
      <c r="CA8" s="89">
        <f t="shared" si="32"/>
        <v>0.678227570702924</v>
      </c>
      <c r="CC8" s="89">
        <f t="shared" ref="CC8:CF8" si="78">BX8/SUM(BX$2:BX$11)</f>
        <v>0.0414030091853814</v>
      </c>
      <c r="CD8" s="89">
        <f t="shared" si="78"/>
        <v>0.000385407532780032</v>
      </c>
      <c r="CE8" s="89">
        <f t="shared" si="78"/>
        <v>0.119540617501255</v>
      </c>
      <c r="CF8" s="89">
        <f t="shared" si="78"/>
        <v>0.135667523605481</v>
      </c>
      <c r="CH8" s="89">
        <f t="shared" si="34"/>
        <v>-0.131843813462511</v>
      </c>
      <c r="CI8" s="89">
        <f t="shared" si="35"/>
        <v>-0.00302976926433834</v>
      </c>
      <c r="CJ8" s="89">
        <f t="shared" si="36"/>
        <v>-0.253916114456135</v>
      </c>
      <c r="CK8" s="89">
        <f t="shared" si="37"/>
        <v>-0.271002399359868</v>
      </c>
      <c r="CR8" s="89">
        <f t="shared" ref="CR8:CU8" si="79">CM$7*BX8</f>
        <v>0.0197965970267174</v>
      </c>
      <c r="CS8" s="89">
        <f t="shared" si="79"/>
        <v>0.000353302765415031</v>
      </c>
      <c r="CT8" s="89">
        <f t="shared" si="79"/>
        <v>0.122181097542462</v>
      </c>
      <c r="CU8" s="89">
        <f t="shared" si="79"/>
        <v>0.222944031510599</v>
      </c>
      <c r="CV8" s="89">
        <f t="shared" si="40"/>
        <v>0.365275028845193</v>
      </c>
      <c r="CX8" s="89">
        <f t="shared" si="41"/>
        <v>0.122181097542462</v>
      </c>
    </row>
    <row r="9" s="89" customFormat="1" spans="1:102">
      <c r="A9" s="11" t="s">
        <v>69</v>
      </c>
      <c r="B9" s="9">
        <v>2019</v>
      </c>
      <c r="C9" s="51" t="s">
        <v>70</v>
      </c>
      <c r="D9" s="89">
        <v>31563</v>
      </c>
      <c r="E9" s="89">
        <v>2.3322561</v>
      </c>
      <c r="F9" s="89">
        <v>296634</v>
      </c>
      <c r="I9" s="89">
        <v>9</v>
      </c>
      <c r="J9" s="89">
        <v>6810</v>
      </c>
      <c r="K9" s="89">
        <v>23.878254</v>
      </c>
      <c r="L9" s="89">
        <v>3639100</v>
      </c>
      <c r="M9" s="89">
        <v>12070</v>
      </c>
      <c r="N9" s="89">
        <v>187100</v>
      </c>
      <c r="P9" s="90">
        <f t="shared" ref="P9:S9" si="80">(D9-MIN(D$2:D$11))/(MAX(D$2:D$11)-MIN(D$2:D$11))+0.001</f>
        <v>0.290831865492394</v>
      </c>
      <c r="Q9" s="91">
        <f t="shared" si="80"/>
        <v>0.0509219218341985</v>
      </c>
      <c r="R9" s="91">
        <f t="shared" si="11"/>
        <v>0.748858540135264</v>
      </c>
      <c r="S9" s="91">
        <v>0.001</v>
      </c>
      <c r="T9" s="91">
        <v>0.001</v>
      </c>
      <c r="U9" s="91">
        <f t="shared" ref="U9:Z9" si="81">(I9-MIN(I$2:I$11))/(MAX(I$2:I$11)-MIN(I$2:I$11))+0.001</f>
        <v>0.101</v>
      </c>
      <c r="V9" s="91">
        <f t="shared" si="13"/>
        <v>0.492133384734002</v>
      </c>
      <c r="W9" s="91">
        <f t="shared" si="14"/>
        <v>0.78188544569909</v>
      </c>
      <c r="X9" s="91">
        <f t="shared" si="81"/>
        <v>0.946484516660779</v>
      </c>
      <c r="Y9" s="91">
        <f t="shared" si="81"/>
        <v>0.755813230212276</v>
      </c>
      <c r="Z9" s="91">
        <f t="shared" si="81"/>
        <v>0.8471247739114</v>
      </c>
      <c r="AB9" s="89">
        <f t="shared" ref="AB9:AL9" si="82">P9/SUM(P$2:P$11)</f>
        <v>0.0517486313108217</v>
      </c>
      <c r="AC9" s="89">
        <f t="shared" si="82"/>
        <v>0.0102436018365801</v>
      </c>
      <c r="AD9" s="89">
        <f t="shared" si="82"/>
        <v>0.182243427553794</v>
      </c>
      <c r="AE9" s="89">
        <f t="shared" si="82"/>
        <v>0.1</v>
      </c>
      <c r="AF9" s="89">
        <f t="shared" si="82"/>
        <v>0.1</v>
      </c>
      <c r="AG9" s="89">
        <f t="shared" si="82"/>
        <v>0.0251870324189526</v>
      </c>
      <c r="AH9" s="89">
        <f t="shared" si="82"/>
        <v>0.167051036778619</v>
      </c>
      <c r="AI9" s="89">
        <f t="shared" si="82"/>
        <v>0.121573365478105</v>
      </c>
      <c r="AJ9" s="89">
        <f t="shared" si="82"/>
        <v>0.182237718355028</v>
      </c>
      <c r="AK9" s="89">
        <f t="shared" si="82"/>
        <v>0.153047622570164</v>
      </c>
      <c r="AL9" s="89">
        <f t="shared" si="82"/>
        <v>0.172079870833889</v>
      </c>
      <c r="AN9" s="89">
        <f t="shared" si="16"/>
        <v>-0.153246186853392</v>
      </c>
      <c r="AO9" s="89">
        <f t="shared" si="17"/>
        <v>-0.0469269846493728</v>
      </c>
      <c r="AP9" s="89">
        <f t="shared" si="18"/>
        <v>-0.310253392803633</v>
      </c>
      <c r="AQ9" s="89">
        <f t="shared" si="19"/>
        <v>-0.230258509299405</v>
      </c>
      <c r="AR9" s="89">
        <f t="shared" si="20"/>
        <v>-0.230258509299405</v>
      </c>
      <c r="AS9" s="89">
        <f t="shared" si="21"/>
        <v>-0.092724196097106</v>
      </c>
      <c r="AT9" s="89">
        <f t="shared" si="22"/>
        <v>-0.298930463999683</v>
      </c>
      <c r="AU9" s="89">
        <f t="shared" si="23"/>
        <v>-0.256183938608583</v>
      </c>
      <c r="AV9" s="89">
        <f t="shared" si="24"/>
        <v>-0.310249382504643</v>
      </c>
      <c r="AW9" s="89">
        <f t="shared" si="25"/>
        <v>-0.287271328407943</v>
      </c>
      <c r="AX9" s="89">
        <f t="shared" si="26"/>
        <v>-0.302825562095504</v>
      </c>
      <c r="BL9" s="89">
        <f t="shared" ref="BL9:BV9" si="83">AZ$7*P9</f>
        <v>0.0738881522079193</v>
      </c>
      <c r="BM9" s="89">
        <f t="shared" si="83"/>
        <v>0.0252792571570451</v>
      </c>
      <c r="BN9" s="89">
        <f t="shared" si="83"/>
        <v>0.186847930704664</v>
      </c>
      <c r="BO9" s="89">
        <f t="shared" si="83"/>
        <v>4.03439153439154e-5</v>
      </c>
      <c r="BP9" s="89">
        <f t="shared" si="83"/>
        <v>0.000313492063492064</v>
      </c>
      <c r="BQ9" s="89">
        <f t="shared" si="83"/>
        <v>0.0652625661375661</v>
      </c>
      <c r="BR9" s="89">
        <f t="shared" si="83"/>
        <v>0.254538835397073</v>
      </c>
      <c r="BS9" s="89">
        <f t="shared" si="83"/>
        <v>0.37748245875331</v>
      </c>
      <c r="BT9" s="89">
        <f t="shared" si="83"/>
        <v>0.242165161909977</v>
      </c>
      <c r="BU9" s="89">
        <f t="shared" si="83"/>
        <v>0.341890830988899</v>
      </c>
      <c r="BV9" s="89">
        <f t="shared" si="83"/>
        <v>0.247186094654496</v>
      </c>
      <c r="BX9" s="89">
        <f t="shared" si="29"/>
        <v>0.286015340069628</v>
      </c>
      <c r="BY9" s="89">
        <f t="shared" si="30"/>
        <v>0.0656164021164021</v>
      </c>
      <c r="BZ9" s="89">
        <f t="shared" si="31"/>
        <v>0.632021294150383</v>
      </c>
      <c r="CA9" s="89">
        <f t="shared" si="32"/>
        <v>0.831242087553372</v>
      </c>
      <c r="CC9" s="89">
        <f t="shared" ref="CC9:CF9" si="84">BX9/SUM(BX$2:BX$11)</f>
        <v>0.0581225287115004</v>
      </c>
      <c r="CD9" s="89">
        <f t="shared" si="84"/>
        <v>0.025289055649585</v>
      </c>
      <c r="CE9" s="89">
        <f t="shared" si="84"/>
        <v>0.136544147045247</v>
      </c>
      <c r="CF9" s="89">
        <f t="shared" si="84"/>
        <v>0.166275392517791</v>
      </c>
      <c r="CH9" s="89">
        <f t="shared" si="34"/>
        <v>-0.165370331027433</v>
      </c>
      <c r="CI9" s="89">
        <f t="shared" si="35"/>
        <v>-0.0929975574901698</v>
      </c>
      <c r="CJ9" s="89">
        <f t="shared" si="36"/>
        <v>-0.271874047280862</v>
      </c>
      <c r="CK9" s="89">
        <f t="shared" si="37"/>
        <v>-0.298316323546024</v>
      </c>
      <c r="CR9" s="89">
        <f t="shared" ref="CR9:CU9" si="85">CM$7*BX9</f>
        <v>0.0277909335991367</v>
      </c>
      <c r="CS9" s="89">
        <f t="shared" si="85"/>
        <v>0.0231824563243096</v>
      </c>
      <c r="CT9" s="89">
        <f t="shared" si="85"/>
        <v>0.139560210560336</v>
      </c>
      <c r="CU9" s="89">
        <f t="shared" si="85"/>
        <v>0.273242301206314</v>
      </c>
      <c r="CV9" s="89">
        <f t="shared" si="40"/>
        <v>0.463775901690096</v>
      </c>
      <c r="CX9" s="89">
        <f t="shared" si="41"/>
        <v>0.139560210560336</v>
      </c>
    </row>
    <row r="10" s="89" customFormat="1" spans="1:102">
      <c r="A10" s="11" t="s">
        <v>69</v>
      </c>
      <c r="B10" s="9">
        <v>2020</v>
      </c>
      <c r="C10" s="51" t="s">
        <v>70</v>
      </c>
      <c r="D10" s="89">
        <v>31691</v>
      </c>
      <c r="E10" s="89">
        <v>2.363701</v>
      </c>
      <c r="F10" s="89">
        <v>315517</v>
      </c>
      <c r="I10" s="89">
        <v>10</v>
      </c>
      <c r="J10" s="89">
        <v>6480</v>
      </c>
      <c r="K10" s="89">
        <v>25.395956</v>
      </c>
      <c r="L10" s="89">
        <v>3685400</v>
      </c>
      <c r="M10" s="89">
        <v>12815</v>
      </c>
      <c r="N10" s="89">
        <v>209900</v>
      </c>
      <c r="P10" s="90">
        <f t="shared" ref="P10:S10" si="86">(D10-MIN(D$2:D$11))/(MAX(D$2:D$11)-MIN(D$2:D$11))+0.001</f>
        <v>0.393313851080865</v>
      </c>
      <c r="Q10" s="91">
        <f t="shared" si="86"/>
        <v>0.100843843668397</v>
      </c>
      <c r="R10" s="91">
        <f t="shared" si="11"/>
        <v>0.874929270067632</v>
      </c>
      <c r="S10" s="91">
        <v>0.001</v>
      </c>
      <c r="T10" s="91">
        <v>0.001</v>
      </c>
      <c r="U10" s="91">
        <f t="shared" ref="U10:Z10" si="87">(I10-MIN(I$2:I$11))/(MAX(I$2:I$11)-MIN(I$2:I$11))+0.001</f>
        <v>0.201</v>
      </c>
      <c r="V10" s="91">
        <f t="shared" si="13"/>
        <v>0.746566692367001</v>
      </c>
      <c r="W10" s="91">
        <f t="shared" si="14"/>
        <v>0.672328168548635</v>
      </c>
      <c r="X10" s="91">
        <f t="shared" si="87"/>
        <v>0.97374225833039</v>
      </c>
      <c r="Y10" s="91">
        <f t="shared" si="87"/>
        <v>0.878406615106138</v>
      </c>
      <c r="Z10" s="91">
        <f t="shared" si="87"/>
        <v>1.001</v>
      </c>
      <c r="AB10" s="89">
        <f t="shared" ref="AB10:AL10" si="88">P10/SUM(P$2:P$11)</f>
        <v>0.0699835743052558</v>
      </c>
      <c r="AC10" s="89">
        <f t="shared" si="88"/>
        <v>0.0202860407659562</v>
      </c>
      <c r="AD10" s="89">
        <f t="shared" si="88"/>
        <v>0.212924204637452</v>
      </c>
      <c r="AE10" s="89">
        <f t="shared" si="88"/>
        <v>0.1</v>
      </c>
      <c r="AF10" s="89">
        <f t="shared" si="88"/>
        <v>0.1</v>
      </c>
      <c r="AG10" s="89">
        <f t="shared" si="88"/>
        <v>0.0501246882793017</v>
      </c>
      <c r="AH10" s="89">
        <f t="shared" si="88"/>
        <v>0.253416540826021</v>
      </c>
      <c r="AI10" s="89">
        <f t="shared" si="88"/>
        <v>0.104538585039278</v>
      </c>
      <c r="AJ10" s="89">
        <f t="shared" si="88"/>
        <v>0.187485969712489</v>
      </c>
      <c r="AK10" s="89">
        <f t="shared" si="88"/>
        <v>0.177872043936227</v>
      </c>
      <c r="AL10" s="89">
        <f t="shared" si="88"/>
        <v>0.203337165916409</v>
      </c>
      <c r="AN10" s="89">
        <f t="shared" si="16"/>
        <v>-0.186120946159108</v>
      </c>
      <c r="AO10" s="89">
        <f t="shared" si="17"/>
        <v>-0.0790713815989077</v>
      </c>
      <c r="AP10" s="89">
        <f t="shared" si="18"/>
        <v>-0.329355210269931</v>
      </c>
      <c r="AQ10" s="89">
        <f t="shared" si="19"/>
        <v>-0.230258509299405</v>
      </c>
      <c r="AR10" s="89">
        <f t="shared" si="20"/>
        <v>-0.230258509299405</v>
      </c>
      <c r="AS10" s="89">
        <f t="shared" si="21"/>
        <v>-0.150035302758242</v>
      </c>
      <c r="AT10" s="89">
        <f t="shared" si="22"/>
        <v>-0.347870140860206</v>
      </c>
      <c r="AU10" s="89">
        <f t="shared" si="23"/>
        <v>-0.236068932472955</v>
      </c>
      <c r="AV10" s="89">
        <f t="shared" si="24"/>
        <v>-0.313861124686606</v>
      </c>
      <c r="AW10" s="89">
        <f t="shared" si="25"/>
        <v>-0.307130029220109</v>
      </c>
      <c r="AX10" s="89">
        <f t="shared" si="26"/>
        <v>-0.323893689800241</v>
      </c>
      <c r="BL10" s="89">
        <f t="shared" ref="BL10:BV10" si="89">AZ$7*P10</f>
        <v>0.099924517022726</v>
      </c>
      <c r="BM10" s="89">
        <f t="shared" si="89"/>
        <v>0.0500620825957557</v>
      </c>
      <c r="BN10" s="89">
        <f t="shared" si="89"/>
        <v>0.218303878320664</v>
      </c>
      <c r="BO10" s="89">
        <f t="shared" si="89"/>
        <v>4.03439153439154e-5</v>
      </c>
      <c r="BP10" s="89">
        <f t="shared" si="89"/>
        <v>0.000313492063492064</v>
      </c>
      <c r="BQ10" s="89">
        <f t="shared" si="89"/>
        <v>0.129878968253968</v>
      </c>
      <c r="BR10" s="89">
        <f t="shared" si="89"/>
        <v>0.386135593146262</v>
      </c>
      <c r="BS10" s="89">
        <f t="shared" si="89"/>
        <v>0.324589863577689</v>
      </c>
      <c r="BT10" s="89">
        <f t="shared" si="89"/>
        <v>0.249139259540237</v>
      </c>
      <c r="BU10" s="89">
        <f t="shared" si="89"/>
        <v>0.397345740429069</v>
      </c>
      <c r="BV10" s="89">
        <f t="shared" si="89"/>
        <v>0.292085992960264</v>
      </c>
      <c r="BX10" s="89">
        <f t="shared" si="29"/>
        <v>0.368290477939146</v>
      </c>
      <c r="BY10" s="89">
        <f t="shared" si="30"/>
        <v>0.130232804232804</v>
      </c>
      <c r="BZ10" s="89">
        <f t="shared" si="31"/>
        <v>0.710725456723951</v>
      </c>
      <c r="CA10" s="89">
        <f t="shared" si="32"/>
        <v>0.93857099292957</v>
      </c>
      <c r="CC10" s="89">
        <f t="shared" ref="CC10:CF10" si="90">BX10/SUM(BX$2:BX$11)</f>
        <v>0.0748420482376193</v>
      </c>
      <c r="CD10" s="89">
        <f t="shared" si="90"/>
        <v>0.05019270376639</v>
      </c>
      <c r="CE10" s="89">
        <f t="shared" si="90"/>
        <v>0.15354767658924</v>
      </c>
      <c r="CF10" s="89">
        <f t="shared" si="90"/>
        <v>0.18774465657113</v>
      </c>
      <c r="CH10" s="89">
        <f t="shared" si="34"/>
        <v>-0.194018685465052</v>
      </c>
      <c r="CI10" s="89">
        <f t="shared" si="35"/>
        <v>-0.150170827932254</v>
      </c>
      <c r="CJ10" s="89">
        <f t="shared" si="36"/>
        <v>-0.287709062829221</v>
      </c>
      <c r="CK10" s="89">
        <f t="shared" si="37"/>
        <v>-0.314035314509094</v>
      </c>
      <c r="CR10" s="89">
        <f t="shared" ref="CR10:CU10" si="91">CM$7*BX10</f>
        <v>0.0357852701715561</v>
      </c>
      <c r="CS10" s="89">
        <f t="shared" si="91"/>
        <v>0.0460116098832041</v>
      </c>
      <c r="CT10" s="89">
        <f t="shared" si="91"/>
        <v>0.156939323578209</v>
      </c>
      <c r="CU10" s="89">
        <f t="shared" si="91"/>
        <v>0.308522994436448</v>
      </c>
      <c r="CV10" s="89">
        <f t="shared" si="40"/>
        <v>0.547259198069417</v>
      </c>
      <c r="CX10" s="89">
        <f t="shared" si="41"/>
        <v>0.156939323578209</v>
      </c>
    </row>
    <row r="11" s="89" customFormat="1" spans="1:102">
      <c r="A11" s="11" t="s">
        <v>69</v>
      </c>
      <c r="B11" s="9">
        <v>2021</v>
      </c>
      <c r="C11" s="51" t="s">
        <v>70</v>
      </c>
      <c r="D11" s="89">
        <v>31819</v>
      </c>
      <c r="E11" s="89">
        <v>2.395146</v>
      </c>
      <c r="F11" s="89">
        <v>334400</v>
      </c>
      <c r="I11" s="89">
        <v>11</v>
      </c>
      <c r="J11" s="89">
        <v>6150</v>
      </c>
      <c r="K11" s="89">
        <v>26.913658</v>
      </c>
      <c r="L11" s="89">
        <v>3731700</v>
      </c>
      <c r="M11" s="89">
        <v>13560</v>
      </c>
      <c r="N11" s="89">
        <v>61728</v>
      </c>
      <c r="P11" s="90">
        <f t="shared" ref="P11:S11" si="92">(D11-MIN(D$2:D$11))/(MAX(D$2:D$11)-MIN(D$2:D$11))+0.001</f>
        <v>0.495795836669335</v>
      </c>
      <c r="Q11" s="91">
        <f t="shared" si="92"/>
        <v>0.150765924262591</v>
      </c>
      <c r="R11" s="91">
        <f t="shared" si="11"/>
        <v>1.001</v>
      </c>
      <c r="S11" s="91">
        <v>0.001</v>
      </c>
      <c r="T11" s="91">
        <v>0.001</v>
      </c>
      <c r="U11" s="91">
        <f t="shared" ref="U11:Z11" si="93">(I11-MIN(I$2:I$11))/(MAX(I$2:I$11)-MIN(I$2:I$11))+0.001</f>
        <v>0.301</v>
      </c>
      <c r="V11" s="91">
        <f t="shared" si="13"/>
        <v>1.001</v>
      </c>
      <c r="W11" s="91">
        <f t="shared" si="14"/>
        <v>0.56277089139818</v>
      </c>
      <c r="X11" s="91">
        <f t="shared" si="93"/>
        <v>1.001</v>
      </c>
      <c r="Y11" s="91">
        <f t="shared" si="93"/>
        <v>1.001</v>
      </c>
      <c r="Z11" s="91">
        <f t="shared" si="93"/>
        <v>0.001</v>
      </c>
      <c r="AB11" s="89">
        <f t="shared" ref="AB11:AL11" si="94">P11/SUM(P$2:P$11)</f>
        <v>0.0882185172996899</v>
      </c>
      <c r="AC11" s="89">
        <f t="shared" si="94"/>
        <v>0.0303285116319546</v>
      </c>
      <c r="AD11" s="89">
        <f t="shared" si="94"/>
        <v>0.24360498172111</v>
      </c>
      <c r="AE11" s="89">
        <f t="shared" si="94"/>
        <v>0.1</v>
      </c>
      <c r="AF11" s="89">
        <f t="shared" si="94"/>
        <v>0.1</v>
      </c>
      <c r="AG11" s="89">
        <f t="shared" si="94"/>
        <v>0.0750623441396509</v>
      </c>
      <c r="AH11" s="89">
        <f t="shared" si="94"/>
        <v>0.339782044873422</v>
      </c>
      <c r="AI11" s="89">
        <f t="shared" si="94"/>
        <v>0.0875038046004515</v>
      </c>
      <c r="AJ11" s="89">
        <f t="shared" si="94"/>
        <v>0.19273422106995</v>
      </c>
      <c r="AK11" s="89">
        <f t="shared" si="94"/>
        <v>0.20269646530229</v>
      </c>
      <c r="AL11" s="89">
        <f t="shared" si="94"/>
        <v>0.000203134031884525</v>
      </c>
      <c r="AN11" s="89">
        <f t="shared" si="16"/>
        <v>-0.214189124975182</v>
      </c>
      <c r="AO11" s="89">
        <f t="shared" si="17"/>
        <v>-0.106018378209812</v>
      </c>
      <c r="AP11" s="89">
        <f t="shared" si="18"/>
        <v>-0.344020731783173</v>
      </c>
      <c r="AQ11" s="89">
        <f t="shared" si="19"/>
        <v>-0.230258509299405</v>
      </c>
      <c r="AR11" s="89">
        <f t="shared" si="20"/>
        <v>-0.230258509299405</v>
      </c>
      <c r="AS11" s="89">
        <f t="shared" si="21"/>
        <v>-0.194369155341914</v>
      </c>
      <c r="AT11" s="89">
        <f t="shared" si="22"/>
        <v>-0.366778038022337</v>
      </c>
      <c r="AU11" s="89">
        <f t="shared" si="23"/>
        <v>-0.213165656258341</v>
      </c>
      <c r="AV11" s="89">
        <f t="shared" si="24"/>
        <v>-0.317325934590256</v>
      </c>
      <c r="AW11" s="89">
        <f t="shared" si="25"/>
        <v>-0.323512814503329</v>
      </c>
      <c r="AX11" s="89">
        <f t="shared" si="26"/>
        <v>-0.00172697333330434</v>
      </c>
      <c r="AY11" s="89" t="s">
        <v>170</v>
      </c>
      <c r="BL11" s="89">
        <f t="shared" ref="BL11:BV11" si="95">AZ$7*P11</f>
        <v>0.125960881837532</v>
      </c>
      <c r="BM11" s="89">
        <f t="shared" si="95"/>
        <v>0.0748449868479636</v>
      </c>
      <c r="BN11" s="89">
        <f t="shared" si="95"/>
        <v>0.249759825936665</v>
      </c>
      <c r="BO11" s="89">
        <f t="shared" si="95"/>
        <v>4.03439153439154e-5</v>
      </c>
      <c r="BP11" s="89">
        <f t="shared" si="95"/>
        <v>0.000313492063492064</v>
      </c>
      <c r="BQ11" s="89">
        <f t="shared" si="95"/>
        <v>0.19449537037037</v>
      </c>
      <c r="BR11" s="89">
        <f t="shared" si="95"/>
        <v>0.51773235089545</v>
      </c>
      <c r="BS11" s="89">
        <f t="shared" si="95"/>
        <v>0.271697268402069</v>
      </c>
      <c r="BT11" s="89">
        <f t="shared" si="95"/>
        <v>0.256113357170497</v>
      </c>
      <c r="BU11" s="89">
        <f t="shared" si="95"/>
        <v>0.45280064986924</v>
      </c>
      <c r="BV11" s="89">
        <f t="shared" si="95"/>
        <v>0.000291794198761503</v>
      </c>
      <c r="BX11" s="89">
        <f t="shared" si="29"/>
        <v>0.450565694622161</v>
      </c>
      <c r="BY11" s="89">
        <f t="shared" si="30"/>
        <v>0.194849206349206</v>
      </c>
      <c r="BZ11" s="89">
        <f t="shared" si="31"/>
        <v>0.789429619297519</v>
      </c>
      <c r="CA11" s="89">
        <f t="shared" si="32"/>
        <v>0.709205801238498</v>
      </c>
      <c r="CC11" s="89">
        <f t="shared" ref="CC11:CF11" si="96">BX11/SUM(BX$2:BX$11)</f>
        <v>0.0915615837798014</v>
      </c>
      <c r="CD11" s="89">
        <f t="shared" si="96"/>
        <v>0.075096351883195</v>
      </c>
      <c r="CE11" s="89">
        <f t="shared" si="96"/>
        <v>0.170551206133232</v>
      </c>
      <c r="CF11" s="89">
        <f t="shared" si="96"/>
        <v>0.141864175000949</v>
      </c>
      <c r="CH11" s="89">
        <f t="shared" si="34"/>
        <v>-0.21890026001882</v>
      </c>
      <c r="CI11" s="89">
        <f t="shared" si="35"/>
        <v>-0.194423200779862</v>
      </c>
      <c r="CJ11" s="89">
        <f t="shared" si="36"/>
        <v>-0.301657277826176</v>
      </c>
      <c r="CK11" s="89">
        <f t="shared" si="37"/>
        <v>-0.277044446806335</v>
      </c>
      <c r="CL11" s="89" t="s">
        <v>170</v>
      </c>
      <c r="CR11" s="89">
        <f t="shared" ref="CR11:CU11" si="97">CM$7*BX11</f>
        <v>0.0437796144019586</v>
      </c>
      <c r="CS11" s="89">
        <f t="shared" si="97"/>
        <v>0.0688407634420987</v>
      </c>
      <c r="CT11" s="89">
        <f t="shared" si="97"/>
        <v>0.174318436596083</v>
      </c>
      <c r="CU11" s="89">
        <f t="shared" si="97"/>
        <v>0.233127061371074</v>
      </c>
      <c r="CV11" s="89">
        <f t="shared" si="40"/>
        <v>0.520065875811214</v>
      </c>
      <c r="CX11" s="89">
        <f t="shared" si="41"/>
        <v>0.174318436596083</v>
      </c>
    </row>
    <row r="12" s="95" customFormat="1" spans="1:102">
      <c r="A12" s="58" t="s">
        <v>74</v>
      </c>
      <c r="B12" s="59">
        <v>2012</v>
      </c>
      <c r="C12" s="58" t="s">
        <v>70</v>
      </c>
      <c r="D12" s="95">
        <v>30370</v>
      </c>
      <c r="E12" s="95">
        <v>2.5439249</v>
      </c>
      <c r="F12" s="95">
        <v>114146</v>
      </c>
      <c r="G12" s="95">
        <v>784</v>
      </c>
      <c r="H12" s="95">
        <v>204</v>
      </c>
      <c r="I12" s="95">
        <v>12</v>
      </c>
      <c r="J12" s="95">
        <v>7526</v>
      </c>
      <c r="K12" s="95">
        <v>26.417118</v>
      </c>
      <c r="L12" s="95">
        <v>745600</v>
      </c>
      <c r="M12" s="95">
        <v>7357</v>
      </c>
      <c r="N12" s="95">
        <v>66050</v>
      </c>
      <c r="P12" s="96">
        <f t="shared" ref="P12:T12" si="98">(D12-MIN(D$12:D$21))/(MAX(D$12:D$21)-MIN(D$12:D$21))+0.001</f>
        <v>0.001</v>
      </c>
      <c r="Q12" s="97">
        <f t="shared" si="98"/>
        <v>1.001</v>
      </c>
      <c r="R12" s="97">
        <f t="shared" si="98"/>
        <v>0.001</v>
      </c>
      <c r="S12" s="97">
        <f t="shared" si="98"/>
        <v>0.0124068441064639</v>
      </c>
      <c r="T12" s="97">
        <f t="shared" si="98"/>
        <v>0.001</v>
      </c>
      <c r="U12" s="97">
        <f t="shared" ref="U12:Z12" si="99">(I12-MIN(I$12:I$21))/(MAX(I$12:I$21)-MIN(I$12:I$21))+0.001</f>
        <v>0.334333333333333</v>
      </c>
      <c r="V12" s="91">
        <f>(MAX(J$12:J$21)-J12)/(MAX(J$12:J$21)-MIN(J$12:J$21))+0.001</f>
        <v>0.177970954356846</v>
      </c>
      <c r="W12" s="91">
        <f>(MAX(K$12:K$21)-K12)/(MAX(K$12:K$21)-MIN(K$12:K$21))+0.001</f>
        <v>0.129631576533146</v>
      </c>
      <c r="X12" s="97">
        <f t="shared" si="99"/>
        <v>0.0378802463726544</v>
      </c>
      <c r="Y12" s="97">
        <f t="shared" si="99"/>
        <v>0.001</v>
      </c>
      <c r="Z12" s="97">
        <f t="shared" si="99"/>
        <v>0.0843884625562318</v>
      </c>
      <c r="AB12" s="95">
        <f t="shared" ref="AB12:AL12" si="100">P12/SUM(P$12:P$21)</f>
        <v>0.000179915489238083</v>
      </c>
      <c r="AC12" s="95">
        <f t="shared" si="100"/>
        <v>0.179543928688105</v>
      </c>
      <c r="AD12" s="95">
        <f t="shared" si="100"/>
        <v>0.000163413241710182</v>
      </c>
      <c r="AE12" s="95">
        <f t="shared" si="100"/>
        <v>0.00338615443686893</v>
      </c>
      <c r="AF12" s="95">
        <f t="shared" si="100"/>
        <v>0.000230351381960441</v>
      </c>
      <c r="AG12" s="95">
        <f t="shared" si="100"/>
        <v>0.0769762087490406</v>
      </c>
      <c r="AH12" s="95">
        <f t="shared" si="100"/>
        <v>0.0341051677388061</v>
      </c>
      <c r="AI12" s="95">
        <f t="shared" si="100"/>
        <v>0.0230228336869001</v>
      </c>
      <c r="AJ12" s="95">
        <f t="shared" si="100"/>
        <v>0.0107803157191632</v>
      </c>
      <c r="AK12" s="95">
        <f t="shared" si="100"/>
        <v>0.000201414898044112</v>
      </c>
      <c r="AL12" s="95">
        <f t="shared" si="100"/>
        <v>0.0270359813963583</v>
      </c>
      <c r="AN12" s="89">
        <f t="shared" si="16"/>
        <v>-0.0015514154596096</v>
      </c>
      <c r="AO12" s="89">
        <f t="shared" si="17"/>
        <v>-0.308337139730436</v>
      </c>
      <c r="AP12" s="89">
        <f t="shared" si="18"/>
        <v>-0.001424837368284</v>
      </c>
      <c r="AQ12" s="89">
        <f t="shared" si="19"/>
        <v>-0.0192606509128775</v>
      </c>
      <c r="AR12" s="89">
        <f t="shared" si="20"/>
        <v>-0.00192940121525986</v>
      </c>
      <c r="AS12" s="89">
        <f t="shared" si="21"/>
        <v>-0.197386926999495</v>
      </c>
      <c r="AT12" s="89">
        <f t="shared" si="22"/>
        <v>-0.115217705066624</v>
      </c>
      <c r="AU12" s="89">
        <f t="shared" si="23"/>
        <v>-0.0868252940607986</v>
      </c>
      <c r="AV12" s="89">
        <f t="shared" si="24"/>
        <v>-0.0488351905553665</v>
      </c>
      <c r="AW12" s="89">
        <f t="shared" si="25"/>
        <v>-0.00171406970714647</v>
      </c>
      <c r="AX12" s="89">
        <f t="shared" si="26"/>
        <v>-0.0976157536575151</v>
      </c>
      <c r="AZ12" s="95">
        <f t="shared" ref="AZ12:BJ12" si="101">SUM(AN12:AN21)</f>
        <v>-2.08898757343939</v>
      </c>
      <c r="BA12" s="95">
        <f t="shared" si="101"/>
        <v>-1.99574099524555</v>
      </c>
      <c r="BB12" s="95">
        <f t="shared" si="101"/>
        <v>-2.10841214964708</v>
      </c>
      <c r="BC12" s="95">
        <f t="shared" si="101"/>
        <v>-1.74768940932026</v>
      </c>
      <c r="BD12" s="95">
        <f t="shared" si="101"/>
        <v>-1.89260166193878</v>
      </c>
      <c r="BE12" s="95">
        <f t="shared" si="101"/>
        <v>-2.0428612818792</v>
      </c>
      <c r="BF12" s="95">
        <f t="shared" si="101"/>
        <v>-1.82308866528594</v>
      </c>
      <c r="BG12" s="95">
        <f t="shared" si="101"/>
        <v>-2.08010209971332</v>
      </c>
      <c r="BH12" s="95">
        <f t="shared" si="101"/>
        <v>-1.86727257626064</v>
      </c>
      <c r="BI12" s="95">
        <f t="shared" si="101"/>
        <v>-2.07382291815629</v>
      </c>
      <c r="BJ12" s="95">
        <f t="shared" si="101"/>
        <v>-1.99064864285481</v>
      </c>
      <c r="BL12" s="95">
        <f t="shared" ref="BL12:BV12" si="102">AZ$17*P12</f>
        <v>0.000279698437487379</v>
      </c>
      <c r="BM12" s="95">
        <f t="shared" si="102"/>
        <v>0.531896252492898</v>
      </c>
      <c r="BN12" s="95">
        <f t="shared" si="102"/>
        <v>0.000188936674907327</v>
      </c>
      <c r="BO12" s="95">
        <f t="shared" si="102"/>
        <v>0.00331145353541818</v>
      </c>
      <c r="BP12" s="95">
        <f t="shared" si="102"/>
        <v>0.000480886499028275</v>
      </c>
      <c r="BQ12" s="95">
        <f t="shared" si="102"/>
        <v>0.0843215792294743</v>
      </c>
      <c r="BR12" s="95">
        <f t="shared" si="102"/>
        <v>0.0830290890570326</v>
      </c>
      <c r="BS12" s="95">
        <f t="shared" si="102"/>
        <v>0.0691543388205636</v>
      </c>
      <c r="BT12" s="95">
        <f t="shared" si="102"/>
        <v>0.0105230924407085</v>
      </c>
      <c r="BU12" s="95">
        <f t="shared" si="102"/>
        <v>0.000407824207556635</v>
      </c>
      <c r="BV12" s="95">
        <f t="shared" si="102"/>
        <v>0.0265297789035755</v>
      </c>
      <c r="BX12" s="89">
        <f t="shared" si="29"/>
        <v>0.532364887605293</v>
      </c>
      <c r="BY12" s="89">
        <f t="shared" si="30"/>
        <v>0.0881139192639208</v>
      </c>
      <c r="BZ12" s="89">
        <f t="shared" si="31"/>
        <v>0.152183427877596</v>
      </c>
      <c r="CA12" s="89">
        <f t="shared" si="32"/>
        <v>0.0374606955518406</v>
      </c>
      <c r="CC12" s="95">
        <f t="shared" ref="CC12:CF12" si="103">BX12/SUM(BX$12:BX$21)</f>
        <v>0.0938371498349641</v>
      </c>
      <c r="CD12" s="95">
        <f t="shared" si="103"/>
        <v>0.0211762179235357</v>
      </c>
      <c r="CE12" s="95">
        <f t="shared" si="103"/>
        <v>0.0279839994992867</v>
      </c>
      <c r="CF12" s="95">
        <f t="shared" si="103"/>
        <v>0.00940700475429399</v>
      </c>
      <c r="CH12" s="89">
        <f t="shared" si="34"/>
        <v>-0.222036942927566</v>
      </c>
      <c r="CI12" s="89">
        <f t="shared" si="35"/>
        <v>-0.0816317053203854</v>
      </c>
      <c r="CJ12" s="89">
        <f t="shared" si="36"/>
        <v>-0.100074206852095</v>
      </c>
      <c r="CK12" s="89">
        <f t="shared" si="37"/>
        <v>-0.0438959126873023</v>
      </c>
      <c r="CM12" s="95">
        <f t="shared" ref="CM12:CP12" si="104">SUM(CH12:CH21)</f>
        <v>-2.23906288901778</v>
      </c>
      <c r="CN12" s="95">
        <f t="shared" si="104"/>
        <v>-2.06052603285886</v>
      </c>
      <c r="CO12" s="95">
        <f t="shared" si="104"/>
        <v>-2.13451760384668</v>
      </c>
      <c r="CP12" s="95">
        <f t="shared" si="104"/>
        <v>-2.05664347255747</v>
      </c>
      <c r="CR12" s="95">
        <f t="shared" ref="CR12:CU12" si="105">CM$17*BX12</f>
        <v>0.0590032097369339</v>
      </c>
      <c r="CS12" s="95">
        <f t="shared" si="105"/>
        <v>0.0189474740581639</v>
      </c>
      <c r="CT12" s="95">
        <f t="shared" si="105"/>
        <v>0.0401366334637629</v>
      </c>
      <c r="CU12" s="95">
        <f t="shared" si="105"/>
        <v>0.015373695758141</v>
      </c>
      <c r="CV12" s="89">
        <f t="shared" si="40"/>
        <v>0.133461013017002</v>
      </c>
      <c r="CW12" s="95">
        <f>AVERAGE(CV12:CV21)</f>
        <v>0.459208806903804</v>
      </c>
      <c r="CX12" s="89">
        <f t="shared" si="41"/>
        <v>0.0401366334637629</v>
      </c>
    </row>
    <row r="13" s="89" customFormat="1" spans="1:102">
      <c r="A13" s="7" t="s">
        <v>74</v>
      </c>
      <c r="B13" s="9">
        <v>2013</v>
      </c>
      <c r="C13" s="7" t="s">
        <v>70</v>
      </c>
      <c r="D13" s="89">
        <v>30834</v>
      </c>
      <c r="E13" s="89">
        <v>2.4331906</v>
      </c>
      <c r="F13" s="89">
        <v>125566</v>
      </c>
      <c r="G13" s="89">
        <v>806</v>
      </c>
      <c r="H13" s="89">
        <v>242</v>
      </c>
      <c r="I13" s="89">
        <v>12</v>
      </c>
      <c r="J13" s="89">
        <v>7666</v>
      </c>
      <c r="K13" s="89">
        <v>27.875328</v>
      </c>
      <c r="L13" s="89">
        <v>831300</v>
      </c>
      <c r="M13" s="89">
        <v>8357</v>
      </c>
      <c r="N13" s="89">
        <v>70372</v>
      </c>
      <c r="P13" s="90">
        <f t="shared" ref="P13:R13" si="106">(D13-MIN(D$12:D$21))/(MAX(D$12:D$21)-MIN(D$12:D$21))+0.001</f>
        <v>0.17837003058104</v>
      </c>
      <c r="Q13" s="91">
        <f t="shared" si="106"/>
        <v>0.928792223916402</v>
      </c>
      <c r="R13" s="91">
        <f t="shared" si="106"/>
        <v>0.611042735042735</v>
      </c>
      <c r="S13" s="91">
        <f t="shared" ref="S13:S21" si="107">(G13-MIN(G$12:G$21))/(MAX(G$12:G$21)-MIN(G$12:G$21))+0.001</f>
        <v>0.0960570342205323</v>
      </c>
      <c r="T13" s="91">
        <f t="shared" ref="T13:T21" si="108">(H13-MIN(H$12:H$21))/(MAX(H$12:H$21)-MIN(H$12:H$21))+0.001</f>
        <v>0.00709756097560976</v>
      </c>
      <c r="U13" s="91">
        <f t="shared" ref="U13:Z13" si="109">(I13-MIN(I$12:I$21))/(MAX(I$12:I$21)-MIN(I$12:I$21))+0.001</f>
        <v>0.334333333333333</v>
      </c>
      <c r="V13" s="91">
        <f t="shared" ref="V13:V22" si="110">(MAX(J$12:J$21)-J13)/(MAX(J$12:J$21)-MIN(J$12:J$21))+0.001</f>
        <v>0.14892531120332</v>
      </c>
      <c r="W13" s="91">
        <f t="shared" ref="W13:W21" si="111">(MAX(K$12:K$21)-K13)/(MAX(K$12:K$21)-MIN(K$12:K$21))+0.001</f>
        <v>0.001</v>
      </c>
      <c r="X13" s="91">
        <f t="shared" si="109"/>
        <v>0.172950208515239</v>
      </c>
      <c r="Y13" s="91">
        <f t="shared" si="109"/>
        <v>0.166289256198347</v>
      </c>
      <c r="Z13" s="91">
        <f t="shared" si="109"/>
        <v>0.227349563376555</v>
      </c>
      <c r="AB13" s="89">
        <f t="shared" ref="AB13:AL13" si="112">P13/SUM(P$12:P$21)</f>
        <v>0.0320915313173996</v>
      </c>
      <c r="AC13" s="89">
        <f t="shared" si="112"/>
        <v>0.166592412404508</v>
      </c>
      <c r="AD13" s="89">
        <f t="shared" si="112"/>
        <v>0.0998524741567894</v>
      </c>
      <c r="AE13" s="89">
        <f t="shared" si="112"/>
        <v>0.0262164938825068</v>
      </c>
      <c r="AF13" s="89">
        <f t="shared" si="112"/>
        <v>0.0016349329792802</v>
      </c>
      <c r="AG13" s="89">
        <f t="shared" si="112"/>
        <v>0.0769762087490406</v>
      </c>
      <c r="AH13" s="89">
        <f t="shared" si="112"/>
        <v>0.0285390542378003</v>
      </c>
      <c r="AI13" s="89">
        <f t="shared" si="112"/>
        <v>0.000177602049613377</v>
      </c>
      <c r="AJ13" s="89">
        <f t="shared" si="112"/>
        <v>0.0492197921087262</v>
      </c>
      <c r="AK13" s="89">
        <f t="shared" si="112"/>
        <v>0.0334931335830212</v>
      </c>
      <c r="AL13" s="89">
        <f t="shared" si="112"/>
        <v>0.0728371910060922</v>
      </c>
      <c r="AN13" s="89">
        <f t="shared" si="16"/>
        <v>-0.110368010507119</v>
      </c>
      <c r="AO13" s="89">
        <f t="shared" si="17"/>
        <v>-0.298567770145938</v>
      </c>
      <c r="AP13" s="89">
        <f t="shared" si="18"/>
        <v>-0.230066235462283</v>
      </c>
      <c r="AQ13" s="89">
        <f t="shared" si="19"/>
        <v>-0.0954638633259993</v>
      </c>
      <c r="AR13" s="89">
        <f t="shared" si="20"/>
        <v>-0.0104899809028946</v>
      </c>
      <c r="AS13" s="89">
        <f t="shared" si="21"/>
        <v>-0.197386926999495</v>
      </c>
      <c r="AT13" s="89">
        <f t="shared" si="22"/>
        <v>-0.101498627146095</v>
      </c>
      <c r="AU13" s="89">
        <f t="shared" si="23"/>
        <v>-0.00153376511757556</v>
      </c>
      <c r="AV13" s="89">
        <f t="shared" si="24"/>
        <v>-0.148223408453997</v>
      </c>
      <c r="AW13" s="89">
        <f t="shared" si="25"/>
        <v>-0.113756575565386</v>
      </c>
      <c r="AX13" s="89">
        <f t="shared" si="26"/>
        <v>-0.190799104165325</v>
      </c>
      <c r="AY13" s="89" t="s">
        <v>181</v>
      </c>
      <c r="AZ13" s="91">
        <f t="shared" ref="AZ13:BJ13" si="113">-1/LN(10)*AZ12</f>
        <v>0.907235775909189</v>
      </c>
      <c r="BA13" s="91">
        <f t="shared" si="113"/>
        <v>0.866739301543246</v>
      </c>
      <c r="BB13" s="91">
        <f t="shared" si="113"/>
        <v>0.915671762169498</v>
      </c>
      <c r="BC13" s="91">
        <f t="shared" si="113"/>
        <v>0.759011866548542</v>
      </c>
      <c r="BD13" s="91">
        <f t="shared" si="113"/>
        <v>0.821946458220936</v>
      </c>
      <c r="BE13" s="91">
        <f t="shared" si="113"/>
        <v>0.887203382013939</v>
      </c>
      <c r="BF13" s="91">
        <f t="shared" si="113"/>
        <v>0.791757347354046</v>
      </c>
      <c r="BG13" s="91">
        <f t="shared" si="113"/>
        <v>0.90337686370086</v>
      </c>
      <c r="BH13" s="91">
        <f t="shared" si="113"/>
        <v>0.810946176079264</v>
      </c>
      <c r="BI13" s="91">
        <f t="shared" si="113"/>
        <v>0.900649849799778</v>
      </c>
      <c r="BJ13" s="91">
        <f t="shared" si="113"/>
        <v>0.864527721000039</v>
      </c>
      <c r="BL13" s="89">
        <f t="shared" ref="BL13:BV13" si="114">AZ$17*P13</f>
        <v>0.049889818848093</v>
      </c>
      <c r="BM13" s="89">
        <f t="shared" si="114"/>
        <v>0.493527575670009</v>
      </c>
      <c r="BN13" s="89">
        <f t="shared" si="114"/>
        <v>0.115448382585253</v>
      </c>
      <c r="BO13" s="89">
        <f t="shared" si="114"/>
        <v>0.0256381399525803</v>
      </c>
      <c r="BP13" s="89">
        <f t="shared" si="114"/>
        <v>0.00341312124920068</v>
      </c>
      <c r="BQ13" s="89">
        <f t="shared" si="114"/>
        <v>0.0843215792294743</v>
      </c>
      <c r="BR13" s="89">
        <f t="shared" si="114"/>
        <v>0.0694783762408424</v>
      </c>
      <c r="BS13" s="89">
        <f t="shared" si="114"/>
        <v>0.000533468315899724</v>
      </c>
      <c r="BT13" s="89">
        <f t="shared" si="114"/>
        <v>0.0480453852897722</v>
      </c>
      <c r="BU13" s="89">
        <f t="shared" si="114"/>
        <v>0.0678167841342732</v>
      </c>
      <c r="BV13" s="89">
        <f t="shared" si="114"/>
        <v>0.0714734392297447</v>
      </c>
      <c r="BX13" s="89">
        <f t="shared" si="29"/>
        <v>0.658865777103355</v>
      </c>
      <c r="BY13" s="89">
        <f t="shared" si="30"/>
        <v>0.113372840431255</v>
      </c>
      <c r="BZ13" s="89">
        <f t="shared" si="31"/>
        <v>0.0700118445567422</v>
      </c>
      <c r="CA13" s="89">
        <f t="shared" si="32"/>
        <v>0.18733560865379</v>
      </c>
      <c r="CC13" s="89">
        <f t="shared" ref="CC13:CF13" si="115">BX13/SUM(BX$12:BX$21)</f>
        <v>0.116134794173384</v>
      </c>
      <c r="CD13" s="89">
        <f t="shared" si="115"/>
        <v>0.0272466370312226</v>
      </c>
      <c r="CE13" s="89">
        <f t="shared" si="115"/>
        <v>0.0128740129614891</v>
      </c>
      <c r="CF13" s="89">
        <f t="shared" si="115"/>
        <v>0.0470430923744066</v>
      </c>
      <c r="CH13" s="89">
        <f t="shared" si="34"/>
        <v>-0.250038646636199</v>
      </c>
      <c r="CI13" s="89">
        <f t="shared" si="35"/>
        <v>-0.098164869889764</v>
      </c>
      <c r="CJ13" s="89">
        <f t="shared" si="36"/>
        <v>-0.0560347142898734</v>
      </c>
      <c r="CK13" s="89">
        <f t="shared" si="37"/>
        <v>-0.143796208283417</v>
      </c>
      <c r="CL13" s="89" t="s">
        <v>181</v>
      </c>
      <c r="CM13" s="91">
        <f t="shared" ref="CM13:CP13" si="116">-1/LN(10)*CM12</f>
        <v>0.972412657334773</v>
      </c>
      <c r="CN13" s="91">
        <f t="shared" si="116"/>
        <v>0.894875085888602</v>
      </c>
      <c r="CO13" s="91">
        <f t="shared" si="116"/>
        <v>0.927009216875963</v>
      </c>
      <c r="CP13" s="91">
        <f t="shared" si="116"/>
        <v>0.893188911374052</v>
      </c>
      <c r="CR13" s="89">
        <f t="shared" ref="CR13:CU13" si="117">CM$17*BX13</f>
        <v>0.0730235906612612</v>
      </c>
      <c r="CS13" s="89">
        <f t="shared" si="117"/>
        <v>0.0243789967682341</v>
      </c>
      <c r="CT13" s="89">
        <f t="shared" si="117"/>
        <v>0.0184648209222628</v>
      </c>
      <c r="CU13" s="89">
        <f t="shared" si="117"/>
        <v>0.0768816651608603</v>
      </c>
      <c r="CV13" s="89">
        <f t="shared" si="40"/>
        <v>0.192749073512618</v>
      </c>
      <c r="CX13" s="89">
        <f t="shared" si="41"/>
        <v>0.0730235906612612</v>
      </c>
    </row>
    <row r="14" s="89" customFormat="1" spans="1:102">
      <c r="A14" s="7" t="s">
        <v>74</v>
      </c>
      <c r="B14" s="9">
        <v>2014</v>
      </c>
      <c r="C14" s="7" t="s">
        <v>70</v>
      </c>
      <c r="D14" s="89">
        <v>31263</v>
      </c>
      <c r="E14" s="89">
        <v>2.4839907</v>
      </c>
      <c r="F14" s="89">
        <v>128972</v>
      </c>
      <c r="G14" s="89">
        <v>828</v>
      </c>
      <c r="H14" s="89">
        <v>280</v>
      </c>
      <c r="I14" s="89">
        <v>15</v>
      </c>
      <c r="J14" s="89">
        <v>8247</v>
      </c>
      <c r="K14" s="89">
        <v>19.236904</v>
      </c>
      <c r="L14" s="89">
        <v>811200</v>
      </c>
      <c r="M14" s="89">
        <v>9335</v>
      </c>
      <c r="N14" s="89">
        <v>72000</v>
      </c>
      <c r="P14" s="90">
        <f t="shared" ref="P14:R14" si="118">(D14-MIN(D$12:D$21))/(MAX(D$12:D$21)-MIN(D$12:D$21))+0.001</f>
        <v>0.342360856269113</v>
      </c>
      <c r="Q14" s="91">
        <f t="shared" si="118"/>
        <v>0.96191802365347</v>
      </c>
      <c r="R14" s="91">
        <f t="shared" si="118"/>
        <v>0.792987179487179</v>
      </c>
      <c r="S14" s="91">
        <f t="shared" si="107"/>
        <v>0.179707224334601</v>
      </c>
      <c r="T14" s="91">
        <f t="shared" si="108"/>
        <v>0.0131951219512195</v>
      </c>
      <c r="U14" s="91">
        <f t="shared" ref="U14:Z14" si="119">(I14-MIN(I$12:I$21))/(MAX(I$12:I$21)-MIN(I$12:I$21))+0.001</f>
        <v>0.667666666666667</v>
      </c>
      <c r="V14" s="91">
        <f t="shared" si="110"/>
        <v>0.0283858921161826</v>
      </c>
      <c r="W14" s="91">
        <f t="shared" si="111"/>
        <v>0.763012397310241</v>
      </c>
      <c r="X14" s="91">
        <f t="shared" si="119"/>
        <v>0.141271022528472</v>
      </c>
      <c r="Y14" s="91">
        <f t="shared" si="119"/>
        <v>0.327942148760331</v>
      </c>
      <c r="Z14" s="91">
        <f t="shared" si="119"/>
        <v>0.281199788303784</v>
      </c>
      <c r="AB14" s="89">
        <f t="shared" ref="AB14:AL14" si="120">P14/SUM(P$12:P$21)</f>
        <v>0.0615960209516264</v>
      </c>
      <c r="AC14" s="89">
        <f t="shared" si="120"/>
        <v>0.172534007035605</v>
      </c>
      <c r="AD14" s="89">
        <f t="shared" si="120"/>
        <v>0.129584605634614</v>
      </c>
      <c r="AE14" s="89">
        <f t="shared" si="120"/>
        <v>0.0490468333281447</v>
      </c>
      <c r="AF14" s="89">
        <f t="shared" si="120"/>
        <v>0.00303951457659996</v>
      </c>
      <c r="AG14" s="89">
        <f t="shared" si="120"/>
        <v>0.153722179585572</v>
      </c>
      <c r="AH14" s="89">
        <f t="shared" si="120"/>
        <v>0.00543968320862588</v>
      </c>
      <c r="AI14" s="89">
        <f t="shared" si="120"/>
        <v>0.135512565642715</v>
      </c>
      <c r="AJ14" s="89">
        <f t="shared" si="120"/>
        <v>0.0402042323020727</v>
      </c>
      <c r="AK14" s="89">
        <f t="shared" si="120"/>
        <v>0.0660524344569289</v>
      </c>
      <c r="AL14" s="89">
        <f t="shared" si="120"/>
        <v>0.0900894744962926</v>
      </c>
      <c r="AN14" s="89">
        <f t="shared" si="16"/>
        <v>-0.171677842900432</v>
      </c>
      <c r="AO14" s="89">
        <f t="shared" si="17"/>
        <v>-0.303170014483126</v>
      </c>
      <c r="AP14" s="89">
        <f t="shared" si="18"/>
        <v>-0.264795941466137</v>
      </c>
      <c r="AQ14" s="89">
        <f t="shared" si="19"/>
        <v>-0.147875204633078</v>
      </c>
      <c r="AR14" s="89">
        <f t="shared" si="20"/>
        <v>-0.017617201121478</v>
      </c>
      <c r="AS14" s="89">
        <f t="shared" si="21"/>
        <v>-0.287861434682234</v>
      </c>
      <c r="AT14" s="89">
        <f t="shared" si="22"/>
        <v>-0.0283626956660009</v>
      </c>
      <c r="AU14" s="89">
        <f t="shared" si="23"/>
        <v>-0.270847732814484</v>
      </c>
      <c r="AV14" s="89">
        <f t="shared" si="24"/>
        <v>-0.129207678612145</v>
      </c>
      <c r="AW14" s="89">
        <f t="shared" si="25"/>
        <v>-0.179484702284617</v>
      </c>
      <c r="AX14" s="89">
        <f t="shared" si="26"/>
        <v>-0.216841035541511</v>
      </c>
      <c r="AY14" s="91" t="s">
        <v>182</v>
      </c>
      <c r="AZ14" s="89">
        <f t="shared" ref="AZ14:BJ14" si="121">1-AZ13</f>
        <v>0.0927642240908108</v>
      </c>
      <c r="BA14" s="89">
        <f t="shared" si="121"/>
        <v>0.133260698456754</v>
      </c>
      <c r="BB14" s="89">
        <f t="shared" si="121"/>
        <v>0.0843282378305016</v>
      </c>
      <c r="BC14" s="89">
        <f t="shared" si="121"/>
        <v>0.240988133451458</v>
      </c>
      <c r="BD14" s="89">
        <f t="shared" si="121"/>
        <v>0.178053541779064</v>
      </c>
      <c r="BE14" s="89">
        <f t="shared" si="121"/>
        <v>0.112796617986061</v>
      </c>
      <c r="BF14" s="89">
        <f t="shared" si="121"/>
        <v>0.208242652645954</v>
      </c>
      <c r="BG14" s="89">
        <f t="shared" si="121"/>
        <v>0.0966231362991395</v>
      </c>
      <c r="BH14" s="89">
        <f t="shared" si="121"/>
        <v>0.189053823920736</v>
      </c>
      <c r="BI14" s="89">
        <f t="shared" si="121"/>
        <v>0.0993501502002223</v>
      </c>
      <c r="BJ14" s="89">
        <f t="shared" si="121"/>
        <v>0.135472278999961</v>
      </c>
      <c r="BL14" s="89">
        <f t="shared" ref="BL14:BV14" si="122">AZ$17*P14</f>
        <v>0.0957577965553122</v>
      </c>
      <c r="BM14" s="89">
        <f t="shared" si="122"/>
        <v>0.511129462524132</v>
      </c>
      <c r="BN14" s="89">
        <f t="shared" si="122"/>
        <v>0.149824360936447</v>
      </c>
      <c r="BO14" s="89">
        <f t="shared" si="122"/>
        <v>0.0479648263697424</v>
      </c>
      <c r="BP14" s="89">
        <f t="shared" si="122"/>
        <v>0.00634535599937308</v>
      </c>
      <c r="BQ14" s="89">
        <f t="shared" si="122"/>
        <v>0.168390950345601</v>
      </c>
      <c r="BR14" s="89">
        <f t="shared" si="122"/>
        <v>0.0132429180536514</v>
      </c>
      <c r="BS14" s="89">
        <f t="shared" si="122"/>
        <v>0.407042938603705</v>
      </c>
      <c r="BT14" s="89">
        <f t="shared" si="122"/>
        <v>0.0392449408759312</v>
      </c>
      <c r="BU14" s="89">
        <f t="shared" si="122"/>
        <v>0.133742746942602</v>
      </c>
      <c r="BV14" s="89">
        <f t="shared" si="122"/>
        <v>0.0884027032304395</v>
      </c>
      <c r="BX14" s="89">
        <f t="shared" si="29"/>
        <v>0.756711620015891</v>
      </c>
      <c r="BY14" s="89">
        <f t="shared" si="30"/>
        <v>0.222701132714716</v>
      </c>
      <c r="BZ14" s="89">
        <f t="shared" si="31"/>
        <v>0.420285856657357</v>
      </c>
      <c r="CA14" s="89">
        <f t="shared" si="32"/>
        <v>0.261390391048973</v>
      </c>
      <c r="CC14" s="89">
        <f t="shared" ref="CC14:CF14" si="123">BX14/SUM(BX$12:BX$21)</f>
        <v>0.133381564642062</v>
      </c>
      <c r="CD14" s="89">
        <f t="shared" si="123"/>
        <v>0.0535212569998129</v>
      </c>
      <c r="CE14" s="89">
        <f t="shared" si="123"/>
        <v>0.0772835739494353</v>
      </c>
      <c r="CF14" s="89">
        <f t="shared" si="123"/>
        <v>0.0656394819984498</v>
      </c>
      <c r="CH14" s="89">
        <f t="shared" si="34"/>
        <v>-0.268702677450796</v>
      </c>
      <c r="CI14" s="89">
        <f t="shared" si="35"/>
        <v>-0.156692919780045</v>
      </c>
      <c r="CJ14" s="89">
        <f t="shared" si="36"/>
        <v>-0.197867112906399</v>
      </c>
      <c r="CK14" s="89">
        <f t="shared" si="37"/>
        <v>-0.1787742428236</v>
      </c>
      <c r="CL14" s="91" t="s">
        <v>182</v>
      </c>
      <c r="CM14" s="89">
        <f t="shared" ref="CM14:CP14" si="124">1-CM13</f>
        <v>0.0275873426652269</v>
      </c>
      <c r="CN14" s="89">
        <f t="shared" si="124"/>
        <v>0.105124914111398</v>
      </c>
      <c r="CO14" s="89">
        <f t="shared" si="124"/>
        <v>0.0729907831240365</v>
      </c>
      <c r="CP14" s="89">
        <f t="shared" si="124"/>
        <v>0.106811088625948</v>
      </c>
      <c r="CR14" s="89">
        <f t="shared" ref="CR14:CU14" si="125">CM$17*BX14</f>
        <v>0.0838680676838251</v>
      </c>
      <c r="CS14" s="89">
        <f t="shared" si="125"/>
        <v>0.0478882788336436</v>
      </c>
      <c r="CT14" s="89">
        <f t="shared" si="125"/>
        <v>0.110845573752142</v>
      </c>
      <c r="CU14" s="89">
        <f t="shared" si="125"/>
        <v>0.107273404481433</v>
      </c>
      <c r="CV14" s="89">
        <f t="shared" si="40"/>
        <v>0.349875324751044</v>
      </c>
      <c r="CX14" s="89">
        <f t="shared" si="41"/>
        <v>0.107273404481433</v>
      </c>
    </row>
    <row r="15" s="89" customFormat="1" spans="1:102">
      <c r="A15" s="7" t="s">
        <v>74</v>
      </c>
      <c r="B15" s="9">
        <v>2015</v>
      </c>
      <c r="C15" s="7" t="s">
        <v>70</v>
      </c>
      <c r="D15" s="89">
        <v>31521</v>
      </c>
      <c r="E15" s="89">
        <v>1.010374</v>
      </c>
      <c r="F15" s="89">
        <v>115647</v>
      </c>
      <c r="G15" s="89">
        <v>837</v>
      </c>
      <c r="H15" s="89">
        <v>2200</v>
      </c>
      <c r="I15" s="89">
        <v>15</v>
      </c>
      <c r="J15" s="89">
        <v>8379</v>
      </c>
      <c r="K15" s="89">
        <v>21.626764</v>
      </c>
      <c r="L15" s="89">
        <v>722200</v>
      </c>
      <c r="M15" s="89">
        <v>9021</v>
      </c>
      <c r="N15" s="89">
        <v>63529</v>
      </c>
      <c r="P15" s="90">
        <f t="shared" ref="P15:R15" si="126">(D15-MIN(D$12:D$21))/(MAX(D$12:D$21)-MIN(D$12:D$21))+0.001</f>
        <v>0.440984709480122</v>
      </c>
      <c r="Q15" s="91">
        <f t="shared" si="126"/>
        <v>0.001</v>
      </c>
      <c r="R15" s="91">
        <f t="shared" si="126"/>
        <v>0.0811816239316239</v>
      </c>
      <c r="S15" s="91">
        <f t="shared" si="107"/>
        <v>0.213927756653992</v>
      </c>
      <c r="T15" s="91">
        <f t="shared" si="108"/>
        <v>0.321282413350449</v>
      </c>
      <c r="U15" s="91">
        <f t="shared" ref="U15:Z15" si="127">(I15-MIN(I$12:I$21))/(MAX(I$12:I$21)-MIN(I$12:I$21))+0.001</f>
        <v>0.667666666666667</v>
      </c>
      <c r="V15" s="91">
        <f t="shared" si="110"/>
        <v>0.001</v>
      </c>
      <c r="W15" s="91">
        <f t="shared" si="111"/>
        <v>0.552198139080284</v>
      </c>
      <c r="X15" s="91">
        <f t="shared" si="127"/>
        <v>0.001</v>
      </c>
      <c r="Y15" s="91">
        <f t="shared" si="127"/>
        <v>0.27604132231405</v>
      </c>
      <c r="Z15" s="91">
        <f t="shared" si="127"/>
        <v>0.001</v>
      </c>
      <c r="AB15" s="89">
        <f t="shared" ref="AB15:AL15" si="128">P15/SUM(P$12:P$21)</f>
        <v>0.0793399797526299</v>
      </c>
      <c r="AC15" s="89">
        <f t="shared" si="128"/>
        <v>0.000179364564123981</v>
      </c>
      <c r="AD15" s="89">
        <f t="shared" si="128"/>
        <v>0.0132661523339636</v>
      </c>
      <c r="AE15" s="89">
        <f t="shared" si="128"/>
        <v>0.0583865176468146</v>
      </c>
      <c r="AF15" s="89">
        <f t="shared" si="128"/>
        <v>0.0740078479148616</v>
      </c>
      <c r="AG15" s="89">
        <f t="shared" si="128"/>
        <v>0.153722179585572</v>
      </c>
      <c r="AH15" s="89">
        <f t="shared" si="128"/>
        <v>0.000191633336248917</v>
      </c>
      <c r="AI15" s="89">
        <f t="shared" si="128"/>
        <v>0.0980715212933512</v>
      </c>
      <c r="AJ15" s="89">
        <f t="shared" si="128"/>
        <v>0.000284589377088779</v>
      </c>
      <c r="AK15" s="89">
        <f t="shared" si="128"/>
        <v>0.0555988347898461</v>
      </c>
      <c r="AL15" s="89">
        <f t="shared" si="128"/>
        <v>0.000320375328302053</v>
      </c>
      <c r="AN15" s="89">
        <f t="shared" si="16"/>
        <v>-0.201048549561776</v>
      </c>
      <c r="AO15" s="89">
        <f t="shared" si="17"/>
        <v>-0.00154721490025116</v>
      </c>
      <c r="AP15" s="89">
        <f t="shared" si="18"/>
        <v>-0.0573434664803942</v>
      </c>
      <c r="AQ15" s="89">
        <f t="shared" si="19"/>
        <v>-0.165856845315977</v>
      </c>
      <c r="AR15" s="89">
        <f t="shared" si="20"/>
        <v>-0.19268565895548</v>
      </c>
      <c r="AS15" s="89">
        <f t="shared" si="21"/>
        <v>-0.287861434682234</v>
      </c>
      <c r="AT15" s="89">
        <f t="shared" si="22"/>
        <v>-0.00164036731516773</v>
      </c>
      <c r="AU15" s="89">
        <f t="shared" si="23"/>
        <v>-0.227727785832742</v>
      </c>
      <c r="AV15" s="89">
        <f t="shared" si="24"/>
        <v>-0.00232351949600075</v>
      </c>
      <c r="AW15" s="89">
        <f t="shared" si="25"/>
        <v>-0.160658005760762</v>
      </c>
      <c r="AX15" s="89">
        <f t="shared" si="26"/>
        <v>-0.00257774544956172</v>
      </c>
      <c r="AY15" s="91" t="s">
        <v>183</v>
      </c>
      <c r="AZ15" s="77">
        <f t="shared" ref="AZ15:BB15" si="129">AZ14/(3-SUM($AZ13:$BB13))</f>
        <v>0.298898918824629</v>
      </c>
      <c r="BA15" s="77">
        <f t="shared" si="129"/>
        <v>0.429384054908344</v>
      </c>
      <c r="BB15" s="77">
        <f t="shared" si="129"/>
        <v>0.271717026267026</v>
      </c>
      <c r="BC15" s="77">
        <f t="shared" ref="BC15:BE15" si="130">BC14/(3-SUM($BC13:$BE13))</f>
        <v>0.453122944558863</v>
      </c>
      <c r="BD15" s="77">
        <f t="shared" si="130"/>
        <v>0.334788871072423</v>
      </c>
      <c r="BE15" s="77">
        <f t="shared" si="130"/>
        <v>0.212088184368714</v>
      </c>
      <c r="BF15" s="77">
        <f>BF14/(2-SUM($BF13:$BG13))</f>
        <v>0.68306336820055</v>
      </c>
      <c r="BG15" s="77">
        <f>BG14/(2-SUM($BF13:$BG13))</f>
        <v>0.316936631799448</v>
      </c>
      <c r="BH15" s="77">
        <f t="shared" ref="BH15:BJ15" si="131">BH14/(3-SUM($BH13:$BJ13))</f>
        <v>0.446011831351177</v>
      </c>
      <c r="BI15" s="77">
        <f t="shared" si="131"/>
        <v>0.234384798555537</v>
      </c>
      <c r="BJ15" s="77">
        <f t="shared" si="131"/>
        <v>0.319603370093287</v>
      </c>
      <c r="BL15" s="89">
        <f t="shared" ref="BL15:BV15" si="132">AZ$17*P15</f>
        <v>0.123342734197416</v>
      </c>
      <c r="BM15" s="89">
        <f t="shared" si="132"/>
        <v>0.000531364887605293</v>
      </c>
      <c r="BN15" s="89">
        <f t="shared" si="132"/>
        <v>0.0153381860892181</v>
      </c>
      <c r="BO15" s="89">
        <f t="shared" si="132"/>
        <v>0.0570984708131267</v>
      </c>
      <c r="BP15" s="89">
        <f t="shared" si="132"/>
        <v>0.154500374955452</v>
      </c>
      <c r="BQ15" s="89">
        <f t="shared" si="132"/>
        <v>0.168390950345601</v>
      </c>
      <c r="BR15" s="89">
        <f t="shared" si="132"/>
        <v>0.000466531684100275</v>
      </c>
      <c r="BS15" s="89">
        <f t="shared" si="132"/>
        <v>0.294580211298121</v>
      </c>
      <c r="BT15" s="89">
        <f t="shared" si="132"/>
        <v>0.000277798943998028</v>
      </c>
      <c r="BU15" s="89">
        <f t="shared" si="132"/>
        <v>0.112576333525613</v>
      </c>
      <c r="BV15" s="89">
        <f t="shared" si="132"/>
        <v>0.000314376848445337</v>
      </c>
      <c r="BX15" s="89">
        <f t="shared" si="29"/>
        <v>0.139212285174239</v>
      </c>
      <c r="BY15" s="89">
        <f t="shared" si="30"/>
        <v>0.37998979611418</v>
      </c>
      <c r="BZ15" s="89">
        <f t="shared" si="31"/>
        <v>0.295046742982221</v>
      </c>
      <c r="CA15" s="89">
        <f t="shared" si="32"/>
        <v>0.113168509318057</v>
      </c>
      <c r="CC15" s="89">
        <f t="shared" ref="CC15:CF15" si="133">BX15/SUM(BX$12:BX$21)</f>
        <v>0.0245382149854486</v>
      </c>
      <c r="CD15" s="89">
        <f t="shared" si="133"/>
        <v>0.0913220839392239</v>
      </c>
      <c r="CE15" s="89">
        <f t="shared" si="133"/>
        <v>0.0542541853803002</v>
      </c>
      <c r="CF15" s="89">
        <f t="shared" si="133"/>
        <v>0.0284184980953728</v>
      </c>
      <c r="CH15" s="89">
        <f t="shared" si="34"/>
        <v>-0.0909760107021549</v>
      </c>
      <c r="CI15" s="89">
        <f t="shared" si="35"/>
        <v>-0.218566863669343</v>
      </c>
      <c r="CJ15" s="89">
        <f t="shared" si="36"/>
        <v>-0.15810077283979</v>
      </c>
      <c r="CK15" s="89">
        <f t="shared" si="37"/>
        <v>-0.101190172572393</v>
      </c>
      <c r="CL15" s="91" t="s">
        <v>183</v>
      </c>
      <c r="CM15" s="89">
        <f t="shared" ref="CM15:CP15" si="134">CM14/(4-SUM($CM13:$CP13))</f>
        <v>0.0882755054796759</v>
      </c>
      <c r="CN15" s="89">
        <f t="shared" si="134"/>
        <v>0.336384516780165</v>
      </c>
      <c r="CO15" s="89">
        <f t="shared" si="134"/>
        <v>0.233559946451578</v>
      </c>
      <c r="CP15" s="89">
        <f t="shared" si="134"/>
        <v>0.341780031288581</v>
      </c>
      <c r="CR15" s="89">
        <f t="shared" ref="CR15:CU15" si="135">CM$17*BX15</f>
        <v>0.0154292137804992</v>
      </c>
      <c r="CS15" s="89">
        <f t="shared" si="135"/>
        <v>0.0817106634727627</v>
      </c>
      <c r="CT15" s="89">
        <f t="shared" si="135"/>
        <v>0.0778151940911684</v>
      </c>
      <c r="CU15" s="89">
        <f t="shared" si="135"/>
        <v>0.0464438314886725</v>
      </c>
      <c r="CV15" s="89">
        <f t="shared" si="40"/>
        <v>0.221398902833103</v>
      </c>
      <c r="CX15" s="89">
        <f t="shared" si="41"/>
        <v>0.0778151940911684</v>
      </c>
    </row>
    <row r="16" s="89" customFormat="1" spans="1:102">
      <c r="A16" s="7" t="s">
        <v>74</v>
      </c>
      <c r="B16" s="9">
        <v>2016</v>
      </c>
      <c r="C16" s="7" t="s">
        <v>70</v>
      </c>
      <c r="D16" s="89">
        <v>31567</v>
      </c>
      <c r="E16" s="89">
        <v>2.4007666</v>
      </c>
      <c r="F16" s="89">
        <v>128305</v>
      </c>
      <c r="G16" s="89">
        <v>840</v>
      </c>
      <c r="H16" s="89">
        <v>2266</v>
      </c>
      <c r="I16" s="89">
        <v>10</v>
      </c>
      <c r="J16" s="89">
        <v>8333</v>
      </c>
      <c r="K16" s="89">
        <v>16.719664</v>
      </c>
      <c r="L16" s="89">
        <v>749700</v>
      </c>
      <c r="M16" s="89">
        <v>9752</v>
      </c>
      <c r="N16" s="89">
        <v>69943</v>
      </c>
      <c r="P16" s="90">
        <f t="shared" ref="P16:R16" si="136">(D16-MIN(D$12:D$21))/(MAX(D$12:D$21)-MIN(D$12:D$21))+0.001</f>
        <v>0.45856880733945</v>
      </c>
      <c r="Q16" s="91">
        <f t="shared" si="136"/>
        <v>0.907649136980064</v>
      </c>
      <c r="R16" s="91">
        <f t="shared" si="136"/>
        <v>0.757356837606838</v>
      </c>
      <c r="S16" s="91">
        <f t="shared" si="107"/>
        <v>0.225334600760456</v>
      </c>
      <c r="T16" s="91">
        <f t="shared" si="108"/>
        <v>0.331872913992298</v>
      </c>
      <c r="U16" s="91">
        <f t="shared" ref="U16:Z16" si="137">(I16-MIN(I$12:I$21))/(MAX(I$12:I$21)-MIN(I$12:I$21))+0.001</f>
        <v>0.112111111111111</v>
      </c>
      <c r="V16" s="91">
        <f t="shared" si="110"/>
        <v>0.0105435684647303</v>
      </c>
      <c r="W16" s="91">
        <f t="shared" si="111"/>
        <v>0.985063096257783</v>
      </c>
      <c r="X16" s="91">
        <f t="shared" si="137"/>
        <v>0.044342169882393</v>
      </c>
      <c r="Y16" s="91">
        <f t="shared" si="137"/>
        <v>0.396867768595041</v>
      </c>
      <c r="Z16" s="91">
        <f t="shared" si="137"/>
        <v>0.213159301402487</v>
      </c>
      <c r="AB16" s="89">
        <f t="shared" ref="AB16:AL16" si="138">P16/SUM(P$12:P$21)</f>
        <v>0.0825036313218012</v>
      </c>
      <c r="AC16" s="89">
        <f t="shared" si="138"/>
        <v>0.162800091831936</v>
      </c>
      <c r="AD16" s="89">
        <f t="shared" si="138"/>
        <v>0.123762135964706</v>
      </c>
      <c r="AE16" s="89">
        <f t="shared" si="138"/>
        <v>0.0614997457530379</v>
      </c>
      <c r="AF16" s="89">
        <f t="shared" si="138"/>
        <v>0.0764473843733644</v>
      </c>
      <c r="AG16" s="89">
        <f t="shared" si="138"/>
        <v>0.0258122281913533</v>
      </c>
      <c r="AH16" s="89">
        <f t="shared" si="138"/>
        <v>0.00202049920086513</v>
      </c>
      <c r="AI16" s="89">
        <f t="shared" si="138"/>
        <v>0.174949224893882</v>
      </c>
      <c r="AJ16" s="89">
        <f t="shared" si="138"/>
        <v>0.012619310505595</v>
      </c>
      <c r="AK16" s="89">
        <f t="shared" si="138"/>
        <v>0.0799350811485642</v>
      </c>
      <c r="AL16" s="89">
        <f t="shared" si="138"/>
        <v>0.0682909811674581</v>
      </c>
      <c r="AN16" s="89">
        <f t="shared" si="16"/>
        <v>-0.205839379905401</v>
      </c>
      <c r="AO16" s="89">
        <f t="shared" si="17"/>
        <v>-0.295519978841733</v>
      </c>
      <c r="AP16" s="89">
        <f t="shared" si="18"/>
        <v>-0.258587841284665</v>
      </c>
      <c r="AQ16" s="89">
        <f t="shared" si="19"/>
        <v>-0.171505708629765</v>
      </c>
      <c r="AR16" s="89">
        <f t="shared" si="20"/>
        <v>-0.19655788809437</v>
      </c>
      <c r="AS16" s="89">
        <f t="shared" si="21"/>
        <v>-0.0943929163693858</v>
      </c>
      <c r="AT16" s="89">
        <f t="shared" si="22"/>
        <v>-0.0125360067984713</v>
      </c>
      <c r="AU16" s="89">
        <f t="shared" si="23"/>
        <v>-0.304981896673207</v>
      </c>
      <c r="AV16" s="89">
        <f t="shared" si="24"/>
        <v>-0.0551782766442862</v>
      </c>
      <c r="AW16" s="89">
        <f t="shared" si="25"/>
        <v>-0.201959216645984</v>
      </c>
      <c r="AX16" s="89">
        <f t="shared" si="26"/>
        <v>-0.183291461581103</v>
      </c>
      <c r="AY16" s="89" t="s">
        <v>184</v>
      </c>
      <c r="AZ16" s="92">
        <v>0.26049795615013</v>
      </c>
      <c r="BA16" s="92">
        <v>0.633345720302242</v>
      </c>
      <c r="BB16" s="92">
        <v>0.106156323547628</v>
      </c>
      <c r="BC16" s="92">
        <v>0.0806878306878307</v>
      </c>
      <c r="BD16" s="92">
        <v>0.626984126984127</v>
      </c>
      <c r="BE16" s="92">
        <v>0.292328042328042</v>
      </c>
      <c r="BF16" s="92">
        <v>0.25</v>
      </c>
      <c r="BG16" s="92">
        <v>0.75</v>
      </c>
      <c r="BH16" s="92">
        <v>0.10958605664488</v>
      </c>
      <c r="BI16" s="92">
        <v>0.581263616557734</v>
      </c>
      <c r="BJ16" s="92">
        <v>0.309150326797386</v>
      </c>
      <c r="BL16" s="89">
        <f t="shared" ref="BL16:BV16" si="139">AZ$17*P16</f>
        <v>0.128260978893295</v>
      </c>
      <c r="BM16" s="89">
        <f t="shared" si="139"/>
        <v>0.482292881656453</v>
      </c>
      <c r="BN16" s="89">
        <f t="shared" si="139"/>
        <v>0.143092482615764</v>
      </c>
      <c r="BO16" s="89">
        <f t="shared" si="139"/>
        <v>0.0601430189609216</v>
      </c>
      <c r="BP16" s="89">
        <f t="shared" si="139"/>
        <v>0.159593203732068</v>
      </c>
      <c r="BQ16" s="89">
        <f t="shared" si="139"/>
        <v>0.0282753318187237</v>
      </c>
      <c r="BR16" s="89">
        <f t="shared" si="139"/>
        <v>0.00491890875227718</v>
      </c>
      <c r="BS16" s="89">
        <f t="shared" si="139"/>
        <v>0.525499951015607</v>
      </c>
      <c r="BT16" s="89">
        <f t="shared" si="139"/>
        <v>0.01231820796791</v>
      </c>
      <c r="BU16" s="89">
        <f t="shared" si="139"/>
        <v>0.161852283232043</v>
      </c>
      <c r="BV16" s="89">
        <f t="shared" si="139"/>
        <v>0.0670123493917235</v>
      </c>
      <c r="BX16" s="89">
        <f t="shared" si="29"/>
        <v>0.753646343165512</v>
      </c>
      <c r="BY16" s="89">
        <f t="shared" si="30"/>
        <v>0.248011554511713</v>
      </c>
      <c r="BZ16" s="89">
        <f t="shared" si="31"/>
        <v>0.530418859767884</v>
      </c>
      <c r="CA16" s="89">
        <f t="shared" si="32"/>
        <v>0.241182840591676</v>
      </c>
      <c r="CC16" s="89">
        <f t="shared" ref="CC16:CF16" si="140">BX16/SUM(BX$12:BX$21)</f>
        <v>0.132841264464888</v>
      </c>
      <c r="CD16" s="89">
        <f t="shared" si="140"/>
        <v>0.0596040531367597</v>
      </c>
      <c r="CE16" s="89">
        <f t="shared" si="140"/>
        <v>0.0975352002065257</v>
      </c>
      <c r="CF16" s="89">
        <f t="shared" si="140"/>
        <v>0.0605650294175744</v>
      </c>
      <c r="CH16" s="89">
        <f t="shared" si="34"/>
        <v>-0.268153424778205</v>
      </c>
      <c r="CI16" s="89">
        <f t="shared" si="35"/>
        <v>-0.168085319387891</v>
      </c>
      <c r="CJ16" s="89">
        <f t="shared" si="36"/>
        <v>-0.227017268948387</v>
      </c>
      <c r="CK16" s="89">
        <f t="shared" si="37"/>
        <v>-0.169826621233661</v>
      </c>
      <c r="CL16" s="89" t="s">
        <v>184</v>
      </c>
      <c r="CM16" s="92">
        <v>0.133389037433155</v>
      </c>
      <c r="CN16" s="92">
        <v>0.0936831550802139</v>
      </c>
      <c r="CO16" s="92">
        <v>0.293917112299465</v>
      </c>
      <c r="CP16" s="92">
        <v>0.479010695187166</v>
      </c>
      <c r="CR16" s="89">
        <f t="shared" ref="CR16:CU16" si="141">CM$17*BX16</f>
        <v>0.0835283360878549</v>
      </c>
      <c r="CS16" s="89">
        <f t="shared" si="141"/>
        <v>0.053330875921663</v>
      </c>
      <c r="CT16" s="89">
        <f t="shared" si="141"/>
        <v>0.139891890028223</v>
      </c>
      <c r="CU16" s="89">
        <f t="shared" si="141"/>
        <v>0.0989803194713631</v>
      </c>
      <c r="CV16" s="89">
        <f t="shared" si="40"/>
        <v>0.375731421509104</v>
      </c>
      <c r="CX16" s="89">
        <f t="shared" si="41"/>
        <v>0.0989803194713631</v>
      </c>
    </row>
    <row r="17" s="89" customFormat="1" spans="1:102">
      <c r="A17" s="7" t="s">
        <v>74</v>
      </c>
      <c r="B17" s="9">
        <v>2017</v>
      </c>
      <c r="C17" s="7" t="s">
        <v>70</v>
      </c>
      <c r="D17" s="89">
        <v>31651</v>
      </c>
      <c r="E17" s="89">
        <v>2.4692427</v>
      </c>
      <c r="F17" s="89">
        <v>128829</v>
      </c>
      <c r="G17" s="89">
        <v>781</v>
      </c>
      <c r="H17" s="89">
        <v>3100</v>
      </c>
      <c r="I17" s="89">
        <v>11</v>
      </c>
      <c r="J17" s="89">
        <v>3855</v>
      </c>
      <c r="K17" s="89">
        <v>16.538998</v>
      </c>
      <c r="L17" s="89">
        <v>971900</v>
      </c>
      <c r="M17" s="89">
        <v>10483</v>
      </c>
      <c r="N17" s="89">
        <v>71440</v>
      </c>
      <c r="P17" s="90">
        <f t="shared" ref="P17:R17" si="142">(D17-MIN(D$12:D$21))/(MAX(D$12:D$21)-MIN(D$12:D$21))+0.001</f>
        <v>0.490678899082569</v>
      </c>
      <c r="Q17" s="91">
        <f t="shared" si="142"/>
        <v>0.952301127337867</v>
      </c>
      <c r="R17" s="91">
        <f t="shared" si="142"/>
        <v>0.785348290598291</v>
      </c>
      <c r="S17" s="91">
        <f t="shared" si="107"/>
        <v>0.001</v>
      </c>
      <c r="T17" s="91">
        <f t="shared" si="108"/>
        <v>0.465698331193838</v>
      </c>
      <c r="U17" s="91">
        <f t="shared" ref="U17:Z17" si="143">(I17-MIN(I$12:I$21))/(MAX(I$12:I$21)-MIN(I$12:I$21))+0.001</f>
        <v>0.223222222222222</v>
      </c>
      <c r="V17" s="91">
        <f t="shared" si="110"/>
        <v>0.939589211618257</v>
      </c>
      <c r="W17" s="91">
        <f t="shared" si="111"/>
        <v>1.001</v>
      </c>
      <c r="X17" s="91">
        <f t="shared" si="143"/>
        <v>0.394546902532128</v>
      </c>
      <c r="Y17" s="91">
        <f t="shared" si="143"/>
        <v>0.517694214876033</v>
      </c>
      <c r="Z17" s="91">
        <f t="shared" si="143"/>
        <v>0.262676369409897</v>
      </c>
      <c r="AB17" s="89">
        <f t="shared" ref="AB17:AL17" si="144">P17/SUM(P$12:P$21)</f>
        <v>0.0882807341872442</v>
      </c>
      <c r="AC17" s="89">
        <f t="shared" si="144"/>
        <v>0.170809076619732</v>
      </c>
      <c r="AD17" s="89">
        <f t="shared" si="144"/>
        <v>0.128336310038217</v>
      </c>
      <c r="AE17" s="89">
        <f t="shared" si="144"/>
        <v>0.00027292633064558</v>
      </c>
      <c r="AF17" s="89">
        <f t="shared" si="144"/>
        <v>0.107274254167172</v>
      </c>
      <c r="AG17" s="89">
        <f t="shared" si="144"/>
        <v>0.0513942184701969</v>
      </c>
      <c r="AH17" s="89">
        <f t="shared" si="144"/>
        <v>0.180056615325896</v>
      </c>
      <c r="AI17" s="89">
        <f t="shared" si="144"/>
        <v>0.177779651662991</v>
      </c>
      <c r="AJ17" s="89">
        <f t="shared" si="144"/>
        <v>0.112283857223925</v>
      </c>
      <c r="AK17" s="89">
        <f t="shared" si="144"/>
        <v>0.104271327507283</v>
      </c>
      <c r="AL17" s="89">
        <f t="shared" si="144"/>
        <v>0.0841550280868871</v>
      </c>
      <c r="AN17" s="89">
        <f t="shared" si="16"/>
        <v>-0.214277944923159</v>
      </c>
      <c r="AO17" s="89">
        <f t="shared" si="17"/>
        <v>-0.301855313099023</v>
      </c>
      <c r="AP17" s="89">
        <f t="shared" si="18"/>
        <v>-0.263487411420376</v>
      </c>
      <c r="AQ17" s="89">
        <f t="shared" si="19"/>
        <v>-0.0022397177080744</v>
      </c>
      <c r="AR17" s="89">
        <f t="shared" si="20"/>
        <v>-0.239475462113541</v>
      </c>
      <c r="AS17" s="89">
        <f t="shared" si="21"/>
        <v>-0.152549840222304</v>
      </c>
      <c r="AT17" s="89">
        <f t="shared" si="22"/>
        <v>-0.308704176699839</v>
      </c>
      <c r="AU17" s="89">
        <f t="shared" si="23"/>
        <v>-0.307062864601458</v>
      </c>
      <c r="AV17" s="89">
        <f t="shared" si="24"/>
        <v>-0.245533937277393</v>
      </c>
      <c r="AW17" s="89">
        <f t="shared" si="25"/>
        <v>-0.235732327383152</v>
      </c>
      <c r="AX17" s="89">
        <f t="shared" si="26"/>
        <v>-0.20829165630883</v>
      </c>
      <c r="AY17" s="89" t="s">
        <v>185</v>
      </c>
      <c r="AZ17" s="89">
        <f t="shared" ref="AZ17:BJ17" si="145">AVERAGE(AZ15:AZ16)</f>
        <v>0.279698437487379</v>
      </c>
      <c r="BA17" s="89">
        <f t="shared" si="145"/>
        <v>0.531364887605293</v>
      </c>
      <c r="BB17" s="89">
        <f t="shared" si="145"/>
        <v>0.188936674907327</v>
      </c>
      <c r="BC17" s="89">
        <f t="shared" si="145"/>
        <v>0.266905387623347</v>
      </c>
      <c r="BD17" s="89">
        <f t="shared" si="145"/>
        <v>0.480886499028275</v>
      </c>
      <c r="BE17" s="89">
        <f t="shared" si="145"/>
        <v>0.252208113348378</v>
      </c>
      <c r="BF17" s="89">
        <f t="shared" si="145"/>
        <v>0.466531684100275</v>
      </c>
      <c r="BG17" s="89">
        <f t="shared" si="145"/>
        <v>0.533468315899724</v>
      </c>
      <c r="BH17" s="89">
        <f t="shared" si="145"/>
        <v>0.277798943998028</v>
      </c>
      <c r="BI17" s="89">
        <f t="shared" si="145"/>
        <v>0.407824207556635</v>
      </c>
      <c r="BJ17" s="89">
        <f t="shared" si="145"/>
        <v>0.314376848445337</v>
      </c>
      <c r="BL17" s="89">
        <f t="shared" ref="BL17:BV17" si="146">AZ$17*P17</f>
        <v>0.137242121381422</v>
      </c>
      <c r="BM17" s="89">
        <f t="shared" si="146"/>
        <v>0.506019381494279</v>
      </c>
      <c r="BN17" s="89">
        <f t="shared" si="146"/>
        <v>0.148381094669794</v>
      </c>
      <c r="BO17" s="89">
        <f t="shared" si="146"/>
        <v>0.000266905387623347</v>
      </c>
      <c r="BP17" s="89">
        <f t="shared" si="146"/>
        <v>0.223948040091115</v>
      </c>
      <c r="BQ17" s="89">
        <f t="shared" si="146"/>
        <v>0.056298455524099</v>
      </c>
      <c r="BR17" s="89">
        <f t="shared" si="146"/>
        <v>0.438348137258715</v>
      </c>
      <c r="BS17" s="89">
        <f t="shared" si="146"/>
        <v>0.534001784215624</v>
      </c>
      <c r="BT17" s="89">
        <f t="shared" si="146"/>
        <v>0.109604712881118</v>
      </c>
      <c r="BU17" s="89">
        <f t="shared" si="146"/>
        <v>0.211128232938473</v>
      </c>
      <c r="BV17" s="89">
        <f t="shared" si="146"/>
        <v>0.0825793691761465</v>
      </c>
      <c r="BX17" s="89">
        <f t="shared" si="29"/>
        <v>0.791642597545496</v>
      </c>
      <c r="BY17" s="89">
        <f t="shared" si="30"/>
        <v>0.280513401002837</v>
      </c>
      <c r="BZ17" s="89">
        <f t="shared" si="31"/>
        <v>0.972349921474339</v>
      </c>
      <c r="CA17" s="89">
        <f t="shared" si="32"/>
        <v>0.403312314995737</v>
      </c>
      <c r="CC17" s="89">
        <f t="shared" ref="CC17:CF17" si="147">BX17/SUM(BX$12:BX$21)</f>
        <v>0.139538663745784</v>
      </c>
      <c r="CD17" s="89">
        <f t="shared" si="147"/>
        <v>0.0674151480235033</v>
      </c>
      <c r="CE17" s="89">
        <f t="shared" si="147"/>
        <v>0.178798967109317</v>
      </c>
      <c r="CF17" s="89">
        <f t="shared" si="147"/>
        <v>0.101278441543614</v>
      </c>
      <c r="CH17" s="89">
        <f t="shared" si="34"/>
        <v>-0.274809336058375</v>
      </c>
      <c r="CI17" s="89">
        <f t="shared" si="35"/>
        <v>-0.18181093775971</v>
      </c>
      <c r="CJ17" s="89">
        <f t="shared" si="36"/>
        <v>-0.307801204803585</v>
      </c>
      <c r="CK17" s="89">
        <f t="shared" si="37"/>
        <v>-0.231915650736583</v>
      </c>
      <c r="CL17" s="89" t="s">
        <v>185</v>
      </c>
      <c r="CM17" s="89">
        <f t="shared" ref="CM17:CP17" si="148">AVERAGE(CM15:CM16)</f>
        <v>0.110832271456415</v>
      </c>
      <c r="CN17" s="89">
        <f t="shared" si="148"/>
        <v>0.21503383593019</v>
      </c>
      <c r="CO17" s="89">
        <f t="shared" si="148"/>
        <v>0.263738529375521</v>
      </c>
      <c r="CP17" s="89">
        <f t="shared" si="148"/>
        <v>0.410395363237873</v>
      </c>
      <c r="CR17" s="89">
        <f t="shared" ref="CR17:CU17" si="149">CM$17*BX17</f>
        <v>0.0877395472676242</v>
      </c>
      <c r="CS17" s="89">
        <f t="shared" si="149"/>
        <v>0.0603198726474636</v>
      </c>
      <c r="CT17" s="89">
        <f t="shared" si="149"/>
        <v>0.256446138328046</v>
      </c>
      <c r="CU17" s="89">
        <f t="shared" si="149"/>
        <v>0.165517504010983</v>
      </c>
      <c r="CV17" s="89">
        <f t="shared" si="40"/>
        <v>0.570023062254117</v>
      </c>
      <c r="CX17" s="89">
        <f t="shared" si="41"/>
        <v>0.165517504010983</v>
      </c>
    </row>
    <row r="18" s="89" customFormat="1" spans="1:102">
      <c r="A18" s="7" t="s">
        <v>74</v>
      </c>
      <c r="B18" s="9">
        <v>2018</v>
      </c>
      <c r="C18" s="7" t="s">
        <v>70</v>
      </c>
      <c r="D18" s="89">
        <v>32518</v>
      </c>
      <c r="E18" s="89">
        <v>1.3061996</v>
      </c>
      <c r="F18" s="89">
        <v>124316</v>
      </c>
      <c r="G18" s="89">
        <v>807</v>
      </c>
      <c r="H18" s="89">
        <v>3934</v>
      </c>
      <c r="I18" s="89">
        <v>9</v>
      </c>
      <c r="J18" s="89">
        <v>3781</v>
      </c>
      <c r="K18" s="89">
        <v>18.58559</v>
      </c>
      <c r="L18" s="89">
        <v>1145757</v>
      </c>
      <c r="M18" s="89">
        <v>11214</v>
      </c>
      <c r="N18" s="89">
        <v>71598</v>
      </c>
      <c r="P18" s="90">
        <f t="shared" ref="P18:R18" si="150">(D18-MIN(D$12:D$21))/(MAX(D$12:D$21)-MIN(D$12:D$21))+0.001</f>
        <v>0.822100917431193</v>
      </c>
      <c r="Q18" s="91">
        <f t="shared" si="150"/>
        <v>0.193902367961833</v>
      </c>
      <c r="R18" s="91">
        <f t="shared" si="150"/>
        <v>0.544269230769231</v>
      </c>
      <c r="S18" s="91">
        <f t="shared" si="107"/>
        <v>0.0998593155893536</v>
      </c>
      <c r="T18" s="91">
        <f t="shared" si="108"/>
        <v>0.599523748395379</v>
      </c>
      <c r="U18" s="91">
        <f t="shared" ref="U18:Z18" si="151">(I18-MIN(I$12:I$21))/(MAX(I$12:I$21)-MIN(I$12:I$21))+0.001</f>
        <v>0.001</v>
      </c>
      <c r="V18" s="91">
        <f t="shared" si="110"/>
        <v>0.954941908713693</v>
      </c>
      <c r="W18" s="91">
        <f t="shared" si="111"/>
        <v>0.820466088231376</v>
      </c>
      <c r="X18" s="91">
        <f t="shared" si="151"/>
        <v>0.668559252686426</v>
      </c>
      <c r="Y18" s="91">
        <f t="shared" si="151"/>
        <v>0.638520661157025</v>
      </c>
      <c r="Z18" s="91">
        <f t="shared" si="151"/>
        <v>0.267902619740672</v>
      </c>
      <c r="AB18" s="89">
        <f t="shared" ref="AB18:AL18" si="152">P18/SUM(P$12:P$21)</f>
        <v>0.14790868876271</v>
      </c>
      <c r="AC18" s="89">
        <f t="shared" si="152"/>
        <v>0.0347792137120819</v>
      </c>
      <c r="AD18" s="89">
        <f t="shared" si="152"/>
        <v>0.0889407993631074</v>
      </c>
      <c r="AE18" s="89">
        <f t="shared" si="152"/>
        <v>0.0272542365845812</v>
      </c>
      <c r="AF18" s="89">
        <f t="shared" si="152"/>
        <v>0.138101123960979</v>
      </c>
      <c r="AG18" s="89">
        <f t="shared" si="152"/>
        <v>0.000230237912509593</v>
      </c>
      <c r="AH18" s="89">
        <f t="shared" si="152"/>
        <v>0.182998703890713</v>
      </c>
      <c r="AI18" s="89">
        <f t="shared" si="152"/>
        <v>0.145716458908162</v>
      </c>
      <c r="AJ18" s="89">
        <f t="shared" si="152"/>
        <v>0.190264861268969</v>
      </c>
      <c r="AK18" s="89">
        <f t="shared" si="152"/>
        <v>0.128607573866001</v>
      </c>
      <c r="AL18" s="89">
        <f t="shared" si="152"/>
        <v>0.0858293897523979</v>
      </c>
      <c r="AN18" s="89">
        <f t="shared" si="16"/>
        <v>-0.282677193790013</v>
      </c>
      <c r="AO18" s="89">
        <f t="shared" si="17"/>
        <v>-0.116814175506306</v>
      </c>
      <c r="AP18" s="89">
        <f t="shared" si="18"/>
        <v>-0.215217550486216</v>
      </c>
      <c r="AQ18" s="89">
        <f t="shared" si="19"/>
        <v>-0.0981846491388571</v>
      </c>
      <c r="AR18" s="89">
        <f t="shared" si="20"/>
        <v>-0.273408335110876</v>
      </c>
      <c r="AS18" s="89">
        <f t="shared" si="21"/>
        <v>-0.00192856424745605</v>
      </c>
      <c r="AT18" s="89">
        <f t="shared" si="22"/>
        <v>-0.310782345046062</v>
      </c>
      <c r="AU18" s="89">
        <f t="shared" si="23"/>
        <v>-0.280663394337035</v>
      </c>
      <c r="AV18" s="89">
        <f t="shared" si="24"/>
        <v>-0.315713746878534</v>
      </c>
      <c r="AW18" s="89">
        <f t="shared" si="25"/>
        <v>-0.263772793156395</v>
      </c>
      <c r="AX18" s="89">
        <f t="shared" si="26"/>
        <v>-0.210744950875117</v>
      </c>
      <c r="BL18" s="89">
        <f t="shared" ref="BL18:BV18" si="153">AZ$17*P18</f>
        <v>0.229940342062446</v>
      </c>
      <c r="BM18" s="89">
        <f t="shared" si="153"/>
        <v>0.10303290995844</v>
      </c>
      <c r="BN18" s="89">
        <f t="shared" si="153"/>
        <v>0.102832418715907</v>
      </c>
      <c r="BO18" s="89">
        <f t="shared" si="153"/>
        <v>0.0266529893351785</v>
      </c>
      <c r="BP18" s="89">
        <f t="shared" si="153"/>
        <v>0.288302876450162</v>
      </c>
      <c r="BQ18" s="89">
        <f t="shared" si="153"/>
        <v>0.000252208113348378</v>
      </c>
      <c r="BR18" s="89">
        <f t="shared" si="153"/>
        <v>0.44551065689013</v>
      </c>
      <c r="BS18" s="89">
        <f t="shared" si="153"/>
        <v>0.437692662341627</v>
      </c>
      <c r="BT18" s="89">
        <f t="shared" si="153"/>
        <v>0.1857250543964</v>
      </c>
      <c r="BU18" s="89">
        <f t="shared" si="153"/>
        <v>0.260404182644903</v>
      </c>
      <c r="BV18" s="89">
        <f t="shared" si="153"/>
        <v>0.0842223812843219</v>
      </c>
      <c r="BX18" s="89">
        <f t="shared" si="29"/>
        <v>0.435805670736792</v>
      </c>
      <c r="BY18" s="89">
        <f t="shared" si="30"/>
        <v>0.315208073898689</v>
      </c>
      <c r="BZ18" s="89">
        <f t="shared" si="31"/>
        <v>0.883203319231757</v>
      </c>
      <c r="CA18" s="89">
        <f t="shared" si="32"/>
        <v>0.530351618325625</v>
      </c>
      <c r="CC18" s="89">
        <f t="shared" ref="CC18:CF18" si="154">BX18/SUM(BX$12:BX$21)</f>
        <v>0.0768171661504763</v>
      </c>
      <c r="CD18" s="89">
        <f t="shared" si="154"/>
        <v>0.0757532398955462</v>
      </c>
      <c r="CE18" s="89">
        <f t="shared" si="154"/>
        <v>0.162406390681573</v>
      </c>
      <c r="CF18" s="89">
        <f t="shared" si="154"/>
        <v>0.133180127105022</v>
      </c>
      <c r="CH18" s="89">
        <f t="shared" si="34"/>
        <v>-0.197137978787699</v>
      </c>
      <c r="CI18" s="89">
        <f t="shared" si="35"/>
        <v>-0.195464120212582</v>
      </c>
      <c r="CJ18" s="89">
        <f t="shared" si="36"/>
        <v>-0.295198544532637</v>
      </c>
      <c r="CK18" s="89">
        <f t="shared" si="37"/>
        <v>-0.268498158554134</v>
      </c>
      <c r="CR18" s="89">
        <f t="shared" ref="CR18:CU18" si="155">CM$17*BX18</f>
        <v>0.0483013324013454</v>
      </c>
      <c r="CS18" s="89">
        <f t="shared" si="155"/>
        <v>0.0677804012466017</v>
      </c>
      <c r="CT18" s="89">
        <f t="shared" si="155"/>
        <v>0.232934744553763</v>
      </c>
      <c r="CU18" s="89">
        <f t="shared" si="155"/>
        <v>0.217653845046539</v>
      </c>
      <c r="CV18" s="89">
        <f t="shared" si="40"/>
        <v>0.566670323248248</v>
      </c>
      <c r="CX18" s="89">
        <f t="shared" si="41"/>
        <v>0.217653845046539</v>
      </c>
    </row>
    <row r="19" s="89" customFormat="1" spans="1:102">
      <c r="A19" s="7" t="s">
        <v>74</v>
      </c>
      <c r="B19" s="9">
        <v>2019</v>
      </c>
      <c r="C19" s="7" t="s">
        <v>70</v>
      </c>
      <c r="D19" s="89">
        <v>32674</v>
      </c>
      <c r="E19" s="89">
        <v>1.3182041</v>
      </c>
      <c r="F19" s="89">
        <v>127166</v>
      </c>
      <c r="G19" s="89">
        <v>1010</v>
      </c>
      <c r="H19" s="89">
        <v>4768</v>
      </c>
      <c r="I19" s="89">
        <v>12</v>
      </c>
      <c r="J19" s="89">
        <v>3707</v>
      </c>
      <c r="K19" s="89">
        <v>20.632183</v>
      </c>
      <c r="L19" s="89">
        <v>1110650</v>
      </c>
      <c r="M19" s="89">
        <v>11945</v>
      </c>
      <c r="N19" s="89">
        <v>73000</v>
      </c>
      <c r="P19" s="90">
        <f t="shared" ref="P19:R19" si="156">(D19-MIN(D$12:D$21))/(MAX(D$12:D$21)-MIN(D$12:D$21))+0.001</f>
        <v>0.881733944954128</v>
      </c>
      <c r="Q19" s="91">
        <f t="shared" si="156"/>
        <v>0.201730278988457</v>
      </c>
      <c r="R19" s="91">
        <f t="shared" si="156"/>
        <v>0.69651282051282</v>
      </c>
      <c r="S19" s="91">
        <f t="shared" si="107"/>
        <v>0.871722433460076</v>
      </c>
      <c r="T19" s="91">
        <f t="shared" si="108"/>
        <v>0.733349165596919</v>
      </c>
      <c r="U19" s="91">
        <f t="shared" ref="U19:Z19" si="157">(I19-MIN(I$12:I$21))/(MAX(I$12:I$21)-MIN(I$12:I$21))+0.001</f>
        <v>0.334333333333333</v>
      </c>
      <c r="V19" s="91">
        <f t="shared" si="110"/>
        <v>0.970294605809129</v>
      </c>
      <c r="W19" s="91">
        <f t="shared" si="111"/>
        <v>0.639932088250783</v>
      </c>
      <c r="X19" s="91">
        <f t="shared" si="157"/>
        <v>0.613227850575111</v>
      </c>
      <c r="Y19" s="91">
        <f t="shared" si="157"/>
        <v>0.759347107438016</v>
      </c>
      <c r="Z19" s="91">
        <f t="shared" si="157"/>
        <v>0.314277322042869</v>
      </c>
      <c r="AB19" s="89">
        <f t="shared" ref="AB19:AL19" si="158">P19/SUM(P$12:P$21)</f>
        <v>0.158637594084247</v>
      </c>
      <c r="AC19" s="89">
        <f t="shared" si="158"/>
        <v>0.0361832635613736</v>
      </c>
      <c r="AD19" s="89">
        <f t="shared" si="158"/>
        <v>0.113819417892702</v>
      </c>
      <c r="AE19" s="89">
        <f t="shared" si="158"/>
        <v>0.237916005105694</v>
      </c>
      <c r="AF19" s="89">
        <f t="shared" si="158"/>
        <v>0.168927993754787</v>
      </c>
      <c r="AG19" s="89">
        <f t="shared" si="158"/>
        <v>0.0769762087490406</v>
      </c>
      <c r="AH19" s="89">
        <f t="shared" si="158"/>
        <v>0.185940792455531</v>
      </c>
      <c r="AI19" s="89">
        <f t="shared" si="158"/>
        <v>0.113653250486708</v>
      </c>
      <c r="AJ19" s="89">
        <f t="shared" si="158"/>
        <v>0.174518132008661</v>
      </c>
      <c r="AK19" s="89">
        <f t="shared" si="158"/>
        <v>0.152943820224719</v>
      </c>
      <c r="AL19" s="89">
        <f t="shared" si="158"/>
        <v>0.100686700227374</v>
      </c>
      <c r="AN19" s="89">
        <f t="shared" si="16"/>
        <v>-0.292072903285611</v>
      </c>
      <c r="AO19" s="89">
        <f t="shared" si="17"/>
        <v>-0.120097990411971</v>
      </c>
      <c r="AP19" s="89">
        <f t="shared" si="18"/>
        <v>-0.247345773384259</v>
      </c>
      <c r="AQ19" s="89">
        <f t="shared" si="19"/>
        <v>-0.341608742757071</v>
      </c>
      <c r="AR19" s="89">
        <f t="shared" si="20"/>
        <v>-0.300401733453371</v>
      </c>
      <c r="AS19" s="89">
        <f t="shared" si="21"/>
        <v>-0.197386926999495</v>
      </c>
      <c r="AT19" s="89">
        <f t="shared" si="22"/>
        <v>-0.31281321110072</v>
      </c>
      <c r="AU19" s="89">
        <f t="shared" si="23"/>
        <v>-0.247150714043227</v>
      </c>
      <c r="AV19" s="89">
        <f t="shared" si="24"/>
        <v>-0.304660951229532</v>
      </c>
      <c r="AW19" s="89">
        <f t="shared" si="25"/>
        <v>-0.28718025790369</v>
      </c>
      <c r="AX19" s="89">
        <f t="shared" si="26"/>
        <v>-0.231150642371446</v>
      </c>
      <c r="BL19" s="89">
        <f t="shared" ref="BL19:BV19" si="159">AZ$17*P19</f>
        <v>0.246619606683253</v>
      </c>
      <c r="BM19" s="89">
        <f t="shared" si="159"/>
        <v>0.107192387021286</v>
      </c>
      <c r="BN19" s="89">
        <f t="shared" si="159"/>
        <v>0.131596816338016</v>
      </c>
      <c r="BO19" s="89">
        <f t="shared" si="159"/>
        <v>0.232667414002629</v>
      </c>
      <c r="BP19" s="89">
        <f t="shared" si="159"/>
        <v>0.352657712809209</v>
      </c>
      <c r="BQ19" s="89">
        <f t="shared" si="159"/>
        <v>0.0843215792294743</v>
      </c>
      <c r="BR19" s="89">
        <f t="shared" si="159"/>
        <v>0.452673176521545</v>
      </c>
      <c r="BS19" s="89">
        <f t="shared" si="159"/>
        <v>0.341383493409339</v>
      </c>
      <c r="BT19" s="89">
        <f t="shared" si="159"/>
        <v>0.170354049319947</v>
      </c>
      <c r="BU19" s="89">
        <f t="shared" si="159"/>
        <v>0.309680132351332</v>
      </c>
      <c r="BV19" s="89">
        <f t="shared" si="159"/>
        <v>0.0988015140416773</v>
      </c>
      <c r="BX19" s="89">
        <f t="shared" si="29"/>
        <v>0.485408810042554</v>
      </c>
      <c r="BY19" s="89">
        <f t="shared" si="30"/>
        <v>0.669646706041312</v>
      </c>
      <c r="BZ19" s="89">
        <f t="shared" si="31"/>
        <v>0.794056669930884</v>
      </c>
      <c r="CA19" s="89">
        <f t="shared" si="32"/>
        <v>0.578835695712956</v>
      </c>
      <c r="CC19" s="89">
        <f t="shared" ref="CC19:CF19" si="160">BX19/SUM(BX$12:BX$21)</f>
        <v>0.0855604497961295</v>
      </c>
      <c r="CD19" s="89">
        <f t="shared" si="160"/>
        <v>0.160934670678246</v>
      </c>
      <c r="CE19" s="89">
        <f t="shared" si="160"/>
        <v>0.146013805600593</v>
      </c>
      <c r="CF19" s="89">
        <f t="shared" si="160"/>
        <v>0.145355286689526</v>
      </c>
      <c r="CH19" s="89">
        <f t="shared" si="34"/>
        <v>-0.210353115539637</v>
      </c>
      <c r="CI19" s="89">
        <f t="shared" si="35"/>
        <v>-0.29398849895268</v>
      </c>
      <c r="CJ19" s="89">
        <f t="shared" si="36"/>
        <v>-0.280938461736525</v>
      </c>
      <c r="CK19" s="89">
        <f t="shared" si="37"/>
        <v>-0.280328467444958</v>
      </c>
      <c r="CR19" s="89">
        <f t="shared" ref="CR19:CU19" si="161">CM$17*BX19</f>
        <v>0.053798961001972</v>
      </c>
      <c r="CS19" s="89">
        <f t="shared" si="161"/>
        <v>0.143996699918079</v>
      </c>
      <c r="CT19" s="89">
        <f t="shared" si="161"/>
        <v>0.209423338368395</v>
      </c>
      <c r="CU19" s="89">
        <f t="shared" si="161"/>
        <v>0.237551485597166</v>
      </c>
      <c r="CV19" s="89">
        <f t="shared" si="40"/>
        <v>0.644770484885612</v>
      </c>
      <c r="CX19" s="89">
        <f t="shared" si="41"/>
        <v>0.209423338368395</v>
      </c>
    </row>
    <row r="20" s="89" customFormat="1" spans="1:102">
      <c r="A20" s="7" t="s">
        <v>74</v>
      </c>
      <c r="B20" s="9">
        <v>2020</v>
      </c>
      <c r="C20" s="7" t="s">
        <v>70</v>
      </c>
      <c r="D20" s="89">
        <v>32830</v>
      </c>
      <c r="E20" s="89">
        <v>1.3302085</v>
      </c>
      <c r="F20" s="89">
        <v>130016</v>
      </c>
      <c r="G20" s="89">
        <v>1034</v>
      </c>
      <c r="H20" s="89">
        <v>5602</v>
      </c>
      <c r="I20" s="89">
        <v>15</v>
      </c>
      <c r="J20" s="89">
        <v>3633</v>
      </c>
      <c r="K20" s="89">
        <v>22.678776</v>
      </c>
      <c r="L20" s="89">
        <v>1000141</v>
      </c>
      <c r="M20" s="89">
        <v>12676</v>
      </c>
      <c r="N20" s="89">
        <v>77659</v>
      </c>
      <c r="P20" s="90">
        <f t="shared" ref="P20:R20" si="162">(D20-MIN(D$12:D$21))/(MAX(D$12:D$21)-MIN(D$12:D$21))+0.001</f>
        <v>0.941366972477064</v>
      </c>
      <c r="Q20" s="91">
        <f t="shared" si="162"/>
        <v>0.209558124806943</v>
      </c>
      <c r="R20" s="91">
        <f t="shared" si="162"/>
        <v>0.84875641025641</v>
      </c>
      <c r="S20" s="91">
        <f t="shared" si="107"/>
        <v>0.962977186311787</v>
      </c>
      <c r="T20" s="91">
        <f t="shared" si="108"/>
        <v>0.86717458279846</v>
      </c>
      <c r="U20" s="91">
        <f t="shared" ref="U20:Z20" si="163">(I20-MIN(I$12:I$21))/(MAX(I$12:I$21)-MIN(I$12:I$21))+0.001</f>
        <v>0.667666666666667</v>
      </c>
      <c r="V20" s="91">
        <f t="shared" si="110"/>
        <v>0.985647302904564</v>
      </c>
      <c r="W20" s="91">
        <f t="shared" si="111"/>
        <v>0.45939808827019</v>
      </c>
      <c r="X20" s="91">
        <f t="shared" si="163"/>
        <v>0.439056946882989</v>
      </c>
      <c r="Y20" s="91">
        <f t="shared" si="163"/>
        <v>0.880173553719008</v>
      </c>
      <c r="Z20" s="91">
        <f t="shared" si="163"/>
        <v>0.468385551733263</v>
      </c>
      <c r="AB20" s="89">
        <f t="shared" ref="AB20:AL20" si="164">P20/SUM(P$12:P$21)</f>
        <v>0.169366499405784</v>
      </c>
      <c r="AC20" s="89">
        <f t="shared" si="164"/>
        <v>0.037587301714636</v>
      </c>
      <c r="AD20" s="89">
        <f t="shared" si="164"/>
        <v>0.138698036422298</v>
      </c>
      <c r="AE20" s="89">
        <f t="shared" si="164"/>
        <v>0.262821829955481</v>
      </c>
      <c r="AF20" s="89">
        <f t="shared" si="164"/>
        <v>0.199754863548594</v>
      </c>
      <c r="AG20" s="89">
        <f t="shared" si="164"/>
        <v>0.153722179585572</v>
      </c>
      <c r="AH20" s="89">
        <f t="shared" si="164"/>
        <v>0.188882881020348</v>
      </c>
      <c r="AI20" s="89">
        <f t="shared" si="164"/>
        <v>0.0815900420652529</v>
      </c>
      <c r="AJ20" s="89">
        <f t="shared" si="164"/>
        <v>0.124950943019931</v>
      </c>
      <c r="AK20" s="89">
        <f t="shared" si="164"/>
        <v>0.177280066583437</v>
      </c>
      <c r="AL20" s="89">
        <f t="shared" si="164"/>
        <v>0.150059174908482</v>
      </c>
      <c r="AN20" s="89">
        <f t="shared" si="16"/>
        <v>-0.300742446179639</v>
      </c>
      <c r="AO20" s="89">
        <f t="shared" si="17"/>
        <v>-0.123327282420424</v>
      </c>
      <c r="AP20" s="89">
        <f t="shared" si="18"/>
        <v>-0.273991883325464</v>
      </c>
      <c r="AQ20" s="89">
        <f t="shared" si="19"/>
        <v>-0.35120327345595</v>
      </c>
      <c r="AR20" s="89">
        <f t="shared" si="20"/>
        <v>-0.321738036748499</v>
      </c>
      <c r="AS20" s="89">
        <f t="shared" si="21"/>
        <v>-0.287861434682234</v>
      </c>
      <c r="AT20" s="89">
        <f t="shared" si="22"/>
        <v>-0.314797523377566</v>
      </c>
      <c r="AU20" s="89">
        <f t="shared" si="23"/>
        <v>-0.204468566467548</v>
      </c>
      <c r="AV20" s="89">
        <f t="shared" si="24"/>
        <v>-0.259877228940175</v>
      </c>
      <c r="AW20" s="89">
        <f t="shared" si="25"/>
        <v>-0.306698858522581</v>
      </c>
      <c r="AX20" s="89">
        <f t="shared" si="26"/>
        <v>-0.284621073055188</v>
      </c>
      <c r="BL20" s="89">
        <f t="shared" ref="BL20:BV20" si="165">AZ$17*P20</f>
        <v>0.26329887130406</v>
      </c>
      <c r="BM20" s="89">
        <f t="shared" si="165"/>
        <v>0.111351829434817</v>
      </c>
      <c r="BN20" s="89">
        <f t="shared" si="165"/>
        <v>0.160361213960125</v>
      </c>
      <c r="BO20" s="89">
        <f t="shared" si="165"/>
        <v>0.257023799184987</v>
      </c>
      <c r="BP20" s="89">
        <f t="shared" si="165"/>
        <v>0.417012549168256</v>
      </c>
      <c r="BQ20" s="89">
        <f t="shared" si="165"/>
        <v>0.168390950345601</v>
      </c>
      <c r="BR20" s="89">
        <f t="shared" si="165"/>
        <v>0.45983569615296</v>
      </c>
      <c r="BS20" s="89">
        <f t="shared" si="165"/>
        <v>0.245074324477051</v>
      </c>
      <c r="BT20" s="89">
        <f t="shared" si="165"/>
        <v>0.121969556199093</v>
      </c>
      <c r="BU20" s="89">
        <f t="shared" si="165"/>
        <v>0.358956082057762</v>
      </c>
      <c r="BV20" s="89">
        <f t="shared" si="165"/>
        <v>0.147249573611233</v>
      </c>
      <c r="BX20" s="89">
        <f t="shared" si="29"/>
        <v>0.535011914699002</v>
      </c>
      <c r="BY20" s="89">
        <f t="shared" si="30"/>
        <v>0.842427298698844</v>
      </c>
      <c r="BZ20" s="89">
        <f t="shared" si="31"/>
        <v>0.704910020630011</v>
      </c>
      <c r="CA20" s="89">
        <f t="shared" si="32"/>
        <v>0.628175211868088</v>
      </c>
      <c r="CC20" s="89">
        <f t="shared" ref="CC20:CF20" si="166">BX20/SUM(BX$12:BX$21)</f>
        <v>0.094303727334331</v>
      </c>
      <c r="CD20" s="89">
        <f t="shared" si="166"/>
        <v>0.202458637761296</v>
      </c>
      <c r="CE20" s="89">
        <f t="shared" si="166"/>
        <v>0.129621220519612</v>
      </c>
      <c r="CF20" s="89">
        <f t="shared" si="166"/>
        <v>0.157745261200373</v>
      </c>
      <c r="CH20" s="89">
        <f t="shared" si="34"/>
        <v>-0.222673220475003</v>
      </c>
      <c r="CI20" s="89">
        <f t="shared" si="35"/>
        <v>-0.323370918850455</v>
      </c>
      <c r="CJ20" s="89">
        <f t="shared" si="36"/>
        <v>-0.264834141044134</v>
      </c>
      <c r="CK20" s="89">
        <f t="shared" si="37"/>
        <v>-0.291319818289944</v>
      </c>
      <c r="CR20" s="89">
        <f t="shared" ref="CR20:CU20" si="167">CM$17*BX20</f>
        <v>0.0592965857623364</v>
      </c>
      <c r="CS20" s="89">
        <f t="shared" si="167"/>
        <v>0.18115037353152</v>
      </c>
      <c r="CT20" s="89">
        <f t="shared" si="167"/>
        <v>0.185911932183028</v>
      </c>
      <c r="CU20" s="89">
        <f t="shared" si="167"/>
        <v>0.257800194251632</v>
      </c>
      <c r="CV20" s="89">
        <f t="shared" si="40"/>
        <v>0.684159085728516</v>
      </c>
      <c r="CX20" s="89">
        <f t="shared" si="41"/>
        <v>0.185911932183028</v>
      </c>
    </row>
    <row r="21" s="89" customFormat="1" spans="1:102">
      <c r="A21" s="7" t="s">
        <v>74</v>
      </c>
      <c r="B21" s="9">
        <v>2021</v>
      </c>
      <c r="C21" s="8" t="s">
        <v>70</v>
      </c>
      <c r="D21" s="89">
        <v>32986</v>
      </c>
      <c r="E21" s="89">
        <v>1.3422129</v>
      </c>
      <c r="F21" s="89">
        <v>132866</v>
      </c>
      <c r="G21" s="89">
        <v>1044</v>
      </c>
      <c r="H21" s="89">
        <v>6436</v>
      </c>
      <c r="I21" s="89">
        <v>18</v>
      </c>
      <c r="J21" s="89">
        <v>3559</v>
      </c>
      <c r="K21" s="89">
        <v>24.725368</v>
      </c>
      <c r="L21" s="89">
        <v>1356686</v>
      </c>
      <c r="M21" s="89">
        <v>13407</v>
      </c>
      <c r="N21" s="89">
        <v>93761</v>
      </c>
      <c r="P21" s="90">
        <f t="shared" ref="P21:R21" si="168">(D21-MIN(D$12:D$21))/(MAX(D$12:D$21)-MIN(D$12:D$21))+0.001</f>
        <v>1.001</v>
      </c>
      <c r="Q21" s="91">
        <f t="shared" si="168"/>
        <v>0.217385970625429</v>
      </c>
      <c r="R21" s="91">
        <f t="shared" si="168"/>
        <v>1.001</v>
      </c>
      <c r="S21" s="91">
        <f t="shared" si="107"/>
        <v>1.001</v>
      </c>
      <c r="T21" s="91">
        <f t="shared" si="108"/>
        <v>1.001</v>
      </c>
      <c r="U21" s="91">
        <f t="shared" ref="U21:Z21" si="169">(I21-MIN(I$12:I$21))/(MAX(I$12:I$21)-MIN(I$12:I$21))+0.001</f>
        <v>1.001</v>
      </c>
      <c r="V21" s="91">
        <f t="shared" si="110"/>
        <v>1.001</v>
      </c>
      <c r="W21" s="91">
        <f t="shared" si="111"/>
        <v>0.278864176501566</v>
      </c>
      <c r="X21" s="91">
        <f t="shared" si="169"/>
        <v>1.001</v>
      </c>
      <c r="Y21" s="91">
        <f t="shared" si="169"/>
        <v>1.001</v>
      </c>
      <c r="Z21" s="91">
        <f t="shared" si="169"/>
        <v>1.001</v>
      </c>
      <c r="AB21" s="89">
        <f t="shared" ref="AB21:AL21" si="170">P21/SUM(P$12:P$21)</f>
        <v>0.180095404727321</v>
      </c>
      <c r="AC21" s="89">
        <f t="shared" si="170"/>
        <v>0.0389913398678985</v>
      </c>
      <c r="AD21" s="89">
        <f t="shared" si="170"/>
        <v>0.163576654951893</v>
      </c>
      <c r="AE21" s="89">
        <f t="shared" si="170"/>
        <v>0.273199256976225</v>
      </c>
      <c r="AF21" s="89">
        <f t="shared" si="170"/>
        <v>0.230581733342401</v>
      </c>
      <c r="AG21" s="89">
        <f t="shared" si="170"/>
        <v>0.230468150422103</v>
      </c>
      <c r="AH21" s="89">
        <f t="shared" si="170"/>
        <v>0.191824969585165</v>
      </c>
      <c r="AI21" s="89">
        <f t="shared" si="170"/>
        <v>0.0495268493104247</v>
      </c>
      <c r="AJ21" s="89">
        <f t="shared" si="170"/>
        <v>0.284873966465867</v>
      </c>
      <c r="AK21" s="89">
        <f t="shared" si="170"/>
        <v>0.201616312942156</v>
      </c>
      <c r="AL21" s="89">
        <f t="shared" si="170"/>
        <v>0.320695703630355</v>
      </c>
      <c r="AN21" s="89">
        <f t="shared" si="16"/>
        <v>-0.308731886926628</v>
      </c>
      <c r="AO21" s="89">
        <f t="shared" si="17"/>
        <v>-0.126504115706343</v>
      </c>
      <c r="AP21" s="89">
        <f t="shared" si="18"/>
        <v>-0.296151208968998</v>
      </c>
      <c r="AQ21" s="89">
        <f t="shared" si="19"/>
        <v>-0.354490753442609</v>
      </c>
      <c r="AR21" s="89">
        <f t="shared" si="20"/>
        <v>-0.338297964223012</v>
      </c>
      <c r="AS21" s="89">
        <f t="shared" si="21"/>
        <v>-0.338244875994865</v>
      </c>
      <c r="AT21" s="89">
        <f t="shared" si="22"/>
        <v>-0.316736007069389</v>
      </c>
      <c r="AU21" s="89">
        <f t="shared" si="23"/>
        <v>-0.14884008576524</v>
      </c>
      <c r="AV21" s="89">
        <f t="shared" si="24"/>
        <v>-0.357718638173211</v>
      </c>
      <c r="AW21" s="89">
        <f t="shared" si="25"/>
        <v>-0.322866111226581</v>
      </c>
      <c r="AX21" s="89">
        <f t="shared" si="26"/>
        <v>-0.36471521984921</v>
      </c>
      <c r="AY21" s="89" t="s">
        <v>170</v>
      </c>
      <c r="BL21" s="89">
        <f t="shared" ref="BL21:BV21" si="171">AZ$17*P21</f>
        <v>0.279978135924867</v>
      </c>
      <c r="BM21" s="89">
        <f t="shared" si="171"/>
        <v>0.115511271848349</v>
      </c>
      <c r="BN21" s="89">
        <f t="shared" si="171"/>
        <v>0.189125611582234</v>
      </c>
      <c r="BO21" s="89">
        <f t="shared" si="171"/>
        <v>0.26717229301097</v>
      </c>
      <c r="BP21" s="89">
        <f t="shared" si="171"/>
        <v>0.481367385527303</v>
      </c>
      <c r="BQ21" s="89">
        <f t="shared" si="171"/>
        <v>0.252460321461726</v>
      </c>
      <c r="BR21" s="89">
        <f t="shared" si="171"/>
        <v>0.466998215784375</v>
      </c>
      <c r="BS21" s="89">
        <f t="shared" si="171"/>
        <v>0.148765202603054</v>
      </c>
      <c r="BT21" s="89">
        <f t="shared" si="171"/>
        <v>0.278076742942026</v>
      </c>
      <c r="BU21" s="89">
        <f t="shared" si="171"/>
        <v>0.408232031764192</v>
      </c>
      <c r="BV21" s="89">
        <f t="shared" si="171"/>
        <v>0.314691225293782</v>
      </c>
      <c r="BX21" s="89">
        <f t="shared" si="29"/>
        <v>0.584615019355449</v>
      </c>
      <c r="BY21" s="89">
        <f t="shared" si="30"/>
        <v>1.001</v>
      </c>
      <c r="BZ21" s="89">
        <f t="shared" si="31"/>
        <v>0.615763418387429</v>
      </c>
      <c r="CA21" s="89">
        <f t="shared" si="32"/>
        <v>1.001</v>
      </c>
      <c r="CC21" s="89">
        <f t="shared" ref="CC21:CF21" si="172">BX21/SUM(BX$12:BX$21)</f>
        <v>0.103047004872532</v>
      </c>
      <c r="CD21" s="89">
        <f t="shared" si="172"/>
        <v>0.240568054610853</v>
      </c>
      <c r="CE21" s="89">
        <f t="shared" si="172"/>
        <v>0.113228644091869</v>
      </c>
      <c r="CF21" s="89">
        <f t="shared" si="172"/>
        <v>0.251367776821368</v>
      </c>
      <c r="CH21" s="89">
        <f t="shared" si="34"/>
        <v>-0.234181535662142</v>
      </c>
      <c r="CI21" s="89">
        <f t="shared" si="35"/>
        <v>-0.342749879036007</v>
      </c>
      <c r="CJ21" s="89">
        <f t="shared" si="36"/>
        <v>-0.246651175893253</v>
      </c>
      <c r="CK21" s="89">
        <f t="shared" si="37"/>
        <v>-0.34709821993148</v>
      </c>
      <c r="CL21" s="89" t="s">
        <v>170</v>
      </c>
      <c r="CR21" s="89">
        <f t="shared" ref="CR21:CU21" si="173">CM$17*BX21</f>
        <v>0.0647942105227007</v>
      </c>
      <c r="CS21" s="89">
        <f t="shared" si="173"/>
        <v>0.21524886976612</v>
      </c>
      <c r="CT21" s="89">
        <f t="shared" si="173"/>
        <v>0.162400538408744</v>
      </c>
      <c r="CU21" s="89">
        <f t="shared" si="173"/>
        <v>0.410805758601111</v>
      </c>
      <c r="CV21" s="89">
        <f t="shared" si="40"/>
        <v>0.853249377298676</v>
      </c>
      <c r="CX21" s="89">
        <f t="shared" si="41"/>
        <v>0.21524886976612</v>
      </c>
    </row>
    <row r="22" s="95" customFormat="1" spans="1:102">
      <c r="A22" s="58" t="s">
        <v>73</v>
      </c>
      <c r="B22" s="59">
        <v>2012</v>
      </c>
      <c r="C22" s="58" t="s">
        <v>70</v>
      </c>
      <c r="D22" s="95">
        <v>24838</v>
      </c>
      <c r="E22" s="95">
        <v>1.7418069</v>
      </c>
      <c r="F22" s="95">
        <v>83862</v>
      </c>
      <c r="G22" s="95">
        <v>366</v>
      </c>
      <c r="H22" s="95">
        <v>350</v>
      </c>
      <c r="I22" s="95">
        <v>7</v>
      </c>
      <c r="J22" s="95">
        <v>4060</v>
      </c>
      <c r="K22" s="95">
        <v>37.795719</v>
      </c>
      <c r="L22" s="95">
        <v>823800</v>
      </c>
      <c r="M22" s="95">
        <v>5815</v>
      </c>
      <c r="N22" s="95">
        <v>47951</v>
      </c>
      <c r="P22" s="96">
        <f t="shared" ref="P22:Z22" si="174">(D22-MIN(D$22:D$31))/(MAX(D$22:D$31)-MIN(D$22:D$31))+0.001</f>
        <v>1.001</v>
      </c>
      <c r="Q22" s="97">
        <f t="shared" si="174"/>
        <v>1.001</v>
      </c>
      <c r="R22" s="97">
        <f t="shared" si="174"/>
        <v>0.001</v>
      </c>
      <c r="S22" s="97">
        <f>((G22-MIN(G$22:G$31))/(MAX(G$22:G$31)-MIN(G$22:G$31))+0.001)</f>
        <v>0.001</v>
      </c>
      <c r="T22" s="97">
        <v>0.001</v>
      </c>
      <c r="U22" s="97">
        <f t="shared" si="174"/>
        <v>0.001</v>
      </c>
      <c r="V22" s="91">
        <f>(MAX(J$22:J$31)-J22)/(MAX(J$22:J$31)-MIN(J$22:J$31))+0.001</f>
        <v>0.949220064724919</v>
      </c>
      <c r="W22" s="91">
        <f>(MAX(K$22:K$31)-K22)/(MAX(K$22:K$31)-MIN(K$22:K$31))+0.001</f>
        <v>0.232621535475905</v>
      </c>
      <c r="X22" s="97">
        <f t="shared" si="174"/>
        <v>0.281560334234456</v>
      </c>
      <c r="Y22" s="97">
        <f t="shared" si="174"/>
        <v>0.001</v>
      </c>
      <c r="Z22" s="97">
        <f t="shared" si="174"/>
        <v>0.001</v>
      </c>
      <c r="AB22" s="95">
        <f t="shared" ref="AB22:AL22" si="175">P22/SUM(P$22:P$31)</f>
        <v>0.18865294545726</v>
      </c>
      <c r="AC22" s="95">
        <f t="shared" si="175"/>
        <v>0.201268867927931</v>
      </c>
      <c r="AD22" s="95">
        <f t="shared" si="175"/>
        <v>0.00018126193878114</v>
      </c>
      <c r="AE22" s="95">
        <f t="shared" si="175"/>
        <v>0.000286106591339378</v>
      </c>
      <c r="AF22" s="95">
        <f t="shared" si="175"/>
        <v>0.1</v>
      </c>
      <c r="AG22" s="95">
        <f t="shared" si="175"/>
        <v>0.000207900207900208</v>
      </c>
      <c r="AH22" s="95">
        <f t="shared" si="175"/>
        <v>0.123237867415866</v>
      </c>
      <c r="AI22" s="95">
        <f t="shared" si="175"/>
        <v>0.032168111793872</v>
      </c>
      <c r="AJ22" s="95">
        <f t="shared" si="175"/>
        <v>0.0572230625021415</v>
      </c>
      <c r="AK22" s="95">
        <f t="shared" si="175"/>
        <v>0.000192633095630578</v>
      </c>
      <c r="AL22" s="95">
        <f t="shared" si="175"/>
        <v>0.00023111525052944</v>
      </c>
      <c r="AN22" s="89">
        <f t="shared" si="16"/>
        <v>-0.314644101850162</v>
      </c>
      <c r="AO22" s="89">
        <f t="shared" si="17"/>
        <v>-0.322656862128652</v>
      </c>
      <c r="AP22" s="89">
        <f t="shared" si="18"/>
        <v>-0.00156167445012719</v>
      </c>
      <c r="AQ22" s="89">
        <f t="shared" si="19"/>
        <v>-0.0023343854845152</v>
      </c>
      <c r="AR22" s="89">
        <f t="shared" si="20"/>
        <v>-0.230258509299405</v>
      </c>
      <c r="AS22" s="89">
        <f t="shared" si="21"/>
        <v>-0.00176267200896046</v>
      </c>
      <c r="AT22" s="89">
        <f t="shared" si="22"/>
        <v>-0.258015594372926</v>
      </c>
      <c r="AU22" s="89">
        <f t="shared" si="23"/>
        <v>-0.110554711479991</v>
      </c>
      <c r="AV22" s="89">
        <f t="shared" si="24"/>
        <v>-0.163703638282272</v>
      </c>
      <c r="AW22" s="89">
        <f t="shared" si="25"/>
        <v>-0.00164792281945897</v>
      </c>
      <c r="AX22" s="89">
        <f t="shared" si="26"/>
        <v>-0.00193503417186787</v>
      </c>
      <c r="AZ22" s="95">
        <f t="shared" ref="AZ22:BJ22" si="176">SUM(AN22:AN31)</f>
        <v>-2.06945800604246</v>
      </c>
      <c r="BA22" s="95">
        <f t="shared" si="176"/>
        <v>-2.06914182517598</v>
      </c>
      <c r="BB22" s="95">
        <f t="shared" si="176"/>
        <v>-2.06670999400511</v>
      </c>
      <c r="BC22" s="95">
        <f t="shared" si="176"/>
        <v>-1.66057692893845</v>
      </c>
      <c r="BD22" s="95">
        <f t="shared" si="176"/>
        <v>-2.30258509299405</v>
      </c>
      <c r="BE22" s="95">
        <f t="shared" si="176"/>
        <v>-2.03388985956664</v>
      </c>
      <c r="BF22" s="95">
        <f t="shared" si="176"/>
        <v>-2.16302839125313</v>
      </c>
      <c r="BG22" s="95">
        <f t="shared" si="176"/>
        <v>-2.14960138326876</v>
      </c>
      <c r="BH22" s="95">
        <f t="shared" si="176"/>
        <v>-2.02787293370685</v>
      </c>
      <c r="BI22" s="95">
        <f t="shared" si="176"/>
        <v>-2.06529620633056</v>
      </c>
      <c r="BJ22" s="95">
        <f t="shared" si="176"/>
        <v>-1.98266156411362</v>
      </c>
      <c r="BL22" s="95">
        <f t="shared" ref="BL22:BV22" si="177">AZ$27*P22</f>
        <v>0.296484803500317</v>
      </c>
      <c r="BM22" s="95">
        <f t="shared" si="177"/>
        <v>0.483320391753077</v>
      </c>
      <c r="BN22" s="95">
        <f t="shared" si="177"/>
        <v>0.000220973830915691</v>
      </c>
      <c r="BO22" s="95">
        <f t="shared" si="177"/>
        <v>0.000392823199944137</v>
      </c>
      <c r="BP22" s="95">
        <f t="shared" si="177"/>
        <v>0.000313492063492064</v>
      </c>
      <c r="BQ22" s="95">
        <f t="shared" si="177"/>
        <v>0.0002936847365638</v>
      </c>
      <c r="BR22" s="95">
        <f t="shared" si="177"/>
        <v>0.345065708228286</v>
      </c>
      <c r="BS22" s="95">
        <f t="shared" si="177"/>
        <v>0.14805767313129</v>
      </c>
      <c r="BT22" s="95">
        <f t="shared" si="177"/>
        <v>0.061914959251334</v>
      </c>
      <c r="BU22" s="95">
        <f t="shared" si="177"/>
        <v>0.000433246231414317</v>
      </c>
      <c r="BV22" s="95">
        <f t="shared" si="177"/>
        <v>0.000346854330620896</v>
      </c>
      <c r="BX22" s="89">
        <f t="shared" si="29"/>
        <v>0.780026169084309</v>
      </c>
      <c r="BY22" s="89">
        <f t="shared" si="30"/>
        <v>0.001</v>
      </c>
      <c r="BZ22" s="89">
        <f t="shared" si="31"/>
        <v>0.493123381359576</v>
      </c>
      <c r="CA22" s="89">
        <f t="shared" si="32"/>
        <v>0.0626950598133692</v>
      </c>
      <c r="CC22" s="95">
        <f t="shared" ref="CC22:CF22" si="178">BX22/SUM(BX$22:BX$31)</f>
        <v>0.150234977084148</v>
      </c>
      <c r="CD22" s="95">
        <f t="shared" si="178"/>
        <v>0.000358583018219778</v>
      </c>
      <c r="CE22" s="95">
        <f t="shared" si="178"/>
        <v>0.0666147110365351</v>
      </c>
      <c r="CF22" s="95">
        <f t="shared" si="178"/>
        <v>0.0129753657665969</v>
      </c>
      <c r="CH22" s="89">
        <f t="shared" si="34"/>
        <v>-0.284778616419658</v>
      </c>
      <c r="CI22" s="89">
        <f t="shared" si="35"/>
        <v>-0.00284476471442025</v>
      </c>
      <c r="CJ22" s="89">
        <f t="shared" si="36"/>
        <v>-0.180447916998318</v>
      </c>
      <c r="CK22" s="89">
        <f t="shared" si="37"/>
        <v>-0.0563741061635094</v>
      </c>
      <c r="CM22" s="95">
        <f t="shared" ref="CM22:CP22" si="179">SUM(CH22:CH31)</f>
        <v>-2.24273324405923</v>
      </c>
      <c r="CN22" s="95">
        <f t="shared" si="179"/>
        <v>-1.93227718710988</v>
      </c>
      <c r="CO22" s="95">
        <f t="shared" si="179"/>
        <v>-2.26005867561466</v>
      </c>
      <c r="CP22" s="95">
        <f t="shared" si="179"/>
        <v>-2.10506668118511</v>
      </c>
      <c r="CR22" s="95">
        <f t="shared" ref="CR22:CU22" si="180">CM$27*BX22</f>
        <v>0.0868531395233269</v>
      </c>
      <c r="CS22" s="95">
        <f t="shared" si="180"/>
        <v>0.000323106403774219</v>
      </c>
      <c r="CT22" s="95">
        <f t="shared" si="180"/>
        <v>0.0881137518301327</v>
      </c>
      <c r="CU22" s="95">
        <f t="shared" si="180"/>
        <v>0.0242543457691426</v>
      </c>
      <c r="CV22" s="89">
        <f t="shared" si="40"/>
        <v>0.199544343526376</v>
      </c>
      <c r="CW22" s="95">
        <f>AVERAGE(CV22:CV31)</f>
        <v>0.4671177913721</v>
      </c>
      <c r="CX22" s="89">
        <f t="shared" si="41"/>
        <v>0.0868531395233269</v>
      </c>
    </row>
    <row r="23" s="89" customFormat="1" spans="1:102">
      <c r="A23" s="7" t="s">
        <v>73</v>
      </c>
      <c r="B23" s="9">
        <v>2013</v>
      </c>
      <c r="C23" s="7" t="s">
        <v>70</v>
      </c>
      <c r="D23" s="89">
        <v>24805</v>
      </c>
      <c r="E23" s="89">
        <v>1.6147551</v>
      </c>
      <c r="F23" s="89">
        <v>97488</v>
      </c>
      <c r="G23" s="89">
        <v>367</v>
      </c>
      <c r="H23" s="89">
        <v>350</v>
      </c>
      <c r="I23" s="89">
        <v>7</v>
      </c>
      <c r="J23" s="89">
        <v>4060</v>
      </c>
      <c r="K23" s="89">
        <v>41.307766</v>
      </c>
      <c r="L23" s="89">
        <v>945600</v>
      </c>
      <c r="M23" s="89">
        <v>6530</v>
      </c>
      <c r="N23" s="89">
        <v>53480</v>
      </c>
      <c r="P23" s="90">
        <f t="shared" ref="P23:Z23" si="181">(D23-MIN(D$22:D$31))/(MAX(D$22:D$31)-MIN(D$22:D$31))+0.001</f>
        <v>0.984663366336634</v>
      </c>
      <c r="Q23" s="91">
        <f t="shared" si="181"/>
        <v>0.799856832738963</v>
      </c>
      <c r="R23" s="91">
        <f t="shared" si="181"/>
        <v>0.142891680811405</v>
      </c>
      <c r="S23" s="91">
        <f t="shared" ref="S23:S31" si="182">((G23-MIN(G$22:G$31))/(MAX(G$22:G$31)-MIN(G$22:G$31))+0.001)</f>
        <v>0.00205708245243129</v>
      </c>
      <c r="T23" s="91">
        <v>0.001</v>
      </c>
      <c r="U23" s="91">
        <f t="shared" ref="U23:U31" si="183">(I23-MIN(I$22:I$31))/(MAX(I$22:I$31)-MIN(I$22:I$31))+0.001</f>
        <v>0.001</v>
      </c>
      <c r="V23" s="91">
        <f t="shared" ref="V23:V32" si="184">(MAX(J$22:J$31)-J23)/(MAX(J$22:J$31)-MIN(J$22:J$31))+0.001</f>
        <v>0.949220064724919</v>
      </c>
      <c r="W23" s="91">
        <f t="shared" ref="W23:W31" si="185">(MAX(K$22:K$31)-K23)/(MAX(K$22:K$31)-MIN(K$22:K$31))+0.001</f>
        <v>0.001</v>
      </c>
      <c r="X23" s="91">
        <f t="shared" si="181"/>
        <v>0.521029491275498</v>
      </c>
      <c r="Y23" s="91">
        <f t="shared" si="181"/>
        <v>0.106255409980863</v>
      </c>
      <c r="Z23" s="91">
        <f t="shared" si="181"/>
        <v>0.0709085840003035</v>
      </c>
      <c r="AB23" s="89">
        <f t="shared" ref="AB23:AL23" si="186">P23/SUM(P$22:P$31)</f>
        <v>0.185574070272994</v>
      </c>
      <c r="AC23" s="89">
        <f t="shared" si="186"/>
        <v>0.160825453776015</v>
      </c>
      <c r="AD23" s="89">
        <f t="shared" si="186"/>
        <v>0.0259008230995711</v>
      </c>
      <c r="AE23" s="89">
        <f t="shared" si="186"/>
        <v>0.000588544848569165</v>
      </c>
      <c r="AF23" s="89">
        <f t="shared" si="186"/>
        <v>0.1</v>
      </c>
      <c r="AG23" s="89">
        <f t="shared" si="186"/>
        <v>0.000207900207900208</v>
      </c>
      <c r="AH23" s="89">
        <f t="shared" si="186"/>
        <v>0.123237867415866</v>
      </c>
      <c r="AI23" s="89">
        <f t="shared" si="186"/>
        <v>0.000138285183820412</v>
      </c>
      <c r="AJ23" s="89">
        <f t="shared" si="186"/>
        <v>0.105891702486366</v>
      </c>
      <c r="AK23" s="89">
        <f t="shared" si="186"/>
        <v>0.0204683085521098</v>
      </c>
      <c r="AL23" s="89">
        <f t="shared" si="186"/>
        <v>0.016388055155918</v>
      </c>
      <c r="AN23" s="89">
        <f t="shared" si="16"/>
        <v>-0.31256262479051</v>
      </c>
      <c r="AO23" s="89">
        <f t="shared" si="17"/>
        <v>-0.29389816607159</v>
      </c>
      <c r="AP23" s="89">
        <f t="shared" si="18"/>
        <v>-0.0946281529279307</v>
      </c>
      <c r="AQ23" s="89">
        <f t="shared" si="19"/>
        <v>-0.0043775126724017</v>
      </c>
      <c r="AR23" s="89">
        <f t="shared" si="20"/>
        <v>-0.230258509299405</v>
      </c>
      <c r="AS23" s="89">
        <f t="shared" si="21"/>
        <v>-0.00176267200896046</v>
      </c>
      <c r="AT23" s="89">
        <f t="shared" si="22"/>
        <v>-0.258015594372926</v>
      </c>
      <c r="AU23" s="89">
        <f t="shared" si="23"/>
        <v>-0.0012288287572083</v>
      </c>
      <c r="AV23" s="89">
        <f t="shared" si="24"/>
        <v>-0.237762703905969</v>
      </c>
      <c r="AW23" s="89">
        <f t="shared" si="25"/>
        <v>-0.0795987448635656</v>
      </c>
      <c r="AX23" s="89">
        <f t="shared" si="26"/>
        <v>-0.0673746142067733</v>
      </c>
      <c r="AY23" s="89" t="s">
        <v>181</v>
      </c>
      <c r="AZ23" s="91">
        <f t="shared" ref="AZ23:BJ23" si="187">-1/LN(10)*AZ22</f>
        <v>0.898754192554747</v>
      </c>
      <c r="BA23" s="91">
        <f t="shared" si="187"/>
        <v>0.898616876949151</v>
      </c>
      <c r="BB23" s="91">
        <f t="shared" si="187"/>
        <v>0.897560746090723</v>
      </c>
      <c r="BC23" s="91">
        <f t="shared" si="187"/>
        <v>0.721179397013816</v>
      </c>
      <c r="BD23" s="91">
        <f t="shared" si="187"/>
        <v>1</v>
      </c>
      <c r="BE23" s="91">
        <f t="shared" si="187"/>
        <v>0.883307142808773</v>
      </c>
      <c r="BF23" s="91">
        <f t="shared" si="187"/>
        <v>0.939391294521301</v>
      </c>
      <c r="BG23" s="91">
        <f t="shared" si="187"/>
        <v>0.933560019045218</v>
      </c>
      <c r="BH23" s="91">
        <f t="shared" si="187"/>
        <v>0.880694025109842</v>
      </c>
      <c r="BI23" s="91">
        <f t="shared" si="187"/>
        <v>0.89694674590508</v>
      </c>
      <c r="BJ23" s="91">
        <f t="shared" si="187"/>
        <v>0.861058976776216</v>
      </c>
      <c r="BL23" s="89">
        <f t="shared" ref="BL23:BV23" si="188">AZ$27*P23</f>
        <v>0.291646078603674</v>
      </c>
      <c r="BM23" s="89">
        <f t="shared" si="188"/>
        <v>0.386200916828942</v>
      </c>
      <c r="BN23" s="89">
        <f t="shared" si="188"/>
        <v>0.0315753221148782</v>
      </c>
      <c r="BO23" s="89">
        <f t="shared" si="188"/>
        <v>0.000808069711512992</v>
      </c>
      <c r="BP23" s="89">
        <f t="shared" si="188"/>
        <v>0.000313492063492064</v>
      </c>
      <c r="BQ23" s="89">
        <f t="shared" si="188"/>
        <v>0.0002936847365638</v>
      </c>
      <c r="BR23" s="89">
        <f t="shared" si="188"/>
        <v>0.345065708228286</v>
      </c>
      <c r="BS23" s="89">
        <f t="shared" si="188"/>
        <v>0.000636474489897886</v>
      </c>
      <c r="BT23" s="89">
        <f t="shared" si="188"/>
        <v>0.11457409229456</v>
      </c>
      <c r="BU23" s="89">
        <f t="shared" si="188"/>
        <v>0.0460347559415921</v>
      </c>
      <c r="BV23" s="89">
        <f t="shared" si="188"/>
        <v>0.0245949494387009</v>
      </c>
      <c r="BX23" s="89">
        <f t="shared" si="29"/>
        <v>0.709422317547494</v>
      </c>
      <c r="BY23" s="89">
        <f t="shared" si="30"/>
        <v>0.00141524651156885</v>
      </c>
      <c r="BZ23" s="89">
        <f t="shared" si="31"/>
        <v>0.345702182718184</v>
      </c>
      <c r="CA23" s="89">
        <f t="shared" si="32"/>
        <v>0.185203797674853</v>
      </c>
      <c r="CC23" s="89">
        <f t="shared" ref="CC23:CF23" si="189">BX23/SUM(BX$22:BX$31)</f>
        <v>0.136636499958518</v>
      </c>
      <c r="CD23" s="89">
        <f t="shared" si="189"/>
        <v>0.000507483365643372</v>
      </c>
      <c r="CE23" s="89">
        <f t="shared" si="189"/>
        <v>0.0466999778898724</v>
      </c>
      <c r="CF23" s="89">
        <f t="shared" si="189"/>
        <v>0.0383297667048656</v>
      </c>
      <c r="CH23" s="89">
        <f t="shared" si="34"/>
        <v>-0.271965547702086</v>
      </c>
      <c r="CI23" s="89">
        <f t="shared" si="35"/>
        <v>-0.00384979247300132</v>
      </c>
      <c r="CJ23" s="89">
        <f t="shared" si="36"/>
        <v>-0.143089273402596</v>
      </c>
      <c r="CK23" s="89">
        <f t="shared" si="37"/>
        <v>-0.12501362597339</v>
      </c>
      <c r="CL23" s="89" t="s">
        <v>181</v>
      </c>
      <c r="CM23" s="91">
        <f t="shared" ref="CM23:CP23" si="190">-1/LN(10)*CM22</f>
        <v>0.974006672275902</v>
      </c>
      <c r="CN23" s="91">
        <f t="shared" si="190"/>
        <v>0.839177319869359</v>
      </c>
      <c r="CO23" s="91">
        <f t="shared" si="190"/>
        <v>0.98153101159702</v>
      </c>
      <c r="CP23" s="91">
        <f t="shared" si="190"/>
        <v>0.914218843677086</v>
      </c>
      <c r="CR23" s="89">
        <f t="shared" ref="CR23:CU23" si="191">CM$27*BX23</f>
        <v>0.0789916517791272</v>
      </c>
      <c r="CS23" s="89">
        <f t="shared" si="191"/>
        <v>0.000457275210807022</v>
      </c>
      <c r="CT23" s="89">
        <f t="shared" si="191"/>
        <v>0.0617717948217783</v>
      </c>
      <c r="CU23" s="89">
        <f t="shared" si="191"/>
        <v>0.0716483397565295</v>
      </c>
      <c r="CV23" s="89">
        <f t="shared" si="40"/>
        <v>0.212869061568242</v>
      </c>
      <c r="CX23" s="89">
        <f t="shared" si="41"/>
        <v>0.0716483397565295</v>
      </c>
    </row>
    <row r="24" s="89" customFormat="1" spans="1:102">
      <c r="A24" s="7" t="s">
        <v>73</v>
      </c>
      <c r="B24" s="9">
        <v>2014</v>
      </c>
      <c r="C24" s="7" t="s">
        <v>70</v>
      </c>
      <c r="D24" s="89">
        <v>24805</v>
      </c>
      <c r="E24" s="89">
        <v>1.7342471</v>
      </c>
      <c r="F24" s="89">
        <v>109300</v>
      </c>
      <c r="G24" s="89">
        <v>368</v>
      </c>
      <c r="H24" s="89">
        <v>350</v>
      </c>
      <c r="I24" s="89">
        <v>11</v>
      </c>
      <c r="J24" s="89">
        <v>4060</v>
      </c>
      <c r="K24" s="89">
        <v>29.722399</v>
      </c>
      <c r="L24" s="89">
        <v>1001700</v>
      </c>
      <c r="M24" s="89">
        <v>7634</v>
      </c>
      <c r="N24" s="89">
        <v>59426</v>
      </c>
      <c r="P24" s="90">
        <f t="shared" ref="P24:Z24" si="192">(D24-MIN(D$22:D$31))/(MAX(D$22:D$31)-MIN(D$22:D$31))+0.001</f>
        <v>0.984663366336634</v>
      </c>
      <c r="Q24" s="91">
        <f t="shared" si="192"/>
        <v>0.989031636577679</v>
      </c>
      <c r="R24" s="91">
        <f t="shared" si="192"/>
        <v>0.26589362809926</v>
      </c>
      <c r="S24" s="91">
        <f t="shared" si="182"/>
        <v>0.00311416490486258</v>
      </c>
      <c r="T24" s="91">
        <v>0.001</v>
      </c>
      <c r="U24" s="91">
        <f t="shared" si="183"/>
        <v>0.401</v>
      </c>
      <c r="V24" s="91">
        <f t="shared" si="184"/>
        <v>0.949220064724919</v>
      </c>
      <c r="W24" s="91">
        <f t="shared" si="185"/>
        <v>0.76506166933184</v>
      </c>
      <c r="X24" s="91">
        <f t="shared" si="192"/>
        <v>0.631326861636766</v>
      </c>
      <c r="Y24" s="91">
        <f t="shared" si="192"/>
        <v>0.268775651405859</v>
      </c>
      <c r="Z24" s="91">
        <f t="shared" si="192"/>
        <v>0.146089709061943</v>
      </c>
      <c r="AB24" s="89">
        <f t="shared" ref="AB24:AL24" si="193">P24/SUM(P$22:P$31)</f>
        <v>0.185574070272994</v>
      </c>
      <c r="AC24" s="89">
        <f t="shared" si="193"/>
        <v>0.198862415423475</v>
      </c>
      <c r="AD24" s="89">
        <f t="shared" si="193"/>
        <v>0.0481963945388233</v>
      </c>
      <c r="AE24" s="89">
        <f t="shared" si="193"/>
        <v>0.000890983105798951</v>
      </c>
      <c r="AF24" s="89">
        <f t="shared" si="193"/>
        <v>0.1</v>
      </c>
      <c r="AG24" s="89">
        <f t="shared" si="193"/>
        <v>0.0833679833679834</v>
      </c>
      <c r="AH24" s="89">
        <f t="shared" si="193"/>
        <v>0.123237867415866</v>
      </c>
      <c r="AI24" s="89">
        <f t="shared" si="193"/>
        <v>0.105796693577505</v>
      </c>
      <c r="AJ24" s="89">
        <f t="shared" si="193"/>
        <v>0.128308046518509</v>
      </c>
      <c r="AK24" s="89">
        <f t="shared" si="193"/>
        <v>0.0517750857604357</v>
      </c>
      <c r="AL24" s="89">
        <f t="shared" si="193"/>
        <v>0.033763559709624</v>
      </c>
      <c r="AN24" s="89">
        <f t="shared" si="16"/>
        <v>-0.31256262479051</v>
      </c>
      <c r="AO24" s="89">
        <f t="shared" si="17"/>
        <v>-0.321191053919164</v>
      </c>
      <c r="AP24" s="89">
        <f t="shared" si="18"/>
        <v>-0.146154171771358</v>
      </c>
      <c r="AQ24" s="89">
        <f t="shared" si="19"/>
        <v>-0.00625753926552995</v>
      </c>
      <c r="AR24" s="89">
        <f t="shared" si="20"/>
        <v>-0.230258509299405</v>
      </c>
      <c r="AS24" s="89">
        <f t="shared" si="21"/>
        <v>-0.207126999013116</v>
      </c>
      <c r="AT24" s="89">
        <f t="shared" si="22"/>
        <v>-0.258015594372926</v>
      </c>
      <c r="AU24" s="89">
        <f t="shared" si="23"/>
        <v>-0.237644343030113</v>
      </c>
      <c r="AV24" s="89">
        <f t="shared" si="24"/>
        <v>-0.263457643965951</v>
      </c>
      <c r="AW24" s="89">
        <f t="shared" si="25"/>
        <v>-0.15329806672039</v>
      </c>
      <c r="AX24" s="89">
        <f t="shared" si="26"/>
        <v>-0.114403539951056</v>
      </c>
      <c r="AY24" s="91" t="s">
        <v>182</v>
      </c>
      <c r="AZ24" s="89">
        <f t="shared" ref="AZ24:BJ24" si="194">1-AZ23</f>
        <v>0.101245807445253</v>
      </c>
      <c r="BA24" s="89">
        <f t="shared" si="194"/>
        <v>0.101383123050849</v>
      </c>
      <c r="BB24" s="89">
        <f t="shared" si="194"/>
        <v>0.102439253909277</v>
      </c>
      <c r="BC24" s="89">
        <f t="shared" si="194"/>
        <v>0.278820602986184</v>
      </c>
      <c r="BD24" s="89">
        <f t="shared" si="194"/>
        <v>0</v>
      </c>
      <c r="BE24" s="89">
        <f t="shared" si="194"/>
        <v>0.116692857191227</v>
      </c>
      <c r="BF24" s="89">
        <f t="shared" si="194"/>
        <v>0.0606087054786987</v>
      </c>
      <c r="BG24" s="89">
        <f t="shared" si="194"/>
        <v>0.0664399809547818</v>
      </c>
      <c r="BH24" s="89">
        <f t="shared" si="194"/>
        <v>0.119305974890158</v>
      </c>
      <c r="BI24" s="89">
        <f t="shared" si="194"/>
        <v>0.103053254094919</v>
      </c>
      <c r="BJ24" s="89">
        <f t="shared" si="194"/>
        <v>0.138941023223784</v>
      </c>
      <c r="BL24" s="89">
        <f t="shared" ref="BL24:BV24" si="195">AZ$27*P24</f>
        <v>0.291646078603674</v>
      </c>
      <c r="BM24" s="89">
        <f t="shared" si="195"/>
        <v>0.47754161643048</v>
      </c>
      <c r="BN24" s="89">
        <f t="shared" si="195"/>
        <v>0.0587555336171654</v>
      </c>
      <c r="BO24" s="89">
        <f t="shared" si="195"/>
        <v>0.00122331622308185</v>
      </c>
      <c r="BP24" s="89">
        <f t="shared" si="195"/>
        <v>0.000313492063492064</v>
      </c>
      <c r="BQ24" s="89">
        <f t="shared" si="195"/>
        <v>0.117767579362084</v>
      </c>
      <c r="BR24" s="89">
        <f t="shared" si="195"/>
        <v>0.345065708228286</v>
      </c>
      <c r="BS24" s="89">
        <f t="shared" si="195"/>
        <v>0.486942235728408</v>
      </c>
      <c r="BT24" s="89">
        <f t="shared" si="195"/>
        <v>0.138828422045997</v>
      </c>
      <c r="BU24" s="89">
        <f t="shared" si="195"/>
        <v>0.116446038067517</v>
      </c>
      <c r="BV24" s="89">
        <f t="shared" si="195"/>
        <v>0.0506718482472817</v>
      </c>
      <c r="BX24" s="89">
        <f t="shared" si="29"/>
        <v>0.82794322865132</v>
      </c>
      <c r="BY24" s="89">
        <f t="shared" si="30"/>
        <v>0.119304387648658</v>
      </c>
      <c r="BZ24" s="89">
        <f t="shared" si="31"/>
        <v>0.832007943956694</v>
      </c>
      <c r="CA24" s="89">
        <f t="shared" si="32"/>
        <v>0.305946308360795</v>
      </c>
      <c r="CC24" s="89">
        <f t="shared" ref="CC24:CF24" si="196">BX24/SUM(BX$22:BX$31)</f>
        <v>0.159463921741788</v>
      </c>
      <c r="CD24" s="89">
        <f t="shared" si="196"/>
        <v>0.042780527409918</v>
      </c>
      <c r="CE24" s="89">
        <f t="shared" si="196"/>
        <v>0.112393714964334</v>
      </c>
      <c r="CF24" s="89">
        <f t="shared" si="196"/>
        <v>0.0633186293742853</v>
      </c>
      <c r="CH24" s="89">
        <f t="shared" si="34"/>
        <v>-0.292765806311973</v>
      </c>
      <c r="CI24" s="89">
        <f t="shared" si="35"/>
        <v>-0.134830200949061</v>
      </c>
      <c r="CJ24" s="89">
        <f t="shared" si="36"/>
        <v>-0.245664254499042</v>
      </c>
      <c r="CK24" s="89">
        <f t="shared" si="37"/>
        <v>-0.174732550359284</v>
      </c>
      <c r="CL24" s="91" t="s">
        <v>182</v>
      </c>
      <c r="CM24" s="89">
        <f t="shared" ref="CM24:CP24" si="197">1-CM23</f>
        <v>0.0259933277240983</v>
      </c>
      <c r="CN24" s="89">
        <f t="shared" si="197"/>
        <v>0.160822680130641</v>
      </c>
      <c r="CO24" s="89">
        <f t="shared" si="197"/>
        <v>0.0184689884029802</v>
      </c>
      <c r="CP24" s="89">
        <f t="shared" si="197"/>
        <v>0.0857811563229143</v>
      </c>
      <c r="CR24" s="89">
        <f t="shared" ref="CR24:CU24" si="198">CM$27*BX24</f>
        <v>0.0921885336742778</v>
      </c>
      <c r="CS24" s="89">
        <f t="shared" si="198"/>
        <v>0.0385480116476431</v>
      </c>
      <c r="CT24" s="89">
        <f t="shared" si="198"/>
        <v>0.148667340194607</v>
      </c>
      <c r="CU24" s="89">
        <f t="shared" si="198"/>
        <v>0.118359047297584</v>
      </c>
      <c r="CV24" s="89">
        <f t="shared" si="40"/>
        <v>0.397762932814113</v>
      </c>
      <c r="CX24" s="89">
        <f t="shared" si="41"/>
        <v>0.118359047297584</v>
      </c>
    </row>
    <row r="25" s="89" customFormat="1" spans="1:102">
      <c r="A25" s="7" t="s">
        <v>73</v>
      </c>
      <c r="B25" s="9">
        <v>2015</v>
      </c>
      <c r="C25" s="7" t="s">
        <v>70</v>
      </c>
      <c r="D25" s="89">
        <v>24138</v>
      </c>
      <c r="E25" s="89">
        <v>1.1101583</v>
      </c>
      <c r="F25" s="89">
        <v>118827</v>
      </c>
      <c r="G25" s="89">
        <v>435</v>
      </c>
      <c r="H25" s="89">
        <v>350</v>
      </c>
      <c r="I25" s="89">
        <v>12</v>
      </c>
      <c r="J25" s="89">
        <v>4060</v>
      </c>
      <c r="K25" s="89">
        <v>30.909904</v>
      </c>
      <c r="L25" s="89">
        <v>704400</v>
      </c>
      <c r="M25" s="89">
        <v>8354</v>
      </c>
      <c r="N25" s="89">
        <v>67342</v>
      </c>
      <c r="P25" s="90">
        <f t="shared" ref="P25:Z25" si="199">(D25-MIN(D$22:D$31))/(MAX(D$22:D$31)-MIN(D$22:D$31))+0.001</f>
        <v>0.654465346534653</v>
      </c>
      <c r="Q25" s="91">
        <f t="shared" si="199"/>
        <v>0.001</v>
      </c>
      <c r="R25" s="91">
        <f t="shared" si="199"/>
        <v>0.365101175662026</v>
      </c>
      <c r="S25" s="91">
        <f t="shared" si="182"/>
        <v>0.073938689217759</v>
      </c>
      <c r="T25" s="91">
        <v>0.001</v>
      </c>
      <c r="U25" s="91">
        <f t="shared" si="183"/>
        <v>0.501</v>
      </c>
      <c r="V25" s="91">
        <f t="shared" si="184"/>
        <v>0.949220064724919</v>
      </c>
      <c r="W25" s="91">
        <f t="shared" si="185"/>
        <v>0.686745026221621</v>
      </c>
      <c r="X25" s="91">
        <f t="shared" si="199"/>
        <v>0.0468097812730401</v>
      </c>
      <c r="Y25" s="91">
        <f t="shared" si="199"/>
        <v>0.37476711320477</v>
      </c>
      <c r="Z25" s="91">
        <f t="shared" si="199"/>
        <v>0.246179481343803</v>
      </c>
      <c r="AB25" s="89">
        <f t="shared" ref="AB25:AL25" si="200">P25/SUM(P$22:P$31)</f>
        <v>0.123343471851617</v>
      </c>
      <c r="AC25" s="89">
        <f t="shared" si="200"/>
        <v>0.000201067800127803</v>
      </c>
      <c r="AD25" s="89">
        <f t="shared" si="200"/>
        <v>0.0661789469517724</v>
      </c>
      <c r="AE25" s="89">
        <f t="shared" si="200"/>
        <v>0.0211543463401947</v>
      </c>
      <c r="AF25" s="89">
        <f t="shared" si="200"/>
        <v>0.1</v>
      </c>
      <c r="AG25" s="89">
        <f t="shared" si="200"/>
        <v>0.104158004158004</v>
      </c>
      <c r="AH25" s="89">
        <f t="shared" si="200"/>
        <v>0.123237867415866</v>
      </c>
      <c r="AI25" s="89">
        <f t="shared" si="200"/>
        <v>0.0949666621888103</v>
      </c>
      <c r="AJ25" s="89">
        <f t="shared" si="200"/>
        <v>0.00951341049790157</v>
      </c>
      <c r="AK25" s="89">
        <f t="shared" si="200"/>
        <v>0.07219254915717</v>
      </c>
      <c r="AL25" s="89">
        <f t="shared" si="200"/>
        <v>0.0568958325059806</v>
      </c>
      <c r="AN25" s="89">
        <f t="shared" si="16"/>
        <v>-0.258131042258784</v>
      </c>
      <c r="AO25" s="89">
        <f t="shared" si="17"/>
        <v>-0.00171146265270041</v>
      </c>
      <c r="AP25" s="89">
        <f t="shared" si="18"/>
        <v>-0.179701841920958</v>
      </c>
      <c r="AQ25" s="89">
        <f t="shared" si="19"/>
        <v>-0.0815692533518013</v>
      </c>
      <c r="AR25" s="89">
        <f t="shared" si="20"/>
        <v>-0.230258509299405</v>
      </c>
      <c r="AS25" s="89">
        <f t="shared" si="21"/>
        <v>-0.235589392363719</v>
      </c>
      <c r="AT25" s="89">
        <f t="shared" si="22"/>
        <v>-0.258015594372926</v>
      </c>
      <c r="AU25" s="89">
        <f t="shared" si="23"/>
        <v>-0.22357330560899</v>
      </c>
      <c r="AV25" s="89">
        <f t="shared" si="24"/>
        <v>-0.0442854285985104</v>
      </c>
      <c r="AW25" s="89">
        <f t="shared" si="25"/>
        <v>-0.189752227123272</v>
      </c>
      <c r="AX25" s="89">
        <f t="shared" si="26"/>
        <v>-0.163093791850406</v>
      </c>
      <c r="AY25" s="91" t="s">
        <v>183</v>
      </c>
      <c r="AZ25" s="77">
        <f t="shared" ref="AZ25:BB25" si="201">AZ24/(3-SUM($AZ23:$BB23))</f>
        <v>0.331879273620733</v>
      </c>
      <c r="BA25" s="77">
        <f t="shared" si="201"/>
        <v>0.332329388095514</v>
      </c>
      <c r="BB25" s="77">
        <f t="shared" si="201"/>
        <v>0.335791338283753</v>
      </c>
      <c r="BC25" s="77">
        <f t="shared" ref="BC25:BE25" si="202">BC24/(3-SUM($BC23:$BE23))</f>
        <v>0.704958569200443</v>
      </c>
      <c r="BD25" s="77">
        <f t="shared" si="202"/>
        <v>0</v>
      </c>
      <c r="BE25" s="77">
        <f t="shared" si="202"/>
        <v>0.295041430799557</v>
      </c>
      <c r="BF25" s="77">
        <f>BF24/(2-SUM($BF23:$BG23))</f>
        <v>0.477051020204224</v>
      </c>
      <c r="BG25" s="77">
        <f>BG24/(2-SUM($BF23:$BG23))</f>
        <v>0.522948979795772</v>
      </c>
      <c r="BH25" s="77">
        <f t="shared" ref="BH25:BJ25" si="203">BH24/(3-SUM($BH23:$BJ23))</f>
        <v>0.330212819284691</v>
      </c>
      <c r="BI25" s="77">
        <f t="shared" si="203"/>
        <v>0.285228846270901</v>
      </c>
      <c r="BJ25" s="77">
        <f t="shared" si="203"/>
        <v>0.384558334444407</v>
      </c>
      <c r="BL25" s="89">
        <f t="shared" ref="BL25:BV25" si="204">AZ$27*P25</f>
        <v>0.193845184480613</v>
      </c>
      <c r="BM25" s="89">
        <f t="shared" si="204"/>
        <v>0.000482837554198878</v>
      </c>
      <c r="BN25" s="89">
        <f t="shared" si="204"/>
        <v>0.0806778054578604</v>
      </c>
      <c r="BO25" s="89">
        <f t="shared" si="204"/>
        <v>0.0290448324981951</v>
      </c>
      <c r="BP25" s="89">
        <f t="shared" si="204"/>
        <v>0.000313492063492064</v>
      </c>
      <c r="BQ25" s="89">
        <f t="shared" si="204"/>
        <v>0.147136053018464</v>
      </c>
      <c r="BR25" s="89">
        <f t="shared" si="204"/>
        <v>0.345065708228286</v>
      </c>
      <c r="BS25" s="89">
        <f t="shared" si="204"/>
        <v>0.437095690254317</v>
      </c>
      <c r="BT25" s="89">
        <f t="shared" si="204"/>
        <v>0.010293444593196</v>
      </c>
      <c r="BU25" s="89">
        <f t="shared" si="204"/>
        <v>0.162366439453989</v>
      </c>
      <c r="BV25" s="89">
        <f t="shared" si="204"/>
        <v>0.0853884192141043</v>
      </c>
      <c r="BX25" s="89">
        <f t="shared" si="29"/>
        <v>0.275005827492672</v>
      </c>
      <c r="BY25" s="89">
        <f t="shared" si="30"/>
        <v>0.176494377580151</v>
      </c>
      <c r="BZ25" s="89">
        <f t="shared" si="31"/>
        <v>0.782161398482603</v>
      </c>
      <c r="CA25" s="89">
        <f t="shared" si="32"/>
        <v>0.25804830326129</v>
      </c>
      <c r="CC25" s="89">
        <f t="shared" ref="CC25:CF25" si="205">BX25/SUM(BX$22:BX$31)</f>
        <v>0.0529668052545854</v>
      </c>
      <c r="CD25" s="89">
        <f t="shared" si="205"/>
        <v>0.0632878866115116</v>
      </c>
      <c r="CE25" s="89">
        <f t="shared" si="205"/>
        <v>0.105660079228444</v>
      </c>
      <c r="CF25" s="89">
        <f t="shared" si="205"/>
        <v>0.0534056611514864</v>
      </c>
      <c r="CH25" s="89">
        <f t="shared" si="34"/>
        <v>-0.155621234367255</v>
      </c>
      <c r="CI25" s="89">
        <f t="shared" si="35"/>
        <v>-0.174678448676863</v>
      </c>
      <c r="CJ25" s="89">
        <f t="shared" si="36"/>
        <v>-0.237474001066151</v>
      </c>
      <c r="CK25" s="89">
        <f t="shared" si="37"/>
        <v>-0.156469963471345</v>
      </c>
      <c r="CL25" s="91" t="s">
        <v>183</v>
      </c>
      <c r="CM25" s="89">
        <f t="shared" ref="CM25:CP25" si="206">CM24/(4-SUM($CM23:$CP23))</f>
        <v>0.0893038489485564</v>
      </c>
      <c r="CN25" s="89">
        <f t="shared" si="206"/>
        <v>0.552529652468225</v>
      </c>
      <c r="CO25" s="89">
        <f t="shared" si="206"/>
        <v>0.063452889452214</v>
      </c>
      <c r="CP25" s="89">
        <f t="shared" si="206"/>
        <v>0.294713609131005</v>
      </c>
      <c r="CR25" s="89">
        <f t="shared" ref="CR25:CU25" si="207">CM$27*BX25</f>
        <v>0.0306209207480671</v>
      </c>
      <c r="CS25" s="89">
        <f t="shared" si="207"/>
        <v>0.0570264636262917</v>
      </c>
      <c r="CT25" s="89">
        <f t="shared" si="207"/>
        <v>0.139760510172912</v>
      </c>
      <c r="CU25" s="89">
        <f t="shared" si="207"/>
        <v>0.0998291219606629</v>
      </c>
      <c r="CV25" s="89">
        <f t="shared" si="40"/>
        <v>0.327237016507933</v>
      </c>
      <c r="CX25" s="89">
        <f t="shared" si="41"/>
        <v>0.0998291219606629</v>
      </c>
    </row>
    <row r="26" s="89" customFormat="1" spans="1:102">
      <c r="A26" s="7" t="s">
        <v>73</v>
      </c>
      <c r="B26" s="9">
        <v>2016</v>
      </c>
      <c r="C26" s="7" t="s">
        <v>70</v>
      </c>
      <c r="D26" s="89">
        <v>23684</v>
      </c>
      <c r="E26" s="89">
        <v>1.3412853</v>
      </c>
      <c r="F26" s="89">
        <v>133672</v>
      </c>
      <c r="G26" s="89">
        <v>567</v>
      </c>
      <c r="H26" s="89">
        <v>350</v>
      </c>
      <c r="I26" s="89">
        <v>12</v>
      </c>
      <c r="J26" s="89">
        <v>4058</v>
      </c>
      <c r="K26" s="89">
        <v>26.144897</v>
      </c>
      <c r="L26" s="89">
        <v>681100</v>
      </c>
      <c r="M26" s="89">
        <v>9063</v>
      </c>
      <c r="N26" s="89">
        <v>75529</v>
      </c>
      <c r="P26" s="90">
        <f t="shared" ref="P26:Z26" si="208">(D26-MIN(D$22:D$31))/(MAX(D$22:D$31)-MIN(D$22:D$31))+0.001</f>
        <v>0.429712871287129</v>
      </c>
      <c r="Q26" s="91">
        <f t="shared" si="208"/>
        <v>0.366910729478384</v>
      </c>
      <c r="R26" s="91">
        <f t="shared" si="208"/>
        <v>0.519686674094823</v>
      </c>
      <c r="S26" s="91">
        <f t="shared" si="182"/>
        <v>0.213473572938689</v>
      </c>
      <c r="T26" s="91">
        <v>0.001</v>
      </c>
      <c r="U26" s="91">
        <f t="shared" si="183"/>
        <v>0.501</v>
      </c>
      <c r="V26" s="91">
        <f t="shared" si="184"/>
        <v>0.949651564185545</v>
      </c>
      <c r="W26" s="91">
        <f t="shared" si="185"/>
        <v>1.001</v>
      </c>
      <c r="X26" s="91">
        <f t="shared" si="208"/>
        <v>0.001</v>
      </c>
      <c r="Y26" s="91">
        <f t="shared" si="208"/>
        <v>0.479139261003975</v>
      </c>
      <c r="Z26" s="91">
        <f t="shared" si="208"/>
        <v>0.349695773116363</v>
      </c>
      <c r="AB26" s="89">
        <f t="shared" ref="AB26:AL26" si="209">P26/SUM(P$22:P$31)</f>
        <v>0.0809856132559572</v>
      </c>
      <c r="AC26" s="89">
        <f t="shared" si="209"/>
        <v>0.0737739332195061</v>
      </c>
      <c r="AD26" s="89">
        <f t="shared" si="209"/>
        <v>0.0941994141051501</v>
      </c>
      <c r="AE26" s="89">
        <f t="shared" si="209"/>
        <v>0.0610761962945264</v>
      </c>
      <c r="AF26" s="89">
        <f t="shared" si="209"/>
        <v>0.1</v>
      </c>
      <c r="AG26" s="89">
        <f t="shared" si="209"/>
        <v>0.104158004158004</v>
      </c>
      <c r="AH26" s="89">
        <f t="shared" si="209"/>
        <v>0.123293889275595</v>
      </c>
      <c r="AI26" s="89">
        <f t="shared" si="209"/>
        <v>0.138423469004232</v>
      </c>
      <c r="AJ26" s="89">
        <f t="shared" si="209"/>
        <v>0.000203235525549887</v>
      </c>
      <c r="AK26" s="89">
        <f t="shared" si="209"/>
        <v>0.0922980790853431</v>
      </c>
      <c r="AL26" s="89">
        <f t="shared" si="209"/>
        <v>0.0808200262128745</v>
      </c>
      <c r="AN26" s="89">
        <f t="shared" si="16"/>
        <v>-0.203556023243497</v>
      </c>
      <c r="AO26" s="89">
        <f t="shared" si="17"/>
        <v>-0.192310187006096</v>
      </c>
      <c r="AP26" s="89">
        <f t="shared" si="18"/>
        <v>-0.222531167988124</v>
      </c>
      <c r="AQ26" s="89">
        <f t="shared" si="19"/>
        <v>-0.170746634439511</v>
      </c>
      <c r="AR26" s="89">
        <f t="shared" si="20"/>
        <v>-0.230258509299405</v>
      </c>
      <c r="AS26" s="89">
        <f t="shared" si="21"/>
        <v>-0.235589392363719</v>
      </c>
      <c r="AT26" s="89">
        <f t="shared" si="22"/>
        <v>-0.258076849327154</v>
      </c>
      <c r="AU26" s="89">
        <f t="shared" si="23"/>
        <v>-0.273723782913125</v>
      </c>
      <c r="AV26" s="89">
        <f t="shared" si="24"/>
        <v>-0.0017277346773542</v>
      </c>
      <c r="AW26" s="89">
        <f t="shared" si="25"/>
        <v>-0.219921581898709</v>
      </c>
      <c r="AX26" s="89">
        <f t="shared" si="26"/>
        <v>-0.203305240544812</v>
      </c>
      <c r="AY26" s="89" t="s">
        <v>184</v>
      </c>
      <c r="AZ26" s="92">
        <v>0.26049795615013</v>
      </c>
      <c r="BA26" s="92">
        <v>0.633345720302242</v>
      </c>
      <c r="BB26" s="92">
        <v>0.106156323547628</v>
      </c>
      <c r="BC26" s="92">
        <v>0.0806878306878307</v>
      </c>
      <c r="BD26" s="92">
        <v>0.626984126984127</v>
      </c>
      <c r="BE26" s="92">
        <v>0.292328042328042</v>
      </c>
      <c r="BF26" s="92">
        <v>0.25</v>
      </c>
      <c r="BG26" s="92">
        <v>0.75</v>
      </c>
      <c r="BH26" s="92">
        <v>0.10958605664488</v>
      </c>
      <c r="BI26" s="92">
        <v>0.581263616557734</v>
      </c>
      <c r="BJ26" s="92">
        <v>0.309150326797386</v>
      </c>
      <c r="BL26" s="89">
        <f t="shared" ref="BL26:BV26" si="210">AZ$27*P26</f>
        <v>0.127276060144976</v>
      </c>
      <c r="BM26" s="89">
        <f t="shared" si="210"/>
        <v>0.177158279230669</v>
      </c>
      <c r="BN26" s="89">
        <f t="shared" si="210"/>
        <v>0.114837155250567</v>
      </c>
      <c r="BO26" s="89">
        <f t="shared" si="210"/>
        <v>0.0838573720252839</v>
      </c>
      <c r="BP26" s="89">
        <f t="shared" si="210"/>
        <v>0.000313492063492064</v>
      </c>
      <c r="BQ26" s="89">
        <f t="shared" si="210"/>
        <v>0.147136053018464</v>
      </c>
      <c r="BR26" s="89">
        <f t="shared" si="210"/>
        <v>0.345222569289819</v>
      </c>
      <c r="BS26" s="89">
        <f t="shared" si="210"/>
        <v>0.637110964387784</v>
      </c>
      <c r="BT26" s="89">
        <f t="shared" si="210"/>
        <v>0.000219899437964785</v>
      </c>
      <c r="BU26" s="89">
        <f t="shared" si="210"/>
        <v>0.207585279152613</v>
      </c>
      <c r="BV26" s="89">
        <f t="shared" si="210"/>
        <v>0.121293493305233</v>
      </c>
      <c r="BX26" s="89">
        <f t="shared" si="29"/>
        <v>0.419271494626213</v>
      </c>
      <c r="BY26" s="89">
        <f t="shared" si="30"/>
        <v>0.23130691710724</v>
      </c>
      <c r="BZ26" s="89">
        <f t="shared" si="31"/>
        <v>0.982333533677603</v>
      </c>
      <c r="CA26" s="89">
        <f t="shared" si="32"/>
        <v>0.329098671895811</v>
      </c>
      <c r="CC26" s="89">
        <f t="shared" ref="CC26:CF26" si="211">BX26/SUM(BX$22:BX$31)</f>
        <v>0.0807527309771546</v>
      </c>
      <c r="CD26" s="89">
        <f t="shared" si="211"/>
        <v>0.082942732471426</v>
      </c>
      <c r="CE26" s="89">
        <f t="shared" si="211"/>
        <v>0.132700794488826</v>
      </c>
      <c r="CF26" s="89">
        <f t="shared" si="211"/>
        <v>0.0681102411236371</v>
      </c>
      <c r="CH26" s="89">
        <f t="shared" si="34"/>
        <v>-0.203203224538258</v>
      </c>
      <c r="CI26" s="89">
        <f t="shared" si="35"/>
        <v>-0.206494631483933</v>
      </c>
      <c r="CJ26" s="89">
        <f t="shared" si="36"/>
        <v>-0.268010267714899</v>
      </c>
      <c r="CK26" s="89">
        <f t="shared" si="37"/>
        <v>-0.182986860015507</v>
      </c>
      <c r="CL26" s="89" t="s">
        <v>184</v>
      </c>
      <c r="CM26" s="92">
        <v>0.133389037433155</v>
      </c>
      <c r="CN26" s="92">
        <v>0.0936831550802139</v>
      </c>
      <c r="CO26" s="92">
        <v>0.293917112299465</v>
      </c>
      <c r="CP26" s="92">
        <v>0.479010695187166</v>
      </c>
      <c r="CR26" s="89">
        <f t="shared" ref="CR26:CU26" si="212">CM$27*BX26</f>
        <v>0.0466843896579427</v>
      </c>
      <c r="CS26" s="89">
        <f t="shared" si="212"/>
        <v>0.0747367461546216</v>
      </c>
      <c r="CT26" s="89">
        <f t="shared" si="212"/>
        <v>0.175528268325549</v>
      </c>
      <c r="CU26" s="89">
        <f t="shared" si="212"/>
        <v>0.12731582048231</v>
      </c>
      <c r="CV26" s="89">
        <f t="shared" si="40"/>
        <v>0.424265224620423</v>
      </c>
      <c r="CX26" s="89">
        <f t="shared" si="41"/>
        <v>0.12731582048231</v>
      </c>
    </row>
    <row r="27" s="89" customFormat="1" spans="1:102">
      <c r="A27" s="7" t="s">
        <v>73</v>
      </c>
      <c r="B27" s="9">
        <v>2017</v>
      </c>
      <c r="C27" s="7" t="s">
        <v>70</v>
      </c>
      <c r="D27" s="89">
        <v>22818</v>
      </c>
      <c r="E27" s="89">
        <v>1.3927601</v>
      </c>
      <c r="F27" s="89">
        <v>136680</v>
      </c>
      <c r="G27" s="89">
        <v>444</v>
      </c>
      <c r="H27" s="89">
        <v>350</v>
      </c>
      <c r="I27" s="89">
        <v>13</v>
      </c>
      <c r="J27" s="89">
        <v>4048</v>
      </c>
      <c r="K27" s="89">
        <v>26.724541</v>
      </c>
      <c r="L27" s="89">
        <v>806500</v>
      </c>
      <c r="M27" s="89">
        <v>9772</v>
      </c>
      <c r="N27" s="89">
        <v>77324</v>
      </c>
      <c r="P27" s="90">
        <f t="shared" ref="P27:Z27" si="213">(D27-MIN(D$22:D$31))/(MAX(D$22:D$31)-MIN(D$22:D$31))+0.001</f>
        <v>0.001</v>
      </c>
      <c r="Q27" s="91">
        <f t="shared" si="213"/>
        <v>0.448403508849699</v>
      </c>
      <c r="R27" s="91">
        <f t="shared" si="213"/>
        <v>0.551009892638835</v>
      </c>
      <c r="S27" s="91">
        <f t="shared" si="182"/>
        <v>0.0834524312896406</v>
      </c>
      <c r="T27" s="91">
        <v>0.001</v>
      </c>
      <c r="U27" s="91">
        <f t="shared" si="183"/>
        <v>0.601</v>
      </c>
      <c r="V27" s="91">
        <f t="shared" si="184"/>
        <v>0.951809061488673</v>
      </c>
      <c r="W27" s="91">
        <f t="shared" si="185"/>
        <v>0.962772142198155</v>
      </c>
      <c r="X27" s="91">
        <f t="shared" si="213"/>
        <v>0.247547063160482</v>
      </c>
      <c r="Y27" s="91">
        <f t="shared" si="213"/>
        <v>0.58351140880318</v>
      </c>
      <c r="Z27" s="91">
        <f t="shared" si="213"/>
        <v>0.372391723248492</v>
      </c>
      <c r="AB27" s="89">
        <f t="shared" ref="AB27:AL27" si="214">P27/SUM(P$22:P$31)</f>
        <v>0.000188464480976283</v>
      </c>
      <c r="AC27" s="89">
        <f t="shared" si="214"/>
        <v>0.0901595070939968</v>
      </c>
      <c r="AD27" s="89">
        <f t="shared" si="214"/>
        <v>0.0998771214273031</v>
      </c>
      <c r="AE27" s="89">
        <f t="shared" si="214"/>
        <v>0.0238762906552627</v>
      </c>
      <c r="AF27" s="89">
        <f t="shared" si="214"/>
        <v>0.1</v>
      </c>
      <c r="AG27" s="89">
        <f t="shared" si="214"/>
        <v>0.124948024948025</v>
      </c>
      <c r="AH27" s="89">
        <f t="shared" si="214"/>
        <v>0.123573998574244</v>
      </c>
      <c r="AI27" s="89">
        <f t="shared" si="214"/>
        <v>0.133137122661044</v>
      </c>
      <c r="AJ27" s="89">
        <f t="shared" si="214"/>
        <v>0.0503103574797517</v>
      </c>
      <c r="AK27" s="89">
        <f t="shared" si="214"/>
        <v>0.112403609013516</v>
      </c>
      <c r="AL27" s="89">
        <f t="shared" si="214"/>
        <v>0.0860654064136651</v>
      </c>
      <c r="AN27" s="89">
        <f t="shared" si="16"/>
        <v>-0.00161638465575414</v>
      </c>
      <c r="AO27" s="89">
        <f t="shared" si="17"/>
        <v>-0.216939540827345</v>
      </c>
      <c r="AP27" s="89">
        <f t="shared" si="18"/>
        <v>-0.230098373975701</v>
      </c>
      <c r="AQ27" s="89">
        <f t="shared" si="19"/>
        <v>-0.0891748258070761</v>
      </c>
      <c r="AR27" s="89">
        <f t="shared" si="20"/>
        <v>-0.230258509299405</v>
      </c>
      <c r="AS27" s="89">
        <f t="shared" si="21"/>
        <v>-0.259874077872625</v>
      </c>
      <c r="AT27" s="89">
        <f t="shared" si="22"/>
        <v>-0.258382742503995</v>
      </c>
      <c r="AU27" s="89">
        <f t="shared" si="23"/>
        <v>-0.268454456827608</v>
      </c>
      <c r="AV27" s="89">
        <f t="shared" si="24"/>
        <v>-0.150405042885509</v>
      </c>
      <c r="AW27" s="89">
        <f t="shared" si="25"/>
        <v>-0.245675985905272</v>
      </c>
      <c r="AX27" s="89">
        <f t="shared" si="26"/>
        <v>-0.211088123852621</v>
      </c>
      <c r="AY27" s="89" t="s">
        <v>185</v>
      </c>
      <c r="AZ27" s="89">
        <f t="shared" ref="AZ27:BJ27" si="215">AVERAGE(AZ25:AZ26)</f>
        <v>0.296188614885432</v>
      </c>
      <c r="BA27" s="89">
        <f t="shared" si="215"/>
        <v>0.482837554198878</v>
      </c>
      <c r="BB27" s="89">
        <f t="shared" si="215"/>
        <v>0.220973830915691</v>
      </c>
      <c r="BC27" s="89">
        <f t="shared" si="215"/>
        <v>0.392823199944137</v>
      </c>
      <c r="BD27" s="89">
        <f t="shared" si="215"/>
        <v>0.313492063492063</v>
      </c>
      <c r="BE27" s="89">
        <f t="shared" si="215"/>
        <v>0.2936847365638</v>
      </c>
      <c r="BF27" s="89">
        <f t="shared" si="215"/>
        <v>0.363525510102112</v>
      </c>
      <c r="BG27" s="89">
        <f t="shared" si="215"/>
        <v>0.636474489897886</v>
      </c>
      <c r="BH27" s="89">
        <f t="shared" si="215"/>
        <v>0.219899437964785</v>
      </c>
      <c r="BI27" s="89">
        <f t="shared" si="215"/>
        <v>0.433246231414317</v>
      </c>
      <c r="BJ27" s="89">
        <f t="shared" si="215"/>
        <v>0.346854330620896</v>
      </c>
      <c r="BL27" s="89">
        <f t="shared" ref="BL27:BV27" si="216">AZ$27*P27</f>
        <v>0.000296188614885432</v>
      </c>
      <c r="BM27" s="89">
        <f t="shared" si="216"/>
        <v>0.216506053507184</v>
      </c>
      <c r="BN27" s="89">
        <f t="shared" si="216"/>
        <v>0.121758766848847</v>
      </c>
      <c r="BO27" s="89">
        <f t="shared" si="216"/>
        <v>0.0327820511023148</v>
      </c>
      <c r="BP27" s="89">
        <f t="shared" si="216"/>
        <v>0.000313492063492064</v>
      </c>
      <c r="BQ27" s="89">
        <f t="shared" si="216"/>
        <v>0.176504526674844</v>
      </c>
      <c r="BR27" s="89">
        <f t="shared" si="216"/>
        <v>0.346006874597482</v>
      </c>
      <c r="BS27" s="89">
        <f t="shared" si="216"/>
        <v>0.612779908093466</v>
      </c>
      <c r="BT27" s="89">
        <f t="shared" si="216"/>
        <v>0.0544354600588232</v>
      </c>
      <c r="BU27" s="89">
        <f t="shared" si="216"/>
        <v>0.252804118851237</v>
      </c>
      <c r="BV27" s="89">
        <f t="shared" si="216"/>
        <v>0.129165681896118</v>
      </c>
      <c r="BX27" s="89">
        <f t="shared" si="29"/>
        <v>0.338561008970916</v>
      </c>
      <c r="BY27" s="89">
        <f t="shared" si="30"/>
        <v>0.20960006984065</v>
      </c>
      <c r="BZ27" s="89">
        <f t="shared" si="31"/>
        <v>0.958786782690948</v>
      </c>
      <c r="CA27" s="89">
        <f t="shared" si="32"/>
        <v>0.436405260806178</v>
      </c>
      <c r="CC27" s="89">
        <f t="shared" ref="CC27:CF27" si="217">BX27/SUM(BX$22:BX$31)</f>
        <v>0.0652076910240611</v>
      </c>
      <c r="CD27" s="89">
        <f t="shared" si="217"/>
        <v>0.0751590256625367</v>
      </c>
      <c r="CE27" s="89">
        <f t="shared" si="217"/>
        <v>0.129519927241159</v>
      </c>
      <c r="CF27" s="89">
        <f t="shared" si="217"/>
        <v>0.090318406239399</v>
      </c>
      <c r="CH27" s="89">
        <f t="shared" si="34"/>
        <v>-0.178028594108337</v>
      </c>
      <c r="CI27" s="89">
        <f t="shared" si="35"/>
        <v>-0.194522762222657</v>
      </c>
      <c r="CJ27" s="89">
        <f t="shared" si="36"/>
        <v>-0.264728438509817</v>
      </c>
      <c r="CK27" s="89">
        <f t="shared" si="37"/>
        <v>-0.217162840871944</v>
      </c>
      <c r="CL27" s="89" t="s">
        <v>185</v>
      </c>
      <c r="CM27" s="89">
        <f t="shared" ref="CM27:CP27" si="218">AVERAGE(CM25:CM26)</f>
        <v>0.111346443190856</v>
      </c>
      <c r="CN27" s="89">
        <f t="shared" si="218"/>
        <v>0.323106403774219</v>
      </c>
      <c r="CO27" s="89">
        <f t="shared" si="218"/>
        <v>0.178685000875839</v>
      </c>
      <c r="CP27" s="89">
        <f t="shared" si="218"/>
        <v>0.386862152159086</v>
      </c>
      <c r="CR27" s="89">
        <f t="shared" ref="CR27:CU27" si="219">CM$27*BX27</f>
        <v>0.0376975641520189</v>
      </c>
      <c r="CS27" s="89">
        <f t="shared" si="219"/>
        <v>0.0677231247970378</v>
      </c>
      <c r="CT27" s="89">
        <f t="shared" si="219"/>
        <v>0.171320817104875</v>
      </c>
      <c r="CU27" s="89">
        <f t="shared" si="219"/>
        <v>0.168828678409025</v>
      </c>
      <c r="CV27" s="89">
        <f t="shared" si="40"/>
        <v>0.445570184462957</v>
      </c>
      <c r="CX27" s="89">
        <f t="shared" si="41"/>
        <v>0.168828678409025</v>
      </c>
    </row>
    <row r="28" s="89" customFormat="1" spans="1:102">
      <c r="A28" s="7" t="s">
        <v>73</v>
      </c>
      <c r="B28" s="9">
        <v>2018</v>
      </c>
      <c r="C28" s="7" t="s">
        <v>70</v>
      </c>
      <c r="D28" s="89">
        <v>23524</v>
      </c>
      <c r="E28" s="89">
        <v>1.2292127</v>
      </c>
      <c r="F28" s="89">
        <v>163918</v>
      </c>
      <c r="G28" s="89">
        <v>793</v>
      </c>
      <c r="H28" s="89">
        <v>350</v>
      </c>
      <c r="I28" s="89">
        <v>11</v>
      </c>
      <c r="J28" s="89">
        <v>3820</v>
      </c>
      <c r="K28" s="89">
        <v>27.132204</v>
      </c>
      <c r="L28" s="89">
        <v>1143557</v>
      </c>
      <c r="M28" s="89">
        <v>10481</v>
      </c>
      <c r="N28" s="89">
        <v>95303</v>
      </c>
      <c r="P28" s="90">
        <f t="shared" ref="P28:Z28" si="220">(D28-MIN(D$22:D$31))/(MAX(D$22:D$31)-MIN(D$22:D$31))+0.001</f>
        <v>0.350504950495049</v>
      </c>
      <c r="Q28" s="91">
        <f t="shared" si="220"/>
        <v>0.18948201357527</v>
      </c>
      <c r="R28" s="91">
        <f t="shared" si="220"/>
        <v>0.834647468005123</v>
      </c>
      <c r="S28" s="91">
        <f t="shared" si="182"/>
        <v>0.452374207188161</v>
      </c>
      <c r="T28" s="91">
        <v>0.001</v>
      </c>
      <c r="U28" s="91">
        <f t="shared" si="183"/>
        <v>0.401</v>
      </c>
      <c r="V28" s="91">
        <f t="shared" si="184"/>
        <v>1.001</v>
      </c>
      <c r="W28" s="91">
        <f t="shared" si="185"/>
        <v>0.93588653103842</v>
      </c>
      <c r="X28" s="91">
        <f t="shared" si="220"/>
        <v>0.910229786188253</v>
      </c>
      <c r="Y28" s="91">
        <f t="shared" si="220"/>
        <v>0.687883556602385</v>
      </c>
      <c r="Z28" s="91">
        <f t="shared" si="220"/>
        <v>0.599717900087243</v>
      </c>
      <c r="AB28" s="89">
        <f t="shared" ref="AB28:AL28" si="221">P28/SUM(P$22:P$31)</f>
        <v>0.0660577335746673</v>
      </c>
      <c r="AC28" s="89">
        <f t="shared" si="221"/>
        <v>0.038098731633366</v>
      </c>
      <c r="AD28" s="89">
        <f t="shared" si="221"/>
        <v>0.151289818249378</v>
      </c>
      <c r="AE28" s="89">
        <f t="shared" si="221"/>
        <v>0.129427242428458</v>
      </c>
      <c r="AF28" s="89">
        <f t="shared" si="221"/>
        <v>0.1</v>
      </c>
      <c r="AG28" s="89">
        <f t="shared" si="221"/>
        <v>0.0833679833679834</v>
      </c>
      <c r="AH28" s="89">
        <f t="shared" si="221"/>
        <v>0.129960490583426</v>
      </c>
      <c r="AI28" s="89">
        <f t="shared" si="221"/>
        <v>0.129419240979695</v>
      </c>
      <c r="AJ28" s="89">
        <f t="shared" si="221"/>
        <v>0.184991028967131</v>
      </c>
      <c r="AK28" s="89">
        <f t="shared" si="221"/>
        <v>0.132509138941689</v>
      </c>
      <c r="AL28" s="89">
        <f t="shared" si="221"/>
        <v>0.138603952725653</v>
      </c>
      <c r="AN28" s="89">
        <f t="shared" si="16"/>
        <v>-0.179493802280818</v>
      </c>
      <c r="AO28" s="89">
        <f t="shared" si="17"/>
        <v>-0.124490435885511</v>
      </c>
      <c r="AP28" s="89">
        <f t="shared" si="18"/>
        <v>-0.285719589850908</v>
      </c>
      <c r="AQ28" s="89">
        <f t="shared" si="19"/>
        <v>-0.264631649760227</v>
      </c>
      <c r="AR28" s="89">
        <f t="shared" si="20"/>
        <v>-0.230258509299405</v>
      </c>
      <c r="AS28" s="89">
        <f t="shared" si="21"/>
        <v>-0.207126999013116</v>
      </c>
      <c r="AT28" s="89">
        <f t="shared" si="22"/>
        <v>-0.265187603185977</v>
      </c>
      <c r="AU28" s="89">
        <f t="shared" si="23"/>
        <v>-0.264623290908337</v>
      </c>
      <c r="AV28" s="89">
        <f t="shared" si="24"/>
        <v>-0.312162732071595</v>
      </c>
      <c r="AW28" s="89">
        <f t="shared" si="25"/>
        <v>-0.267814706068141</v>
      </c>
      <c r="AX28" s="89">
        <f t="shared" si="26"/>
        <v>-0.273900076891498</v>
      </c>
      <c r="BL28" s="89">
        <f t="shared" ref="BL28:BV28" si="222">AZ$27*P28</f>
        <v>0.103815575797615</v>
      </c>
      <c r="BM28" s="89">
        <f t="shared" si="222"/>
        <v>0.091489031999362</v>
      </c>
      <c r="BN28" s="89">
        <f t="shared" si="222"/>
        <v>0.184435248469173</v>
      </c>
      <c r="BO28" s="89">
        <f t="shared" si="222"/>
        <v>0.177703083639845</v>
      </c>
      <c r="BP28" s="89">
        <f t="shared" si="222"/>
        <v>0.000313492063492064</v>
      </c>
      <c r="BQ28" s="89">
        <f t="shared" si="222"/>
        <v>0.117767579362084</v>
      </c>
      <c r="BR28" s="89">
        <f t="shared" si="222"/>
        <v>0.363889035612214</v>
      </c>
      <c r="BS28" s="89">
        <f t="shared" si="222"/>
        <v>0.59566790244498</v>
      </c>
      <c r="BT28" s="89">
        <f t="shared" si="222"/>
        <v>0.200159018401604</v>
      </c>
      <c r="BU28" s="89">
        <f t="shared" si="222"/>
        <v>0.29802295854986</v>
      </c>
      <c r="BV28" s="89">
        <f t="shared" si="222"/>
        <v>0.20801475079613</v>
      </c>
      <c r="BX28" s="89">
        <f t="shared" si="29"/>
        <v>0.379739856266151</v>
      </c>
      <c r="BY28" s="89">
        <f t="shared" si="30"/>
        <v>0.295784155065421</v>
      </c>
      <c r="BZ28" s="89">
        <f t="shared" si="31"/>
        <v>0.959556938057195</v>
      </c>
      <c r="CA28" s="89">
        <f t="shared" si="32"/>
        <v>0.706196727747594</v>
      </c>
      <c r="CC28" s="89">
        <f t="shared" ref="CC28:CF28" si="223">BX28/SUM(BX$22:BX$31)</f>
        <v>0.0731388392661948</v>
      </c>
      <c r="CD28" s="89">
        <f t="shared" si="223"/>
        <v>0.106063175064946</v>
      </c>
      <c r="CE28" s="89">
        <f t="shared" si="223"/>
        <v>0.12962396545779</v>
      </c>
      <c r="CF28" s="89">
        <f t="shared" si="223"/>
        <v>0.146154431832043</v>
      </c>
      <c r="CH28" s="89">
        <f t="shared" si="34"/>
        <v>-0.191287008383093</v>
      </c>
      <c r="CI28" s="89">
        <f t="shared" si="35"/>
        <v>-0.237976106529868</v>
      </c>
      <c r="CJ28" s="89">
        <f t="shared" si="36"/>
        <v>-0.264837004366504</v>
      </c>
      <c r="CK28" s="89">
        <f t="shared" si="37"/>
        <v>-0.281068340285669</v>
      </c>
      <c r="CR28" s="89">
        <f t="shared" ref="CR28:CU28" si="224">CM$27*BX28</f>
        <v>0.0422826823330427</v>
      </c>
      <c r="CS28" s="89">
        <f t="shared" si="224"/>
        <v>0.0955697546365842</v>
      </c>
      <c r="CT28" s="89">
        <f t="shared" si="224"/>
        <v>0.171458432317168</v>
      </c>
      <c r="CU28" s="89">
        <f t="shared" si="224"/>
        <v>0.273200785944138</v>
      </c>
      <c r="CV28" s="89">
        <f t="shared" si="40"/>
        <v>0.582511655230933</v>
      </c>
      <c r="CX28" s="89">
        <f t="shared" si="41"/>
        <v>0.171458432317168</v>
      </c>
    </row>
    <row r="29" s="89" customFormat="1" spans="1:102">
      <c r="A29" s="7" t="s">
        <v>73</v>
      </c>
      <c r="B29" s="9">
        <v>2019</v>
      </c>
      <c r="C29" s="7" t="s">
        <v>70</v>
      </c>
      <c r="D29" s="89">
        <v>23473</v>
      </c>
      <c r="E29" s="89">
        <v>1.2933583</v>
      </c>
      <c r="F29" s="89">
        <v>169243</v>
      </c>
      <c r="G29" s="89">
        <v>1142</v>
      </c>
      <c r="H29" s="89">
        <v>350</v>
      </c>
      <c r="I29" s="89">
        <v>13</v>
      </c>
      <c r="J29" s="89">
        <v>5365</v>
      </c>
      <c r="K29" s="89">
        <v>27.539867</v>
      </c>
      <c r="L29" s="89">
        <v>994370</v>
      </c>
      <c r="M29" s="89">
        <v>11190</v>
      </c>
      <c r="N29" s="89">
        <v>98130</v>
      </c>
      <c r="P29" s="90">
        <f t="shared" ref="P29:Z29" si="225">(D29-MIN(D$22:D$31))/(MAX(D$22:D$31)-MIN(D$22:D$31))+0.001</f>
        <v>0.325257425742574</v>
      </c>
      <c r="Q29" s="91">
        <f t="shared" si="225"/>
        <v>0.2910346806753</v>
      </c>
      <c r="R29" s="91">
        <f t="shared" si="225"/>
        <v>0.890098312003416</v>
      </c>
      <c r="S29" s="91">
        <f t="shared" si="182"/>
        <v>0.821295983086681</v>
      </c>
      <c r="T29" s="91">
        <v>0.001</v>
      </c>
      <c r="U29" s="91">
        <f t="shared" si="183"/>
        <v>0.601</v>
      </c>
      <c r="V29" s="91">
        <f t="shared" si="184"/>
        <v>0.667666666666667</v>
      </c>
      <c r="W29" s="91">
        <f t="shared" si="185"/>
        <v>0.909000919878685</v>
      </c>
      <c r="X29" s="91">
        <f t="shared" si="225"/>
        <v>0.616915458343573</v>
      </c>
      <c r="Y29" s="91">
        <f t="shared" si="225"/>
        <v>0.79225570440159</v>
      </c>
      <c r="Z29" s="91">
        <f t="shared" si="225"/>
        <v>0.635462441047428</v>
      </c>
      <c r="AB29" s="89">
        <f t="shared" ref="AB29:AL29" si="226">P29/SUM(P$22:P$31)</f>
        <v>0.0612994719262562</v>
      </c>
      <c r="AC29" s="89">
        <f t="shared" si="226"/>
        <v>0.0585177030042801</v>
      </c>
      <c r="AD29" s="89">
        <f t="shared" si="226"/>
        <v>0.161340945739559</v>
      </c>
      <c r="AE29" s="89">
        <f t="shared" si="226"/>
        <v>0.234978194201654</v>
      </c>
      <c r="AF29" s="89">
        <f t="shared" si="226"/>
        <v>0.1</v>
      </c>
      <c r="AG29" s="89">
        <f t="shared" si="226"/>
        <v>0.124948024948025</v>
      </c>
      <c r="AH29" s="89">
        <f t="shared" si="226"/>
        <v>0.0866836039422583</v>
      </c>
      <c r="AI29" s="89">
        <f t="shared" si="226"/>
        <v>0.125701359298347</v>
      </c>
      <c r="AJ29" s="89">
        <f t="shared" si="226"/>
        <v>0.125379137396306</v>
      </c>
      <c r="AK29" s="89">
        <f t="shared" si="226"/>
        <v>0.152614668869862</v>
      </c>
      <c r="AL29" s="89">
        <f t="shared" si="226"/>
        <v>0.146865061264726</v>
      </c>
      <c r="AN29" s="89">
        <f t="shared" si="16"/>
        <v>-0.171147147931798</v>
      </c>
      <c r="AO29" s="89">
        <f t="shared" si="17"/>
        <v>-0.166098167038155</v>
      </c>
      <c r="AP29" s="89">
        <f t="shared" si="18"/>
        <v>-0.294323877225493</v>
      </c>
      <c r="AQ29" s="89">
        <f t="shared" si="19"/>
        <v>-0.34031012102569</v>
      </c>
      <c r="AR29" s="89">
        <f t="shared" si="20"/>
        <v>-0.230258509299405</v>
      </c>
      <c r="AS29" s="89">
        <f t="shared" si="21"/>
        <v>-0.259874077872625</v>
      </c>
      <c r="AT29" s="89">
        <f t="shared" si="22"/>
        <v>-0.211983932167884</v>
      </c>
      <c r="AU29" s="89">
        <f t="shared" si="23"/>
        <v>-0.26068530512253</v>
      </c>
      <c r="AV29" s="89">
        <f t="shared" si="24"/>
        <v>-0.260338874965339</v>
      </c>
      <c r="AW29" s="89">
        <f t="shared" si="25"/>
        <v>-0.286891012385452</v>
      </c>
      <c r="AX29" s="89">
        <f t="shared" si="26"/>
        <v>-0.281722591437471</v>
      </c>
      <c r="BL29" s="89">
        <f t="shared" ref="BL29:BV29" si="227">AZ$27*P29</f>
        <v>0.0963375464118941</v>
      </c>
      <c r="BM29" s="89">
        <f t="shared" si="227"/>
        <v>0.140522473404313</v>
      </c>
      <c r="BN29" s="89">
        <f t="shared" si="227"/>
        <v>0.196688433894984</v>
      </c>
      <c r="BO29" s="89">
        <f t="shared" si="227"/>
        <v>0.322624116177376</v>
      </c>
      <c r="BP29" s="89">
        <f t="shared" si="227"/>
        <v>0.000313492063492064</v>
      </c>
      <c r="BQ29" s="89">
        <f t="shared" si="227"/>
        <v>0.176504526674844</v>
      </c>
      <c r="BR29" s="89">
        <f t="shared" si="227"/>
        <v>0.242713865578177</v>
      </c>
      <c r="BS29" s="89">
        <f t="shared" si="227"/>
        <v>0.578555896796495</v>
      </c>
      <c r="BT29" s="89">
        <f t="shared" si="227"/>
        <v>0.13565936256154</v>
      </c>
      <c r="BU29" s="89">
        <f t="shared" si="227"/>
        <v>0.343241798248484</v>
      </c>
      <c r="BV29" s="89">
        <f t="shared" si="227"/>
        <v>0.220412899624226</v>
      </c>
      <c r="BX29" s="89">
        <f t="shared" si="29"/>
        <v>0.433548453711192</v>
      </c>
      <c r="BY29" s="89">
        <f t="shared" si="30"/>
        <v>0.499442134915711</v>
      </c>
      <c r="BZ29" s="89">
        <f t="shared" si="31"/>
        <v>0.821269762374672</v>
      </c>
      <c r="CA29" s="89">
        <f t="shared" si="32"/>
        <v>0.69931406043425</v>
      </c>
      <c r="CC29" s="89">
        <f t="shared" ref="CC29:CF29" si="228">BX29/SUM(BX$22:BX$31)</f>
        <v>0.083502508748689</v>
      </c>
      <c r="CD29" s="89">
        <f t="shared" si="228"/>
        <v>0.179091468164205</v>
      </c>
      <c r="CE29" s="89">
        <f t="shared" si="228"/>
        <v>0.110943122901204</v>
      </c>
      <c r="CF29" s="89">
        <f t="shared" si="228"/>
        <v>0.144729995423396</v>
      </c>
      <c r="CH29" s="89">
        <f t="shared" si="34"/>
        <v>-0.207326592242402</v>
      </c>
      <c r="CI29" s="89">
        <f t="shared" si="35"/>
        <v>-0.308012003199642</v>
      </c>
      <c r="CJ29" s="89">
        <f t="shared" si="36"/>
        <v>-0.243934817480644</v>
      </c>
      <c r="CK29" s="89">
        <f t="shared" si="37"/>
        <v>-0.279746491181624</v>
      </c>
      <c r="CR29" s="89">
        <f t="shared" ref="CR29:CU29" si="229">CM$27*BX29</f>
        <v>0.0482740782716366</v>
      </c>
      <c r="CS29" s="89">
        <f t="shared" si="229"/>
        <v>0.161372952105934</v>
      </c>
      <c r="CT29" s="89">
        <f t="shared" si="229"/>
        <v>0.146748588209219</v>
      </c>
      <c r="CU29" s="89">
        <f t="shared" si="229"/>
        <v>0.270538142454703</v>
      </c>
      <c r="CV29" s="89">
        <f t="shared" si="40"/>
        <v>0.626933761041492</v>
      </c>
      <c r="CX29" s="89">
        <f t="shared" si="41"/>
        <v>0.161372952105934</v>
      </c>
    </row>
    <row r="30" s="89" customFormat="1" spans="1:102">
      <c r="A30" s="7" t="s">
        <v>73</v>
      </c>
      <c r="B30" s="9">
        <v>2020</v>
      </c>
      <c r="C30" s="7" t="s">
        <v>70</v>
      </c>
      <c r="D30" s="89">
        <v>23422</v>
      </c>
      <c r="E30" s="89">
        <v>1.3575039</v>
      </c>
      <c r="F30" s="89">
        <v>174568</v>
      </c>
      <c r="G30" s="89">
        <v>1163</v>
      </c>
      <c r="H30" s="89">
        <v>350</v>
      </c>
      <c r="I30" s="89">
        <v>15</v>
      </c>
      <c r="J30" s="89">
        <v>6910</v>
      </c>
      <c r="K30" s="89">
        <v>27.947531</v>
      </c>
      <c r="L30" s="89">
        <v>1017800</v>
      </c>
      <c r="M30" s="89">
        <v>11899</v>
      </c>
      <c r="N30" s="89">
        <v>119400</v>
      </c>
      <c r="P30" s="90">
        <f t="shared" ref="P30:Z30" si="230">(D30-MIN(D$22:D$31))/(MAX(D$22:D$31)-MIN(D$22:D$31))+0.001</f>
        <v>0.300009900990099</v>
      </c>
      <c r="Q30" s="91">
        <f t="shared" si="230"/>
        <v>0.39258734777533</v>
      </c>
      <c r="R30" s="91">
        <f t="shared" si="230"/>
        <v>0.945549156001708</v>
      </c>
      <c r="S30" s="91">
        <f t="shared" si="182"/>
        <v>0.843494714587738</v>
      </c>
      <c r="T30" s="91">
        <v>0.001</v>
      </c>
      <c r="U30" s="91">
        <f t="shared" si="183"/>
        <v>0.801</v>
      </c>
      <c r="V30" s="91">
        <f t="shared" si="184"/>
        <v>0.334333333333333</v>
      </c>
      <c r="W30" s="91">
        <f t="shared" si="185"/>
        <v>0.88211524276837</v>
      </c>
      <c r="X30" s="91">
        <f t="shared" si="230"/>
        <v>0.662980830670927</v>
      </c>
      <c r="Y30" s="91">
        <f t="shared" si="230"/>
        <v>0.896627852200795</v>
      </c>
      <c r="Z30" s="91">
        <f t="shared" si="230"/>
        <v>0.904399967125643</v>
      </c>
      <c r="AB30" s="89">
        <f t="shared" ref="AB30:AL30" si="231">P30/SUM(P$22:P$31)</f>
        <v>0.0565412102778452</v>
      </c>
      <c r="AC30" s="89">
        <f t="shared" si="231"/>
        <v>0.0789366743751943</v>
      </c>
      <c r="AD30" s="89">
        <f t="shared" si="231"/>
        <v>0.17139207322974</v>
      </c>
      <c r="AE30" s="89">
        <f t="shared" si="231"/>
        <v>0.241329397603479</v>
      </c>
      <c r="AF30" s="89">
        <f t="shared" si="231"/>
        <v>0.1</v>
      </c>
      <c r="AG30" s="89">
        <f t="shared" si="231"/>
        <v>0.166528066528067</v>
      </c>
      <c r="AH30" s="89">
        <f t="shared" si="231"/>
        <v>0.0434067173010909</v>
      </c>
      <c r="AI30" s="89">
        <f t="shared" si="231"/>
        <v>0.121983468497011</v>
      </c>
      <c r="AJ30" s="89">
        <f t="shared" si="231"/>
        <v>0.134741257550907</v>
      </c>
      <c r="AK30" s="89">
        <f t="shared" si="231"/>
        <v>0.172720198798035</v>
      </c>
      <c r="AL30" s="89">
        <f t="shared" si="231"/>
        <v>0.20902062498106</v>
      </c>
      <c r="AN30" s="89">
        <f t="shared" si="16"/>
        <v>-0.16243077024034</v>
      </c>
      <c r="AO30" s="89">
        <f t="shared" si="17"/>
        <v>-0.200428847028383</v>
      </c>
      <c r="AP30" s="89">
        <f t="shared" si="18"/>
        <v>-0.302301599465203</v>
      </c>
      <c r="AQ30" s="89">
        <f t="shared" si="19"/>
        <v>-0.343072057721809</v>
      </c>
      <c r="AR30" s="89">
        <f t="shared" si="20"/>
        <v>-0.230258509299405</v>
      </c>
      <c r="AS30" s="89">
        <f t="shared" si="21"/>
        <v>-0.298516782586526</v>
      </c>
      <c r="AT30" s="89">
        <f t="shared" si="22"/>
        <v>-0.136172995703659</v>
      </c>
      <c r="AU30" s="89">
        <f t="shared" si="23"/>
        <v>-0.256637329072477</v>
      </c>
      <c r="AV30" s="89">
        <f t="shared" si="24"/>
        <v>-0.270075235200681</v>
      </c>
      <c r="AW30" s="89">
        <f t="shared" si="25"/>
        <v>-0.303310891179998</v>
      </c>
      <c r="AX30" s="89">
        <f t="shared" si="26"/>
        <v>-0.327184655426949</v>
      </c>
      <c r="BL30" s="89">
        <f t="shared" ref="BL30:BV30" si="232">AZ$27*P30</f>
        <v>0.0888595170261729</v>
      </c>
      <c r="BM30" s="89">
        <f t="shared" si="232"/>
        <v>0.189555914809265</v>
      </c>
      <c r="BN30" s="89">
        <f t="shared" si="232"/>
        <v>0.208941619320795</v>
      </c>
      <c r="BO30" s="89">
        <f t="shared" si="232"/>
        <v>0.331344292920322</v>
      </c>
      <c r="BP30" s="89">
        <f t="shared" si="232"/>
        <v>0.000313492063492064</v>
      </c>
      <c r="BQ30" s="89">
        <f t="shared" si="232"/>
        <v>0.235241473987603</v>
      </c>
      <c r="BR30" s="89">
        <f t="shared" si="232"/>
        <v>0.121538695544139</v>
      </c>
      <c r="BS30" s="89">
        <f t="shared" si="232"/>
        <v>0.561443849172148</v>
      </c>
      <c r="BT30" s="89">
        <f t="shared" si="232"/>
        <v>0.145789112045963</v>
      </c>
      <c r="BU30" s="89">
        <f t="shared" si="232"/>
        <v>0.388460637947108</v>
      </c>
      <c r="BV30" s="89">
        <f t="shared" si="232"/>
        <v>0.313695045210926</v>
      </c>
      <c r="BX30" s="89">
        <f t="shared" si="29"/>
        <v>0.487357051156233</v>
      </c>
      <c r="BY30" s="89">
        <f t="shared" si="30"/>
        <v>0.566899258971417</v>
      </c>
      <c r="BZ30" s="89">
        <f t="shared" si="31"/>
        <v>0.682982544716287</v>
      </c>
      <c r="CA30" s="89">
        <f t="shared" si="32"/>
        <v>0.847944795203997</v>
      </c>
      <c r="CC30" s="89">
        <f t="shared" ref="CC30:CF30" si="233">BX30/SUM(BX$22:BX$31)</f>
        <v>0.0938661782311832</v>
      </c>
      <c r="CD30" s="89">
        <f t="shared" si="233"/>
        <v>0.203280447308526</v>
      </c>
      <c r="CE30" s="89">
        <f t="shared" si="233"/>
        <v>0.092262274674211</v>
      </c>
      <c r="CF30" s="89">
        <f t="shared" si="233"/>
        <v>0.175490603253366</v>
      </c>
      <c r="CH30" s="89">
        <f t="shared" si="34"/>
        <v>-0.222076596871821</v>
      </c>
      <c r="CI30" s="89">
        <f t="shared" si="35"/>
        <v>-0.323860054007075</v>
      </c>
      <c r="CJ30" s="89">
        <f t="shared" si="36"/>
        <v>-0.219872067049961</v>
      </c>
      <c r="CK30" s="89">
        <f t="shared" si="37"/>
        <v>-0.305383444495057</v>
      </c>
      <c r="CR30" s="89">
        <f t="shared" ref="CR30:CU30" si="234">CM$27*BX30</f>
        <v>0.0542654742102305</v>
      </c>
      <c r="CS30" s="89">
        <f t="shared" si="234"/>
        <v>0.183168780868524</v>
      </c>
      <c r="CT30" s="89">
        <f t="shared" si="234"/>
        <v>0.122038736600813</v>
      </c>
      <c r="CU30" s="89">
        <f t="shared" si="234"/>
        <v>0.328037748384713</v>
      </c>
      <c r="CV30" s="89">
        <f t="shared" si="40"/>
        <v>0.687510740064281</v>
      </c>
      <c r="CX30" s="89">
        <f t="shared" si="41"/>
        <v>0.183168780868524</v>
      </c>
    </row>
    <row r="31" s="89" customFormat="1" spans="1:102">
      <c r="A31" s="7" t="s">
        <v>73</v>
      </c>
      <c r="B31" s="9">
        <v>2021</v>
      </c>
      <c r="C31" s="8" t="s">
        <v>70</v>
      </c>
      <c r="D31" s="89">
        <v>23371</v>
      </c>
      <c r="E31" s="89">
        <v>1.4216495</v>
      </c>
      <c r="F31" s="89">
        <v>179893</v>
      </c>
      <c r="G31" s="89">
        <v>1312</v>
      </c>
      <c r="H31" s="89">
        <v>350</v>
      </c>
      <c r="I31" s="89">
        <v>17</v>
      </c>
      <c r="J31" s="89">
        <v>8455</v>
      </c>
      <c r="K31" s="89">
        <v>28.355194</v>
      </c>
      <c r="L31" s="89">
        <v>1189725</v>
      </c>
      <c r="M31" s="89">
        <v>12608</v>
      </c>
      <c r="N31" s="89">
        <v>127040</v>
      </c>
      <c r="P31" s="90">
        <f t="shared" ref="P31:Z31" si="235">(D31-MIN(D$22:D$31))/(MAX(D$22:D$31)-MIN(D$22:D$31))+0.001</f>
        <v>0.274762376237624</v>
      </c>
      <c r="Q31" s="91">
        <f t="shared" si="235"/>
        <v>0.49414001487536</v>
      </c>
      <c r="R31" s="91">
        <f t="shared" si="235"/>
        <v>1.001</v>
      </c>
      <c r="S31" s="91">
        <f t="shared" si="182"/>
        <v>1.001</v>
      </c>
      <c r="T31" s="91">
        <v>0.001</v>
      </c>
      <c r="U31" s="91">
        <f t="shared" si="183"/>
        <v>1.001</v>
      </c>
      <c r="V31" s="91">
        <f t="shared" si="184"/>
        <v>0.001</v>
      </c>
      <c r="W31" s="91">
        <f t="shared" si="185"/>
        <v>0.855229631608636</v>
      </c>
      <c r="X31" s="91">
        <f t="shared" si="235"/>
        <v>1.001</v>
      </c>
      <c r="Y31" s="91">
        <f t="shared" si="235"/>
        <v>1.001</v>
      </c>
      <c r="Z31" s="91">
        <f t="shared" si="235"/>
        <v>1.001</v>
      </c>
      <c r="AB31" s="89">
        <f t="shared" ref="AB31:AL31" si="236">P31/SUM(P$22:P$31)</f>
        <v>0.0517829486294341</v>
      </c>
      <c r="AC31" s="89">
        <f t="shared" si="236"/>
        <v>0.0993556457461084</v>
      </c>
      <c r="AD31" s="89">
        <f t="shared" si="236"/>
        <v>0.181443200719921</v>
      </c>
      <c r="AE31" s="89">
        <f t="shared" si="236"/>
        <v>0.286392697930717</v>
      </c>
      <c r="AF31" s="89">
        <f t="shared" si="236"/>
        <v>0.1</v>
      </c>
      <c r="AG31" s="89">
        <f t="shared" si="236"/>
        <v>0.208108108108108</v>
      </c>
      <c r="AH31" s="89">
        <f t="shared" si="236"/>
        <v>0.000129830659923502</v>
      </c>
      <c r="AI31" s="89">
        <f t="shared" si="236"/>
        <v>0.118265586815663</v>
      </c>
      <c r="AJ31" s="89">
        <f t="shared" si="236"/>
        <v>0.203438761075437</v>
      </c>
      <c r="AK31" s="89">
        <f t="shared" si="236"/>
        <v>0.192825728726208</v>
      </c>
      <c r="AL31" s="89">
        <f t="shared" si="236"/>
        <v>0.231346365779969</v>
      </c>
      <c r="AN31" s="89">
        <f t="shared" si="16"/>
        <v>-0.153313484000286</v>
      </c>
      <c r="AO31" s="89">
        <f t="shared" si="17"/>
        <v>-0.229417102618384</v>
      </c>
      <c r="AP31" s="89">
        <f t="shared" si="18"/>
        <v>-0.30968954442931</v>
      </c>
      <c r="AQ31" s="89">
        <f t="shared" si="19"/>
        <v>-0.358102949409887</v>
      </c>
      <c r="AR31" s="89">
        <f t="shared" si="20"/>
        <v>-0.230258509299405</v>
      </c>
      <c r="AS31" s="89">
        <f t="shared" si="21"/>
        <v>-0.326666794463279</v>
      </c>
      <c r="AT31" s="89">
        <f t="shared" si="22"/>
        <v>-0.00116189087275362</v>
      </c>
      <c r="AU31" s="89">
        <f t="shared" si="23"/>
        <v>-0.252476029548377</v>
      </c>
      <c r="AV31" s="89">
        <f t="shared" si="24"/>
        <v>-0.323953899153665</v>
      </c>
      <c r="AW31" s="89">
        <f t="shared" si="25"/>
        <v>-0.317385067366299</v>
      </c>
      <c r="AX31" s="89">
        <f t="shared" si="26"/>
        <v>-0.338653895780169</v>
      </c>
      <c r="AY31" s="89" t="s">
        <v>170</v>
      </c>
      <c r="BL31" s="89">
        <f t="shared" ref="BL31:BV31" si="237">AZ$27*P31</f>
        <v>0.0813814876404517</v>
      </c>
      <c r="BM31" s="89">
        <f t="shared" si="237"/>
        <v>0.238589356214216</v>
      </c>
      <c r="BN31" s="89">
        <f t="shared" si="237"/>
        <v>0.221194804746606</v>
      </c>
      <c r="BO31" s="89">
        <f t="shared" si="237"/>
        <v>0.393216023144081</v>
      </c>
      <c r="BP31" s="89">
        <f t="shared" si="237"/>
        <v>0.000313492063492064</v>
      </c>
      <c r="BQ31" s="89">
        <f t="shared" si="237"/>
        <v>0.293978421300363</v>
      </c>
      <c r="BR31" s="89">
        <f t="shared" si="237"/>
        <v>0.000363525510102112</v>
      </c>
      <c r="BS31" s="89">
        <f t="shared" si="237"/>
        <v>0.544331843523663</v>
      </c>
      <c r="BT31" s="89">
        <f t="shared" si="237"/>
        <v>0.22011933740275</v>
      </c>
      <c r="BU31" s="89">
        <f t="shared" si="237"/>
        <v>0.433679477645732</v>
      </c>
      <c r="BV31" s="89">
        <f t="shared" si="237"/>
        <v>0.347201184951517</v>
      </c>
      <c r="BX31" s="89">
        <f t="shared" si="29"/>
        <v>0.541165648601274</v>
      </c>
      <c r="BY31" s="89">
        <f t="shared" si="30"/>
        <v>0.687507936507936</v>
      </c>
      <c r="BZ31" s="89">
        <f t="shared" si="31"/>
        <v>0.544695369033766</v>
      </c>
      <c r="CA31" s="89">
        <f t="shared" si="32"/>
        <v>1.001</v>
      </c>
      <c r="CC31" s="89">
        <f t="shared" ref="CC31:CF31" si="238">BX31/SUM(BX$22:BX$31)</f>
        <v>0.104229847713677</v>
      </c>
      <c r="CD31" s="89">
        <f t="shared" si="238"/>
        <v>0.246528670923067</v>
      </c>
      <c r="CE31" s="89">
        <f t="shared" si="238"/>
        <v>0.0735814321176246</v>
      </c>
      <c r="CF31" s="89">
        <f t="shared" si="238"/>
        <v>0.207166899130925</v>
      </c>
      <c r="CH31" s="89">
        <f t="shared" si="34"/>
        <v>-0.235680023114346</v>
      </c>
      <c r="CI31" s="89">
        <f t="shared" si="35"/>
        <v>-0.345208422853363</v>
      </c>
      <c r="CJ31" s="89">
        <f t="shared" si="36"/>
        <v>-0.192000634526731</v>
      </c>
      <c r="CK31" s="89">
        <f t="shared" si="37"/>
        <v>-0.326128458367781</v>
      </c>
      <c r="CL31" s="89" t="s">
        <v>170</v>
      </c>
      <c r="CR31" s="89">
        <f t="shared" ref="CR31:CU31" si="239">CM$27*BX31</f>
        <v>0.0602568701488243</v>
      </c>
      <c r="CS31" s="89">
        <f t="shared" si="239"/>
        <v>0.222138216931314</v>
      </c>
      <c r="CT31" s="89">
        <f t="shared" si="239"/>
        <v>0.0973288924928641</v>
      </c>
      <c r="CU31" s="89">
        <f t="shared" si="239"/>
        <v>0.387249014311244</v>
      </c>
      <c r="CV31" s="89">
        <f t="shared" si="40"/>
        <v>0.766972993884246</v>
      </c>
      <c r="CX31" s="89">
        <f t="shared" si="41"/>
        <v>0.222138216931314</v>
      </c>
    </row>
    <row r="32" s="95" customFormat="1" spans="1:102">
      <c r="A32" s="58" t="s">
        <v>72</v>
      </c>
      <c r="B32" s="59">
        <v>2012</v>
      </c>
      <c r="C32" s="58" t="s">
        <v>70</v>
      </c>
      <c r="D32" s="95">
        <v>16510</v>
      </c>
      <c r="E32" s="95">
        <v>2.3242883</v>
      </c>
      <c r="F32" s="95">
        <v>128152</v>
      </c>
      <c r="G32" s="95">
        <v>977</v>
      </c>
      <c r="H32" s="95">
        <v>131</v>
      </c>
      <c r="I32" s="95">
        <v>9</v>
      </c>
      <c r="J32" s="95">
        <v>4688</v>
      </c>
      <c r="K32" s="95">
        <v>39.805809</v>
      </c>
      <c r="L32" s="95">
        <v>340900</v>
      </c>
      <c r="M32" s="95">
        <v>6282</v>
      </c>
      <c r="N32" s="95">
        <v>73084</v>
      </c>
      <c r="P32" s="96">
        <f t="shared" ref="P32:Z32" si="240">(D32-MIN(D$32:D$41))/(MAX(D$32:D$41)-MIN(D$32:D$41))+0.001</f>
        <v>0.970403365629781</v>
      </c>
      <c r="Q32" s="97">
        <f t="shared" si="240"/>
        <v>0.901025470434907</v>
      </c>
      <c r="R32" s="97">
        <f t="shared" si="240"/>
        <v>0.001</v>
      </c>
      <c r="S32" s="97">
        <f t="shared" si="240"/>
        <v>0.437599423631124</v>
      </c>
      <c r="T32" s="97">
        <f t="shared" si="240"/>
        <v>0.001</v>
      </c>
      <c r="U32" s="97">
        <f t="shared" si="240"/>
        <v>0.334333333333333</v>
      </c>
      <c r="V32" s="91">
        <f>(MAX(J$32:J$41)-J32)/(MAX(J$32:J$41)-MIN(J$32:J$41))+0.001</f>
        <v>1.001</v>
      </c>
      <c r="W32" s="91">
        <f>(MAX(K$32:K$41)-K32)/(MAX(K$32:K$41)-MIN(K$32:K$41))+0.001</f>
        <v>0.338125141703288</v>
      </c>
      <c r="X32" s="97">
        <f t="shared" si="240"/>
        <v>0.001</v>
      </c>
      <c r="Y32" s="97">
        <f t="shared" si="240"/>
        <v>0.001</v>
      </c>
      <c r="Z32" s="97">
        <f t="shared" si="240"/>
        <v>0.001</v>
      </c>
      <c r="AB32" s="95">
        <f t="shared" ref="AB32:AL32" si="241">P32/SUM(P$32:P$41)</f>
        <v>0.231909754424107</v>
      </c>
      <c r="AC32" s="95">
        <f t="shared" si="241"/>
        <v>0.199842851457167</v>
      </c>
      <c r="AD32" s="95">
        <f t="shared" si="241"/>
        <v>0.000197211463936724</v>
      </c>
      <c r="AE32" s="95">
        <f t="shared" si="241"/>
        <v>0.0792326516981743</v>
      </c>
      <c r="AF32" s="95">
        <f t="shared" si="241"/>
        <v>0.00026534907127825</v>
      </c>
      <c r="AG32" s="95">
        <f t="shared" si="241"/>
        <v>0.0667332002661343</v>
      </c>
      <c r="AH32" s="95">
        <f t="shared" si="241"/>
        <v>0.177085726771026</v>
      </c>
      <c r="AI32" s="95">
        <f t="shared" si="241"/>
        <v>0.0443782476916463</v>
      </c>
      <c r="AJ32" s="95">
        <f t="shared" si="241"/>
        <v>0.000267514292255424</v>
      </c>
      <c r="AK32" s="95">
        <f t="shared" si="241"/>
        <v>0.000188403879154981</v>
      </c>
      <c r="AL32" s="95">
        <f t="shared" si="241"/>
        <v>0.00031400788141095</v>
      </c>
      <c r="AN32" s="89">
        <f t="shared" si="16"/>
        <v>-0.33891453211616</v>
      </c>
      <c r="AO32" s="89">
        <f t="shared" si="17"/>
        <v>-0.321791748451596</v>
      </c>
      <c r="AP32" s="89">
        <f t="shared" si="18"/>
        <v>-0.00168245714315797</v>
      </c>
      <c r="AQ32" s="89">
        <f t="shared" si="19"/>
        <v>-0.200883834290818</v>
      </c>
      <c r="AR32" s="89">
        <f t="shared" si="20"/>
        <v>-0.00218500746739723</v>
      </c>
      <c r="AS32" s="89">
        <f t="shared" si="21"/>
        <v>-0.180650289612072</v>
      </c>
      <c r="AT32" s="89">
        <f t="shared" si="22"/>
        <v>-0.306556879138669</v>
      </c>
      <c r="AU32" s="89">
        <f t="shared" si="23"/>
        <v>-0.138238501014562</v>
      </c>
      <c r="AV32" s="89">
        <f t="shared" si="24"/>
        <v>-0.00220066287130459</v>
      </c>
      <c r="AW32" s="89">
        <f t="shared" si="25"/>
        <v>-0.00161592549018987</v>
      </c>
      <c r="AX32" s="89">
        <f t="shared" si="26"/>
        <v>-0.00253281660850308</v>
      </c>
      <c r="AZ32" s="95">
        <f t="shared" ref="AZ32:BJ32" si="242">SUM(AN32:AN41)</f>
        <v>-1.58894330453848</v>
      </c>
      <c r="BA32" s="95">
        <f t="shared" si="242"/>
        <v>-2.016379595451</v>
      </c>
      <c r="BB32" s="95">
        <f t="shared" si="242"/>
        <v>-2.0615367430552</v>
      </c>
      <c r="BC32" s="95">
        <f t="shared" si="242"/>
        <v>-2.0848281801134</v>
      </c>
      <c r="BD32" s="95">
        <f t="shared" si="242"/>
        <v>-1.9002634011079</v>
      </c>
      <c r="BE32" s="95">
        <f t="shared" si="242"/>
        <v>-2.13169274631251</v>
      </c>
      <c r="BF32" s="95">
        <f t="shared" si="242"/>
        <v>-2.09980607972222</v>
      </c>
      <c r="BG32" s="95">
        <f t="shared" si="242"/>
        <v>-2.1598944788117</v>
      </c>
      <c r="BH32" s="95">
        <f t="shared" si="242"/>
        <v>-1.98393340864339</v>
      </c>
      <c r="BI32" s="95">
        <f t="shared" si="242"/>
        <v>-2.08129576646227</v>
      </c>
      <c r="BJ32" s="95">
        <f t="shared" si="242"/>
        <v>-1.86876664873025</v>
      </c>
      <c r="BL32" s="95">
        <f t="shared" ref="BL32:BV32" si="243">AZ$37*P32</f>
        <v>0.405434593422923</v>
      </c>
      <c r="BM32" s="95">
        <f t="shared" si="243"/>
        <v>0.389238504422089</v>
      </c>
      <c r="BN32" s="95">
        <f t="shared" si="243"/>
        <v>0.000150204923669767</v>
      </c>
      <c r="BO32" s="95">
        <f t="shared" si="243"/>
        <v>0.0778907567322401</v>
      </c>
      <c r="BP32" s="95">
        <f t="shared" si="243"/>
        <v>0.000567813471344946</v>
      </c>
      <c r="BQ32" s="95">
        <f t="shared" si="243"/>
        <v>0.0849845121213859</v>
      </c>
      <c r="BR32" s="95">
        <f t="shared" si="243"/>
        <v>0.418901610379475</v>
      </c>
      <c r="BS32" s="95">
        <f t="shared" si="243"/>
        <v>0.196625475000694</v>
      </c>
      <c r="BT32" s="95">
        <f t="shared" si="243"/>
        <v>0.000218412330125681</v>
      </c>
      <c r="BU32" s="95">
        <f t="shared" si="243"/>
        <v>0.000404258087008321</v>
      </c>
      <c r="BV32" s="95">
        <f t="shared" si="243"/>
        <v>0.000377329582865998</v>
      </c>
      <c r="BX32" s="89">
        <f t="shared" si="29"/>
        <v>0.794823302768682</v>
      </c>
      <c r="BY32" s="89">
        <f t="shared" si="30"/>
        <v>0.163443082324971</v>
      </c>
      <c r="BZ32" s="89">
        <f t="shared" si="31"/>
        <v>0.61552708538017</v>
      </c>
      <c r="CA32" s="89">
        <f t="shared" si="32"/>
        <v>0.001</v>
      </c>
      <c r="CC32" s="95">
        <f t="shared" ref="CC32:CF32" si="244">BX32/SUM(BX$32:BX$41)</f>
        <v>0.178307058696263</v>
      </c>
      <c r="CD32" s="95">
        <f t="shared" si="244"/>
        <v>0.0371762831818519</v>
      </c>
      <c r="CE32" s="95">
        <f t="shared" si="244"/>
        <v>0.0905692691247162</v>
      </c>
      <c r="CF32" s="95">
        <f t="shared" si="244"/>
        <v>0.000240164838024426</v>
      </c>
      <c r="CH32" s="89">
        <f t="shared" si="34"/>
        <v>-0.307445618945898</v>
      </c>
      <c r="CI32" s="89">
        <f t="shared" si="35"/>
        <v>-0.122387457076274</v>
      </c>
      <c r="CJ32" s="89">
        <f t="shared" si="36"/>
        <v>-0.21751480815282</v>
      </c>
      <c r="CK32" s="89">
        <f t="shared" si="37"/>
        <v>-0.00200157820146452</v>
      </c>
      <c r="CM32" s="95">
        <f t="shared" ref="CM32:CP32" si="245">SUM(CH32:CH41)</f>
        <v>-2.12214887406823</v>
      </c>
      <c r="CN32" s="95">
        <f t="shared" si="245"/>
        <v>-2.19985267717465</v>
      </c>
      <c r="CO32" s="95">
        <f t="shared" si="245"/>
        <v>-2.28222082328778</v>
      </c>
      <c r="CP32" s="95">
        <f t="shared" si="245"/>
        <v>-2.02401172519604</v>
      </c>
      <c r="CR32" s="95">
        <f t="shared" ref="CR32:CU32" si="246">CM$37*BX32</f>
        <v>0.176196550871392</v>
      </c>
      <c r="CS32" s="95">
        <f t="shared" si="246"/>
        <v>0.0220784724193997</v>
      </c>
      <c r="CT32" s="95">
        <f t="shared" si="246"/>
        <v>0.101223699547307</v>
      </c>
      <c r="CU32" s="95">
        <f t="shared" si="246"/>
        <v>0.000478785854502991</v>
      </c>
      <c r="CV32" s="89">
        <f t="shared" si="40"/>
        <v>0.299977508692602</v>
      </c>
      <c r="CW32" s="95">
        <f>AVERAGE(CV32:CV41)</f>
        <v>0.469325988437865</v>
      </c>
      <c r="CX32" s="89">
        <f t="shared" si="41"/>
        <v>0.101223699547307</v>
      </c>
    </row>
    <row r="33" s="89" customFormat="1" spans="1:102">
      <c r="A33" s="7" t="s">
        <v>72</v>
      </c>
      <c r="B33" s="9">
        <v>2013</v>
      </c>
      <c r="C33" s="7" t="s">
        <v>70</v>
      </c>
      <c r="D33" s="89">
        <v>16530</v>
      </c>
      <c r="E33" s="89">
        <v>2.153539</v>
      </c>
      <c r="F33" s="89">
        <v>141856</v>
      </c>
      <c r="G33" s="89">
        <v>1017</v>
      </c>
      <c r="H33" s="89">
        <v>133</v>
      </c>
      <c r="I33" s="89">
        <v>9</v>
      </c>
      <c r="J33" s="89">
        <v>4921</v>
      </c>
      <c r="K33" s="89">
        <v>45.496002</v>
      </c>
      <c r="L33" s="89">
        <v>376700</v>
      </c>
      <c r="M33" s="89">
        <v>7124</v>
      </c>
      <c r="N33" s="89">
        <v>80190</v>
      </c>
      <c r="P33" s="90">
        <f t="shared" ref="P33:Z33" si="247">(D33-MIN(D$32:D$41))/(MAX(D$32:D$41)-MIN(D$32:D$41))+0.001</f>
        <v>0.980602243753187</v>
      </c>
      <c r="Q33" s="91">
        <f t="shared" si="247"/>
        <v>0.720116197098786</v>
      </c>
      <c r="R33" s="91">
        <f t="shared" si="247"/>
        <v>0.201438788942519</v>
      </c>
      <c r="S33" s="91">
        <f t="shared" si="247"/>
        <v>0.495236311239193</v>
      </c>
      <c r="T33" s="91">
        <f t="shared" si="247"/>
        <v>0.0699655172413793</v>
      </c>
      <c r="U33" s="91">
        <f t="shared" si="247"/>
        <v>0.334333333333333</v>
      </c>
      <c r="V33" s="91">
        <f t="shared" ref="V33:V42" si="248">(MAX(J$32:J$41)-J33)/(MAX(J$32:J$41)-MIN(J$32:J$41))+0.001</f>
        <v>0.908171314741036</v>
      </c>
      <c r="W33" s="91">
        <f t="shared" ref="W33:W41" si="249">(MAX(K$32:K$41)-K33)/(MAX(K$32:K$41)-MIN(K$32:K$41))+0.001</f>
        <v>0.001</v>
      </c>
      <c r="X33" s="91">
        <f t="shared" si="247"/>
        <v>0.105057970171986</v>
      </c>
      <c r="Y33" s="91">
        <f t="shared" si="247"/>
        <v>0.139509623293305</v>
      </c>
      <c r="Z33" s="91">
        <f t="shared" si="247"/>
        <v>0.0723145930973576</v>
      </c>
      <c r="AB33" s="89">
        <f t="shared" ref="AB33:AL33" si="250">P33/SUM(P$32:P$41)</f>
        <v>0.234347111305558</v>
      </c>
      <c r="AC33" s="89">
        <f t="shared" si="250"/>
        <v>0.159718097801664</v>
      </c>
      <c r="AD33" s="89">
        <f t="shared" si="250"/>
        <v>0.0397260384609949</v>
      </c>
      <c r="AE33" s="89">
        <f t="shared" si="250"/>
        <v>0.0896685051161771</v>
      </c>
      <c r="AF33" s="89">
        <f t="shared" si="250"/>
        <v>0.0185652850215024</v>
      </c>
      <c r="AG33" s="89">
        <f t="shared" si="250"/>
        <v>0.0667332002661343</v>
      </c>
      <c r="AH33" s="89">
        <f t="shared" si="250"/>
        <v>0.160663513789725</v>
      </c>
      <c r="AI33" s="89">
        <f t="shared" si="250"/>
        <v>0.000131247997318665</v>
      </c>
      <c r="AJ33" s="89">
        <f t="shared" si="250"/>
        <v>0.0281045085363503</v>
      </c>
      <c r="AK33" s="89">
        <f t="shared" si="250"/>
        <v>0.0262841542079088</v>
      </c>
      <c r="AL33" s="89">
        <f t="shared" si="250"/>
        <v>0.0227073521735961</v>
      </c>
      <c r="AN33" s="89">
        <f t="shared" si="16"/>
        <v>-0.340026381979267</v>
      </c>
      <c r="AO33" s="89">
        <f t="shared" si="17"/>
        <v>-0.292978079168673</v>
      </c>
      <c r="AP33" s="89">
        <f t="shared" si="18"/>
        <v>-0.128146206023068</v>
      </c>
      <c r="AQ33" s="89">
        <f t="shared" si="19"/>
        <v>-0.216247766768122</v>
      </c>
      <c r="AR33" s="89">
        <f t="shared" si="20"/>
        <v>-0.0740098002654983</v>
      </c>
      <c r="AS33" s="89">
        <f t="shared" si="21"/>
        <v>-0.180650289612072</v>
      </c>
      <c r="AT33" s="89">
        <f t="shared" si="22"/>
        <v>-0.293764089596869</v>
      </c>
      <c r="AU33" s="89">
        <f t="shared" si="23"/>
        <v>-0.00117314997555053</v>
      </c>
      <c r="AV33" s="89">
        <f t="shared" si="24"/>
        <v>-0.100384393773616</v>
      </c>
      <c r="AW33" s="89">
        <f t="shared" si="25"/>
        <v>-0.0956424918099436</v>
      </c>
      <c r="AX33" s="89">
        <f t="shared" si="26"/>
        <v>-0.0859488385299525</v>
      </c>
      <c r="AY33" s="89" t="s">
        <v>181</v>
      </c>
      <c r="AZ33" s="91">
        <f t="shared" ref="AZ33:BJ33" si="251">-1/LN(10)*AZ32</f>
        <v>0.69006930921818</v>
      </c>
      <c r="BA33" s="91">
        <f t="shared" si="251"/>
        <v>0.875702531726682</v>
      </c>
      <c r="BB33" s="91">
        <f t="shared" si="251"/>
        <v>0.895314031749673</v>
      </c>
      <c r="BC33" s="91">
        <f t="shared" si="251"/>
        <v>0.905429374339649</v>
      </c>
      <c r="BD33" s="91">
        <f t="shared" si="251"/>
        <v>0.825273909263865</v>
      </c>
      <c r="BE33" s="91">
        <f t="shared" si="251"/>
        <v>0.925782396836709</v>
      </c>
      <c r="BF33" s="91">
        <f t="shared" si="251"/>
        <v>0.91193419349026</v>
      </c>
      <c r="BG33" s="91">
        <f t="shared" si="251"/>
        <v>0.938030253641219</v>
      </c>
      <c r="BH33" s="91">
        <f t="shared" si="251"/>
        <v>0.861611331837332</v>
      </c>
      <c r="BI33" s="91">
        <f t="shared" si="251"/>
        <v>0.903895266583164</v>
      </c>
      <c r="BJ33" s="91">
        <f t="shared" si="251"/>
        <v>0.811595043508381</v>
      </c>
      <c r="BL33" s="89">
        <f t="shared" ref="BL33:BV33" si="252">AZ$37*P33</f>
        <v>0.40969568540981</v>
      </c>
      <c r="BM33" s="89">
        <f t="shared" si="252"/>
        <v>0.311086601617999</v>
      </c>
      <c r="BN33" s="89">
        <f t="shared" si="252"/>
        <v>0.0302570979172413</v>
      </c>
      <c r="BO33" s="89">
        <f t="shared" si="252"/>
        <v>0.0881498671173303</v>
      </c>
      <c r="BP33" s="89">
        <f t="shared" si="252"/>
        <v>0.0397273632192723</v>
      </c>
      <c r="BQ33" s="89">
        <f t="shared" si="252"/>
        <v>0.0849845121213859</v>
      </c>
      <c r="BR33" s="89">
        <f t="shared" si="252"/>
        <v>0.380054371873592</v>
      </c>
      <c r="BS33" s="89">
        <f t="shared" si="252"/>
        <v>0.000581516872747774</v>
      </c>
      <c r="BT33" s="89">
        <f t="shared" si="252"/>
        <v>0.0229459560635377</v>
      </c>
      <c r="BU33" s="89">
        <f t="shared" si="252"/>
        <v>0.056397893431803</v>
      </c>
      <c r="BV33" s="89">
        <f t="shared" si="252"/>
        <v>0.0272864352485503</v>
      </c>
      <c r="BX33" s="89">
        <f t="shared" si="29"/>
        <v>0.75103938494505</v>
      </c>
      <c r="BY33" s="89">
        <f t="shared" si="30"/>
        <v>0.212861742457989</v>
      </c>
      <c r="BZ33" s="89">
        <f t="shared" si="31"/>
        <v>0.38063588874634</v>
      </c>
      <c r="CA33" s="89">
        <f t="shared" si="32"/>
        <v>0.106630284743891</v>
      </c>
      <c r="CC33" s="89">
        <f t="shared" ref="CC33:CF33" si="253">BX33/SUM(BX$32:BX$41)</f>
        <v>0.168484772940252</v>
      </c>
      <c r="CD33" s="89">
        <f t="shared" si="253"/>
        <v>0.0484169063849794</v>
      </c>
      <c r="CE33" s="89">
        <f t="shared" si="253"/>
        <v>0.0560071442268061</v>
      </c>
      <c r="CF33" s="89">
        <f t="shared" si="253"/>
        <v>0.025608845064015</v>
      </c>
      <c r="CH33" s="89">
        <f t="shared" si="34"/>
        <v>-0.300056200394802</v>
      </c>
      <c r="CI33" s="89">
        <f t="shared" si="35"/>
        <v>-0.146601852033892</v>
      </c>
      <c r="CJ33" s="89">
        <f t="shared" si="36"/>
        <v>-0.161428048804312</v>
      </c>
      <c r="CK33" s="89">
        <f t="shared" si="37"/>
        <v>-0.093851742952763</v>
      </c>
      <c r="CL33" s="89" t="s">
        <v>181</v>
      </c>
      <c r="CM33" s="91">
        <f t="shared" ref="CM33:CP33" si="254">-1/LN(10)*CM32</f>
        <v>0.921637545785031</v>
      </c>
      <c r="CN33" s="91">
        <f t="shared" si="254"/>
        <v>0.955383878697044</v>
      </c>
      <c r="CO33" s="91">
        <f t="shared" si="254"/>
        <v>0.99115591003858</v>
      </c>
      <c r="CP33" s="91">
        <f t="shared" si="254"/>
        <v>0.879017123560122</v>
      </c>
      <c r="CR33" s="89">
        <f t="shared" ref="CR33:CU33" si="255">CM$37*BX33</f>
        <v>0.166490525296541</v>
      </c>
      <c r="CS33" s="89">
        <f t="shared" si="255"/>
        <v>0.0287541206587123</v>
      </c>
      <c r="CT33" s="89">
        <f t="shared" si="255"/>
        <v>0.0625957390901567</v>
      </c>
      <c r="CU33" s="89">
        <f t="shared" si="255"/>
        <v>0.0510530719970011</v>
      </c>
      <c r="CV33" s="89">
        <f t="shared" si="40"/>
        <v>0.308893457042411</v>
      </c>
      <c r="CX33" s="89">
        <f t="shared" si="41"/>
        <v>0.0625957390901567</v>
      </c>
    </row>
    <row r="34" s="89" customFormat="1" spans="1:102">
      <c r="A34" s="7" t="s">
        <v>72</v>
      </c>
      <c r="B34" s="9">
        <v>2014</v>
      </c>
      <c r="C34" s="7" t="s">
        <v>70</v>
      </c>
      <c r="D34" s="89">
        <v>16570</v>
      </c>
      <c r="E34" s="89">
        <v>2.4186482</v>
      </c>
      <c r="F34" s="89">
        <v>153645</v>
      </c>
      <c r="G34" s="89">
        <v>1057</v>
      </c>
      <c r="H34" s="89">
        <v>135</v>
      </c>
      <c r="I34" s="89">
        <v>11</v>
      </c>
      <c r="J34" s="89">
        <v>5166</v>
      </c>
      <c r="K34" s="89">
        <v>33.820034</v>
      </c>
      <c r="L34" s="89">
        <v>410900</v>
      </c>
      <c r="M34" s="89">
        <v>8007</v>
      </c>
      <c r="N34" s="89">
        <v>86980</v>
      </c>
      <c r="P34" s="90">
        <f t="shared" ref="P34:Z34" si="256">(D34-MIN(D$32:D$41))/(MAX(D$32:D$41)-MIN(D$32:D$41))+0.001</f>
        <v>1.001</v>
      </c>
      <c r="Q34" s="91">
        <f t="shared" si="256"/>
        <v>1.001</v>
      </c>
      <c r="R34" s="91">
        <f t="shared" si="256"/>
        <v>0.373868217054264</v>
      </c>
      <c r="S34" s="91">
        <f t="shared" si="256"/>
        <v>0.552873198847262</v>
      </c>
      <c r="T34" s="91">
        <f t="shared" si="256"/>
        <v>0.138931034482759</v>
      </c>
      <c r="U34" s="91">
        <f t="shared" si="256"/>
        <v>0.667666666666667</v>
      </c>
      <c r="V34" s="91">
        <f t="shared" si="248"/>
        <v>0.810561752988048</v>
      </c>
      <c r="W34" s="91">
        <f t="shared" si="249"/>
        <v>0.692762540659527</v>
      </c>
      <c r="X34" s="91">
        <f t="shared" si="256"/>
        <v>0.20446530480556</v>
      </c>
      <c r="Y34" s="91">
        <f t="shared" si="256"/>
        <v>0.284763776936996</v>
      </c>
      <c r="Z34" s="91">
        <f t="shared" si="256"/>
        <v>0.140457864576538</v>
      </c>
      <c r="AB34" s="89">
        <f t="shared" ref="AB34:AL34" si="257">P34/SUM(P$32:P$41)</f>
        <v>0.239221825068459</v>
      </c>
      <c r="AC34" s="89">
        <f t="shared" si="257"/>
        <v>0.222016691949971</v>
      </c>
      <c r="AD34" s="89">
        <f t="shared" si="257"/>
        <v>0.0737310984046842</v>
      </c>
      <c r="AE34" s="89">
        <f t="shared" si="257"/>
        <v>0.10010435853418</v>
      </c>
      <c r="AF34" s="89">
        <f t="shared" si="257"/>
        <v>0.0368652209717267</v>
      </c>
      <c r="AG34" s="89">
        <f t="shared" si="257"/>
        <v>0.133266799733866</v>
      </c>
      <c r="AH34" s="89">
        <f t="shared" si="257"/>
        <v>0.143395521599087</v>
      </c>
      <c r="AI34" s="89">
        <f t="shared" si="257"/>
        <v>0.0909236960789531</v>
      </c>
      <c r="AJ34" s="89">
        <f t="shared" si="257"/>
        <v>0.0546973913058489</v>
      </c>
      <c r="AK34" s="89">
        <f t="shared" si="257"/>
        <v>0.0536506002177538</v>
      </c>
      <c r="AL34" s="89">
        <f t="shared" si="257"/>
        <v>0.0441048764831848</v>
      </c>
      <c r="AN34" s="89">
        <f t="shared" si="16"/>
        <v>-0.342174291171634</v>
      </c>
      <c r="AO34" s="89">
        <f t="shared" si="17"/>
        <v>-0.334135723265869</v>
      </c>
      <c r="AP34" s="89">
        <f t="shared" si="18"/>
        <v>-0.19224134973733</v>
      </c>
      <c r="AQ34" s="89">
        <f t="shared" si="19"/>
        <v>-0.230394390735768</v>
      </c>
      <c r="AR34" s="89">
        <f t="shared" si="20"/>
        <v>-0.121673171269361</v>
      </c>
      <c r="AS34" s="89">
        <f t="shared" si="21"/>
        <v>-0.268586194318273</v>
      </c>
      <c r="AT34" s="89">
        <f t="shared" si="22"/>
        <v>-0.278495408857967</v>
      </c>
      <c r="AU34" s="89">
        <f t="shared" si="23"/>
        <v>-0.218010894670068</v>
      </c>
      <c r="AV34" s="89">
        <f t="shared" si="24"/>
        <v>-0.158947296904218</v>
      </c>
      <c r="AW34" s="89">
        <f t="shared" si="25"/>
        <v>-0.15694209548159</v>
      </c>
      <c r="AX34" s="89">
        <f t="shared" si="26"/>
        <v>-0.137659475589157</v>
      </c>
      <c r="AY34" s="91" t="s">
        <v>182</v>
      </c>
      <c r="AZ34" s="89">
        <f t="shared" ref="AZ34:BJ34" si="258">1-AZ33</f>
        <v>0.30993069078182</v>
      </c>
      <c r="BA34" s="89">
        <f t="shared" si="258"/>
        <v>0.124297468273318</v>
      </c>
      <c r="BB34" s="89">
        <f t="shared" si="258"/>
        <v>0.104685968250326</v>
      </c>
      <c r="BC34" s="89">
        <f t="shared" si="258"/>
        <v>0.0945706256603507</v>
      </c>
      <c r="BD34" s="89">
        <f t="shared" si="258"/>
        <v>0.174726090736135</v>
      </c>
      <c r="BE34" s="89">
        <f t="shared" si="258"/>
        <v>0.0742176031632906</v>
      </c>
      <c r="BF34" s="89">
        <f t="shared" si="258"/>
        <v>0.0880658065097397</v>
      </c>
      <c r="BG34" s="89">
        <f t="shared" si="258"/>
        <v>0.0619697463587807</v>
      </c>
      <c r="BH34" s="89">
        <f t="shared" si="258"/>
        <v>0.138388668162668</v>
      </c>
      <c r="BI34" s="89">
        <f t="shared" si="258"/>
        <v>0.0961047334168357</v>
      </c>
      <c r="BJ34" s="89">
        <f t="shared" si="258"/>
        <v>0.188404956491619</v>
      </c>
      <c r="BL34" s="89">
        <f t="shared" ref="BL34:BV34" si="259">AZ$37*P34</f>
        <v>0.418217869383584</v>
      </c>
      <c r="BM34" s="89">
        <f t="shared" si="259"/>
        <v>0.432427002022979</v>
      </c>
      <c r="BN34" s="89">
        <f t="shared" si="259"/>
        <v>0.0561568470051875</v>
      </c>
      <c r="BO34" s="89">
        <f t="shared" si="259"/>
        <v>0.0984089775024205</v>
      </c>
      <c r="BP34" s="89">
        <f t="shared" si="259"/>
        <v>0.0788869129671998</v>
      </c>
      <c r="BQ34" s="89">
        <f t="shared" si="259"/>
        <v>0.169714833279298</v>
      </c>
      <c r="BR34" s="89">
        <f t="shared" si="259"/>
        <v>0.339206417221482</v>
      </c>
      <c r="BS34" s="89">
        <f t="shared" si="259"/>
        <v>0.402853106201131</v>
      </c>
      <c r="BT34" s="89">
        <f t="shared" si="259"/>
        <v>0.0446577436524399</v>
      </c>
      <c r="BU34" s="89">
        <f t="shared" si="259"/>
        <v>0.115118059713814</v>
      </c>
      <c r="BV34" s="89">
        <f t="shared" si="259"/>
        <v>0.0529989074509139</v>
      </c>
      <c r="BX34" s="89">
        <f t="shared" si="29"/>
        <v>0.90680171841175</v>
      </c>
      <c r="BY34" s="89">
        <f t="shared" si="30"/>
        <v>0.347010723748919</v>
      </c>
      <c r="BZ34" s="89">
        <f t="shared" si="31"/>
        <v>0.742059523422613</v>
      </c>
      <c r="CA34" s="89">
        <f t="shared" si="32"/>
        <v>0.212774710817168</v>
      </c>
      <c r="CC34" s="89">
        <f t="shared" ref="CC34:CF34" si="260">BX34/SUM(BX$32:BX$41)</f>
        <v>0.203427789129344</v>
      </c>
      <c r="CD34" s="89">
        <f t="shared" si="260"/>
        <v>0.0789300394346406</v>
      </c>
      <c r="CE34" s="89">
        <f t="shared" si="260"/>
        <v>0.109187378231961</v>
      </c>
      <c r="CF34" s="89">
        <f t="shared" si="260"/>
        <v>0.0511010039590992</v>
      </c>
      <c r="CH34" s="89">
        <f t="shared" si="34"/>
        <v>-0.323947399183923</v>
      </c>
      <c r="CI34" s="89">
        <f t="shared" si="35"/>
        <v>-0.200418634850564</v>
      </c>
      <c r="CJ34" s="89">
        <f t="shared" si="36"/>
        <v>-0.241816173547829</v>
      </c>
      <c r="CK34" s="89">
        <f t="shared" si="37"/>
        <v>-0.151971888724639</v>
      </c>
      <c r="CL34" s="91" t="s">
        <v>182</v>
      </c>
      <c r="CM34" s="89">
        <f t="shared" ref="CM34:CP34" si="261">1-CM33</f>
        <v>0.0783624542149688</v>
      </c>
      <c r="CN34" s="89">
        <f t="shared" si="261"/>
        <v>0.0446161213029556</v>
      </c>
      <c r="CO34" s="89">
        <f t="shared" si="261"/>
        <v>0.00884408996142017</v>
      </c>
      <c r="CP34" s="89">
        <f t="shared" si="261"/>
        <v>0.120982876439878</v>
      </c>
      <c r="CR34" s="89">
        <f t="shared" ref="CR34:CU34" si="262">CM$37*BX34</f>
        <v>0.201019943114201</v>
      </c>
      <c r="CS34" s="89">
        <f t="shared" si="262"/>
        <v>0.046875441802384</v>
      </c>
      <c r="CT34" s="89">
        <f t="shared" si="262"/>
        <v>0.122032014559937</v>
      </c>
      <c r="CU34" s="89">
        <f t="shared" si="262"/>
        <v>0.101873521735225</v>
      </c>
      <c r="CV34" s="89">
        <f t="shared" si="40"/>
        <v>0.471800921211747</v>
      </c>
      <c r="CX34" s="89">
        <f t="shared" si="41"/>
        <v>0.122032014559937</v>
      </c>
    </row>
    <row r="35" s="89" customFormat="1" spans="1:102">
      <c r="A35" s="7" t="s">
        <v>72</v>
      </c>
      <c r="B35" s="9">
        <v>2015</v>
      </c>
      <c r="C35" s="7" t="s">
        <v>70</v>
      </c>
      <c r="D35" s="89">
        <v>16570</v>
      </c>
      <c r="E35" s="89">
        <v>1.679662</v>
      </c>
      <c r="F35" s="89">
        <v>152321</v>
      </c>
      <c r="G35" s="89">
        <v>1106</v>
      </c>
      <c r="H35" s="89">
        <v>135</v>
      </c>
      <c r="I35" s="89">
        <v>11</v>
      </c>
      <c r="J35" s="89">
        <v>5362</v>
      </c>
      <c r="K35" s="89">
        <v>33.9016</v>
      </c>
      <c r="L35" s="89">
        <v>430000</v>
      </c>
      <c r="M35" s="89">
        <v>8671</v>
      </c>
      <c r="N35" s="89">
        <v>87863</v>
      </c>
      <c r="P35" s="90">
        <f t="shared" ref="P35:Z35" si="263">(D35-MIN(D$32:D$41))/(MAX(D$32:D$41)-MIN(D$32:D$41))+0.001</f>
        <v>1.001</v>
      </c>
      <c r="Q35" s="91">
        <f t="shared" si="263"/>
        <v>0.218042433278374</v>
      </c>
      <c r="R35" s="91">
        <f t="shared" si="263"/>
        <v>0.354502998391107</v>
      </c>
      <c r="S35" s="91">
        <f t="shared" si="263"/>
        <v>0.623478386167147</v>
      </c>
      <c r="T35" s="91">
        <f t="shared" si="263"/>
        <v>0.138931034482759</v>
      </c>
      <c r="U35" s="91">
        <f t="shared" si="263"/>
        <v>0.667666666666667</v>
      </c>
      <c r="V35" s="91">
        <f t="shared" si="248"/>
        <v>0.732474103585657</v>
      </c>
      <c r="W35" s="91">
        <f t="shared" si="249"/>
        <v>0.687930024555386</v>
      </c>
      <c r="X35" s="91">
        <f t="shared" si="263"/>
        <v>0.259982266545363</v>
      </c>
      <c r="Y35" s="91">
        <f t="shared" si="263"/>
        <v>0.393992268465208</v>
      </c>
      <c r="Z35" s="91">
        <f t="shared" si="263"/>
        <v>0.149319500617203</v>
      </c>
      <c r="AB35" s="89">
        <f t="shared" ref="AB35:AL35" si="264">P35/SUM(P$32:P$41)</f>
        <v>0.239221825068459</v>
      </c>
      <c r="AC35" s="89">
        <f t="shared" si="264"/>
        <v>0.0483606990421447</v>
      </c>
      <c r="AD35" s="89">
        <f t="shared" si="264"/>
        <v>0.0699120552826683</v>
      </c>
      <c r="AE35" s="89">
        <f t="shared" si="264"/>
        <v>0.112888278971234</v>
      </c>
      <c r="AF35" s="89">
        <f t="shared" si="264"/>
        <v>0.0368652209717267</v>
      </c>
      <c r="AG35" s="89">
        <f t="shared" si="264"/>
        <v>0.133266799733866</v>
      </c>
      <c r="AH35" s="89">
        <f t="shared" si="264"/>
        <v>0.129581127846576</v>
      </c>
      <c r="AI35" s="89">
        <f t="shared" si="264"/>
        <v>0.0902894380182744</v>
      </c>
      <c r="AJ35" s="89">
        <f t="shared" si="264"/>
        <v>0.0695489720338438</v>
      </c>
      <c r="AK35" s="89">
        <f t="shared" si="264"/>
        <v>0.074229671735916</v>
      </c>
      <c r="AL35" s="89">
        <f t="shared" si="264"/>
        <v>0.0468875000421489</v>
      </c>
      <c r="AN35" s="89">
        <f t="shared" ref="AN35:AN66" si="265">AB35*LN(AB35)</f>
        <v>-0.342174291171634</v>
      </c>
      <c r="AO35" s="89">
        <f t="shared" ref="AO35:AO66" si="266">AC35*LN(AC35)</f>
        <v>-0.146487836175429</v>
      </c>
      <c r="AP35" s="89">
        <f t="shared" ref="AP35:AP66" si="267">AD35*LN(AD35)</f>
        <v>-0.186002224162407</v>
      </c>
      <c r="AQ35" s="89">
        <f t="shared" ref="AQ35:AQ66" si="268">AE35*LN(AE35)</f>
        <v>-0.246249595897027</v>
      </c>
      <c r="AR35" s="89">
        <f t="shared" ref="AR35:AR66" si="269">AF35*LN(AF35)</f>
        <v>-0.121673171269361</v>
      </c>
      <c r="AS35" s="89">
        <f t="shared" ref="AS35:AS66" si="270">AG35*LN(AG35)</f>
        <v>-0.268586194318273</v>
      </c>
      <c r="AT35" s="89">
        <f t="shared" ref="AT35:AT66" si="271">AH35*LN(AH35)</f>
        <v>-0.264792312621401</v>
      </c>
      <c r="AU35" s="89">
        <f t="shared" ref="AU35:AU66" si="272">AI35*LN(AI35)</f>
        <v>-0.217122152850447</v>
      </c>
      <c r="AV35" s="89">
        <f t="shared" ref="AV35:AV66" si="273">AJ35*LN(AJ35)</f>
        <v>-0.185398373730167</v>
      </c>
      <c r="AW35" s="89">
        <f t="shared" ref="AW35:AW66" si="274">AK35*LN(AK35)</f>
        <v>-0.193041040011687</v>
      </c>
      <c r="AX35" s="89">
        <f t="shared" ref="AX35:AX66" si="275">AL35*LN(AL35)</f>
        <v>-0.143475945306409</v>
      </c>
      <c r="AY35" s="91" t="s">
        <v>183</v>
      </c>
      <c r="AZ35" s="77">
        <f t="shared" ref="AZ35:BB35" si="276">AZ34/(3-SUM($AZ33:$BB33))</f>
        <v>0.575102182478409</v>
      </c>
      <c r="BA35" s="77">
        <f t="shared" si="276"/>
        <v>0.230644293729684</v>
      </c>
      <c r="BB35" s="77">
        <f t="shared" si="276"/>
        <v>0.194253523791905</v>
      </c>
      <c r="BC35" s="77">
        <f t="shared" ref="BC35:BE35" si="277">BC34/(3-SUM($BC33:$BE33))</f>
        <v>0.275303299674801</v>
      </c>
      <c r="BD35" s="77">
        <f t="shared" si="277"/>
        <v>0.508642815705766</v>
      </c>
      <c r="BE35" s="77">
        <f t="shared" si="277"/>
        <v>0.216053884619432</v>
      </c>
      <c r="BF35" s="77">
        <f>BF34/(2-SUM($BF33:$BG33))</f>
        <v>0.586966254504447</v>
      </c>
      <c r="BG35" s="77">
        <f>BG34/(2-SUM($BF33:$BG33))</f>
        <v>0.413033745495549</v>
      </c>
      <c r="BH35" s="77">
        <f t="shared" ref="BH35:BJ35" si="278">BH34/(3-SUM($BH33:$BJ33))</f>
        <v>0.327238603606481</v>
      </c>
      <c r="BI35" s="77">
        <f t="shared" si="278"/>
        <v>0.227252557458908</v>
      </c>
      <c r="BJ35" s="77">
        <f t="shared" si="278"/>
        <v>0.44550883893461</v>
      </c>
      <c r="BL35" s="89">
        <f t="shared" ref="BL35:BV35" si="279">AZ$37*P35</f>
        <v>0.418217869383584</v>
      </c>
      <c r="BM35" s="89">
        <f t="shared" si="279"/>
        <v>0.0941932424938688</v>
      </c>
      <c r="BN35" s="89">
        <f t="shared" si="279"/>
        <v>0.0532480958140396</v>
      </c>
      <c r="BO35" s="89">
        <f t="shared" si="279"/>
        <v>0.110976387724156</v>
      </c>
      <c r="BP35" s="89">
        <f t="shared" si="279"/>
        <v>0.0788869129671998</v>
      </c>
      <c r="BQ35" s="89">
        <f t="shared" si="279"/>
        <v>0.169714833279298</v>
      </c>
      <c r="BR35" s="89">
        <f t="shared" si="279"/>
        <v>0.306528053499795</v>
      </c>
      <c r="BS35" s="89">
        <f t="shared" si="279"/>
        <v>0.400042916548748</v>
      </c>
      <c r="BT35" s="89">
        <f t="shared" si="279"/>
        <v>0.0567833326275285</v>
      </c>
      <c r="BU35" s="89">
        <f t="shared" si="279"/>
        <v>0.159274560745814</v>
      </c>
      <c r="BV35" s="89">
        <f t="shared" si="279"/>
        <v>0.0563426648816483</v>
      </c>
      <c r="BX35" s="89">
        <f t="shared" ref="BX35:BX66" si="280">SUM(BL35:BN35)</f>
        <v>0.565659207691492</v>
      </c>
      <c r="BY35" s="89">
        <f t="shared" ref="BY35:BY66" si="281">SUM(BO35:BQ35)</f>
        <v>0.359578133970654</v>
      </c>
      <c r="BZ35" s="89">
        <f t="shared" ref="BZ35:BZ66" si="282">SUM(BR35:BS35)</f>
        <v>0.706570970048542</v>
      </c>
      <c r="CA35" s="89">
        <f t="shared" ref="CA35:CA66" si="283">SUM(BT35:BV35)</f>
        <v>0.272400558254991</v>
      </c>
      <c r="CC35" s="89">
        <f t="shared" ref="CC35:CF35" si="284">BX35/SUM(BX$32:BX$41)</f>
        <v>0.126897423863379</v>
      </c>
      <c r="CD35" s="89">
        <f t="shared" si="284"/>
        <v>0.0817885856307825</v>
      </c>
      <c r="CE35" s="89">
        <f t="shared" si="284"/>
        <v>0.103965557100568</v>
      </c>
      <c r="CF35" s="89">
        <f t="shared" si="284"/>
        <v>0.0654210359510729</v>
      </c>
      <c r="CH35" s="89">
        <f t="shared" ref="CH35:CH66" si="285">CC35*LN(CC35)</f>
        <v>-0.261964022298451</v>
      </c>
      <c r="CI35" s="89">
        <f t="shared" ref="CI35:CI66" si="286">CD35*LN(CD35)</f>
        <v>-0.204767341243723</v>
      </c>
      <c r="CJ35" s="89">
        <f t="shared" ref="CJ35:CJ66" si="287">CE35*LN(CE35)</f>
        <v>-0.2353463758671</v>
      </c>
      <c r="CK35" s="89">
        <f t="shared" ref="CK35:CK66" si="288">CF35*LN(CF35)</f>
        <v>-0.178397370148502</v>
      </c>
      <c r="CL35" s="91" t="s">
        <v>183</v>
      </c>
      <c r="CM35" s="89">
        <f t="shared" ref="CM35:CP35" si="289">CM34/(4-SUM($CM33:$CP33))</f>
        <v>0.309971267322959</v>
      </c>
      <c r="CN35" s="89">
        <f t="shared" si="289"/>
        <v>0.176483952702317</v>
      </c>
      <c r="CO35" s="89">
        <f t="shared" si="289"/>
        <v>0.03498376615591</v>
      </c>
      <c r="CP35" s="89">
        <f t="shared" si="289"/>
        <v>0.478561013818816</v>
      </c>
      <c r="CR35" s="89">
        <f t="shared" ref="CR35:CU35" si="290">CM$37*BX35</f>
        <v>0.125395419355101</v>
      </c>
      <c r="CS35" s="89">
        <f t="shared" si="290"/>
        <v>0.0485730922383455</v>
      </c>
      <c r="CT35" s="89">
        <f t="shared" si="290"/>
        <v>0.116195906370016</v>
      </c>
      <c r="CU35" s="89">
        <f t="shared" si="290"/>
        <v>0.130421534051207</v>
      </c>
      <c r="CV35" s="89">
        <f t="shared" ref="CV35:CV66" si="291">SUM(CR35:CU35)</f>
        <v>0.42058595201467</v>
      </c>
      <c r="CX35" s="89">
        <f t="shared" ref="CX35:CX66" si="292">MEDIAN(CR35:CV35)</f>
        <v>0.125395419355101</v>
      </c>
    </row>
    <row r="36" s="89" customFormat="1" spans="1:102">
      <c r="A36" s="7" t="s">
        <v>72</v>
      </c>
      <c r="B36" s="9">
        <v>2016</v>
      </c>
      <c r="C36" s="7" t="s">
        <v>70</v>
      </c>
      <c r="D36" s="89">
        <v>14867</v>
      </c>
      <c r="E36" s="89">
        <v>1.8192641</v>
      </c>
      <c r="F36" s="89">
        <v>147698</v>
      </c>
      <c r="G36" s="89">
        <v>1257</v>
      </c>
      <c r="H36" s="89">
        <v>135</v>
      </c>
      <c r="I36" s="89">
        <v>10</v>
      </c>
      <c r="J36" s="89">
        <v>5495</v>
      </c>
      <c r="K36" s="89">
        <v>29.038805</v>
      </c>
      <c r="L36" s="89">
        <v>378200</v>
      </c>
      <c r="M36" s="89">
        <v>9286</v>
      </c>
      <c r="N36" s="89">
        <v>87950</v>
      </c>
      <c r="P36" s="90">
        <f t="shared" ref="P36:Z36" si="293">(D36-MIN(D$32:D$41))/(MAX(D$32:D$41)-MIN(D$32:D$41))+0.001</f>
        <v>0.132565527791943</v>
      </c>
      <c r="Q36" s="91">
        <f t="shared" si="293"/>
        <v>0.365951177075253</v>
      </c>
      <c r="R36" s="91">
        <f t="shared" si="293"/>
        <v>0.286885622348983</v>
      </c>
      <c r="S36" s="91">
        <f t="shared" si="293"/>
        <v>0.841057636887608</v>
      </c>
      <c r="T36" s="91">
        <f t="shared" si="293"/>
        <v>0.138931034482759</v>
      </c>
      <c r="U36" s="91">
        <f t="shared" si="293"/>
        <v>0.501</v>
      </c>
      <c r="V36" s="91">
        <f t="shared" si="248"/>
        <v>0.679486055776892</v>
      </c>
      <c r="W36" s="91">
        <f t="shared" si="249"/>
        <v>0.976034567485484</v>
      </c>
      <c r="X36" s="91">
        <f t="shared" si="293"/>
        <v>0.109417940989248</v>
      </c>
      <c r="Y36" s="91">
        <f t="shared" si="293"/>
        <v>0.495160223721007</v>
      </c>
      <c r="Z36" s="91">
        <f t="shared" si="293"/>
        <v>0.150192617644993</v>
      </c>
      <c r="AB36" s="89">
        <f t="shared" ref="AB36:AL36" si="294">P36/SUM(P$32:P$41)</f>
        <v>0.0316808866129392</v>
      </c>
      <c r="AC36" s="89">
        <f t="shared" si="294"/>
        <v>0.0811661036457999</v>
      </c>
      <c r="AD36" s="89">
        <f t="shared" si="294"/>
        <v>0.056577133565841</v>
      </c>
      <c r="AE36" s="89">
        <f t="shared" si="294"/>
        <v>0.152283625624194</v>
      </c>
      <c r="AF36" s="89">
        <f t="shared" si="294"/>
        <v>0.0368652209717267</v>
      </c>
      <c r="AG36" s="89">
        <f t="shared" si="294"/>
        <v>0.1</v>
      </c>
      <c r="AH36" s="89">
        <f t="shared" si="294"/>
        <v>0.120207074943086</v>
      </c>
      <c r="AI36" s="89">
        <f t="shared" si="294"/>
        <v>0.128102582296259</v>
      </c>
      <c r="AJ36" s="89">
        <f t="shared" si="294"/>
        <v>0.0292708630437844</v>
      </c>
      <c r="AK36" s="89">
        <f t="shared" si="294"/>
        <v>0.0932901069522861</v>
      </c>
      <c r="AL36" s="89">
        <f t="shared" si="294"/>
        <v>0.0471616656702691</v>
      </c>
      <c r="AN36" s="89">
        <f t="shared" si="265"/>
        <v>-0.109363742501626</v>
      </c>
      <c r="AO36" s="89">
        <f t="shared" si="266"/>
        <v>-0.203828991538601</v>
      </c>
      <c r="AP36" s="89">
        <f t="shared" si="267"/>
        <v>-0.162498035444514</v>
      </c>
      <c r="AQ36" s="89">
        <f t="shared" si="268"/>
        <v>-0.286599388314312</v>
      </c>
      <c r="AR36" s="89">
        <f t="shared" si="269"/>
        <v>-0.121673171269361</v>
      </c>
      <c r="AS36" s="89">
        <f t="shared" si="270"/>
        <v>-0.230258509299405</v>
      </c>
      <c r="AT36" s="89">
        <f t="shared" si="271"/>
        <v>-0.254663424287893</v>
      </c>
      <c r="AU36" s="89">
        <f t="shared" si="272"/>
        <v>-0.263241059529276</v>
      </c>
      <c r="AV36" s="89">
        <f t="shared" si="273"/>
        <v>-0.10336017957516</v>
      </c>
      <c r="AW36" s="89">
        <f t="shared" si="274"/>
        <v>-0.22128797832169</v>
      </c>
      <c r="AX36" s="89">
        <f t="shared" si="275"/>
        <v>-0.144039927634021</v>
      </c>
      <c r="AY36" s="89" t="s">
        <v>184</v>
      </c>
      <c r="AZ36" s="92">
        <v>0.26049795615013</v>
      </c>
      <c r="BA36" s="92">
        <v>0.633345720302242</v>
      </c>
      <c r="BB36" s="92">
        <v>0.106156323547628</v>
      </c>
      <c r="BC36" s="92">
        <v>0.0806878306878307</v>
      </c>
      <c r="BD36" s="92">
        <v>0.626984126984127</v>
      </c>
      <c r="BE36" s="92">
        <v>0.292328042328042</v>
      </c>
      <c r="BF36" s="92">
        <v>0.25</v>
      </c>
      <c r="BG36" s="92">
        <v>0.75</v>
      </c>
      <c r="BH36" s="92">
        <v>0.10958605664488</v>
      </c>
      <c r="BI36" s="92">
        <v>0.581263616557734</v>
      </c>
      <c r="BJ36" s="92">
        <v>0.309150326797386</v>
      </c>
      <c r="BL36" s="89">
        <f t="shared" ref="BL36:BV36" si="295">AZ$37*P36</f>
        <v>0.0553858867001565</v>
      </c>
      <c r="BM36" s="89">
        <f t="shared" si="295"/>
        <v>0.158089081308124</v>
      </c>
      <c r="BN36" s="89">
        <f t="shared" si="295"/>
        <v>0.0430916330068825</v>
      </c>
      <c r="BO36" s="89">
        <f t="shared" si="295"/>
        <v>0.149704529427872</v>
      </c>
      <c r="BP36" s="89">
        <f t="shared" si="295"/>
        <v>0.0788869129671998</v>
      </c>
      <c r="BQ36" s="89">
        <f t="shared" si="295"/>
        <v>0.127349672700342</v>
      </c>
      <c r="BR36" s="89">
        <f t="shared" si="295"/>
        <v>0.284353449545792</v>
      </c>
      <c r="BS36" s="89">
        <f t="shared" si="295"/>
        <v>0.567580569377885</v>
      </c>
      <c r="BT36" s="89">
        <f t="shared" si="295"/>
        <v>0.0238982274490159</v>
      </c>
      <c r="BU36" s="89">
        <f t="shared" si="295"/>
        <v>0.200172524804066</v>
      </c>
      <c r="BV36" s="89">
        <f t="shared" si="295"/>
        <v>0.0566721177655376</v>
      </c>
      <c r="BX36" s="89">
        <f t="shared" si="280"/>
        <v>0.256566601015163</v>
      </c>
      <c r="BY36" s="89">
        <f t="shared" si="281"/>
        <v>0.355941115095414</v>
      </c>
      <c r="BZ36" s="89">
        <f t="shared" si="282"/>
        <v>0.851934018923678</v>
      </c>
      <c r="CA36" s="89">
        <f t="shared" si="283"/>
        <v>0.28074287001862</v>
      </c>
      <c r="CC36" s="89">
        <f t="shared" ref="CC36:CF36" si="296">BX36/SUM(BX$32:BX$41)</f>
        <v>0.0575569888645116</v>
      </c>
      <c r="CD36" s="89">
        <f t="shared" si="296"/>
        <v>0.0809613200058303</v>
      </c>
      <c r="CE36" s="89">
        <f t="shared" si="296"/>
        <v>0.125354421062956</v>
      </c>
      <c r="CF36" s="89">
        <f t="shared" si="296"/>
        <v>0.0674245659045342</v>
      </c>
      <c r="CH36" s="89">
        <f t="shared" si="285"/>
        <v>-0.164324035452713</v>
      </c>
      <c r="CI36" s="89">
        <f t="shared" si="286"/>
        <v>-0.203519252160106</v>
      </c>
      <c r="CJ36" s="89">
        <f t="shared" si="287"/>
        <v>-0.260312267545632</v>
      </c>
      <c r="CK36" s="89">
        <f t="shared" si="288"/>
        <v>-0.181826918168025</v>
      </c>
      <c r="CL36" s="89" t="s">
        <v>184</v>
      </c>
      <c r="CM36" s="92">
        <v>0.133389037433155</v>
      </c>
      <c r="CN36" s="92">
        <v>0.0936831550802139</v>
      </c>
      <c r="CO36" s="92">
        <v>0.293917112299465</v>
      </c>
      <c r="CP36" s="92">
        <v>0.479010695187166</v>
      </c>
      <c r="CR36" s="89">
        <f t="shared" ref="CR36:CU36" si="297">CM$37*BX36</f>
        <v>0.0568757232081615</v>
      </c>
      <c r="CS36" s="89">
        <f t="shared" si="297"/>
        <v>0.0480817908031084</v>
      </c>
      <c r="CT36" s="89">
        <f t="shared" si="297"/>
        <v>0.140100923605008</v>
      </c>
      <c r="CU36" s="89">
        <f t="shared" si="297"/>
        <v>0.134415714917487</v>
      </c>
      <c r="CV36" s="89">
        <f t="shared" si="291"/>
        <v>0.379474152533765</v>
      </c>
      <c r="CX36" s="89">
        <f t="shared" si="292"/>
        <v>0.134415714917487</v>
      </c>
    </row>
    <row r="37" s="89" customFormat="1" spans="1:102">
      <c r="A37" s="7" t="s">
        <v>72</v>
      </c>
      <c r="B37" s="9">
        <v>2017</v>
      </c>
      <c r="C37" s="7" t="s">
        <v>70</v>
      </c>
      <c r="D37" s="89">
        <v>14715</v>
      </c>
      <c r="E37" s="89">
        <v>2.0405708</v>
      </c>
      <c r="F37" s="89">
        <v>150874</v>
      </c>
      <c r="G37" s="89">
        <v>674</v>
      </c>
      <c r="H37" s="89">
        <v>140</v>
      </c>
      <c r="I37" s="89">
        <v>10</v>
      </c>
      <c r="J37" s="89">
        <v>5739</v>
      </c>
      <c r="K37" s="89">
        <v>28.617424</v>
      </c>
      <c r="L37" s="89">
        <v>459900</v>
      </c>
      <c r="M37" s="89">
        <v>9901</v>
      </c>
      <c r="N37" s="89">
        <v>89259</v>
      </c>
      <c r="P37" s="90">
        <f t="shared" ref="P37:Z37" si="298">(D37-MIN(D$32:D$41))/(MAX(D$32:D$41)-MIN(D$32:D$41))+0.001</f>
        <v>0.0550540540540541</v>
      </c>
      <c r="Q37" s="91">
        <f t="shared" si="298"/>
        <v>0.600426131182911</v>
      </c>
      <c r="R37" s="91">
        <f t="shared" si="298"/>
        <v>0.333338745063624</v>
      </c>
      <c r="S37" s="91">
        <f t="shared" si="298"/>
        <v>0.001</v>
      </c>
      <c r="T37" s="91">
        <f t="shared" si="298"/>
        <v>0.311344827586207</v>
      </c>
      <c r="U37" s="91">
        <f t="shared" si="298"/>
        <v>0.501</v>
      </c>
      <c r="V37" s="91">
        <f t="shared" si="248"/>
        <v>0.582274900398406</v>
      </c>
      <c r="W37" s="91">
        <f t="shared" si="249"/>
        <v>1.001</v>
      </c>
      <c r="X37" s="91">
        <f t="shared" si="298"/>
        <v>0.346891018169452</v>
      </c>
      <c r="Y37" s="91">
        <f t="shared" si="298"/>
        <v>0.596328178976805</v>
      </c>
      <c r="Z37" s="91">
        <f t="shared" si="298"/>
        <v>0.163329516373453</v>
      </c>
      <c r="AB37" s="89">
        <f t="shared" ref="AB37:AL37" si="299">P37/SUM(P$32:P$41)</f>
        <v>0.0131569743139145</v>
      </c>
      <c r="AC37" s="89">
        <f t="shared" si="299"/>
        <v>0.133171451953596</v>
      </c>
      <c r="AD37" s="89">
        <f t="shared" si="299"/>
        <v>0.0657382219008277</v>
      </c>
      <c r="AE37" s="89">
        <f t="shared" si="299"/>
        <v>0.00018106205680235</v>
      </c>
      <c r="AF37" s="89">
        <f t="shared" si="299"/>
        <v>0.082615060847287</v>
      </c>
      <c r="AG37" s="89">
        <f t="shared" si="299"/>
        <v>0.1</v>
      </c>
      <c r="AH37" s="89">
        <f t="shared" si="299"/>
        <v>0.103009564353226</v>
      </c>
      <c r="AI37" s="89">
        <f t="shared" si="299"/>
        <v>0.131379245315984</v>
      </c>
      <c r="AJ37" s="89">
        <f t="shared" si="299"/>
        <v>0.0927983052153644</v>
      </c>
      <c r="AK37" s="89">
        <f t="shared" si="299"/>
        <v>0.112350542168656</v>
      </c>
      <c r="AL37" s="89">
        <f t="shared" si="299"/>
        <v>0.051286755408303</v>
      </c>
      <c r="AN37" s="89">
        <f t="shared" si="265"/>
        <v>-0.0569802677092945</v>
      </c>
      <c r="AO37" s="89">
        <f t="shared" si="266"/>
        <v>-0.268489343860313</v>
      </c>
      <c r="AP37" s="89">
        <f t="shared" si="267"/>
        <v>-0.17894435450879</v>
      </c>
      <c r="AQ37" s="89">
        <f t="shared" si="268"/>
        <v>-0.00156015212519831</v>
      </c>
      <c r="AR37" s="89">
        <f t="shared" si="269"/>
        <v>-0.20600588213377</v>
      </c>
      <c r="AS37" s="89">
        <f t="shared" si="270"/>
        <v>-0.230258509299405</v>
      </c>
      <c r="AT37" s="89">
        <f t="shared" si="271"/>
        <v>-0.234133883176569</v>
      </c>
      <c r="AU37" s="89">
        <f t="shared" si="272"/>
        <v>-0.266656136546448</v>
      </c>
      <c r="AV37" s="89">
        <f t="shared" si="273"/>
        <v>-0.220611907459834</v>
      </c>
      <c r="AW37" s="89">
        <f t="shared" si="274"/>
        <v>-0.245613054182017</v>
      </c>
      <c r="AX37" s="89">
        <f t="shared" si="275"/>
        <v>-0.152338215814957</v>
      </c>
      <c r="AY37" s="89" t="s">
        <v>185</v>
      </c>
      <c r="AZ37" s="89">
        <f t="shared" ref="AZ37:BJ37" si="300">AVERAGE(AZ35:AZ36)</f>
        <v>0.417800069314269</v>
      </c>
      <c r="BA37" s="89">
        <f t="shared" si="300"/>
        <v>0.431995007015963</v>
      </c>
      <c r="BB37" s="89">
        <f t="shared" si="300"/>
        <v>0.150204923669767</v>
      </c>
      <c r="BC37" s="89">
        <f t="shared" si="300"/>
        <v>0.177995565181316</v>
      </c>
      <c r="BD37" s="89">
        <f t="shared" si="300"/>
        <v>0.567813471344946</v>
      </c>
      <c r="BE37" s="89">
        <f t="shared" si="300"/>
        <v>0.254190963473737</v>
      </c>
      <c r="BF37" s="89">
        <f t="shared" si="300"/>
        <v>0.418483127252223</v>
      </c>
      <c r="BG37" s="89">
        <f t="shared" si="300"/>
        <v>0.581516872747774</v>
      </c>
      <c r="BH37" s="89">
        <f t="shared" si="300"/>
        <v>0.218412330125681</v>
      </c>
      <c r="BI37" s="89">
        <f t="shared" si="300"/>
        <v>0.404258087008321</v>
      </c>
      <c r="BJ37" s="89">
        <f t="shared" si="300"/>
        <v>0.377329582865998</v>
      </c>
      <c r="BL37" s="89">
        <f t="shared" ref="BL37:BV37" si="301">AZ$37*P37</f>
        <v>0.0230015875998153</v>
      </c>
      <c r="BM37" s="89">
        <f t="shared" si="301"/>
        <v>0.259381090752929</v>
      </c>
      <c r="BN37" s="89">
        <f t="shared" si="301"/>
        <v>0.0500691207584574</v>
      </c>
      <c r="BO37" s="89">
        <f t="shared" si="301"/>
        <v>0.000177995565181316</v>
      </c>
      <c r="BP37" s="89">
        <f t="shared" si="301"/>
        <v>0.176785787337018</v>
      </c>
      <c r="BQ37" s="89">
        <f t="shared" si="301"/>
        <v>0.127349672700342</v>
      </c>
      <c r="BR37" s="89">
        <f t="shared" si="301"/>
        <v>0.243672221239202</v>
      </c>
      <c r="BS37" s="89">
        <f t="shared" si="301"/>
        <v>0.582098389620522</v>
      </c>
      <c r="BT37" s="89">
        <f t="shared" si="301"/>
        <v>0.0757652755780598</v>
      </c>
      <c r="BU37" s="89">
        <f t="shared" si="301"/>
        <v>0.241070488862319</v>
      </c>
      <c r="BV37" s="89">
        <f t="shared" si="301"/>
        <v>0.0616290582829002</v>
      </c>
      <c r="BX37" s="89">
        <f t="shared" si="280"/>
        <v>0.332451799111202</v>
      </c>
      <c r="BY37" s="89">
        <f t="shared" si="281"/>
        <v>0.304313455602541</v>
      </c>
      <c r="BZ37" s="89">
        <f t="shared" si="282"/>
        <v>0.825770610859724</v>
      </c>
      <c r="CA37" s="89">
        <f t="shared" si="283"/>
        <v>0.378464822723279</v>
      </c>
      <c r="CC37" s="89">
        <f t="shared" ref="CC37:CF37" si="302">BX37/SUM(BX$32:BX$41)</f>
        <v>0.0745807303979502</v>
      </c>
      <c r="CD37" s="89">
        <f t="shared" si="302"/>
        <v>0.0692182443000804</v>
      </c>
      <c r="CE37" s="89">
        <f t="shared" si="302"/>
        <v>0.121504711111199</v>
      </c>
      <c r="CF37" s="89">
        <f t="shared" si="302"/>
        <v>0.0908939428472792</v>
      </c>
      <c r="CH37" s="89">
        <f t="shared" si="285"/>
        <v>-0.193602112623608</v>
      </c>
      <c r="CI37" s="89">
        <f t="shared" si="286"/>
        <v>-0.184846684952135</v>
      </c>
      <c r="CJ37" s="89">
        <f t="shared" si="287"/>
        <v>-0.25610790253937</v>
      </c>
      <c r="CK37" s="89">
        <f t="shared" si="288"/>
        <v>-0.217969302679187</v>
      </c>
      <c r="CL37" s="89" t="s">
        <v>185</v>
      </c>
      <c r="CM37" s="89">
        <f t="shared" ref="CM37:CP37" si="303">AVERAGE(CM35:CM36)</f>
        <v>0.221680152378057</v>
      </c>
      <c r="CN37" s="89">
        <f t="shared" si="303"/>
        <v>0.135083553891265</v>
      </c>
      <c r="CO37" s="89">
        <f t="shared" si="303"/>
        <v>0.164450439227687</v>
      </c>
      <c r="CP37" s="89">
        <f t="shared" si="303"/>
        <v>0.478785854502991</v>
      </c>
      <c r="CR37" s="89">
        <f t="shared" ref="CR37:CU37" si="304">CM$37*BX37</f>
        <v>0.0736979654853305</v>
      </c>
      <c r="CS37" s="89">
        <f t="shared" si="304"/>
        <v>0.0411077430797231</v>
      </c>
      <c r="CT37" s="89">
        <f t="shared" si="304"/>
        <v>0.135798339657197</v>
      </c>
      <c r="CU37" s="89">
        <f t="shared" si="304"/>
        <v>0.181203603546888</v>
      </c>
      <c r="CV37" s="89">
        <f t="shared" si="291"/>
        <v>0.431807651769139</v>
      </c>
      <c r="CX37" s="89">
        <f t="shared" si="292"/>
        <v>0.135798339657197</v>
      </c>
    </row>
    <row r="38" s="89" customFormat="1" spans="1:102">
      <c r="A38" s="7" t="s">
        <v>72</v>
      </c>
      <c r="B38" s="9">
        <v>2018</v>
      </c>
      <c r="C38" s="7" t="s">
        <v>70</v>
      </c>
      <c r="D38" s="89">
        <v>14648</v>
      </c>
      <c r="E38" s="89">
        <v>1.4748088</v>
      </c>
      <c r="F38" s="89">
        <v>179965</v>
      </c>
      <c r="G38" s="89">
        <v>715</v>
      </c>
      <c r="H38" s="89">
        <v>145</v>
      </c>
      <c r="I38" s="89">
        <v>13</v>
      </c>
      <c r="J38" s="89">
        <v>6025</v>
      </c>
      <c r="K38" s="89">
        <v>28.755302</v>
      </c>
      <c r="L38" s="89">
        <v>540779</v>
      </c>
      <c r="M38" s="89">
        <v>10516</v>
      </c>
      <c r="N38" s="89">
        <v>108137</v>
      </c>
      <c r="P38" s="90">
        <f t="shared" ref="P38:Z38" si="305">(D38-MIN(D$32:D$41))/(MAX(D$32:D$41)-MIN(D$32:D$41))+0.001</f>
        <v>0.0208878123406425</v>
      </c>
      <c r="Q38" s="91">
        <f t="shared" si="305"/>
        <v>0.001</v>
      </c>
      <c r="R38" s="91">
        <f t="shared" si="305"/>
        <v>0.758832382623958</v>
      </c>
      <c r="S38" s="91">
        <f t="shared" si="305"/>
        <v>0.0600778097982709</v>
      </c>
      <c r="T38" s="91">
        <f t="shared" si="305"/>
        <v>0.483758620689655</v>
      </c>
      <c r="U38" s="91">
        <f t="shared" si="305"/>
        <v>1.001</v>
      </c>
      <c r="V38" s="91">
        <f t="shared" si="248"/>
        <v>0.468330677290837</v>
      </c>
      <c r="W38" s="91">
        <f t="shared" si="249"/>
        <v>0.992831183882908</v>
      </c>
      <c r="X38" s="91">
        <f t="shared" si="305"/>
        <v>0.581977737989007</v>
      </c>
      <c r="Y38" s="91">
        <f t="shared" si="305"/>
        <v>0.697496134232604</v>
      </c>
      <c r="Z38" s="91">
        <f t="shared" si="305"/>
        <v>0.352785875575806</v>
      </c>
      <c r="AB38" s="89">
        <f t="shared" ref="AB38:AL38" si="306">P38/SUM(P$32:P$41)</f>
        <v>0.00499182876105493</v>
      </c>
      <c r="AC38" s="89">
        <f t="shared" si="306"/>
        <v>0.000221794897052918</v>
      </c>
      <c r="AD38" s="89">
        <f t="shared" si="306"/>
        <v>0.149650445059863</v>
      </c>
      <c r="AE38" s="89">
        <f t="shared" si="306"/>
        <v>0.0108778118102553</v>
      </c>
      <c r="AF38" s="89">
        <f t="shared" si="306"/>
        <v>0.128364900722847</v>
      </c>
      <c r="AG38" s="89">
        <f t="shared" si="306"/>
        <v>0.199800399201597</v>
      </c>
      <c r="AH38" s="89">
        <f t="shared" si="306"/>
        <v>0.0828518265306842</v>
      </c>
      <c r="AI38" s="89">
        <f t="shared" si="306"/>
        <v>0.130307104560151</v>
      </c>
      <c r="AJ38" s="89">
        <f t="shared" si="306"/>
        <v>0.155687362686542</v>
      </c>
      <c r="AK38" s="89">
        <f t="shared" si="306"/>
        <v>0.131410977385026</v>
      </c>
      <c r="AL38" s="89">
        <f t="shared" si="306"/>
        <v>0.110777545381266</v>
      </c>
      <c r="AN38" s="89">
        <f t="shared" si="265"/>
        <v>-0.0264564575739216</v>
      </c>
      <c r="AO38" s="89">
        <f t="shared" si="266"/>
        <v>-0.0018661284763866</v>
      </c>
      <c r="AP38" s="89">
        <f t="shared" si="267"/>
        <v>-0.284253997397997</v>
      </c>
      <c r="AQ38" s="89">
        <f t="shared" si="268"/>
        <v>-0.0491789154665389</v>
      </c>
      <c r="AR38" s="89">
        <f t="shared" si="269"/>
        <v>-0.263517517115581</v>
      </c>
      <c r="AS38" s="89">
        <f t="shared" si="270"/>
        <v>-0.321765838558574</v>
      </c>
      <c r="AT38" s="89">
        <f t="shared" si="271"/>
        <v>-0.206359167715972</v>
      </c>
      <c r="AU38" s="89">
        <f t="shared" si="272"/>
        <v>-0.265547801810642</v>
      </c>
      <c r="AV38" s="89">
        <f t="shared" si="273"/>
        <v>-0.289563761581337</v>
      </c>
      <c r="AW38" s="89">
        <f t="shared" si="274"/>
        <v>-0.266688806183273</v>
      </c>
      <c r="AX38" s="89">
        <f t="shared" si="275"/>
        <v>-0.243736209859308</v>
      </c>
      <c r="BL38" s="89">
        <f t="shared" ref="BL38:BV38" si="307">AZ$37*P38</f>
        <v>0.00872692944374389</v>
      </c>
      <c r="BM38" s="89">
        <f t="shared" si="307"/>
        <v>0.000431995007015963</v>
      </c>
      <c r="BN38" s="89">
        <f t="shared" si="307"/>
        <v>0.113980360110179</v>
      </c>
      <c r="BO38" s="89">
        <f t="shared" si="307"/>
        <v>0.0106935837098988</v>
      </c>
      <c r="BP38" s="89">
        <f t="shared" si="307"/>
        <v>0.274684661706836</v>
      </c>
      <c r="BQ38" s="89">
        <f t="shared" si="307"/>
        <v>0.254445154437211</v>
      </c>
      <c r="BR38" s="89">
        <f t="shared" si="307"/>
        <v>0.195988486420821</v>
      </c>
      <c r="BS38" s="89">
        <f t="shared" si="307"/>
        <v>0.577348085218059</v>
      </c>
      <c r="BT38" s="89">
        <f t="shared" si="307"/>
        <v>0.127111113835452</v>
      </c>
      <c r="BU38" s="89">
        <f t="shared" si="307"/>
        <v>0.281968452920572</v>
      </c>
      <c r="BV38" s="89">
        <f t="shared" si="307"/>
        <v>0.133116547272035</v>
      </c>
      <c r="BX38" s="89">
        <f t="shared" si="280"/>
        <v>0.123139284560939</v>
      </c>
      <c r="BY38" s="89">
        <f t="shared" si="281"/>
        <v>0.539823399853945</v>
      </c>
      <c r="BZ38" s="89">
        <f t="shared" si="282"/>
        <v>0.77333657163888</v>
      </c>
      <c r="CA38" s="89">
        <f t="shared" si="283"/>
        <v>0.542196114028058</v>
      </c>
      <c r="CC38" s="89">
        <f t="shared" ref="CC38:CF38" si="308">BX38/SUM(BX$32:BX$41)</f>
        <v>0.0276245092003967</v>
      </c>
      <c r="CD38" s="89">
        <f t="shared" si="308"/>
        <v>0.122786644106835</v>
      </c>
      <c r="CE38" s="89">
        <f t="shared" si="308"/>
        <v>0.113789514294871</v>
      </c>
      <c r="CF38" s="89">
        <f t="shared" si="308"/>
        <v>0.130216441903022</v>
      </c>
      <c r="CH38" s="89">
        <f t="shared" si="285"/>
        <v>-0.0991457968400805</v>
      </c>
      <c r="CI38" s="89">
        <f t="shared" si="286"/>
        <v>-0.257521291940331</v>
      </c>
      <c r="CJ38" s="89">
        <f t="shared" si="287"/>
        <v>-0.247310688284895</v>
      </c>
      <c r="CK38" s="89">
        <f t="shared" si="288"/>
        <v>-0.265453675002911</v>
      </c>
      <c r="CR38" s="89">
        <f t="shared" ref="CR38:CU38" si="309">CM$37*BX38</f>
        <v>0.0272975353651938</v>
      </c>
      <c r="CS38" s="89">
        <f t="shared" si="309"/>
        <v>0.0729212633259365</v>
      </c>
      <c r="CT38" s="89">
        <f t="shared" si="309"/>
        <v>0.127175538876848</v>
      </c>
      <c r="CU38" s="89">
        <f t="shared" si="309"/>
        <v>0.259595829763125</v>
      </c>
      <c r="CV38" s="89">
        <f t="shared" si="291"/>
        <v>0.486990167331103</v>
      </c>
      <c r="CX38" s="89">
        <f t="shared" si="292"/>
        <v>0.127175538876848</v>
      </c>
    </row>
    <row r="39" s="89" customFormat="1" spans="1:102">
      <c r="A39" s="7" t="s">
        <v>72</v>
      </c>
      <c r="B39" s="9">
        <v>2019</v>
      </c>
      <c r="C39" s="7" t="s">
        <v>70</v>
      </c>
      <c r="D39" s="89">
        <v>14635</v>
      </c>
      <c r="E39" s="89">
        <v>1.5846259</v>
      </c>
      <c r="F39" s="89">
        <v>185484</v>
      </c>
      <c r="G39" s="89">
        <v>1193</v>
      </c>
      <c r="H39" s="89">
        <v>150</v>
      </c>
      <c r="I39" s="89">
        <v>11</v>
      </c>
      <c r="J39" s="89">
        <v>6416</v>
      </c>
      <c r="K39" s="89">
        <v>28.893181</v>
      </c>
      <c r="L39" s="89">
        <v>528700</v>
      </c>
      <c r="M39" s="89">
        <v>11131</v>
      </c>
      <c r="N39" s="89">
        <v>109880</v>
      </c>
      <c r="P39" s="90">
        <f t="shared" ref="P39:Z39" si="310">(D39-MIN(D$32:D$41))/(MAX(D$32:D$41)-MIN(D$32:D$41))+0.001</f>
        <v>0.0142585415604284</v>
      </c>
      <c r="Q39" s="91">
        <f t="shared" si="310"/>
        <v>0.11735146826886</v>
      </c>
      <c r="R39" s="91">
        <f t="shared" si="310"/>
        <v>0.839554921749305</v>
      </c>
      <c r="S39" s="91">
        <f t="shared" si="310"/>
        <v>0.748838616714697</v>
      </c>
      <c r="T39" s="91">
        <f t="shared" si="310"/>
        <v>0.656172413793103</v>
      </c>
      <c r="U39" s="91">
        <f t="shared" si="310"/>
        <v>0.667666666666667</v>
      </c>
      <c r="V39" s="91">
        <f t="shared" si="248"/>
        <v>0.312553784860558</v>
      </c>
      <c r="W39" s="91">
        <f t="shared" si="249"/>
        <v>0.984662308519118</v>
      </c>
      <c r="X39" s="91">
        <f t="shared" si="310"/>
        <v>0.546868346321202</v>
      </c>
      <c r="Y39" s="91">
        <f t="shared" si="310"/>
        <v>0.798664089488403</v>
      </c>
      <c r="Z39" s="91">
        <f t="shared" si="310"/>
        <v>0.370278323615307</v>
      </c>
      <c r="AB39" s="89">
        <f t="shared" ref="AB39:AL39" si="311">P39/SUM(P$32:P$41)</f>
        <v>0.00340754678811205</v>
      </c>
      <c r="AC39" s="89">
        <f t="shared" si="311"/>
        <v>0.0260279568237006</v>
      </c>
      <c r="AD39" s="89">
        <f t="shared" si="311"/>
        <v>0.165569855173462</v>
      </c>
      <c r="AE39" s="89">
        <f t="shared" si="311"/>
        <v>0.13558626015539</v>
      </c>
      <c r="AF39" s="89">
        <f t="shared" si="311"/>
        <v>0.174114740598408</v>
      </c>
      <c r="AG39" s="89">
        <f t="shared" si="311"/>
        <v>0.133266799733866</v>
      </c>
      <c r="AH39" s="89">
        <f t="shared" si="311"/>
        <v>0.0552935206264405</v>
      </c>
      <c r="AI39" s="89">
        <f t="shared" si="311"/>
        <v>0.129234956028308</v>
      </c>
      <c r="AJ39" s="89">
        <f t="shared" si="311"/>
        <v>0.14629509862301</v>
      </c>
      <c r="AK39" s="89">
        <f t="shared" si="311"/>
        <v>0.150471412601396</v>
      </c>
      <c r="AL39" s="89">
        <f t="shared" si="311"/>
        <v>0.116270311930841</v>
      </c>
      <c r="AN39" s="89">
        <f t="shared" si="265"/>
        <v>-0.0193608721150534</v>
      </c>
      <c r="AO39" s="89">
        <f t="shared" si="266"/>
        <v>-0.0949651882821877</v>
      </c>
      <c r="AP39" s="89">
        <f t="shared" si="267"/>
        <v>-0.29775455038971</v>
      </c>
      <c r="AQ39" s="89">
        <f t="shared" si="268"/>
        <v>-0.270921310819569</v>
      </c>
      <c r="AR39" s="89">
        <f t="shared" si="269"/>
        <v>-0.30435966493996</v>
      </c>
      <c r="AS39" s="89">
        <f t="shared" si="270"/>
        <v>-0.268586194318273</v>
      </c>
      <c r="AT39" s="89">
        <f t="shared" si="271"/>
        <v>-0.160080246407829</v>
      </c>
      <c r="AU39" s="89">
        <f t="shared" si="272"/>
        <v>-0.26443063748125</v>
      </c>
      <c r="AV39" s="89">
        <f t="shared" si="273"/>
        <v>-0.281198120928793</v>
      </c>
      <c r="AW39" s="89">
        <f t="shared" si="274"/>
        <v>-0.284990171407383</v>
      </c>
      <c r="AX39" s="89">
        <f t="shared" si="275"/>
        <v>-0.250194820080755</v>
      </c>
      <c r="BL39" s="89">
        <f t="shared" ref="BL39:BV39" si="312">AZ$37*P39</f>
        <v>0.00595721965226738</v>
      </c>
      <c r="BM39" s="89">
        <f t="shared" si="312"/>
        <v>0.0506952483581397</v>
      </c>
      <c r="BN39" s="89">
        <f t="shared" si="312"/>
        <v>0.126105282937931</v>
      </c>
      <c r="BO39" s="89">
        <f t="shared" si="312"/>
        <v>0.133289952811727</v>
      </c>
      <c r="BP39" s="89">
        <f t="shared" si="312"/>
        <v>0.372583536076654</v>
      </c>
      <c r="BQ39" s="89">
        <f t="shared" si="312"/>
        <v>0.169714833279298</v>
      </c>
      <c r="BR39" s="89">
        <f t="shared" si="312"/>
        <v>0.130798485322965</v>
      </c>
      <c r="BS39" s="89">
        <f t="shared" si="312"/>
        <v>0.572597746362642</v>
      </c>
      <c r="BT39" s="89">
        <f t="shared" si="312"/>
        <v>0.119442789791991</v>
      </c>
      <c r="BU39" s="89">
        <f t="shared" si="312"/>
        <v>0.322866416978824</v>
      </c>
      <c r="BV39" s="89">
        <f t="shared" si="312"/>
        <v>0.139716965394085</v>
      </c>
      <c r="BX39" s="89">
        <f t="shared" si="280"/>
        <v>0.182757750948338</v>
      </c>
      <c r="BY39" s="89">
        <f t="shared" si="281"/>
        <v>0.67558832216768</v>
      </c>
      <c r="BZ39" s="89">
        <f t="shared" si="282"/>
        <v>0.703396231685607</v>
      </c>
      <c r="CA39" s="89">
        <f t="shared" si="283"/>
        <v>0.5820261721649</v>
      </c>
      <c r="CC39" s="89">
        <f t="shared" ref="CC39:CF39" si="313">BX39/SUM(BX$32:BX$41)</f>
        <v>0.0409990458407914</v>
      </c>
      <c r="CD39" s="89">
        <f t="shared" si="313"/>
        <v>0.153667334352643</v>
      </c>
      <c r="CE39" s="89">
        <f t="shared" si="313"/>
        <v>0.103498422932109</v>
      </c>
      <c r="CF39" s="89">
        <f t="shared" si="313"/>
        <v>0.13978222136396</v>
      </c>
      <c r="CH39" s="89">
        <f t="shared" si="285"/>
        <v>-0.130959418092171</v>
      </c>
      <c r="CI39" s="89">
        <f t="shared" si="286"/>
        <v>-0.287813566489828</v>
      </c>
      <c r="CJ39" s="89">
        <f t="shared" si="287"/>
        <v>-0.234755009435884</v>
      </c>
      <c r="CK39" s="89">
        <f t="shared" si="288"/>
        <v>-0.275045231680126</v>
      </c>
      <c r="CR39" s="89">
        <f t="shared" ref="CR39:CU39" si="314">CM$37*BX39</f>
        <v>0.0405137660784986</v>
      </c>
      <c r="CS39" s="89">
        <f t="shared" si="314"/>
        <v>0.0912608715258473</v>
      </c>
      <c r="CT39" s="89">
        <f t="shared" si="314"/>
        <v>0.115673819251798</v>
      </c>
      <c r="CU39" s="89">
        <f t="shared" si="314"/>
        <v>0.278665898183077</v>
      </c>
      <c r="CV39" s="89">
        <f t="shared" si="291"/>
        <v>0.526114355039221</v>
      </c>
      <c r="CX39" s="89">
        <f t="shared" si="292"/>
        <v>0.115673819251798</v>
      </c>
    </row>
    <row r="40" s="89" customFormat="1" spans="1:102">
      <c r="A40" s="7" t="s">
        <v>72</v>
      </c>
      <c r="B40" s="9">
        <v>2020</v>
      </c>
      <c r="C40" s="7" t="s">
        <v>70</v>
      </c>
      <c r="D40" s="89">
        <v>14622</v>
      </c>
      <c r="E40" s="89">
        <v>1.6944429</v>
      </c>
      <c r="F40" s="89">
        <v>191003</v>
      </c>
      <c r="G40" s="89">
        <v>1202</v>
      </c>
      <c r="H40" s="89">
        <v>155</v>
      </c>
      <c r="I40" s="89">
        <v>9</v>
      </c>
      <c r="J40" s="89">
        <v>6807</v>
      </c>
      <c r="K40" s="89">
        <v>29.031059</v>
      </c>
      <c r="L40" s="89">
        <v>540600</v>
      </c>
      <c r="M40" s="89">
        <v>11746</v>
      </c>
      <c r="N40" s="89">
        <v>151100</v>
      </c>
      <c r="P40" s="90">
        <f t="shared" ref="P40:Z40" si="315">(D40-MIN(D$32:D$41))/(MAX(D$32:D$41)-MIN(D$32:D$41))+0.001</f>
        <v>0.00762927078021418</v>
      </c>
      <c r="Q40" s="91">
        <f t="shared" si="315"/>
        <v>0.233702830587492</v>
      </c>
      <c r="R40" s="91">
        <f t="shared" si="315"/>
        <v>0.920277460874653</v>
      </c>
      <c r="S40" s="91">
        <f t="shared" si="315"/>
        <v>0.761806916426513</v>
      </c>
      <c r="T40" s="91">
        <f t="shared" si="315"/>
        <v>0.828586206896552</v>
      </c>
      <c r="U40" s="91">
        <f t="shared" si="315"/>
        <v>0.334333333333333</v>
      </c>
      <c r="V40" s="91">
        <f t="shared" si="248"/>
        <v>0.156776892430279</v>
      </c>
      <c r="W40" s="91">
        <f t="shared" si="249"/>
        <v>0.976493492402026</v>
      </c>
      <c r="X40" s="91">
        <f t="shared" si="315"/>
        <v>0.581457448138147</v>
      </c>
      <c r="Y40" s="91">
        <f t="shared" si="315"/>
        <v>0.899832044744201</v>
      </c>
      <c r="Z40" s="91">
        <f t="shared" si="315"/>
        <v>0.78395514988509</v>
      </c>
      <c r="AB40" s="89">
        <f t="shared" ref="AB40:AL40" si="316">P40/SUM(P$32:P$41)</f>
        <v>0.00182326481516914</v>
      </c>
      <c r="AC40" s="89">
        <f t="shared" si="316"/>
        <v>0.0518340952511283</v>
      </c>
      <c r="AD40" s="89">
        <f t="shared" si="316"/>
        <v>0.181489265287061</v>
      </c>
      <c r="AE40" s="89">
        <f t="shared" si="316"/>
        <v>0.137934327174441</v>
      </c>
      <c r="AF40" s="89">
        <f t="shared" si="316"/>
        <v>0.219864580473968</v>
      </c>
      <c r="AG40" s="89">
        <f t="shared" si="316"/>
        <v>0.0667332002661343</v>
      </c>
      <c r="AH40" s="89">
        <f t="shared" si="316"/>
        <v>0.0277352147221968</v>
      </c>
      <c r="AI40" s="89">
        <f t="shared" si="316"/>
        <v>0.128162815272475</v>
      </c>
      <c r="AJ40" s="89">
        <f t="shared" si="316"/>
        <v>0.155548177715321</v>
      </c>
      <c r="AK40" s="89">
        <f t="shared" si="316"/>
        <v>0.169531847817766</v>
      </c>
      <c r="AL40" s="89">
        <f t="shared" si="316"/>
        <v>0.246168095736621</v>
      </c>
      <c r="AN40" s="89">
        <f t="shared" si="265"/>
        <v>-0.0114995618877716</v>
      </c>
      <c r="AO40" s="89">
        <f t="shared" si="266"/>
        <v>-0.153413741642278</v>
      </c>
      <c r="AP40" s="89">
        <f t="shared" si="267"/>
        <v>-0.309722097599694</v>
      </c>
      <c r="AQ40" s="89">
        <f t="shared" si="268"/>
        <v>-0.273244812008707</v>
      </c>
      <c r="AR40" s="89">
        <f t="shared" si="269"/>
        <v>-0.333038436557833</v>
      </c>
      <c r="AS40" s="89">
        <f t="shared" si="270"/>
        <v>-0.180650289612072</v>
      </c>
      <c r="AT40" s="89">
        <f t="shared" si="271"/>
        <v>-0.0994321976490052</v>
      </c>
      <c r="AU40" s="89">
        <f t="shared" si="272"/>
        <v>-0.263304586577815</v>
      </c>
      <c r="AV40" s="89">
        <f t="shared" si="273"/>
        <v>-0.289444013443008</v>
      </c>
      <c r="AW40" s="89">
        <f t="shared" si="274"/>
        <v>-0.300870624648495</v>
      </c>
      <c r="AX40" s="89">
        <f t="shared" si="275"/>
        <v>-0.345063829087589</v>
      </c>
      <c r="BL40" s="89">
        <f t="shared" ref="BL40:BV40" si="317">AZ$37*P40</f>
        <v>0.00318750986079082</v>
      </c>
      <c r="BM40" s="89">
        <f t="shared" si="317"/>
        <v>0.100958455939294</v>
      </c>
      <c r="BN40" s="89">
        <f t="shared" si="317"/>
        <v>0.138230205765684</v>
      </c>
      <c r="BO40" s="89">
        <f t="shared" si="317"/>
        <v>0.135598252648373</v>
      </c>
      <c r="BP40" s="89">
        <f t="shared" si="317"/>
        <v>0.470482410446473</v>
      </c>
      <c r="BQ40" s="89">
        <f t="shared" si="317"/>
        <v>0.0849845121213859</v>
      </c>
      <c r="BR40" s="89">
        <f t="shared" si="317"/>
        <v>0.0656084842251086</v>
      </c>
      <c r="BS40" s="89">
        <f t="shared" si="317"/>
        <v>0.567847441960179</v>
      </c>
      <c r="BT40" s="89">
        <f t="shared" si="317"/>
        <v>0.126997476116785</v>
      </c>
      <c r="BU40" s="89">
        <f t="shared" si="317"/>
        <v>0.363764381037077</v>
      </c>
      <c r="BV40" s="89">
        <f t="shared" si="317"/>
        <v>0.295809469691792</v>
      </c>
      <c r="BX40" s="89">
        <f t="shared" si="280"/>
        <v>0.242376171565769</v>
      </c>
      <c r="BY40" s="89">
        <f t="shared" si="281"/>
        <v>0.691065175216232</v>
      </c>
      <c r="BZ40" s="89">
        <f t="shared" si="282"/>
        <v>0.633455926185287</v>
      </c>
      <c r="CA40" s="89">
        <f t="shared" si="283"/>
        <v>0.786571326845653</v>
      </c>
      <c r="CC40" s="89">
        <f t="shared" ref="CC40:CF40" si="318">BX40/SUM(BX$32:BX$41)</f>
        <v>0.0543735722133586</v>
      </c>
      <c r="CD40" s="89">
        <f t="shared" si="318"/>
        <v>0.157187653863951</v>
      </c>
      <c r="CE40" s="89">
        <f t="shared" si="318"/>
        <v>0.0932073366387883</v>
      </c>
      <c r="CF40" s="89">
        <f t="shared" si="318"/>
        <v>0.188906775306544</v>
      </c>
      <c r="CH40" s="89">
        <f t="shared" si="285"/>
        <v>-0.158329156949284</v>
      </c>
      <c r="CI40" s="89">
        <f t="shared" si="286"/>
        <v>-0.290846664301674</v>
      </c>
      <c r="CJ40" s="89">
        <f t="shared" si="287"/>
        <v>-0.221174377311225</v>
      </c>
      <c r="CK40" s="89">
        <f t="shared" si="288"/>
        <v>-0.314813450469678</v>
      </c>
      <c r="CR40" s="89">
        <f t="shared" ref="CR40:CU40" si="319">CM$37*BX40</f>
        <v>0.0537299866455097</v>
      </c>
      <c r="CS40" s="89">
        <f t="shared" si="319"/>
        <v>0.0933515398386985</v>
      </c>
      <c r="CT40" s="89">
        <f t="shared" si="319"/>
        <v>0.104172105292552</v>
      </c>
      <c r="CU40" s="89">
        <f t="shared" si="319"/>
        <v>0.376599224851348</v>
      </c>
      <c r="CV40" s="89">
        <f t="shared" si="291"/>
        <v>0.627852856628108</v>
      </c>
      <c r="CX40" s="89">
        <f t="shared" si="292"/>
        <v>0.104172105292552</v>
      </c>
    </row>
    <row r="41" s="89" customFormat="1" spans="1:102">
      <c r="A41" s="7" t="s">
        <v>72</v>
      </c>
      <c r="B41" s="9">
        <v>2021</v>
      </c>
      <c r="C41" s="8" t="s">
        <v>70</v>
      </c>
      <c r="D41" s="89">
        <v>14609</v>
      </c>
      <c r="E41" s="89">
        <v>1.80426</v>
      </c>
      <c r="F41" s="89">
        <v>196522</v>
      </c>
      <c r="G41" s="89">
        <v>1368</v>
      </c>
      <c r="H41" s="89">
        <v>160</v>
      </c>
      <c r="I41" s="89">
        <v>7</v>
      </c>
      <c r="J41" s="89">
        <v>7198</v>
      </c>
      <c r="K41" s="89">
        <v>29.168938</v>
      </c>
      <c r="L41" s="89">
        <v>684939</v>
      </c>
      <c r="M41" s="89">
        <v>12361</v>
      </c>
      <c r="N41" s="89">
        <v>172727</v>
      </c>
      <c r="P41" s="90">
        <f t="shared" ref="P41:Z41" si="320">(D41-MIN(D$32:D$41))/(MAX(D$32:D$41)-MIN(D$32:D$41))+0.001</f>
        <v>0.001</v>
      </c>
      <c r="Q41" s="91">
        <f t="shared" si="320"/>
        <v>0.350054298856352</v>
      </c>
      <c r="R41" s="91">
        <f t="shared" si="320"/>
        <v>1.001</v>
      </c>
      <c r="S41" s="91">
        <f t="shared" si="320"/>
        <v>1.001</v>
      </c>
      <c r="T41" s="91">
        <f t="shared" si="320"/>
        <v>1.001</v>
      </c>
      <c r="U41" s="91">
        <f t="shared" si="320"/>
        <v>0.001</v>
      </c>
      <c r="V41" s="91">
        <f t="shared" si="248"/>
        <v>0.001</v>
      </c>
      <c r="W41" s="91">
        <f t="shared" si="249"/>
        <v>0.968324617038236</v>
      </c>
      <c r="X41" s="91">
        <f t="shared" si="320"/>
        <v>1.001</v>
      </c>
      <c r="Y41" s="91">
        <f t="shared" si="320"/>
        <v>1.001</v>
      </c>
      <c r="Z41" s="91">
        <f t="shared" si="320"/>
        <v>1.001</v>
      </c>
      <c r="AB41" s="89">
        <f t="shared" ref="AB41:AL41" si="321">P41/SUM(P$32:P$41)</f>
        <v>0.000238982842226233</v>
      </c>
      <c r="AC41" s="89">
        <f t="shared" si="321"/>
        <v>0.077640257177776</v>
      </c>
      <c r="AD41" s="89">
        <f t="shared" si="321"/>
        <v>0.197408675400661</v>
      </c>
      <c r="AE41" s="89">
        <f t="shared" si="321"/>
        <v>0.181243118859153</v>
      </c>
      <c r="AF41" s="89">
        <f t="shared" si="321"/>
        <v>0.265614420349529</v>
      </c>
      <c r="AG41" s="89">
        <f t="shared" si="321"/>
        <v>0.000199600798403194</v>
      </c>
      <c r="AH41" s="89">
        <f t="shared" si="321"/>
        <v>0.000176908817953073</v>
      </c>
      <c r="AI41" s="89">
        <f t="shared" si="321"/>
        <v>0.127090666740632</v>
      </c>
      <c r="AJ41" s="89">
        <f t="shared" si="321"/>
        <v>0.267781806547679</v>
      </c>
      <c r="AK41" s="89">
        <f t="shared" si="321"/>
        <v>0.188592283034136</v>
      </c>
      <c r="AL41" s="89">
        <f t="shared" si="321"/>
        <v>0.31432188929236</v>
      </c>
      <c r="AN41" s="89">
        <f t="shared" si="265"/>
        <v>-0.00199290631211774</v>
      </c>
      <c r="AO41" s="89">
        <f t="shared" si="266"/>
        <v>-0.198422814589671</v>
      </c>
      <c r="AP41" s="89">
        <f t="shared" si="267"/>
        <v>-0.320291470648528</v>
      </c>
      <c r="AQ41" s="89">
        <f t="shared" si="268"/>
        <v>-0.309548013687341</v>
      </c>
      <c r="AR41" s="89">
        <f t="shared" si="269"/>
        <v>-0.352127578819777</v>
      </c>
      <c r="AS41" s="89">
        <f t="shared" si="270"/>
        <v>-0.00170043736408761</v>
      </c>
      <c r="AT41" s="89">
        <f t="shared" si="271"/>
        <v>-0.00152847027004646</v>
      </c>
      <c r="AU41" s="89">
        <f t="shared" si="272"/>
        <v>-0.262169558355638</v>
      </c>
      <c r="AV41" s="89">
        <f t="shared" si="273"/>
        <v>-0.35282469837595</v>
      </c>
      <c r="AW41" s="89">
        <f t="shared" si="274"/>
        <v>-0.314603578926004</v>
      </c>
      <c r="AX41" s="89">
        <f t="shared" si="275"/>
        <v>-0.363776570219601</v>
      </c>
      <c r="AY41" s="89" t="s">
        <v>170</v>
      </c>
      <c r="BL41" s="89">
        <f t="shared" ref="BL41:BV41" si="322">AZ$37*P41</f>
        <v>0.00041780006931427</v>
      </c>
      <c r="BM41" s="89">
        <f t="shared" si="322"/>
        <v>0.151221709290418</v>
      </c>
      <c r="BN41" s="89">
        <f t="shared" si="322"/>
        <v>0.150355128593436</v>
      </c>
      <c r="BO41" s="89">
        <f t="shared" si="322"/>
        <v>0.178173560746497</v>
      </c>
      <c r="BP41" s="89">
        <f t="shared" si="322"/>
        <v>0.568381284816291</v>
      </c>
      <c r="BQ41" s="89">
        <f t="shared" si="322"/>
        <v>0.000254190963473737</v>
      </c>
      <c r="BR41" s="89">
        <f t="shared" si="322"/>
        <v>0.000418483127252223</v>
      </c>
      <c r="BS41" s="89">
        <f t="shared" si="322"/>
        <v>0.563097103104761</v>
      </c>
      <c r="BT41" s="89">
        <f t="shared" si="322"/>
        <v>0.218630742455806</v>
      </c>
      <c r="BU41" s="89">
        <f t="shared" si="322"/>
        <v>0.404662345095329</v>
      </c>
      <c r="BV41" s="89">
        <f t="shared" si="322"/>
        <v>0.377706912448864</v>
      </c>
      <c r="BX41" s="89">
        <f t="shared" si="280"/>
        <v>0.301994637953168</v>
      </c>
      <c r="BY41" s="89">
        <f t="shared" si="281"/>
        <v>0.746809036526262</v>
      </c>
      <c r="BZ41" s="89">
        <f t="shared" si="282"/>
        <v>0.563515586232013</v>
      </c>
      <c r="CA41" s="89">
        <f t="shared" si="283"/>
        <v>1.001</v>
      </c>
      <c r="CC41" s="89">
        <f t="shared" ref="CC41:CF41" si="323">BX41/SUM(BX$32:BX$41)</f>
        <v>0.0677481088537533</v>
      </c>
      <c r="CD41" s="89">
        <f t="shared" si="323"/>
        <v>0.169866988738406</v>
      </c>
      <c r="CE41" s="89">
        <f t="shared" si="323"/>
        <v>0.0829162452760259</v>
      </c>
      <c r="CF41" s="89">
        <f t="shared" si="323"/>
        <v>0.24040500286245</v>
      </c>
      <c r="CH41" s="89">
        <f t="shared" si="285"/>
        <v>-0.1823751132873</v>
      </c>
      <c r="CI41" s="89">
        <f t="shared" si="286"/>
        <v>-0.30112993212612</v>
      </c>
      <c r="CJ41" s="89">
        <f t="shared" si="287"/>
        <v>-0.206455171798717</v>
      </c>
      <c r="CK41" s="89">
        <f t="shared" si="288"/>
        <v>-0.342680567168747</v>
      </c>
      <c r="CL41" s="89" t="s">
        <v>170</v>
      </c>
      <c r="CR41" s="89">
        <f t="shared" ref="CR41:CU41" si="324">CM$37*BX41</f>
        <v>0.0669462173588145</v>
      </c>
      <c r="CS41" s="89">
        <f t="shared" si="324"/>
        <v>0.100881618732079</v>
      </c>
      <c r="CT41" s="89">
        <f t="shared" si="324"/>
        <v>0.0926703856675024</v>
      </c>
      <c r="CU41" s="89">
        <f t="shared" si="324"/>
        <v>0.479264640357494</v>
      </c>
      <c r="CV41" s="89">
        <f t="shared" si="291"/>
        <v>0.73976286211589</v>
      </c>
      <c r="CX41" s="89">
        <f t="shared" si="292"/>
        <v>0.100881618732079</v>
      </c>
    </row>
    <row r="42" s="95" customFormat="1" spans="1:102">
      <c r="A42" s="58" t="s">
        <v>71</v>
      </c>
      <c r="B42" s="59">
        <v>2012</v>
      </c>
      <c r="C42" s="58" t="s">
        <v>70</v>
      </c>
      <c r="D42" s="95">
        <v>27200</v>
      </c>
      <c r="E42" s="95">
        <v>2.5208824</v>
      </c>
      <c r="F42" s="95">
        <v>113293</v>
      </c>
      <c r="G42" s="95">
        <v>2248</v>
      </c>
      <c r="H42" s="95">
        <v>1600</v>
      </c>
      <c r="I42" s="95">
        <v>7</v>
      </c>
      <c r="J42" s="95">
        <v>4361</v>
      </c>
      <c r="K42" s="95">
        <v>27.586607</v>
      </c>
      <c r="L42" s="95">
        <v>1057500</v>
      </c>
      <c r="M42" s="95">
        <v>8046</v>
      </c>
      <c r="N42" s="95">
        <v>64749</v>
      </c>
      <c r="P42" s="96">
        <f t="shared" ref="P42:Z42" si="325">(D42-MIN(D$42:D$51))/(MAX(D$42:D$51)-MIN(D$42:D$51))+0.001</f>
        <v>0.001</v>
      </c>
      <c r="Q42" s="97">
        <f t="shared" si="325"/>
        <v>0.917344586815783</v>
      </c>
      <c r="R42" s="97">
        <f t="shared" si="325"/>
        <v>0.001</v>
      </c>
      <c r="S42" s="97">
        <f t="shared" si="325"/>
        <v>0.134806146572104</v>
      </c>
      <c r="T42" s="97">
        <f t="shared" si="325"/>
        <v>0.001</v>
      </c>
      <c r="U42" s="97">
        <f t="shared" si="325"/>
        <v>0.001</v>
      </c>
      <c r="V42" s="91">
        <f>(MAX(J$42:J$51)-J42)/(MAX(J$42:J$51)-MIN(J$42:J$51))+0.001</f>
        <v>1.001</v>
      </c>
      <c r="W42" s="91">
        <f>(MAX(K$42:K$51)-K42)/(MAX(K$42:K$51)-MIN(K$42:K$51))+0.001</f>
        <v>0.127473911332869</v>
      </c>
      <c r="X42" s="97">
        <f t="shared" si="325"/>
        <v>0.422150807616052</v>
      </c>
      <c r="Y42" s="97">
        <f t="shared" si="325"/>
        <v>0.001</v>
      </c>
      <c r="Z42" s="97">
        <f t="shared" si="325"/>
        <v>0.001</v>
      </c>
      <c r="AB42" s="95">
        <f t="shared" ref="AB42:AL42" si="326">P42/SUM(P$42:P$51)</f>
        <v>0.000207590102813995</v>
      </c>
      <c r="AC42" s="95">
        <f t="shared" si="326"/>
        <v>0.180796100964187</v>
      </c>
      <c r="AD42" s="95">
        <f t="shared" si="326"/>
        <v>0.000226528262070122</v>
      </c>
      <c r="AE42" s="95">
        <f t="shared" si="326"/>
        <v>0.0222448048123023</v>
      </c>
      <c r="AF42" s="95">
        <f t="shared" si="326"/>
        <v>0.000139251523063533</v>
      </c>
      <c r="AG42" s="95">
        <f t="shared" si="326"/>
        <v>0.000153609831029186</v>
      </c>
      <c r="AH42" s="95">
        <f t="shared" si="326"/>
        <v>0.262405551272166</v>
      </c>
      <c r="AI42" s="95">
        <f t="shared" si="326"/>
        <v>0.0178209989394253</v>
      </c>
      <c r="AJ42" s="95">
        <f t="shared" si="326"/>
        <v>0.0990114496602114</v>
      </c>
      <c r="AK42" s="95">
        <f t="shared" si="326"/>
        <v>0.000195868356334732</v>
      </c>
      <c r="AL42" s="95">
        <f t="shared" si="326"/>
        <v>0.000320502035116655</v>
      </c>
      <c r="AN42" s="89">
        <f t="shared" si="265"/>
        <v>-0.00176035267145337</v>
      </c>
      <c r="AO42" s="89">
        <f t="shared" si="266"/>
        <v>-0.30923101087309</v>
      </c>
      <c r="AP42" s="89">
        <f t="shared" si="267"/>
        <v>-0.00190117034445082</v>
      </c>
      <c r="AQ42" s="89">
        <f t="shared" si="268"/>
        <v>-0.0846558700106572</v>
      </c>
      <c r="AR42" s="89">
        <f t="shared" si="269"/>
        <v>-0.00123644612589689</v>
      </c>
      <c r="AS42" s="89">
        <f t="shared" si="270"/>
        <v>-0.00134886247852575</v>
      </c>
      <c r="AT42" s="89">
        <f t="shared" si="271"/>
        <v>-0.35106295786387</v>
      </c>
      <c r="AU42" s="89">
        <f t="shared" si="272"/>
        <v>-0.0717718955257003</v>
      </c>
      <c r="AV42" s="89">
        <f t="shared" si="273"/>
        <v>-0.22896593602348</v>
      </c>
      <c r="AW42" s="89">
        <f t="shared" si="274"/>
        <v>-0.00167233730150991</v>
      </c>
      <c r="AX42" s="89">
        <f t="shared" si="275"/>
        <v>-0.00257863820292294</v>
      </c>
      <c r="AZ42" s="95">
        <f t="shared" ref="AZ42:BJ42" si="327">SUM(AN42:AN51)</f>
        <v>-1.62583031259649</v>
      </c>
      <c r="BA42" s="95">
        <f t="shared" si="327"/>
        <v>-1.83233780179339</v>
      </c>
      <c r="BB42" s="95">
        <f t="shared" si="327"/>
        <v>-1.91159774846256</v>
      </c>
      <c r="BC42" s="95">
        <f t="shared" si="327"/>
        <v>-2.03752918804697</v>
      </c>
      <c r="BD42" s="95">
        <f t="shared" si="327"/>
        <v>-2.16541213294983</v>
      </c>
      <c r="BE42" s="95">
        <f t="shared" si="327"/>
        <v>-2.16579694472349</v>
      </c>
      <c r="BF42" s="95">
        <f t="shared" si="327"/>
        <v>-1.93103823382057</v>
      </c>
      <c r="BG42" s="95">
        <f t="shared" si="327"/>
        <v>-2.12710692169923</v>
      </c>
      <c r="BH42" s="95">
        <f t="shared" si="327"/>
        <v>-2.11243860189017</v>
      </c>
      <c r="BI42" s="95">
        <f t="shared" si="327"/>
        <v>-2.07796269972989</v>
      </c>
      <c r="BJ42" s="95">
        <f t="shared" si="327"/>
        <v>-1.74591555514173</v>
      </c>
      <c r="BL42" s="95">
        <f t="shared" ref="BL42:BV42" si="328">AZ$47*P42</f>
        <v>0.000350261799132245</v>
      </c>
      <c r="BM42" s="95">
        <f t="shared" si="328"/>
        <v>0.430739283477624</v>
      </c>
      <c r="BN42" s="95">
        <f t="shared" si="328"/>
        <v>0.000180188056169378</v>
      </c>
      <c r="BO42" s="95">
        <f t="shared" si="328"/>
        <v>0.0385833548630802</v>
      </c>
      <c r="BP42" s="95">
        <f t="shared" si="328"/>
        <v>0.000440735690937252</v>
      </c>
      <c r="BQ42" s="95">
        <f t="shared" si="328"/>
        <v>0.000273050691626223</v>
      </c>
      <c r="BR42" s="95">
        <f t="shared" si="328"/>
        <v>0.465071424128218</v>
      </c>
      <c r="BS42" s="95">
        <f t="shared" si="328"/>
        <v>0.0682486630983321</v>
      </c>
      <c r="BT42" s="95">
        <f t="shared" si="328"/>
        <v>0.0644461980447646</v>
      </c>
      <c r="BU42" s="95">
        <f t="shared" si="328"/>
        <v>0.000406245103021086</v>
      </c>
      <c r="BV42" s="95">
        <f t="shared" si="328"/>
        <v>0.000441093343614367</v>
      </c>
      <c r="BX42" s="89">
        <f t="shared" si="280"/>
        <v>0.431269733332925</v>
      </c>
      <c r="BY42" s="89">
        <f t="shared" si="281"/>
        <v>0.0392971412456437</v>
      </c>
      <c r="BZ42" s="89">
        <f t="shared" si="282"/>
        <v>0.53332008722655</v>
      </c>
      <c r="CA42" s="89">
        <f t="shared" si="283"/>
        <v>0.0652935364914</v>
      </c>
      <c r="CC42" s="95">
        <f t="shared" ref="CC42:CF42" si="329">BX42/SUM(BX$42:BX$51)</f>
        <v>0.0886443673957223</v>
      </c>
      <c r="CD42" s="95">
        <f t="shared" si="329"/>
        <v>0.00588537687210024</v>
      </c>
      <c r="CE42" s="95">
        <f t="shared" si="329"/>
        <v>0.0952014745790165</v>
      </c>
      <c r="CF42" s="95">
        <f t="shared" si="329"/>
        <v>0.0159204917472304</v>
      </c>
      <c r="CH42" s="89">
        <f t="shared" si="285"/>
        <v>-0.214796186490305</v>
      </c>
      <c r="CI42" s="89">
        <f t="shared" si="286"/>
        <v>-0.0302230846331401</v>
      </c>
      <c r="CJ42" s="89">
        <f t="shared" si="287"/>
        <v>-0.223891005388122</v>
      </c>
      <c r="CK42" s="89">
        <f t="shared" si="288"/>
        <v>-0.065913195415949</v>
      </c>
      <c r="CM42" s="95">
        <f t="shared" ref="CM42:CP42" si="330">SUM(CH42:CH51)</f>
        <v>-2.29882399603227</v>
      </c>
      <c r="CN42" s="95">
        <f t="shared" si="330"/>
        <v>-2.18912750698814</v>
      </c>
      <c r="CO42" s="95">
        <f t="shared" si="330"/>
        <v>-2.29188200364517</v>
      </c>
      <c r="CP42" s="95">
        <f t="shared" si="330"/>
        <v>-2.05472696563294</v>
      </c>
      <c r="CR42" s="95">
        <f t="shared" ref="CR42:CU42" si="331">CM$47*BX42</f>
        <v>0.0309215684491265</v>
      </c>
      <c r="CS42" s="95">
        <f t="shared" si="331"/>
        <v>0.00777314731236381</v>
      </c>
      <c r="CT42" s="95">
        <f t="shared" si="331"/>
        <v>0.0859710509332253</v>
      </c>
      <c r="CU42" s="95">
        <f t="shared" si="331"/>
        <v>0.0371714126411934</v>
      </c>
      <c r="CV42" s="89">
        <f t="shared" si="291"/>
        <v>0.161837179335909</v>
      </c>
      <c r="CW42" s="95">
        <f>AVERAGE(CV42:CV51)</f>
        <v>0.490744218624376</v>
      </c>
      <c r="CX42" s="89">
        <f t="shared" si="292"/>
        <v>0.0371714126411934</v>
      </c>
    </row>
    <row r="43" s="89" customFormat="1" spans="1:102">
      <c r="A43" s="7" t="s">
        <v>71</v>
      </c>
      <c r="B43" s="9">
        <v>2013</v>
      </c>
      <c r="C43" s="7" t="s">
        <v>70</v>
      </c>
      <c r="D43" s="89">
        <v>27200</v>
      </c>
      <c r="E43" s="89">
        <v>2.4149632</v>
      </c>
      <c r="F43" s="89">
        <v>125010</v>
      </c>
      <c r="G43" s="89">
        <v>2375</v>
      </c>
      <c r="H43" s="89">
        <v>2700</v>
      </c>
      <c r="I43" s="89">
        <v>9</v>
      </c>
      <c r="J43" s="89">
        <v>4531</v>
      </c>
      <c r="K43" s="89">
        <v>28.839645</v>
      </c>
      <c r="L43" s="89">
        <v>1043200</v>
      </c>
      <c r="M43" s="89">
        <v>9148</v>
      </c>
      <c r="N43" s="89">
        <v>69594</v>
      </c>
      <c r="P43" s="90">
        <f t="shared" ref="P43:Z43" si="332">(D43-MIN(D$42:D$51))/(MAX(D$42:D$51)-MIN(D$42:D$51))+0.001</f>
        <v>0.001</v>
      </c>
      <c r="Q43" s="91">
        <f t="shared" si="332"/>
        <v>0.834862865003065</v>
      </c>
      <c r="R43" s="91">
        <f t="shared" si="332"/>
        <v>0.0834815565692403</v>
      </c>
      <c r="S43" s="91">
        <f t="shared" si="332"/>
        <v>0.194853427895981</v>
      </c>
      <c r="T43" s="91">
        <f t="shared" si="332"/>
        <v>0.34475</v>
      </c>
      <c r="U43" s="91">
        <f t="shared" si="332"/>
        <v>0.501</v>
      </c>
      <c r="V43" s="91">
        <f t="shared" ref="V43:V52" si="333">(MAX(J$42:J$51)-J43)/(MAX(J$42:J$51)-MIN(J$42:J$51))+0.001</f>
        <v>0.801</v>
      </c>
      <c r="W43" s="91">
        <f t="shared" ref="W43:W51" si="334">(MAX(K$42:K$51)-K43)/(MAX(K$42:K$51)-MIN(K$42:K$51))+0.001</f>
        <v>0.001</v>
      </c>
      <c r="X43" s="91">
        <f t="shared" si="332"/>
        <v>0.401440846993942</v>
      </c>
      <c r="Y43" s="91">
        <f t="shared" si="332"/>
        <v>0.150019607843137</v>
      </c>
      <c r="Z43" s="91">
        <f t="shared" si="332"/>
        <v>0.0380226032735776</v>
      </c>
      <c r="AB43" s="89">
        <f t="shared" ref="AB43:AL43" si="335">P43/SUM(P$42:P$51)</f>
        <v>0.000207590102813995</v>
      </c>
      <c r="AC43" s="89">
        <f t="shared" si="335"/>
        <v>0.164540079051729</v>
      </c>
      <c r="AD43" s="89">
        <f t="shared" si="335"/>
        <v>0.0189109319245385</v>
      </c>
      <c r="AE43" s="89">
        <f t="shared" si="335"/>
        <v>0.0321534038378267</v>
      </c>
      <c r="AF43" s="89">
        <f t="shared" si="335"/>
        <v>0.0480069625761532</v>
      </c>
      <c r="AG43" s="89">
        <f t="shared" si="335"/>
        <v>0.0769585253456221</v>
      </c>
      <c r="AH43" s="89">
        <f t="shared" si="335"/>
        <v>0.209976869699306</v>
      </c>
      <c r="AI43" s="89">
        <f t="shared" si="335"/>
        <v>0.000139801146392141</v>
      </c>
      <c r="AJ43" s="89">
        <f t="shared" si="335"/>
        <v>0.0941541257214497</v>
      </c>
      <c r="AK43" s="89">
        <f t="shared" si="335"/>
        <v>0.0293840940062164</v>
      </c>
      <c r="AL43" s="89">
        <f t="shared" si="335"/>
        <v>0.0121863217296148</v>
      </c>
      <c r="AN43" s="89">
        <f t="shared" si="265"/>
        <v>-0.00176035267145337</v>
      </c>
      <c r="AO43" s="89">
        <f t="shared" si="266"/>
        <v>-0.296929207124419</v>
      </c>
      <c r="AP43" s="89">
        <f t="shared" si="267"/>
        <v>-0.0750388637233353</v>
      </c>
      <c r="AQ43" s="89">
        <f t="shared" si="268"/>
        <v>-0.110518868069331</v>
      </c>
      <c r="AR43" s="89">
        <f t="shared" si="269"/>
        <v>-0.145768784026796</v>
      </c>
      <c r="AS43" s="89">
        <f t="shared" si="270"/>
        <v>-0.197359263547311</v>
      </c>
      <c r="AT43" s="89">
        <f t="shared" si="271"/>
        <v>-0.327723057910698</v>
      </c>
      <c r="AU43" s="89">
        <f t="shared" si="272"/>
        <v>-0.00124077565057213</v>
      </c>
      <c r="AV43" s="89">
        <f t="shared" si="273"/>
        <v>-0.222469458863399</v>
      </c>
      <c r="AW43" s="89">
        <f t="shared" si="274"/>
        <v>-0.103646566834364</v>
      </c>
      <c r="AX43" s="89">
        <f t="shared" si="275"/>
        <v>-0.0537104955648889</v>
      </c>
      <c r="AY43" s="89" t="s">
        <v>181</v>
      </c>
      <c r="AZ43" s="91">
        <f t="shared" ref="AZ43:BJ43" si="336">-1/LN(10)*AZ42</f>
        <v>0.706089133271692</v>
      </c>
      <c r="BA43" s="91">
        <f t="shared" si="336"/>
        <v>0.795774196301603</v>
      </c>
      <c r="BB43" s="91">
        <f t="shared" si="336"/>
        <v>0.830196353775971</v>
      </c>
      <c r="BC43" s="91">
        <f t="shared" si="336"/>
        <v>0.884887683085611</v>
      </c>
      <c r="BD43" s="91">
        <f t="shared" si="336"/>
        <v>0.94042654038646</v>
      </c>
      <c r="BE43" s="91">
        <f t="shared" si="336"/>
        <v>0.940593662016335</v>
      </c>
      <c r="BF43" s="91">
        <f t="shared" si="336"/>
        <v>0.838639249292476</v>
      </c>
      <c r="BG43" s="91">
        <f t="shared" si="336"/>
        <v>0.923790798512189</v>
      </c>
      <c r="BH43" s="91">
        <f t="shared" si="336"/>
        <v>0.917420428160322</v>
      </c>
      <c r="BI43" s="91">
        <f t="shared" si="336"/>
        <v>0.902447734093476</v>
      </c>
      <c r="BJ43" s="91">
        <f t="shared" si="336"/>
        <v>0.758241491467106</v>
      </c>
      <c r="BL43" s="89">
        <f t="shared" ref="BL43:BV43" si="337">AZ$47*P43</f>
        <v>0.000350261799132245</v>
      </c>
      <c r="BM43" s="89">
        <f t="shared" si="337"/>
        <v>0.392009979065491</v>
      </c>
      <c r="BN43" s="89">
        <f t="shared" si="337"/>
        <v>0.0150423794042054</v>
      </c>
      <c r="BO43" s="89">
        <f t="shared" si="337"/>
        <v>0.0557697044680157</v>
      </c>
      <c r="BP43" s="89">
        <f t="shared" si="337"/>
        <v>0.151943629450618</v>
      </c>
      <c r="BQ43" s="89">
        <f t="shared" si="337"/>
        <v>0.136798396504738</v>
      </c>
      <c r="BR43" s="89">
        <f t="shared" si="337"/>
        <v>0.372150060666036</v>
      </c>
      <c r="BS43" s="89">
        <f t="shared" si="337"/>
        <v>0.000535393182689094</v>
      </c>
      <c r="BT43" s="89">
        <f t="shared" si="337"/>
        <v>0.0612845832860747</v>
      </c>
      <c r="BU43" s="89">
        <f t="shared" si="337"/>
        <v>0.0609447310434181</v>
      </c>
      <c r="BV43" s="89">
        <f t="shared" si="337"/>
        <v>0.0167715172108649</v>
      </c>
      <c r="BX43" s="89">
        <f t="shared" si="280"/>
        <v>0.407402620268828</v>
      </c>
      <c r="BY43" s="89">
        <f t="shared" si="281"/>
        <v>0.344511730423371</v>
      </c>
      <c r="BZ43" s="89">
        <f t="shared" si="282"/>
        <v>0.372685453848726</v>
      </c>
      <c r="CA43" s="89">
        <f t="shared" si="283"/>
        <v>0.139000831540358</v>
      </c>
      <c r="CC43" s="89">
        <f t="shared" ref="CC43:CF43" si="338">BX43/SUM(BX$42:BX$51)</f>
        <v>0.0837386553190164</v>
      </c>
      <c r="CD43" s="89">
        <f t="shared" si="338"/>
        <v>0.0515961544817388</v>
      </c>
      <c r="CE43" s="89">
        <f t="shared" si="338"/>
        <v>0.0665270362214521</v>
      </c>
      <c r="CF43" s="89">
        <f t="shared" si="338"/>
        <v>0.0338925062159544</v>
      </c>
      <c r="CH43" s="89">
        <f t="shared" si="285"/>
        <v>-0.207676435339627</v>
      </c>
      <c r="CI43" s="89">
        <f t="shared" si="286"/>
        <v>-0.152946900455621</v>
      </c>
      <c r="CJ43" s="89">
        <f t="shared" si="287"/>
        <v>-0.180298037936298</v>
      </c>
      <c r="CK43" s="89">
        <f t="shared" si="288"/>
        <v>-0.114711266410429</v>
      </c>
      <c r="CL43" s="89" t="s">
        <v>181</v>
      </c>
      <c r="CM43" s="91">
        <f t="shared" ref="CM43:CP43" si="339">-1/LN(10)*CM42</f>
        <v>0.998366576343596</v>
      </c>
      <c r="CN43" s="91">
        <f t="shared" si="339"/>
        <v>0.95072599646757</v>
      </c>
      <c r="CO43" s="91">
        <f t="shared" si="339"/>
        <v>0.995351707356466</v>
      </c>
      <c r="CP43" s="91">
        <f t="shared" si="339"/>
        <v>0.8923565829922</v>
      </c>
      <c r="CR43" s="89">
        <f t="shared" ref="CR43:CU43" si="340">CM$47*BX43</f>
        <v>0.0292103225321199</v>
      </c>
      <c r="CS43" s="89">
        <f t="shared" si="340"/>
        <v>0.0681459349594571</v>
      </c>
      <c r="CT43" s="89">
        <f t="shared" si="340"/>
        <v>0.0600767923472017</v>
      </c>
      <c r="CU43" s="89">
        <f t="shared" si="340"/>
        <v>0.0791327525556252</v>
      </c>
      <c r="CV43" s="89">
        <f t="shared" si="291"/>
        <v>0.236565802394404</v>
      </c>
      <c r="CX43" s="89">
        <f t="shared" si="292"/>
        <v>0.0681459349594571</v>
      </c>
    </row>
    <row r="44" s="89" customFormat="1" spans="1:102">
      <c r="A44" s="7" t="s">
        <v>71</v>
      </c>
      <c r="B44" s="9">
        <v>2014</v>
      </c>
      <c r="C44" s="7" t="s">
        <v>70</v>
      </c>
      <c r="D44" s="89">
        <v>27200</v>
      </c>
      <c r="E44" s="89">
        <v>2.6283088</v>
      </c>
      <c r="F44" s="89">
        <v>131228</v>
      </c>
      <c r="G44" s="89">
        <v>2502</v>
      </c>
      <c r="H44" s="89">
        <v>3800</v>
      </c>
      <c r="I44" s="89">
        <v>11</v>
      </c>
      <c r="J44" s="89">
        <v>4701</v>
      </c>
      <c r="K44" s="89">
        <v>21.108418</v>
      </c>
      <c r="L44" s="89">
        <v>1064400</v>
      </c>
      <c r="M44" s="89">
        <v>10374</v>
      </c>
      <c r="N44" s="89">
        <v>73190</v>
      </c>
      <c r="P44" s="90">
        <f t="shared" ref="P44:Z44" si="341">(D44-MIN(D$42:D$51))/(MAX(D$42:D$51)-MIN(D$42:D$51))+0.001</f>
        <v>0.001</v>
      </c>
      <c r="Q44" s="91">
        <f t="shared" si="341"/>
        <v>1.001</v>
      </c>
      <c r="R44" s="91">
        <f t="shared" si="341"/>
        <v>0.127253026975277</v>
      </c>
      <c r="S44" s="91">
        <f t="shared" si="341"/>
        <v>0.254900709219858</v>
      </c>
      <c r="T44" s="91">
        <f t="shared" si="341"/>
        <v>0.6885</v>
      </c>
      <c r="U44" s="91">
        <f t="shared" si="341"/>
        <v>1.001</v>
      </c>
      <c r="V44" s="91">
        <f t="shared" si="333"/>
        <v>0.601</v>
      </c>
      <c r="W44" s="91">
        <f t="shared" si="334"/>
        <v>0.781342270619316</v>
      </c>
      <c r="X44" s="91">
        <f t="shared" si="341"/>
        <v>0.432143725678468</v>
      </c>
      <c r="Y44" s="91">
        <f t="shared" si="341"/>
        <v>0.315807302231237</v>
      </c>
      <c r="Z44" s="91">
        <f t="shared" si="341"/>
        <v>0.0655010927207984</v>
      </c>
      <c r="AB44" s="89">
        <f t="shared" ref="AB44:AL44" si="342">P44/SUM(P$42:P$51)</f>
        <v>0.000207590102813995</v>
      </c>
      <c r="AC44" s="89">
        <f t="shared" si="342"/>
        <v>0.197283441431037</v>
      </c>
      <c r="AD44" s="89">
        <f t="shared" si="342"/>
        <v>0.0288264070438718</v>
      </c>
      <c r="AE44" s="89">
        <f t="shared" si="342"/>
        <v>0.042062002863351</v>
      </c>
      <c r="AF44" s="89">
        <f t="shared" si="342"/>
        <v>0.0958746736292428</v>
      </c>
      <c r="AG44" s="89">
        <f t="shared" si="342"/>
        <v>0.153763440860215</v>
      </c>
      <c r="AH44" s="89">
        <f t="shared" si="342"/>
        <v>0.157548188126446</v>
      </c>
      <c r="AI44" s="89">
        <f t="shared" si="342"/>
        <v>0.109232545157219</v>
      </c>
      <c r="AJ44" s="89">
        <f t="shared" si="342"/>
        <v>0.101355193378914</v>
      </c>
      <c r="AK44" s="89">
        <f t="shared" si="342"/>
        <v>0.0618566572065384</v>
      </c>
      <c r="AL44" s="89">
        <f t="shared" si="342"/>
        <v>0.0209932335193806</v>
      </c>
      <c r="AN44" s="89">
        <f t="shared" si="265"/>
        <v>-0.00176035267145337</v>
      </c>
      <c r="AO44" s="89">
        <f t="shared" si="266"/>
        <v>-0.320213475374772</v>
      </c>
      <c r="AP44" s="89">
        <f t="shared" si="267"/>
        <v>-0.102231797554802</v>
      </c>
      <c r="AQ44" s="89">
        <f t="shared" si="268"/>
        <v>-0.133278103530401</v>
      </c>
      <c r="AR44" s="89">
        <f t="shared" si="269"/>
        <v>-0.224798634225298</v>
      </c>
      <c r="AS44" s="89">
        <f t="shared" si="270"/>
        <v>-0.287897434077309</v>
      </c>
      <c r="AT44" s="89">
        <f t="shared" si="271"/>
        <v>-0.291152818816529</v>
      </c>
      <c r="AU44" s="89">
        <f t="shared" si="272"/>
        <v>-0.241871028010836</v>
      </c>
      <c r="AV44" s="89">
        <f t="shared" si="273"/>
        <v>-0.23201462244994</v>
      </c>
      <c r="AW44" s="89">
        <f t="shared" si="274"/>
        <v>-0.172143090420341</v>
      </c>
      <c r="AX44" s="89">
        <f t="shared" si="275"/>
        <v>-0.0811085145666614</v>
      </c>
      <c r="AY44" s="91" t="s">
        <v>182</v>
      </c>
      <c r="AZ44" s="89">
        <f t="shared" ref="AZ44:BJ44" si="343">1-AZ43</f>
        <v>0.293910866728308</v>
      </c>
      <c r="BA44" s="89">
        <f t="shared" si="343"/>
        <v>0.204225803698397</v>
      </c>
      <c r="BB44" s="89">
        <f t="shared" si="343"/>
        <v>0.169803646224029</v>
      </c>
      <c r="BC44" s="89">
        <f t="shared" si="343"/>
        <v>0.115112316914389</v>
      </c>
      <c r="BD44" s="89">
        <f t="shared" si="343"/>
        <v>0.0595734596135395</v>
      </c>
      <c r="BE44" s="89">
        <f t="shared" si="343"/>
        <v>0.0594063379836652</v>
      </c>
      <c r="BF44" s="89">
        <f t="shared" si="343"/>
        <v>0.161360750707524</v>
      </c>
      <c r="BG44" s="89">
        <f t="shared" si="343"/>
        <v>0.0762092014878113</v>
      </c>
      <c r="BH44" s="89">
        <f t="shared" si="343"/>
        <v>0.0825795718396779</v>
      </c>
      <c r="BI44" s="89">
        <f t="shared" si="343"/>
        <v>0.097552265906524</v>
      </c>
      <c r="BJ44" s="89">
        <f t="shared" si="343"/>
        <v>0.241758508532894</v>
      </c>
      <c r="BL44" s="89">
        <f t="shared" ref="BL44:BV44" si="344">AZ$47*P44</f>
        <v>0.000350261799132245</v>
      </c>
      <c r="BM44" s="89">
        <f t="shared" si="344"/>
        <v>0.470019694843075</v>
      </c>
      <c r="BN44" s="89">
        <f t="shared" si="344"/>
        <v>0.0229294755723446</v>
      </c>
      <c r="BO44" s="89">
        <f t="shared" si="344"/>
        <v>0.0729560540729512</v>
      </c>
      <c r="BP44" s="89">
        <f t="shared" si="344"/>
        <v>0.303446523210298</v>
      </c>
      <c r="BQ44" s="89">
        <f t="shared" si="344"/>
        <v>0.273323742317849</v>
      </c>
      <c r="BR44" s="89">
        <f t="shared" si="344"/>
        <v>0.279228697203855</v>
      </c>
      <c r="BS44" s="89">
        <f t="shared" si="344"/>
        <v>0.418325325036399</v>
      </c>
      <c r="BT44" s="89">
        <f t="shared" si="344"/>
        <v>0.0659717324388177</v>
      </c>
      <c r="BU44" s="89">
        <f t="shared" si="344"/>
        <v>0.12829517002974</v>
      </c>
      <c r="BV44" s="89">
        <f t="shared" si="344"/>
        <v>0.0288920959986116</v>
      </c>
      <c r="BX44" s="89">
        <f t="shared" si="280"/>
        <v>0.493299432214552</v>
      </c>
      <c r="BY44" s="89">
        <f t="shared" si="281"/>
        <v>0.649726319601098</v>
      </c>
      <c r="BZ44" s="89">
        <f t="shared" si="282"/>
        <v>0.697554022240254</v>
      </c>
      <c r="CA44" s="89">
        <f t="shared" si="283"/>
        <v>0.223158998467169</v>
      </c>
      <c r="CC44" s="89">
        <f t="shared" ref="CC44:CF44" si="345">BX44/SUM(BX$42:BX$51)</f>
        <v>0.101394122345171</v>
      </c>
      <c r="CD44" s="89">
        <f t="shared" si="345"/>
        <v>0.0973069320913773</v>
      </c>
      <c r="CE44" s="89">
        <f t="shared" si="345"/>
        <v>0.124518414187513</v>
      </c>
      <c r="CF44" s="89">
        <f t="shared" si="345"/>
        <v>0.054412751771911</v>
      </c>
      <c r="CH44" s="89">
        <f t="shared" si="285"/>
        <v>-0.232064799246024</v>
      </c>
      <c r="CI44" s="89">
        <f t="shared" si="286"/>
        <v>-0.226713966128182</v>
      </c>
      <c r="CJ44" s="89">
        <f t="shared" si="287"/>
        <v>-0.25940942008484</v>
      </c>
      <c r="CK44" s="89">
        <f t="shared" si="288"/>
        <v>-0.158404049335762</v>
      </c>
      <c r="CL44" s="91" t="s">
        <v>182</v>
      </c>
      <c r="CM44" s="89">
        <f t="shared" ref="CM44:CP44" si="346">1-CM43</f>
        <v>0.00163342365640373</v>
      </c>
      <c r="CN44" s="89">
        <f t="shared" si="346"/>
        <v>0.0492740035324304</v>
      </c>
      <c r="CO44" s="89">
        <f t="shared" si="346"/>
        <v>0.0046482926435335</v>
      </c>
      <c r="CP44" s="89">
        <f t="shared" si="346"/>
        <v>0.1076434170078</v>
      </c>
      <c r="CR44" s="89">
        <f t="shared" ref="CR44:CU44" si="347">CM$47*BX44</f>
        <v>0.0353690300528516</v>
      </c>
      <c r="CS44" s="89">
        <f t="shared" si="347"/>
        <v>0.12851872260655</v>
      </c>
      <c r="CT44" s="89">
        <f t="shared" si="347"/>
        <v>0.112445515950009</v>
      </c>
      <c r="CU44" s="89">
        <f t="shared" si="347"/>
        <v>0.127043742188956</v>
      </c>
      <c r="CV44" s="89">
        <f t="shared" si="291"/>
        <v>0.403377010798366</v>
      </c>
      <c r="CX44" s="89">
        <f t="shared" si="292"/>
        <v>0.127043742188956</v>
      </c>
    </row>
    <row r="45" s="89" customFormat="1" spans="1:102">
      <c r="A45" s="7" t="s">
        <v>71</v>
      </c>
      <c r="B45" s="9">
        <v>2015</v>
      </c>
      <c r="C45" s="7" t="s">
        <v>70</v>
      </c>
      <c r="D45" s="89">
        <v>27260</v>
      </c>
      <c r="E45" s="89">
        <v>2.5502935</v>
      </c>
      <c r="F45" s="89">
        <v>131628</v>
      </c>
      <c r="G45" s="89">
        <v>3606</v>
      </c>
      <c r="H45" s="89">
        <v>3818</v>
      </c>
      <c r="I45" s="89">
        <v>11</v>
      </c>
      <c r="J45" s="89">
        <v>4871</v>
      </c>
      <c r="K45" s="89">
        <v>21.989044</v>
      </c>
      <c r="L45" s="89">
        <v>971000</v>
      </c>
      <c r="M45" s="89">
        <v>10437</v>
      </c>
      <c r="N45" s="89">
        <v>73074</v>
      </c>
      <c r="P45" s="90">
        <f t="shared" ref="P45:Z45" si="348">(D45-MIN(D$42:D$51))/(MAX(D$42:D$51)-MIN(D$42:D$51))+0.001</f>
        <v>0.00582237582382254</v>
      </c>
      <c r="Q45" s="91">
        <f t="shared" si="348"/>
        <v>0.940247688127028</v>
      </c>
      <c r="R45" s="91">
        <f t="shared" si="348"/>
        <v>0.130068817930957</v>
      </c>
      <c r="S45" s="91">
        <f t="shared" si="348"/>
        <v>0.776886524822695</v>
      </c>
      <c r="T45" s="91">
        <f t="shared" si="348"/>
        <v>0.694125</v>
      </c>
      <c r="U45" s="91">
        <f t="shared" si="348"/>
        <v>1.001</v>
      </c>
      <c r="V45" s="91">
        <f t="shared" si="333"/>
        <v>0.401</v>
      </c>
      <c r="W45" s="91">
        <f t="shared" si="334"/>
        <v>0.692457324878309</v>
      </c>
      <c r="X45" s="91">
        <f t="shared" si="348"/>
        <v>0.296877269587206</v>
      </c>
      <c r="Y45" s="91">
        <f t="shared" si="348"/>
        <v>0.324326572008114</v>
      </c>
      <c r="Z45" s="91">
        <f t="shared" si="348"/>
        <v>0.0646146898354042</v>
      </c>
      <c r="AB45" s="89">
        <f t="shared" ref="AB45:AL45" si="349">P45/SUM(P$42:P$51)</f>
        <v>0.00120866759588904</v>
      </c>
      <c r="AC45" s="89">
        <f t="shared" si="349"/>
        <v>0.185309989721555</v>
      </c>
      <c r="AD45" s="89">
        <f t="shared" si="349"/>
        <v>0.0294642632754148</v>
      </c>
      <c r="AE45" s="89">
        <f t="shared" si="349"/>
        <v>0.128196595967122</v>
      </c>
      <c r="AF45" s="89">
        <f t="shared" si="349"/>
        <v>0.0966579634464752</v>
      </c>
      <c r="AG45" s="89">
        <f t="shared" si="349"/>
        <v>0.153763440860215</v>
      </c>
      <c r="AH45" s="89">
        <f t="shared" si="349"/>
        <v>0.105119506553585</v>
      </c>
      <c r="AI45" s="89">
        <f t="shared" si="349"/>
        <v>0.096806327845623</v>
      </c>
      <c r="AJ45" s="89">
        <f t="shared" si="349"/>
        <v>0.0696297349257445</v>
      </c>
      <c r="AK45" s="89">
        <f t="shared" si="349"/>
        <v>0.0635253125749075</v>
      </c>
      <c r="AL45" s="89">
        <f t="shared" si="349"/>
        <v>0.0207091395906785</v>
      </c>
      <c r="AN45" s="89">
        <f t="shared" si="265"/>
        <v>-0.00812011498450769</v>
      </c>
      <c r="AO45" s="89">
        <f t="shared" si="266"/>
        <v>-0.31238172616995</v>
      </c>
      <c r="AP45" s="89">
        <f t="shared" si="267"/>
        <v>-0.103849069505944</v>
      </c>
      <c r="AQ45" s="89">
        <f t="shared" si="268"/>
        <v>-0.263340202309128</v>
      </c>
      <c r="AR45" s="89">
        <f t="shared" si="269"/>
        <v>-0.225848743522054</v>
      </c>
      <c r="AS45" s="89">
        <f t="shared" si="270"/>
        <v>-0.287897434077309</v>
      </c>
      <c r="AT45" s="89">
        <f t="shared" si="271"/>
        <v>-0.236798236254568</v>
      </c>
      <c r="AU45" s="89">
        <f t="shared" si="272"/>
        <v>-0.226046930111215</v>
      </c>
      <c r="AV45" s="89">
        <f t="shared" si="273"/>
        <v>-0.185532855554581</v>
      </c>
      <c r="AW45" s="89">
        <f t="shared" si="274"/>
        <v>-0.175095888135854</v>
      </c>
      <c r="AX45" s="89">
        <f t="shared" si="275"/>
        <v>-0.0802930649452837</v>
      </c>
      <c r="AY45" s="91" t="s">
        <v>183</v>
      </c>
      <c r="AZ45" s="77">
        <f t="shared" ref="AZ45:BB45" si="350">AZ44/(3-SUM($AZ43:$BB43))</f>
        <v>0.44002564211436</v>
      </c>
      <c r="BA45" s="77">
        <f t="shared" si="350"/>
        <v>0.305754569094512</v>
      </c>
      <c r="BB45" s="77">
        <f t="shared" si="350"/>
        <v>0.254219788791128</v>
      </c>
      <c r="BC45" s="77">
        <f t="shared" ref="BC45:BE45" si="351">BC44/(3-SUM($BC43:$BE43))</f>
        <v>0.491739404185218</v>
      </c>
      <c r="BD45" s="77">
        <f t="shared" si="351"/>
        <v>0.254487254890378</v>
      </c>
      <c r="BE45" s="77">
        <f t="shared" si="351"/>
        <v>0.253773340924403</v>
      </c>
      <c r="BF45" s="77">
        <f>BF44/(2-SUM($BF43:$BG43))</f>
        <v>0.679213634621814</v>
      </c>
      <c r="BG45" s="77">
        <f>BG44/(2-SUM($BF43:$BG43))</f>
        <v>0.320786365378188</v>
      </c>
      <c r="BH45" s="77">
        <f t="shared" ref="BH45:BJ45" si="352">BH44/(3-SUM($BH43:$BJ43))</f>
        <v>0.195737050084214</v>
      </c>
      <c r="BI45" s="77">
        <f t="shared" si="352"/>
        <v>0.231226589484438</v>
      </c>
      <c r="BJ45" s="77">
        <f t="shared" si="352"/>
        <v>0.573036360431347</v>
      </c>
      <c r="BL45" s="89">
        <f t="shared" ref="BL45:BV45" si="353">AZ$47*P45</f>
        <v>0.00203935583127617</v>
      </c>
      <c r="BM45" s="89">
        <f t="shared" si="353"/>
        <v>0.44149343801236</v>
      </c>
      <c r="BN45" s="89">
        <f t="shared" si="353"/>
        <v>0.0234368474712279</v>
      </c>
      <c r="BO45" s="89">
        <f t="shared" si="353"/>
        <v>0.222355502607194</v>
      </c>
      <c r="BP45" s="89">
        <f t="shared" si="353"/>
        <v>0.30592566147182</v>
      </c>
      <c r="BQ45" s="89">
        <f t="shared" si="353"/>
        <v>0.273323742317849</v>
      </c>
      <c r="BR45" s="89">
        <f t="shared" si="353"/>
        <v>0.186307333741674</v>
      </c>
      <c r="BS45" s="89">
        <f t="shared" si="353"/>
        <v>0.370736931042974</v>
      </c>
      <c r="BT45" s="89">
        <f t="shared" si="353"/>
        <v>0.0453217451338083</v>
      </c>
      <c r="BU45" s="89">
        <f t="shared" si="353"/>
        <v>0.131756081657912</v>
      </c>
      <c r="BV45" s="89">
        <f t="shared" si="353"/>
        <v>0.0285011095861037</v>
      </c>
      <c r="BX45" s="89">
        <f t="shared" si="280"/>
        <v>0.466969641314865</v>
      </c>
      <c r="BY45" s="89">
        <f t="shared" si="281"/>
        <v>0.801604906396863</v>
      </c>
      <c r="BZ45" s="89">
        <f t="shared" si="282"/>
        <v>0.557044264784647</v>
      </c>
      <c r="CA45" s="89">
        <f t="shared" si="283"/>
        <v>0.205578936377824</v>
      </c>
      <c r="CC45" s="89">
        <f t="shared" ref="CC45:CF45" si="354">BX45/SUM(BX$42:BX$51)</f>
        <v>0.0959822246914058</v>
      </c>
      <c r="CD45" s="89">
        <f t="shared" si="354"/>
        <v>0.120053185222301</v>
      </c>
      <c r="CE45" s="89">
        <f t="shared" si="354"/>
        <v>0.0994364110473777</v>
      </c>
      <c r="CF45" s="89">
        <f t="shared" si="354"/>
        <v>0.050126213648094</v>
      </c>
      <c r="CH45" s="89">
        <f t="shared" si="285"/>
        <v>-0.22494319928009</v>
      </c>
      <c r="CI45" s="89">
        <f t="shared" si="286"/>
        <v>-0.254491194024844</v>
      </c>
      <c r="CJ45" s="89">
        <f t="shared" si="287"/>
        <v>-0.229522795576599</v>
      </c>
      <c r="CK45" s="89">
        <f t="shared" si="288"/>
        <v>-0.150038343163583</v>
      </c>
      <c r="CL45" s="91" t="s">
        <v>183</v>
      </c>
      <c r="CM45" s="89">
        <f t="shared" ref="CM45:CP45" si="355">CM44/(4-SUM($CM43:$CP43))</f>
        <v>0.0100087763209401</v>
      </c>
      <c r="CN45" s="89">
        <f t="shared" si="355"/>
        <v>0.301925638128148</v>
      </c>
      <c r="CO45" s="89">
        <f t="shared" si="355"/>
        <v>0.028482335957977</v>
      </c>
      <c r="CP45" s="89">
        <f t="shared" si="355"/>
        <v>0.659583249592937</v>
      </c>
      <c r="CR45" s="89">
        <f t="shared" ref="CR45:CU45" si="356">CM$47*BX45</f>
        <v>0.0334812128270428</v>
      </c>
      <c r="CS45" s="89">
        <f t="shared" si="356"/>
        <v>0.158560974824782</v>
      </c>
      <c r="CT45" s="89">
        <f t="shared" si="356"/>
        <v>0.0897953818107714</v>
      </c>
      <c r="CU45" s="89">
        <f t="shared" si="356"/>
        <v>0.117035466067062</v>
      </c>
      <c r="CV45" s="89">
        <f t="shared" si="291"/>
        <v>0.398873035529659</v>
      </c>
      <c r="CX45" s="89">
        <f t="shared" si="292"/>
        <v>0.117035466067062</v>
      </c>
    </row>
    <row r="46" s="89" customFormat="1" spans="1:102">
      <c r="A46" s="7" t="s">
        <v>71</v>
      </c>
      <c r="B46" s="9">
        <v>2016</v>
      </c>
      <c r="C46" s="7" t="s">
        <v>70</v>
      </c>
      <c r="D46" s="89">
        <v>27260</v>
      </c>
      <c r="E46" s="89">
        <v>2.5034116</v>
      </c>
      <c r="F46" s="89">
        <v>147381</v>
      </c>
      <c r="G46" s="89">
        <v>3821</v>
      </c>
      <c r="H46" s="89">
        <v>4210</v>
      </c>
      <c r="I46" s="89">
        <v>9</v>
      </c>
      <c r="J46" s="89">
        <v>5041</v>
      </c>
      <c r="K46" s="89">
        <v>19.820341</v>
      </c>
      <c r="L46" s="89">
        <v>766700</v>
      </c>
      <c r="M46" s="89">
        <v>11271</v>
      </c>
      <c r="N46" s="89">
        <v>80729</v>
      </c>
      <c r="P46" s="90">
        <f t="shared" ref="P46:Z46" si="357">(D46-MIN(D$42:D$51))/(MAX(D$42:D$51)-MIN(D$42:D$51))+0.001</f>
        <v>0.00582237582382254</v>
      </c>
      <c r="Q46" s="91">
        <f t="shared" si="357"/>
        <v>0.903739672263505</v>
      </c>
      <c r="R46" s="91">
        <f t="shared" si="357"/>
        <v>0.240961705243003</v>
      </c>
      <c r="S46" s="91">
        <f t="shared" si="357"/>
        <v>0.878541371158392</v>
      </c>
      <c r="T46" s="91">
        <f t="shared" si="357"/>
        <v>0.816625</v>
      </c>
      <c r="U46" s="91">
        <f t="shared" si="357"/>
        <v>0.501</v>
      </c>
      <c r="V46" s="91">
        <f t="shared" si="333"/>
        <v>0.201</v>
      </c>
      <c r="W46" s="91">
        <f t="shared" si="334"/>
        <v>0.911352802054044</v>
      </c>
      <c r="X46" s="91">
        <f t="shared" si="357"/>
        <v>0.001</v>
      </c>
      <c r="Y46" s="91">
        <f t="shared" si="357"/>
        <v>0.437105476673428</v>
      </c>
      <c r="Z46" s="91">
        <f t="shared" si="357"/>
        <v>0.123109638867238</v>
      </c>
      <c r="AB46" s="89">
        <f t="shared" ref="AB46:AL46" si="358">P46/SUM(P$42:P$51)</f>
        <v>0.00120866759588904</v>
      </c>
      <c r="AC46" s="89">
        <f t="shared" si="358"/>
        <v>0.178114757943958</v>
      </c>
      <c r="AD46" s="89">
        <f t="shared" si="358"/>
        <v>0.0545846363141504</v>
      </c>
      <c r="AE46" s="89">
        <f t="shared" si="358"/>
        <v>0.144970995892222</v>
      </c>
      <c r="AF46" s="89">
        <f t="shared" si="358"/>
        <v>0.113716275021758</v>
      </c>
      <c r="AG46" s="89">
        <f t="shared" si="358"/>
        <v>0.0769585253456221</v>
      </c>
      <c r="AH46" s="89">
        <f t="shared" si="358"/>
        <v>0.0526908249807247</v>
      </c>
      <c r="AI46" s="89">
        <f t="shared" si="358"/>
        <v>0.127408166494845</v>
      </c>
      <c r="AJ46" s="89">
        <f t="shared" si="358"/>
        <v>0.00023454047196864</v>
      </c>
      <c r="AK46" s="89">
        <f t="shared" si="358"/>
        <v>0.085615131260934</v>
      </c>
      <c r="AL46" s="89">
        <f t="shared" si="358"/>
        <v>0.0394568897994262</v>
      </c>
      <c r="AN46" s="89">
        <f t="shared" si="265"/>
        <v>-0.00812011498450769</v>
      </c>
      <c r="AO46" s="89">
        <f t="shared" si="266"/>
        <v>-0.307306241745076</v>
      </c>
      <c r="AP46" s="89">
        <f t="shared" si="267"/>
        <v>-0.15873227644024</v>
      </c>
      <c r="AQ46" s="89">
        <f t="shared" si="268"/>
        <v>-0.279971116451422</v>
      </c>
      <c r="AR46" s="89">
        <f t="shared" si="269"/>
        <v>-0.247224725387874</v>
      </c>
      <c r="AS46" s="89">
        <f t="shared" si="270"/>
        <v>-0.197359263547311</v>
      </c>
      <c r="AT46" s="89">
        <f t="shared" si="271"/>
        <v>-0.155085639550953</v>
      </c>
      <c r="AU46" s="89">
        <f t="shared" si="272"/>
        <v>-0.262506618148139</v>
      </c>
      <c r="AV46" s="89">
        <f t="shared" si="273"/>
        <v>-0.00196026168196098</v>
      </c>
      <c r="AW46" s="89">
        <f t="shared" si="274"/>
        <v>-0.21043285274372</v>
      </c>
      <c r="AX46" s="89">
        <f t="shared" si="275"/>
        <v>-0.127546234990037</v>
      </c>
      <c r="AY46" s="89" t="s">
        <v>184</v>
      </c>
      <c r="AZ46" s="92">
        <v>0.26049795615013</v>
      </c>
      <c r="BA46" s="92">
        <v>0.633345720302242</v>
      </c>
      <c r="BB46" s="92">
        <v>0.106156323547628</v>
      </c>
      <c r="BC46" s="92">
        <v>0.0806878306878307</v>
      </c>
      <c r="BD46" s="92">
        <v>0.626984126984127</v>
      </c>
      <c r="BE46" s="92">
        <v>0.292328042328042</v>
      </c>
      <c r="BF46" s="92">
        <v>0.25</v>
      </c>
      <c r="BG46" s="92">
        <v>0.75</v>
      </c>
      <c r="BH46" s="92">
        <v>0.10958605664488</v>
      </c>
      <c r="BI46" s="92">
        <v>0.581263616557734</v>
      </c>
      <c r="BJ46" s="92">
        <v>0.309150326797386</v>
      </c>
      <c r="BL46" s="89">
        <f t="shared" ref="BL46:BV46" si="359">AZ$47*P46</f>
        <v>0.00203935583127617</v>
      </c>
      <c r="BM46" s="89">
        <f t="shared" si="359"/>
        <v>0.424351093880993</v>
      </c>
      <c r="BN46" s="89">
        <f t="shared" si="359"/>
        <v>0.0434184212789954</v>
      </c>
      <c r="BO46" s="89">
        <f t="shared" si="359"/>
        <v>0.251450503906888</v>
      </c>
      <c r="BP46" s="89">
        <f t="shared" si="359"/>
        <v>0.359915783611634</v>
      </c>
      <c r="BQ46" s="89">
        <f t="shared" si="359"/>
        <v>0.136798396504738</v>
      </c>
      <c r="BR46" s="89">
        <f t="shared" si="359"/>
        <v>0.0933859702794923</v>
      </c>
      <c r="BS46" s="89">
        <f t="shared" si="359"/>
        <v>0.487932077244338</v>
      </c>
      <c r="BT46" s="89">
        <f t="shared" si="359"/>
        <v>0.000152661553364547</v>
      </c>
      <c r="BU46" s="89">
        <f t="shared" si="359"/>
        <v>0.177571959402278</v>
      </c>
      <c r="BV46" s="89">
        <f t="shared" si="359"/>
        <v>0.0543028422391072</v>
      </c>
      <c r="BX46" s="89">
        <f t="shared" si="280"/>
        <v>0.469808870991264</v>
      </c>
      <c r="BY46" s="89">
        <f t="shared" si="281"/>
        <v>0.748164684023259</v>
      </c>
      <c r="BZ46" s="89">
        <f t="shared" si="282"/>
        <v>0.581318047523831</v>
      </c>
      <c r="CA46" s="89">
        <f t="shared" si="283"/>
        <v>0.232027463194749</v>
      </c>
      <c r="CC46" s="89">
        <f t="shared" ref="CC46:CF46" si="360">BX46/SUM(BX$42:BX$51)</f>
        <v>0.0965658077697048</v>
      </c>
      <c r="CD46" s="89">
        <f t="shared" si="360"/>
        <v>0.112049655224241</v>
      </c>
      <c r="CE46" s="89">
        <f t="shared" si="360"/>
        <v>0.103769455996797</v>
      </c>
      <c r="CF46" s="89">
        <f t="shared" si="360"/>
        <v>0.0565751452811772</v>
      </c>
      <c r="CH46" s="89">
        <f t="shared" si="285"/>
        <v>-0.225725526447845</v>
      </c>
      <c r="CI46" s="89">
        <f t="shared" si="286"/>
        <v>-0.245255759448851</v>
      </c>
      <c r="CJ46" s="89">
        <f t="shared" si="287"/>
        <v>-0.23509837870135</v>
      </c>
      <c r="CK46" s="89">
        <f t="shared" si="288"/>
        <v>-0.162494313041696</v>
      </c>
      <c r="CL46" s="89" t="s">
        <v>184</v>
      </c>
      <c r="CM46" s="92">
        <v>0.133389037433155</v>
      </c>
      <c r="CN46" s="92">
        <v>0.0936831550802139</v>
      </c>
      <c r="CO46" s="92">
        <v>0.293917112299465</v>
      </c>
      <c r="CP46" s="92">
        <v>0.479010695187166</v>
      </c>
      <c r="CR46" s="89">
        <f t="shared" ref="CR46:CU46" si="361">CM$47*BX46</f>
        <v>0.0336847824912135</v>
      </c>
      <c r="CS46" s="89">
        <f t="shared" si="361"/>
        <v>0.147990263883778</v>
      </c>
      <c r="CT46" s="89">
        <f t="shared" si="361"/>
        <v>0.0937083088918882</v>
      </c>
      <c r="CU46" s="89">
        <f t="shared" si="361"/>
        <v>0.132092532308115</v>
      </c>
      <c r="CV46" s="89">
        <f t="shared" si="291"/>
        <v>0.407475887574995</v>
      </c>
      <c r="CX46" s="89">
        <f t="shared" si="292"/>
        <v>0.132092532308115</v>
      </c>
    </row>
    <row r="47" s="89" customFormat="1" spans="1:102">
      <c r="A47" s="7" t="s">
        <v>71</v>
      </c>
      <c r="B47" s="9">
        <v>2017</v>
      </c>
      <c r="C47" s="7" t="s">
        <v>70</v>
      </c>
      <c r="D47" s="89">
        <v>37243</v>
      </c>
      <c r="E47" s="89">
        <v>1.8404532</v>
      </c>
      <c r="F47" s="89">
        <v>158052</v>
      </c>
      <c r="G47" s="89">
        <v>3919</v>
      </c>
      <c r="H47" s="89">
        <v>4328</v>
      </c>
      <c r="I47" s="89">
        <v>9</v>
      </c>
      <c r="J47" s="89">
        <v>5211</v>
      </c>
      <c r="K47" s="89">
        <v>18.932163</v>
      </c>
      <c r="L47" s="89">
        <v>913000</v>
      </c>
      <c r="M47" s="89">
        <v>12105</v>
      </c>
      <c r="N47" s="89">
        <v>82624</v>
      </c>
      <c r="P47" s="90">
        <f t="shared" ref="P47:Z47" si="362">(D47-MIN(D$42:D$51))/(MAX(D$42:D$51)-MIN(D$42:D$51))+0.001</f>
        <v>0.808185339977496</v>
      </c>
      <c r="Q47" s="91">
        <f t="shared" si="362"/>
        <v>0.387478689153696</v>
      </c>
      <c r="R47" s="91">
        <f t="shared" si="362"/>
        <v>0.316079968463141</v>
      </c>
      <c r="S47" s="91">
        <f t="shared" si="362"/>
        <v>0.92487706855792</v>
      </c>
      <c r="T47" s="91">
        <f t="shared" si="362"/>
        <v>0.8535</v>
      </c>
      <c r="U47" s="91">
        <f t="shared" si="362"/>
        <v>0.501</v>
      </c>
      <c r="V47" s="91">
        <f t="shared" si="333"/>
        <v>0.001</v>
      </c>
      <c r="W47" s="91">
        <f t="shared" si="334"/>
        <v>1.001</v>
      </c>
      <c r="X47" s="91">
        <f t="shared" si="362"/>
        <v>0.212878827903124</v>
      </c>
      <c r="Y47" s="91">
        <f t="shared" si="362"/>
        <v>0.549884381338742</v>
      </c>
      <c r="Z47" s="91">
        <f t="shared" si="362"/>
        <v>0.137590099796739</v>
      </c>
      <c r="AB47" s="89">
        <f t="shared" ref="AB47:AL47" si="363">P47/SUM(P$42:P$51)</f>
        <v>0.167771277818692</v>
      </c>
      <c r="AC47" s="89">
        <f t="shared" si="363"/>
        <v>0.0763667625149134</v>
      </c>
      <c r="AD47" s="89">
        <f t="shared" si="363"/>
        <v>0.0716010459311342</v>
      </c>
      <c r="AE47" s="89">
        <f t="shared" si="363"/>
        <v>0.152617001439478</v>
      </c>
      <c r="AF47" s="89">
        <f t="shared" si="363"/>
        <v>0.118851174934726</v>
      </c>
      <c r="AG47" s="89">
        <f t="shared" si="363"/>
        <v>0.0769585253456221</v>
      </c>
      <c r="AH47" s="89">
        <f t="shared" si="363"/>
        <v>0.000262143407864302</v>
      </c>
      <c r="AI47" s="89">
        <f t="shared" si="363"/>
        <v>0.139940947538533</v>
      </c>
      <c r="AJ47" s="89">
        <f t="shared" si="363"/>
        <v>0.0499287007685296</v>
      </c>
      <c r="AK47" s="89">
        <f t="shared" si="363"/>
        <v>0.107704949946961</v>
      </c>
      <c r="AL47" s="89">
        <f t="shared" si="363"/>
        <v>0.0440979069967585</v>
      </c>
      <c r="AN47" s="89">
        <f t="shared" si="265"/>
        <v>-0.299497512106876</v>
      </c>
      <c r="AO47" s="89">
        <f t="shared" si="266"/>
        <v>-0.196431176327918</v>
      </c>
      <c r="AP47" s="89">
        <f t="shared" si="267"/>
        <v>-0.188786582505337</v>
      </c>
      <c r="AQ47" s="89">
        <f t="shared" si="268"/>
        <v>-0.286893064653434</v>
      </c>
      <c r="AR47" s="89">
        <f t="shared" si="269"/>
        <v>-0.253139120717974</v>
      </c>
      <c r="AS47" s="89">
        <f t="shared" si="270"/>
        <v>-0.197359263547311</v>
      </c>
      <c r="AT47" s="89">
        <f t="shared" si="271"/>
        <v>-0.00216179676756673</v>
      </c>
      <c r="AU47" s="89">
        <f t="shared" si="272"/>
        <v>-0.27519873609396</v>
      </c>
      <c r="AV47" s="89">
        <f t="shared" si="273"/>
        <v>-0.149644268640389</v>
      </c>
      <c r="AW47" s="89">
        <f t="shared" si="274"/>
        <v>-0.240005373761378</v>
      </c>
      <c r="AX47" s="89">
        <f t="shared" si="275"/>
        <v>-0.137644691468925</v>
      </c>
      <c r="AY47" s="89" t="s">
        <v>185</v>
      </c>
      <c r="AZ47" s="89">
        <f t="shared" ref="AZ47:BJ47" si="364">AVERAGE(AZ45:AZ46)</f>
        <v>0.350261799132245</v>
      </c>
      <c r="BA47" s="89">
        <f t="shared" si="364"/>
        <v>0.469550144698377</v>
      </c>
      <c r="BB47" s="89">
        <f t="shared" si="364"/>
        <v>0.180188056169378</v>
      </c>
      <c r="BC47" s="89">
        <f t="shared" si="364"/>
        <v>0.286213617436524</v>
      </c>
      <c r="BD47" s="89">
        <f t="shared" si="364"/>
        <v>0.440735690937252</v>
      </c>
      <c r="BE47" s="89">
        <f t="shared" si="364"/>
        <v>0.273050691626223</v>
      </c>
      <c r="BF47" s="89">
        <f t="shared" si="364"/>
        <v>0.464606817310907</v>
      </c>
      <c r="BG47" s="89">
        <f t="shared" si="364"/>
        <v>0.535393182689094</v>
      </c>
      <c r="BH47" s="89">
        <f t="shared" si="364"/>
        <v>0.152661553364547</v>
      </c>
      <c r="BI47" s="89">
        <f t="shared" si="364"/>
        <v>0.406245103021086</v>
      </c>
      <c r="BJ47" s="89">
        <f t="shared" si="364"/>
        <v>0.441093343614367</v>
      </c>
      <c r="BL47" s="89">
        <f t="shared" ref="BL47:BV47" si="365">AZ$47*P47</f>
        <v>0.283076451212823</v>
      </c>
      <c r="BM47" s="89">
        <f t="shared" si="365"/>
        <v>0.181940674559655</v>
      </c>
      <c r="BN47" s="89">
        <f t="shared" si="365"/>
        <v>0.0569538351114518</v>
      </c>
      <c r="BO47" s="89">
        <f t="shared" si="365"/>
        <v>0.264712411476051</v>
      </c>
      <c r="BP47" s="89">
        <f t="shared" si="365"/>
        <v>0.376167912214945</v>
      </c>
      <c r="BQ47" s="89">
        <f t="shared" si="365"/>
        <v>0.136798396504738</v>
      </c>
      <c r="BR47" s="89">
        <f t="shared" si="365"/>
        <v>0.000464606817310907</v>
      </c>
      <c r="BS47" s="89">
        <f t="shared" si="365"/>
        <v>0.535928575871783</v>
      </c>
      <c r="BT47" s="89">
        <f t="shared" si="365"/>
        <v>0.032498412546115</v>
      </c>
      <c r="BU47" s="89">
        <f t="shared" si="365"/>
        <v>0.223387837146643</v>
      </c>
      <c r="BV47" s="89">
        <f t="shared" si="365"/>
        <v>0.060690077167578</v>
      </c>
      <c r="BX47" s="89">
        <f t="shared" si="280"/>
        <v>0.52197096088393</v>
      </c>
      <c r="BY47" s="89">
        <f t="shared" si="281"/>
        <v>0.777678720195733</v>
      </c>
      <c r="BZ47" s="89">
        <f t="shared" si="282"/>
        <v>0.536393182689094</v>
      </c>
      <c r="CA47" s="89">
        <f t="shared" si="283"/>
        <v>0.316576326860336</v>
      </c>
      <c r="CC47" s="89">
        <f t="shared" ref="CC47:CF47" si="366">BX47/SUM(BX$42:BX$51)</f>
        <v>0.107287347222149</v>
      </c>
      <c r="CD47" s="89">
        <f t="shared" si="366"/>
        <v>0.116469855279151</v>
      </c>
      <c r="CE47" s="89">
        <f t="shared" si="366"/>
        <v>0.0957500442402076</v>
      </c>
      <c r="CF47" s="89">
        <f t="shared" si="366"/>
        <v>0.0771906542359261</v>
      </c>
      <c r="CH47" s="89">
        <f t="shared" si="285"/>
        <v>-0.239491596758211</v>
      </c>
      <c r="CI47" s="89">
        <f t="shared" si="286"/>
        <v>-0.25042449046642</v>
      </c>
      <c r="CJ47" s="89">
        <f t="shared" si="287"/>
        <v>-0.22463096237368</v>
      </c>
      <c r="CK47" s="89">
        <f t="shared" si="288"/>
        <v>-0.197722076825783</v>
      </c>
      <c r="CL47" s="89" t="s">
        <v>185</v>
      </c>
      <c r="CM47" s="89">
        <f t="shared" ref="CM47:CP47" si="367">AVERAGE(CM45:CM46)</f>
        <v>0.0716989068770476</v>
      </c>
      <c r="CN47" s="89">
        <f t="shared" si="367"/>
        <v>0.197804396604181</v>
      </c>
      <c r="CO47" s="89">
        <f t="shared" si="367"/>
        <v>0.161199724128721</v>
      </c>
      <c r="CP47" s="89">
        <f t="shared" si="367"/>
        <v>0.569296972390051</v>
      </c>
      <c r="CR47" s="89">
        <f t="shared" ref="CR47:CU47" si="368">CM$47*BX47</f>
        <v>0.0374247473169399</v>
      </c>
      <c r="CS47" s="89">
        <f t="shared" si="368"/>
        <v>0.153828270000229</v>
      </c>
      <c r="CT47" s="89">
        <f t="shared" si="368"/>
        <v>0.0864664330740086</v>
      </c>
      <c r="CU47" s="89">
        <f t="shared" si="368"/>
        <v>0.180225944411953</v>
      </c>
      <c r="CV47" s="89">
        <f t="shared" si="291"/>
        <v>0.45794539480313</v>
      </c>
      <c r="CX47" s="89">
        <f t="shared" si="292"/>
        <v>0.153828270000229</v>
      </c>
    </row>
    <row r="48" s="89" customFormat="1" spans="1:102">
      <c r="A48" s="7" t="s">
        <v>71</v>
      </c>
      <c r="B48" s="9">
        <v>2018</v>
      </c>
      <c r="C48" s="7" t="s">
        <v>70</v>
      </c>
      <c r="D48" s="89">
        <v>39642</v>
      </c>
      <c r="E48" s="89">
        <v>1.3441552</v>
      </c>
      <c r="F48" s="89">
        <v>220660</v>
      </c>
      <c r="G48" s="89">
        <v>1965</v>
      </c>
      <c r="H48" s="89">
        <v>4446</v>
      </c>
      <c r="I48" s="89">
        <v>10</v>
      </c>
      <c r="J48" s="89">
        <v>5193</v>
      </c>
      <c r="K48" s="89">
        <v>19.29439</v>
      </c>
      <c r="L48" s="89">
        <v>1072200</v>
      </c>
      <c r="M48" s="89">
        <v>12939</v>
      </c>
      <c r="N48" s="89">
        <v>117800</v>
      </c>
      <c r="P48" s="90">
        <f t="shared" ref="P48:Z48" si="369">(D48-MIN(D$42:D$51))/(MAX(D$42:D$51)-MIN(D$42:D$51))+0.001</f>
        <v>1.001</v>
      </c>
      <c r="Q48" s="91">
        <f t="shared" si="369"/>
        <v>0.001</v>
      </c>
      <c r="R48" s="91">
        <f t="shared" si="369"/>
        <v>0.756807568846089</v>
      </c>
      <c r="S48" s="91">
        <f t="shared" si="369"/>
        <v>0.001</v>
      </c>
      <c r="T48" s="91">
        <f t="shared" si="369"/>
        <v>0.890375</v>
      </c>
      <c r="U48" s="91">
        <f t="shared" si="369"/>
        <v>0.751</v>
      </c>
      <c r="V48" s="91">
        <f t="shared" si="333"/>
        <v>0.0221764705882353</v>
      </c>
      <c r="W48" s="91">
        <f t="shared" si="334"/>
        <v>0.96443904535986</v>
      </c>
      <c r="X48" s="91">
        <f t="shared" si="369"/>
        <v>0.443440067835983</v>
      </c>
      <c r="Y48" s="91">
        <f t="shared" si="369"/>
        <v>0.662663286004057</v>
      </c>
      <c r="Z48" s="91">
        <f t="shared" si="369"/>
        <v>0.406384133388351</v>
      </c>
      <c r="AB48" s="89">
        <f t="shared" ref="AB48:AL48" si="370">P48/SUM(P$42:P$51)</f>
        <v>0.207797692916809</v>
      </c>
      <c r="AC48" s="89">
        <f t="shared" si="370"/>
        <v>0.000197086355075961</v>
      </c>
      <c r="AD48" s="89">
        <f t="shared" si="370"/>
        <v>0.171438303292218</v>
      </c>
      <c r="AE48" s="89">
        <f t="shared" si="370"/>
        <v>0.000165013282984127</v>
      </c>
      <c r="AF48" s="89">
        <f t="shared" si="370"/>
        <v>0.123986074847694</v>
      </c>
      <c r="AG48" s="89">
        <f t="shared" si="370"/>
        <v>0.115360983102919</v>
      </c>
      <c r="AH48" s="89">
        <f t="shared" si="370"/>
        <v>0.00581341557440247</v>
      </c>
      <c r="AI48" s="89">
        <f t="shared" si="370"/>
        <v>0.134829684166651</v>
      </c>
      <c r="AJ48" s="89">
        <f t="shared" si="370"/>
        <v>0.104004642800057</v>
      </c>
      <c r="AK48" s="89">
        <f t="shared" si="370"/>
        <v>0.129794768632987</v>
      </c>
      <c r="AL48" s="89">
        <f t="shared" si="370"/>
        <v>0.130246941790085</v>
      </c>
      <c r="AN48" s="89">
        <f t="shared" si="265"/>
        <v>-0.326489720055136</v>
      </c>
      <c r="AO48" s="89">
        <f t="shared" si="266"/>
        <v>-0.00168151487936184</v>
      </c>
      <c r="AP48" s="89">
        <f t="shared" si="267"/>
        <v>-0.302336903822922</v>
      </c>
      <c r="AQ48" s="89">
        <f t="shared" si="268"/>
        <v>-0.0014371806443665</v>
      </c>
      <c r="AR48" s="89">
        <f t="shared" si="269"/>
        <v>-0.258831596439749</v>
      </c>
      <c r="AS48" s="89">
        <f t="shared" si="270"/>
        <v>-0.249143855862104</v>
      </c>
      <c r="AT48" s="89">
        <f t="shared" si="271"/>
        <v>-0.0299250624497426</v>
      </c>
      <c r="AU48" s="89">
        <f t="shared" si="272"/>
        <v>-0.270164021791203</v>
      </c>
      <c r="AV48" s="89">
        <f t="shared" si="273"/>
        <v>-0.235395760948023</v>
      </c>
      <c r="AW48" s="89">
        <f t="shared" si="274"/>
        <v>-0.265015059680832</v>
      </c>
      <c r="AX48" s="89">
        <f t="shared" si="275"/>
        <v>-0.265485347310883</v>
      </c>
      <c r="BL48" s="89">
        <f t="shared" ref="BL48:BV48" si="371">AZ$47*P48</f>
        <v>0.350612060931377</v>
      </c>
      <c r="BM48" s="89">
        <f t="shared" si="371"/>
        <v>0.000469550144698377</v>
      </c>
      <c r="BN48" s="89">
        <f t="shared" si="371"/>
        <v>0.13636768472465</v>
      </c>
      <c r="BO48" s="89">
        <f t="shared" si="371"/>
        <v>0.000286213617436524</v>
      </c>
      <c r="BP48" s="89">
        <f t="shared" si="371"/>
        <v>0.392420040818256</v>
      </c>
      <c r="BQ48" s="89">
        <f t="shared" si="371"/>
        <v>0.205061069411293</v>
      </c>
      <c r="BR48" s="89">
        <f t="shared" si="371"/>
        <v>0.0103033394191889</v>
      </c>
      <c r="BS48" s="89">
        <f t="shared" si="371"/>
        <v>0.516354090004847</v>
      </c>
      <c r="BT48" s="89">
        <f t="shared" si="371"/>
        <v>0.0676962495799213</v>
      </c>
      <c r="BU48" s="89">
        <f t="shared" si="371"/>
        <v>0.26920371489101</v>
      </c>
      <c r="BV48" s="89">
        <f t="shared" si="371"/>
        <v>0.179253336188095</v>
      </c>
      <c r="BX48" s="89">
        <f t="shared" si="280"/>
        <v>0.487449295800725</v>
      </c>
      <c r="BY48" s="89">
        <f t="shared" si="281"/>
        <v>0.597767323846986</v>
      </c>
      <c r="BZ48" s="89">
        <f t="shared" si="282"/>
        <v>0.526657429424036</v>
      </c>
      <c r="CA48" s="89">
        <f t="shared" si="283"/>
        <v>0.516153300659025</v>
      </c>
      <c r="CC48" s="89">
        <f t="shared" ref="CC48:CF48" si="372">BX48/SUM(BX$42:BX$51)</f>
        <v>0.100191669213173</v>
      </c>
      <c r="CD48" s="89">
        <f t="shared" si="372"/>
        <v>0.0895252395250584</v>
      </c>
      <c r="CE48" s="89">
        <f t="shared" si="372"/>
        <v>0.0940121422013195</v>
      </c>
      <c r="CF48" s="89">
        <f t="shared" si="372"/>
        <v>0.125853412221439</v>
      </c>
      <c r="CH48" s="89">
        <f t="shared" si="285"/>
        <v>-0.230507991191076</v>
      </c>
      <c r="CI48" s="89">
        <f t="shared" si="286"/>
        <v>-0.216045413436758</v>
      </c>
      <c r="CJ48" s="89">
        <f t="shared" si="287"/>
        <v>-0.222275853460799</v>
      </c>
      <c r="CK48" s="89">
        <f t="shared" si="288"/>
        <v>-0.260848494671633</v>
      </c>
      <c r="CR48" s="89">
        <f t="shared" ref="CR48:CU48" si="373">CM$47*BX48</f>
        <v>0.0349495816668986</v>
      </c>
      <c r="CS48" s="89">
        <f t="shared" si="373"/>
        <v>0.118241004803249</v>
      </c>
      <c r="CT48" s="89">
        <f t="shared" si="373"/>
        <v>0.0848970323334959</v>
      </c>
      <c r="CU48" s="89">
        <f t="shared" si="373"/>
        <v>0.293844511354315</v>
      </c>
      <c r="CV48" s="89">
        <f t="shared" si="291"/>
        <v>0.531932130157959</v>
      </c>
      <c r="CX48" s="89">
        <f t="shared" si="292"/>
        <v>0.118241004803249</v>
      </c>
    </row>
    <row r="49" s="89" customFormat="1" spans="1:102">
      <c r="A49" s="7" t="s">
        <v>71</v>
      </c>
      <c r="B49" s="9">
        <v>2019</v>
      </c>
      <c r="C49" s="7" t="s">
        <v>70</v>
      </c>
      <c r="D49" s="89">
        <v>39622</v>
      </c>
      <c r="E49" s="89">
        <v>1.3623997</v>
      </c>
      <c r="F49" s="89">
        <v>232223</v>
      </c>
      <c r="G49" s="89">
        <v>3990</v>
      </c>
      <c r="H49" s="89">
        <v>4564</v>
      </c>
      <c r="I49" s="89">
        <v>10</v>
      </c>
      <c r="J49" s="89">
        <v>5091</v>
      </c>
      <c r="K49" s="89">
        <v>19.656616</v>
      </c>
      <c r="L49" s="89">
        <v>1146310</v>
      </c>
      <c r="M49" s="89">
        <v>13773</v>
      </c>
      <c r="N49" s="89">
        <v>124170</v>
      </c>
      <c r="P49" s="90">
        <f t="shared" ref="P49:Z49" si="374">(D49-MIN(D$42:D$51))/(MAX(D$42:D$51)-MIN(D$42:D$51))+0.001</f>
        <v>0.999392541392059</v>
      </c>
      <c r="Q49" s="91">
        <f t="shared" si="374"/>
        <v>0.0152074125712064</v>
      </c>
      <c r="R49" s="91">
        <f t="shared" si="374"/>
        <v>0.838205045897393</v>
      </c>
      <c r="S49" s="91">
        <f t="shared" si="374"/>
        <v>0.958446808510638</v>
      </c>
      <c r="T49" s="91">
        <f t="shared" si="374"/>
        <v>0.92725</v>
      </c>
      <c r="U49" s="91">
        <f t="shared" si="374"/>
        <v>0.751</v>
      </c>
      <c r="V49" s="91">
        <f t="shared" si="333"/>
        <v>0.142176470588235</v>
      </c>
      <c r="W49" s="91">
        <f t="shared" si="334"/>
        <v>0.92787819165354</v>
      </c>
      <c r="X49" s="91">
        <f t="shared" si="374"/>
        <v>0.550769800822316</v>
      </c>
      <c r="Y49" s="91">
        <f t="shared" si="374"/>
        <v>0.775442190669371</v>
      </c>
      <c r="Z49" s="91">
        <f t="shared" si="374"/>
        <v>0.455059878043189</v>
      </c>
      <c r="AB49" s="89">
        <f t="shared" ref="AB49:AL49" si="375">P49/SUM(P$42:P$51)</f>
        <v>0.207464000419118</v>
      </c>
      <c r="AC49" s="89">
        <f t="shared" si="375"/>
        <v>0.00299717351379542</v>
      </c>
      <c r="AD49" s="89">
        <f t="shared" si="375"/>
        <v>0.189877132305543</v>
      </c>
      <c r="AE49" s="89">
        <f t="shared" si="375"/>
        <v>0.158156454437999</v>
      </c>
      <c r="AF49" s="89">
        <f t="shared" si="375"/>
        <v>0.129120974760661</v>
      </c>
      <c r="AG49" s="89">
        <f t="shared" si="375"/>
        <v>0.115360983102919</v>
      </c>
      <c r="AH49" s="89">
        <f t="shared" si="375"/>
        <v>0.0372706245181187</v>
      </c>
      <c r="AI49" s="89">
        <f t="shared" si="375"/>
        <v>0.129718434905432</v>
      </c>
      <c r="AJ49" s="89">
        <f t="shared" si="375"/>
        <v>0.12917780903094</v>
      </c>
      <c r="AK49" s="89">
        <f t="shared" si="375"/>
        <v>0.151884587319014</v>
      </c>
      <c r="AL49" s="89">
        <f t="shared" si="375"/>
        <v>0.145847617012779</v>
      </c>
      <c r="AN49" s="89">
        <f t="shared" si="265"/>
        <v>-0.326298850062294</v>
      </c>
      <c r="AO49" s="89">
        <f t="shared" si="266"/>
        <v>-0.0174138346627017</v>
      </c>
      <c r="AP49" s="89">
        <f t="shared" si="267"/>
        <v>-0.315457707039956</v>
      </c>
      <c r="AQ49" s="89">
        <f t="shared" si="268"/>
        <v>-0.291667470495775</v>
      </c>
      <c r="AR49" s="89">
        <f t="shared" si="269"/>
        <v>-0.264311348757817</v>
      </c>
      <c r="AS49" s="89">
        <f t="shared" si="270"/>
        <v>-0.249143855862104</v>
      </c>
      <c r="AT49" s="89">
        <f t="shared" si="271"/>
        <v>-0.12260357576642</v>
      </c>
      <c r="AU49" s="89">
        <f t="shared" si="272"/>
        <v>-0.264935512693262</v>
      </c>
      <c r="AV49" s="89">
        <f t="shared" si="273"/>
        <v>-0.264370842046485</v>
      </c>
      <c r="AW49" s="89">
        <f t="shared" si="274"/>
        <v>-0.286246909053989</v>
      </c>
      <c r="AX49" s="89">
        <f t="shared" si="275"/>
        <v>-0.280784799878746</v>
      </c>
      <c r="BL49" s="89">
        <f t="shared" ref="BL49:BV49" si="376">AZ$47*P49</f>
        <v>0.350049029587329</v>
      </c>
      <c r="BM49" s="89">
        <f t="shared" si="376"/>
        <v>0.00714064277329788</v>
      </c>
      <c r="BN49" s="89">
        <f t="shared" si="376"/>
        <v>0.151034537891616</v>
      </c>
      <c r="BO49" s="89">
        <f t="shared" si="376"/>
        <v>0.274320528184321</v>
      </c>
      <c r="BP49" s="89">
        <f t="shared" si="376"/>
        <v>0.408672169421567</v>
      </c>
      <c r="BQ49" s="89">
        <f t="shared" si="376"/>
        <v>0.205061069411293</v>
      </c>
      <c r="BR49" s="89">
        <f t="shared" si="376"/>
        <v>0.0660561574964976</v>
      </c>
      <c r="BS49" s="89">
        <f t="shared" si="376"/>
        <v>0.49677965817719</v>
      </c>
      <c r="BT49" s="89">
        <f t="shared" si="376"/>
        <v>0.084081373339817</v>
      </c>
      <c r="BU49" s="89">
        <f t="shared" si="376"/>
        <v>0.315019592635375</v>
      </c>
      <c r="BV49" s="89">
        <f t="shared" si="376"/>
        <v>0.200723883150816</v>
      </c>
      <c r="BX49" s="89">
        <f t="shared" si="280"/>
        <v>0.508224210252243</v>
      </c>
      <c r="BY49" s="89">
        <f t="shared" si="281"/>
        <v>0.888053767017182</v>
      </c>
      <c r="BZ49" s="89">
        <f t="shared" si="282"/>
        <v>0.562835815673687</v>
      </c>
      <c r="CA49" s="89">
        <f t="shared" si="283"/>
        <v>0.599824849126008</v>
      </c>
      <c r="CC49" s="89">
        <f t="shared" ref="CC49:CF49" si="377">BX49/SUM(BX$42:BX$51)</f>
        <v>0.104461802280529</v>
      </c>
      <c r="CD49" s="89">
        <f t="shared" si="377"/>
        <v>0.133000287957685</v>
      </c>
      <c r="CE49" s="89">
        <f t="shared" si="377"/>
        <v>0.100470244570513</v>
      </c>
      <c r="CF49" s="89">
        <f t="shared" si="377"/>
        <v>0.146255005831275</v>
      </c>
      <c r="CH49" s="89">
        <f t="shared" si="285"/>
        <v>-0.23597229627447</v>
      </c>
      <c r="CI49" s="89">
        <f t="shared" si="286"/>
        <v>-0.268315311020739</v>
      </c>
      <c r="CJ49" s="89">
        <f t="shared" si="287"/>
        <v>-0.230869938946258</v>
      </c>
      <c r="CK49" s="89">
        <f t="shared" si="288"/>
        <v>-0.281161144689547</v>
      </c>
      <c r="CR49" s="89">
        <f t="shared" ref="CR49:CU49" si="378">CM$47*BX49</f>
        <v>0.0364391203235366</v>
      </c>
      <c r="CS49" s="89">
        <f t="shared" si="378"/>
        <v>0.175660939536903</v>
      </c>
      <c r="CT49" s="89">
        <f t="shared" si="378"/>
        <v>0.0907289782163621</v>
      </c>
      <c r="CU49" s="89">
        <f t="shared" si="378"/>
        <v>0.341478470571756</v>
      </c>
      <c r="CV49" s="89">
        <f t="shared" si="291"/>
        <v>0.644307508648558</v>
      </c>
      <c r="CX49" s="89">
        <f t="shared" si="292"/>
        <v>0.175660939536903</v>
      </c>
    </row>
    <row r="50" s="89" customFormat="1" spans="1:102">
      <c r="A50" s="7" t="s">
        <v>71</v>
      </c>
      <c r="B50" s="9">
        <v>2020</v>
      </c>
      <c r="C50" s="7" t="s">
        <v>70</v>
      </c>
      <c r="D50" s="89">
        <v>39602</v>
      </c>
      <c r="E50" s="89">
        <v>1.3806442</v>
      </c>
      <c r="F50" s="89">
        <v>243786</v>
      </c>
      <c r="G50" s="89">
        <v>3940</v>
      </c>
      <c r="H50" s="89">
        <v>4682</v>
      </c>
      <c r="I50" s="89">
        <v>10</v>
      </c>
      <c r="J50" s="89">
        <v>4989</v>
      </c>
      <c r="K50" s="89">
        <v>20.018843</v>
      </c>
      <c r="L50" s="89">
        <v>1112604</v>
      </c>
      <c r="M50" s="89">
        <v>14607</v>
      </c>
      <c r="N50" s="89">
        <v>172952</v>
      </c>
      <c r="P50" s="90">
        <f t="shared" ref="P50:Z50" si="379">(D50-MIN(D$42:D$51))/(MAX(D$42:D$51)-MIN(D$42:D$51))+0.001</f>
        <v>0.997785082784118</v>
      </c>
      <c r="Q50" s="91">
        <f t="shared" si="379"/>
        <v>0.0294148251424129</v>
      </c>
      <c r="R50" s="91">
        <f t="shared" si="379"/>
        <v>0.919602522948696</v>
      </c>
      <c r="S50" s="91">
        <f t="shared" si="379"/>
        <v>0.934806146572104</v>
      </c>
      <c r="T50" s="91">
        <f t="shared" si="379"/>
        <v>0.964125</v>
      </c>
      <c r="U50" s="91">
        <f t="shared" si="379"/>
        <v>0.751</v>
      </c>
      <c r="V50" s="91">
        <f t="shared" si="333"/>
        <v>0.262176470588235</v>
      </c>
      <c r="W50" s="91">
        <f t="shared" si="334"/>
        <v>0.8913172370134</v>
      </c>
      <c r="X50" s="91">
        <f t="shared" si="379"/>
        <v>0.501955120211908</v>
      </c>
      <c r="Y50" s="91">
        <f t="shared" si="379"/>
        <v>0.888221095334686</v>
      </c>
      <c r="Z50" s="91">
        <f t="shared" si="379"/>
        <v>0.827822856968196</v>
      </c>
      <c r="AB50" s="89">
        <f t="shared" ref="AB50:AL50" si="380">P50/SUM(P$42:P$51)</f>
        <v>0.207130307921426</v>
      </c>
      <c r="AC50" s="89">
        <f t="shared" si="380"/>
        <v>0.00579726067251491</v>
      </c>
      <c r="AD50" s="89">
        <f t="shared" si="380"/>
        <v>0.208315961318867</v>
      </c>
      <c r="AE50" s="89">
        <f t="shared" si="380"/>
        <v>0.154255431199604</v>
      </c>
      <c r="AF50" s="89">
        <f t="shared" si="380"/>
        <v>0.134255874673629</v>
      </c>
      <c r="AG50" s="89">
        <f t="shared" si="380"/>
        <v>0.115360983102919</v>
      </c>
      <c r="AH50" s="89">
        <f t="shared" si="380"/>
        <v>0.068727833461835</v>
      </c>
      <c r="AI50" s="89">
        <f t="shared" si="380"/>
        <v>0.124607171533549</v>
      </c>
      <c r="AJ50" s="89">
        <f t="shared" si="380"/>
        <v>0.117728790801576</v>
      </c>
      <c r="AK50" s="89">
        <f t="shared" si="380"/>
        <v>0.17397440600504</v>
      </c>
      <c r="AL50" s="89">
        <f t="shared" si="380"/>
        <v>0.26531891037439</v>
      </c>
      <c r="AN50" s="89">
        <f t="shared" si="265"/>
        <v>-0.326107443346307</v>
      </c>
      <c r="AO50" s="89">
        <f t="shared" si="266"/>
        <v>-0.029858036121399</v>
      </c>
      <c r="AP50" s="89">
        <f t="shared" si="267"/>
        <v>-0.326785104170457</v>
      </c>
      <c r="AQ50" s="89">
        <f t="shared" si="268"/>
        <v>-0.288325830646134</v>
      </c>
      <c r="AR50" s="89">
        <f t="shared" si="269"/>
        <v>-0.26958684184118</v>
      </c>
      <c r="AS50" s="89">
        <f t="shared" si="270"/>
        <v>-0.249143855862104</v>
      </c>
      <c r="AT50" s="89">
        <f t="shared" si="271"/>
        <v>-0.184025716759735</v>
      </c>
      <c r="AU50" s="89">
        <f t="shared" si="272"/>
        <v>-0.259505539440101</v>
      </c>
      <c r="AV50" s="89">
        <f t="shared" si="273"/>
        <v>-0.251865641301816</v>
      </c>
      <c r="AW50" s="89">
        <f t="shared" si="274"/>
        <v>-0.304254632373628</v>
      </c>
      <c r="AX50" s="89">
        <f t="shared" si="275"/>
        <v>-0.35203116394686</v>
      </c>
      <c r="BL50" s="89">
        <f t="shared" ref="BL50:BV50" si="381">AZ$47*P50</f>
        <v>0.349485998243281</v>
      </c>
      <c r="BM50" s="89">
        <f t="shared" si="381"/>
        <v>0.0138117354018974</v>
      </c>
      <c r="BN50" s="89">
        <f t="shared" si="381"/>
        <v>0.165701391058582</v>
      </c>
      <c r="BO50" s="89">
        <f t="shared" si="381"/>
        <v>0.2675542488123</v>
      </c>
      <c r="BP50" s="89">
        <f t="shared" si="381"/>
        <v>0.424924298024878</v>
      </c>
      <c r="BQ50" s="89">
        <f t="shared" si="381"/>
        <v>0.205061069411293</v>
      </c>
      <c r="BR50" s="89">
        <f t="shared" si="381"/>
        <v>0.121808975573806</v>
      </c>
      <c r="BS50" s="89">
        <f t="shared" si="381"/>
        <v>0.477205172310254</v>
      </c>
      <c r="BT50" s="89">
        <f t="shared" si="381"/>
        <v>0.0766292483708379</v>
      </c>
      <c r="BU50" s="89">
        <f t="shared" si="381"/>
        <v>0.360835470379741</v>
      </c>
      <c r="BV50" s="89">
        <f t="shared" si="381"/>
        <v>0.365147151900499</v>
      </c>
      <c r="BX50" s="89">
        <f t="shared" si="280"/>
        <v>0.52899912470376</v>
      </c>
      <c r="BY50" s="89">
        <f t="shared" si="281"/>
        <v>0.897539616248471</v>
      </c>
      <c r="BZ50" s="89">
        <f t="shared" si="282"/>
        <v>0.59901414788406</v>
      </c>
      <c r="CA50" s="89">
        <f t="shared" si="283"/>
        <v>0.802611870651079</v>
      </c>
      <c r="CC50" s="89">
        <f t="shared" ref="CC50:CF50" si="382">BX50/SUM(BX$42:BX$51)</f>
        <v>0.108731935347886</v>
      </c>
      <c r="CD50" s="89">
        <f t="shared" si="382"/>
        <v>0.134420945947259</v>
      </c>
      <c r="CE50" s="89">
        <f t="shared" si="382"/>
        <v>0.106928337293305</v>
      </c>
      <c r="CF50" s="89">
        <f t="shared" si="382"/>
        <v>0.195700468217289</v>
      </c>
      <c r="CH50" s="89">
        <f t="shared" si="285"/>
        <v>-0.241262000523016</v>
      </c>
      <c r="CI50" s="89">
        <f t="shared" si="286"/>
        <v>-0.269753133532206</v>
      </c>
      <c r="CJ50" s="89">
        <f t="shared" si="287"/>
        <v>-0.239048607388855</v>
      </c>
      <c r="CK50" s="89">
        <f t="shared" si="288"/>
        <v>-0.319220735101599</v>
      </c>
      <c r="CR50" s="89">
        <f t="shared" ref="CR50:CU50" si="383">CM$47*BX50</f>
        <v>0.0379286589801746</v>
      </c>
      <c r="CS50" s="89">
        <f t="shared" si="383"/>
        <v>0.177537282220377</v>
      </c>
      <c r="CT50" s="89">
        <f t="shared" si="383"/>
        <v>0.0965609153881114</v>
      </c>
      <c r="CU50" s="89">
        <f t="shared" si="383"/>
        <v>0.456924507965975</v>
      </c>
      <c r="CV50" s="89">
        <f t="shared" si="291"/>
        <v>0.768951364554637</v>
      </c>
      <c r="CX50" s="89">
        <f t="shared" si="292"/>
        <v>0.177537282220377</v>
      </c>
    </row>
    <row r="51" s="89" customFormat="1" spans="1:102">
      <c r="A51" s="7" t="s">
        <v>71</v>
      </c>
      <c r="B51" s="9">
        <v>2021</v>
      </c>
      <c r="C51" s="8" t="s">
        <v>70</v>
      </c>
      <c r="D51" s="89">
        <v>39582</v>
      </c>
      <c r="E51" s="89">
        <v>1.3988887</v>
      </c>
      <c r="F51" s="89">
        <v>255349</v>
      </c>
      <c r="G51" s="89">
        <v>4080</v>
      </c>
      <c r="H51" s="89">
        <v>4800</v>
      </c>
      <c r="I51" s="89">
        <v>10</v>
      </c>
      <c r="J51" s="89">
        <v>4887</v>
      </c>
      <c r="K51" s="89">
        <v>20.381069</v>
      </c>
      <c r="L51" s="89">
        <v>1457189</v>
      </c>
      <c r="M51" s="89">
        <v>15441</v>
      </c>
      <c r="N51" s="89">
        <v>195615</v>
      </c>
      <c r="P51" s="90">
        <f t="shared" ref="P51:T51" si="384">(D51-MIN(D$42:D$51))/(MAX(D$42:D$51)-MIN(D$42:D$51))+0.001</f>
        <v>0.996177624176178</v>
      </c>
      <c r="Q51" s="91">
        <f t="shared" si="384"/>
        <v>0.0436222377136193</v>
      </c>
      <c r="R51" s="91">
        <f t="shared" si="384"/>
        <v>1.001</v>
      </c>
      <c r="S51" s="91">
        <f t="shared" si="384"/>
        <v>1.001</v>
      </c>
      <c r="T51" s="91">
        <f t="shared" si="384"/>
        <v>1.001</v>
      </c>
      <c r="U51" s="91">
        <f t="shared" ref="U51:Z51" si="385">(I51-MIN(I$42:I$51))/(MAX(I$42:I$51)-MIN(I$42:I$51))+0.001</f>
        <v>0.751</v>
      </c>
      <c r="V51" s="91">
        <f t="shared" si="333"/>
        <v>0.382176470588235</v>
      </c>
      <c r="W51" s="91">
        <f t="shared" si="334"/>
        <v>0.85475638330708</v>
      </c>
      <c r="X51" s="91">
        <f t="shared" si="385"/>
        <v>1.001</v>
      </c>
      <c r="Y51" s="91">
        <f t="shared" si="385"/>
        <v>1.001</v>
      </c>
      <c r="Z51" s="91">
        <f t="shared" si="385"/>
        <v>1.001</v>
      </c>
      <c r="AB51" s="89">
        <f t="shared" ref="AB51:AL51" si="386">P51/SUM(P$42:P$51)</f>
        <v>0.206796615423734</v>
      </c>
      <c r="AC51" s="89">
        <f t="shared" si="386"/>
        <v>0.00859734783123437</v>
      </c>
      <c r="AD51" s="89">
        <f t="shared" si="386"/>
        <v>0.226754790332192</v>
      </c>
      <c r="AE51" s="89">
        <f t="shared" si="386"/>
        <v>0.165178296267111</v>
      </c>
      <c r="AF51" s="89">
        <f t="shared" si="386"/>
        <v>0.139390774586597</v>
      </c>
      <c r="AG51" s="89">
        <f t="shared" si="386"/>
        <v>0.115360983102919</v>
      </c>
      <c r="AH51" s="89">
        <f t="shared" si="386"/>
        <v>0.100185042405551</v>
      </c>
      <c r="AI51" s="89">
        <f t="shared" si="386"/>
        <v>0.11949592227233</v>
      </c>
      <c r="AJ51" s="89">
        <f t="shared" si="386"/>
        <v>0.234775012440609</v>
      </c>
      <c r="AK51" s="89">
        <f t="shared" si="386"/>
        <v>0.196064224691067</v>
      </c>
      <c r="AL51" s="89">
        <f t="shared" si="386"/>
        <v>0.320822537151771</v>
      </c>
      <c r="AN51" s="89">
        <f t="shared" si="265"/>
        <v>-0.325915499042497</v>
      </c>
      <c r="AO51" s="89">
        <f t="shared" si="266"/>
        <v>-0.0408915785147002</v>
      </c>
      <c r="AP51" s="89">
        <f t="shared" si="267"/>
        <v>-0.336478273355117</v>
      </c>
      <c r="AQ51" s="89">
        <f t="shared" si="268"/>
        <v>-0.297441481236319</v>
      </c>
      <c r="AR51" s="89">
        <f t="shared" si="269"/>
        <v>-0.274665891905187</v>
      </c>
      <c r="AS51" s="89">
        <f t="shared" si="270"/>
        <v>-0.249143855862104</v>
      </c>
      <c r="AT51" s="89">
        <f t="shared" si="271"/>
        <v>-0.23049937168049</v>
      </c>
      <c r="AU51" s="89">
        <f t="shared" si="272"/>
        <v>-0.253865864234243</v>
      </c>
      <c r="AV51" s="89">
        <f t="shared" si="273"/>
        <v>-0.340218954380099</v>
      </c>
      <c r="AW51" s="89">
        <f t="shared" si="274"/>
        <v>-0.319449989424276</v>
      </c>
      <c r="AX51" s="89">
        <f t="shared" si="275"/>
        <v>-0.364732604266523</v>
      </c>
      <c r="AY51" s="89" t="s">
        <v>170</v>
      </c>
      <c r="BL51" s="89">
        <f t="shared" ref="BL51:BV51" si="387">AZ$47*P51</f>
        <v>0.348922966899233</v>
      </c>
      <c r="BM51" s="89">
        <f t="shared" si="387"/>
        <v>0.0204828280304969</v>
      </c>
      <c r="BN51" s="89">
        <f t="shared" si="387"/>
        <v>0.180368244225548</v>
      </c>
      <c r="BO51" s="89">
        <f t="shared" si="387"/>
        <v>0.286499831053961</v>
      </c>
      <c r="BP51" s="89">
        <f t="shared" si="387"/>
        <v>0.44117642662819</v>
      </c>
      <c r="BQ51" s="89">
        <f t="shared" si="387"/>
        <v>0.205061069411293</v>
      </c>
      <c r="BR51" s="89">
        <f t="shared" si="387"/>
        <v>0.177561793651115</v>
      </c>
      <c r="BS51" s="89">
        <f t="shared" si="387"/>
        <v>0.457630740482597</v>
      </c>
      <c r="BT51" s="89">
        <f t="shared" si="387"/>
        <v>0.152814214917912</v>
      </c>
      <c r="BU51" s="89">
        <f t="shared" si="387"/>
        <v>0.406651348124107</v>
      </c>
      <c r="BV51" s="89">
        <f t="shared" si="387"/>
        <v>0.441534436957981</v>
      </c>
      <c r="BX51" s="89">
        <f t="shared" si="280"/>
        <v>0.549774039155278</v>
      </c>
      <c r="BY51" s="89">
        <f t="shared" si="281"/>
        <v>0.932737327093443</v>
      </c>
      <c r="BZ51" s="89">
        <f t="shared" si="282"/>
        <v>0.635192534133712</v>
      </c>
      <c r="CA51" s="89">
        <f t="shared" si="283"/>
        <v>1.001</v>
      </c>
      <c r="CC51" s="89">
        <f t="shared" ref="CC51:CF51" si="388">BX51/SUM(BX$42:BX$51)</f>
        <v>0.113002068415243</v>
      </c>
      <c r="CD51" s="89">
        <f t="shared" si="388"/>
        <v>0.139692367399089</v>
      </c>
      <c r="CE51" s="89">
        <f t="shared" si="388"/>
        <v>0.113386439662498</v>
      </c>
      <c r="CF51" s="89">
        <f t="shared" si="388"/>
        <v>0.244073350829704</v>
      </c>
      <c r="CH51" s="89">
        <f t="shared" si="285"/>
        <v>-0.246383964481603</v>
      </c>
      <c r="CI51" s="89">
        <f t="shared" si="286"/>
        <v>-0.274958253841375</v>
      </c>
      <c r="CJ51" s="89">
        <f t="shared" si="287"/>
        <v>-0.246837003788371</v>
      </c>
      <c r="CK51" s="89">
        <f t="shared" si="288"/>
        <v>-0.344213346976963</v>
      </c>
      <c r="CL51" s="89" t="s">
        <v>170</v>
      </c>
      <c r="CR51" s="89">
        <f t="shared" ref="CR51:CU51" si="389">CM$47*BX51</f>
        <v>0.0394181976368126</v>
      </c>
      <c r="CS51" s="89">
        <f t="shared" si="389"/>
        <v>0.184499544175915</v>
      </c>
      <c r="CT51" s="89">
        <f t="shared" si="389"/>
        <v>0.102392861270978</v>
      </c>
      <c r="CU51" s="89">
        <f t="shared" si="389"/>
        <v>0.569866269362441</v>
      </c>
      <c r="CV51" s="89">
        <f t="shared" si="291"/>
        <v>0.896176872446146</v>
      </c>
      <c r="CX51" s="89">
        <f t="shared" si="292"/>
        <v>0.184499544175915</v>
      </c>
    </row>
    <row r="52" s="95" customFormat="1" spans="1:102">
      <c r="A52" s="58" t="s">
        <v>75</v>
      </c>
      <c r="B52" s="59">
        <v>2012</v>
      </c>
      <c r="C52" s="58" t="s">
        <v>70</v>
      </c>
      <c r="D52" s="95">
        <v>21200</v>
      </c>
      <c r="E52" s="95">
        <v>2.6012264</v>
      </c>
      <c r="F52" s="95">
        <v>72235</v>
      </c>
      <c r="G52" s="95">
        <v>1107</v>
      </c>
      <c r="H52" s="95">
        <v>940</v>
      </c>
      <c r="I52" s="95">
        <v>13</v>
      </c>
      <c r="J52" s="95">
        <v>2655</v>
      </c>
      <c r="K52" s="95">
        <v>26.961164</v>
      </c>
      <c r="L52" s="95">
        <v>1759800</v>
      </c>
      <c r="M52" s="95">
        <v>7872</v>
      </c>
      <c r="N52" s="95">
        <v>44490</v>
      </c>
      <c r="P52" s="96">
        <f t="shared" ref="P52:U52" si="390">(D52-MIN(D$52:D$61))/(MAX(D$52:D$61)-MIN(D$52:D$61))+0.001</f>
        <v>0.00129345593270077</v>
      </c>
      <c r="Q52" s="96">
        <f t="shared" si="390"/>
        <v>1.001</v>
      </c>
      <c r="R52" s="96">
        <f t="shared" si="390"/>
        <v>0.001</v>
      </c>
      <c r="S52" s="96">
        <f t="shared" si="390"/>
        <v>0.001</v>
      </c>
      <c r="T52" s="96">
        <f t="shared" si="390"/>
        <v>0.001</v>
      </c>
      <c r="U52" s="96">
        <f t="shared" si="390"/>
        <v>0.667666666666667</v>
      </c>
      <c r="V52" s="91">
        <f>(MAX(J$52:J$61)-J52)/(MAX(J$52:J$61)-MIN(J$52:J$61))+0.001</f>
        <v>1.001</v>
      </c>
      <c r="W52" s="91">
        <f>(MAX(K$52:K$61)-K52)/(MAX(K$52:K$61)-MIN(K$52:K$61))+0.001</f>
        <v>0.115193736625801</v>
      </c>
      <c r="X52" s="97">
        <f t="shared" ref="U52:Z52" si="391">(L52-MIN(L$52:L$61))/(MAX(L$52:L$61)-MIN(L$52:L$61))+0.001</f>
        <v>0.770953030500903</v>
      </c>
      <c r="Y52" s="97">
        <f t="shared" si="391"/>
        <v>0.001</v>
      </c>
      <c r="Z52" s="97">
        <f t="shared" si="391"/>
        <v>0.001</v>
      </c>
      <c r="AB52" s="95">
        <f t="shared" ref="AB52:AL52" si="392">P52/SUM(P$52:P$61)</f>
        <v>0.000193016123991584</v>
      </c>
      <c r="AC52" s="95">
        <f t="shared" si="392"/>
        <v>0.215745415359572</v>
      </c>
      <c r="AD52" s="95">
        <f t="shared" si="392"/>
        <v>0.000185302426400321</v>
      </c>
      <c r="AE52" s="95">
        <f t="shared" si="392"/>
        <v>0.000228817551652197</v>
      </c>
      <c r="AF52" s="95">
        <f t="shared" si="392"/>
        <v>0.00016314802639589</v>
      </c>
      <c r="AG52" s="95">
        <f t="shared" si="392"/>
        <v>0.190218423551757</v>
      </c>
      <c r="AH52" s="95">
        <f t="shared" si="392"/>
        <v>0.131956303839882</v>
      </c>
      <c r="AI52" s="95">
        <f t="shared" si="392"/>
        <v>0.0189049372102988</v>
      </c>
      <c r="AJ52" s="95">
        <f t="shared" si="392"/>
        <v>0.14892744128674</v>
      </c>
      <c r="AK52" s="95">
        <f t="shared" si="392"/>
        <v>0.000194305256259219</v>
      </c>
      <c r="AL52" s="95">
        <f t="shared" si="392"/>
        <v>0.000312199903932897</v>
      </c>
      <c r="AN52" s="89">
        <f t="shared" si="265"/>
        <v>-0.00165081611216702</v>
      </c>
      <c r="AO52" s="89">
        <f t="shared" si="266"/>
        <v>-0.33087929367769</v>
      </c>
      <c r="AP52" s="89">
        <f t="shared" si="267"/>
        <v>-0.00159240035383038</v>
      </c>
      <c r="AQ52" s="89">
        <f t="shared" si="268"/>
        <v>-0.0019180827111351</v>
      </c>
      <c r="AR52" s="89">
        <f t="shared" si="269"/>
        <v>-0.00142278989537845</v>
      </c>
      <c r="AS52" s="89">
        <f t="shared" si="270"/>
        <v>-0.315683123051547</v>
      </c>
      <c r="AT52" s="89">
        <f t="shared" si="271"/>
        <v>-0.267249049285065</v>
      </c>
      <c r="AU52" s="89">
        <f t="shared" si="272"/>
        <v>-0.0750210703706044</v>
      </c>
      <c r="AV52" s="89">
        <f t="shared" si="273"/>
        <v>-0.283601940096477</v>
      </c>
      <c r="AW52" s="89">
        <f t="shared" si="274"/>
        <v>-0.00166054829349161</v>
      </c>
      <c r="AX52" s="89">
        <f t="shared" si="275"/>
        <v>-0.00252003605749971</v>
      </c>
      <c r="AZ52" s="95">
        <f t="shared" ref="AZ52:BJ52" si="393">SUM(AN52:AN61)</f>
        <v>-2.03652408104723</v>
      </c>
      <c r="BA52" s="95">
        <f t="shared" si="393"/>
        <v>-1.98702061389324</v>
      </c>
      <c r="BB52" s="95">
        <f t="shared" si="393"/>
        <v>-2.0045733029503</v>
      </c>
      <c r="BC52" s="95">
        <f t="shared" si="393"/>
        <v>-1.85730520251127</v>
      </c>
      <c r="BD52" s="95">
        <f t="shared" si="393"/>
        <v>-1.991783228713</v>
      </c>
      <c r="BE52" s="95">
        <f t="shared" si="393"/>
        <v>-1.38674899246931</v>
      </c>
      <c r="BF52" s="95">
        <f t="shared" si="393"/>
        <v>-2.14872127038852</v>
      </c>
      <c r="BG52" s="95">
        <f t="shared" si="393"/>
        <v>-2.12026105885742</v>
      </c>
      <c r="BH52" s="95">
        <f t="shared" si="393"/>
        <v>-2.12356556925571</v>
      </c>
      <c r="BI52" s="95">
        <f t="shared" si="393"/>
        <v>-2.08317522747246</v>
      </c>
      <c r="BJ52" s="95">
        <f t="shared" si="393"/>
        <v>-1.78527136769311</v>
      </c>
      <c r="BL52" s="95">
        <f t="shared" ref="BL52:BV52" si="394">AZ$57*P52</f>
        <v>0.000364085006563475</v>
      </c>
      <c r="BM52" s="95">
        <f t="shared" si="394"/>
        <v>0.49654083806055</v>
      </c>
      <c r="BN52" s="95">
        <f t="shared" si="394"/>
        <v>0.00022247286368663</v>
      </c>
      <c r="BO52" s="95">
        <f t="shared" si="394"/>
        <v>0.000173508319645922</v>
      </c>
      <c r="BP52" s="95">
        <f t="shared" si="394"/>
        <v>0.000406439771209259</v>
      </c>
      <c r="BQ52" s="95">
        <f t="shared" si="394"/>
        <v>0.280454658005691</v>
      </c>
      <c r="BR52" s="95">
        <f t="shared" si="394"/>
        <v>0.354189916146367</v>
      </c>
      <c r="BS52" s="95">
        <f t="shared" si="394"/>
        <v>0.0744340364099376</v>
      </c>
      <c r="BT52" s="95">
        <f t="shared" si="394"/>
        <v>0.117600035008101</v>
      </c>
      <c r="BU52" s="95">
        <f t="shared" si="394"/>
        <v>0.000410430615407657</v>
      </c>
      <c r="BV52" s="95">
        <f t="shared" si="394"/>
        <v>0.000437030863624738</v>
      </c>
      <c r="BX52" s="89">
        <f t="shared" si="280"/>
        <v>0.4971273959308</v>
      </c>
      <c r="BY52" s="89">
        <f t="shared" si="281"/>
        <v>0.281034606096546</v>
      </c>
      <c r="BZ52" s="89">
        <f t="shared" si="282"/>
        <v>0.428623952556304</v>
      </c>
      <c r="CA52" s="89">
        <f t="shared" si="283"/>
        <v>0.118447496487133</v>
      </c>
      <c r="CC52" s="95">
        <f t="shared" ref="CC52:CF52" si="395">BX52/SUM(BX$52:BX$61)</f>
        <v>0.0922588247140991</v>
      </c>
      <c r="CD52" s="95">
        <f t="shared" si="395"/>
        <v>0.0594921020225364</v>
      </c>
      <c r="CE52" s="95">
        <f t="shared" si="395"/>
        <v>0.0647328790634098</v>
      </c>
      <c r="CF52" s="95">
        <f t="shared" si="395"/>
        <v>0.0275344826520237</v>
      </c>
      <c r="CH52" s="89">
        <f t="shared" si="285"/>
        <v>-0.219867295276814</v>
      </c>
      <c r="CI52" s="89">
        <f t="shared" si="286"/>
        <v>-0.167881459609189</v>
      </c>
      <c r="CJ52" s="89">
        <f t="shared" si="287"/>
        <v>-0.17720535207735</v>
      </c>
      <c r="CK52" s="89">
        <f t="shared" si="288"/>
        <v>-0.0989125665801795</v>
      </c>
      <c r="CM52" s="95">
        <f t="shared" ref="CM52:CP52" si="396">SUM(CH52:CH61)</f>
        <v>-2.22659562889942</v>
      </c>
      <c r="CN52" s="95">
        <f t="shared" si="396"/>
        <v>-2.25472695470981</v>
      </c>
      <c r="CO52" s="95">
        <f t="shared" si="396"/>
        <v>-2.25050836754337</v>
      </c>
      <c r="CP52" s="95">
        <f t="shared" si="396"/>
        <v>-2.10657846186189</v>
      </c>
      <c r="CR52" s="95">
        <f t="shared" ref="CR52:CU52" si="397">CM$57*BX52</f>
        <v>0.083939888532804</v>
      </c>
      <c r="CS52" s="95">
        <f t="shared" si="397"/>
        <v>0.0312451388467182</v>
      </c>
      <c r="CT52" s="95">
        <f t="shared" si="397"/>
        <v>0.0929973165770316</v>
      </c>
      <c r="CU52" s="95">
        <f t="shared" si="397"/>
        <v>0.0595795674183339</v>
      </c>
      <c r="CV52" s="89">
        <f t="shared" si="291"/>
        <v>0.267761911374888</v>
      </c>
      <c r="CW52" s="95">
        <f>AVERAGE(CV52:CV61)</f>
        <v>0.503547689913231</v>
      </c>
      <c r="CX52" s="89">
        <f t="shared" si="292"/>
        <v>0.083939888532804</v>
      </c>
    </row>
    <row r="53" s="89" customFormat="1" spans="1:102">
      <c r="A53" s="7" t="s">
        <v>75</v>
      </c>
      <c r="B53" s="9">
        <v>2013</v>
      </c>
      <c r="C53" s="7" t="s">
        <v>70</v>
      </c>
      <c r="D53" s="89">
        <v>21197</v>
      </c>
      <c r="E53" s="89">
        <v>2.4274662</v>
      </c>
      <c r="F53" s="89">
        <v>80143</v>
      </c>
      <c r="G53" s="89">
        <v>1110</v>
      </c>
      <c r="H53" s="89">
        <v>940</v>
      </c>
      <c r="I53" s="89">
        <v>14</v>
      </c>
      <c r="J53" s="89">
        <v>2658</v>
      </c>
      <c r="K53" s="89">
        <v>28.144314</v>
      </c>
      <c r="L53" s="89">
        <v>1678900</v>
      </c>
      <c r="M53" s="89">
        <v>8872</v>
      </c>
      <c r="N53" s="89">
        <v>47141</v>
      </c>
      <c r="P53" s="90">
        <f t="shared" ref="P53:P61" si="398">(D53-MIN(D$52:D$61))/(MAX(D$52:D$61)-MIN(D$52:D$61))+0.001</f>
        <v>0.001</v>
      </c>
      <c r="Q53" s="90">
        <f t="shared" ref="Q53:Q61" si="399">(E53-MIN(E$52:E$61))/(MAX(E$52:E$61)-MIN(E$52:E$61))+0.001</f>
        <v>0.762958404964236</v>
      </c>
      <c r="R53" s="90">
        <f t="shared" ref="R53:R61" si="400">(F53-MIN(F$52:F$61))/(MAX(F$52:F$61)-MIN(F$52:F$61))+0.001</f>
        <v>0.115305537487533</v>
      </c>
      <c r="S53" s="90">
        <f t="shared" ref="S53:S61" si="401">(G53-MIN(G$52:G$61))/(MAX(G$52:G$61)-MIN(G$52:G$61))+0.001</f>
        <v>0.0451176470588235</v>
      </c>
      <c r="T53" s="90">
        <f t="shared" ref="T53:T61" si="402">(H53-MIN(H$52:H$61))/(MAX(H$52:H$61)-MIN(H$52:H$61))+0.001</f>
        <v>0.001</v>
      </c>
      <c r="U53" s="90">
        <f t="shared" ref="U53:U61" si="403">(I53-MIN(I$52:I$61))/(MAX(I$52:I$61)-MIN(I$52:I$61))+0.001</f>
        <v>0.834333333333333</v>
      </c>
      <c r="V53" s="91">
        <f t="shared" ref="V53:V62" si="404">(MAX(J$52:J$61)-J53)/(MAX(J$52:J$61)-MIN(J$52:J$61))+0.001</f>
        <v>1.00004397705545</v>
      </c>
      <c r="W53" s="91">
        <f t="shared" ref="W53:W61" si="405">(MAX(K$52:K$61)-K53)/(MAX(K$52:K$61)-MIN(K$52:K$61))+0.001</f>
        <v>0.001</v>
      </c>
      <c r="X53" s="91">
        <f t="shared" ref="U53:Z53" si="406">(L53-MIN(L$52:L$61))/(MAX(L$52:L$61)-MIN(L$52:L$61))+0.001</f>
        <v>0.679873632683206</v>
      </c>
      <c r="Y53" s="91">
        <f t="shared" si="406"/>
        <v>0.157225589751601</v>
      </c>
      <c r="Z53" s="91">
        <f t="shared" si="406"/>
        <v>0.0395948054973212</v>
      </c>
      <c r="AB53" s="89">
        <f t="shared" ref="AB53:AL53" si="407">P53/SUM(P$52:P$61)</f>
        <v>0.000149225125581636</v>
      </c>
      <c r="AC53" s="89">
        <f t="shared" si="407"/>
        <v>0.164440337643442</v>
      </c>
      <c r="AD53" s="89">
        <f t="shared" si="407"/>
        <v>0.021366395873833</v>
      </c>
      <c r="AE53" s="89">
        <f t="shared" si="407"/>
        <v>0.010323709536308</v>
      </c>
      <c r="AF53" s="89">
        <f t="shared" si="407"/>
        <v>0.00016314802639589</v>
      </c>
      <c r="AG53" s="89">
        <f t="shared" si="407"/>
        <v>0.237701804368471</v>
      </c>
      <c r="AH53" s="89">
        <f t="shared" si="407"/>
        <v>0.131830276612959</v>
      </c>
      <c r="AI53" s="89">
        <f t="shared" si="407"/>
        <v>0.000164114280550774</v>
      </c>
      <c r="AJ53" s="89">
        <f t="shared" si="407"/>
        <v>0.131333345233815</v>
      </c>
      <c r="AK53" s="89">
        <f t="shared" si="407"/>
        <v>0.0305497585071916</v>
      </c>
      <c r="AL53" s="89">
        <f t="shared" si="407"/>
        <v>0.0123614944725054</v>
      </c>
      <c r="AN53" s="89">
        <f t="shared" si="265"/>
        <v>-0.00131468148650987</v>
      </c>
      <c r="AO53" s="89">
        <f t="shared" si="266"/>
        <v>-0.296848924841028</v>
      </c>
      <c r="AP53" s="89">
        <f t="shared" si="267"/>
        <v>-0.0821737884622367</v>
      </c>
      <c r="AQ53" s="89">
        <f t="shared" si="268"/>
        <v>-0.0472135460729778</v>
      </c>
      <c r="AR53" s="89">
        <f t="shared" si="269"/>
        <v>-0.00142278989537845</v>
      </c>
      <c r="AS53" s="89">
        <f t="shared" si="270"/>
        <v>-0.341515289570912</v>
      </c>
      <c r="AT53" s="89">
        <f t="shared" si="271"/>
        <v>-0.267119775328497</v>
      </c>
      <c r="AU53" s="89">
        <f t="shared" si="272"/>
        <v>-0.00143024734559578</v>
      </c>
      <c r="AV53" s="89">
        <f t="shared" si="273"/>
        <v>-0.266608866721297</v>
      </c>
      <c r="AW53" s="89">
        <f t="shared" si="274"/>
        <v>-0.106569731697899</v>
      </c>
      <c r="AX53" s="89">
        <f t="shared" si="275"/>
        <v>-0.0543061333491371</v>
      </c>
      <c r="AY53" s="89" t="s">
        <v>181</v>
      </c>
      <c r="AZ53" s="91">
        <f t="shared" ref="AZ53:BJ53" si="408">-1/LN(10)*AZ52</f>
        <v>0.884451170661903</v>
      </c>
      <c r="BA53" s="91">
        <f t="shared" si="408"/>
        <v>0.862952088041847</v>
      </c>
      <c r="BB53" s="91">
        <f t="shared" si="408"/>
        <v>0.870575124041892</v>
      </c>
      <c r="BC53" s="91">
        <f t="shared" si="408"/>
        <v>0.806617400660845</v>
      </c>
      <c r="BD53" s="91">
        <f t="shared" si="408"/>
        <v>0.8650204653775</v>
      </c>
      <c r="BE53" s="91">
        <f t="shared" si="408"/>
        <v>0.602257435214314</v>
      </c>
      <c r="BF53" s="91">
        <f t="shared" si="408"/>
        <v>0.933177790877877</v>
      </c>
      <c r="BG53" s="91">
        <f t="shared" si="408"/>
        <v>0.920817678056125</v>
      </c>
      <c r="BH53" s="91">
        <f t="shared" si="408"/>
        <v>0.922252808687491</v>
      </c>
      <c r="BI53" s="91">
        <f t="shared" si="408"/>
        <v>0.904711506128839</v>
      </c>
      <c r="BJ53" s="91">
        <f t="shared" si="408"/>
        <v>0.775333503688988</v>
      </c>
      <c r="BL53" s="89">
        <f t="shared" ref="BL53:BV53" si="409">AZ$57*P53</f>
        <v>0.000281482343046087</v>
      </c>
      <c r="BM53" s="89">
        <f t="shared" si="409"/>
        <v>0.37846154426202</v>
      </c>
      <c r="BN53" s="89">
        <f t="shared" si="409"/>
        <v>0.0256523531237776</v>
      </c>
      <c r="BO53" s="89">
        <f t="shared" si="409"/>
        <v>0.00782828712755423</v>
      </c>
      <c r="BP53" s="89">
        <f t="shared" si="409"/>
        <v>0.000406439771209259</v>
      </c>
      <c r="BQ53" s="89">
        <f t="shared" si="409"/>
        <v>0.350463309529827</v>
      </c>
      <c r="BR53" s="89">
        <f t="shared" si="409"/>
        <v>0.353851640735214</v>
      </c>
      <c r="BS53" s="89">
        <f t="shared" si="409"/>
        <v>0.000646163919933699</v>
      </c>
      <c r="BT53" s="89">
        <f t="shared" si="409"/>
        <v>0.103706918374369</v>
      </c>
      <c r="BU53" s="89">
        <f t="shared" si="409"/>
        <v>0.0645301955595814</v>
      </c>
      <c r="BV53" s="89">
        <f t="shared" si="409"/>
        <v>0.0173041520415478</v>
      </c>
      <c r="BX53" s="89">
        <f t="shared" si="280"/>
        <v>0.404395379728844</v>
      </c>
      <c r="BY53" s="89">
        <f t="shared" si="281"/>
        <v>0.358698036428591</v>
      </c>
      <c r="BZ53" s="89">
        <f t="shared" si="282"/>
        <v>0.354497804655147</v>
      </c>
      <c r="CA53" s="89">
        <f t="shared" si="283"/>
        <v>0.185541265975498</v>
      </c>
      <c r="CC53" s="89">
        <f t="shared" ref="CC53:CF53" si="410">BX53/SUM(BX$52:BX$61)</f>
        <v>0.0750492585180085</v>
      </c>
      <c r="CD53" s="89">
        <f t="shared" si="410"/>
        <v>0.0759326421571093</v>
      </c>
      <c r="CE53" s="89">
        <f t="shared" si="410"/>
        <v>0.0535379868066788</v>
      </c>
      <c r="CF53" s="89">
        <f t="shared" si="410"/>
        <v>0.043131200918137</v>
      </c>
      <c r="CH53" s="89">
        <f t="shared" si="285"/>
        <v>-0.194348355439774</v>
      </c>
      <c r="CI53" s="89">
        <f t="shared" si="286"/>
        <v>-0.195747412686873</v>
      </c>
      <c r="CJ53" s="89">
        <f t="shared" si="287"/>
        <v>-0.156725166819081</v>
      </c>
      <c r="CK53" s="89">
        <f t="shared" si="288"/>
        <v>-0.135583302073848</v>
      </c>
      <c r="CL53" s="89" t="s">
        <v>181</v>
      </c>
      <c r="CM53" s="91">
        <f t="shared" ref="CM53:CP53" si="411">-1/LN(10)*CM52</f>
        <v>0.966998195060921</v>
      </c>
      <c r="CN53" s="91">
        <f t="shared" si="411"/>
        <v>0.979215474628995</v>
      </c>
      <c r="CO53" s="91">
        <f t="shared" si="411"/>
        <v>0.977383365501181</v>
      </c>
      <c r="CP53" s="91">
        <f t="shared" si="411"/>
        <v>0.91487540168286</v>
      </c>
      <c r="CR53" s="89">
        <f t="shared" ref="CR53:CU53" si="412">CM$57*BX53</f>
        <v>0.0682821010780609</v>
      </c>
      <c r="CS53" s="89">
        <f t="shared" si="412"/>
        <v>0.03987967926059</v>
      </c>
      <c r="CT53" s="89">
        <f t="shared" si="412"/>
        <v>0.0769143776701253</v>
      </c>
      <c r="CU53" s="89">
        <f t="shared" si="412"/>
        <v>0.0933280034860936</v>
      </c>
      <c r="CV53" s="89">
        <f t="shared" si="291"/>
        <v>0.27840416149487</v>
      </c>
      <c r="CX53" s="89">
        <f t="shared" si="292"/>
        <v>0.0769143776701253</v>
      </c>
    </row>
    <row r="54" s="89" customFormat="1" spans="1:102">
      <c r="A54" s="7" t="s">
        <v>75</v>
      </c>
      <c r="B54" s="9">
        <v>2014</v>
      </c>
      <c r="C54" s="7" t="s">
        <v>70</v>
      </c>
      <c r="D54" s="89">
        <v>24417</v>
      </c>
      <c r="E54" s="89">
        <v>2.1779907</v>
      </c>
      <c r="F54" s="89">
        <v>85421</v>
      </c>
      <c r="G54" s="89">
        <v>1113</v>
      </c>
      <c r="H54" s="89">
        <v>1000</v>
      </c>
      <c r="I54" s="89">
        <v>15</v>
      </c>
      <c r="J54" s="89">
        <v>2658</v>
      </c>
      <c r="K54" s="89">
        <v>21.714256</v>
      </c>
      <c r="L54" s="89">
        <v>1666200</v>
      </c>
      <c r="M54" s="89">
        <v>10001</v>
      </c>
      <c r="N54" s="89">
        <v>50192</v>
      </c>
      <c r="P54" s="90">
        <f t="shared" si="398"/>
        <v>0.315976034432163</v>
      </c>
      <c r="Q54" s="90">
        <f t="shared" si="399"/>
        <v>0.421191153646933</v>
      </c>
      <c r="R54" s="90">
        <f t="shared" si="400"/>
        <v>0.191595955653846</v>
      </c>
      <c r="S54" s="90">
        <f t="shared" si="401"/>
        <v>0.0892352941176471</v>
      </c>
      <c r="T54" s="90">
        <f t="shared" si="402"/>
        <v>0.0905522388059701</v>
      </c>
      <c r="U54" s="90">
        <f t="shared" si="403"/>
        <v>1.001</v>
      </c>
      <c r="V54" s="91">
        <f t="shared" si="404"/>
        <v>1.00004397705545</v>
      </c>
      <c r="W54" s="91">
        <f t="shared" si="405"/>
        <v>0.62160799538573</v>
      </c>
      <c r="X54" s="91">
        <f t="shared" ref="U54:Z54" si="413">(L54-MIN(L$52:L$61))/(MAX(L$52:L$61)-MIN(L$52:L$61))+0.001</f>
        <v>0.665575630800823</v>
      </c>
      <c r="Y54" s="91">
        <f t="shared" si="413"/>
        <v>0.333604280581159</v>
      </c>
      <c r="Z54" s="91">
        <f t="shared" si="413"/>
        <v>0.0840130444910319</v>
      </c>
      <c r="AB54" s="89">
        <f t="shared" ref="AB54:AL54" si="414">P54/SUM(P$52:P$61)</f>
        <v>0.0471515634189268</v>
      </c>
      <c r="AC54" s="89">
        <f t="shared" si="414"/>
        <v>0.0907792811082264</v>
      </c>
      <c r="AD54" s="89">
        <f t="shared" si="414"/>
        <v>0.0355031954711459</v>
      </c>
      <c r="AE54" s="89">
        <f t="shared" si="414"/>
        <v>0.0204186015209637</v>
      </c>
      <c r="AF54" s="89">
        <f t="shared" si="414"/>
        <v>0.0147734190469233</v>
      </c>
      <c r="AG54" s="89">
        <f t="shared" si="414"/>
        <v>0.285185185185185</v>
      </c>
      <c r="AH54" s="89">
        <f t="shared" si="414"/>
        <v>0.131830276612959</v>
      </c>
      <c r="AI54" s="89">
        <f t="shared" si="414"/>
        <v>0.102014748947338</v>
      </c>
      <c r="AJ54" s="89">
        <f t="shared" si="414"/>
        <v>0.128571354876928</v>
      </c>
      <c r="AK54" s="89">
        <f t="shared" si="414"/>
        <v>0.0648210652274944</v>
      </c>
      <c r="AL54" s="89">
        <f t="shared" si="414"/>
        <v>0.0262288644192104</v>
      </c>
      <c r="AN54" s="89">
        <f t="shared" si="265"/>
        <v>-0.144019174771088</v>
      </c>
      <c r="AO54" s="89">
        <f t="shared" si="266"/>
        <v>-0.217808926115957</v>
      </c>
      <c r="AP54" s="89">
        <f t="shared" si="267"/>
        <v>-0.118514373257759</v>
      </c>
      <c r="AQ54" s="89">
        <f t="shared" si="268"/>
        <v>-0.0794550869336657</v>
      </c>
      <c r="AR54" s="89">
        <f t="shared" si="269"/>
        <v>-0.0622688639621943</v>
      </c>
      <c r="AS54" s="89">
        <f t="shared" si="270"/>
        <v>-0.357798049482004</v>
      </c>
      <c r="AT54" s="89">
        <f t="shared" si="271"/>
        <v>-0.267119775328497</v>
      </c>
      <c r="AU54" s="89">
        <f t="shared" si="272"/>
        <v>-0.232862730125936</v>
      </c>
      <c r="AV54" s="89">
        <f t="shared" si="273"/>
        <v>-0.263734722275944</v>
      </c>
      <c r="AW54" s="89">
        <f t="shared" si="274"/>
        <v>-0.177358514264301</v>
      </c>
      <c r="AX54" s="89">
        <f t="shared" si="275"/>
        <v>-0.0954965355294644</v>
      </c>
      <c r="AY54" s="91" t="s">
        <v>182</v>
      </c>
      <c r="AZ54" s="89">
        <f t="shared" ref="AZ54:BJ54" si="415">1-AZ53</f>
        <v>0.115548829338097</v>
      </c>
      <c r="BA54" s="89">
        <f t="shared" si="415"/>
        <v>0.137047911958153</v>
      </c>
      <c r="BB54" s="89">
        <f t="shared" si="415"/>
        <v>0.129424875958108</v>
      </c>
      <c r="BC54" s="89">
        <f t="shared" si="415"/>
        <v>0.193382599339155</v>
      </c>
      <c r="BD54" s="89">
        <f t="shared" si="415"/>
        <v>0.1349795346225</v>
      </c>
      <c r="BE54" s="89">
        <f t="shared" si="415"/>
        <v>0.397742564785686</v>
      </c>
      <c r="BF54" s="89">
        <f t="shared" si="415"/>
        <v>0.0668222091221227</v>
      </c>
      <c r="BG54" s="89">
        <f t="shared" si="415"/>
        <v>0.0791823219438749</v>
      </c>
      <c r="BH54" s="89">
        <f t="shared" si="415"/>
        <v>0.0777471913125093</v>
      </c>
      <c r="BI54" s="89">
        <f t="shared" si="415"/>
        <v>0.0952884938711606</v>
      </c>
      <c r="BJ54" s="89">
        <f t="shared" si="415"/>
        <v>0.224666496311012</v>
      </c>
      <c r="BL54" s="89">
        <f t="shared" ref="BL54:BV54" si="416">AZ$57*P54</f>
        <v>0.0889416745183764</v>
      </c>
      <c r="BM54" s="89">
        <f t="shared" si="416"/>
        <v>0.208929678736801</v>
      </c>
      <c r="BN54" s="89">
        <f t="shared" si="416"/>
        <v>0.0426249009250878</v>
      </c>
      <c r="BO54" s="89">
        <f t="shared" si="416"/>
        <v>0.0154830659354626</v>
      </c>
      <c r="BP54" s="89">
        <f t="shared" si="416"/>
        <v>0.0368040312227847</v>
      </c>
      <c r="BQ54" s="89">
        <f t="shared" si="416"/>
        <v>0.420471961053964</v>
      </c>
      <c r="BR54" s="89">
        <f t="shared" si="416"/>
        <v>0.353851640735214</v>
      </c>
      <c r="BS54" s="89">
        <f t="shared" si="416"/>
        <v>0.401660658960572</v>
      </c>
      <c r="BT54" s="89">
        <f t="shared" si="416"/>
        <v>0.101525922314439</v>
      </c>
      <c r="BU54" s="89">
        <f t="shared" si="416"/>
        <v>0.136921410181554</v>
      </c>
      <c r="BV54" s="89">
        <f t="shared" si="416"/>
        <v>0.0367162933896592</v>
      </c>
      <c r="BX54" s="89">
        <f t="shared" si="280"/>
        <v>0.340496254180265</v>
      </c>
      <c r="BY54" s="89">
        <f t="shared" si="281"/>
        <v>0.472759058212211</v>
      </c>
      <c r="BZ54" s="89">
        <f t="shared" si="282"/>
        <v>0.755512299695785</v>
      </c>
      <c r="CA54" s="89">
        <f t="shared" si="283"/>
        <v>0.275163625885651</v>
      </c>
      <c r="CC54" s="89">
        <f t="shared" ref="CC54:CF54" si="417">BX54/SUM(BX$52:BX$61)</f>
        <v>0.0631906116769256</v>
      </c>
      <c r="CD54" s="89">
        <f t="shared" si="417"/>
        <v>0.100078173695011</v>
      </c>
      <c r="CE54" s="89">
        <f t="shared" si="417"/>
        <v>0.11410115098666</v>
      </c>
      <c r="CF54" s="89">
        <f t="shared" si="417"/>
        <v>0.0639649490965765</v>
      </c>
      <c r="CH54" s="89">
        <f t="shared" si="285"/>
        <v>-0.174507164030604</v>
      </c>
      <c r="CI54" s="89">
        <f t="shared" si="286"/>
        <v>-0.230360306641516</v>
      </c>
      <c r="CJ54" s="89">
        <f t="shared" si="287"/>
        <v>-0.247675937954503</v>
      </c>
      <c r="CK54" s="89">
        <f t="shared" si="288"/>
        <v>-0.175866511369486</v>
      </c>
      <c r="CL54" s="91" t="s">
        <v>182</v>
      </c>
      <c r="CM54" s="89">
        <f t="shared" ref="CM54:CP54" si="418">1-CM53</f>
        <v>0.0330018049390791</v>
      </c>
      <c r="CN54" s="89">
        <f t="shared" si="418"/>
        <v>0.0207845253710051</v>
      </c>
      <c r="CO54" s="89">
        <f t="shared" si="418"/>
        <v>0.0226166344988189</v>
      </c>
      <c r="CP54" s="89">
        <f t="shared" si="418"/>
        <v>0.08512459831714</v>
      </c>
      <c r="CR54" s="89">
        <f t="shared" ref="CR54:CU54" si="419">CM$57*BX54</f>
        <v>0.0574927430185466</v>
      </c>
      <c r="CS54" s="89">
        <f t="shared" si="419"/>
        <v>0.0525608665069872</v>
      </c>
      <c r="CT54" s="89">
        <f t="shared" si="419"/>
        <v>0.163921348990455</v>
      </c>
      <c r="CU54" s="89">
        <f t="shared" si="419"/>
        <v>0.138408411201061</v>
      </c>
      <c r="CV54" s="89">
        <f t="shared" si="291"/>
        <v>0.41238336971705</v>
      </c>
      <c r="CX54" s="89">
        <f t="shared" si="292"/>
        <v>0.138408411201061</v>
      </c>
    </row>
    <row r="55" s="89" customFormat="1" spans="1:102">
      <c r="A55" s="7" t="s">
        <v>75</v>
      </c>
      <c r="B55" s="9">
        <v>2015</v>
      </c>
      <c r="C55" s="7" t="s">
        <v>70</v>
      </c>
      <c r="D55" s="89">
        <v>27547</v>
      </c>
      <c r="E55" s="89">
        <v>1.9611573</v>
      </c>
      <c r="F55" s="89">
        <v>93086</v>
      </c>
      <c r="G55" s="89">
        <v>1142</v>
      </c>
      <c r="H55" s="89">
        <v>1500</v>
      </c>
      <c r="I55" s="89">
        <v>15</v>
      </c>
      <c r="J55" s="89">
        <v>2669</v>
      </c>
      <c r="K55" s="89">
        <v>21.107677</v>
      </c>
      <c r="L55" s="89">
        <v>1341400</v>
      </c>
      <c r="M55" s="89">
        <v>9971</v>
      </c>
      <c r="N55" s="89">
        <v>50310</v>
      </c>
      <c r="P55" s="90">
        <f t="shared" si="398"/>
        <v>0.622148390883302</v>
      </c>
      <c r="Q55" s="90">
        <f t="shared" si="399"/>
        <v>0.124141723495333</v>
      </c>
      <c r="R55" s="90">
        <f t="shared" si="400"/>
        <v>0.302389069569114</v>
      </c>
      <c r="S55" s="90">
        <f t="shared" si="401"/>
        <v>0.515705882352941</v>
      </c>
      <c r="T55" s="90">
        <f t="shared" si="402"/>
        <v>0.836820895522388</v>
      </c>
      <c r="U55" s="90">
        <f t="shared" si="403"/>
        <v>1.001</v>
      </c>
      <c r="V55" s="91">
        <f t="shared" si="404"/>
        <v>0.996538559592097</v>
      </c>
      <c r="W55" s="91">
        <f t="shared" si="405"/>
        <v>0.680153000303738</v>
      </c>
      <c r="X55" s="91">
        <f t="shared" ref="U55:Z55" si="420">(L55-MIN(L$52:L$61))/(MAX(L$52:L$61)-MIN(L$52:L$61))+0.001</f>
        <v>0.299907047226188</v>
      </c>
      <c r="Y55" s="91">
        <f t="shared" si="420"/>
        <v>0.328917512888611</v>
      </c>
      <c r="Z55" s="91">
        <f t="shared" si="420"/>
        <v>0.0857309573724668</v>
      </c>
      <c r="AB55" s="89">
        <f t="shared" ref="AB55:AL55" si="421">P55/SUM(P$52:P$61)</f>
        <v>0.0928401717599733</v>
      </c>
      <c r="AC55" s="89">
        <f t="shared" si="421"/>
        <v>0.0267562514475062</v>
      </c>
      <c r="AD55" s="89">
        <f t="shared" si="421"/>
        <v>0.0560334283080922</v>
      </c>
      <c r="AE55" s="89">
        <f t="shared" si="421"/>
        <v>0.118002557372636</v>
      </c>
      <c r="AF55" s="89">
        <f t="shared" si="421"/>
        <v>0.136525677551319</v>
      </c>
      <c r="AG55" s="89">
        <f t="shared" si="421"/>
        <v>0.285185185185185</v>
      </c>
      <c r="AH55" s="89">
        <f t="shared" si="421"/>
        <v>0.131368176780912</v>
      </c>
      <c r="AI55" s="89">
        <f t="shared" si="421"/>
        <v>0.111622820309299</v>
      </c>
      <c r="AJ55" s="89">
        <f t="shared" si="421"/>
        <v>0.0579339951984342</v>
      </c>
      <c r="AK55" s="89">
        <f t="shared" si="421"/>
        <v>0.0639104016299664</v>
      </c>
      <c r="AL55" s="89">
        <f t="shared" si="421"/>
        <v>0.0267651966557594</v>
      </c>
      <c r="AN55" s="89">
        <f t="shared" si="265"/>
        <v>-0.220669561935264</v>
      </c>
      <c r="AO55" s="89">
        <f t="shared" si="266"/>
        <v>-0.0968840422447203</v>
      </c>
      <c r="AP55" s="89">
        <f t="shared" si="267"/>
        <v>-0.16147751653367</v>
      </c>
      <c r="AQ55" s="89">
        <f t="shared" si="268"/>
        <v>-0.252177245118609</v>
      </c>
      <c r="AR55" s="89">
        <f t="shared" si="269"/>
        <v>-0.271855740781509</v>
      </c>
      <c r="AS55" s="89">
        <f t="shared" si="270"/>
        <v>-0.357798049482004</v>
      </c>
      <c r="AT55" s="89">
        <f t="shared" si="271"/>
        <v>-0.266644739173375</v>
      </c>
      <c r="AU55" s="89">
        <f t="shared" si="272"/>
        <v>-0.244747518473322</v>
      </c>
      <c r="AV55" s="89">
        <f t="shared" si="273"/>
        <v>-0.16502214251812</v>
      </c>
      <c r="AW55" s="89">
        <f t="shared" si="274"/>
        <v>-0.175771061674707</v>
      </c>
      <c r="AX55" s="89">
        <f t="shared" si="275"/>
        <v>-0.0969074860253386</v>
      </c>
      <c r="AY55" s="91" t="s">
        <v>183</v>
      </c>
      <c r="AZ55" s="77">
        <f t="shared" ref="AZ55:BB55" si="422">AZ54/(3-SUM($AZ53:$BB53))</f>
        <v>0.302466729942045</v>
      </c>
      <c r="BA55" s="77">
        <f t="shared" si="422"/>
        <v>0.358743866232323</v>
      </c>
      <c r="BB55" s="77">
        <f t="shared" si="422"/>
        <v>0.338789403825633</v>
      </c>
      <c r="BC55" s="77">
        <f t="shared" ref="BC55:BE55" si="423">BC54/(3-SUM($BC53:$BE53))</f>
        <v>0.266328808604013</v>
      </c>
      <c r="BD55" s="77">
        <f t="shared" si="423"/>
        <v>0.185895415434391</v>
      </c>
      <c r="BE55" s="77">
        <f t="shared" si="423"/>
        <v>0.547775775961596</v>
      </c>
      <c r="BF55" s="77">
        <f>BF54/(2-SUM($BF53:$BG53))</f>
        <v>0.457672160132601</v>
      </c>
      <c r="BG55" s="77">
        <f>BG54/(2-SUM($BF53:$BG53))</f>
        <v>0.542327839867397</v>
      </c>
      <c r="BH55" s="77">
        <f t="shared" ref="BH55:BJ55" si="424">BH54/(3-SUM($BH53:$BJ53))</f>
        <v>0.195490985290331</v>
      </c>
      <c r="BI55" s="77">
        <f t="shared" si="424"/>
        <v>0.239597614257579</v>
      </c>
      <c r="BJ55" s="77">
        <f t="shared" si="424"/>
        <v>0.56491140045209</v>
      </c>
      <c r="BL55" s="89">
        <f t="shared" ref="BL55:BV55" si="425">AZ$57*P55</f>
        <v>0.175123786788185</v>
      </c>
      <c r="BM55" s="89">
        <f t="shared" si="425"/>
        <v>0.0615798555670866</v>
      </c>
      <c r="BN55" s="89">
        <f t="shared" si="425"/>
        <v>0.0672733622545765</v>
      </c>
      <c r="BO55" s="89">
        <f t="shared" si="425"/>
        <v>0.0894792610785762</v>
      </c>
      <c r="BP55" s="89">
        <f t="shared" si="425"/>
        <v>0.340117293319246</v>
      </c>
      <c r="BQ55" s="89">
        <f t="shared" si="425"/>
        <v>0.420471961053964</v>
      </c>
      <c r="BR55" s="89">
        <f t="shared" si="425"/>
        <v>0.352611297560985</v>
      </c>
      <c r="BS55" s="89">
        <f t="shared" si="425"/>
        <v>0.439490328830929</v>
      </c>
      <c r="BT55" s="89">
        <f t="shared" si="425"/>
        <v>0.0457473774116445</v>
      </c>
      <c r="BU55" s="89">
        <f t="shared" si="425"/>
        <v>0.134997817233228</v>
      </c>
      <c r="BV55" s="89">
        <f t="shared" si="425"/>
        <v>0.0374670743398648</v>
      </c>
      <c r="BX55" s="89">
        <f t="shared" si="280"/>
        <v>0.303977004609848</v>
      </c>
      <c r="BY55" s="89">
        <f t="shared" si="281"/>
        <v>0.850068515451787</v>
      </c>
      <c r="BZ55" s="89">
        <f t="shared" si="282"/>
        <v>0.792101626391915</v>
      </c>
      <c r="CA55" s="89">
        <f t="shared" si="283"/>
        <v>0.218212268984738</v>
      </c>
      <c r="CC55" s="89">
        <f t="shared" ref="CC55:CF55" si="426">BX55/SUM(BX$52:BX$61)</f>
        <v>0.0564132281080737</v>
      </c>
      <c r="CD55" s="89">
        <f t="shared" si="426"/>
        <v>0.17995065999107</v>
      </c>
      <c r="CE55" s="89">
        <f t="shared" si="426"/>
        <v>0.119627049494912</v>
      </c>
      <c r="CF55" s="89">
        <f t="shared" si="426"/>
        <v>0.0507259512696553</v>
      </c>
      <c r="CH55" s="89">
        <f t="shared" si="285"/>
        <v>-0.162190942131292</v>
      </c>
      <c r="CI55" s="89">
        <f t="shared" si="286"/>
        <v>-0.30862844213278</v>
      </c>
      <c r="CJ55" s="89">
        <f t="shared" si="287"/>
        <v>-0.25401324134069</v>
      </c>
      <c r="CK55" s="89">
        <f t="shared" si="288"/>
        <v>-0.151230173324902</v>
      </c>
      <c r="CL55" s="91" t="s">
        <v>183</v>
      </c>
      <c r="CM55" s="89">
        <f t="shared" ref="CM55:CP55" si="427">CM54/(4-SUM($CM53:$CP53))</f>
        <v>0.204310671815975</v>
      </c>
      <c r="CN55" s="89">
        <f t="shared" si="427"/>
        <v>0.128674790659638</v>
      </c>
      <c r="CO55" s="89">
        <f t="shared" si="427"/>
        <v>0.140017183823734</v>
      </c>
      <c r="CP55" s="89">
        <f t="shared" si="427"/>
        <v>0.526997353700654</v>
      </c>
      <c r="CR55" s="89">
        <f t="shared" ref="CR55:CU55" si="428">CM$57*BX55</f>
        <v>0.0513264730375835</v>
      </c>
      <c r="CS55" s="89">
        <f t="shared" si="428"/>
        <v>0.0945097444169924</v>
      </c>
      <c r="CT55" s="89">
        <f t="shared" si="428"/>
        <v>0.171860030853208</v>
      </c>
      <c r="CU55" s="89">
        <f t="shared" si="428"/>
        <v>0.10976164948236</v>
      </c>
      <c r="CV55" s="89">
        <f t="shared" si="291"/>
        <v>0.427457897790144</v>
      </c>
      <c r="CX55" s="89">
        <f t="shared" si="292"/>
        <v>0.10976164948236</v>
      </c>
    </row>
    <row r="56" s="89" customFormat="1" spans="1:102">
      <c r="A56" s="7" t="s">
        <v>75</v>
      </c>
      <c r="B56" s="9">
        <v>2016</v>
      </c>
      <c r="C56" s="7" t="s">
        <v>70</v>
      </c>
      <c r="D56" s="89">
        <v>30187</v>
      </c>
      <c r="E56" s="89">
        <v>1.8712691</v>
      </c>
      <c r="F56" s="89">
        <v>101813</v>
      </c>
      <c r="G56" s="89">
        <v>1142</v>
      </c>
      <c r="H56" s="89">
        <v>1430</v>
      </c>
      <c r="I56" s="89">
        <v>9</v>
      </c>
      <c r="J56" s="89">
        <v>2812</v>
      </c>
      <c r="K56" s="89">
        <v>20.949503</v>
      </c>
      <c r="L56" s="89">
        <v>1075900</v>
      </c>
      <c r="M56" s="89">
        <v>10688</v>
      </c>
      <c r="N56" s="89">
        <v>51383</v>
      </c>
      <c r="P56" s="90">
        <f t="shared" si="398"/>
        <v>0.880389611659982</v>
      </c>
      <c r="Q56" s="90">
        <f t="shared" si="399"/>
        <v>0.001</v>
      </c>
      <c r="R56" s="90">
        <f t="shared" si="400"/>
        <v>0.428532775392799</v>
      </c>
      <c r="S56" s="90">
        <f t="shared" si="401"/>
        <v>0.515705882352941</v>
      </c>
      <c r="T56" s="90">
        <f t="shared" si="402"/>
        <v>0.73234328358209</v>
      </c>
      <c r="U56" s="90">
        <f t="shared" si="403"/>
        <v>0.001</v>
      </c>
      <c r="V56" s="91">
        <f t="shared" si="404"/>
        <v>0.950968132568515</v>
      </c>
      <c r="W56" s="91">
        <f t="shared" si="405"/>
        <v>0.695419433213386</v>
      </c>
      <c r="X56" s="91">
        <f t="shared" ref="U56:Z56" si="429">(L56-MIN(L$52:L$61))/(MAX(L$52:L$61)-MIN(L$52:L$61))+0.001</f>
        <v>0.001</v>
      </c>
      <c r="Y56" s="91">
        <f t="shared" si="429"/>
        <v>0.440931260740509</v>
      </c>
      <c r="Z56" s="91">
        <f t="shared" si="429"/>
        <v>0.101352317726532</v>
      </c>
      <c r="AB56" s="89">
        <f t="shared" ref="AB56:AL56" si="430">P56/SUM(P$52:P$61)</f>
        <v>0.131376250360728</v>
      </c>
      <c r="AC56" s="89">
        <f t="shared" si="430"/>
        <v>0.000215529885474097</v>
      </c>
      <c r="AD56" s="89">
        <f t="shared" si="430"/>
        <v>0.0794081630723492</v>
      </c>
      <c r="AE56" s="89">
        <f t="shared" si="430"/>
        <v>0.118002557372636</v>
      </c>
      <c r="AF56" s="89">
        <f t="shared" si="430"/>
        <v>0.119480361360703</v>
      </c>
      <c r="AG56" s="89">
        <f t="shared" si="430"/>
        <v>0.000284900284900285</v>
      </c>
      <c r="AH56" s="89">
        <f t="shared" si="430"/>
        <v>0.125360878964291</v>
      </c>
      <c r="AI56" s="89">
        <f t="shared" si="430"/>
        <v>0.114128259962842</v>
      </c>
      <c r="AJ56" s="89">
        <f t="shared" si="430"/>
        <v>0.000193173170601559</v>
      </c>
      <c r="AK56" s="89">
        <f t="shared" si="430"/>
        <v>0.0856752616108849</v>
      </c>
      <c r="AL56" s="89">
        <f t="shared" si="430"/>
        <v>0.0316421838575997</v>
      </c>
      <c r="AN56" s="89">
        <f t="shared" si="265"/>
        <v>-0.266653052705311</v>
      </c>
      <c r="AO56" s="89">
        <f t="shared" si="266"/>
        <v>-0.00181959187128719</v>
      </c>
      <c r="AP56" s="89">
        <f t="shared" si="267"/>
        <v>-0.201153114379372</v>
      </c>
      <c r="AQ56" s="89">
        <f t="shared" si="268"/>
        <v>-0.252177245118609</v>
      </c>
      <c r="AR56" s="89">
        <f t="shared" si="269"/>
        <v>-0.253848365395549</v>
      </c>
      <c r="AS56" s="89">
        <f t="shared" si="270"/>
        <v>-0.00232574681380624</v>
      </c>
      <c r="AT56" s="89">
        <f t="shared" si="271"/>
        <v>-0.260319220021642</v>
      </c>
      <c r="AU56" s="89">
        <f t="shared" si="272"/>
        <v>-0.24770767039776</v>
      </c>
      <c r="AV56" s="89">
        <f t="shared" si="273"/>
        <v>-0.0016520021800092</v>
      </c>
      <c r="AW56" s="89">
        <f t="shared" si="274"/>
        <v>-0.210520495263867</v>
      </c>
      <c r="AX56" s="89">
        <f t="shared" si="275"/>
        <v>-0.109268818080505</v>
      </c>
      <c r="AY56" s="89" t="s">
        <v>184</v>
      </c>
      <c r="AZ56" s="92">
        <v>0.26049795615013</v>
      </c>
      <c r="BA56" s="92">
        <v>0.633345720302242</v>
      </c>
      <c r="BB56" s="92">
        <v>0.106156323547628</v>
      </c>
      <c r="BC56" s="92">
        <v>0.0806878306878307</v>
      </c>
      <c r="BD56" s="92">
        <v>0.626984126984127</v>
      </c>
      <c r="BE56" s="92">
        <v>0.292328042328042</v>
      </c>
      <c r="BF56" s="92">
        <v>0.25</v>
      </c>
      <c r="BG56" s="92">
        <v>0.75</v>
      </c>
      <c r="BH56" s="92">
        <v>0.10958605664488</v>
      </c>
      <c r="BI56" s="92">
        <v>0.581263616557734</v>
      </c>
      <c r="BJ56" s="92">
        <v>0.309150326797386</v>
      </c>
      <c r="BL56" s="89">
        <f t="shared" ref="BL56:BV56" si="431">AZ$57*P56</f>
        <v>0.247814130683487</v>
      </c>
      <c r="BM56" s="89">
        <f t="shared" si="431"/>
        <v>0.000496044793267282</v>
      </c>
      <c r="BN56" s="89">
        <f t="shared" si="431"/>
        <v>0.0953369137252156</v>
      </c>
      <c r="BO56" s="89">
        <f t="shared" si="431"/>
        <v>0.0894792610785762</v>
      </c>
      <c r="BP56" s="89">
        <f t="shared" si="431"/>
        <v>0.297653436625742</v>
      </c>
      <c r="BQ56" s="89">
        <f t="shared" si="431"/>
        <v>0.000420051909144819</v>
      </c>
      <c r="BR56" s="89">
        <f t="shared" si="431"/>
        <v>0.336486836296013</v>
      </c>
      <c r="BS56" s="89">
        <f t="shared" si="431"/>
        <v>0.449354946963232</v>
      </c>
      <c r="BT56" s="89">
        <f t="shared" si="431"/>
        <v>0.000152538520967605</v>
      </c>
      <c r="BU56" s="89">
        <f t="shared" si="431"/>
        <v>0.180971688698201</v>
      </c>
      <c r="BV56" s="89">
        <f t="shared" si="431"/>
        <v>0.0442940909463951</v>
      </c>
      <c r="BX56" s="89">
        <f t="shared" si="280"/>
        <v>0.34364708920197</v>
      </c>
      <c r="BY56" s="89">
        <f t="shared" si="281"/>
        <v>0.387552749613463</v>
      </c>
      <c r="BZ56" s="89">
        <f t="shared" si="282"/>
        <v>0.785841783259246</v>
      </c>
      <c r="CA56" s="89">
        <f t="shared" si="283"/>
        <v>0.225418318165564</v>
      </c>
      <c r="CC56" s="89">
        <f t="shared" ref="CC56:CF56" si="432">BX56/SUM(BX$52:BX$61)</f>
        <v>0.063775355825709</v>
      </c>
      <c r="CD56" s="89">
        <f t="shared" si="432"/>
        <v>0.0820408847129592</v>
      </c>
      <c r="CE56" s="89">
        <f t="shared" si="432"/>
        <v>0.118681657465264</v>
      </c>
      <c r="CF56" s="89">
        <f t="shared" si="432"/>
        <v>0.0524010802681026</v>
      </c>
      <c r="CH56" s="89">
        <f t="shared" si="285"/>
        <v>-0.175534551849558</v>
      </c>
      <c r="CI56" s="89">
        <f t="shared" si="286"/>
        <v>-0.205146313837421</v>
      </c>
      <c r="CJ56" s="89">
        <f t="shared" si="287"/>
        <v>-0.252947464828304</v>
      </c>
      <c r="CK56" s="89">
        <f t="shared" si="288"/>
        <v>-0.154521776501068</v>
      </c>
      <c r="CL56" s="89" t="s">
        <v>184</v>
      </c>
      <c r="CM56" s="92">
        <v>0.133389037433155</v>
      </c>
      <c r="CN56" s="92">
        <v>0.0936831550802139</v>
      </c>
      <c r="CO56" s="92">
        <v>0.293917112299465</v>
      </c>
      <c r="CP56" s="92">
        <v>0.479010695187166</v>
      </c>
      <c r="CR56" s="89">
        <f t="shared" ref="CR56:CU56" si="433">CM$57*BX56</f>
        <v>0.0580247610539074</v>
      </c>
      <c r="CS56" s="89">
        <f t="shared" si="433"/>
        <v>0.0430877166349404</v>
      </c>
      <c r="CT56" s="89">
        <f t="shared" si="433"/>
        <v>0.1705018505414</v>
      </c>
      <c r="CU56" s="89">
        <f t="shared" si="433"/>
        <v>0.113386321220656</v>
      </c>
      <c r="CV56" s="89">
        <f t="shared" si="291"/>
        <v>0.385000649450904</v>
      </c>
      <c r="CX56" s="89">
        <f t="shared" si="292"/>
        <v>0.113386321220656</v>
      </c>
    </row>
    <row r="57" s="89" customFormat="1" spans="1:102">
      <c r="A57" s="7" t="s">
        <v>75</v>
      </c>
      <c r="B57" s="9">
        <v>2017</v>
      </c>
      <c r="C57" s="7" t="s">
        <v>70</v>
      </c>
      <c r="D57" s="89">
        <v>30225</v>
      </c>
      <c r="E57" s="89">
        <v>1.8717287</v>
      </c>
      <c r="F57" s="89">
        <v>101002</v>
      </c>
      <c r="G57" s="89">
        <v>1161</v>
      </c>
      <c r="H57" s="89">
        <v>1466</v>
      </c>
      <c r="I57" s="89">
        <v>9</v>
      </c>
      <c r="J57" s="89">
        <v>2801</v>
      </c>
      <c r="K57" s="89">
        <v>17.783413</v>
      </c>
      <c r="L57" s="89">
        <v>1329900</v>
      </c>
      <c r="M57" s="89">
        <v>11405</v>
      </c>
      <c r="N57" s="89">
        <v>55935</v>
      </c>
      <c r="P57" s="90">
        <f t="shared" si="398"/>
        <v>0.884106720140859</v>
      </c>
      <c r="Q57" s="90">
        <f t="shared" si="399"/>
        <v>0.00162962586989693</v>
      </c>
      <c r="R57" s="90">
        <f t="shared" si="400"/>
        <v>0.41681024240059</v>
      </c>
      <c r="S57" s="90">
        <f t="shared" si="401"/>
        <v>0.795117647058823</v>
      </c>
      <c r="T57" s="90">
        <f t="shared" si="402"/>
        <v>0.786074626865672</v>
      </c>
      <c r="U57" s="90">
        <f t="shared" si="403"/>
        <v>0.001</v>
      </c>
      <c r="V57" s="91">
        <f t="shared" si="404"/>
        <v>0.954473550031867</v>
      </c>
      <c r="W57" s="91">
        <f t="shared" si="405"/>
        <v>1.001</v>
      </c>
      <c r="X57" s="91">
        <f t="shared" ref="U57:Z57" si="434">(L57-MIN(L$52:L$61))/(MAX(L$52:L$61)-MIN(L$52:L$61))+0.001</f>
        <v>0.286960037647652</v>
      </c>
      <c r="Y57" s="91">
        <f t="shared" si="434"/>
        <v>0.552945008592407</v>
      </c>
      <c r="Z57" s="91">
        <f t="shared" si="434"/>
        <v>0.167622990915444</v>
      </c>
      <c r="AB57" s="89">
        <f t="shared" ref="AB57:AL57" si="435">P57/SUM(P$52:P$61)</f>
        <v>0.131930936340588</v>
      </c>
      <c r="AC57" s="89">
        <f t="shared" si="435"/>
        <v>0.000351233077104512</v>
      </c>
      <c r="AD57" s="89">
        <f t="shared" si="435"/>
        <v>0.0772359492653351</v>
      </c>
      <c r="AE57" s="89">
        <f t="shared" si="435"/>
        <v>0.181936873275456</v>
      </c>
      <c r="AF57" s="89">
        <f t="shared" si="435"/>
        <v>0.12824652397302</v>
      </c>
      <c r="AG57" s="89">
        <f t="shared" si="435"/>
        <v>0.000284900284900285</v>
      </c>
      <c r="AH57" s="89">
        <f t="shared" si="435"/>
        <v>0.125822978796339</v>
      </c>
      <c r="AI57" s="89">
        <f t="shared" si="435"/>
        <v>0.164278394831325</v>
      </c>
      <c r="AJ57" s="89">
        <f t="shared" si="435"/>
        <v>0.0554329803083397</v>
      </c>
      <c r="AK57" s="89">
        <f t="shared" si="435"/>
        <v>0.107440121591803</v>
      </c>
      <c r="AL57" s="89">
        <f t="shared" si="435"/>
        <v>0.0523318816607465</v>
      </c>
      <c r="AN57" s="89">
        <f t="shared" si="265"/>
        <v>-0.267223037944187</v>
      </c>
      <c r="AO57" s="89">
        <f t="shared" si="266"/>
        <v>-0.00279372915105068</v>
      </c>
      <c r="AP57" s="89">
        <f t="shared" si="267"/>
        <v>-0.197792790680533</v>
      </c>
      <c r="AQ57" s="89">
        <f t="shared" si="268"/>
        <v>-0.31003780743424</v>
      </c>
      <c r="AR57" s="89">
        <f t="shared" si="269"/>
        <v>-0.263392826206685</v>
      </c>
      <c r="AS57" s="89">
        <f t="shared" si="270"/>
        <v>-0.00232574681380624</v>
      </c>
      <c r="AT57" s="89">
        <f t="shared" si="271"/>
        <v>-0.260815846960363</v>
      </c>
      <c r="AU57" s="89">
        <f t="shared" si="272"/>
        <v>-0.296718447512226</v>
      </c>
      <c r="AV57" s="89">
        <f t="shared" si="273"/>
        <v>-0.160344360664675</v>
      </c>
      <c r="AW57" s="89">
        <f t="shared" si="274"/>
        <v>-0.239679743421749</v>
      </c>
      <c r="AX57" s="89">
        <f t="shared" si="275"/>
        <v>-0.154386874602031</v>
      </c>
      <c r="AY57" s="89" t="s">
        <v>185</v>
      </c>
      <c r="AZ57" s="89">
        <f t="shared" ref="AZ57:BJ57" si="436">AVERAGE(AZ55:AZ56)</f>
        <v>0.281482343046087</v>
      </c>
      <c r="BA57" s="89">
        <f t="shared" si="436"/>
        <v>0.496044793267282</v>
      </c>
      <c r="BB57" s="89">
        <f t="shared" si="436"/>
        <v>0.22247286368663</v>
      </c>
      <c r="BC57" s="89">
        <f t="shared" si="436"/>
        <v>0.173508319645922</v>
      </c>
      <c r="BD57" s="89">
        <f t="shared" si="436"/>
        <v>0.406439771209259</v>
      </c>
      <c r="BE57" s="89">
        <f t="shared" si="436"/>
        <v>0.420051909144819</v>
      </c>
      <c r="BF57" s="89">
        <f t="shared" si="436"/>
        <v>0.353836080066301</v>
      </c>
      <c r="BG57" s="89">
        <f t="shared" si="436"/>
        <v>0.646163919933699</v>
      </c>
      <c r="BH57" s="89">
        <f t="shared" si="436"/>
        <v>0.152538520967605</v>
      </c>
      <c r="BI57" s="89">
        <f t="shared" si="436"/>
        <v>0.410430615407657</v>
      </c>
      <c r="BJ57" s="89">
        <f t="shared" si="436"/>
        <v>0.437030863624738</v>
      </c>
      <c r="BL57" s="89">
        <f t="shared" ref="BL57:BV57" si="437">AZ$57*P57</f>
        <v>0.24886043108804</v>
      </c>
      <c r="BM57" s="89">
        <f t="shared" si="437"/>
        <v>0.000808367427736038</v>
      </c>
      <c r="BN57" s="89">
        <f t="shared" si="437"/>
        <v>0.0927289682407779</v>
      </c>
      <c r="BO57" s="89">
        <f t="shared" si="437"/>
        <v>0.137959526861995</v>
      </c>
      <c r="BP57" s="89">
        <f t="shared" si="437"/>
        <v>0.319491991496687</v>
      </c>
      <c r="BQ57" s="89">
        <f t="shared" si="437"/>
        <v>0.000420051909144819</v>
      </c>
      <c r="BR57" s="89">
        <f t="shared" si="437"/>
        <v>0.337727179470242</v>
      </c>
      <c r="BS57" s="89">
        <f t="shared" si="437"/>
        <v>0.646810083853632</v>
      </c>
      <c r="BT57" s="89">
        <f t="shared" si="437"/>
        <v>0.0437724597195812</v>
      </c>
      <c r="BU57" s="89">
        <f t="shared" si="437"/>
        <v>0.226945560163174</v>
      </c>
      <c r="BV57" s="89">
        <f t="shared" si="437"/>
        <v>0.0732564204831381</v>
      </c>
      <c r="BX57" s="89">
        <f t="shared" si="280"/>
        <v>0.342397766756554</v>
      </c>
      <c r="BY57" s="89">
        <f t="shared" si="281"/>
        <v>0.457871570267827</v>
      </c>
      <c r="BZ57" s="89">
        <f t="shared" si="282"/>
        <v>0.984537263323874</v>
      </c>
      <c r="CA57" s="89">
        <f t="shared" si="283"/>
        <v>0.343974440365893</v>
      </c>
      <c r="CC57" s="89">
        <f t="shared" ref="CC57:CF57" si="438">BX57/SUM(BX$52:BX$61)</f>
        <v>0.0635435017346925</v>
      </c>
      <c r="CD57" s="89">
        <f t="shared" si="438"/>
        <v>0.0969266473974192</v>
      </c>
      <c r="CE57" s="89">
        <f t="shared" si="438"/>
        <v>0.148689617600857</v>
      </c>
      <c r="CF57" s="89">
        <f t="shared" si="438"/>
        <v>0.0799608142163061</v>
      </c>
      <c r="CH57" s="89">
        <f t="shared" si="285"/>
        <v>-0.175127831459499</v>
      </c>
      <c r="CI57" s="89">
        <f t="shared" si="286"/>
        <v>-0.226207487135576</v>
      </c>
      <c r="CJ57" s="89">
        <f t="shared" si="287"/>
        <v>-0.28338668708103</v>
      </c>
      <c r="CK57" s="89">
        <f t="shared" si="288"/>
        <v>-0.201998495073426</v>
      </c>
      <c r="CL57" s="89" t="s">
        <v>185</v>
      </c>
      <c r="CM57" s="89">
        <f t="shared" ref="CM57:CP57" si="439">AVERAGE(CM55:CM56)</f>
        <v>0.168849854624565</v>
      </c>
      <c r="CN57" s="89">
        <f t="shared" si="439"/>
        <v>0.111178972869926</v>
      </c>
      <c r="CO57" s="89">
        <f t="shared" si="439"/>
        <v>0.216967148061599</v>
      </c>
      <c r="CP57" s="89">
        <f t="shared" si="439"/>
        <v>0.50300402444391</v>
      </c>
      <c r="CR57" s="89">
        <f t="shared" ref="CR57:CU57" si="440">CM$57*BX57</f>
        <v>0.0578138131406198</v>
      </c>
      <c r="CS57" s="89">
        <f t="shared" si="440"/>
        <v>0.0509056908887172</v>
      </c>
      <c r="CT57" s="89">
        <f t="shared" si="440"/>
        <v>0.213612242183753</v>
      </c>
      <c r="CU57" s="89">
        <f t="shared" si="440"/>
        <v>0.173020527809886</v>
      </c>
      <c r="CV57" s="89">
        <f t="shared" si="291"/>
        <v>0.495352274022976</v>
      </c>
      <c r="CX57" s="89">
        <f t="shared" si="292"/>
        <v>0.173020527809886</v>
      </c>
    </row>
    <row r="58" s="89" customFormat="1" spans="1:102">
      <c r="A58" s="7" t="s">
        <v>75</v>
      </c>
      <c r="B58" s="9">
        <v>2018</v>
      </c>
      <c r="C58" s="7" t="s">
        <v>70</v>
      </c>
      <c r="D58" s="89">
        <v>31381</v>
      </c>
      <c r="E58" s="89">
        <v>2.2501514</v>
      </c>
      <c r="F58" s="89">
        <v>139237</v>
      </c>
      <c r="G58" s="89">
        <v>1134.5</v>
      </c>
      <c r="H58" s="89">
        <v>1502</v>
      </c>
      <c r="I58" s="89">
        <v>9</v>
      </c>
      <c r="J58" s="89">
        <v>3159</v>
      </c>
      <c r="K58" s="89">
        <v>18.845467</v>
      </c>
      <c r="L58" s="89">
        <v>1499800</v>
      </c>
      <c r="M58" s="89">
        <v>12122</v>
      </c>
      <c r="N58" s="89">
        <v>76400</v>
      </c>
      <c r="P58" s="90">
        <f t="shared" si="398"/>
        <v>0.99718507287489</v>
      </c>
      <c r="Q58" s="90">
        <f t="shared" si="399"/>
        <v>0.520047210021737</v>
      </c>
      <c r="R58" s="90">
        <f t="shared" si="400"/>
        <v>0.969474914357573</v>
      </c>
      <c r="S58" s="90">
        <f t="shared" si="401"/>
        <v>0.405411764705882</v>
      </c>
      <c r="T58" s="90">
        <f t="shared" si="402"/>
        <v>0.839805970149254</v>
      </c>
      <c r="U58" s="90">
        <f t="shared" si="403"/>
        <v>0.001</v>
      </c>
      <c r="V58" s="91">
        <f t="shared" si="404"/>
        <v>0.840388145315488</v>
      </c>
      <c r="W58" s="91">
        <f t="shared" si="405"/>
        <v>0.898494049986579</v>
      </c>
      <c r="X58" s="91">
        <f t="shared" ref="U58:Z58" si="441">(L58-MIN(L$52:L$61))/(MAX(L$52:L$61)-MIN(L$52:L$61))+0.001</f>
        <v>0.478238031334015</v>
      </c>
      <c r="Y58" s="91">
        <f t="shared" si="441"/>
        <v>0.664958756444306</v>
      </c>
      <c r="Z58" s="91">
        <f t="shared" si="441"/>
        <v>0.46556440717447</v>
      </c>
      <c r="AB58" s="89">
        <f t="shared" ref="AB58:AL58" si="442">P58/SUM(P$52:P$61)</f>
        <v>0.148805067727888</v>
      </c>
      <c r="AC58" s="89">
        <f t="shared" si="442"/>
        <v>0.112085715617109</v>
      </c>
      <c r="AD58" s="89">
        <f t="shared" si="442"/>
        <v>0.179646053964701</v>
      </c>
      <c r="AE58" s="89">
        <f t="shared" si="442"/>
        <v>0.0927653274109966</v>
      </c>
      <c r="AF58" s="89">
        <f t="shared" si="442"/>
        <v>0.137012686585336</v>
      </c>
      <c r="AG58" s="89">
        <f t="shared" si="442"/>
        <v>0.000284900284900285</v>
      </c>
      <c r="AH58" s="89">
        <f t="shared" si="442"/>
        <v>0.110783729716968</v>
      </c>
      <c r="AI58" s="89">
        <f t="shared" si="442"/>
        <v>0.147455704592699</v>
      </c>
      <c r="AJ58" s="89">
        <f t="shared" si="442"/>
        <v>0.0923827568150394</v>
      </c>
      <c r="AK58" s="89">
        <f t="shared" si="442"/>
        <v>0.129204981572722</v>
      </c>
      <c r="AL58" s="89">
        <f t="shared" si="442"/>
        <v>0.145349163194446</v>
      </c>
      <c r="AN58" s="89">
        <f t="shared" si="265"/>
        <v>-0.283491227878103</v>
      </c>
      <c r="AO58" s="89">
        <f t="shared" si="266"/>
        <v>-0.245298622716346</v>
      </c>
      <c r="AP58" s="89">
        <f t="shared" si="267"/>
        <v>-0.308410368764689</v>
      </c>
      <c r="AQ58" s="89">
        <f t="shared" si="268"/>
        <v>-0.220566480382338</v>
      </c>
      <c r="AR58" s="89">
        <f t="shared" si="269"/>
        <v>-0.272337617278335</v>
      </c>
      <c r="AS58" s="89">
        <f t="shared" si="270"/>
        <v>-0.00232574681380624</v>
      </c>
      <c r="AT58" s="89">
        <f t="shared" si="271"/>
        <v>-0.24374363231925</v>
      </c>
      <c r="AU58" s="89">
        <f t="shared" si="272"/>
        <v>-0.282263758297259</v>
      </c>
      <c r="AV58" s="89">
        <f t="shared" si="273"/>
        <v>-0.220038629669563</v>
      </c>
      <c r="AW58" s="89">
        <f t="shared" si="274"/>
        <v>-0.264399277032481</v>
      </c>
      <c r="AX58" s="89">
        <f t="shared" si="275"/>
        <v>-0.280322781195933</v>
      </c>
      <c r="BL58" s="89">
        <f t="shared" ref="BL58:BV58" si="443">AZ$57*P58</f>
        <v>0.280689990763407</v>
      </c>
      <c r="BM58" s="89">
        <f t="shared" si="443"/>
        <v>0.25796671078446</v>
      </c>
      <c r="BN58" s="89">
        <f t="shared" si="443"/>
        <v>0.21568186046948</v>
      </c>
      <c r="BO58" s="89">
        <f t="shared" si="443"/>
        <v>0.0703423140588054</v>
      </c>
      <c r="BP58" s="89">
        <f t="shared" si="443"/>
        <v>0.341330546367632</v>
      </c>
      <c r="BQ58" s="89">
        <f t="shared" si="443"/>
        <v>0.000420051909144819</v>
      </c>
      <c r="BR58" s="89">
        <f t="shared" si="443"/>
        <v>0.297359647072621</v>
      </c>
      <c r="BS58" s="89">
        <f t="shared" si="443"/>
        <v>0.580574437376432</v>
      </c>
      <c r="BT58" s="89">
        <f t="shared" si="443"/>
        <v>0.07294972197015</v>
      </c>
      <c r="BU58" s="89">
        <f t="shared" si="443"/>
        <v>0.272919431628147</v>
      </c>
      <c r="BV58" s="89">
        <f t="shared" si="443"/>
        <v>0.203466014940398</v>
      </c>
      <c r="BX58" s="89">
        <f t="shared" si="280"/>
        <v>0.754338562017347</v>
      </c>
      <c r="BY58" s="89">
        <f t="shared" si="281"/>
        <v>0.412092912335583</v>
      </c>
      <c r="BZ58" s="89">
        <f t="shared" si="282"/>
        <v>0.877934084449053</v>
      </c>
      <c r="CA58" s="89">
        <f t="shared" si="283"/>
        <v>0.549335168538694</v>
      </c>
      <c r="CC58" s="89">
        <f t="shared" ref="CC58:CF58" si="444">BX58/SUM(BX$52:BX$61)</f>
        <v>0.139993067648059</v>
      </c>
      <c r="CD58" s="89">
        <f t="shared" si="444"/>
        <v>0.0872357818275602</v>
      </c>
      <c r="CE58" s="89">
        <f t="shared" si="444"/>
        <v>0.132589885785304</v>
      </c>
      <c r="CF58" s="89">
        <f t="shared" si="444"/>
        <v>0.127699277037217</v>
      </c>
      <c r="CH58" s="89">
        <f t="shared" si="285"/>
        <v>-0.275249102286225</v>
      </c>
      <c r="CI58" s="89">
        <f t="shared" si="286"/>
        <v>-0.212780345094858</v>
      </c>
      <c r="CJ58" s="89">
        <f t="shared" si="287"/>
        <v>-0.267897132368634</v>
      </c>
      <c r="CK58" s="89">
        <f t="shared" si="288"/>
        <v>-0.262814967637629</v>
      </c>
      <c r="CR58" s="89">
        <f t="shared" ref="CR58:CU58" si="445">CM$57*BX58</f>
        <v>0.127369956534332</v>
      </c>
      <c r="CS58" s="89">
        <f t="shared" si="445"/>
        <v>0.0458160667204465</v>
      </c>
      <c r="CT58" s="89">
        <f t="shared" si="445"/>
        <v>0.190482854488982</v>
      </c>
      <c r="CU58" s="89">
        <f t="shared" si="445"/>
        <v>0.276317800543537</v>
      </c>
      <c r="CV58" s="89">
        <f t="shared" si="291"/>
        <v>0.639986678287298</v>
      </c>
      <c r="CX58" s="89">
        <f t="shared" si="292"/>
        <v>0.190482854488982</v>
      </c>
    </row>
    <row r="59" s="89" customFormat="1" spans="1:102">
      <c r="A59" s="7" t="s">
        <v>75</v>
      </c>
      <c r="B59" s="9">
        <v>2019</v>
      </c>
      <c r="C59" s="7" t="s">
        <v>70</v>
      </c>
      <c r="D59" s="89">
        <v>31394</v>
      </c>
      <c r="E59" s="89">
        <v>2.2802765</v>
      </c>
      <c r="F59" s="89">
        <v>139964</v>
      </c>
      <c r="G59" s="89">
        <v>1108</v>
      </c>
      <c r="H59" s="89">
        <v>1538</v>
      </c>
      <c r="I59" s="89">
        <v>9</v>
      </c>
      <c r="J59" s="89">
        <v>4037</v>
      </c>
      <c r="K59" s="89">
        <v>19.90752</v>
      </c>
      <c r="L59" s="89">
        <v>1615520</v>
      </c>
      <c r="M59" s="89">
        <v>12839</v>
      </c>
      <c r="N59" s="89">
        <v>77630</v>
      </c>
      <c r="P59" s="90">
        <f t="shared" si="398"/>
        <v>0.998456715249927</v>
      </c>
      <c r="Q59" s="90">
        <f t="shared" si="399"/>
        <v>0.561316884288985</v>
      </c>
      <c r="R59" s="90">
        <f t="shared" si="400"/>
        <v>0.979983276238382</v>
      </c>
      <c r="S59" s="90">
        <f t="shared" si="401"/>
        <v>0.0157058823529412</v>
      </c>
      <c r="T59" s="90">
        <f t="shared" si="402"/>
        <v>0.893537313432836</v>
      </c>
      <c r="U59" s="90">
        <f t="shared" si="403"/>
        <v>0.001</v>
      </c>
      <c r="V59" s="91">
        <f t="shared" si="404"/>
        <v>0.560592096876992</v>
      </c>
      <c r="W59" s="91">
        <f t="shared" si="405"/>
        <v>0.795988196489861</v>
      </c>
      <c r="X59" s="91">
        <f t="shared" ref="U59:Z59" si="446">(L59-MIN(L$52:L$61))/(MAX(L$52:L$61)-MIN(L$52:L$61))+0.001</f>
        <v>0.608518722501677</v>
      </c>
      <c r="Y59" s="91">
        <f t="shared" si="446"/>
        <v>0.776972504296204</v>
      </c>
      <c r="Z59" s="91">
        <f t="shared" si="446"/>
        <v>0.483471465175868</v>
      </c>
      <c r="AB59" s="89">
        <f t="shared" ref="AB59:AL59" si="447">P59/SUM(P$52:P$61)</f>
        <v>0.148994828720998</v>
      </c>
      <c r="AC59" s="89">
        <f t="shared" si="447"/>
        <v>0.120980563785482</v>
      </c>
      <c r="AD59" s="89">
        <f t="shared" si="447"/>
        <v>0.181593278918708</v>
      </c>
      <c r="AE59" s="89">
        <f t="shared" si="447"/>
        <v>0.00359378154653746</v>
      </c>
      <c r="AF59" s="89">
        <f t="shared" si="447"/>
        <v>0.145778849197653</v>
      </c>
      <c r="AG59" s="89">
        <f t="shared" si="447"/>
        <v>0.000284900284900285</v>
      </c>
      <c r="AH59" s="89">
        <f t="shared" si="447"/>
        <v>0.0738997613044322</v>
      </c>
      <c r="AI59" s="89">
        <f t="shared" si="447"/>
        <v>0.130633030193842</v>
      </c>
      <c r="AJ59" s="89">
        <f t="shared" si="447"/>
        <v>0.117549490996059</v>
      </c>
      <c r="AK59" s="89">
        <f t="shared" si="447"/>
        <v>0.150969841553641</v>
      </c>
      <c r="AL59" s="89">
        <f t="shared" si="447"/>
        <v>0.150939744982203</v>
      </c>
      <c r="AN59" s="89">
        <f t="shared" si="265"/>
        <v>-0.283662863044361</v>
      </c>
      <c r="AO59" s="89">
        <f t="shared" si="266"/>
        <v>-0.255526118793437</v>
      </c>
      <c r="AP59" s="89">
        <f t="shared" si="267"/>
        <v>-0.309795559543458</v>
      </c>
      <c r="AQ59" s="89">
        <f t="shared" si="268"/>
        <v>-0.0202277801130962</v>
      </c>
      <c r="AR59" s="89">
        <f t="shared" si="269"/>
        <v>-0.280721160168252</v>
      </c>
      <c r="AS59" s="89">
        <f t="shared" si="270"/>
        <v>-0.00232574681380624</v>
      </c>
      <c r="AT59" s="89">
        <f t="shared" si="271"/>
        <v>-0.192512254014063</v>
      </c>
      <c r="AU59" s="89">
        <f t="shared" si="272"/>
        <v>-0.265885660138237</v>
      </c>
      <c r="AV59" s="89">
        <f t="shared" si="273"/>
        <v>-0.251661215575363</v>
      </c>
      <c r="AW59" s="89">
        <f t="shared" si="274"/>
        <v>-0.285434933399497</v>
      </c>
      <c r="AX59" s="89">
        <f t="shared" si="275"/>
        <v>-0.285408124129957</v>
      </c>
      <c r="BL59" s="89">
        <f t="shared" ref="BL59:BV59" si="448">AZ$57*P59</f>
        <v>0.281047935638649</v>
      </c>
      <c r="BM59" s="89">
        <f t="shared" si="448"/>
        <v>0.278438317824565</v>
      </c>
      <c r="BN59" s="89">
        <f t="shared" si="448"/>
        <v>0.218019685829759</v>
      </c>
      <c r="BO59" s="89">
        <f t="shared" si="448"/>
        <v>0.00272510125561536</v>
      </c>
      <c r="BP59" s="89">
        <f t="shared" si="448"/>
        <v>0.363169101238578</v>
      </c>
      <c r="BQ59" s="89">
        <f t="shared" si="448"/>
        <v>0.000420051909144819</v>
      </c>
      <c r="BR59" s="89">
        <f t="shared" si="448"/>
        <v>0.198357710075103</v>
      </c>
      <c r="BS59" s="89">
        <f t="shared" si="448"/>
        <v>0.514338853264844</v>
      </c>
      <c r="BT59" s="89">
        <f t="shared" si="448"/>
        <v>0.0928225459115025</v>
      </c>
      <c r="BU59" s="89">
        <f t="shared" si="448"/>
        <v>0.318893303093119</v>
      </c>
      <c r="BV59" s="89">
        <f t="shared" si="448"/>
        <v>0.211291951963727</v>
      </c>
      <c r="BX59" s="89">
        <f t="shared" si="280"/>
        <v>0.777505939292973</v>
      </c>
      <c r="BY59" s="89">
        <f t="shared" si="281"/>
        <v>0.366314254403338</v>
      </c>
      <c r="BZ59" s="89">
        <f t="shared" si="282"/>
        <v>0.712696563339946</v>
      </c>
      <c r="CA59" s="89">
        <f t="shared" si="283"/>
        <v>0.623007800968349</v>
      </c>
      <c r="CC59" s="89">
        <f t="shared" ref="CC59:CF59" si="449">BX59/SUM(BX$52:BX$61)</f>
        <v>0.144292559119768</v>
      </c>
      <c r="CD59" s="89">
        <f t="shared" si="449"/>
        <v>0.0775449162577012</v>
      </c>
      <c r="CE59" s="89">
        <f t="shared" si="449"/>
        <v>0.10763490973485</v>
      </c>
      <c r="CF59" s="89">
        <f t="shared" si="449"/>
        <v>0.144825327648034</v>
      </c>
      <c r="CH59" s="89">
        <f t="shared" si="285"/>
        <v>-0.27933775152502</v>
      </c>
      <c r="CI59" s="89">
        <f t="shared" si="286"/>
        <v>-0.198274437093532</v>
      </c>
      <c r="CJ59" s="89">
        <f t="shared" si="287"/>
        <v>-0.239919316406555</v>
      </c>
      <c r="CK59" s="89">
        <f t="shared" si="288"/>
        <v>-0.279835393829252</v>
      </c>
      <c r="CR59" s="89">
        <f t="shared" ref="CR59:CU59" si="450">CM$57*BX59</f>
        <v>0.131281764819354</v>
      </c>
      <c r="CS59" s="89">
        <f t="shared" si="450"/>
        <v>0.0407264425521758</v>
      </c>
      <c r="CT59" s="89">
        <f t="shared" si="450"/>
        <v>0.154631740781171</v>
      </c>
      <c r="CU59" s="89">
        <f t="shared" si="450"/>
        <v>0.31337543114703</v>
      </c>
      <c r="CV59" s="89">
        <f t="shared" si="291"/>
        <v>0.640015379299731</v>
      </c>
      <c r="CX59" s="89">
        <f t="shared" si="292"/>
        <v>0.154631740781171</v>
      </c>
    </row>
    <row r="60" s="89" customFormat="1" spans="1:102">
      <c r="A60" s="7" t="s">
        <v>75</v>
      </c>
      <c r="B60" s="9">
        <v>2020</v>
      </c>
      <c r="C60" s="7" t="s">
        <v>70</v>
      </c>
      <c r="D60" s="89">
        <v>31407</v>
      </c>
      <c r="E60" s="89">
        <v>2.3104016</v>
      </c>
      <c r="F60" s="89">
        <v>140691</v>
      </c>
      <c r="G60" s="89">
        <v>1174</v>
      </c>
      <c r="H60" s="89">
        <v>1574</v>
      </c>
      <c r="I60" s="89">
        <v>9</v>
      </c>
      <c r="J60" s="89">
        <v>4915</v>
      </c>
      <c r="K60" s="89">
        <v>20.969574</v>
      </c>
      <c r="L60" s="89">
        <v>1416695</v>
      </c>
      <c r="M60" s="89">
        <v>13556</v>
      </c>
      <c r="N60" s="89">
        <v>97567</v>
      </c>
      <c r="P60" s="90">
        <f t="shared" si="398"/>
        <v>0.999728357624963</v>
      </c>
      <c r="Q60" s="90">
        <f t="shared" si="399"/>
        <v>0.602586558556234</v>
      </c>
      <c r="R60" s="90">
        <f t="shared" si="400"/>
        <v>0.990491638119191</v>
      </c>
      <c r="S60" s="90">
        <f t="shared" si="401"/>
        <v>0.986294117647059</v>
      </c>
      <c r="T60" s="90">
        <f t="shared" si="402"/>
        <v>0.947268656716418</v>
      </c>
      <c r="U60" s="90">
        <f t="shared" si="403"/>
        <v>0.001</v>
      </c>
      <c r="V60" s="91">
        <f t="shared" si="404"/>
        <v>0.280796048438496</v>
      </c>
      <c r="W60" s="91">
        <f t="shared" si="405"/>
        <v>0.693482246476441</v>
      </c>
      <c r="X60" s="91">
        <f t="shared" ref="U60:Z60" si="451">(L60-MIN(L$52:L$61))/(MAX(L$52:L$61)-MIN(L$52:L$61))+0.001</f>
        <v>0.384676185157999</v>
      </c>
      <c r="Y60" s="91">
        <f t="shared" si="451"/>
        <v>0.888986252148102</v>
      </c>
      <c r="Z60" s="91">
        <f t="shared" si="451"/>
        <v>0.77372594921966</v>
      </c>
      <c r="AB60" s="89">
        <f t="shared" ref="AB60:AL60" si="452">P60/SUM(P$52:P$61)</f>
        <v>0.149184589714108</v>
      </c>
      <c r="AC60" s="89">
        <f t="shared" si="452"/>
        <v>0.129875411953856</v>
      </c>
      <c r="AD60" s="89">
        <f t="shared" si="452"/>
        <v>0.183540503872714</v>
      </c>
      <c r="AE60" s="89">
        <f t="shared" si="452"/>
        <v>0.225681405208964</v>
      </c>
      <c r="AF60" s="89">
        <f t="shared" si="452"/>
        <v>0.154545011809969</v>
      </c>
      <c r="AG60" s="89">
        <f t="shared" si="452"/>
        <v>0.000284900284900285</v>
      </c>
      <c r="AH60" s="89">
        <f t="shared" si="452"/>
        <v>0.0370157928918964</v>
      </c>
      <c r="AI60" s="89">
        <f t="shared" si="452"/>
        <v>0.113810339955216</v>
      </c>
      <c r="AJ60" s="89">
        <f t="shared" si="452"/>
        <v>0.0743091183418831</v>
      </c>
      <c r="AK60" s="89">
        <f t="shared" si="452"/>
        <v>0.172734701534559</v>
      </c>
      <c r="AL60" s="89">
        <f t="shared" si="452"/>
        <v>0.241557167016767</v>
      </c>
      <c r="AN60" s="89">
        <f t="shared" si="265"/>
        <v>-0.283834256529451</v>
      </c>
      <c r="AO60" s="89">
        <f t="shared" si="266"/>
        <v>-0.265099048908089</v>
      </c>
      <c r="AP60" s="89">
        <f t="shared" si="267"/>
        <v>-0.311159869826482</v>
      </c>
      <c r="AQ60" s="89">
        <f t="shared" si="268"/>
        <v>-0.335956332702261</v>
      </c>
      <c r="AR60" s="89">
        <f t="shared" si="269"/>
        <v>-0.288577246661438</v>
      </c>
      <c r="AS60" s="89">
        <f t="shared" si="270"/>
        <v>-0.00232574681380624</v>
      </c>
      <c r="AT60" s="89">
        <f t="shared" si="271"/>
        <v>-0.122019252888733</v>
      </c>
      <c r="AU60" s="89">
        <f t="shared" si="272"/>
        <v>-0.247335123311222</v>
      </c>
      <c r="AV60" s="89">
        <f t="shared" si="273"/>
        <v>-0.193168159059674</v>
      </c>
      <c r="AW60" s="89">
        <f t="shared" si="274"/>
        <v>-0.303321855834135</v>
      </c>
      <c r="AX60" s="89">
        <f t="shared" si="275"/>
        <v>-0.343167976142587</v>
      </c>
      <c r="BL60" s="89">
        <f t="shared" ref="BL60:BV60" si="453">AZ$57*P60</f>
        <v>0.281405880513891</v>
      </c>
      <c r="BM60" s="89">
        <f t="shared" si="453"/>
        <v>0.29890992486467</v>
      </c>
      <c r="BN60" s="89">
        <f t="shared" si="453"/>
        <v>0.220357511190038</v>
      </c>
      <c r="BO60" s="89">
        <f t="shared" si="453"/>
        <v>0.171130235029598</v>
      </c>
      <c r="BP60" s="89">
        <f t="shared" si="453"/>
        <v>0.385007656109523</v>
      </c>
      <c r="BQ60" s="89">
        <f t="shared" si="453"/>
        <v>0.000420051909144819</v>
      </c>
      <c r="BR60" s="89">
        <f t="shared" si="453"/>
        <v>0.0993557730775845</v>
      </c>
      <c r="BS60" s="89">
        <f t="shared" si="453"/>
        <v>0.448103206787644</v>
      </c>
      <c r="BT60" s="89">
        <f t="shared" si="453"/>
        <v>0.0586779363354619</v>
      </c>
      <c r="BU60" s="89">
        <f t="shared" si="453"/>
        <v>0.364867174558092</v>
      </c>
      <c r="BV60" s="89">
        <f t="shared" si="453"/>
        <v>0.338142119796338</v>
      </c>
      <c r="BX60" s="89">
        <f t="shared" si="280"/>
        <v>0.8006733165686</v>
      </c>
      <c r="BY60" s="89">
        <f t="shared" si="281"/>
        <v>0.556557943048266</v>
      </c>
      <c r="BZ60" s="89">
        <f t="shared" si="282"/>
        <v>0.547458979865229</v>
      </c>
      <c r="CA60" s="89">
        <f t="shared" si="283"/>
        <v>0.761687230689892</v>
      </c>
      <c r="CC60" s="89">
        <f t="shared" ref="CC60:CF60" si="454">BX60/SUM(BX$52:BX$61)</f>
        <v>0.148592050591477</v>
      </c>
      <c r="CD60" s="89">
        <f t="shared" si="454"/>
        <v>0.117817525710359</v>
      </c>
      <c r="CE60" s="89">
        <f t="shared" si="454"/>
        <v>0.0826799242656378</v>
      </c>
      <c r="CF60" s="89">
        <f t="shared" si="454"/>
        <v>0.17706295583864</v>
      </c>
      <c r="CH60" s="89">
        <f t="shared" si="285"/>
        <v>-0.283298269670618</v>
      </c>
      <c r="CI60" s="89">
        <f t="shared" si="286"/>
        <v>-0.25196670991179</v>
      </c>
      <c r="CJ60" s="89">
        <f t="shared" si="287"/>
        <v>-0.206102734297267</v>
      </c>
      <c r="CK60" s="89">
        <f t="shared" si="288"/>
        <v>-0.306540229360174</v>
      </c>
      <c r="CR60" s="89">
        <f t="shared" ref="CR60:CU60" si="455">CM$57*BX60</f>
        <v>0.135193573104376</v>
      </c>
      <c r="CS60" s="89">
        <f t="shared" si="455"/>
        <v>0.0618775404507049</v>
      </c>
      <c r="CT60" s="89">
        <f t="shared" si="455"/>
        <v>0.118780613542071</v>
      </c>
      <c r="CU60" s="89">
        <f t="shared" si="455"/>
        <v>0.383131742404552</v>
      </c>
      <c r="CV60" s="89">
        <f t="shared" si="291"/>
        <v>0.698983469501705</v>
      </c>
      <c r="CX60" s="89">
        <f t="shared" si="292"/>
        <v>0.135193573104376</v>
      </c>
    </row>
    <row r="61" s="89" customFormat="1" spans="1:102">
      <c r="A61" s="7" t="s">
        <v>75</v>
      </c>
      <c r="B61" s="9">
        <v>2021</v>
      </c>
      <c r="C61" s="8" t="s">
        <v>70</v>
      </c>
      <c r="D61" s="89">
        <v>31420</v>
      </c>
      <c r="E61" s="89">
        <v>2.3405267</v>
      </c>
      <c r="F61" s="89">
        <v>141418</v>
      </c>
      <c r="G61" s="89">
        <v>1175</v>
      </c>
      <c r="H61" s="89">
        <v>1610</v>
      </c>
      <c r="I61" s="89">
        <v>9</v>
      </c>
      <c r="J61" s="89">
        <v>5793</v>
      </c>
      <c r="K61" s="89">
        <v>22.031628</v>
      </c>
      <c r="L61" s="89">
        <v>1964136</v>
      </c>
      <c r="M61" s="89">
        <v>14273</v>
      </c>
      <c r="N61" s="89">
        <v>113178</v>
      </c>
      <c r="P61" s="90">
        <f t="shared" si="398"/>
        <v>1.001</v>
      </c>
      <c r="Q61" s="90">
        <f t="shared" si="399"/>
        <v>0.643856232823482</v>
      </c>
      <c r="R61" s="90">
        <f t="shared" si="400"/>
        <v>1.001</v>
      </c>
      <c r="S61" s="90">
        <f t="shared" si="401"/>
        <v>1.001</v>
      </c>
      <c r="T61" s="90">
        <f t="shared" si="402"/>
        <v>1.001</v>
      </c>
      <c r="U61" s="90">
        <f t="shared" si="403"/>
        <v>0.001</v>
      </c>
      <c r="V61" s="91">
        <f t="shared" si="404"/>
        <v>0.001</v>
      </c>
      <c r="W61" s="91">
        <f t="shared" si="405"/>
        <v>0.59097629646302</v>
      </c>
      <c r="X61" s="91">
        <f t="shared" ref="U61:Z61" si="456">(L61-MIN(L$52:L$61))/(MAX(L$52:L$61)-MIN(L$52:L$61))+0.001</f>
        <v>1.001</v>
      </c>
      <c r="Y61" s="91">
        <f t="shared" si="456"/>
        <v>1.001</v>
      </c>
      <c r="Z61" s="91">
        <f t="shared" si="456"/>
        <v>1.001</v>
      </c>
      <c r="AB61" s="89">
        <f t="shared" ref="AB61:AL61" si="457">P61/SUM(P$52:P$61)</f>
        <v>0.149374350707217</v>
      </c>
      <c r="AC61" s="89">
        <f t="shared" si="457"/>
        <v>0.138770260122229</v>
      </c>
      <c r="AD61" s="89">
        <f t="shared" si="457"/>
        <v>0.185487728826721</v>
      </c>
      <c r="AE61" s="89">
        <f t="shared" si="457"/>
        <v>0.22904636920385</v>
      </c>
      <c r="AF61" s="89">
        <f t="shared" si="457"/>
        <v>0.163311174422285</v>
      </c>
      <c r="AG61" s="89">
        <f t="shared" si="457"/>
        <v>0.000284900284900285</v>
      </c>
      <c r="AH61" s="89">
        <f t="shared" si="457"/>
        <v>0.000131824479360521</v>
      </c>
      <c r="AI61" s="89">
        <f t="shared" si="457"/>
        <v>0.0969876497165897</v>
      </c>
      <c r="AJ61" s="89">
        <f t="shared" si="457"/>
        <v>0.193366343772161</v>
      </c>
      <c r="AK61" s="89">
        <f t="shared" si="457"/>
        <v>0.194499561515478</v>
      </c>
      <c r="AL61" s="89">
        <f t="shared" si="457"/>
        <v>0.31251210383683</v>
      </c>
      <c r="AN61" s="89">
        <f t="shared" si="265"/>
        <v>-0.284005408640788</v>
      </c>
      <c r="AO61" s="89">
        <f t="shared" si="266"/>
        <v>-0.274062315573637</v>
      </c>
      <c r="AP61" s="89">
        <f t="shared" si="267"/>
        <v>-0.312503521148272</v>
      </c>
      <c r="AQ61" s="89">
        <f t="shared" si="268"/>
        <v>-0.337575595924337</v>
      </c>
      <c r="AR61" s="89">
        <f t="shared" si="269"/>
        <v>-0.295935828468284</v>
      </c>
      <c r="AS61" s="89">
        <f t="shared" si="270"/>
        <v>-0.00232574681380624</v>
      </c>
      <c r="AT61" s="89">
        <f t="shared" si="271"/>
        <v>-0.00117772506903059</v>
      </c>
      <c r="AU61" s="89">
        <f t="shared" si="272"/>
        <v>-0.226288832885262</v>
      </c>
      <c r="AV61" s="89">
        <f t="shared" si="273"/>
        <v>-0.317733530494582</v>
      </c>
      <c r="AW61" s="89">
        <f t="shared" si="274"/>
        <v>-0.318459066590331</v>
      </c>
      <c r="AX61" s="89">
        <f t="shared" si="275"/>
        <v>-0.363486602580654</v>
      </c>
      <c r="AY61" s="89" t="s">
        <v>170</v>
      </c>
      <c r="BL61" s="89">
        <f t="shared" ref="BL61:BV61" si="458">AZ$57*P61</f>
        <v>0.281763825389133</v>
      </c>
      <c r="BM61" s="89">
        <f t="shared" si="458"/>
        <v>0.319381531904775</v>
      </c>
      <c r="BN61" s="89">
        <f t="shared" si="458"/>
        <v>0.222695336550317</v>
      </c>
      <c r="BO61" s="89">
        <f t="shared" si="458"/>
        <v>0.173681827965568</v>
      </c>
      <c r="BP61" s="89">
        <f t="shared" si="458"/>
        <v>0.406846210980468</v>
      </c>
      <c r="BQ61" s="89">
        <f t="shared" si="458"/>
        <v>0.000420051909144819</v>
      </c>
      <c r="BR61" s="89">
        <f t="shared" si="458"/>
        <v>0.000353836080066301</v>
      </c>
      <c r="BS61" s="89">
        <f t="shared" si="458"/>
        <v>0.381867560310445</v>
      </c>
      <c r="BT61" s="89">
        <f t="shared" si="458"/>
        <v>0.152691059488573</v>
      </c>
      <c r="BU61" s="89">
        <f t="shared" si="458"/>
        <v>0.410841046023064</v>
      </c>
      <c r="BV61" s="89">
        <f t="shared" si="458"/>
        <v>0.437467894488363</v>
      </c>
      <c r="BX61" s="89">
        <f t="shared" si="280"/>
        <v>0.823840693844226</v>
      </c>
      <c r="BY61" s="89">
        <f t="shared" si="281"/>
        <v>0.580948090855181</v>
      </c>
      <c r="BZ61" s="89">
        <f t="shared" si="282"/>
        <v>0.382221396390511</v>
      </c>
      <c r="CA61" s="89">
        <f t="shared" si="283"/>
        <v>1.001</v>
      </c>
      <c r="CC61" s="89">
        <f t="shared" ref="CC61:CF61" si="459">BX61/SUM(BX$52:BX$61)</f>
        <v>0.152891542063186</v>
      </c>
      <c r="CD61" s="89">
        <f t="shared" si="459"/>
        <v>0.122980666228275</v>
      </c>
      <c r="CE61" s="89">
        <f t="shared" si="459"/>
        <v>0.0577249387964253</v>
      </c>
      <c r="CF61" s="89">
        <f t="shared" si="459"/>
        <v>0.232693961055308</v>
      </c>
      <c r="CH61" s="89">
        <f t="shared" si="285"/>
        <v>-0.287134365230021</v>
      </c>
      <c r="CI61" s="89">
        <f t="shared" si="286"/>
        <v>-0.25773404056628</v>
      </c>
      <c r="CJ61" s="89">
        <f t="shared" si="287"/>
        <v>-0.164635334369956</v>
      </c>
      <c r="CK61" s="89">
        <f t="shared" si="288"/>
        <v>-0.33927504611193</v>
      </c>
      <c r="CL61" s="89" t="s">
        <v>170</v>
      </c>
      <c r="CR61" s="89">
        <f t="shared" ref="CR61:CU61" si="460">CM$57*BX61</f>
        <v>0.139105381389398</v>
      </c>
      <c r="CS61" s="89">
        <f t="shared" si="460"/>
        <v>0.0645892120320234</v>
      </c>
      <c r="CT61" s="89">
        <f t="shared" si="460"/>
        <v>0.0829294863029712</v>
      </c>
      <c r="CU61" s="89">
        <f t="shared" si="460"/>
        <v>0.503507028468354</v>
      </c>
      <c r="CV61" s="89">
        <f t="shared" si="291"/>
        <v>0.790131108192746</v>
      </c>
      <c r="CX61" s="89">
        <f t="shared" si="292"/>
        <v>0.139105381389398</v>
      </c>
    </row>
    <row r="62" s="95" customFormat="1" spans="1:102">
      <c r="A62" s="58" t="s">
        <v>76</v>
      </c>
      <c r="B62" s="59">
        <v>2012</v>
      </c>
      <c r="C62" s="58" t="s">
        <v>70</v>
      </c>
      <c r="D62" s="95">
        <v>24520</v>
      </c>
      <c r="E62" s="95">
        <v>2.3924144</v>
      </c>
      <c r="F62" s="95">
        <v>70880</v>
      </c>
      <c r="G62" s="95">
        <v>376</v>
      </c>
      <c r="H62" s="95">
        <v>1500</v>
      </c>
      <c r="I62" s="95">
        <v>16</v>
      </c>
      <c r="J62" s="95">
        <v>3631</v>
      </c>
      <c r="K62" s="95">
        <v>27.223467</v>
      </c>
      <c r="L62" s="95">
        <v>2010700</v>
      </c>
      <c r="M62" s="95">
        <v>8005</v>
      </c>
      <c r="N62" s="95">
        <v>42944</v>
      </c>
      <c r="P62" s="96">
        <f t="shared" ref="P62:U62" si="461">(D62-MIN(D$62:D$71))/(MAX(D$62:D$71)-MIN(D$62:D$71))+0.001</f>
        <v>0.001</v>
      </c>
      <c r="Q62" s="97">
        <f t="shared" si="461"/>
        <v>0.251813390242814</v>
      </c>
      <c r="R62" s="97">
        <f t="shared" si="461"/>
        <v>0.001</v>
      </c>
      <c r="S62" s="97">
        <f t="shared" si="461"/>
        <v>0.535621578099839</v>
      </c>
      <c r="T62" s="97">
        <f t="shared" si="461"/>
        <v>0.001</v>
      </c>
      <c r="U62" s="97">
        <f t="shared" si="461"/>
        <v>0.501</v>
      </c>
      <c r="V62" s="91">
        <f>(MAX(J$62:J$71)-J62)/(MAX(J$62:J$71)-MIN(J$62:J$71))+0.001</f>
        <v>0.503415458937198</v>
      </c>
      <c r="W62" s="91">
        <f>(MAX(K$62:K$71)-K62)/(MAX(K$62:K$71)-MIN(K$62:K$71))+0.001</f>
        <v>0.0655708375039547</v>
      </c>
      <c r="X62" s="97">
        <f t="shared" ref="U62:Z62" si="462">(L62-MIN(L$62:L$71))/(MAX(L$62:L$71)-MIN(L$62:L$71))+0.001</f>
        <v>0.899502819366129</v>
      </c>
      <c r="Y62" s="97">
        <f t="shared" si="462"/>
        <v>0.001</v>
      </c>
      <c r="Z62" s="97">
        <f t="shared" si="462"/>
        <v>0.001</v>
      </c>
      <c r="AB62" s="95">
        <f t="shared" ref="AB62:AL62" si="463">P62/SUM(P$62:P$71)</f>
        <v>0.000209190044780987</v>
      </c>
      <c r="AC62" s="95">
        <f t="shared" si="463"/>
        <v>0.0517777680019774</v>
      </c>
      <c r="AD62" s="95">
        <f t="shared" si="463"/>
        <v>0.000209218595785985</v>
      </c>
      <c r="AE62" s="95">
        <f t="shared" si="463"/>
        <v>0.0825934083397687</v>
      </c>
      <c r="AF62" s="95">
        <f t="shared" si="463"/>
        <v>0.000204077509042048</v>
      </c>
      <c r="AG62" s="95">
        <f t="shared" si="463"/>
        <v>0.1</v>
      </c>
      <c r="AH62" s="95">
        <f t="shared" si="463"/>
        <v>0.0775742190989489</v>
      </c>
      <c r="AI62" s="95">
        <f t="shared" si="463"/>
        <v>0.00994717366382352</v>
      </c>
      <c r="AJ62" s="95">
        <f t="shared" si="463"/>
        <v>0.15110593648978</v>
      </c>
      <c r="AK62" s="95">
        <f t="shared" si="463"/>
        <v>0.000192907767956866</v>
      </c>
      <c r="AL62" s="95">
        <f t="shared" si="463"/>
        <v>0.000257192957405573</v>
      </c>
      <c r="AN62" s="89">
        <f t="shared" si="265"/>
        <v>-0.00177231399973006</v>
      </c>
      <c r="AO62" s="89">
        <f t="shared" si="266"/>
        <v>-0.153303326114089</v>
      </c>
      <c r="AP62" s="89">
        <f t="shared" si="267"/>
        <v>-0.00177252733852607</v>
      </c>
      <c r="AQ62" s="89">
        <f t="shared" si="268"/>
        <v>-0.205973539905922</v>
      </c>
      <c r="AR62" s="89">
        <f t="shared" si="269"/>
        <v>-0.00173404877591821</v>
      </c>
      <c r="AS62" s="89">
        <f t="shared" si="270"/>
        <v>-0.230258509299405</v>
      </c>
      <c r="AT62" s="89">
        <f t="shared" si="271"/>
        <v>-0.198320053091066</v>
      </c>
      <c r="AU62" s="89">
        <f t="shared" si="272"/>
        <v>-0.0458611141502246</v>
      </c>
      <c r="AV62" s="89">
        <f t="shared" si="273"/>
        <v>-0.285556088457787</v>
      </c>
      <c r="AW62" s="89">
        <f t="shared" si="274"/>
        <v>-0.00164999769713267</v>
      </c>
      <c r="AX62" s="89">
        <f t="shared" si="275"/>
        <v>-0.00212587569950367</v>
      </c>
      <c r="AZ62" s="95">
        <f t="shared" ref="AZ62:BJ62" si="464">SUM(AN62:AN71)</f>
        <v>-2.03023249075653</v>
      </c>
      <c r="BA62" s="95">
        <f t="shared" si="464"/>
        <v>-1.97903669122564</v>
      </c>
      <c r="BB62" s="95">
        <f t="shared" si="464"/>
        <v>-2.02786375035116</v>
      </c>
      <c r="BC62" s="95">
        <f t="shared" si="464"/>
        <v>-2.14920294310882</v>
      </c>
      <c r="BD62" s="95">
        <f t="shared" si="464"/>
        <v>-2.02230525988312</v>
      </c>
      <c r="BE62" s="95">
        <f t="shared" si="464"/>
        <v>-2.05764711699122</v>
      </c>
      <c r="BF62" s="95">
        <f t="shared" si="464"/>
        <v>-2.14940671951852</v>
      </c>
      <c r="BG62" s="95">
        <f t="shared" si="464"/>
        <v>-2.0912800098435</v>
      </c>
      <c r="BH62" s="95">
        <f t="shared" si="464"/>
        <v>-2.09006315438042</v>
      </c>
      <c r="BI62" s="95">
        <f t="shared" si="464"/>
        <v>-2.08682305048379</v>
      </c>
      <c r="BJ62" s="95">
        <f t="shared" si="464"/>
        <v>-1.89538668498151</v>
      </c>
      <c r="BL62" s="95">
        <f t="shared" ref="BL62:BV62" si="465">AZ$67*P62</f>
        <v>0.0002866615737808</v>
      </c>
      <c r="BM62" s="95">
        <f t="shared" si="465"/>
        <v>0.126533029763391</v>
      </c>
      <c r="BN62" s="95">
        <f t="shared" si="465"/>
        <v>0.000210851129410322</v>
      </c>
      <c r="BO62" s="95">
        <f t="shared" si="465"/>
        <v>0.0821416343336109</v>
      </c>
      <c r="BP62" s="95">
        <f t="shared" si="465"/>
        <v>0.000520005362965566</v>
      </c>
      <c r="BQ62" s="95">
        <f t="shared" si="465"/>
        <v>0.163645160597716</v>
      </c>
      <c r="BR62" s="95">
        <f t="shared" si="465"/>
        <v>0.168710006716045</v>
      </c>
      <c r="BS62" s="95">
        <f t="shared" si="465"/>
        <v>0.0435960327194061</v>
      </c>
      <c r="BT62" s="95">
        <f t="shared" si="465"/>
        <v>0.163689902037002</v>
      </c>
      <c r="BU62" s="95">
        <f t="shared" si="465"/>
        <v>0.000419756039570727</v>
      </c>
      <c r="BV62" s="95">
        <f t="shared" si="465"/>
        <v>0.000398265762570646</v>
      </c>
      <c r="BX62" s="89">
        <f t="shared" si="280"/>
        <v>0.127030542466582</v>
      </c>
      <c r="BY62" s="89">
        <f t="shared" si="281"/>
        <v>0.246306800294293</v>
      </c>
      <c r="BZ62" s="89">
        <f t="shared" si="282"/>
        <v>0.212306039435451</v>
      </c>
      <c r="CA62" s="89">
        <f t="shared" si="283"/>
        <v>0.164507923839143</v>
      </c>
      <c r="CC62" s="95">
        <f t="shared" ref="CC62:CF62" si="466">BX62/SUM(BX$62:BX$71)</f>
        <v>0.0256516765701251</v>
      </c>
      <c r="CD62" s="95">
        <f t="shared" si="466"/>
        <v>0.0476017861626852</v>
      </c>
      <c r="CE62" s="95">
        <f t="shared" si="466"/>
        <v>0.0326967524452182</v>
      </c>
      <c r="CF62" s="95">
        <f t="shared" si="466"/>
        <v>0.0342173777422014</v>
      </c>
      <c r="CH62" s="89">
        <f t="shared" si="285"/>
        <v>-0.093965845300315</v>
      </c>
      <c r="CI62" s="89">
        <f t="shared" si="286"/>
        <v>-0.144941964375434</v>
      </c>
      <c r="CJ62" s="89">
        <f t="shared" si="287"/>
        <v>-0.111838572096717</v>
      </c>
      <c r="CK62" s="89">
        <f t="shared" si="288"/>
        <v>-0.11548439044138</v>
      </c>
      <c r="CM62" s="95">
        <f t="shared" ref="CM62:CP62" si="467">SUM(CH62:CH71)</f>
        <v>-2.12263082694187</v>
      </c>
      <c r="CN62" s="95">
        <f t="shared" si="467"/>
        <v>-2.26284121482741</v>
      </c>
      <c r="CO62" s="95">
        <f t="shared" si="467"/>
        <v>-2.20793638248105</v>
      </c>
      <c r="CP62" s="95">
        <f t="shared" si="467"/>
        <v>-2.15425639837111</v>
      </c>
      <c r="CR62" s="95">
        <f t="shared" ref="CR62:CU62" si="468">CM$67*BX62</f>
        <v>0.033176040420385</v>
      </c>
      <c r="CS62" s="95">
        <f t="shared" si="468"/>
        <v>0.0221162890607394</v>
      </c>
      <c r="CT62" s="95">
        <f t="shared" si="468"/>
        <v>0.052915722607429</v>
      </c>
      <c r="CU62" s="95">
        <f t="shared" si="468"/>
        <v>0.0657702433998687</v>
      </c>
      <c r="CV62" s="89">
        <f t="shared" si="291"/>
        <v>0.173978295488422</v>
      </c>
      <c r="CW62" s="95">
        <f>AVERAGE(CV62:CV71)</f>
        <v>0.529844723393835</v>
      </c>
      <c r="CX62" s="89">
        <f t="shared" si="292"/>
        <v>0.052915722607429</v>
      </c>
    </row>
    <row r="63" s="89" customFormat="1" spans="1:102">
      <c r="A63" s="7" t="s">
        <v>76</v>
      </c>
      <c r="B63" s="9">
        <v>2013</v>
      </c>
      <c r="C63" s="7" t="s">
        <v>70</v>
      </c>
      <c r="D63" s="89">
        <v>24881</v>
      </c>
      <c r="E63" s="89">
        <v>2.2805353</v>
      </c>
      <c r="F63" s="89">
        <v>79048</v>
      </c>
      <c r="G63" s="89">
        <v>498</v>
      </c>
      <c r="H63" s="89">
        <v>1540</v>
      </c>
      <c r="I63" s="89">
        <v>18</v>
      </c>
      <c r="J63" s="89">
        <v>3450</v>
      </c>
      <c r="K63" s="89">
        <v>27.86108</v>
      </c>
      <c r="L63" s="89">
        <v>2097000</v>
      </c>
      <c r="M63" s="89">
        <v>9110</v>
      </c>
      <c r="N63" s="89">
        <v>46386</v>
      </c>
      <c r="P63" s="90">
        <f t="shared" ref="P63:S63" si="469">(D63-MIN(D$62:D$71))/(MAX(D$62:D$71)-MIN(D$62:D$71))+0.001</f>
        <v>0.138262357414449</v>
      </c>
      <c r="Q63" s="91">
        <f t="shared" si="469"/>
        <v>0.001</v>
      </c>
      <c r="R63" s="91">
        <f t="shared" si="469"/>
        <v>0.163492291165178</v>
      </c>
      <c r="S63" s="91">
        <f t="shared" ref="S63:S71" si="470">(G63-MIN(G$62:G$71))/(MAX(G$62:G$71)-MIN(G$62:G$71))+0.001</f>
        <v>0.732078904991948</v>
      </c>
      <c r="T63" s="91">
        <f t="shared" ref="T63:T71" si="471">(H63-MIN(H$62:H$71))/(MAX(H$62:H$71)-MIN(H$62:H$71))+0.001</f>
        <v>0.00892079207920792</v>
      </c>
      <c r="U63" s="91">
        <f t="shared" ref="U63:U71" si="472">(I63-MIN(I$62:I$71))/(MAX(I$62:I$71)-MIN(I$62:I$71))+0.001</f>
        <v>0.834333333333333</v>
      </c>
      <c r="V63" s="91">
        <f t="shared" ref="V63:V72" si="473">(MAX(J$62:J$71)-J63)/(MAX(J$62:J$71)-MIN(J$62:J$71))+0.001</f>
        <v>0.612714975845411</v>
      </c>
      <c r="W63" s="91">
        <f t="shared" ref="W63:W71" si="474">(MAX(K$62:K$71)-K63)/(MAX(K$62:K$71)-MIN(K$62:K$71))+0.001</f>
        <v>0.001</v>
      </c>
      <c r="X63" s="91">
        <f t="shared" ref="U63:Z63" si="475">(L63-MIN(L$62:L$71))/(MAX(L$62:L$71)-MIN(L$62:L$71))+0.001</f>
        <v>0.983403266575928</v>
      </c>
      <c r="Y63" s="91">
        <f t="shared" si="475"/>
        <v>0.161867666326976</v>
      </c>
      <c r="Z63" s="91">
        <f t="shared" si="475"/>
        <v>0.098099977431731</v>
      </c>
      <c r="AB63" s="89">
        <f t="shared" ref="AB63:AL63" si="476">P63/SUM(P$62:P$71)</f>
        <v>0.0289231087390534</v>
      </c>
      <c r="AC63" s="89">
        <f t="shared" si="476"/>
        <v>0.00020561959771897</v>
      </c>
      <c r="AD63" s="89">
        <f t="shared" si="476"/>
        <v>0.034205627579412</v>
      </c>
      <c r="AE63" s="89">
        <f t="shared" si="476"/>
        <v>0.11288733391107</v>
      </c>
      <c r="AF63" s="89">
        <f t="shared" si="476"/>
        <v>0.00182053302620678</v>
      </c>
      <c r="AG63" s="89">
        <f t="shared" si="476"/>
        <v>0.166533599467731</v>
      </c>
      <c r="AH63" s="89">
        <f t="shared" si="476"/>
        <v>0.0944168180329333</v>
      </c>
      <c r="AI63" s="89">
        <f t="shared" si="476"/>
        <v>0.000151701183673666</v>
      </c>
      <c r="AJ63" s="89">
        <f t="shared" si="476"/>
        <v>0.165200228775025</v>
      </c>
      <c r="AK63" s="89">
        <f t="shared" si="476"/>
        <v>0.0312255302155236</v>
      </c>
      <c r="AL63" s="89">
        <f t="shared" si="476"/>
        <v>0.0252306233170868</v>
      </c>
      <c r="AN63" s="89">
        <f t="shared" si="265"/>
        <v>-0.102477882864625</v>
      </c>
      <c r="AO63" s="89">
        <f t="shared" si="266"/>
        <v>-0.00174560401952453</v>
      </c>
      <c r="AP63" s="89">
        <f t="shared" si="267"/>
        <v>-0.115456481532729</v>
      </c>
      <c r="AQ63" s="89">
        <f t="shared" si="268"/>
        <v>-0.24624847943998</v>
      </c>
      <c r="AR63" s="89">
        <f t="shared" si="269"/>
        <v>-0.0114850618905579</v>
      </c>
      <c r="AS63" s="89">
        <f t="shared" si="270"/>
        <v>-0.298521167855094</v>
      </c>
      <c r="AT63" s="89">
        <f t="shared" si="271"/>
        <v>-0.222827095659689</v>
      </c>
      <c r="AU63" s="89">
        <f t="shared" si="272"/>
        <v>-0.00133399920546438</v>
      </c>
      <c r="AV63" s="89">
        <f t="shared" si="273"/>
        <v>-0.297459041793061</v>
      </c>
      <c r="AW63" s="89">
        <f t="shared" si="274"/>
        <v>-0.108243901353547</v>
      </c>
      <c r="AX63" s="89">
        <f t="shared" si="275"/>
        <v>-0.0928410441654944</v>
      </c>
      <c r="AY63" s="89" t="s">
        <v>181</v>
      </c>
      <c r="AZ63" s="91">
        <f t="shared" ref="AZ63:BJ63" si="477">-1/LN(10)*AZ62</f>
        <v>0.881718767716254</v>
      </c>
      <c r="BA63" s="91">
        <f t="shared" si="477"/>
        <v>0.859484714483364</v>
      </c>
      <c r="BB63" s="91">
        <f t="shared" si="477"/>
        <v>0.880690036829141</v>
      </c>
      <c r="BC63" s="91">
        <f t="shared" si="477"/>
        <v>0.933386978682387</v>
      </c>
      <c r="BD63" s="91">
        <f t="shared" si="477"/>
        <v>0.878276015091161</v>
      </c>
      <c r="BE63" s="91">
        <f t="shared" si="477"/>
        <v>0.893624788613423</v>
      </c>
      <c r="BF63" s="91">
        <f t="shared" si="477"/>
        <v>0.933475477652664</v>
      </c>
      <c r="BG63" s="91">
        <f t="shared" si="477"/>
        <v>0.908231368389612</v>
      </c>
      <c r="BH63" s="91">
        <f t="shared" si="477"/>
        <v>0.907702894776719</v>
      </c>
      <c r="BI63" s="91">
        <f t="shared" si="477"/>
        <v>0.906295735533622</v>
      </c>
      <c r="BJ63" s="91">
        <f t="shared" si="477"/>
        <v>0.823155978360365</v>
      </c>
      <c r="BL63" s="89">
        <f t="shared" ref="BL63:BV63" si="478">AZ$67*P63</f>
        <v>0.0396345049710694</v>
      </c>
      <c r="BM63" s="89">
        <f t="shared" si="478"/>
        <v>0.000502487296808878</v>
      </c>
      <c r="BN63" s="89">
        <f t="shared" si="478"/>
        <v>0.034472534242059</v>
      </c>
      <c r="BO63" s="89">
        <f t="shared" si="478"/>
        <v>0.112269856510504</v>
      </c>
      <c r="BP63" s="89">
        <f t="shared" si="478"/>
        <v>0.00463885972308886</v>
      </c>
      <c r="BQ63" s="89">
        <f t="shared" si="478"/>
        <v>0.272524176298126</v>
      </c>
      <c r="BR63" s="89">
        <f t="shared" si="478"/>
        <v>0.205339637181853</v>
      </c>
      <c r="BS63" s="89">
        <f t="shared" si="478"/>
        <v>0.000664869237285199</v>
      </c>
      <c r="BT63" s="89">
        <f t="shared" si="478"/>
        <v>0.178957954219774</v>
      </c>
      <c r="BU63" s="89">
        <f t="shared" si="478"/>
        <v>0.0679449305519673</v>
      </c>
      <c r="BV63" s="89">
        <f t="shared" si="478"/>
        <v>0.0390698623200115</v>
      </c>
      <c r="BX63" s="89">
        <f t="shared" si="280"/>
        <v>0.0746095265099373</v>
      </c>
      <c r="BY63" s="89">
        <f t="shared" si="281"/>
        <v>0.389432892531719</v>
      </c>
      <c r="BZ63" s="89">
        <f t="shared" si="282"/>
        <v>0.206004506419139</v>
      </c>
      <c r="CA63" s="89">
        <f t="shared" si="283"/>
        <v>0.285972747091753</v>
      </c>
      <c r="CC63" s="89">
        <f t="shared" ref="CC63:CF63" si="479">BX63/SUM(BX$62:BX$71)</f>
        <v>0.0150661361112157</v>
      </c>
      <c r="CD63" s="89">
        <f t="shared" si="479"/>
        <v>0.0752626450137049</v>
      </c>
      <c r="CE63" s="89">
        <f t="shared" si="479"/>
        <v>0.0317262682064862</v>
      </c>
      <c r="CF63" s="89">
        <f t="shared" si="479"/>
        <v>0.0594818613161855</v>
      </c>
      <c r="CH63" s="89">
        <f t="shared" si="285"/>
        <v>-0.0632070466333893</v>
      </c>
      <c r="CI63" s="89">
        <f t="shared" si="286"/>
        <v>-0.1946872538031</v>
      </c>
      <c r="CJ63" s="89">
        <f t="shared" si="287"/>
        <v>-0.109474987574448</v>
      </c>
      <c r="CK63" s="89">
        <f t="shared" si="288"/>
        <v>-0.16786280106488</v>
      </c>
      <c r="CL63" s="89" t="s">
        <v>181</v>
      </c>
      <c r="CM63" s="91">
        <f t="shared" ref="CM63:CP63" si="480">-1/LN(10)*CM62</f>
        <v>0.921846855258588</v>
      </c>
      <c r="CN63" s="91">
        <f t="shared" si="480"/>
        <v>0.982739453022796</v>
      </c>
      <c r="CO63" s="91">
        <f t="shared" si="480"/>
        <v>0.958894587304947</v>
      </c>
      <c r="CP63" s="91">
        <f t="shared" si="480"/>
        <v>0.935581666417347</v>
      </c>
      <c r="CR63" s="89">
        <f t="shared" ref="CR63:CU63" si="481">CM$67*BX63</f>
        <v>0.0194854608913493</v>
      </c>
      <c r="CS63" s="89">
        <f t="shared" si="481"/>
        <v>0.0349678141679425</v>
      </c>
      <c r="CT63" s="89">
        <f t="shared" si="481"/>
        <v>0.051345111738424</v>
      </c>
      <c r="CU63" s="89">
        <f t="shared" si="481"/>
        <v>0.114331861608957</v>
      </c>
      <c r="CV63" s="89">
        <f t="shared" si="291"/>
        <v>0.220130248406672</v>
      </c>
      <c r="CX63" s="89">
        <f t="shared" si="292"/>
        <v>0.051345111738424</v>
      </c>
    </row>
    <row r="64" s="89" customFormat="1" spans="1:102">
      <c r="A64" s="7" t="s">
        <v>76</v>
      </c>
      <c r="B64" s="9">
        <v>2014</v>
      </c>
      <c r="C64" s="7" t="s">
        <v>70</v>
      </c>
      <c r="D64" s="89">
        <v>25066</v>
      </c>
      <c r="E64" s="89">
        <v>2.4792947</v>
      </c>
      <c r="F64" s="89">
        <v>83532</v>
      </c>
      <c r="G64" s="89">
        <v>620</v>
      </c>
      <c r="H64" s="89">
        <v>3223</v>
      </c>
      <c r="I64" s="89">
        <v>18</v>
      </c>
      <c r="J64" s="89">
        <v>3314</v>
      </c>
      <c r="K64" s="89">
        <v>22.288488</v>
      </c>
      <c r="L64" s="89">
        <v>2115100</v>
      </c>
      <c r="M64" s="89">
        <v>10358</v>
      </c>
      <c r="N64" s="89">
        <v>49401</v>
      </c>
      <c r="P64" s="90">
        <f t="shared" ref="P64:S64" si="482">(D64-MIN(D$62:D$71))/(MAX(D$62:D$71)-MIN(D$62:D$71))+0.001</f>
        <v>0.208604562737643</v>
      </c>
      <c r="Q64" s="91">
        <f t="shared" si="482"/>
        <v>0.446583839668246</v>
      </c>
      <c r="R64" s="91">
        <f t="shared" si="482"/>
        <v>0.252695943660851</v>
      </c>
      <c r="S64" s="91">
        <f t="shared" si="470"/>
        <v>0.928536231884058</v>
      </c>
      <c r="T64" s="91">
        <f t="shared" si="471"/>
        <v>0.342188118811881</v>
      </c>
      <c r="U64" s="91">
        <f t="shared" si="472"/>
        <v>0.834333333333333</v>
      </c>
      <c r="V64" s="91">
        <f t="shared" si="473"/>
        <v>0.694840579710145</v>
      </c>
      <c r="W64" s="91">
        <f t="shared" si="474"/>
        <v>0.565334372899921</v>
      </c>
      <c r="X64" s="91">
        <f t="shared" ref="U64:Z64" si="483">(L64-MIN(L$62:L$71))/(MAX(L$62:L$71)-MIN(L$62:L$71))+0.001</f>
        <v>1.001</v>
      </c>
      <c r="Y64" s="91">
        <f t="shared" si="483"/>
        <v>0.343553501237444</v>
      </c>
      <c r="Z64" s="91">
        <f t="shared" si="483"/>
        <v>0.183154141277364</v>
      </c>
      <c r="AB64" s="89">
        <f t="shared" ref="AB64:AL64" si="484">P64/SUM(P$62:P$71)</f>
        <v>0.0436379978206057</v>
      </c>
      <c r="AC64" s="89">
        <f t="shared" si="484"/>
        <v>0.0918263894603777</v>
      </c>
      <c r="AD64" s="89">
        <f t="shared" si="484"/>
        <v>0.0528686904935377</v>
      </c>
      <c r="AE64" s="89">
        <f t="shared" si="484"/>
        <v>0.143181259482371</v>
      </c>
      <c r="AF64" s="89">
        <f t="shared" si="484"/>
        <v>0.0698328989109131</v>
      </c>
      <c r="AG64" s="89">
        <f t="shared" si="484"/>
        <v>0.166533599467731</v>
      </c>
      <c r="AH64" s="89">
        <f t="shared" si="484"/>
        <v>0.107072030491618</v>
      </c>
      <c r="AI64" s="89">
        <f t="shared" si="484"/>
        <v>0.0857618935403274</v>
      </c>
      <c r="AJ64" s="89">
        <f t="shared" si="484"/>
        <v>0.168156273854549</v>
      </c>
      <c r="AK64" s="89">
        <f t="shared" si="484"/>
        <v>0.0662741390974816</v>
      </c>
      <c r="AL64" s="89">
        <f t="shared" si="484"/>
        <v>0.0471059552562033</v>
      </c>
      <c r="AN64" s="89">
        <f t="shared" si="265"/>
        <v>-0.136666659736116</v>
      </c>
      <c r="AO64" s="89">
        <f t="shared" si="266"/>
        <v>-0.219268154239973</v>
      </c>
      <c r="AP64" s="89">
        <f t="shared" si="267"/>
        <v>-0.15543098821285</v>
      </c>
      <c r="AQ64" s="89">
        <f t="shared" si="268"/>
        <v>-0.278293381953238</v>
      </c>
      <c r="AR64" s="89">
        <f t="shared" si="269"/>
        <v>-0.185870738818764</v>
      </c>
      <c r="AS64" s="89">
        <f t="shared" si="270"/>
        <v>-0.298521167855094</v>
      </c>
      <c r="AT64" s="89">
        <f t="shared" si="271"/>
        <v>-0.239226057683193</v>
      </c>
      <c r="AU64" s="89">
        <f t="shared" si="272"/>
        <v>-0.21064669076054</v>
      </c>
      <c r="AV64" s="89">
        <f t="shared" si="273"/>
        <v>-0.299799351756237</v>
      </c>
      <c r="AW64" s="89">
        <f t="shared" si="274"/>
        <v>-0.179865065421108</v>
      </c>
      <c r="AX64" s="89">
        <f t="shared" si="275"/>
        <v>-0.14392545583902</v>
      </c>
      <c r="AY64" s="91" t="s">
        <v>182</v>
      </c>
      <c r="AZ64" s="89">
        <f t="shared" ref="AZ64:BJ64" si="485">1-AZ63</f>
        <v>0.118281232283746</v>
      </c>
      <c r="BA64" s="89">
        <f t="shared" si="485"/>
        <v>0.140515285516636</v>
      </c>
      <c r="BB64" s="89">
        <f t="shared" si="485"/>
        <v>0.119309963170859</v>
      </c>
      <c r="BC64" s="89">
        <f t="shared" si="485"/>
        <v>0.0666130213176132</v>
      </c>
      <c r="BD64" s="89">
        <f t="shared" si="485"/>
        <v>0.121723984908839</v>
      </c>
      <c r="BE64" s="89">
        <f t="shared" si="485"/>
        <v>0.106375211386577</v>
      </c>
      <c r="BF64" s="89">
        <f t="shared" si="485"/>
        <v>0.0665245223473359</v>
      </c>
      <c r="BG64" s="89">
        <f t="shared" si="485"/>
        <v>0.091768631610388</v>
      </c>
      <c r="BH64" s="89">
        <f t="shared" si="485"/>
        <v>0.0922971052232806</v>
      </c>
      <c r="BI64" s="89">
        <f t="shared" si="485"/>
        <v>0.0937042644663783</v>
      </c>
      <c r="BJ64" s="89">
        <f t="shared" si="485"/>
        <v>0.176844021639635</v>
      </c>
      <c r="BL64" s="89">
        <f t="shared" ref="BL64:BV64" si="486">AZ$67*P64</f>
        <v>0.0597989122522284</v>
      </c>
      <c r="BM64" s="89">
        <f t="shared" si="486"/>
        <v>0.224402706393426</v>
      </c>
      <c r="BN64" s="89">
        <f t="shared" si="486"/>
        <v>0.0532812251182975</v>
      </c>
      <c r="BO64" s="89">
        <f t="shared" si="486"/>
        <v>0.142398078687398</v>
      </c>
      <c r="BP64" s="89">
        <f t="shared" si="486"/>
        <v>0.177939656925276</v>
      </c>
      <c r="BQ64" s="89">
        <f t="shared" si="486"/>
        <v>0.272524176298126</v>
      </c>
      <c r="BR64" s="89">
        <f t="shared" si="486"/>
        <v>0.232862453443455</v>
      </c>
      <c r="BS64" s="89">
        <f t="shared" si="486"/>
        <v>0.375873433321077</v>
      </c>
      <c r="BT64" s="89">
        <f t="shared" si="486"/>
        <v>0.182160176056485</v>
      </c>
      <c r="BU64" s="89">
        <f t="shared" si="486"/>
        <v>0.144208657060086</v>
      </c>
      <c r="BV64" s="89">
        <f t="shared" si="486"/>
        <v>0.0729440237438013</v>
      </c>
      <c r="BX64" s="89">
        <f t="shared" si="280"/>
        <v>0.337482843763952</v>
      </c>
      <c r="BY64" s="89">
        <f t="shared" si="281"/>
        <v>0.592861911910801</v>
      </c>
      <c r="BZ64" s="89">
        <f t="shared" si="282"/>
        <v>0.608735886764532</v>
      </c>
      <c r="CA64" s="89">
        <f t="shared" si="283"/>
        <v>0.399312856860373</v>
      </c>
      <c r="CC64" s="89">
        <f t="shared" ref="CC64:CF64" si="487">BX64/SUM(BX$62:BX$71)</f>
        <v>0.0681489710120414</v>
      </c>
      <c r="CD64" s="89">
        <f t="shared" si="487"/>
        <v>0.11457777828732</v>
      </c>
      <c r="CE64" s="89">
        <f t="shared" si="487"/>
        <v>0.0937499783189718</v>
      </c>
      <c r="CF64" s="89">
        <f t="shared" si="487"/>
        <v>0.0830564178408157</v>
      </c>
      <c r="CH64" s="89">
        <f t="shared" si="285"/>
        <v>-0.183052171908352</v>
      </c>
      <c r="CI64" s="89">
        <f t="shared" si="286"/>
        <v>-0.248232917096583</v>
      </c>
      <c r="CJ64" s="89">
        <f t="shared" si="287"/>
        <v>-0.221917809184191</v>
      </c>
      <c r="CK64" s="89">
        <f t="shared" si="288"/>
        <v>-0.206663899889115</v>
      </c>
      <c r="CL64" s="91" t="s">
        <v>182</v>
      </c>
      <c r="CM64" s="89">
        <f t="shared" ref="CM64:CP64" si="488">1-CM63</f>
        <v>0.0781531447414118</v>
      </c>
      <c r="CN64" s="89">
        <f t="shared" si="488"/>
        <v>0.017260546977204</v>
      </c>
      <c r="CO64" s="89">
        <f t="shared" si="488"/>
        <v>0.0411054126950526</v>
      </c>
      <c r="CP64" s="89">
        <f t="shared" si="488"/>
        <v>0.0644183335826527</v>
      </c>
      <c r="CR64" s="89">
        <f t="shared" ref="CR64:CU64" si="489">CM$67*BX64</f>
        <v>0.0881389959335549</v>
      </c>
      <c r="CS64" s="89">
        <f t="shared" si="489"/>
        <v>0.0532340373926156</v>
      </c>
      <c r="CT64" s="89">
        <f t="shared" si="489"/>
        <v>0.151722953387828</v>
      </c>
      <c r="CU64" s="89">
        <f t="shared" si="489"/>
        <v>0.159645220579671</v>
      </c>
      <c r="CV64" s="89">
        <f t="shared" si="291"/>
        <v>0.452741207293669</v>
      </c>
      <c r="CX64" s="89">
        <f t="shared" si="292"/>
        <v>0.151722953387828</v>
      </c>
    </row>
    <row r="65" s="89" customFormat="1" spans="1:102">
      <c r="A65" s="7" t="s">
        <v>76</v>
      </c>
      <c r="B65" s="9">
        <v>2015</v>
      </c>
      <c r="C65" s="7" t="s">
        <v>70</v>
      </c>
      <c r="D65" s="89">
        <v>25327</v>
      </c>
      <c r="E65" s="89">
        <v>2.4110633</v>
      </c>
      <c r="F65" s="89">
        <v>87264</v>
      </c>
      <c r="G65" s="89">
        <v>665</v>
      </c>
      <c r="H65" s="89">
        <v>4332</v>
      </c>
      <c r="I65" s="89">
        <v>19</v>
      </c>
      <c r="J65" s="89">
        <v>3322</v>
      </c>
      <c r="K65" s="89">
        <v>22.030827</v>
      </c>
      <c r="L65" s="89">
        <v>1404700</v>
      </c>
      <c r="M65" s="89">
        <v>10302</v>
      </c>
      <c r="N65" s="89">
        <v>48871</v>
      </c>
      <c r="P65" s="90">
        <f t="shared" ref="P65:S65" si="490">(D65-MIN(D$62:D$71))/(MAX(D$62:D$71)-MIN(D$62:D$71))+0.001</f>
        <v>0.307844106463878</v>
      </c>
      <c r="Q65" s="91">
        <f t="shared" si="490"/>
        <v>0.293620964966773</v>
      </c>
      <c r="R65" s="91">
        <f t="shared" si="490"/>
        <v>0.326939483159926</v>
      </c>
      <c r="S65" s="91">
        <f t="shared" si="470"/>
        <v>1.001</v>
      </c>
      <c r="T65" s="91">
        <f t="shared" si="471"/>
        <v>0.561792079207921</v>
      </c>
      <c r="U65" s="91">
        <f t="shared" si="472"/>
        <v>1.001</v>
      </c>
      <c r="V65" s="91">
        <f t="shared" si="473"/>
        <v>0.690009661835749</v>
      </c>
      <c r="W65" s="91">
        <f t="shared" si="474"/>
        <v>0.591427609019803</v>
      </c>
      <c r="X65" s="91">
        <f t="shared" ref="U65:Z65" si="491">(L65-MIN(L$62:L$71))/(MAX(L$62:L$71)-MIN(L$62:L$71))+0.001</f>
        <v>0.310352517985612</v>
      </c>
      <c r="Y65" s="91">
        <f t="shared" si="491"/>
        <v>0.33540093172223</v>
      </c>
      <c r="Z65" s="91">
        <f t="shared" si="491"/>
        <v>0.168202663055744</v>
      </c>
      <c r="AB65" s="89">
        <f t="shared" ref="AB65:AL65" si="492">P65/SUM(P$62:P$71)</f>
        <v>0.0643979224167415</v>
      </c>
      <c r="AC65" s="89">
        <f t="shared" si="492"/>
        <v>0.0603742246983236</v>
      </c>
      <c r="AD65" s="89">
        <f t="shared" si="492"/>
        <v>0.0684018195737155</v>
      </c>
      <c r="AE65" s="89">
        <f t="shared" si="492"/>
        <v>0.154355248422605</v>
      </c>
      <c r="AF65" s="89">
        <f t="shared" si="492"/>
        <v>0.114649128124305</v>
      </c>
      <c r="AG65" s="89">
        <f t="shared" si="492"/>
        <v>0.199800399201597</v>
      </c>
      <c r="AH65" s="89">
        <f t="shared" si="492"/>
        <v>0.106327606229342</v>
      </c>
      <c r="AI65" s="89">
        <f t="shared" si="492"/>
        <v>0.08972026834559</v>
      </c>
      <c r="AJ65" s="89">
        <f t="shared" si="492"/>
        <v>0.0521355874184189</v>
      </c>
      <c r="AK65" s="89">
        <f t="shared" si="492"/>
        <v>0.0647014451091885</v>
      </c>
      <c r="AL65" s="89">
        <f t="shared" si="492"/>
        <v>0.0432605403547998</v>
      </c>
      <c r="AN65" s="89">
        <f t="shared" si="265"/>
        <v>-0.176622501477524</v>
      </c>
      <c r="AO65" s="89">
        <f t="shared" si="266"/>
        <v>-0.169482101468402</v>
      </c>
      <c r="AP65" s="89">
        <f t="shared" si="267"/>
        <v>-0.18347802107248</v>
      </c>
      <c r="AQ65" s="89">
        <f t="shared" si="268"/>
        <v>-0.288412554038566</v>
      </c>
      <c r="AR65" s="89">
        <f t="shared" si="269"/>
        <v>-0.24831612457047</v>
      </c>
      <c r="AS65" s="89">
        <f t="shared" si="270"/>
        <v>-0.321765838558574</v>
      </c>
      <c r="AT65" s="89">
        <f t="shared" si="271"/>
        <v>-0.238304655596435</v>
      </c>
      <c r="AU65" s="89">
        <f t="shared" si="272"/>
        <v>-0.216320822652047</v>
      </c>
      <c r="AV65" s="89">
        <f t="shared" si="273"/>
        <v>-0.154003702877126</v>
      </c>
      <c r="AW65" s="89">
        <f t="shared" si="274"/>
        <v>-0.177150728387723</v>
      </c>
      <c r="AX65" s="89">
        <f t="shared" si="275"/>
        <v>-0.135860348537447</v>
      </c>
      <c r="AY65" s="91" t="s">
        <v>183</v>
      </c>
      <c r="AZ65" s="77">
        <f t="shared" ref="AZ65:BB65" si="493">AZ64/(3-SUM($AZ63:$BB63))</f>
        <v>0.312825191411471</v>
      </c>
      <c r="BA65" s="77">
        <f t="shared" si="493"/>
        <v>0.371628873315514</v>
      </c>
      <c r="BB65" s="77">
        <f t="shared" si="493"/>
        <v>0.315545935273016</v>
      </c>
      <c r="BC65" s="77">
        <f t="shared" ref="BC65:BE65" si="494">BC64/(3-SUM($BC63:$BE63))</f>
        <v>0.226027349178578</v>
      </c>
      <c r="BD65" s="77">
        <f t="shared" si="494"/>
        <v>0.413026598947005</v>
      </c>
      <c r="BE65" s="77">
        <f t="shared" si="494"/>
        <v>0.360946051874418</v>
      </c>
      <c r="BF65" s="77">
        <f>BF64/(2-SUM($BF63:$BG63))</f>
        <v>0.420261525429602</v>
      </c>
      <c r="BG65" s="77">
        <f>BG64/(2-SUM($BF63:$BG63))</f>
        <v>0.579738474570398</v>
      </c>
      <c r="BH65" s="77">
        <f t="shared" ref="BH65:BJ65" si="495">BH64/(3-SUM($BH63:$BJ63))</f>
        <v>0.254370339072374</v>
      </c>
      <c r="BI65" s="77">
        <f t="shared" si="495"/>
        <v>0.25824846258372</v>
      </c>
      <c r="BJ65" s="77">
        <f t="shared" si="495"/>
        <v>0.487381198343907</v>
      </c>
      <c r="BL65" s="89">
        <f t="shared" ref="BL65:BV65" si="496">AZ$67*P65</f>
        <v>0.0882470760380795</v>
      </c>
      <c r="BM65" s="89">
        <f t="shared" si="496"/>
        <v>0.147540804972568</v>
      </c>
      <c r="BN65" s="89">
        <f t="shared" si="496"/>
        <v>0.0689355592730973</v>
      </c>
      <c r="BO65" s="89">
        <f t="shared" si="496"/>
        <v>0.153510947523138</v>
      </c>
      <c r="BP65" s="89">
        <f t="shared" si="496"/>
        <v>0.292134894059695</v>
      </c>
      <c r="BQ65" s="89">
        <f t="shared" si="496"/>
        <v>0.326963684148331</v>
      </c>
      <c r="BR65" s="89">
        <f t="shared" si="496"/>
        <v>0.231243464251596</v>
      </c>
      <c r="BS65" s="89">
        <f t="shared" si="496"/>
        <v>0.393222023318405</v>
      </c>
      <c r="BT65" s="89">
        <f t="shared" si="496"/>
        <v>0.0564773919239087</v>
      </c>
      <c r="BU65" s="89">
        <f t="shared" si="496"/>
        <v>0.140786566768055</v>
      </c>
      <c r="BV65" s="89">
        <f t="shared" si="496"/>
        <v>0.0669893618683094</v>
      </c>
      <c r="BX65" s="89">
        <f t="shared" si="280"/>
        <v>0.304723440283745</v>
      </c>
      <c r="BY65" s="89">
        <f t="shared" si="281"/>
        <v>0.772609525731163</v>
      </c>
      <c r="BZ65" s="89">
        <f t="shared" si="282"/>
        <v>0.624465487570002</v>
      </c>
      <c r="CA65" s="89">
        <f t="shared" si="283"/>
        <v>0.264253320560273</v>
      </c>
      <c r="CC65" s="89">
        <f t="shared" ref="CC65:CF65" si="497">BX65/SUM(BX$62:BX$71)</f>
        <v>0.0615337617372673</v>
      </c>
      <c r="CD65" s="89">
        <f t="shared" si="497"/>
        <v>0.14931619178669</v>
      </c>
      <c r="CE65" s="89">
        <f t="shared" si="497"/>
        <v>0.0961724570433932</v>
      </c>
      <c r="CF65" s="89">
        <f t="shared" si="497"/>
        <v>0.0549642562997954</v>
      </c>
      <c r="CH65" s="89">
        <f t="shared" si="285"/>
        <v>-0.171566544371695</v>
      </c>
      <c r="CI65" s="89">
        <f t="shared" si="286"/>
        <v>-0.283952978699427</v>
      </c>
      <c r="CJ65" s="89">
        <f t="shared" si="287"/>
        <v>-0.225198605605143</v>
      </c>
      <c r="CK65" s="89">
        <f t="shared" si="288"/>
        <v>-0.159455275421478</v>
      </c>
      <c r="CL65" s="91" t="s">
        <v>183</v>
      </c>
      <c r="CM65" s="89">
        <f t="shared" ref="CM65:CP65" si="498">CM64/(4-SUM($CM63:$CP63))</f>
        <v>0.388942675495059</v>
      </c>
      <c r="CN65" s="89">
        <f t="shared" si="498"/>
        <v>0.0859001047754974</v>
      </c>
      <c r="CO65" s="89">
        <f t="shared" si="498"/>
        <v>0.204568213394883</v>
      </c>
      <c r="CP65" s="89">
        <f t="shared" si="498"/>
        <v>0.320589006334559</v>
      </c>
      <c r="CR65" s="89">
        <f t="shared" ref="CR65:CU65" si="499">CM$67*BX65</f>
        <v>0.0795833582663934</v>
      </c>
      <c r="CS65" s="89">
        <f t="shared" si="499"/>
        <v>0.0693738686131886</v>
      </c>
      <c r="CT65" s="89">
        <f t="shared" si="499"/>
        <v>0.155643440978106</v>
      </c>
      <c r="CU65" s="89">
        <f t="shared" si="499"/>
        <v>0.105648438123059</v>
      </c>
      <c r="CV65" s="89">
        <f t="shared" si="291"/>
        <v>0.410249105980748</v>
      </c>
      <c r="CX65" s="89">
        <f t="shared" si="292"/>
        <v>0.105648438123059</v>
      </c>
    </row>
    <row r="66" s="89" customFormat="1" spans="1:102">
      <c r="A66" s="7" t="s">
        <v>76</v>
      </c>
      <c r="B66" s="9">
        <v>2016</v>
      </c>
      <c r="C66" s="7" t="s">
        <v>70</v>
      </c>
      <c r="D66" s="89">
        <v>25320</v>
      </c>
      <c r="E66" s="89">
        <v>2.4612164</v>
      </c>
      <c r="F66" s="89">
        <v>84473</v>
      </c>
      <c r="G66" s="89">
        <v>481</v>
      </c>
      <c r="H66" s="89">
        <v>6550</v>
      </c>
      <c r="I66" s="89">
        <v>13</v>
      </c>
      <c r="J66" s="89">
        <v>2824</v>
      </c>
      <c r="K66" s="89">
        <v>21.805195</v>
      </c>
      <c r="L66" s="89">
        <v>1086500</v>
      </c>
      <c r="M66" s="89">
        <v>11064</v>
      </c>
      <c r="N66" s="89">
        <v>47118</v>
      </c>
      <c r="P66" s="90">
        <f t="shared" ref="P66:S66" si="500">(D66-MIN(D$62:D$71))/(MAX(D$62:D$71)-MIN(D$62:D$71))+0.001</f>
        <v>0.305182509505703</v>
      </c>
      <c r="Q66" s="91">
        <f t="shared" si="500"/>
        <v>0.406055450426407</v>
      </c>
      <c r="R66" s="91">
        <f t="shared" si="500"/>
        <v>0.271415978673881</v>
      </c>
      <c r="S66" s="91">
        <f t="shared" si="470"/>
        <v>0.704703703703704</v>
      </c>
      <c r="T66" s="91">
        <f t="shared" si="471"/>
        <v>1.001</v>
      </c>
      <c r="U66" s="91">
        <f t="shared" si="472"/>
        <v>0.001</v>
      </c>
      <c r="V66" s="91">
        <f t="shared" si="473"/>
        <v>0.990734299516908</v>
      </c>
      <c r="W66" s="91">
        <f t="shared" si="474"/>
        <v>0.614277279913734</v>
      </c>
      <c r="X66" s="91">
        <f t="shared" ref="U66:Z66" si="501">(L66-MIN(L$62:L$71))/(MAX(L$62:L$71)-MIN(L$62:L$71))+0.001</f>
        <v>0.001</v>
      </c>
      <c r="Y66" s="91">
        <f t="shared" si="501"/>
        <v>0.446334109768525</v>
      </c>
      <c r="Z66" s="91">
        <f t="shared" si="501"/>
        <v>0.118749943579327</v>
      </c>
      <c r="AB66" s="89">
        <f t="shared" ref="AB66:AL66" si="502">P66/SUM(P$62:P$71)</f>
        <v>0.063841142829872</v>
      </c>
      <c r="AC66" s="89">
        <f t="shared" si="502"/>
        <v>0.0834929583682729</v>
      </c>
      <c r="AD66" s="89">
        <f t="shared" si="502"/>
        <v>0.0567852699320283</v>
      </c>
      <c r="AE66" s="89">
        <f t="shared" si="502"/>
        <v>0.108666049200315</v>
      </c>
      <c r="AF66" s="89">
        <f t="shared" si="502"/>
        <v>0.20428158655109</v>
      </c>
      <c r="AG66" s="89">
        <f t="shared" si="502"/>
        <v>0.000199600798403194</v>
      </c>
      <c r="AH66" s="89">
        <f t="shared" si="502"/>
        <v>0.152668016555996</v>
      </c>
      <c r="AI66" s="89">
        <f t="shared" si="502"/>
        <v>0.0931865904667531</v>
      </c>
      <c r="AJ66" s="89">
        <f t="shared" si="502"/>
        <v>0.00016798828556898</v>
      </c>
      <c r="AK66" s="89">
        <f t="shared" si="502"/>
        <v>0.0861013168784608</v>
      </c>
      <c r="AL66" s="89">
        <f t="shared" si="502"/>
        <v>0.030541649180912</v>
      </c>
      <c r="AN66" s="89">
        <f t="shared" si="265"/>
        <v>-0.175649802315473</v>
      </c>
      <c r="AO66" s="89">
        <f t="shared" si="266"/>
        <v>-0.207312429641465</v>
      </c>
      <c r="AP66" s="89">
        <f t="shared" si="267"/>
        <v>-0.162887315642563</v>
      </c>
      <c r="AQ66" s="89">
        <f t="shared" si="268"/>
        <v>-0.241181673925917</v>
      </c>
      <c r="AR66" s="89">
        <f t="shared" si="269"/>
        <v>-0.324451437283184</v>
      </c>
      <c r="AS66" s="89">
        <f t="shared" si="270"/>
        <v>-0.00170043736408761</v>
      </c>
      <c r="AT66" s="89">
        <f t="shared" si="271"/>
        <v>-0.286937940439354</v>
      </c>
      <c r="AU66" s="89">
        <f t="shared" si="272"/>
        <v>-0.221145891984273</v>
      </c>
      <c r="AV66" s="89">
        <f t="shared" si="273"/>
        <v>-0.00146008972269799</v>
      </c>
      <c r="AW66" s="89">
        <f t="shared" si="274"/>
        <v>-0.211140281617154</v>
      </c>
      <c r="AX66" s="89">
        <f t="shared" si="275"/>
        <v>-0.106549551386172</v>
      </c>
      <c r="AY66" s="89" t="s">
        <v>184</v>
      </c>
      <c r="AZ66" s="92">
        <v>0.26049795615013</v>
      </c>
      <c r="BA66" s="92">
        <v>0.633345720302242</v>
      </c>
      <c r="BB66" s="92">
        <v>0.106156323547628</v>
      </c>
      <c r="BC66" s="92">
        <v>0.0806878306878307</v>
      </c>
      <c r="BD66" s="92">
        <v>0.626984126984127</v>
      </c>
      <c r="BE66" s="92">
        <v>0.292328042328042</v>
      </c>
      <c r="BF66" s="92">
        <v>0.25</v>
      </c>
      <c r="BG66" s="92">
        <v>0.75</v>
      </c>
      <c r="BH66" s="92">
        <v>0.10958605664488</v>
      </c>
      <c r="BI66" s="92">
        <v>0.581263616557734</v>
      </c>
      <c r="BJ66" s="92">
        <v>0.309150326797386</v>
      </c>
      <c r="BL66" s="89">
        <f t="shared" ref="BL66:BV66" si="503">AZ$67*P66</f>
        <v>0.0874840984652789</v>
      </c>
      <c r="BM66" s="89">
        <f t="shared" si="503"/>
        <v>0.204037705639277</v>
      </c>
      <c r="BN66" s="89">
        <f t="shared" si="503"/>
        <v>0.0572283656433957</v>
      </c>
      <c r="BO66" s="89">
        <f t="shared" si="503"/>
        <v>0.108071661617003</v>
      </c>
      <c r="BP66" s="89">
        <f t="shared" si="503"/>
        <v>0.520525368328531</v>
      </c>
      <c r="BQ66" s="89">
        <f t="shared" si="503"/>
        <v>0.00032663704710123</v>
      </c>
      <c r="BR66" s="89">
        <f t="shared" si="503"/>
        <v>0.332025541444815</v>
      </c>
      <c r="BS66" s="89">
        <f t="shared" si="503"/>
        <v>0.408414066577871</v>
      </c>
      <c r="BT66" s="89">
        <f t="shared" si="503"/>
        <v>0.000181978197858627</v>
      </c>
      <c r="BU66" s="89">
        <f t="shared" si="503"/>
        <v>0.187351438241762</v>
      </c>
      <c r="BV66" s="89">
        <f t="shared" si="503"/>
        <v>0.0472940368348419</v>
      </c>
      <c r="BX66" s="89">
        <f t="shared" si="280"/>
        <v>0.348750169747951</v>
      </c>
      <c r="BY66" s="89">
        <f t="shared" si="281"/>
        <v>0.628923666992636</v>
      </c>
      <c r="BZ66" s="89">
        <f t="shared" si="282"/>
        <v>0.740439608022686</v>
      </c>
      <c r="CA66" s="89">
        <f t="shared" si="283"/>
        <v>0.234827453274463</v>
      </c>
      <c r="CC66" s="89">
        <f t="shared" ref="CC66:CF66" si="504">BX66/SUM(BX$62:BX$71)</f>
        <v>0.0704242175499182</v>
      </c>
      <c r="CD66" s="89">
        <f t="shared" si="504"/>
        <v>0.121547151248219</v>
      </c>
      <c r="CE66" s="89">
        <f t="shared" si="504"/>
        <v>0.114033357828772</v>
      </c>
      <c r="CF66" s="89">
        <f t="shared" si="504"/>
        <v>0.0488437242742682</v>
      </c>
      <c r="CH66" s="89">
        <f t="shared" si="285"/>
        <v>-0.186850806969326</v>
      </c>
      <c r="CI66" s="89">
        <f t="shared" si="286"/>
        <v>-0.256154910407275</v>
      </c>
      <c r="CJ66" s="89">
        <f t="shared" si="287"/>
        <v>-0.247596554399159</v>
      </c>
      <c r="CK66" s="89">
        <f t="shared" si="288"/>
        <v>-0.14746552289006</v>
      </c>
      <c r="CL66" s="89" t="s">
        <v>184</v>
      </c>
      <c r="CM66" s="92">
        <v>0.133389037433155</v>
      </c>
      <c r="CN66" s="92">
        <v>0.0936831550802139</v>
      </c>
      <c r="CO66" s="92">
        <v>0.293917112299465</v>
      </c>
      <c r="CP66" s="92">
        <v>0.479010695187166</v>
      </c>
      <c r="CR66" s="89">
        <f t="shared" ref="CR66:CU66" si="505">CM$67*BX66</f>
        <v>0.0910816367742263</v>
      </c>
      <c r="CS66" s="89">
        <f t="shared" si="505"/>
        <v>0.0564720811594727</v>
      </c>
      <c r="CT66" s="89">
        <f t="shared" si="505"/>
        <v>0.184549139581092</v>
      </c>
      <c r="CU66" s="89">
        <f t="shared" si="505"/>
        <v>0.0938839807736837</v>
      </c>
      <c r="CV66" s="89">
        <f t="shared" si="291"/>
        <v>0.425986838288475</v>
      </c>
      <c r="CX66" s="89">
        <f t="shared" si="292"/>
        <v>0.0938839807736837</v>
      </c>
    </row>
    <row r="67" s="89" customFormat="1" spans="1:102">
      <c r="A67" s="7" t="s">
        <v>76</v>
      </c>
      <c r="B67" s="9">
        <v>2017</v>
      </c>
      <c r="C67" s="7" t="s">
        <v>70</v>
      </c>
      <c r="D67" s="89">
        <v>25652</v>
      </c>
      <c r="E67" s="89">
        <v>2.7046624</v>
      </c>
      <c r="F67" s="89">
        <v>86403</v>
      </c>
      <c r="G67" s="89">
        <v>570</v>
      </c>
      <c r="H67" s="89">
        <v>5870</v>
      </c>
      <c r="I67" s="89">
        <v>14</v>
      </c>
      <c r="J67" s="89">
        <v>2819</v>
      </c>
      <c r="K67" s="89">
        <v>17.986452</v>
      </c>
      <c r="L67" s="89">
        <v>1353400</v>
      </c>
      <c r="M67" s="89">
        <v>11826</v>
      </c>
      <c r="N67" s="89">
        <v>48823</v>
      </c>
      <c r="P67" s="90">
        <f t="shared" ref="P67:S67" si="506">(D67-MIN(D$62:D$71))/(MAX(D$62:D$71)-MIN(D$62:D$71))+0.001</f>
        <v>0.43141825095057</v>
      </c>
      <c r="Q67" s="91">
        <f t="shared" si="506"/>
        <v>0.951818837878148</v>
      </c>
      <c r="R67" s="91">
        <f t="shared" si="506"/>
        <v>0.309810949529512</v>
      </c>
      <c r="S67" s="91">
        <f t="shared" si="470"/>
        <v>0.848020933977456</v>
      </c>
      <c r="T67" s="91">
        <f t="shared" si="471"/>
        <v>0.866346534653465</v>
      </c>
      <c r="U67" s="91">
        <f t="shared" si="472"/>
        <v>0.167666666666667</v>
      </c>
      <c r="V67" s="91">
        <f t="shared" si="473"/>
        <v>0.993753623188406</v>
      </c>
      <c r="W67" s="91">
        <f t="shared" si="474"/>
        <v>1.001</v>
      </c>
      <c r="X67" s="91">
        <f t="shared" ref="U67:Z67" si="507">(L67-MIN(L$62:L$71))/(MAX(L$62:L$71)-MIN(L$62:L$71))+0.001</f>
        <v>0.260478903363795</v>
      </c>
      <c r="Y67" s="91">
        <f t="shared" si="507"/>
        <v>0.55726728781482</v>
      </c>
      <c r="Z67" s="91">
        <f t="shared" si="507"/>
        <v>0.166848566914918</v>
      </c>
      <c r="AB67" s="89">
        <f t="shared" ref="AB67:AL67" si="508">P67/SUM(P$62:P$71)</f>
        <v>0.0902484032356848</v>
      </c>
      <c r="AC67" s="89">
        <f t="shared" si="508"/>
        <v>0.195712606545842</v>
      </c>
      <c r="AD67" s="89">
        <f t="shared" si="508"/>
        <v>0.0648182118196873</v>
      </c>
      <c r="AE67" s="89">
        <f t="shared" si="508"/>
        <v>0.130765716215444</v>
      </c>
      <c r="AF67" s="89">
        <f t="shared" si="508"/>
        <v>0.17680184275929</v>
      </c>
      <c r="AG67" s="89">
        <f t="shared" si="508"/>
        <v>0.0334664005322689</v>
      </c>
      <c r="AH67" s="89">
        <f t="shared" si="508"/>
        <v>0.153133281719918</v>
      </c>
      <c r="AI67" s="89">
        <f t="shared" si="508"/>
        <v>0.151852884857339</v>
      </c>
      <c r="AJ67" s="89">
        <f t="shared" si="508"/>
        <v>0.0437574044029719</v>
      </c>
      <c r="AK67" s="89">
        <f t="shared" si="508"/>
        <v>0.107501188647733</v>
      </c>
      <c r="AL67" s="89">
        <f t="shared" si="508"/>
        <v>0.0429122763637293</v>
      </c>
      <c r="AN67" s="89">
        <f t="shared" ref="AN67:AN98" si="509">AB67*LN(AB67)</f>
        <v>-0.217064500537542</v>
      </c>
      <c r="AO67" s="89">
        <f t="shared" ref="AO67:AO98" si="510">AC67*LN(AC67)</f>
        <v>-0.319228396074146</v>
      </c>
      <c r="AP67" s="89">
        <f t="shared" ref="AP67:AP98" si="511">AD67*LN(AD67)</f>
        <v>-0.177353560329872</v>
      </c>
      <c r="AQ67" s="89">
        <f t="shared" ref="AQ67:AQ98" si="512">AE67*LN(AE67)</f>
        <v>-0.266022970997066</v>
      </c>
      <c r="AR67" s="89">
        <f t="shared" ref="AR67:AR98" si="513">AF67*LN(AF67)</f>
        <v>-0.30634909781476</v>
      </c>
      <c r="AS67" s="89">
        <f t="shared" ref="AS67:AS98" si="514">AG67*LN(AG67)</f>
        <v>-0.11369250141461</v>
      </c>
      <c r="AT67" s="89">
        <f t="shared" ref="AT67:AT98" si="515">AH67*LN(AH67)</f>
        <v>-0.287346428042065</v>
      </c>
      <c r="AU67" s="89">
        <f t="shared" ref="AU67:AU98" si="516">AI67*LN(AI67)</f>
        <v>-0.286218860658898</v>
      </c>
      <c r="AV67" s="89">
        <f t="shared" ref="AV67:AV98" si="517">AJ67*LN(AJ67)</f>
        <v>-0.13692105069499</v>
      </c>
      <c r="AW67" s="89">
        <f t="shared" ref="AW67:AW98" si="518">AK67*LN(AK67)</f>
        <v>-0.239754888721506</v>
      </c>
      <c r="AX67" s="89">
        <f t="shared" ref="AX67:AX98" si="519">AL67*LN(AL67)</f>
        <v>-0.135113478854299</v>
      </c>
      <c r="AY67" s="89" t="s">
        <v>185</v>
      </c>
      <c r="AZ67" s="89">
        <f t="shared" ref="AZ67:BJ67" si="520">AVERAGE(AZ65:AZ66)</f>
        <v>0.2866615737808</v>
      </c>
      <c r="BA67" s="89">
        <f t="shared" si="520"/>
        <v>0.502487296808878</v>
      </c>
      <c r="BB67" s="89">
        <f t="shared" si="520"/>
        <v>0.210851129410322</v>
      </c>
      <c r="BC67" s="89">
        <f t="shared" si="520"/>
        <v>0.153357589933204</v>
      </c>
      <c r="BD67" s="89">
        <f t="shared" si="520"/>
        <v>0.520005362965566</v>
      </c>
      <c r="BE67" s="89">
        <f t="shared" si="520"/>
        <v>0.32663704710123</v>
      </c>
      <c r="BF67" s="89">
        <f t="shared" si="520"/>
        <v>0.335130762714801</v>
      </c>
      <c r="BG67" s="89">
        <f t="shared" si="520"/>
        <v>0.664869237285199</v>
      </c>
      <c r="BH67" s="89">
        <f t="shared" si="520"/>
        <v>0.181978197858627</v>
      </c>
      <c r="BI67" s="89">
        <f t="shared" si="520"/>
        <v>0.419756039570727</v>
      </c>
      <c r="BJ67" s="89">
        <f t="shared" si="520"/>
        <v>0.398265762570646</v>
      </c>
      <c r="BL67" s="89">
        <f t="shared" ref="BL67:BV67" si="521">AZ$67*P67</f>
        <v>0.123671034775251</v>
      </c>
      <c r="BM67" s="89">
        <f t="shared" si="521"/>
        <v>0.478276874897158</v>
      </c>
      <c r="BN67" s="89">
        <f t="shared" si="521"/>
        <v>0.0653239886119819</v>
      </c>
      <c r="BO67" s="89">
        <f t="shared" si="521"/>
        <v>0.130050446647688</v>
      </c>
      <c r="BP67" s="89">
        <f t="shared" si="521"/>
        <v>0.450504844206435</v>
      </c>
      <c r="BQ67" s="89">
        <f t="shared" si="521"/>
        <v>0.0547661448973063</v>
      </c>
      <c r="BR67" s="89">
        <f t="shared" si="521"/>
        <v>0.333037409689727</v>
      </c>
      <c r="BS67" s="89">
        <f t="shared" si="521"/>
        <v>0.665534106522484</v>
      </c>
      <c r="BT67" s="89">
        <f t="shared" si="521"/>
        <v>0.0474014814143348</v>
      </c>
      <c r="BU67" s="89">
        <f t="shared" si="521"/>
        <v>0.233916309715469</v>
      </c>
      <c r="BV67" s="89">
        <f t="shared" si="521"/>
        <v>0.0664500717361893</v>
      </c>
      <c r="BX67" s="89">
        <f t="shared" ref="BX67:BX109" si="522">SUM(BL67:BN67)</f>
        <v>0.667271898284391</v>
      </c>
      <c r="BY67" s="89">
        <f t="shared" ref="BY67:BY110" si="523">SUM(BO67:BQ67)</f>
        <v>0.635321435751429</v>
      </c>
      <c r="BZ67" s="89">
        <f t="shared" ref="BZ67:BZ111" si="524">SUM(BR67:BS67)</f>
        <v>0.998571516212212</v>
      </c>
      <c r="CA67" s="89">
        <f t="shared" ref="CA67:CA111" si="525">SUM(BT67:BV67)</f>
        <v>0.347767862865993</v>
      </c>
      <c r="CC67" s="89">
        <f t="shared" ref="CC67:CF67" si="526">BX67/SUM(BX$62:BX$71)</f>
        <v>0.134744310988261</v>
      </c>
      <c r="CD67" s="89">
        <f t="shared" si="526"/>
        <v>0.122783597907469</v>
      </c>
      <c r="CE67" s="89">
        <f t="shared" si="526"/>
        <v>0.153787644248169</v>
      </c>
      <c r="CF67" s="89">
        <f t="shared" si="526"/>
        <v>0.0723351438190866</v>
      </c>
      <c r="CH67" s="89">
        <f t="shared" ref="CH67:CH110" si="527">CC67*LN(CC67)</f>
        <v>-0.270078302035357</v>
      </c>
      <c r="CI67" s="89">
        <f t="shared" ref="CI67:CI110" si="528">CD67*LN(CD67)</f>
        <v>-0.257517949286564</v>
      </c>
      <c r="CJ67" s="89">
        <f t="shared" ref="CJ67:CJ98" si="529">CE67*LN(CE67)</f>
        <v>-0.287918545754902</v>
      </c>
      <c r="CK67" s="89">
        <f t="shared" ref="CK67:CK98" si="530">CF67*LN(CF67)</f>
        <v>-0.189984290165768</v>
      </c>
      <c r="CL67" s="89" t="s">
        <v>185</v>
      </c>
      <c r="CM67" s="89">
        <f t="shared" ref="CM67:CP67" si="531">AVERAGE(CM65:CM66)</f>
        <v>0.261165856464107</v>
      </c>
      <c r="CN67" s="89">
        <f t="shared" si="531"/>
        <v>0.0897916299278556</v>
      </c>
      <c r="CO67" s="89">
        <f t="shared" si="531"/>
        <v>0.249242662847174</v>
      </c>
      <c r="CP67" s="89">
        <f t="shared" si="531"/>
        <v>0.399799850760862</v>
      </c>
      <c r="CR67" s="89">
        <f t="shared" ref="CR67:CU67" si="532">CM$67*BX67</f>
        <v>0.174268636809873</v>
      </c>
      <c r="CS67" s="89">
        <f t="shared" si="532"/>
        <v>0.0570465472442262</v>
      </c>
      <c r="CT67" s="89">
        <f t="shared" si="532"/>
        <v>0.248886623744072</v>
      </c>
      <c r="CU67" s="89">
        <f t="shared" si="532"/>
        <v>0.139037539673248</v>
      </c>
      <c r="CV67" s="89">
        <f t="shared" ref="CV67:CV98" si="533">SUM(CR67:CU67)</f>
        <v>0.619239347471419</v>
      </c>
      <c r="CX67" s="89">
        <f t="shared" ref="CX67:CX98" si="534">MEDIAN(CR67:CV67)</f>
        <v>0.174268636809873</v>
      </c>
    </row>
    <row r="68" s="89" customFormat="1" spans="1:102">
      <c r="A68" s="7" t="s">
        <v>76</v>
      </c>
      <c r="B68" s="9">
        <v>2018</v>
      </c>
      <c r="C68" s="7" t="s">
        <v>70</v>
      </c>
      <c r="D68" s="89">
        <v>26340</v>
      </c>
      <c r="E68" s="89">
        <v>2.6169704</v>
      </c>
      <c r="F68" s="89">
        <v>107332</v>
      </c>
      <c r="G68" s="89">
        <v>44</v>
      </c>
      <c r="H68" s="89">
        <v>5190</v>
      </c>
      <c r="I68" s="89">
        <v>14</v>
      </c>
      <c r="J68" s="89">
        <v>2807</v>
      </c>
      <c r="K68" s="89">
        <v>18.234013</v>
      </c>
      <c r="L68" s="89">
        <v>1506676</v>
      </c>
      <c r="M68" s="89">
        <v>12588</v>
      </c>
      <c r="N68" s="89">
        <v>64060</v>
      </c>
      <c r="P68" s="90">
        <f t="shared" ref="P68:S68" si="535">(D68-MIN(D$62:D$71))/(MAX(D$62:D$71)-MIN(D$62:D$71))+0.001</f>
        <v>0.693015209125475</v>
      </c>
      <c r="Q68" s="91">
        <f t="shared" si="535"/>
        <v>0.75522869890516</v>
      </c>
      <c r="R68" s="91">
        <f t="shared" si="535"/>
        <v>0.726167604989357</v>
      </c>
      <c r="S68" s="91">
        <f t="shared" si="470"/>
        <v>0.001</v>
      </c>
      <c r="T68" s="91">
        <f t="shared" si="471"/>
        <v>0.731693069306931</v>
      </c>
      <c r="U68" s="91">
        <f t="shared" si="472"/>
        <v>0.167666666666667</v>
      </c>
      <c r="V68" s="91">
        <f t="shared" si="473"/>
        <v>1.001</v>
      </c>
      <c r="W68" s="91">
        <f t="shared" si="474"/>
        <v>0.975929587220906</v>
      </c>
      <c r="X68" s="91">
        <f t="shared" ref="U68:Z68" si="536">(L68-MIN(L$62:L$71))/(MAX(L$62:L$71)-MIN(L$62:L$71))+0.001</f>
        <v>0.409493097413961</v>
      </c>
      <c r="Y68" s="91">
        <f t="shared" si="536"/>
        <v>0.668200465861115</v>
      </c>
      <c r="Z68" s="91">
        <f t="shared" si="536"/>
        <v>0.596689460618371</v>
      </c>
      <c r="AB68" s="89">
        <f t="shared" ref="AB68:AL68" si="537">P68/SUM(P$62:P$71)</f>
        <v>0.144971882630863</v>
      </c>
      <c r="AC68" s="89">
        <f t="shared" si="537"/>
        <v>0.1552898212547</v>
      </c>
      <c r="AD68" s="89">
        <f t="shared" si="537"/>
        <v>0.151927766621145</v>
      </c>
      <c r="AE68" s="89">
        <f t="shared" si="537"/>
        <v>0.00015420104737523</v>
      </c>
      <c r="AF68" s="89">
        <f t="shared" si="537"/>
        <v>0.149322098967489</v>
      </c>
      <c r="AG68" s="89">
        <f t="shared" si="537"/>
        <v>0.0334664005322689</v>
      </c>
      <c r="AH68" s="89">
        <f t="shared" si="537"/>
        <v>0.154249918113331</v>
      </c>
      <c r="AI68" s="89">
        <f t="shared" si="537"/>
        <v>0.148049673563563</v>
      </c>
      <c r="AJ68" s="89">
        <f t="shared" si="537"/>
        <v>0.0687900433869026</v>
      </c>
      <c r="AK68" s="89">
        <f t="shared" si="537"/>
        <v>0.128901060417005</v>
      </c>
      <c r="AL68" s="89">
        <f t="shared" si="537"/>
        <v>0.153464327029175</v>
      </c>
      <c r="AN68" s="89">
        <f t="shared" si="509"/>
        <v>-0.279971942198872</v>
      </c>
      <c r="AO68" s="89">
        <f t="shared" si="510"/>
        <v>-0.289221405584515</v>
      </c>
      <c r="AP68" s="89">
        <f t="shared" si="511"/>
        <v>-0.286285100810308</v>
      </c>
      <c r="AQ68" s="89">
        <f t="shared" si="512"/>
        <v>-0.00135346165263799</v>
      </c>
      <c r="AR68" s="89">
        <f t="shared" si="513"/>
        <v>-0.283958305023289</v>
      </c>
      <c r="AS68" s="89">
        <f t="shared" si="514"/>
        <v>-0.11369250141461</v>
      </c>
      <c r="AT68" s="89">
        <f t="shared" si="515"/>
        <v>-0.288321038874005</v>
      </c>
      <c r="AU68" s="89">
        <f t="shared" si="516"/>
        <v>-0.282805586353023</v>
      </c>
      <c r="AV68" s="89">
        <f t="shared" si="517"/>
        <v>-0.184130052046699</v>
      </c>
      <c r="AW68" s="89">
        <f t="shared" si="518"/>
        <v>-0.264080909843299</v>
      </c>
      <c r="AX68" s="89">
        <f t="shared" si="519"/>
        <v>-0.287636214011365</v>
      </c>
      <c r="BL68" s="89">
        <f t="shared" ref="BL68:BV68" si="538">AZ$67*P68</f>
        <v>0.198660830501939</v>
      </c>
      <c r="BM68" s="89">
        <f t="shared" si="538"/>
        <v>0.37949282738534</v>
      </c>
      <c r="BN68" s="89">
        <f t="shared" si="538"/>
        <v>0.153113259653194</v>
      </c>
      <c r="BO68" s="89">
        <f t="shared" si="538"/>
        <v>0.000153357589933204</v>
      </c>
      <c r="BP68" s="89">
        <f t="shared" si="538"/>
        <v>0.38048432008434</v>
      </c>
      <c r="BQ68" s="89">
        <f t="shared" si="538"/>
        <v>0.0547661448973063</v>
      </c>
      <c r="BR68" s="89">
        <f t="shared" si="538"/>
        <v>0.335465893477516</v>
      </c>
      <c r="BS68" s="89">
        <f t="shared" si="538"/>
        <v>0.648865560299623</v>
      </c>
      <c r="BT68" s="89">
        <f t="shared" si="538"/>
        <v>0.0745188159029398</v>
      </c>
      <c r="BU68" s="89">
        <f t="shared" si="538"/>
        <v>0.280481181189176</v>
      </c>
      <c r="BV68" s="89">
        <f t="shared" si="538"/>
        <v>0.237640983051043</v>
      </c>
      <c r="BX68" s="89">
        <f t="shared" si="522"/>
        <v>0.731266917540473</v>
      </c>
      <c r="BY68" s="89">
        <f t="shared" si="523"/>
        <v>0.435403822571579</v>
      </c>
      <c r="BZ68" s="89">
        <f t="shared" si="524"/>
        <v>0.984331453777139</v>
      </c>
      <c r="CA68" s="89">
        <f t="shared" si="525"/>
        <v>0.592640980143159</v>
      </c>
      <c r="CC68" s="89">
        <f t="shared" ref="CC68:CF68" si="539">BX68/SUM(BX$62:BX$71)</f>
        <v>0.147667026298934</v>
      </c>
      <c r="CD68" s="89">
        <f t="shared" si="539"/>
        <v>0.0841470866078572</v>
      </c>
      <c r="CE68" s="89">
        <f t="shared" si="539"/>
        <v>0.151594565815346</v>
      </c>
      <c r="CF68" s="89">
        <f t="shared" si="539"/>
        <v>0.123268349692964</v>
      </c>
      <c r="CH68" s="89">
        <f t="shared" si="527"/>
        <v>-0.282456803050792</v>
      </c>
      <c r="CI68" s="89">
        <f t="shared" si="528"/>
        <v>-0.208279941501208</v>
      </c>
      <c r="CJ68" s="89">
        <f t="shared" si="529"/>
        <v>-0.285990068999939</v>
      </c>
      <c r="CK68" s="89">
        <f t="shared" si="530"/>
        <v>-0.258048927207708</v>
      </c>
      <c r="CR68" s="89">
        <f t="shared" ref="CR68:CU68" si="540">CM$67*BX68</f>
        <v>0.190981950823325</v>
      </c>
      <c r="CS68" s="89">
        <f t="shared" si="540"/>
        <v>0.0390956189055209</v>
      </c>
      <c r="CT68" s="89">
        <f t="shared" si="540"/>
        <v>0.245337392663644</v>
      </c>
      <c r="CU68" s="89">
        <f t="shared" si="540"/>
        <v>0.236937775416006</v>
      </c>
      <c r="CV68" s="89">
        <f t="shared" si="533"/>
        <v>0.712352737808496</v>
      </c>
      <c r="CX68" s="89">
        <f t="shared" si="534"/>
        <v>0.236937775416006</v>
      </c>
    </row>
    <row r="69" s="89" customFormat="1" spans="1:102">
      <c r="A69" s="7" t="s">
        <v>76</v>
      </c>
      <c r="B69" s="9">
        <v>2019</v>
      </c>
      <c r="C69" s="7" t="s">
        <v>70</v>
      </c>
      <c r="D69" s="89">
        <v>26610</v>
      </c>
      <c r="E69" s="89">
        <v>2.6535137</v>
      </c>
      <c r="F69" s="89">
        <v>111937</v>
      </c>
      <c r="G69" s="89">
        <v>504</v>
      </c>
      <c r="H69" s="89">
        <v>4510</v>
      </c>
      <c r="I69" s="89">
        <v>15</v>
      </c>
      <c r="J69" s="89">
        <v>3359</v>
      </c>
      <c r="K69" s="89">
        <v>18.481573</v>
      </c>
      <c r="L69" s="89">
        <v>1787260</v>
      </c>
      <c r="M69" s="89">
        <v>13350</v>
      </c>
      <c r="N69" s="89">
        <v>67960</v>
      </c>
      <c r="P69" s="90">
        <f t="shared" ref="P69:S69" si="541">(D69-MIN(D$62:D$71))/(MAX(D$62:D$71)-MIN(D$62:D$71))+0.001</f>
        <v>0.79567680608365</v>
      </c>
      <c r="Q69" s="91">
        <f t="shared" si="541"/>
        <v>0.837152391209265</v>
      </c>
      <c r="R69" s="91">
        <f t="shared" si="541"/>
        <v>0.817778403326238</v>
      </c>
      <c r="S69" s="91">
        <f t="shared" si="470"/>
        <v>0.741740740740741</v>
      </c>
      <c r="T69" s="91">
        <f t="shared" si="471"/>
        <v>0.597039603960396</v>
      </c>
      <c r="U69" s="91">
        <f t="shared" si="472"/>
        <v>0.334333333333333</v>
      </c>
      <c r="V69" s="91">
        <f t="shared" si="473"/>
        <v>0.667666666666667</v>
      </c>
      <c r="W69" s="91">
        <f t="shared" si="474"/>
        <v>0.950859275711449</v>
      </c>
      <c r="X69" s="91">
        <f t="shared" ref="U69:Z69" si="542">(L69-MIN(L$62:L$71))/(MAX(L$62:L$71)-MIN(L$62:L$71))+0.001</f>
        <v>0.682275520124441</v>
      </c>
      <c r="Y69" s="91">
        <f t="shared" si="542"/>
        <v>0.77913364390741</v>
      </c>
      <c r="Z69" s="91">
        <f t="shared" si="542"/>
        <v>0.706709772060483</v>
      </c>
      <c r="AB69" s="89">
        <f t="shared" ref="AB69:AL69" si="543">P69/SUM(P$62:P$71)</f>
        <v>0.166447666695831</v>
      </c>
      <c r="AC69" s="89">
        <f t="shared" si="543"/>
        <v>0.172134937909923</v>
      </c>
      <c r="AD69" s="89">
        <f t="shared" si="543"/>
        <v>0.171094449208021</v>
      </c>
      <c r="AE69" s="89">
        <f t="shared" si="543"/>
        <v>0.114377199103101</v>
      </c>
      <c r="AF69" s="89">
        <f t="shared" si="543"/>
        <v>0.121842355175689</v>
      </c>
      <c r="AG69" s="89">
        <f t="shared" si="543"/>
        <v>0.0667332002661343</v>
      </c>
      <c r="AH69" s="89">
        <f t="shared" si="543"/>
        <v>0.102884644016318</v>
      </c>
      <c r="AI69" s="89">
        <f t="shared" si="543"/>
        <v>0.144246477632511</v>
      </c>
      <c r="AJ69" s="89">
        <f t="shared" si="543"/>
        <v>0.114614294911389</v>
      </c>
      <c r="AK69" s="89">
        <f t="shared" si="543"/>
        <v>0.150300932186278</v>
      </c>
      <c r="AL69" s="89">
        <f t="shared" si="543"/>
        <v>0.181760776303654</v>
      </c>
      <c r="AN69" s="89">
        <f t="shared" si="509"/>
        <v>-0.298453038957982</v>
      </c>
      <c r="AO69" s="89">
        <f t="shared" si="510"/>
        <v>-0.302867393059562</v>
      </c>
      <c r="AP69" s="89">
        <f t="shared" si="511"/>
        <v>-0.302074015221471</v>
      </c>
      <c r="AQ69" s="89">
        <f t="shared" si="512"/>
        <v>-0.247998765528424</v>
      </c>
      <c r="AR69" s="89">
        <f t="shared" si="513"/>
        <v>-0.256481476693009</v>
      </c>
      <c r="AS69" s="89">
        <f t="shared" si="514"/>
        <v>-0.180650289612072</v>
      </c>
      <c r="AT69" s="89">
        <f t="shared" si="515"/>
        <v>-0.233974792126254</v>
      </c>
      <c r="AU69" s="89">
        <f t="shared" si="516"/>
        <v>-0.279294615931503</v>
      </c>
      <c r="AV69" s="89">
        <f t="shared" si="517"/>
        <v>-0.248275507971276</v>
      </c>
      <c r="AW69" s="89">
        <f t="shared" si="518"/>
        <v>-0.284837668345686</v>
      </c>
      <c r="AX69" s="89">
        <f t="shared" si="519"/>
        <v>-0.309913733098672</v>
      </c>
      <c r="BL69" s="89">
        <f t="shared" ref="BL69:BV69" si="544">AZ$67*P69</f>
        <v>0.22808996545282</v>
      </c>
      <c r="BM69" s="89">
        <f t="shared" si="544"/>
        <v>0.420658442075832</v>
      </c>
      <c r="BN69" s="89">
        <f t="shared" si="544"/>
        <v>0.172429499948707</v>
      </c>
      <c r="BO69" s="89">
        <f t="shared" si="544"/>
        <v>0.11375157235527</v>
      </c>
      <c r="BP69" s="89">
        <f t="shared" si="544"/>
        <v>0.310463795962243</v>
      </c>
      <c r="BQ69" s="89">
        <f t="shared" si="544"/>
        <v>0.109205652747511</v>
      </c>
      <c r="BR69" s="89">
        <f t="shared" si="544"/>
        <v>0.223755639239249</v>
      </c>
      <c r="BS69" s="89">
        <f t="shared" si="544"/>
        <v>0.632197081407828</v>
      </c>
      <c r="BT69" s="89">
        <f t="shared" si="544"/>
        <v>0.124159269595303</v>
      </c>
      <c r="BU69" s="89">
        <f t="shared" si="544"/>
        <v>0.327046052662883</v>
      </c>
      <c r="BV69" s="89">
        <f t="shared" si="544"/>
        <v>0.281458306285796</v>
      </c>
      <c r="BX69" s="89">
        <f t="shared" si="522"/>
        <v>0.821177907477359</v>
      </c>
      <c r="BY69" s="89">
        <f t="shared" si="523"/>
        <v>0.533421021065024</v>
      </c>
      <c r="BZ69" s="89">
        <f t="shared" si="524"/>
        <v>0.855952720647077</v>
      </c>
      <c r="CA69" s="89">
        <f t="shared" si="525"/>
        <v>0.732663628543982</v>
      </c>
      <c r="CC69" s="89">
        <f t="shared" ref="CC69:CF69" si="545">BX69/SUM(BX$62:BX$71)</f>
        <v>0.165823034997137</v>
      </c>
      <c r="CD69" s="89">
        <f t="shared" si="545"/>
        <v>0.103090102867967</v>
      </c>
      <c r="CE69" s="89">
        <f t="shared" si="545"/>
        <v>0.131823259885725</v>
      </c>
      <c r="CF69" s="89">
        <f t="shared" si="545"/>
        <v>0.152392830392624</v>
      </c>
      <c r="CH69" s="89">
        <f t="shared" si="527"/>
        <v>-0.297956486086909</v>
      </c>
      <c r="CI69" s="89">
        <f t="shared" si="528"/>
        <v>-0.234236371868464</v>
      </c>
      <c r="CJ69" s="89">
        <f t="shared" si="529"/>
        <v>-0.267112574295834</v>
      </c>
      <c r="CK69" s="89">
        <f t="shared" si="530"/>
        <v>-0.286695668924162</v>
      </c>
      <c r="CR69" s="89">
        <f t="shared" ref="CR69:CU69" si="546">CM$67*BX69</f>
        <v>0.214463631515728</v>
      </c>
      <c r="CS69" s="89">
        <f t="shared" si="546"/>
        <v>0.0478967429192095</v>
      </c>
      <c r="CT69" s="89">
        <f t="shared" si="546"/>
        <v>0.213339935365361</v>
      </c>
      <c r="CU69" s="89">
        <f t="shared" si="546"/>
        <v>0.292918809349796</v>
      </c>
      <c r="CV69" s="89">
        <f t="shared" si="533"/>
        <v>0.768619119150094</v>
      </c>
      <c r="CX69" s="89">
        <f t="shared" si="534"/>
        <v>0.214463631515728</v>
      </c>
    </row>
    <row r="70" s="89" customFormat="1" spans="1:102">
      <c r="A70" s="7" t="s">
        <v>76</v>
      </c>
      <c r="B70" s="9">
        <v>2020</v>
      </c>
      <c r="C70" s="7" t="s">
        <v>70</v>
      </c>
      <c r="D70" s="89">
        <v>26880</v>
      </c>
      <c r="E70" s="89">
        <v>2.690057</v>
      </c>
      <c r="F70" s="89">
        <v>116542</v>
      </c>
      <c r="G70" s="89">
        <v>504</v>
      </c>
      <c r="H70" s="89">
        <v>3830</v>
      </c>
      <c r="I70" s="89">
        <v>16</v>
      </c>
      <c r="J70" s="89">
        <v>3911</v>
      </c>
      <c r="K70" s="89">
        <v>18.729134</v>
      </c>
      <c r="L70" s="89">
        <v>1501324</v>
      </c>
      <c r="M70" s="89">
        <v>14112</v>
      </c>
      <c r="N70" s="89">
        <v>72957</v>
      </c>
      <c r="P70" s="90">
        <f t="shared" ref="P70:S70" si="547">(D70-MIN(D$62:D$71))/(MAX(D$62:D$71)-MIN(D$62:D$71))+0.001</f>
        <v>0.898338403041825</v>
      </c>
      <c r="Q70" s="91">
        <f t="shared" si="547"/>
        <v>0.91907608351337</v>
      </c>
      <c r="R70" s="91">
        <f t="shared" si="547"/>
        <v>0.909389201663119</v>
      </c>
      <c r="S70" s="91">
        <f t="shared" si="470"/>
        <v>0.741740740740741</v>
      </c>
      <c r="T70" s="91">
        <f t="shared" si="471"/>
        <v>0.462386138613861</v>
      </c>
      <c r="U70" s="91">
        <f t="shared" si="472"/>
        <v>0.501</v>
      </c>
      <c r="V70" s="91">
        <f t="shared" si="473"/>
        <v>0.334333333333333</v>
      </c>
      <c r="W70" s="91">
        <f t="shared" si="474"/>
        <v>0.925788862932356</v>
      </c>
      <c r="X70" s="91">
        <f t="shared" ref="U70:Z70" si="548">(L70-MIN(L$62:L$71))/(MAX(L$62:L$71)-MIN(L$62:L$71))+0.001</f>
        <v>0.40428990861365</v>
      </c>
      <c r="Y70" s="91">
        <f t="shared" si="548"/>
        <v>0.890066821953705</v>
      </c>
      <c r="Z70" s="91">
        <f t="shared" si="548"/>
        <v>0.847676822387723</v>
      </c>
      <c r="AB70" s="89">
        <f t="shared" ref="AB70:AL70" si="549">P70/SUM(P$62:P$71)</f>
        <v>0.1879234507608</v>
      </c>
      <c r="AC70" s="89">
        <f t="shared" si="549"/>
        <v>0.188980054565145</v>
      </c>
      <c r="AD70" s="89">
        <f t="shared" si="549"/>
        <v>0.190261131794896</v>
      </c>
      <c r="AE70" s="89">
        <f t="shared" si="549"/>
        <v>0.114377199103101</v>
      </c>
      <c r="AF70" s="89">
        <f t="shared" si="549"/>
        <v>0.0943626113838879</v>
      </c>
      <c r="AG70" s="89">
        <f t="shared" si="549"/>
        <v>0.1</v>
      </c>
      <c r="AH70" s="89">
        <f t="shared" si="549"/>
        <v>0.0515193699193044</v>
      </c>
      <c r="AI70" s="89">
        <f t="shared" si="549"/>
        <v>0.140443266338735</v>
      </c>
      <c r="AJ70" s="89">
        <f t="shared" si="549"/>
        <v>0.0679159686208466</v>
      </c>
      <c r="AK70" s="89">
        <f t="shared" si="549"/>
        <v>0.17170080395555</v>
      </c>
      <c r="AL70" s="89">
        <f t="shared" si="549"/>
        <v>0.218016508874057</v>
      </c>
      <c r="AN70" s="89">
        <f t="shared" si="509"/>
        <v>-0.314155499326342</v>
      </c>
      <c r="AO70" s="89">
        <f t="shared" si="510"/>
        <v>-0.314862277004439</v>
      </c>
      <c r="AP70" s="89">
        <f t="shared" si="511"/>
        <v>-0.315711287857368</v>
      </c>
      <c r="AQ70" s="89">
        <f t="shared" si="512"/>
        <v>-0.247998765528424</v>
      </c>
      <c r="AR70" s="89">
        <f t="shared" si="513"/>
        <v>-0.22275335709849</v>
      </c>
      <c r="AS70" s="89">
        <f t="shared" si="514"/>
        <v>-0.230258509299405</v>
      </c>
      <c r="AT70" s="89">
        <f t="shared" si="515"/>
        <v>-0.152796014751867</v>
      </c>
      <c r="AU70" s="89">
        <f t="shared" si="516"/>
        <v>-0.27568334420797</v>
      </c>
      <c r="AV70" s="89">
        <f t="shared" si="517"/>
        <v>-0.182658917304308</v>
      </c>
      <c r="AW70" s="89">
        <f t="shared" si="518"/>
        <v>-0.302537130569696</v>
      </c>
      <c r="AX70" s="89">
        <f t="shared" si="519"/>
        <v>-0.33207936494201</v>
      </c>
      <c r="BL70" s="89">
        <f t="shared" ref="BL70:BV70" si="550">AZ$67*P70</f>
        <v>0.2575191004037</v>
      </c>
      <c r="BM70" s="89">
        <f t="shared" si="550"/>
        <v>0.461824056766324</v>
      </c>
      <c r="BN70" s="89">
        <f t="shared" si="550"/>
        <v>0.19174574024422</v>
      </c>
      <c r="BO70" s="89">
        <f t="shared" si="550"/>
        <v>0.11375157235527</v>
      </c>
      <c r="BP70" s="89">
        <f t="shared" si="550"/>
        <v>0.240443271840147</v>
      </c>
      <c r="BQ70" s="89">
        <f t="shared" si="550"/>
        <v>0.163645160597716</v>
      </c>
      <c r="BR70" s="89">
        <f t="shared" si="550"/>
        <v>0.112045385000982</v>
      </c>
      <c r="BS70" s="89">
        <f t="shared" si="550"/>
        <v>0.615528535184967</v>
      </c>
      <c r="BT70" s="89">
        <f t="shared" si="550"/>
        <v>0.073571948981941</v>
      </c>
      <c r="BU70" s="89">
        <f t="shared" si="550"/>
        <v>0.37361092413659</v>
      </c>
      <c r="BV70" s="89">
        <f t="shared" si="550"/>
        <v>0.337600656081709</v>
      </c>
      <c r="BX70" s="89">
        <f t="shared" si="522"/>
        <v>0.911088897414244</v>
      </c>
      <c r="BY70" s="89">
        <f t="shared" si="523"/>
        <v>0.517840004793133</v>
      </c>
      <c r="BZ70" s="89">
        <f t="shared" si="524"/>
        <v>0.727573920185949</v>
      </c>
      <c r="CA70" s="89">
        <f t="shared" si="525"/>
        <v>0.78478352920024</v>
      </c>
      <c r="CC70" s="89">
        <f t="shared" ref="CC70:CF70" si="551">BX70/SUM(BX$62:BX$71)</f>
        <v>0.183979043695341</v>
      </c>
      <c r="CD70" s="89">
        <f t="shared" si="551"/>
        <v>0.100078881887118</v>
      </c>
      <c r="CE70" s="89">
        <f t="shared" si="551"/>
        <v>0.112051943586606</v>
      </c>
      <c r="CF70" s="89">
        <f t="shared" si="551"/>
        <v>0.163233684054999</v>
      </c>
      <c r="CH70" s="89">
        <f t="shared" si="527"/>
        <v>-0.311464271802263</v>
      </c>
      <c r="CI70" s="89">
        <f t="shared" si="528"/>
        <v>-0.230361228566088</v>
      </c>
      <c r="CJ70" s="89">
        <f t="shared" si="529"/>
        <v>-0.245258479860769</v>
      </c>
      <c r="CK70" s="89">
        <f t="shared" si="530"/>
        <v>-0.295872880320105</v>
      </c>
      <c r="CR70" s="89">
        <f t="shared" ref="CR70:CU70" si="552">CM$67*BX70</f>
        <v>0.23794531220813</v>
      </c>
      <c r="CS70" s="89">
        <f t="shared" si="552"/>
        <v>0.046497698072224</v>
      </c>
      <c r="CT70" s="89">
        <f t="shared" si="552"/>
        <v>0.181342461285303</v>
      </c>
      <c r="CU70" s="89">
        <f t="shared" si="552"/>
        <v>0.313756337853839</v>
      </c>
      <c r="CV70" s="89">
        <f t="shared" si="533"/>
        <v>0.779541809419496</v>
      </c>
      <c r="CX70" s="89">
        <f t="shared" si="534"/>
        <v>0.23794531220813</v>
      </c>
    </row>
    <row r="71" s="89" customFormat="1" spans="1:102">
      <c r="A71" s="7" t="s">
        <v>76</v>
      </c>
      <c r="B71" s="9">
        <v>2021</v>
      </c>
      <c r="C71" s="8" t="s">
        <v>70</v>
      </c>
      <c r="D71" s="89">
        <v>27150</v>
      </c>
      <c r="E71" s="89">
        <v>2.7266004</v>
      </c>
      <c r="F71" s="89">
        <v>121147</v>
      </c>
      <c r="G71" s="89">
        <v>199</v>
      </c>
      <c r="H71" s="89">
        <v>3150</v>
      </c>
      <c r="I71" s="89">
        <v>17</v>
      </c>
      <c r="J71" s="89">
        <v>4463</v>
      </c>
      <c r="K71" s="89">
        <v>18.976694</v>
      </c>
      <c r="L71" s="89">
        <v>2104872</v>
      </c>
      <c r="M71" s="89">
        <v>14874</v>
      </c>
      <c r="N71" s="89">
        <v>78392</v>
      </c>
      <c r="P71" s="90">
        <f t="shared" ref="P71:R71" si="553">(D71-MIN(D$71:D$80))/(MAX(D$71:D$80)-MIN(D$71:D$80))+0.001</f>
        <v>1.001</v>
      </c>
      <c r="Q71" s="91">
        <f t="shared" si="553"/>
        <v>0.001</v>
      </c>
      <c r="R71" s="91">
        <f t="shared" si="553"/>
        <v>1.001</v>
      </c>
      <c r="S71" s="91">
        <f t="shared" si="470"/>
        <v>0.250597423510467</v>
      </c>
      <c r="T71" s="91">
        <f t="shared" si="471"/>
        <v>0.327732673267327</v>
      </c>
      <c r="U71" s="91">
        <f t="shared" si="472"/>
        <v>0.667666666666667</v>
      </c>
      <c r="V71" s="91">
        <f t="shared" si="473"/>
        <v>0.001</v>
      </c>
      <c r="W71" s="91">
        <f t="shared" si="474"/>
        <v>0.900718551422899</v>
      </c>
      <c r="X71" s="91">
        <f t="shared" ref="U71:Z71" si="554">(L71-MIN(L$71:L$80))/(MAX(L$71:L$80)-MIN(L$71:L$80))+0.001</f>
        <v>1.001</v>
      </c>
      <c r="Y71" s="91">
        <f t="shared" si="554"/>
        <v>1.001</v>
      </c>
      <c r="Z71" s="91">
        <f t="shared" si="554"/>
        <v>1.001</v>
      </c>
      <c r="AB71" s="89">
        <f t="shared" ref="AB71:AL71" si="555">P71/SUM(P$62:P$71)</f>
        <v>0.209399234825768</v>
      </c>
      <c r="AC71" s="89">
        <f t="shared" si="555"/>
        <v>0.00020561959771897</v>
      </c>
      <c r="AD71" s="89">
        <f t="shared" si="555"/>
        <v>0.209427814381771</v>
      </c>
      <c r="AE71" s="89">
        <f t="shared" si="555"/>
        <v>0.0386423851748481</v>
      </c>
      <c r="AF71" s="89">
        <f t="shared" si="555"/>
        <v>0.0668828675920875</v>
      </c>
      <c r="AG71" s="89">
        <f t="shared" si="555"/>
        <v>0.133266799733866</v>
      </c>
      <c r="AH71" s="89">
        <f t="shared" si="555"/>
        <v>0.00015409582229104</v>
      </c>
      <c r="AI71" s="89">
        <f t="shared" si="555"/>
        <v>0.136640070407683</v>
      </c>
      <c r="AJ71" s="89">
        <f t="shared" si="555"/>
        <v>0.168156273854549</v>
      </c>
      <c r="AK71" s="89">
        <f t="shared" si="555"/>
        <v>0.193100675724822</v>
      </c>
      <c r="AL71" s="89">
        <f t="shared" si="555"/>
        <v>0.257450150362978</v>
      </c>
      <c r="AN71" s="89">
        <f t="shared" si="509"/>
        <v>-0.32739834934232</v>
      </c>
      <c r="AO71" s="89">
        <f t="shared" si="510"/>
        <v>-0.00174560401952453</v>
      </c>
      <c r="AP71" s="89">
        <f t="shared" si="511"/>
        <v>-0.32741445233299</v>
      </c>
      <c r="AQ71" s="89">
        <f t="shared" si="512"/>
        <v>-0.125719350138643</v>
      </c>
      <c r="AR71" s="89">
        <f t="shared" si="513"/>
        <v>-0.180905611914679</v>
      </c>
      <c r="AS71" s="89">
        <f t="shared" si="514"/>
        <v>-0.268586194318273</v>
      </c>
      <c r="AT71" s="89">
        <f t="shared" si="515"/>
        <v>-0.00135264325459387</v>
      </c>
      <c r="AU71" s="89">
        <f t="shared" si="516"/>
        <v>-0.27196908393956</v>
      </c>
      <c r="AV71" s="89">
        <f t="shared" si="517"/>
        <v>-0.299799351756237</v>
      </c>
      <c r="AW71" s="89">
        <f t="shared" si="518"/>
        <v>-0.31756247852694</v>
      </c>
      <c r="AX71" s="89">
        <f t="shared" si="519"/>
        <v>-0.349341618447524</v>
      </c>
      <c r="AY71" s="89" t="s">
        <v>170</v>
      </c>
      <c r="BL71" s="89">
        <f t="shared" ref="BL71:BV71" si="556">AZ$77*P71</f>
        <v>0.525889995972085</v>
      </c>
      <c r="BM71" s="89">
        <f t="shared" si="556"/>
        <v>0.000372268035633625</v>
      </c>
      <c r="BN71" s="89">
        <f t="shared" si="556"/>
        <v>0.102469700358656</v>
      </c>
      <c r="BO71" s="89">
        <f t="shared" si="556"/>
        <v>0.0512871579922072</v>
      </c>
      <c r="BP71" s="89">
        <f t="shared" si="556"/>
        <v>0.154365157342746</v>
      </c>
      <c r="BQ71" s="89">
        <f t="shared" si="556"/>
        <v>0.216545050917385</v>
      </c>
      <c r="BR71" s="89">
        <f t="shared" si="556"/>
        <v>0.000406699846392696</v>
      </c>
      <c r="BS71" s="89">
        <f t="shared" si="556"/>
        <v>0.534396454916155</v>
      </c>
      <c r="BT71" s="89">
        <f t="shared" si="556"/>
        <v>0.318554999165449</v>
      </c>
      <c r="BU71" s="89">
        <f t="shared" si="556"/>
        <v>0.405241575294726</v>
      </c>
      <c r="BV71" s="89">
        <f t="shared" si="556"/>
        <v>0.277203425539824</v>
      </c>
      <c r="BX71" s="89">
        <f t="shared" si="522"/>
        <v>0.628731964366374</v>
      </c>
      <c r="BY71" s="89">
        <f t="shared" si="523"/>
        <v>0.422197366252338</v>
      </c>
      <c r="BZ71" s="89">
        <f t="shared" si="524"/>
        <v>0.534803154762548</v>
      </c>
      <c r="CA71" s="89">
        <f t="shared" si="525"/>
        <v>1.001</v>
      </c>
      <c r="CC71" s="89">
        <f t="shared" ref="CC71:CF71" si="557">BX71/SUM(BX$62:BX$71)</f>
        <v>0.126961821039759</v>
      </c>
      <c r="CD71" s="89">
        <f t="shared" si="557"/>
        <v>0.0815947782309701</v>
      </c>
      <c r="CE71" s="89">
        <f t="shared" si="557"/>
        <v>0.0823637726213119</v>
      </c>
      <c r="CF71" s="89">
        <f t="shared" si="557"/>
        <v>0.20820635456706</v>
      </c>
      <c r="CH71" s="89">
        <f t="shared" si="527"/>
        <v>-0.262032548783467</v>
      </c>
      <c r="CI71" s="89">
        <f t="shared" si="528"/>
        <v>-0.204475699223268</v>
      </c>
      <c r="CJ71" s="89">
        <f t="shared" si="529"/>
        <v>-0.205630184709948</v>
      </c>
      <c r="CK71" s="89">
        <f t="shared" si="530"/>
        <v>-0.326722742046456</v>
      </c>
      <c r="CL71" s="89" t="s">
        <v>170</v>
      </c>
      <c r="CR71" s="89">
        <f t="shared" ref="CR71:CU71" si="558">CM$67*BX71</f>
        <v>0.164203321960104</v>
      </c>
      <c r="CS71" s="89">
        <f t="shared" si="558"/>
        <v>0.0379097896670453</v>
      </c>
      <c r="CT71" s="89">
        <f t="shared" si="558"/>
        <v>0.133295762392087</v>
      </c>
      <c r="CU71" s="89">
        <f t="shared" si="558"/>
        <v>0.400199650611623</v>
      </c>
      <c r="CV71" s="89">
        <f t="shared" si="533"/>
        <v>0.735608524630859</v>
      </c>
      <c r="CX71" s="89">
        <f t="shared" si="534"/>
        <v>0.164203321960104</v>
      </c>
    </row>
    <row r="72" s="95" customFormat="1" spans="1:102">
      <c r="A72" s="58" t="s">
        <v>77</v>
      </c>
      <c r="B72" s="59">
        <v>2012</v>
      </c>
      <c r="C72" s="58" t="s">
        <v>70</v>
      </c>
      <c r="D72" s="95">
        <v>9586</v>
      </c>
      <c r="E72" s="95">
        <v>4.3372627</v>
      </c>
      <c r="F72" s="95">
        <v>64988</v>
      </c>
      <c r="G72" s="95">
        <v>684</v>
      </c>
      <c r="H72" s="95">
        <v>67</v>
      </c>
      <c r="I72" s="95">
        <v>8</v>
      </c>
      <c r="J72" s="95">
        <v>3492</v>
      </c>
      <c r="K72" s="95">
        <v>32.221161</v>
      </c>
      <c r="L72" s="95">
        <v>205000</v>
      </c>
      <c r="M72" s="95">
        <v>7689</v>
      </c>
      <c r="N72" s="95">
        <v>36319</v>
      </c>
      <c r="P72" s="96">
        <f t="shared" ref="P72:U72" si="559">(D72-MIN(D$72:D$81))/(MAX(D$72:D$81)-MIN(D$72:D$81))+0.001</f>
        <v>1.001</v>
      </c>
      <c r="Q72" s="97">
        <f t="shared" si="559"/>
        <v>0.0478079679442748</v>
      </c>
      <c r="R72" s="97">
        <f t="shared" si="559"/>
        <v>0.001</v>
      </c>
      <c r="S72" s="97">
        <f t="shared" si="559"/>
        <v>0.001</v>
      </c>
      <c r="T72" s="97">
        <f t="shared" si="559"/>
        <v>0.001</v>
      </c>
      <c r="U72" s="97">
        <f t="shared" si="559"/>
        <v>0.334333333333333</v>
      </c>
      <c r="V72" s="91">
        <f>(MAX(J$72:J$81)-J72)/(MAX(J$72:J$81)-MIN(J$72:J$81))+0.001</f>
        <v>0.812387900355872</v>
      </c>
      <c r="W72" s="91">
        <f>(MAX(K$72:K$81)-K72)/(MAX(K$72:K$81)-MIN(K$72:K$81))+0.001</f>
        <v>0.226318727170241</v>
      </c>
      <c r="X72" s="97">
        <f t="shared" ref="U72:Z72" si="560">(L72-MIN(L$72:L$81))/(MAX(L$72:L$81)-MIN(L$72:L$81))+0.001</f>
        <v>0.001</v>
      </c>
      <c r="Y72" s="97">
        <f t="shared" si="560"/>
        <v>0.001</v>
      </c>
      <c r="Z72" s="97">
        <f t="shared" si="560"/>
        <v>0.001</v>
      </c>
      <c r="AB72" s="95">
        <f t="shared" ref="AB72:AL72" si="561">P72/SUM(P$72:P$81)</f>
        <v>0.484466777509272</v>
      </c>
      <c r="AC72" s="95">
        <f t="shared" si="561"/>
        <v>0.00714200208342261</v>
      </c>
      <c r="AD72" s="95">
        <f t="shared" si="561"/>
        <v>0.000180491699789688</v>
      </c>
      <c r="AE72" s="95">
        <f t="shared" si="561"/>
        <v>0.000187563564627658</v>
      </c>
      <c r="AF72" s="95">
        <f t="shared" si="561"/>
        <v>0.000271352134539612</v>
      </c>
      <c r="AG72" s="95">
        <f t="shared" si="561"/>
        <v>0.0833748960931005</v>
      </c>
      <c r="AH72" s="95">
        <f t="shared" si="561"/>
        <v>0.151667283071601</v>
      </c>
      <c r="AI72" s="95">
        <f t="shared" si="561"/>
        <v>0.0314522825364795</v>
      </c>
      <c r="AJ72" s="95">
        <f t="shared" si="561"/>
        <v>0.00029501291755317</v>
      </c>
      <c r="AK72" s="95">
        <f t="shared" si="561"/>
        <v>0.000193682988516316</v>
      </c>
      <c r="AL72" s="95">
        <f t="shared" si="561"/>
        <v>0.000204951280522462</v>
      </c>
      <c r="AN72" s="89">
        <f t="shared" si="509"/>
        <v>-0.351096184264546</v>
      </c>
      <c r="AO72" s="89">
        <f t="shared" si="510"/>
        <v>-0.0352940754860588</v>
      </c>
      <c r="AP72" s="89">
        <f t="shared" si="511"/>
        <v>-0.00155580700435899</v>
      </c>
      <c r="AQ72" s="89">
        <f t="shared" si="512"/>
        <v>-0.0016095566152838</v>
      </c>
      <c r="AR72" s="89">
        <f t="shared" si="513"/>
        <v>-0.00222836901644737</v>
      </c>
      <c r="AS72" s="89">
        <f t="shared" si="514"/>
        <v>-0.207137260604307</v>
      </c>
      <c r="AT72" s="89">
        <f t="shared" si="515"/>
        <v>-0.286054518729486</v>
      </c>
      <c r="AU72" s="89">
        <f t="shared" si="516"/>
        <v>-0.108802368991666</v>
      </c>
      <c r="AV72" s="89">
        <f t="shared" si="517"/>
        <v>-0.00239800996742889</v>
      </c>
      <c r="AW72" s="89">
        <f t="shared" si="518"/>
        <v>-0.00165585161374925</v>
      </c>
      <c r="AX72" s="89">
        <f t="shared" si="519"/>
        <v>-0.00174059758215595</v>
      </c>
      <c r="AZ72" s="95">
        <f t="shared" ref="AZ72:BJ72" si="562">SUM(AN72:AN81)</f>
        <v>-0.877349631764861</v>
      </c>
      <c r="BA72" s="95">
        <f t="shared" si="562"/>
        <v>-2.10204579540857</v>
      </c>
      <c r="BB72" s="95">
        <f t="shared" si="562"/>
        <v>-2.12479240332946</v>
      </c>
      <c r="BC72" s="95">
        <f t="shared" si="562"/>
        <v>-1.90319934243955</v>
      </c>
      <c r="BD72" s="95">
        <f t="shared" si="562"/>
        <v>-1.91972340447155</v>
      </c>
      <c r="BE72" s="95">
        <f t="shared" si="562"/>
        <v>-1.86953207889846</v>
      </c>
      <c r="BF72" s="95">
        <f t="shared" si="562"/>
        <v>-2.10169958277168</v>
      </c>
      <c r="BG72" s="95">
        <f t="shared" si="562"/>
        <v>-2.14691110772005</v>
      </c>
      <c r="BH72" s="95">
        <f t="shared" si="562"/>
        <v>-1.79459962861631</v>
      </c>
      <c r="BI72" s="95">
        <f t="shared" si="562"/>
        <v>-2.08236939971287</v>
      </c>
      <c r="BJ72" s="95">
        <f t="shared" si="562"/>
        <v>-2.06666109096648</v>
      </c>
      <c r="BL72" s="95">
        <f t="shared" ref="BL72:BV72" si="563">AZ$77*P72</f>
        <v>0.525889995972085</v>
      </c>
      <c r="BM72" s="95">
        <f t="shared" si="563"/>
        <v>0.0177973783142505</v>
      </c>
      <c r="BN72" s="95">
        <f t="shared" si="563"/>
        <v>0.00010236733302563</v>
      </c>
      <c r="BO72" s="95">
        <f t="shared" si="563"/>
        <v>0.000204659558241887</v>
      </c>
      <c r="BP72" s="95">
        <f t="shared" si="563"/>
        <v>0.000471009362001671</v>
      </c>
      <c r="BQ72" s="95">
        <f t="shared" si="563"/>
        <v>0.10843469099857</v>
      </c>
      <c r="BR72" s="95">
        <f t="shared" si="563"/>
        <v>0.330398034286018</v>
      </c>
      <c r="BS72" s="95">
        <f t="shared" si="563"/>
        <v>0.134274935594314</v>
      </c>
      <c r="BT72" s="95">
        <f t="shared" si="563"/>
        <v>0.000318236762403046</v>
      </c>
      <c r="BU72" s="95">
        <f t="shared" si="563"/>
        <v>0.00040483673855617</v>
      </c>
      <c r="BV72" s="95">
        <f t="shared" si="563"/>
        <v>0.000276926499040783</v>
      </c>
      <c r="BX72" s="89">
        <f t="shared" si="522"/>
        <v>0.543789741619361</v>
      </c>
      <c r="BY72" s="89">
        <f t="shared" si="523"/>
        <v>0.109110359918814</v>
      </c>
      <c r="BZ72" s="89">
        <f t="shared" si="524"/>
        <v>0.464672969880332</v>
      </c>
      <c r="CA72" s="89">
        <f t="shared" si="525"/>
        <v>0.000999999999999999</v>
      </c>
      <c r="CC72" s="95">
        <f t="shared" ref="CC72:CF72" si="564">BX72/SUM(BX$72:BX$81)</f>
        <v>0.123610353136504</v>
      </c>
      <c r="CD72" s="95">
        <f t="shared" si="564"/>
        <v>0.0266033855806692</v>
      </c>
      <c r="CE72" s="95">
        <f t="shared" si="564"/>
        <v>0.0730224197483821</v>
      </c>
      <c r="CF72" s="95">
        <f t="shared" si="564"/>
        <v>0.000221233729828268</v>
      </c>
      <c r="CH72" s="89">
        <f t="shared" si="527"/>
        <v>-0.258422396898679</v>
      </c>
      <c r="CI72" s="89">
        <f t="shared" si="528"/>
        <v>-0.0964829452580097</v>
      </c>
      <c r="CJ72" s="89">
        <f t="shared" si="529"/>
        <v>-0.191098852085185</v>
      </c>
      <c r="CK72" s="89">
        <f t="shared" si="530"/>
        <v>-0.00186196740816247</v>
      </c>
      <c r="CM72" s="95">
        <f t="shared" ref="CM72:CP72" si="565">SUM(CH72:CH81)</f>
        <v>-2.27263315889302</v>
      </c>
      <c r="CN72" s="95">
        <f t="shared" si="565"/>
        <v>-2.14692968303125</v>
      </c>
      <c r="CO72" s="95">
        <f t="shared" si="565"/>
        <v>-2.27265457367827</v>
      </c>
      <c r="CP72" s="95">
        <f t="shared" si="565"/>
        <v>-2.03459016011966</v>
      </c>
      <c r="CR72" s="95">
        <f t="shared" ref="CR72:CU72" si="566">CM$77*BX72</f>
        <v>0.0531100389273922</v>
      </c>
      <c r="CS72" s="95">
        <f t="shared" si="566"/>
        <v>0.0226729136574939</v>
      </c>
      <c r="CT72" s="95">
        <f t="shared" si="566"/>
        <v>0.0826692199024475</v>
      </c>
      <c r="CU72" s="95">
        <f t="shared" si="566"/>
        <v>0.000516627121908161</v>
      </c>
      <c r="CV72" s="89">
        <f t="shared" si="533"/>
        <v>0.158968799609242</v>
      </c>
      <c r="CW72" s="95">
        <f>AVERAGE(CV72:CV81)</f>
        <v>0.470079117102981</v>
      </c>
      <c r="CX72" s="89">
        <f t="shared" si="534"/>
        <v>0.0531100389273922</v>
      </c>
    </row>
    <row r="73" s="89" customFormat="1" spans="1:102">
      <c r="A73" s="7" t="s">
        <v>77</v>
      </c>
      <c r="B73" s="9">
        <v>2013</v>
      </c>
      <c r="C73" s="7" t="s">
        <v>70</v>
      </c>
      <c r="D73" s="89">
        <v>9558</v>
      </c>
      <c r="E73" s="89">
        <v>4.1428123</v>
      </c>
      <c r="F73" s="89">
        <v>73320</v>
      </c>
      <c r="G73" s="89">
        <v>686</v>
      </c>
      <c r="H73" s="89">
        <v>100</v>
      </c>
      <c r="I73" s="89">
        <v>8</v>
      </c>
      <c r="J73" s="89">
        <v>3415</v>
      </c>
      <c r="K73" s="89">
        <v>34.928555</v>
      </c>
      <c r="L73" s="89">
        <v>213000</v>
      </c>
      <c r="M73" s="89">
        <v>8642</v>
      </c>
      <c r="N73" s="89">
        <v>39815</v>
      </c>
      <c r="P73" s="90">
        <f t="shared" ref="P73:S73" si="567">(D73-MIN(D$72:D$81))/(MAX(D$72:D$81)-MIN(D$72:D$81))+0.001</f>
        <v>0.99321140472879</v>
      </c>
      <c r="Q73" s="91">
        <f t="shared" si="567"/>
        <v>0.001</v>
      </c>
      <c r="R73" s="91">
        <f t="shared" si="567"/>
        <v>0.255357847177702</v>
      </c>
      <c r="S73" s="91">
        <f t="shared" ref="S73:S81" si="568">(G73-MIN(G$72:G$81))/(MAX(G$72:G$81)-MIN(G$72:G$81))+0.001</f>
        <v>0.00372479564032698</v>
      </c>
      <c r="T73" s="91">
        <f t="shared" ref="T73:T81" si="569">(H73-MIN(H$72:H$81))/(MAX(H$72:H$81)-MIN(H$72:H$81))+0.001</f>
        <v>0.00768964119197243</v>
      </c>
      <c r="U73" s="91">
        <f t="shared" ref="U73:U81" si="570">(I73-MIN(I$72:I$81))/(MAX(I$72:I$81)-MIN(I$72:I$81))+0.001</f>
        <v>0.334333333333333</v>
      </c>
      <c r="V73" s="91">
        <f t="shared" ref="V73:V82" si="571">(MAX(J$72:J$81)-J73)/(MAX(J$72:J$81)-MIN(J$72:J$81))+0.001</f>
        <v>0.903728351126928</v>
      </c>
      <c r="W73" s="91">
        <f t="shared" ref="W73:W81" si="572">(MAX(K$72:K$81)-K73)/(MAX(K$72:K$81)-MIN(K$72:K$81))+0.001</f>
        <v>0.001</v>
      </c>
      <c r="X73" s="91">
        <f t="shared" ref="U73:Z73" si="573">(L73-MIN(L$72:L$81))/(MAX(L$72:L$81)-MIN(L$72:L$81))+0.001</f>
        <v>0.0646476466282659</v>
      </c>
      <c r="Y73" s="91">
        <f t="shared" si="573"/>
        <v>0.154883416760859</v>
      </c>
      <c r="Z73" s="91">
        <f t="shared" si="573"/>
        <v>0.170791160757649</v>
      </c>
      <c r="AB73" s="89">
        <f t="shared" ref="AB73:AL73" si="574">P73/SUM(P$72:P$81)</f>
        <v>0.480697231403011</v>
      </c>
      <c r="AC73" s="89">
        <f t="shared" si="574"/>
        <v>0.000149389367306876</v>
      </c>
      <c r="AD73" s="89">
        <f t="shared" si="574"/>
        <v>0.0460899718917388</v>
      </c>
      <c r="AE73" s="89">
        <f t="shared" si="574"/>
        <v>0.000698635947809289</v>
      </c>
      <c r="AF73" s="89">
        <f t="shared" si="574"/>
        <v>0.00208660055128544</v>
      </c>
      <c r="AG73" s="89">
        <f t="shared" si="574"/>
        <v>0.0833748960931005</v>
      </c>
      <c r="AH73" s="89">
        <f t="shared" si="574"/>
        <v>0.168719922576587</v>
      </c>
      <c r="AI73" s="89">
        <f t="shared" si="574"/>
        <v>0.000138973397958449</v>
      </c>
      <c r="AJ73" s="89">
        <f t="shared" si="574"/>
        <v>0.0190718908447511</v>
      </c>
      <c r="AK73" s="89">
        <f t="shared" si="574"/>
        <v>0.0299982830298612</v>
      </c>
      <c r="AL73" s="89">
        <f t="shared" si="574"/>
        <v>0.0350038670991977</v>
      </c>
      <c r="AN73" s="89">
        <f t="shared" si="509"/>
        <v>-0.352119212851088</v>
      </c>
      <c r="AO73" s="89">
        <f t="shared" si="510"/>
        <v>-0.00131596413298069</v>
      </c>
      <c r="AP73" s="89">
        <f t="shared" si="511"/>
        <v>-0.141826212472646</v>
      </c>
      <c r="AQ73" s="89">
        <f t="shared" si="512"/>
        <v>-0.00507655481638396</v>
      </c>
      <c r="AR73" s="89">
        <f t="shared" si="513"/>
        <v>-0.0128789557093751</v>
      </c>
      <c r="AS73" s="89">
        <f t="shared" si="514"/>
        <v>-0.207137260604307</v>
      </c>
      <c r="AT73" s="89">
        <f t="shared" si="515"/>
        <v>-0.300239667054467</v>
      </c>
      <c r="AU73" s="89">
        <f t="shared" si="516"/>
        <v>-0.00123425443664237</v>
      </c>
      <c r="AV73" s="89">
        <f t="shared" si="517"/>
        <v>-0.0755159091720464</v>
      </c>
      <c r="AW73" s="89">
        <f t="shared" si="518"/>
        <v>-0.105192433185405</v>
      </c>
      <c r="AX73" s="89">
        <f t="shared" si="519"/>
        <v>-0.117343349390682</v>
      </c>
      <c r="AY73" s="89" t="s">
        <v>181</v>
      </c>
      <c r="AZ73" s="91">
        <f t="shared" ref="AZ73:BJ73" si="575">-1/LN(10)*AZ72</f>
        <v>0.381028103775329</v>
      </c>
      <c r="BA73" s="91">
        <f t="shared" si="575"/>
        <v>0.912906889653875</v>
      </c>
      <c r="BB73" s="91">
        <f t="shared" si="575"/>
        <v>0.922785615955931</v>
      </c>
      <c r="BC73" s="91">
        <f t="shared" si="575"/>
        <v>0.826548972383394</v>
      </c>
      <c r="BD73" s="91">
        <f t="shared" si="575"/>
        <v>0.833725281342521</v>
      </c>
      <c r="BE73" s="91">
        <f t="shared" si="575"/>
        <v>0.811927465606715</v>
      </c>
      <c r="BF73" s="91">
        <f t="shared" si="575"/>
        <v>0.912756531416109</v>
      </c>
      <c r="BG73" s="91">
        <f t="shared" si="575"/>
        <v>0.932391647219616</v>
      </c>
      <c r="BH73" s="91">
        <f t="shared" si="575"/>
        <v>0.77938471593369</v>
      </c>
      <c r="BI73" s="91">
        <f t="shared" si="575"/>
        <v>0.904361539579486</v>
      </c>
      <c r="BJ73" s="91">
        <f t="shared" si="575"/>
        <v>0.897539507770896</v>
      </c>
      <c r="BL73" s="89">
        <f t="shared" ref="BL73:BV73" si="576">AZ$77*P73</f>
        <v>0.521798143488763</v>
      </c>
      <c r="BM73" s="89">
        <f t="shared" si="576"/>
        <v>0.000372268035633625</v>
      </c>
      <c r="BN73" s="89">
        <f t="shared" si="576"/>
        <v>0.0261403017827479</v>
      </c>
      <c r="BO73" s="89">
        <f t="shared" si="576"/>
        <v>0.000762315030290627</v>
      </c>
      <c r="BP73" s="89">
        <f t="shared" si="576"/>
        <v>0.0036218929918527</v>
      </c>
      <c r="BQ73" s="89">
        <f t="shared" si="576"/>
        <v>0.10843469099857</v>
      </c>
      <c r="BR73" s="89">
        <f t="shared" si="576"/>
        <v>0.367546181584046</v>
      </c>
      <c r="BS73" s="89">
        <f t="shared" si="576"/>
        <v>0.000593300153607305</v>
      </c>
      <c r="BT73" s="89">
        <f t="shared" si="576"/>
        <v>0.0205732577599555</v>
      </c>
      <c r="BU73" s="89">
        <f t="shared" si="576"/>
        <v>0.0627024972979022</v>
      </c>
      <c r="BV73" s="89">
        <f t="shared" si="576"/>
        <v>0.0472965982157273</v>
      </c>
      <c r="BX73" s="89">
        <f t="shared" si="522"/>
        <v>0.548310713307145</v>
      </c>
      <c r="BY73" s="89">
        <f t="shared" si="523"/>
        <v>0.112818899020714</v>
      </c>
      <c r="BZ73" s="89">
        <f t="shared" si="524"/>
        <v>0.368139481737653</v>
      </c>
      <c r="CA73" s="89">
        <f t="shared" si="525"/>
        <v>0.130572353273585</v>
      </c>
      <c r="CC73" s="89">
        <f t="shared" ref="CC73:CF73" si="577">BX73/SUM(BX$72:BX$81)</f>
        <v>0.124638027739528</v>
      </c>
      <c r="CD73" s="89">
        <f t="shared" si="577"/>
        <v>0.0275076049026679</v>
      </c>
      <c r="CE73" s="89">
        <f t="shared" si="577"/>
        <v>0.0578523768411187</v>
      </c>
      <c r="CF73" s="89">
        <f t="shared" si="577"/>
        <v>0.0288870087271695</v>
      </c>
      <c r="CH73" s="89">
        <f t="shared" si="527"/>
        <v>-0.259538940212799</v>
      </c>
      <c r="CI73" s="89">
        <f t="shared" si="528"/>
        <v>-0.0988428778339676</v>
      </c>
      <c r="CJ73" s="89">
        <f t="shared" si="529"/>
        <v>-0.164871217469958</v>
      </c>
      <c r="CK73" s="89">
        <f t="shared" si="530"/>
        <v>-0.102386053866549</v>
      </c>
      <c r="CL73" s="89" t="s">
        <v>181</v>
      </c>
      <c r="CM73" s="91">
        <f t="shared" ref="CM73:CP73" si="578">-1/LN(10)*CM72</f>
        <v>0.986992040297596</v>
      </c>
      <c r="CN73" s="91">
        <f t="shared" si="578"/>
        <v>0.93239971437477</v>
      </c>
      <c r="CO73" s="91">
        <f t="shared" si="578"/>
        <v>0.987001340620659</v>
      </c>
      <c r="CP73" s="91">
        <f t="shared" si="578"/>
        <v>0.883611279474622</v>
      </c>
      <c r="CR73" s="89">
        <f t="shared" ref="CR73:CU73" si="579">CM$77*BX73</f>
        <v>0.0535515863931697</v>
      </c>
      <c r="CS73" s="89">
        <f t="shared" si="579"/>
        <v>0.0234435406347615</v>
      </c>
      <c r="CT73" s="89">
        <f t="shared" si="579"/>
        <v>0.0654951024553478</v>
      </c>
      <c r="CU73" s="89">
        <f t="shared" si="579"/>
        <v>0.0674572190725079</v>
      </c>
      <c r="CV73" s="89">
        <f t="shared" si="533"/>
        <v>0.209947448555787</v>
      </c>
      <c r="CX73" s="89">
        <f t="shared" si="534"/>
        <v>0.0654951024553478</v>
      </c>
    </row>
    <row r="74" s="89" customFormat="1" spans="1:102">
      <c r="A74" s="7" t="s">
        <v>77</v>
      </c>
      <c r="B74" s="9">
        <v>2014</v>
      </c>
      <c r="C74" s="7" t="s">
        <v>70</v>
      </c>
      <c r="D74" s="89">
        <v>6110</v>
      </c>
      <c r="E74" s="89">
        <v>6.9438625</v>
      </c>
      <c r="F74" s="89">
        <v>78243</v>
      </c>
      <c r="G74" s="89">
        <v>688</v>
      </c>
      <c r="H74" s="89">
        <v>133</v>
      </c>
      <c r="I74" s="89">
        <v>9</v>
      </c>
      <c r="J74" s="89">
        <v>3333</v>
      </c>
      <c r="K74" s="89">
        <v>26.637703</v>
      </c>
      <c r="L74" s="89">
        <v>224400</v>
      </c>
      <c r="M74" s="89">
        <v>9662</v>
      </c>
      <c r="N74" s="89">
        <v>42190</v>
      </c>
      <c r="P74" s="90">
        <f t="shared" ref="P74:S74" si="580">(D74-MIN(D$72:D$81))/(MAX(D$72:D$81)-MIN(D$72:D$81))+0.001</f>
        <v>0.0341015299026426</v>
      </c>
      <c r="Q74" s="91">
        <f t="shared" si="580"/>
        <v>0.675266897737956</v>
      </c>
      <c r="R74" s="91">
        <f t="shared" si="580"/>
        <v>0.405646335134475</v>
      </c>
      <c r="S74" s="91">
        <f t="shared" si="568"/>
        <v>0.00644959128065395</v>
      </c>
      <c r="T74" s="91">
        <f t="shared" si="569"/>
        <v>0.0143792823839449</v>
      </c>
      <c r="U74" s="91">
        <f t="shared" si="570"/>
        <v>0.667666666666667</v>
      </c>
      <c r="V74" s="91">
        <f t="shared" si="571"/>
        <v>1.001</v>
      </c>
      <c r="W74" s="91">
        <f t="shared" si="572"/>
        <v>0.690993484434423</v>
      </c>
      <c r="X74" s="91">
        <f t="shared" ref="U74:Z74" si="581">(L74-MIN(L$72:L$81))/(MAX(L$72:L$81)-MIN(L$72:L$81))+0.001</f>
        <v>0.155345543073545</v>
      </c>
      <c r="Y74" s="91">
        <f t="shared" si="581"/>
        <v>0.319585499757791</v>
      </c>
      <c r="Z74" s="91">
        <f t="shared" si="581"/>
        <v>0.286138416707139</v>
      </c>
      <c r="AB74" s="89">
        <f t="shared" ref="AB74:AL74" si="582">P74/SUM(P$72:P$81)</f>
        <v>0.016504553746323</v>
      </c>
      <c r="AC74" s="89">
        <f t="shared" si="582"/>
        <v>0.10087769461635</v>
      </c>
      <c r="AD74" s="89">
        <f t="shared" si="582"/>
        <v>0.0732157965418789</v>
      </c>
      <c r="AE74" s="89">
        <f t="shared" si="582"/>
        <v>0.00120970833099092</v>
      </c>
      <c r="AF74" s="89">
        <f t="shared" si="582"/>
        <v>0.00390184896803129</v>
      </c>
      <c r="AG74" s="89">
        <f t="shared" si="582"/>
        <v>0.166500415627598</v>
      </c>
      <c r="AH74" s="89">
        <f t="shared" si="582"/>
        <v>0.186879876335144</v>
      </c>
      <c r="AI74" s="89">
        <f t="shared" si="582"/>
        <v>0.0960297124990001</v>
      </c>
      <c r="AJ74" s="89">
        <f t="shared" si="582"/>
        <v>0.0458289418910081</v>
      </c>
      <c r="AK74" s="89">
        <f t="shared" si="582"/>
        <v>0.0618982746795693</v>
      </c>
      <c r="AL74" s="89">
        <f t="shared" si="582"/>
        <v>0.0586444349107979</v>
      </c>
      <c r="AN74" s="89">
        <f t="shared" si="509"/>
        <v>-0.0677366518167756</v>
      </c>
      <c r="AO74" s="89">
        <f t="shared" si="510"/>
        <v>-0.231397940703307</v>
      </c>
      <c r="AP74" s="89">
        <f t="shared" si="511"/>
        <v>-0.191411284364779</v>
      </c>
      <c r="AQ74" s="89">
        <f t="shared" si="512"/>
        <v>-0.00812606570620915</v>
      </c>
      <c r="AR74" s="89">
        <f t="shared" si="513"/>
        <v>-0.0216408434410875</v>
      </c>
      <c r="AS74" s="89">
        <f t="shared" si="514"/>
        <v>-0.298494864424416</v>
      </c>
      <c r="AT74" s="89">
        <f t="shared" si="515"/>
        <v>-0.313451605950649</v>
      </c>
      <c r="AU74" s="89">
        <f t="shared" si="516"/>
        <v>-0.225006991785505</v>
      </c>
      <c r="AV74" s="89">
        <f t="shared" si="517"/>
        <v>-0.141283270857577</v>
      </c>
      <c r="AW74" s="89">
        <f t="shared" si="518"/>
        <v>-0.172217277695475</v>
      </c>
      <c r="AX74" s="89">
        <f t="shared" si="519"/>
        <v>-0.166331017131621</v>
      </c>
      <c r="AY74" s="91" t="s">
        <v>182</v>
      </c>
      <c r="AZ74" s="89">
        <f t="shared" ref="AZ74:BJ74" si="583">1-AZ73</f>
        <v>0.618971896224671</v>
      </c>
      <c r="BA74" s="89">
        <f t="shared" si="583"/>
        <v>0.0870931103461252</v>
      </c>
      <c r="BB74" s="89">
        <f t="shared" si="583"/>
        <v>0.077214384044069</v>
      </c>
      <c r="BC74" s="89">
        <f t="shared" si="583"/>
        <v>0.173451027616606</v>
      </c>
      <c r="BD74" s="89">
        <f t="shared" si="583"/>
        <v>0.166274718657479</v>
      </c>
      <c r="BE74" s="89">
        <f t="shared" si="583"/>
        <v>0.188072534393285</v>
      </c>
      <c r="BF74" s="89">
        <f t="shared" si="583"/>
        <v>0.087243468583891</v>
      </c>
      <c r="BG74" s="89">
        <f t="shared" si="583"/>
        <v>0.0676083527803844</v>
      </c>
      <c r="BH74" s="89">
        <f t="shared" si="583"/>
        <v>0.22061528406631</v>
      </c>
      <c r="BI74" s="89">
        <f t="shared" si="583"/>
        <v>0.0956384604205136</v>
      </c>
      <c r="BJ74" s="89">
        <f t="shared" si="583"/>
        <v>0.102460492229104</v>
      </c>
      <c r="BL74" s="89">
        <f t="shared" ref="BL74:BV74" si="584">AZ$77*P74</f>
        <v>0.0179157376854572</v>
      </c>
      <c r="BM74" s="89">
        <f t="shared" si="584"/>
        <v>0.251380281549321</v>
      </c>
      <c r="BN74" s="89">
        <f t="shared" si="584"/>
        <v>0.0415249334793373</v>
      </c>
      <c r="BO74" s="89">
        <f t="shared" si="584"/>
        <v>0.00131997050233936</v>
      </c>
      <c r="BP74" s="89">
        <f t="shared" si="584"/>
        <v>0.00677277662170375</v>
      </c>
      <c r="BQ74" s="89">
        <f t="shared" si="584"/>
        <v>0.216545050917385</v>
      </c>
      <c r="BR74" s="89">
        <f t="shared" si="584"/>
        <v>0.407106546239089</v>
      </c>
      <c r="BS74" s="89">
        <f t="shared" si="584"/>
        <v>0.40996654045659</v>
      </c>
      <c r="BT74" s="89">
        <f t="shared" si="584"/>
        <v>0.0494366626814679</v>
      </c>
      <c r="BU74" s="89">
        <f t="shared" si="584"/>
        <v>0.129379951411788</v>
      </c>
      <c r="BV74" s="89">
        <f t="shared" si="584"/>
        <v>0.0792393099797807</v>
      </c>
      <c r="BX74" s="89">
        <f t="shared" si="522"/>
        <v>0.310820952714116</v>
      </c>
      <c r="BY74" s="89">
        <f t="shared" si="523"/>
        <v>0.224637798041428</v>
      </c>
      <c r="BZ74" s="89">
        <f t="shared" si="524"/>
        <v>0.817073086695679</v>
      </c>
      <c r="CA74" s="89">
        <f t="shared" si="525"/>
        <v>0.258055924073036</v>
      </c>
      <c r="CC74" s="89">
        <f t="shared" ref="CC74:CF74" si="585">BX74/SUM(BX$72:BX$81)</f>
        <v>0.0706535721192584</v>
      </c>
      <c r="CD74" s="89">
        <f t="shared" si="585"/>
        <v>0.0547713889105972</v>
      </c>
      <c r="CE74" s="89">
        <f t="shared" si="585"/>
        <v>0.128401387145811</v>
      </c>
      <c r="CF74" s="89">
        <f t="shared" si="585"/>
        <v>0.0570906745869582</v>
      </c>
      <c r="CH74" s="89">
        <f t="shared" si="527"/>
        <v>-0.187229607017822</v>
      </c>
      <c r="CI74" s="89">
        <f t="shared" si="528"/>
        <v>-0.15908828181294</v>
      </c>
      <c r="CJ74" s="89">
        <f t="shared" si="529"/>
        <v>-0.263555927693021</v>
      </c>
      <c r="CK74" s="89">
        <f t="shared" si="530"/>
        <v>-0.163457137817875</v>
      </c>
      <c r="CL74" s="91" t="s">
        <v>182</v>
      </c>
      <c r="CM74" s="89">
        <f t="shared" ref="CM74:CP74" si="586">1-CM73</f>
        <v>0.0130079597024043</v>
      </c>
      <c r="CN74" s="89">
        <f t="shared" si="586"/>
        <v>0.0676002856252298</v>
      </c>
      <c r="CO74" s="89">
        <f t="shared" si="586"/>
        <v>0.0129986593793412</v>
      </c>
      <c r="CP74" s="89">
        <f t="shared" si="586"/>
        <v>0.116388720525378</v>
      </c>
      <c r="CR74" s="89">
        <f t="shared" ref="CR74:CU74" si="587">CM$77*BX74</f>
        <v>0.0303567935079783</v>
      </c>
      <c r="CS74" s="89">
        <f t="shared" si="587"/>
        <v>0.0466792832778899</v>
      </c>
      <c r="CT74" s="89">
        <f t="shared" si="587"/>
        <v>0.145364157286386</v>
      </c>
      <c r="CU74" s="89">
        <f t="shared" si="587"/>
        <v>0.133318689345204</v>
      </c>
      <c r="CV74" s="89">
        <f t="shared" si="533"/>
        <v>0.355718923417458</v>
      </c>
      <c r="CX74" s="89">
        <f t="shared" si="534"/>
        <v>0.133318689345204</v>
      </c>
    </row>
    <row r="75" s="89" customFormat="1" spans="1:102">
      <c r="A75" s="7" t="s">
        <v>77</v>
      </c>
      <c r="B75" s="9">
        <v>2015</v>
      </c>
      <c r="C75" s="7" t="s">
        <v>70</v>
      </c>
      <c r="D75" s="89">
        <v>6006</v>
      </c>
      <c r="E75" s="89">
        <v>7.2409257</v>
      </c>
      <c r="F75" s="89">
        <v>79187</v>
      </c>
      <c r="G75" s="89">
        <v>932</v>
      </c>
      <c r="H75" s="89">
        <v>5000</v>
      </c>
      <c r="I75" s="89">
        <v>9</v>
      </c>
      <c r="J75" s="89">
        <v>3694</v>
      </c>
      <c r="K75" s="89">
        <v>26.349186</v>
      </c>
      <c r="L75" s="89">
        <v>216200</v>
      </c>
      <c r="M75" s="89">
        <v>9778</v>
      </c>
      <c r="N75" s="89">
        <v>42100</v>
      </c>
      <c r="P75" s="90">
        <f t="shared" ref="P75:S75" si="588">(D75-MIN(D$72:D$81))/(MAX(D$72:D$81)-MIN(D$72:D$81))+0.001</f>
        <v>0.00517246175243394</v>
      </c>
      <c r="Q75" s="91">
        <f t="shared" si="588"/>
        <v>0.746775749059546</v>
      </c>
      <c r="R75" s="91">
        <f t="shared" si="588"/>
        <v>0.434464602985621</v>
      </c>
      <c r="S75" s="91">
        <f t="shared" si="568"/>
        <v>0.338874659400545</v>
      </c>
      <c r="T75" s="91">
        <f t="shared" si="569"/>
        <v>1.001</v>
      </c>
      <c r="U75" s="91">
        <f t="shared" si="570"/>
        <v>0.667666666666667</v>
      </c>
      <c r="V75" s="91">
        <f t="shared" si="571"/>
        <v>0.572767497034401</v>
      </c>
      <c r="W75" s="91">
        <f t="shared" si="572"/>
        <v>0.715004870736888</v>
      </c>
      <c r="X75" s="91">
        <f t="shared" ref="U75:Z75" si="589">(L75-MIN(L$72:L$81))/(MAX(L$72:L$81)-MIN(L$72:L$81))+0.001</f>
        <v>0.0901067052795723</v>
      </c>
      <c r="Y75" s="91">
        <f t="shared" si="589"/>
        <v>0.338316324882932</v>
      </c>
      <c r="Z75" s="91">
        <f t="shared" si="589"/>
        <v>0.281767362797474</v>
      </c>
      <c r="AB75" s="89">
        <f t="shared" ref="AB75:AL75" si="590">P75/SUM(P$72:P$81)</f>
        <v>0.00250338249449714</v>
      </c>
      <c r="AC75" s="89">
        <f t="shared" si="590"/>
        <v>0.111560356672124</v>
      </c>
      <c r="AD75" s="89">
        <f t="shared" si="590"/>
        <v>0.0784172546913267</v>
      </c>
      <c r="AE75" s="89">
        <f t="shared" si="590"/>
        <v>0.0635605390791498</v>
      </c>
      <c r="AF75" s="89">
        <f t="shared" si="590"/>
        <v>0.271623486674151</v>
      </c>
      <c r="AG75" s="89">
        <f t="shared" si="590"/>
        <v>0.166500415627598</v>
      </c>
      <c r="AH75" s="89">
        <f t="shared" si="590"/>
        <v>0.106931787227352</v>
      </c>
      <c r="AI75" s="89">
        <f t="shared" si="590"/>
        <v>0.0993666564431466</v>
      </c>
      <c r="AJ75" s="89">
        <f t="shared" si="590"/>
        <v>0.0265826420156302</v>
      </c>
      <c r="AK75" s="89">
        <f t="shared" si="590"/>
        <v>0.0655261168671831</v>
      </c>
      <c r="AL75" s="89">
        <f t="shared" si="590"/>
        <v>0.0577485818147793</v>
      </c>
      <c r="AN75" s="89">
        <f t="shared" si="509"/>
        <v>-0.0149955426819107</v>
      </c>
      <c r="AO75" s="89">
        <f t="shared" si="510"/>
        <v>-0.244673004999831</v>
      </c>
      <c r="AP75" s="89">
        <f t="shared" si="511"/>
        <v>-0.199627690637132</v>
      </c>
      <c r="AQ75" s="89">
        <f t="shared" si="512"/>
        <v>-0.175157747272872</v>
      </c>
      <c r="AR75" s="89">
        <f t="shared" si="513"/>
        <v>-0.354017323729512</v>
      </c>
      <c r="AS75" s="89">
        <f t="shared" si="514"/>
        <v>-0.298494864424416</v>
      </c>
      <c r="AT75" s="89">
        <f t="shared" si="515"/>
        <v>-0.239052870059337</v>
      </c>
      <c r="AU75" s="89">
        <f t="shared" si="516"/>
        <v>-0.229431515555583</v>
      </c>
      <c r="AV75" s="89">
        <f t="shared" si="517"/>
        <v>-0.0964284496980235</v>
      </c>
      <c r="AW75" s="89">
        <f t="shared" si="518"/>
        <v>-0.178578751236066</v>
      </c>
      <c r="AX75" s="89">
        <f t="shared" si="519"/>
        <v>-0.164679117958808</v>
      </c>
      <c r="AY75" s="91" t="s">
        <v>183</v>
      </c>
      <c r="AZ75" s="77">
        <f t="shared" ref="AZ75:BB75" si="591">AZ74/(3-SUM($AZ73:$BB73))</f>
        <v>0.790231306531358</v>
      </c>
      <c r="BA75" s="77">
        <f t="shared" si="591"/>
        <v>0.111190350965009</v>
      </c>
      <c r="BB75" s="77">
        <f t="shared" si="591"/>
        <v>0.0985783425036328</v>
      </c>
      <c r="BC75" s="77">
        <f t="shared" ref="BC75:BE75" si="592">BC74/(3-SUM($BC73:$BE73))</f>
        <v>0.328631285795943</v>
      </c>
      <c r="BD75" s="77">
        <f t="shared" si="592"/>
        <v>0.315034597019214</v>
      </c>
      <c r="BE75" s="77">
        <f t="shared" si="592"/>
        <v>0.356334117184842</v>
      </c>
      <c r="BF75" s="77">
        <f>BF74/(2-SUM($BF73:$BG73))</f>
        <v>0.563399692785392</v>
      </c>
      <c r="BG75" s="77">
        <f>BG74/(2-SUM($BF73:$BG73))</f>
        <v>0.43660030721461</v>
      </c>
      <c r="BH75" s="77">
        <f t="shared" ref="BH75:BJ75" si="593">BH74/(3-SUM($BH73:$BJ73))</f>
        <v>0.526887468161212</v>
      </c>
      <c r="BI75" s="77">
        <f t="shared" si="593"/>
        <v>0.228409860554606</v>
      </c>
      <c r="BJ75" s="77">
        <f t="shared" si="593"/>
        <v>0.24470267128418</v>
      </c>
      <c r="BL75" s="89">
        <f t="shared" ref="BL75:BV75" si="594">AZ$77*P75</f>
        <v>0.00271742846169156</v>
      </c>
      <c r="BM75" s="89">
        <f t="shared" si="594"/>
        <v>0.278000741161226</v>
      </c>
      <c r="BN75" s="89">
        <f t="shared" si="594"/>
        <v>0.0444749827016774</v>
      </c>
      <c r="BO75" s="89">
        <f t="shared" si="594"/>
        <v>0.0693539380922855</v>
      </c>
      <c r="BP75" s="89">
        <f t="shared" si="594"/>
        <v>0.471480371363672</v>
      </c>
      <c r="BQ75" s="89">
        <f t="shared" si="594"/>
        <v>0.216545050917385</v>
      </c>
      <c r="BR75" s="89">
        <f t="shared" si="594"/>
        <v>0.23294445306262</v>
      </c>
      <c r="BS75" s="89">
        <f t="shared" si="594"/>
        <v>0.424212499638167</v>
      </c>
      <c r="BT75" s="89">
        <f t="shared" si="594"/>
        <v>0.0286752661589766</v>
      </c>
      <c r="BU75" s="89">
        <f t="shared" si="594"/>
        <v>0.136962877565916</v>
      </c>
      <c r="BV75" s="89">
        <f t="shared" si="594"/>
        <v>0.0780288493234586</v>
      </c>
      <c r="BX75" s="89">
        <f t="shared" si="522"/>
        <v>0.325193152324595</v>
      </c>
      <c r="BY75" s="89">
        <f t="shared" si="523"/>
        <v>0.757379360373342</v>
      </c>
      <c r="BZ75" s="89">
        <f t="shared" si="524"/>
        <v>0.657156952700787</v>
      </c>
      <c r="CA75" s="89">
        <f t="shared" si="525"/>
        <v>0.243666993048351</v>
      </c>
      <c r="CC75" s="89">
        <f t="shared" ref="CC75:CF75" si="595">BX75/SUM(BX$72:BX$81)</f>
        <v>0.073920556641455</v>
      </c>
      <c r="CD75" s="89">
        <f t="shared" si="595"/>
        <v>0.184664913302869</v>
      </c>
      <c r="CE75" s="89">
        <f t="shared" si="595"/>
        <v>0.103270889316077</v>
      </c>
      <c r="CF75" s="89">
        <f t="shared" si="595"/>
        <v>0.0539073577081254</v>
      </c>
      <c r="CH75" s="89">
        <f t="shared" si="527"/>
        <v>-0.192545628554315</v>
      </c>
      <c r="CI75" s="89">
        <f t="shared" si="528"/>
        <v>-0.311938256908376</v>
      </c>
      <c r="CJ75" s="89">
        <f t="shared" si="529"/>
        <v>-0.23446620126208</v>
      </c>
      <c r="CK75" s="89">
        <f t="shared" si="530"/>
        <v>-0.157435807672061</v>
      </c>
      <c r="CL75" s="91" t="s">
        <v>183</v>
      </c>
      <c r="CM75" s="89">
        <f t="shared" ref="CM75:CP75" si="596">CM74/(4-SUM($CM73:$CP73))</f>
        <v>0.0619439556800835</v>
      </c>
      <c r="CN75" s="89">
        <f t="shared" si="596"/>
        <v>0.321912828185979</v>
      </c>
      <c r="CO75" s="89">
        <f t="shared" si="596"/>
        <v>0.0618996675047807</v>
      </c>
      <c r="CP75" s="89">
        <f t="shared" si="596"/>
        <v>0.554243548629157</v>
      </c>
      <c r="CR75" s="89">
        <f t="shared" ref="CR75:CU75" si="597">CM$77*BX75</f>
        <v>0.0317604758917462</v>
      </c>
      <c r="CS75" s="89">
        <f t="shared" si="597"/>
        <v>0.15738190998994</v>
      </c>
      <c r="CT75" s="89">
        <f t="shared" si="597"/>
        <v>0.116913735367983</v>
      </c>
      <c r="CU75" s="89">
        <f t="shared" si="597"/>
        <v>0.125884977322586</v>
      </c>
      <c r="CV75" s="89">
        <f t="shared" si="533"/>
        <v>0.431941098572254</v>
      </c>
      <c r="CX75" s="89">
        <f t="shared" si="534"/>
        <v>0.125884977322586</v>
      </c>
    </row>
    <row r="76" s="89" customFormat="1" spans="1:102">
      <c r="A76" s="7" t="s">
        <v>77</v>
      </c>
      <c r="B76" s="9">
        <v>2016</v>
      </c>
      <c r="C76" s="7" t="s">
        <v>70</v>
      </c>
      <c r="D76" s="89">
        <v>6023</v>
      </c>
      <c r="E76" s="89">
        <v>8.2970281</v>
      </c>
      <c r="F76" s="89">
        <v>81123</v>
      </c>
      <c r="G76" s="89">
        <v>1014</v>
      </c>
      <c r="H76" s="89">
        <v>2250</v>
      </c>
      <c r="I76" s="89">
        <v>7</v>
      </c>
      <c r="J76" s="89">
        <v>3721</v>
      </c>
      <c r="K76" s="89">
        <v>25.134975</v>
      </c>
      <c r="L76" s="89">
        <v>205800</v>
      </c>
      <c r="M76" s="89">
        <v>10462</v>
      </c>
      <c r="N76" s="89">
        <v>44158</v>
      </c>
      <c r="P76" s="90">
        <f t="shared" ref="P76:S76" si="598">(D76-MIN(D$72:D$81))/(MAX(D$72:D$81)-MIN(D$72:D$81))+0.001</f>
        <v>0.00990125173852573</v>
      </c>
      <c r="Q76" s="91">
        <f t="shared" si="598"/>
        <v>1.001</v>
      </c>
      <c r="R76" s="91">
        <f t="shared" si="598"/>
        <v>0.493566474341362</v>
      </c>
      <c r="S76" s="91">
        <f t="shared" si="568"/>
        <v>0.450591280653951</v>
      </c>
      <c r="T76" s="91">
        <f t="shared" si="569"/>
        <v>0.443529900668964</v>
      </c>
      <c r="U76" s="91">
        <f t="shared" si="570"/>
        <v>0.001</v>
      </c>
      <c r="V76" s="91">
        <f t="shared" si="571"/>
        <v>0.540739027283511</v>
      </c>
      <c r="W76" s="91">
        <f t="shared" si="572"/>
        <v>0.816055725188108</v>
      </c>
      <c r="X76" s="91">
        <f t="shared" ref="U76:Z76" si="599">(L76-MIN(L$72:L$81))/(MAX(L$72:L$81)-MIN(L$72:L$81))+0.001</f>
        <v>0.00736476466282659</v>
      </c>
      <c r="Y76" s="91">
        <f t="shared" si="599"/>
        <v>0.44876360406911</v>
      </c>
      <c r="Z76" s="91">
        <f t="shared" si="599"/>
        <v>0.381718795531812</v>
      </c>
      <c r="AB76" s="89">
        <f t="shared" ref="AB76:AL76" si="600">P76/SUM(P$72:P$81)</f>
        <v>0.00479203548758406</v>
      </c>
      <c r="AC76" s="89">
        <f t="shared" si="600"/>
        <v>0.149538756674183</v>
      </c>
      <c r="AD76" s="89">
        <f t="shared" si="600"/>
        <v>0.0890846519130759</v>
      </c>
      <c r="AE76" s="89">
        <f t="shared" si="600"/>
        <v>0.0845145067895966</v>
      </c>
      <c r="AF76" s="89">
        <f t="shared" si="600"/>
        <v>0.120352785278665</v>
      </c>
      <c r="AG76" s="89">
        <f t="shared" si="600"/>
        <v>0.000249376558603491</v>
      </c>
      <c r="AH76" s="89">
        <f t="shared" si="600"/>
        <v>0.100952290258071</v>
      </c>
      <c r="AI76" s="89">
        <f t="shared" si="600"/>
        <v>0.113410037052837</v>
      </c>
      <c r="AJ76" s="89">
        <f t="shared" si="600"/>
        <v>0.00217270071027296</v>
      </c>
      <c r="AK76" s="89">
        <f t="shared" si="600"/>
        <v>0.0869178759734579</v>
      </c>
      <c r="AL76" s="89">
        <f t="shared" si="600"/>
        <v>0.0782337559437365</v>
      </c>
      <c r="AN76" s="89">
        <f t="shared" si="509"/>
        <v>-0.0255933031925025</v>
      </c>
      <c r="AO76" s="89">
        <f t="shared" si="510"/>
        <v>-0.284153497248055</v>
      </c>
      <c r="AP76" s="89">
        <f t="shared" si="511"/>
        <v>-0.215421673808432</v>
      </c>
      <c r="AQ76" s="89">
        <f t="shared" si="512"/>
        <v>-0.208821154716948</v>
      </c>
      <c r="AR76" s="89">
        <f t="shared" si="513"/>
        <v>-0.254826318762522</v>
      </c>
      <c r="AS76" s="89">
        <f t="shared" si="514"/>
        <v>-0.00206896421952634</v>
      </c>
      <c r="AT76" s="89">
        <f t="shared" si="515"/>
        <v>-0.23149442843513</v>
      </c>
      <c r="AU76" s="89">
        <f t="shared" si="516"/>
        <v>-0.246864774363608</v>
      </c>
      <c r="AV76" s="89">
        <f t="shared" si="517"/>
        <v>-0.0133225321436439</v>
      </c>
      <c r="AW76" s="89">
        <f t="shared" si="518"/>
        <v>-0.212322253881166</v>
      </c>
      <c r="AX76" s="89">
        <f t="shared" si="519"/>
        <v>-0.19934383968722</v>
      </c>
      <c r="AY76" s="89" t="s">
        <v>184</v>
      </c>
      <c r="AZ76" s="92">
        <v>0.26049795615013</v>
      </c>
      <c r="BA76" s="92">
        <v>0.633345720302242</v>
      </c>
      <c r="BB76" s="92">
        <v>0.106156323547628</v>
      </c>
      <c r="BC76" s="92">
        <v>0.0806878306878307</v>
      </c>
      <c r="BD76" s="92">
        <v>0.626984126984127</v>
      </c>
      <c r="BE76" s="92">
        <v>0.292328042328042</v>
      </c>
      <c r="BF76" s="92">
        <v>0.25</v>
      </c>
      <c r="BG76" s="92">
        <v>0.75</v>
      </c>
      <c r="BH76" s="92">
        <v>0.10958605664488</v>
      </c>
      <c r="BI76" s="92">
        <v>0.581263616557734</v>
      </c>
      <c r="BJ76" s="92">
        <v>0.309150326797386</v>
      </c>
      <c r="BL76" s="89">
        <f t="shared" ref="BL76:BV76" si="601">AZ$77*P76</f>
        <v>0.00520176746942247</v>
      </c>
      <c r="BM76" s="89">
        <f t="shared" si="601"/>
        <v>0.372640303669259</v>
      </c>
      <c r="BN76" s="89">
        <f t="shared" si="601"/>
        <v>0.0505250836491885</v>
      </c>
      <c r="BO76" s="89">
        <f t="shared" si="601"/>
        <v>0.0922178124462837</v>
      </c>
      <c r="BP76" s="89">
        <f t="shared" si="601"/>
        <v>0.208906735542753</v>
      </c>
      <c r="BQ76" s="89">
        <f t="shared" si="601"/>
        <v>0.000324331079756442</v>
      </c>
      <c r="BR76" s="89">
        <f t="shared" si="601"/>
        <v>0.21991847933474</v>
      </c>
      <c r="BS76" s="89">
        <f t="shared" si="601"/>
        <v>0.484165987106225</v>
      </c>
      <c r="BT76" s="89">
        <f t="shared" si="601"/>
        <v>0.0023437388621583</v>
      </c>
      <c r="BU76" s="89">
        <f t="shared" si="601"/>
        <v>0.181675993854051</v>
      </c>
      <c r="BV76" s="89">
        <f t="shared" si="601"/>
        <v>0.105708049664689</v>
      </c>
      <c r="BX76" s="89">
        <f t="shared" si="522"/>
        <v>0.42836715478787</v>
      </c>
      <c r="BY76" s="89">
        <f t="shared" si="523"/>
        <v>0.301448879068793</v>
      </c>
      <c r="BZ76" s="89">
        <f t="shared" si="524"/>
        <v>0.704084466440965</v>
      </c>
      <c r="CA76" s="89">
        <f t="shared" si="525"/>
        <v>0.289727782380898</v>
      </c>
      <c r="CC76" s="89">
        <f t="shared" ref="CC76:CF76" si="602">BX76/SUM(BX$72:BX$81)</f>
        <v>0.0973733250607588</v>
      </c>
      <c r="CD76" s="89">
        <f t="shared" si="602"/>
        <v>0.0734995354125378</v>
      </c>
      <c r="CE76" s="89">
        <f t="shared" si="602"/>
        <v>0.110645453425037</v>
      </c>
      <c r="CF76" s="89">
        <f t="shared" si="602"/>
        <v>0.0640975579309989</v>
      </c>
      <c r="CH76" s="89">
        <f t="shared" si="527"/>
        <v>-0.226802238500477</v>
      </c>
      <c r="CI76" s="89">
        <f t="shared" si="528"/>
        <v>-0.191868787442527</v>
      </c>
      <c r="CJ76" s="89">
        <f t="shared" si="529"/>
        <v>-0.243577590189229</v>
      </c>
      <c r="CK76" s="89">
        <f t="shared" si="530"/>
        <v>-0.176098362554718</v>
      </c>
      <c r="CL76" s="89" t="s">
        <v>184</v>
      </c>
      <c r="CM76" s="92">
        <v>0.133389037433155</v>
      </c>
      <c r="CN76" s="92">
        <v>0.0936831550802139</v>
      </c>
      <c r="CO76" s="92">
        <v>0.293917112299465</v>
      </c>
      <c r="CP76" s="92">
        <v>0.479010695187166</v>
      </c>
      <c r="CR76" s="89">
        <f t="shared" ref="CR76:CU76" si="603">CM$77*BX76</f>
        <v>0.0418371192480583</v>
      </c>
      <c r="CS76" s="89">
        <f t="shared" si="603"/>
        <v>0.0626404716505434</v>
      </c>
      <c r="CT76" s="89">
        <f t="shared" si="603"/>
        <v>0.125262533779607</v>
      </c>
      <c r="CU76" s="89">
        <f t="shared" si="603"/>
        <v>0.149681230348278</v>
      </c>
      <c r="CV76" s="89">
        <f t="shared" si="533"/>
        <v>0.379421355026487</v>
      </c>
      <c r="CX76" s="89">
        <f t="shared" si="534"/>
        <v>0.125262533779607</v>
      </c>
    </row>
    <row r="77" s="89" customFormat="1" spans="1:102">
      <c r="A77" s="7" t="s">
        <v>77</v>
      </c>
      <c r="B77" s="9">
        <v>2017</v>
      </c>
      <c r="C77" s="7" t="s">
        <v>70</v>
      </c>
      <c r="D77" s="89">
        <v>6013</v>
      </c>
      <c r="E77" s="89">
        <v>7.8463329</v>
      </c>
      <c r="F77" s="89">
        <v>83317</v>
      </c>
      <c r="G77" s="89">
        <v>1304</v>
      </c>
      <c r="H77" s="89">
        <v>2250</v>
      </c>
      <c r="I77" s="89">
        <v>7</v>
      </c>
      <c r="J77" s="89">
        <v>3734</v>
      </c>
      <c r="K77" s="89">
        <v>22.912714</v>
      </c>
      <c r="L77" s="89">
        <v>234000</v>
      </c>
      <c r="M77" s="89">
        <v>11146</v>
      </c>
      <c r="N77" s="89">
        <v>46178</v>
      </c>
      <c r="P77" s="90">
        <f t="shared" ref="P77:S77" si="604">(D77-MIN(D$72:D$81))/(MAX(D$72:D$81)-MIN(D$72:D$81))+0.001</f>
        <v>0.00711961057023644</v>
      </c>
      <c r="Q77" s="91">
        <f t="shared" si="604"/>
        <v>0.892508958200968</v>
      </c>
      <c r="R77" s="91">
        <f t="shared" si="604"/>
        <v>0.560544524834387</v>
      </c>
      <c r="S77" s="91">
        <f t="shared" si="568"/>
        <v>0.845686648501362</v>
      </c>
      <c r="T77" s="91">
        <f t="shared" si="569"/>
        <v>0.443529900668964</v>
      </c>
      <c r="U77" s="91">
        <f t="shared" si="570"/>
        <v>0.001</v>
      </c>
      <c r="V77" s="91">
        <f t="shared" si="571"/>
        <v>0.525317912218268</v>
      </c>
      <c r="W77" s="91">
        <f t="shared" si="572"/>
        <v>1.001</v>
      </c>
      <c r="X77" s="91">
        <f t="shared" ref="U77:Z77" si="605">(L77-MIN(L$72:L$81))/(MAX(L$72:L$81)-MIN(L$72:L$81))+0.001</f>
        <v>0.231722719027464</v>
      </c>
      <c r="Y77" s="91">
        <f t="shared" si="605"/>
        <v>0.559210883255288</v>
      </c>
      <c r="Z77" s="91">
        <f t="shared" si="605"/>
        <v>0.479824672170957</v>
      </c>
      <c r="AB77" s="89">
        <f t="shared" ref="AB77:AL77" si="606">P77/SUM(P$72:P$81)</f>
        <v>0.00344576902106234</v>
      </c>
      <c r="AC77" s="89">
        <f t="shared" si="606"/>
        <v>0.133331348581361</v>
      </c>
      <c r="AD77" s="89">
        <f t="shared" si="606"/>
        <v>0.101173634095162</v>
      </c>
      <c r="AE77" s="89">
        <f t="shared" si="606"/>
        <v>0.158620002350933</v>
      </c>
      <c r="AF77" s="89">
        <f t="shared" si="606"/>
        <v>0.120352785278665</v>
      </c>
      <c r="AG77" s="89">
        <f t="shared" si="606"/>
        <v>0.000249376558603491</v>
      </c>
      <c r="AH77" s="89">
        <f t="shared" si="606"/>
        <v>0.0980732731987873</v>
      </c>
      <c r="AI77" s="89">
        <f t="shared" si="606"/>
        <v>0.139112371356407</v>
      </c>
      <c r="AJ77" s="89">
        <f t="shared" si="606"/>
        <v>0.0683611954036456</v>
      </c>
      <c r="AK77" s="89">
        <f t="shared" si="606"/>
        <v>0.108309635079733</v>
      </c>
      <c r="AL77" s="89">
        <f t="shared" si="606"/>
        <v>0.098340680987708</v>
      </c>
      <c r="AN77" s="89">
        <f t="shared" si="509"/>
        <v>-0.0195396059670878</v>
      </c>
      <c r="AO77" s="89">
        <f t="shared" si="510"/>
        <v>-0.268651721726758</v>
      </c>
      <c r="AP77" s="89">
        <f t="shared" si="511"/>
        <v>-0.231780407277502</v>
      </c>
      <c r="AQ77" s="89">
        <f t="shared" si="512"/>
        <v>-0.292058105323451</v>
      </c>
      <c r="AR77" s="89">
        <f t="shared" si="513"/>
        <v>-0.254826318762522</v>
      </c>
      <c r="AS77" s="89">
        <f t="shared" si="514"/>
        <v>-0.00206896421952634</v>
      </c>
      <c r="AT77" s="89">
        <f t="shared" si="515"/>
        <v>-0.227730101938142</v>
      </c>
      <c r="AU77" s="89">
        <f t="shared" si="516"/>
        <v>-0.274395430608564</v>
      </c>
      <c r="AV77" s="89">
        <f t="shared" si="517"/>
        <v>-0.183409664696366</v>
      </c>
      <c r="AW77" s="89">
        <f t="shared" si="518"/>
        <v>-0.240746450364681</v>
      </c>
      <c r="AX77" s="89">
        <f t="shared" si="519"/>
        <v>-0.22808326160897</v>
      </c>
      <c r="AY77" s="89" t="s">
        <v>185</v>
      </c>
      <c r="AZ77" s="89">
        <f t="shared" ref="AZ77:BJ77" si="607">AVERAGE(AZ75:AZ76)</f>
        <v>0.525364631340744</v>
      </c>
      <c r="BA77" s="89">
        <f t="shared" si="607"/>
        <v>0.372268035633625</v>
      </c>
      <c r="BB77" s="89">
        <f t="shared" si="607"/>
        <v>0.10236733302563</v>
      </c>
      <c r="BC77" s="89">
        <f t="shared" si="607"/>
        <v>0.204659558241887</v>
      </c>
      <c r="BD77" s="89">
        <f t="shared" si="607"/>
        <v>0.471009362001671</v>
      </c>
      <c r="BE77" s="89">
        <f t="shared" si="607"/>
        <v>0.324331079756442</v>
      </c>
      <c r="BF77" s="89">
        <f t="shared" si="607"/>
        <v>0.406699846392696</v>
      </c>
      <c r="BG77" s="89">
        <f t="shared" si="607"/>
        <v>0.593300153607305</v>
      </c>
      <c r="BH77" s="89">
        <f t="shared" si="607"/>
        <v>0.318236762403046</v>
      </c>
      <c r="BI77" s="89">
        <f t="shared" si="607"/>
        <v>0.40483673855617</v>
      </c>
      <c r="BJ77" s="89">
        <f t="shared" si="607"/>
        <v>0.276926499040783</v>
      </c>
      <c r="BL77" s="89">
        <f t="shared" ref="BL77:BV77" si="608">AZ$77*P77</f>
        <v>0.00374039158252193</v>
      </c>
      <c r="BM77" s="89">
        <f t="shared" si="608"/>
        <v>0.332252556654888</v>
      </c>
      <c r="BN77" s="89">
        <f t="shared" si="608"/>
        <v>0.0573814480494155</v>
      </c>
      <c r="BO77" s="89">
        <f t="shared" si="608"/>
        <v>0.173077855893351</v>
      </c>
      <c r="BP77" s="89">
        <f t="shared" si="608"/>
        <v>0.208906735542753</v>
      </c>
      <c r="BQ77" s="89">
        <f t="shared" si="608"/>
        <v>0.000324331079756442</v>
      </c>
      <c r="BR77" s="89">
        <f t="shared" si="608"/>
        <v>0.213646714206501</v>
      </c>
      <c r="BS77" s="89">
        <f t="shared" si="608"/>
        <v>0.593893453760912</v>
      </c>
      <c r="BT77" s="89">
        <f t="shared" si="608"/>
        <v>0.0737426878785309</v>
      </c>
      <c r="BU77" s="89">
        <f t="shared" si="608"/>
        <v>0.226389110142186</v>
      </c>
      <c r="BV77" s="89">
        <f t="shared" si="608"/>
        <v>0.132876166617694</v>
      </c>
      <c r="BX77" s="89">
        <f t="shared" si="522"/>
        <v>0.393374396286825</v>
      </c>
      <c r="BY77" s="89">
        <f t="shared" si="523"/>
        <v>0.38230892251586</v>
      </c>
      <c r="BZ77" s="89">
        <f t="shared" si="524"/>
        <v>0.807540167967413</v>
      </c>
      <c r="CA77" s="89">
        <f t="shared" si="525"/>
        <v>0.433007964638411</v>
      </c>
      <c r="CC77" s="89">
        <f t="shared" ref="CC77:CF77" si="609">BX77/SUM(BX$72:BX$81)</f>
        <v>0.0894190241527393</v>
      </c>
      <c r="CD77" s="89">
        <f t="shared" si="609"/>
        <v>0.0932149035544136</v>
      </c>
      <c r="CE77" s="89">
        <f t="shared" si="609"/>
        <v>0.126903308200134</v>
      </c>
      <c r="CF77" s="89">
        <f t="shared" si="609"/>
        <v>0.0957959670623026</v>
      </c>
      <c r="CH77" s="89">
        <f t="shared" si="527"/>
        <v>-0.21589524315479</v>
      </c>
      <c r="CI77" s="89">
        <f t="shared" si="528"/>
        <v>-0.221184765840778</v>
      </c>
      <c r="CJ77" s="89">
        <f t="shared" si="529"/>
        <v>-0.261970285310046</v>
      </c>
      <c r="CK77" s="89">
        <f t="shared" si="530"/>
        <v>-0.224692764133016</v>
      </c>
      <c r="CL77" s="89" t="s">
        <v>185</v>
      </c>
      <c r="CM77" s="89">
        <f t="shared" ref="CM77:CP77" si="610">AVERAGE(CM75:CM76)</f>
        <v>0.0976664965566193</v>
      </c>
      <c r="CN77" s="89">
        <f t="shared" si="610"/>
        <v>0.207797991633097</v>
      </c>
      <c r="CO77" s="89">
        <f t="shared" si="610"/>
        <v>0.177908389902123</v>
      </c>
      <c r="CP77" s="89">
        <f t="shared" si="610"/>
        <v>0.516627121908162</v>
      </c>
      <c r="CR77" s="89">
        <f t="shared" ref="CR77:CU77" si="611">CM$77*BX77</f>
        <v>0.0384194991204094</v>
      </c>
      <c r="CS77" s="89">
        <f t="shared" si="611"/>
        <v>0.0794430262822089</v>
      </c>
      <c r="CT77" s="89">
        <f t="shared" si="611"/>
        <v>0.143668171064372</v>
      </c>
      <c r="CU77" s="89">
        <f t="shared" si="611"/>
        <v>0.223703658534453</v>
      </c>
      <c r="CV77" s="89">
        <f t="shared" si="533"/>
        <v>0.485234355001444</v>
      </c>
      <c r="CX77" s="89">
        <f t="shared" si="534"/>
        <v>0.143668171064372</v>
      </c>
    </row>
    <row r="78" s="89" customFormat="1" spans="1:102">
      <c r="A78" s="7" t="s">
        <v>77</v>
      </c>
      <c r="B78" s="9">
        <v>2018</v>
      </c>
      <c r="C78" s="7" t="s">
        <v>70</v>
      </c>
      <c r="D78" s="89">
        <v>6012</v>
      </c>
      <c r="E78" s="89">
        <v>7.4229874</v>
      </c>
      <c r="F78" s="89">
        <v>87686</v>
      </c>
      <c r="G78" s="89">
        <v>1318</v>
      </c>
      <c r="H78" s="89">
        <v>2250</v>
      </c>
      <c r="I78" s="89">
        <v>7</v>
      </c>
      <c r="J78" s="89">
        <v>3756</v>
      </c>
      <c r="K78" s="89">
        <v>23.223625</v>
      </c>
      <c r="L78" s="89">
        <v>266538</v>
      </c>
      <c r="M78" s="89">
        <v>11830</v>
      </c>
      <c r="N78" s="89">
        <v>49559</v>
      </c>
      <c r="P78" s="90">
        <f t="shared" ref="P78:S78" si="612">(D78-MIN(D$72:D$81))/(MAX(D$72:D$81)-MIN(D$72:D$81))+0.001</f>
        <v>0.00684144645340751</v>
      </c>
      <c r="Q78" s="91">
        <f t="shared" si="612"/>
        <v>0.79060151757162</v>
      </c>
      <c r="R78" s="91">
        <f t="shared" si="612"/>
        <v>0.693920597124279</v>
      </c>
      <c r="S78" s="91">
        <f t="shared" si="568"/>
        <v>0.864760217983651</v>
      </c>
      <c r="T78" s="91">
        <f t="shared" si="569"/>
        <v>0.443529900668964</v>
      </c>
      <c r="U78" s="91">
        <f t="shared" si="570"/>
        <v>0.001</v>
      </c>
      <c r="V78" s="91">
        <f t="shared" si="571"/>
        <v>0.499220640569395</v>
      </c>
      <c r="W78" s="91">
        <f t="shared" si="572"/>
        <v>0.97512490727865</v>
      </c>
      <c r="X78" s="91">
        <f t="shared" ref="U78:Z78" si="613">(L78-MIN(L$72:L$81))/(MAX(L$72:L$81)-MIN(L$72:L$81))+0.001</f>
        <v>0.490593609776279</v>
      </c>
      <c r="Y78" s="91">
        <f t="shared" si="613"/>
        <v>0.669658162441466</v>
      </c>
      <c r="Z78" s="91">
        <f t="shared" si="613"/>
        <v>0.644030597377368</v>
      </c>
      <c r="AB78" s="89">
        <f t="shared" ref="AB78:AL78" si="614">P78/SUM(P$72:P$81)</f>
        <v>0.00331114237441017</v>
      </c>
      <c r="AC78" s="89">
        <f t="shared" si="614"/>
        <v>0.11810746050188</v>
      </c>
      <c r="AD78" s="89">
        <f t="shared" si="614"/>
        <v>0.125246908094036</v>
      </c>
      <c r="AE78" s="89">
        <f t="shared" si="614"/>
        <v>0.162197509033204</v>
      </c>
      <c r="AF78" s="89">
        <f t="shared" si="614"/>
        <v>0.120352785278665</v>
      </c>
      <c r="AG78" s="89">
        <f t="shared" si="614"/>
        <v>0.000249376558603491</v>
      </c>
      <c r="AH78" s="89">
        <f t="shared" si="614"/>
        <v>0.0932010904830769</v>
      </c>
      <c r="AI78" s="89">
        <f t="shared" si="614"/>
        <v>0.135516421798431</v>
      </c>
      <c r="AJ78" s="89">
        <f t="shared" si="614"/>
        <v>0.144731452153041</v>
      </c>
      <c r="AK78" s="89">
        <f t="shared" si="614"/>
        <v>0.129701394186008</v>
      </c>
      <c r="AL78" s="89">
        <f t="shared" si="614"/>
        <v>0.131994895628137</v>
      </c>
      <c r="AN78" s="89">
        <f t="shared" si="509"/>
        <v>-0.0189081527749136</v>
      </c>
      <c r="AO78" s="89">
        <f t="shared" si="510"/>
        <v>-0.252296478499814</v>
      </c>
      <c r="AP78" s="89">
        <f t="shared" si="511"/>
        <v>-0.260196471869632</v>
      </c>
      <c r="AQ78" s="89">
        <f t="shared" si="512"/>
        <v>-0.295027617335741</v>
      </c>
      <c r="AR78" s="89">
        <f t="shared" si="513"/>
        <v>-0.254826318762522</v>
      </c>
      <c r="AS78" s="89">
        <f t="shared" si="514"/>
        <v>-0.00206896421952634</v>
      </c>
      <c r="AT78" s="89">
        <f t="shared" si="515"/>
        <v>-0.221165801574609</v>
      </c>
      <c r="AU78" s="89">
        <f t="shared" si="516"/>
        <v>-0.270851583867271</v>
      </c>
      <c r="AV78" s="89">
        <f t="shared" si="517"/>
        <v>-0.279747850136071</v>
      </c>
      <c r="AW78" s="89">
        <f t="shared" si="518"/>
        <v>-0.264917748514369</v>
      </c>
      <c r="AX78" s="89">
        <f t="shared" si="519"/>
        <v>-0.267288611202475</v>
      </c>
      <c r="BL78" s="89">
        <f t="shared" ref="BL78:BV78" si="615">AZ$77*P78</f>
        <v>0.00359425399383188</v>
      </c>
      <c r="BM78" s="89">
        <f t="shared" si="615"/>
        <v>0.29431567391535</v>
      </c>
      <c r="BN78" s="89">
        <f t="shared" si="615"/>
        <v>0.0710348008591654</v>
      </c>
      <c r="BO78" s="89">
        <f t="shared" si="615"/>
        <v>0.176981444197692</v>
      </c>
      <c r="BP78" s="89">
        <f t="shared" si="615"/>
        <v>0.208906735542753</v>
      </c>
      <c r="BQ78" s="89">
        <f t="shared" si="615"/>
        <v>0.000324331079756442</v>
      </c>
      <c r="BR78" s="89">
        <f t="shared" si="615"/>
        <v>0.203032957835636</v>
      </c>
      <c r="BS78" s="89">
        <f t="shared" si="615"/>
        <v>0.578541757274732</v>
      </c>
      <c r="BT78" s="89">
        <f t="shared" si="615"/>
        <v>0.156124922030826</v>
      </c>
      <c r="BU78" s="89">
        <f t="shared" si="615"/>
        <v>0.271102226430321</v>
      </c>
      <c r="BV78" s="89">
        <f t="shared" si="615"/>
        <v>0.178349138606859</v>
      </c>
      <c r="BX78" s="89">
        <f t="shared" si="522"/>
        <v>0.368944728768347</v>
      </c>
      <c r="BY78" s="89">
        <f t="shared" si="523"/>
        <v>0.386212510820201</v>
      </c>
      <c r="BZ78" s="89">
        <f t="shared" si="524"/>
        <v>0.781574715110368</v>
      </c>
      <c r="CA78" s="89">
        <f t="shared" si="525"/>
        <v>0.605576287068006</v>
      </c>
      <c r="CC78" s="89">
        <f t="shared" ref="CC78:CF78" si="616">BX78/SUM(BX$72:BX$81)</f>
        <v>0.0838658487287716</v>
      </c>
      <c r="CD78" s="89">
        <f t="shared" si="616"/>
        <v>0.0941666799474697</v>
      </c>
      <c r="CE78" s="89">
        <f t="shared" si="616"/>
        <v>0.122822889668425</v>
      </c>
      <c r="CF78" s="89">
        <f t="shared" si="616"/>
        <v>0.133973900683609</v>
      </c>
      <c r="CH78" s="89">
        <f t="shared" si="527"/>
        <v>-0.20786459197755</v>
      </c>
      <c r="CI78" s="89">
        <f t="shared" si="528"/>
        <v>-0.22248656720444</v>
      </c>
      <c r="CJ78" s="89">
        <f t="shared" si="529"/>
        <v>-0.257561059100727</v>
      </c>
      <c r="CK78" s="89">
        <f t="shared" si="530"/>
        <v>-0.269302313544709</v>
      </c>
      <c r="CR78" s="89">
        <f t="shared" ref="CR78:CU78" si="617">CM$77*BX78</f>
        <v>0.0360335390818366</v>
      </c>
      <c r="CS78" s="89">
        <f t="shared" si="617"/>
        <v>0.0802541840920134</v>
      </c>
      <c r="CT78" s="89">
        <f t="shared" si="617"/>
        <v>0.139048699153496</v>
      </c>
      <c r="CU78" s="89">
        <f t="shared" si="617"/>
        <v>0.312857134283775</v>
      </c>
      <c r="CV78" s="89">
        <f t="shared" si="533"/>
        <v>0.56819355661112</v>
      </c>
      <c r="CX78" s="89">
        <f t="shared" si="534"/>
        <v>0.139048699153496</v>
      </c>
    </row>
    <row r="79" s="89" customFormat="1" spans="1:102">
      <c r="A79" s="7" t="s">
        <v>77</v>
      </c>
      <c r="B79" s="9">
        <v>2019</v>
      </c>
      <c r="C79" s="7" t="s">
        <v>70</v>
      </c>
      <c r="D79" s="89">
        <v>6005</v>
      </c>
      <c r="E79" s="89">
        <v>7.5387177</v>
      </c>
      <c r="F79" s="89">
        <v>91039</v>
      </c>
      <c r="G79" s="89">
        <v>1331</v>
      </c>
      <c r="H79" s="89">
        <v>2250</v>
      </c>
      <c r="I79" s="89">
        <v>8</v>
      </c>
      <c r="J79" s="89">
        <v>3896</v>
      </c>
      <c r="K79" s="89">
        <v>23.534536</v>
      </c>
      <c r="L79" s="89">
        <v>290770</v>
      </c>
      <c r="M79" s="89">
        <v>12514</v>
      </c>
      <c r="N79" s="89">
        <v>51560</v>
      </c>
      <c r="P79" s="90">
        <f t="shared" ref="P79:S79" si="618">(D79-MIN(D$72:D$81))/(MAX(D$72:D$81)-MIN(D$72:D$81))+0.001</f>
        <v>0.00489429763560501</v>
      </c>
      <c r="Q79" s="91">
        <f t="shared" si="618"/>
        <v>0.818460036621111</v>
      </c>
      <c r="R79" s="91">
        <f t="shared" si="618"/>
        <v>0.796280398082853</v>
      </c>
      <c r="S79" s="91">
        <f t="shared" si="568"/>
        <v>0.882471389645777</v>
      </c>
      <c r="T79" s="91">
        <f t="shared" si="569"/>
        <v>0.443529900668964</v>
      </c>
      <c r="U79" s="91">
        <f t="shared" si="570"/>
        <v>0.334333333333333</v>
      </c>
      <c r="V79" s="91">
        <f t="shared" si="571"/>
        <v>0.33314709371293</v>
      </c>
      <c r="W79" s="91">
        <f t="shared" si="572"/>
        <v>0.9492498145573</v>
      </c>
      <c r="X79" s="91">
        <f t="shared" ref="U79:Z79" si="619">(L79-MIN(L$72:L$81))/(MAX(L$72:L$81)-MIN(L$72:L$81))+0.001</f>
        <v>0.683382331413296</v>
      </c>
      <c r="Y79" s="91">
        <f t="shared" si="619"/>
        <v>0.780105441627644</v>
      </c>
      <c r="Z79" s="91">
        <f t="shared" si="619"/>
        <v>0.741213695968917</v>
      </c>
      <c r="AB79" s="89">
        <f t="shared" ref="AB79:AL79" si="620">P79/SUM(P$72:P$81)</f>
        <v>0.00236875584784496</v>
      </c>
      <c r="AC79" s="89">
        <f t="shared" si="620"/>
        <v>0.12226922703679</v>
      </c>
      <c r="AD79" s="89">
        <f t="shared" si="620"/>
        <v>0.143722002559184</v>
      </c>
      <c r="AE79" s="89">
        <f t="shared" si="620"/>
        <v>0.165519479523885</v>
      </c>
      <c r="AF79" s="89">
        <f t="shared" si="620"/>
        <v>0.120352785278665</v>
      </c>
      <c r="AG79" s="89">
        <f t="shared" si="620"/>
        <v>0.0833748960931005</v>
      </c>
      <c r="AH79" s="89">
        <f t="shared" si="620"/>
        <v>0.0621962913831019</v>
      </c>
      <c r="AI79" s="89">
        <f t="shared" si="620"/>
        <v>0.131920472240455</v>
      </c>
      <c r="AJ79" s="89">
        <f t="shared" si="620"/>
        <v>0.201606615394524</v>
      </c>
      <c r="AK79" s="89">
        <f t="shared" si="620"/>
        <v>0.151093153292282</v>
      </c>
      <c r="AL79" s="89">
        <f t="shared" si="620"/>
        <v>0.151912696129616</v>
      </c>
      <c r="AN79" s="89">
        <f t="shared" si="509"/>
        <v>-0.0143200539108033</v>
      </c>
      <c r="AO79" s="89">
        <f t="shared" si="510"/>
        <v>-0.256952434831646</v>
      </c>
      <c r="AP79" s="89">
        <f t="shared" si="511"/>
        <v>-0.278802631049444</v>
      </c>
      <c r="AQ79" s="89">
        <f t="shared" si="512"/>
        <v>-0.297714324716622</v>
      </c>
      <c r="AR79" s="89">
        <f t="shared" si="513"/>
        <v>-0.254826318762522</v>
      </c>
      <c r="AS79" s="89">
        <f t="shared" si="514"/>
        <v>-0.207137260604307</v>
      </c>
      <c r="AT79" s="89">
        <f t="shared" si="515"/>
        <v>-0.172747705561268</v>
      </c>
      <c r="AU79" s="89">
        <f t="shared" si="516"/>
        <v>-0.267212306838294</v>
      </c>
      <c r="AV79" s="89">
        <f t="shared" si="517"/>
        <v>-0.322860278996544</v>
      </c>
      <c r="AW79" s="89">
        <f t="shared" si="518"/>
        <v>-0.285544713758728</v>
      </c>
      <c r="AX79" s="89">
        <f t="shared" si="519"/>
        <v>-0.286271772472273</v>
      </c>
      <c r="BL79" s="89">
        <f t="shared" ref="BL79:BV79" si="621">AZ$77*P79</f>
        <v>0.0025712908730015</v>
      </c>
      <c r="BM79" s="89">
        <f t="shared" si="621"/>
        <v>0.304686510077566</v>
      </c>
      <c r="BN79" s="89">
        <f t="shared" si="621"/>
        <v>0.081513100692329</v>
      </c>
      <c r="BO79" s="89">
        <f t="shared" si="621"/>
        <v>0.180606204766009</v>
      </c>
      <c r="BP79" s="89">
        <f t="shared" si="621"/>
        <v>0.208906735542753</v>
      </c>
      <c r="BQ79" s="89">
        <f t="shared" si="621"/>
        <v>0.10843469099857</v>
      </c>
      <c r="BR79" s="89">
        <f t="shared" si="621"/>
        <v>0.135490871839222</v>
      </c>
      <c r="BS79" s="89">
        <f t="shared" si="621"/>
        <v>0.563190060788552</v>
      </c>
      <c r="BT79" s="89">
        <f t="shared" si="621"/>
        <v>0.217477380632413</v>
      </c>
      <c r="BU79" s="89">
        <f t="shared" si="621"/>
        <v>0.315815342718456</v>
      </c>
      <c r="BV79" s="89">
        <f t="shared" si="621"/>
        <v>0.205261713865751</v>
      </c>
      <c r="BX79" s="89">
        <f t="shared" si="522"/>
        <v>0.388770901642897</v>
      </c>
      <c r="BY79" s="89">
        <f t="shared" si="523"/>
        <v>0.497947631307332</v>
      </c>
      <c r="BZ79" s="89">
        <f t="shared" si="524"/>
        <v>0.698680932627774</v>
      </c>
      <c r="CA79" s="89">
        <f t="shared" si="525"/>
        <v>0.73855443721662</v>
      </c>
      <c r="CC79" s="89">
        <f t="shared" ref="CC79:CF79" si="622">BX79/SUM(BX$72:BX$81)</f>
        <v>0.0883725910278638</v>
      </c>
      <c r="CD79" s="89">
        <f t="shared" si="622"/>
        <v>0.121410036998381</v>
      </c>
      <c r="CE79" s="89">
        <f t="shared" si="622"/>
        <v>0.109796298987814</v>
      </c>
      <c r="CF79" s="89">
        <f t="shared" si="622"/>
        <v>0.16339315282665</v>
      </c>
      <c r="CH79" s="89">
        <f t="shared" si="527"/>
        <v>-0.214408998300031</v>
      </c>
      <c r="CI79" s="89">
        <f t="shared" si="528"/>
        <v>-0.256002985451196</v>
      </c>
      <c r="CJ79" s="89">
        <f t="shared" si="529"/>
        <v>-0.242554128602977</v>
      </c>
      <c r="CK79" s="89">
        <f t="shared" si="530"/>
        <v>-0.296002382382242</v>
      </c>
      <c r="CR79" s="89">
        <f t="shared" ref="CR79:CU79" si="623">CM$77*BX79</f>
        <v>0.0379698919266198</v>
      </c>
      <c r="CS79" s="89">
        <f t="shared" si="623"/>
        <v>0.103472517724121</v>
      </c>
      <c r="CT79" s="89">
        <f t="shared" si="623"/>
        <v>0.124301199779121</v>
      </c>
      <c r="CU79" s="89">
        <f t="shared" si="623"/>
        <v>0.381557253271724</v>
      </c>
      <c r="CV79" s="89">
        <f t="shared" si="533"/>
        <v>0.647300862701586</v>
      </c>
      <c r="CX79" s="89">
        <f t="shared" si="534"/>
        <v>0.124301199779121</v>
      </c>
    </row>
    <row r="80" s="89" customFormat="1" spans="1:102">
      <c r="A80" s="7" t="s">
        <v>77</v>
      </c>
      <c r="B80" s="9">
        <v>2020</v>
      </c>
      <c r="C80" s="7" t="s">
        <v>70</v>
      </c>
      <c r="D80" s="89">
        <v>5998</v>
      </c>
      <c r="E80" s="89">
        <v>7.6544481</v>
      </c>
      <c r="F80" s="89">
        <v>94392</v>
      </c>
      <c r="G80" s="89">
        <v>1371</v>
      </c>
      <c r="H80" s="89">
        <v>2250</v>
      </c>
      <c r="I80" s="89">
        <v>9</v>
      </c>
      <c r="J80" s="89">
        <v>4036</v>
      </c>
      <c r="K80" s="89">
        <v>23.845448</v>
      </c>
      <c r="L80" s="89">
        <v>288399</v>
      </c>
      <c r="M80" s="89">
        <v>13198</v>
      </c>
      <c r="N80" s="89">
        <v>54659</v>
      </c>
      <c r="P80" s="90">
        <f t="shared" ref="P80:S80" si="624">(D80-MIN(D$72:D$81))/(MAX(D$72:D$81)-MIN(D$72:D$81))+0.001</f>
        <v>0.0029471488178025</v>
      </c>
      <c r="Q80" s="91">
        <f t="shared" si="624"/>
        <v>0.846318579742535</v>
      </c>
      <c r="R80" s="91">
        <f t="shared" si="624"/>
        <v>0.898640199041426</v>
      </c>
      <c r="S80" s="91">
        <f t="shared" si="568"/>
        <v>0.936967302452316</v>
      </c>
      <c r="T80" s="91">
        <f t="shared" si="569"/>
        <v>0.443529900668964</v>
      </c>
      <c r="U80" s="91">
        <f t="shared" si="570"/>
        <v>0.667666666666667</v>
      </c>
      <c r="V80" s="91">
        <f t="shared" si="571"/>
        <v>0.167073546856465</v>
      </c>
      <c r="W80" s="91">
        <f t="shared" si="572"/>
        <v>0.923374638612478</v>
      </c>
      <c r="X80" s="91">
        <f t="shared" ref="U80:Z80" si="625">(L80-MIN(L$72:L$81))/(MAX(L$72:L$81)-MIN(L$72:L$81))+0.001</f>
        <v>0.664518760143844</v>
      </c>
      <c r="Y80" s="91">
        <f t="shared" si="625"/>
        <v>0.890552720813822</v>
      </c>
      <c r="Z80" s="91">
        <f t="shared" si="625"/>
        <v>0.891723652258378</v>
      </c>
      <c r="AB80" s="89">
        <f t="shared" ref="AB80:AL80" si="626">P80/SUM(P$72:P$81)</f>
        <v>0.00142636932127976</v>
      </c>
      <c r="AC80" s="89">
        <f t="shared" si="626"/>
        <v>0.126430997167791</v>
      </c>
      <c r="AD80" s="89">
        <f t="shared" si="626"/>
        <v>0.162197097024331</v>
      </c>
      <c r="AE80" s="89">
        <f t="shared" si="626"/>
        <v>0.175740927187518</v>
      </c>
      <c r="AF80" s="89">
        <f t="shared" si="626"/>
        <v>0.120352785278665</v>
      </c>
      <c r="AG80" s="89">
        <f t="shared" si="626"/>
        <v>0.166500415627598</v>
      </c>
      <c r="AH80" s="89">
        <f t="shared" si="626"/>
        <v>0.031191492283127</v>
      </c>
      <c r="AI80" s="89">
        <f t="shared" si="626"/>
        <v>0.128324511116631</v>
      </c>
      <c r="AJ80" s="89">
        <f t="shared" si="626"/>
        <v>0.196041618198851</v>
      </c>
      <c r="AK80" s="89">
        <f t="shared" si="626"/>
        <v>0.172484912398557</v>
      </c>
      <c r="AL80" s="89">
        <f t="shared" si="626"/>
        <v>0.182759904402521</v>
      </c>
      <c r="AN80" s="89">
        <f t="shared" si="509"/>
        <v>-0.00934646042031716</v>
      </c>
      <c r="AO80" s="89">
        <f t="shared" si="510"/>
        <v>-0.261466710566486</v>
      </c>
      <c r="AP80" s="89">
        <f t="shared" si="511"/>
        <v>-0.295027279924467</v>
      </c>
      <c r="AQ80" s="89">
        <f t="shared" si="512"/>
        <v>-0.305568548257231</v>
      </c>
      <c r="AR80" s="89">
        <f t="shared" si="513"/>
        <v>-0.254826318762522</v>
      </c>
      <c r="AS80" s="89">
        <f t="shared" si="514"/>
        <v>-0.298494864424416</v>
      </c>
      <c r="AT80" s="89">
        <f t="shared" si="515"/>
        <v>-0.108159927579747</v>
      </c>
      <c r="AU80" s="89">
        <f t="shared" si="516"/>
        <v>-0.263474985421401</v>
      </c>
      <c r="AV80" s="89">
        <f t="shared" si="517"/>
        <v>-0.31943576156159</v>
      </c>
      <c r="AW80" s="89">
        <f t="shared" si="518"/>
        <v>-0.303132834956972</v>
      </c>
      <c r="AX80" s="89">
        <f t="shared" si="519"/>
        <v>-0.310615441169335</v>
      </c>
      <c r="BL80" s="89">
        <f t="shared" ref="BL80:BV80" si="627">AZ$77*P80</f>
        <v>0.00154832775217112</v>
      </c>
      <c r="BM80" s="89">
        <f t="shared" si="627"/>
        <v>0.315057355200993</v>
      </c>
      <c r="BN80" s="89">
        <f t="shared" si="627"/>
        <v>0.0919914005254925</v>
      </c>
      <c r="BO80" s="89">
        <f t="shared" si="627"/>
        <v>0.191759314206984</v>
      </c>
      <c r="BP80" s="89">
        <f t="shared" si="627"/>
        <v>0.208906735542753</v>
      </c>
      <c r="BQ80" s="89">
        <f t="shared" si="627"/>
        <v>0.216545050917385</v>
      </c>
      <c r="BR80" s="89">
        <f t="shared" si="627"/>
        <v>0.0679487858428072</v>
      </c>
      <c r="BS80" s="89">
        <f t="shared" si="627"/>
        <v>0.547838314925873</v>
      </c>
      <c r="BT80" s="89">
        <f t="shared" si="627"/>
        <v>0.211474298784263</v>
      </c>
      <c r="BU80" s="89">
        <f t="shared" si="627"/>
        <v>0.360528459006591</v>
      </c>
      <c r="BV80" s="89">
        <f t="shared" si="627"/>
        <v>0.246941909131773</v>
      </c>
      <c r="BX80" s="89">
        <f t="shared" si="522"/>
        <v>0.408597083478657</v>
      </c>
      <c r="BY80" s="89">
        <f t="shared" si="523"/>
        <v>0.617211100667121</v>
      </c>
      <c r="BZ80" s="89">
        <f t="shared" si="524"/>
        <v>0.61578710076868</v>
      </c>
      <c r="CA80" s="89">
        <f t="shared" si="525"/>
        <v>0.818944666922628</v>
      </c>
      <c r="CC80" s="89">
        <f t="shared" ref="CC80:CF80" si="628">BX80/SUM(BX$72:BX$81)</f>
        <v>0.0928793353639537</v>
      </c>
      <c r="CD80" s="89">
        <f t="shared" si="628"/>
        <v>0.150488962807329</v>
      </c>
      <c r="CE80" s="89">
        <f t="shared" si="628"/>
        <v>0.0967697005477854</v>
      </c>
      <c r="CF80" s="89">
        <f t="shared" si="628"/>
        <v>0.181178183186262</v>
      </c>
      <c r="CH80" s="89">
        <f t="shared" si="527"/>
        <v>-0.22072347709648</v>
      </c>
      <c r="CI80" s="89">
        <f t="shared" si="528"/>
        <v>-0.28500585995499</v>
      </c>
      <c r="CJ80" s="89">
        <f t="shared" si="529"/>
        <v>-0.225998024166725</v>
      </c>
      <c r="CK80" s="89">
        <f t="shared" si="530"/>
        <v>-0.309502033054774</v>
      </c>
      <c r="CR80" s="89">
        <f t="shared" ref="CR80:CU80" si="629">CM$77*BX80</f>
        <v>0.0399062456466129</v>
      </c>
      <c r="CS80" s="89">
        <f t="shared" si="629"/>
        <v>0.128255227132281</v>
      </c>
      <c r="CT80" s="89">
        <f t="shared" si="629"/>
        <v>0.109553691620252</v>
      </c>
      <c r="CU80" s="89">
        <f t="shared" si="629"/>
        <v>0.423089026274275</v>
      </c>
      <c r="CV80" s="89">
        <f t="shared" si="533"/>
        <v>0.700804190673421</v>
      </c>
      <c r="CX80" s="89">
        <f t="shared" si="534"/>
        <v>0.128255227132281</v>
      </c>
    </row>
    <row r="81" s="89" customFormat="1" spans="1:102">
      <c r="A81" s="7" t="s">
        <v>77</v>
      </c>
      <c r="B81" s="9">
        <v>2021</v>
      </c>
      <c r="C81" s="8" t="s">
        <v>70</v>
      </c>
      <c r="D81" s="89">
        <v>5991</v>
      </c>
      <c r="E81" s="89">
        <v>7.7701785</v>
      </c>
      <c r="F81" s="89">
        <v>97745</v>
      </c>
      <c r="G81" s="89">
        <v>1418</v>
      </c>
      <c r="H81" s="89">
        <v>2250</v>
      </c>
      <c r="I81" s="89">
        <v>10</v>
      </c>
      <c r="J81" s="89">
        <v>4176</v>
      </c>
      <c r="K81" s="89">
        <v>24.156359</v>
      </c>
      <c r="L81" s="89">
        <v>330692</v>
      </c>
      <c r="M81" s="89">
        <v>13882</v>
      </c>
      <c r="N81" s="89">
        <v>56909</v>
      </c>
      <c r="P81" s="90">
        <f t="shared" ref="P81:S81" si="630">(D81-MIN(D$72:D$81))/(MAX(D$72:D$81)-MIN(D$72:D$81))+0.001</f>
        <v>0.001</v>
      </c>
      <c r="Q81" s="91">
        <f t="shared" si="630"/>
        <v>0.874177122863959</v>
      </c>
      <c r="R81" s="91">
        <f t="shared" si="630"/>
        <v>1.001</v>
      </c>
      <c r="S81" s="91">
        <f t="shared" si="568"/>
        <v>1.001</v>
      </c>
      <c r="T81" s="91">
        <f t="shared" si="569"/>
        <v>0.443529900668964</v>
      </c>
      <c r="U81" s="91">
        <f t="shared" si="570"/>
        <v>1.001</v>
      </c>
      <c r="V81" s="91">
        <f t="shared" si="571"/>
        <v>0.001</v>
      </c>
      <c r="W81" s="91">
        <f t="shared" si="572"/>
        <v>0.897499545891128</v>
      </c>
      <c r="X81" s="91">
        <f t="shared" ref="U81:Z81" si="631">(L81-MIN(L$72:L$81))/(MAX(L$72:L$81)-MIN(L$72:L$81))+0.001</f>
        <v>1.001</v>
      </c>
      <c r="Y81" s="91">
        <f t="shared" si="631"/>
        <v>1.001</v>
      </c>
      <c r="Z81" s="91">
        <f t="shared" si="631"/>
        <v>1.001</v>
      </c>
      <c r="AB81" s="89">
        <f t="shared" ref="AB81:AL81" si="632">P81/SUM(P$72:P$81)</f>
        <v>0.000483982794714558</v>
      </c>
      <c r="AC81" s="89">
        <f t="shared" si="632"/>
        <v>0.130592767298792</v>
      </c>
      <c r="AD81" s="89">
        <f t="shared" si="632"/>
        <v>0.180672191489478</v>
      </c>
      <c r="AE81" s="89">
        <f t="shared" si="632"/>
        <v>0.187751128192286</v>
      </c>
      <c r="AF81" s="89">
        <f t="shared" si="632"/>
        <v>0.120352785278665</v>
      </c>
      <c r="AG81" s="89">
        <f t="shared" si="632"/>
        <v>0.249625935162095</v>
      </c>
      <c r="AH81" s="89">
        <f t="shared" si="632"/>
        <v>0.000186693183151992</v>
      </c>
      <c r="AI81" s="89">
        <f t="shared" si="632"/>
        <v>0.124728561558655</v>
      </c>
      <c r="AJ81" s="89">
        <f t="shared" si="632"/>
        <v>0.295307930470723</v>
      </c>
      <c r="AK81" s="89">
        <f t="shared" si="632"/>
        <v>0.193876671504832</v>
      </c>
      <c r="AL81" s="89">
        <f t="shared" si="632"/>
        <v>0.205156231802984</v>
      </c>
      <c r="AN81" s="89">
        <f t="shared" si="509"/>
        <v>-0.00369446388491626</v>
      </c>
      <c r="AO81" s="89">
        <f t="shared" si="510"/>
        <v>-0.265843967213636</v>
      </c>
      <c r="AP81" s="89">
        <f t="shared" si="511"/>
        <v>-0.309142944921062</v>
      </c>
      <c r="AQ81" s="89">
        <f t="shared" si="512"/>
        <v>-0.314039667678809</v>
      </c>
      <c r="AR81" s="89">
        <f t="shared" si="513"/>
        <v>-0.254826318762522</v>
      </c>
      <c r="AS81" s="89">
        <f t="shared" si="514"/>
        <v>-0.346428811153711</v>
      </c>
      <c r="AT81" s="89">
        <f t="shared" si="515"/>
        <v>-0.00160295588885006</v>
      </c>
      <c r="AU81" s="89">
        <f t="shared" si="516"/>
        <v>-0.259636895851515</v>
      </c>
      <c r="AV81" s="89">
        <f t="shared" si="517"/>
        <v>-0.360197901387024</v>
      </c>
      <c r="AW81" s="89">
        <f t="shared" si="518"/>
        <v>-0.318061084506259</v>
      </c>
      <c r="AX81" s="89">
        <f t="shared" si="519"/>
        <v>-0.324964082762938</v>
      </c>
      <c r="AY81" s="89" t="s">
        <v>170</v>
      </c>
      <c r="BL81" s="89">
        <f t="shared" ref="BL81:BV81" si="633">AZ$87*P81</f>
        <v>0.000265439262467478</v>
      </c>
      <c r="BM81" s="89">
        <f t="shared" si="633"/>
        <v>0.36190936927125</v>
      </c>
      <c r="BN81" s="89">
        <f t="shared" si="633"/>
        <v>0.320881252002571</v>
      </c>
      <c r="BO81" s="89">
        <f t="shared" si="633"/>
        <v>0.133721711113911</v>
      </c>
      <c r="BP81" s="89">
        <f t="shared" si="633"/>
        <v>0.229696560858054</v>
      </c>
      <c r="BQ81" s="89">
        <f t="shared" si="633"/>
        <v>0.34887748417795</v>
      </c>
      <c r="BR81" s="89">
        <f t="shared" si="633"/>
        <v>0.000500592117504762</v>
      </c>
      <c r="BS81" s="89">
        <f t="shared" si="633"/>
        <v>0.448218347753926</v>
      </c>
      <c r="BT81" s="89">
        <f t="shared" si="633"/>
        <v>0.174467342475097</v>
      </c>
      <c r="BU81" s="89">
        <f t="shared" si="633"/>
        <v>0.405334710519369</v>
      </c>
      <c r="BV81" s="89">
        <f t="shared" si="633"/>
        <v>0.421197947005535</v>
      </c>
      <c r="BX81" s="89">
        <f t="shared" si="522"/>
        <v>0.683056060536289</v>
      </c>
      <c r="BY81" s="89">
        <f t="shared" si="523"/>
        <v>0.712295756149915</v>
      </c>
      <c r="BZ81" s="89">
        <f t="shared" si="524"/>
        <v>0.448718939871431</v>
      </c>
      <c r="CA81" s="89">
        <f t="shared" si="525"/>
        <v>1.001</v>
      </c>
      <c r="CC81" s="89">
        <f t="shared" ref="CC81:CF81" si="634">BX81/SUM(BX$72:BX$81)</f>
        <v>0.155267366029168</v>
      </c>
      <c r="CD81" s="89">
        <f t="shared" si="634"/>
        <v>0.173672588583066</v>
      </c>
      <c r="CE81" s="89">
        <f t="shared" si="634"/>
        <v>0.070515276119416</v>
      </c>
      <c r="CF81" s="89">
        <f t="shared" si="634"/>
        <v>0.221454963558096</v>
      </c>
      <c r="CH81" s="89">
        <f t="shared" si="527"/>
        <v>-0.28920203718008</v>
      </c>
      <c r="CI81" s="89">
        <f t="shared" si="528"/>
        <v>-0.304028355324029</v>
      </c>
      <c r="CJ81" s="89">
        <f t="shared" si="529"/>
        <v>-0.18700128779832</v>
      </c>
      <c r="CK81" s="89">
        <f t="shared" si="530"/>
        <v>-0.333851337685554</v>
      </c>
      <c r="CL81" s="89" t="s">
        <v>170</v>
      </c>
      <c r="CR81" s="89">
        <f t="shared" ref="CR81:CU81" si="635">CM$87*BX81</f>
        <v>0.0731780041958273</v>
      </c>
      <c r="CS81" s="89">
        <f t="shared" si="635"/>
        <v>0.151309397817769</v>
      </c>
      <c r="CT81" s="89">
        <f t="shared" si="635"/>
        <v>0.115656190493642</v>
      </c>
      <c r="CU81" s="89">
        <f t="shared" si="635"/>
        <v>0.423116988353768</v>
      </c>
      <c r="CV81" s="89">
        <f t="shared" si="533"/>
        <v>0.763260580861006</v>
      </c>
      <c r="CX81" s="89">
        <f t="shared" si="534"/>
        <v>0.151309397817769</v>
      </c>
    </row>
    <row r="82" s="95" customFormat="1" spans="1:102">
      <c r="A82" s="58" t="s">
        <v>79</v>
      </c>
      <c r="B82" s="59">
        <v>2012</v>
      </c>
      <c r="C82" s="58" t="s">
        <v>70</v>
      </c>
      <c r="D82" s="95">
        <v>11237</v>
      </c>
      <c r="E82" s="95">
        <v>8.4019756</v>
      </c>
      <c r="F82" s="95">
        <v>342897</v>
      </c>
      <c r="G82" s="95">
        <v>5</v>
      </c>
      <c r="H82" s="95">
        <v>4650</v>
      </c>
      <c r="I82" s="95">
        <v>25</v>
      </c>
      <c r="J82" s="95">
        <v>53527</v>
      </c>
      <c r="K82" s="95">
        <v>40.279385</v>
      </c>
      <c r="L82" s="95">
        <v>2130400</v>
      </c>
      <c r="M82" s="95">
        <v>9278</v>
      </c>
      <c r="N82" s="95">
        <v>191341</v>
      </c>
      <c r="P82" s="96">
        <f t="shared" ref="P82:T82" si="636">(D82-MIN(D$82:D$91))/(MAX(D$82:D$91)-MIN(D$82:D$91))+0.001</f>
        <v>1.001</v>
      </c>
      <c r="Q82" s="97">
        <f t="shared" si="636"/>
        <v>0.001</v>
      </c>
      <c r="R82" s="97">
        <f t="shared" si="636"/>
        <v>0.0403770812541378</v>
      </c>
      <c r="S82" s="97">
        <f t="shared" si="636"/>
        <v>0.001</v>
      </c>
      <c r="T82" s="97">
        <f t="shared" si="636"/>
        <v>0.0330197044334975</v>
      </c>
      <c r="U82" s="97">
        <f t="shared" ref="U82:Z82" si="637">(I82-MIN(I$82:I$91))/(MAX(I$82:I$91)-MIN(I$82:I$91))+0.001</f>
        <v>0.001</v>
      </c>
      <c r="V82" s="91">
        <f>(MAX(J$82:J$91)-J82)/(MAX(J$82:J$91)-MIN(J$82:J$91))+0.001</f>
        <v>0.386111542192047</v>
      </c>
      <c r="W82" s="91">
        <f>(MAX(K$82:K$91)-K82)/(MAX(K$82:K$91)-MIN(K$82:K$91))+0.001</f>
        <v>0.284710468058408</v>
      </c>
      <c r="X82" s="97">
        <f t="shared" si="637"/>
        <v>0.490367890782617</v>
      </c>
      <c r="Y82" s="97">
        <f t="shared" si="637"/>
        <v>0.001</v>
      </c>
      <c r="Z82" s="97">
        <f t="shared" si="637"/>
        <v>0.0381858352306638</v>
      </c>
      <c r="AB82" s="95">
        <f t="shared" ref="AB82:AL82" si="638">P82/SUM(P$82:P$91)</f>
        <v>0.265805103387593</v>
      </c>
      <c r="AC82" s="95">
        <f t="shared" si="638"/>
        <v>0.00015048146589349</v>
      </c>
      <c r="AD82" s="95">
        <f t="shared" si="638"/>
        <v>0.0139726562708819</v>
      </c>
      <c r="AE82" s="95">
        <f t="shared" si="638"/>
        <v>0.000275554389187771</v>
      </c>
      <c r="AF82" s="95">
        <f t="shared" si="638"/>
        <v>0.0095890019026365</v>
      </c>
      <c r="AG82" s="95">
        <f t="shared" si="638"/>
        <v>0.000348779272546089</v>
      </c>
      <c r="AH82" s="95">
        <f t="shared" si="638"/>
        <v>0.121517685162291</v>
      </c>
      <c r="AI82" s="95">
        <f t="shared" si="638"/>
        <v>0.0417529384234587</v>
      </c>
      <c r="AJ82" s="95">
        <f t="shared" si="638"/>
        <v>0.092021569651809</v>
      </c>
      <c r="AK82" s="95">
        <f t="shared" si="638"/>
        <v>0.000209917294069651</v>
      </c>
      <c r="AL82" s="95">
        <f t="shared" si="638"/>
        <v>0.0132000240849441</v>
      </c>
      <c r="AN82" s="89">
        <f t="shared" si="509"/>
        <v>-0.352189617681245</v>
      </c>
      <c r="AO82" s="89">
        <f t="shared" si="510"/>
        <v>-0.00132448829895008</v>
      </c>
      <c r="AP82" s="89">
        <f t="shared" si="511"/>
        <v>-0.0596723661795983</v>
      </c>
      <c r="AQ82" s="89">
        <f t="shared" si="512"/>
        <v>-0.00225864369646597</v>
      </c>
      <c r="AR82" s="89">
        <f t="shared" si="513"/>
        <v>-0.0445614196535817</v>
      </c>
      <c r="AS82" s="89">
        <f t="shared" si="514"/>
        <v>-0.00277665665416769</v>
      </c>
      <c r="AT82" s="89">
        <f t="shared" si="515"/>
        <v>-0.256122274529614</v>
      </c>
      <c r="AU82" s="89">
        <f t="shared" si="516"/>
        <v>-0.132606724875949</v>
      </c>
      <c r="AV82" s="89">
        <f t="shared" si="517"/>
        <v>-0.21953882886869</v>
      </c>
      <c r="AW82" s="89">
        <f t="shared" si="518"/>
        <v>-0.00177774693821274</v>
      </c>
      <c r="AX82" s="89">
        <f t="shared" si="519"/>
        <v>-0.0571235876755009</v>
      </c>
      <c r="AZ82" s="95">
        <f t="shared" ref="AZ82:BJ82" si="639">SUM(AN82:AN91)</f>
        <v>-2.06757568196985</v>
      </c>
      <c r="BA82" s="95">
        <f t="shared" si="639"/>
        <v>-2.13339538548079</v>
      </c>
      <c r="BB82" s="95">
        <f t="shared" si="639"/>
        <v>-1.83760410705727</v>
      </c>
      <c r="BC82" s="95">
        <f t="shared" si="639"/>
        <v>-2.0499967446354</v>
      </c>
      <c r="BD82" s="95">
        <f t="shared" si="639"/>
        <v>-1.74891263849044</v>
      </c>
      <c r="BE82" s="95">
        <f t="shared" si="639"/>
        <v>-1.75440064540774</v>
      </c>
      <c r="BF82" s="95">
        <f t="shared" si="639"/>
        <v>-1.82722918882245</v>
      </c>
      <c r="BG82" s="95">
        <f t="shared" si="639"/>
        <v>-2.14513231719438</v>
      </c>
      <c r="BH82" s="95">
        <f t="shared" si="639"/>
        <v>-2.04646204765031</v>
      </c>
      <c r="BI82" s="95">
        <f t="shared" si="639"/>
        <v>-2.05761153974488</v>
      </c>
      <c r="BJ82" s="95">
        <f t="shared" si="639"/>
        <v>-1.73203733964796</v>
      </c>
      <c r="BL82" s="95">
        <f t="shared" ref="BL82:BV82" si="640">AZ$87*P82</f>
        <v>0.265704701729945</v>
      </c>
      <c r="BM82" s="95">
        <f t="shared" si="640"/>
        <v>0.000414000046221263</v>
      </c>
      <c r="BN82" s="95">
        <f t="shared" si="640"/>
        <v>0.0129433050799573</v>
      </c>
      <c r="BO82" s="95">
        <f t="shared" si="640"/>
        <v>0.00013358812299092</v>
      </c>
      <c r="BP82" s="95">
        <f t="shared" si="640"/>
        <v>0.0171003410085415</v>
      </c>
      <c r="BQ82" s="95">
        <f t="shared" si="640"/>
        <v>0.000348528955222727</v>
      </c>
      <c r="BR82" s="95">
        <f t="shared" si="640"/>
        <v>0.193284394498946</v>
      </c>
      <c r="BS82" s="95">
        <f t="shared" si="640"/>
        <v>0.142186651977278</v>
      </c>
      <c r="BT82" s="95">
        <f t="shared" si="640"/>
        <v>0.0854677150249366</v>
      </c>
      <c r="BU82" s="95">
        <f t="shared" si="640"/>
        <v>0.00040492978073863</v>
      </c>
      <c r="BV82" s="95">
        <f t="shared" si="640"/>
        <v>0.016067727676171</v>
      </c>
      <c r="BX82" s="89">
        <f t="shared" si="522"/>
        <v>0.279062006856124</v>
      </c>
      <c r="BY82" s="89">
        <f t="shared" si="523"/>
        <v>0.0175824580867551</v>
      </c>
      <c r="BZ82" s="89">
        <f t="shared" si="524"/>
        <v>0.335471046476224</v>
      </c>
      <c r="CA82" s="89">
        <f t="shared" si="525"/>
        <v>0.101940372481846</v>
      </c>
      <c r="CC82" s="95">
        <f t="shared" ref="CC82:CF82" si="641">BX82/SUM(BX$82:BX$91)</f>
        <v>0.0596653130320907</v>
      </c>
      <c r="CD82" s="95">
        <f t="shared" si="641"/>
        <v>0.00538116306139609</v>
      </c>
      <c r="CE82" s="95">
        <f t="shared" si="641"/>
        <v>0.0671477237092731</v>
      </c>
      <c r="CF82" s="95">
        <f t="shared" si="641"/>
        <v>0.025015884028751</v>
      </c>
      <c r="CH82" s="89">
        <f t="shared" si="527"/>
        <v>-0.168196782869339</v>
      </c>
      <c r="CI82" s="89">
        <f t="shared" si="528"/>
        <v>-0.0281157738343747</v>
      </c>
      <c r="CJ82" s="89">
        <f t="shared" si="529"/>
        <v>-0.181356618192421</v>
      </c>
      <c r="CK82" s="89">
        <f t="shared" si="530"/>
        <v>-0.0922646915464265</v>
      </c>
      <c r="CM82" s="95">
        <f t="shared" ref="CM82:CP82" si="642">SUM(CH82:CH91)</f>
        <v>-2.25353086851885</v>
      </c>
      <c r="CN82" s="95">
        <f t="shared" si="642"/>
        <v>-2.10172399873451</v>
      </c>
      <c r="CO82" s="95">
        <f t="shared" si="642"/>
        <v>-2.16819243484116</v>
      </c>
      <c r="CP82" s="95">
        <f t="shared" si="642"/>
        <v>-2.08036755159427</v>
      </c>
      <c r="CR82" s="95">
        <f t="shared" ref="CR82:CU82" si="643">CM$87*BX82</f>
        <v>0.0298968150470404</v>
      </c>
      <c r="CS82" s="95">
        <f t="shared" si="643"/>
        <v>0.00373495296341925</v>
      </c>
      <c r="CT82" s="95">
        <f t="shared" si="643"/>
        <v>0.0864668276927922</v>
      </c>
      <c r="CU82" s="95">
        <f t="shared" si="643"/>
        <v>0.0430896137823976</v>
      </c>
      <c r="CV82" s="89">
        <f t="shared" si="533"/>
        <v>0.163188209485649</v>
      </c>
      <c r="CW82" s="95">
        <f>AVERAGE(CV82:CV91)</f>
        <v>0.42053550651119</v>
      </c>
      <c r="CX82" s="89">
        <f t="shared" si="534"/>
        <v>0.0430896137823976</v>
      </c>
    </row>
    <row r="83" s="89" customFormat="1" spans="1:102">
      <c r="A83" s="7" t="s">
        <v>79</v>
      </c>
      <c r="B83" s="9">
        <v>2013</v>
      </c>
      <c r="C83" s="7" t="s">
        <v>70</v>
      </c>
      <c r="D83" s="89">
        <v>10657</v>
      </c>
      <c r="E83" s="89">
        <v>8.8711645</v>
      </c>
      <c r="F83" s="89">
        <v>375878</v>
      </c>
      <c r="G83" s="89">
        <v>7</v>
      </c>
      <c r="H83" s="89">
        <v>4520</v>
      </c>
      <c r="I83" s="89">
        <v>28</v>
      </c>
      <c r="J83" s="89">
        <v>56489</v>
      </c>
      <c r="K83" s="89">
        <v>45.461395</v>
      </c>
      <c r="L83" s="89">
        <v>2473400</v>
      </c>
      <c r="M83" s="89">
        <v>10410</v>
      </c>
      <c r="N83" s="89">
        <v>206706</v>
      </c>
      <c r="P83" s="90">
        <f t="shared" ref="P83:S83" si="644">(D83-MIN(D$82:D$91))/(MAX(D$82:D$91)-MIN(D$82:D$91))+0.001</f>
        <v>0.572005917159763</v>
      </c>
      <c r="Q83" s="91">
        <f t="shared" si="644"/>
        <v>0.211256295581816</v>
      </c>
      <c r="R83" s="91">
        <f t="shared" si="644"/>
        <v>0.14900907764416</v>
      </c>
      <c r="S83" s="91">
        <f t="shared" si="644"/>
        <v>0.0962380952380952</v>
      </c>
      <c r="T83" s="91">
        <f t="shared" ref="T83:T91" si="645">(H83-MIN(H$82:H$91))/(MAX(H$82:H$91)-MIN(H$82:H$91))+0.001</f>
        <v>0.0170098522167488</v>
      </c>
      <c r="U83" s="91">
        <f t="shared" ref="U83:Z83" si="646">(I83-MIN(I$82:I$91))/(MAX(I$82:I$91)-MIN(I$82:I$91))+0.001</f>
        <v>0.429571428571429</v>
      </c>
      <c r="V83" s="91">
        <f t="shared" ref="V83:V92" si="647">(MAX(J$82:J$91)-J83)/(MAX(J$82:J$91)-MIN(J$82:J$91))+0.001</f>
        <v>0.242464597478177</v>
      </c>
      <c r="W83" s="91">
        <f t="shared" ref="W83:W91" si="648">(MAX(K$82:K$91)-K83)/(MAX(K$82:K$91)-MIN(K$82:K$91))+0.001</f>
        <v>0.001</v>
      </c>
      <c r="X83" s="91">
        <f t="shared" si="646"/>
        <v>0.755706472095355</v>
      </c>
      <c r="Y83" s="91">
        <f t="shared" si="646"/>
        <v>0.161</v>
      </c>
      <c r="Z83" s="91">
        <f t="shared" si="646"/>
        <v>0.123095979133049</v>
      </c>
      <c r="AB83" s="89">
        <f t="shared" ref="AB83:AL83" si="649">P83/SUM(P$82:P$91)</f>
        <v>0.151890201747219</v>
      </c>
      <c r="AC83" s="89">
        <f t="shared" si="649"/>
        <v>0.0317901570383801</v>
      </c>
      <c r="AD83" s="89">
        <f t="shared" si="649"/>
        <v>0.0515652087395406</v>
      </c>
      <c r="AE83" s="89">
        <f t="shared" si="649"/>
        <v>0.0265188295499278</v>
      </c>
      <c r="AF83" s="89">
        <f t="shared" si="649"/>
        <v>0.00493970215870564</v>
      </c>
      <c r="AG83" s="89">
        <f t="shared" si="649"/>
        <v>0.149825610363727</v>
      </c>
      <c r="AH83" s="89">
        <f t="shared" si="649"/>
        <v>0.0763088729543852</v>
      </c>
      <c r="AI83" s="89">
        <f t="shared" si="649"/>
        <v>0.000146650520819253</v>
      </c>
      <c r="AJ83" s="89">
        <f t="shared" si="649"/>
        <v>0.141814537748911</v>
      </c>
      <c r="AK83" s="89">
        <f t="shared" si="649"/>
        <v>0.0337966843452138</v>
      </c>
      <c r="AL83" s="89">
        <f t="shared" si="649"/>
        <v>0.0425516393579162</v>
      </c>
      <c r="AN83" s="89">
        <f t="shared" si="509"/>
        <v>-0.286251875666214</v>
      </c>
      <c r="AO83" s="89">
        <f t="shared" si="510"/>
        <v>-0.109631489918389</v>
      </c>
      <c r="AP83" s="89">
        <f t="shared" si="511"/>
        <v>-0.152886104200488</v>
      </c>
      <c r="AQ83" s="89">
        <f t="shared" si="512"/>
        <v>-0.0962607059932748</v>
      </c>
      <c r="AR83" s="89">
        <f t="shared" si="513"/>
        <v>-0.0262320425209445</v>
      </c>
      <c r="AS83" s="89">
        <f t="shared" si="514"/>
        <v>-0.284411447893233</v>
      </c>
      <c r="AT83" s="89">
        <f t="shared" si="515"/>
        <v>-0.196340139966732</v>
      </c>
      <c r="AU83" s="89">
        <f t="shared" si="516"/>
        <v>-0.00129455134416847</v>
      </c>
      <c r="AV83" s="89">
        <f t="shared" si="517"/>
        <v>-0.276997139518966</v>
      </c>
      <c r="AW83" s="89">
        <f t="shared" si="518"/>
        <v>-0.11448263769848</v>
      </c>
      <c r="AX83" s="89">
        <f t="shared" si="519"/>
        <v>-0.134337095476707</v>
      </c>
      <c r="AY83" s="89" t="s">
        <v>181</v>
      </c>
      <c r="AZ83" s="91">
        <f t="shared" ref="AZ83:BJ83" si="650">-1/LN(10)*AZ82</f>
        <v>0.897936709596858</v>
      </c>
      <c r="BA83" s="91">
        <f t="shared" si="650"/>
        <v>0.926521843632167</v>
      </c>
      <c r="BB83" s="91">
        <f t="shared" si="650"/>
        <v>0.798061323617723</v>
      </c>
      <c r="BC83" s="91">
        <f t="shared" si="650"/>
        <v>0.890302274114782</v>
      </c>
      <c r="BD83" s="91">
        <f t="shared" si="650"/>
        <v>0.759543108227253</v>
      </c>
      <c r="BE83" s="91">
        <f t="shared" si="650"/>
        <v>0.761926519348086</v>
      </c>
      <c r="BF83" s="91">
        <f t="shared" si="650"/>
        <v>0.793555553878145</v>
      </c>
      <c r="BG83" s="91">
        <f t="shared" si="650"/>
        <v>0.931619128309857</v>
      </c>
      <c r="BH83" s="91">
        <f t="shared" si="650"/>
        <v>0.888767174718959</v>
      </c>
      <c r="BI83" s="91">
        <f t="shared" si="650"/>
        <v>0.893609337611654</v>
      </c>
      <c r="BJ83" s="91">
        <f t="shared" si="650"/>
        <v>0.752214259059495</v>
      </c>
      <c r="BL83" s="89">
        <f t="shared" ref="BL83:BV83" si="651">AZ$87*P83</f>
        <v>0.151832828777921</v>
      </c>
      <c r="BM83" s="89">
        <f t="shared" si="651"/>
        <v>0.0874601161354046</v>
      </c>
      <c r="BN83" s="89">
        <f t="shared" si="651"/>
        <v>0.0477664529412652</v>
      </c>
      <c r="BO83" s="89">
        <f t="shared" si="651"/>
        <v>0.0128562665030785</v>
      </c>
      <c r="BP83" s="89">
        <f t="shared" si="651"/>
        <v>0.00880911196516393</v>
      </c>
      <c r="BQ83" s="89">
        <f t="shared" si="651"/>
        <v>0.149718081193535</v>
      </c>
      <c r="BR83" s="89">
        <f t="shared" si="651"/>
        <v>0.12137586627154</v>
      </c>
      <c r="BS83" s="89">
        <f t="shared" si="651"/>
        <v>0.000499407882495238</v>
      </c>
      <c r="BT83" s="89">
        <f t="shared" si="651"/>
        <v>0.131714385492215</v>
      </c>
      <c r="BU83" s="89">
        <f t="shared" si="651"/>
        <v>0.0651936946989194</v>
      </c>
      <c r="BV83" s="89">
        <f t="shared" si="651"/>
        <v>0.0517959777177586</v>
      </c>
      <c r="BX83" s="89">
        <f t="shared" si="522"/>
        <v>0.28705939785459</v>
      </c>
      <c r="BY83" s="89">
        <f t="shared" si="523"/>
        <v>0.171383459661777</v>
      </c>
      <c r="BZ83" s="89">
        <f t="shared" si="524"/>
        <v>0.121875274154036</v>
      </c>
      <c r="CA83" s="89">
        <f t="shared" si="525"/>
        <v>0.248704057908893</v>
      </c>
      <c r="CC83" s="89">
        <f t="shared" ref="CC83:CF83" si="652">BX83/SUM(BX$82:BX$91)</f>
        <v>0.0613752084160566</v>
      </c>
      <c r="CD83" s="89">
        <f t="shared" si="652"/>
        <v>0.0524524123939729</v>
      </c>
      <c r="CE83" s="89">
        <f t="shared" si="652"/>
        <v>0.0243944964009498</v>
      </c>
      <c r="CF83" s="89">
        <f t="shared" si="652"/>
        <v>0.0610312844524537</v>
      </c>
      <c r="CH83" s="89">
        <f t="shared" si="527"/>
        <v>-0.171282819746001</v>
      </c>
      <c r="CI83" s="89">
        <f t="shared" si="528"/>
        <v>-0.15462178885468</v>
      </c>
      <c r="CJ83" s="89">
        <f t="shared" si="529"/>
        <v>-0.09058646754668</v>
      </c>
      <c r="CK83" s="89">
        <f t="shared" si="530"/>
        <v>-0.170665972733626</v>
      </c>
      <c r="CL83" s="89" t="s">
        <v>181</v>
      </c>
      <c r="CM83" s="91">
        <f t="shared" ref="CM83:CP83" si="653">-1/LN(10)*CM82</f>
        <v>0.978696020996379</v>
      </c>
      <c r="CN83" s="91">
        <f t="shared" si="653"/>
        <v>0.912767135134033</v>
      </c>
      <c r="CO83" s="91">
        <f t="shared" si="653"/>
        <v>0.941634010155892</v>
      </c>
      <c r="CP83" s="91">
        <f t="shared" si="653"/>
        <v>0.903492147987968</v>
      </c>
      <c r="CR83" s="89">
        <f t="shared" ref="CR83:CU83" si="654">CM$87*BX83</f>
        <v>0.0307536014015629</v>
      </c>
      <c r="CS83" s="89">
        <f t="shared" si="654"/>
        <v>0.0364061246377714</v>
      </c>
      <c r="CT83" s="89">
        <f t="shared" si="654"/>
        <v>0.0314130487294847</v>
      </c>
      <c r="CU83" s="89">
        <f t="shared" si="654"/>
        <v>0.105125786187584</v>
      </c>
      <c r="CV83" s="89">
        <f t="shared" si="533"/>
        <v>0.203698560956403</v>
      </c>
      <c r="CX83" s="89">
        <f t="shared" si="534"/>
        <v>0.0364061246377714</v>
      </c>
    </row>
    <row r="84" s="89" customFormat="1" spans="1:102">
      <c r="A84" s="7" t="s">
        <v>79</v>
      </c>
      <c r="B84" s="9">
        <v>2014</v>
      </c>
      <c r="C84" s="7" t="s">
        <v>70</v>
      </c>
      <c r="D84" s="89">
        <v>10471</v>
      </c>
      <c r="E84" s="89">
        <v>9.4816159</v>
      </c>
      <c r="F84" s="89">
        <v>400197</v>
      </c>
      <c r="G84" s="89">
        <v>10</v>
      </c>
      <c r="H84" s="89">
        <v>4390</v>
      </c>
      <c r="I84" s="89">
        <v>30</v>
      </c>
      <c r="J84" s="89">
        <v>61468</v>
      </c>
      <c r="K84" s="89">
        <v>36.768715</v>
      </c>
      <c r="L84" s="89">
        <v>2294400</v>
      </c>
      <c r="M84" s="89">
        <v>11742</v>
      </c>
      <c r="N84" s="89">
        <v>220480</v>
      </c>
      <c r="P84" s="90">
        <f t="shared" ref="P84:S84" si="655">(D84-MIN(D$82:D$91))/(MAX(D$82:D$91)-MIN(D$82:D$91))+0.001</f>
        <v>0.434431952662722</v>
      </c>
      <c r="Q84" s="91">
        <f t="shared" si="655"/>
        <v>0.484816156006333</v>
      </c>
      <c r="R84" s="91">
        <f t="shared" si="655"/>
        <v>0.229110394166066</v>
      </c>
      <c r="S84" s="91">
        <f t="shared" si="655"/>
        <v>0.239095238095238</v>
      </c>
      <c r="T84" s="91">
        <f t="shared" si="645"/>
        <v>0.001</v>
      </c>
      <c r="U84" s="91">
        <f t="shared" ref="U84:Z84" si="656">(I84-MIN(I$82:I$91))/(MAX(I$82:I$91)-MIN(I$82:I$91))+0.001</f>
        <v>0.715285714285714</v>
      </c>
      <c r="V84" s="91">
        <f t="shared" si="647"/>
        <v>0.001</v>
      </c>
      <c r="W84" s="91">
        <f t="shared" si="648"/>
        <v>0.476916548112018</v>
      </c>
      <c r="X84" s="91">
        <f t="shared" si="656"/>
        <v>0.617235317416113</v>
      </c>
      <c r="Y84" s="91">
        <f t="shared" si="656"/>
        <v>0.349268551236749</v>
      </c>
      <c r="Z84" s="91">
        <f t="shared" si="656"/>
        <v>0.199213930458233</v>
      </c>
      <c r="AB84" s="89">
        <f t="shared" ref="AB84:AL84" si="657">P84/SUM(P$82:P$91)</f>
        <v>0.115358871221168</v>
      </c>
      <c r="AC84" s="89">
        <f t="shared" si="657"/>
        <v>0.0729558458446799</v>
      </c>
      <c r="AD84" s="89">
        <f t="shared" si="657"/>
        <v>0.0792846012226466</v>
      </c>
      <c r="AE84" s="89">
        <f t="shared" si="657"/>
        <v>0.0658837422910379</v>
      </c>
      <c r="AF84" s="89">
        <f t="shared" si="657"/>
        <v>0.000290402414774759</v>
      </c>
      <c r="AG84" s="89">
        <f t="shared" si="657"/>
        <v>0.249476831091181</v>
      </c>
      <c r="AH84" s="89">
        <f t="shared" si="657"/>
        <v>0.000314721710913914</v>
      </c>
      <c r="AI84" s="89">
        <f t="shared" si="657"/>
        <v>0.0699400601679476</v>
      </c>
      <c r="AJ84" s="89">
        <f t="shared" si="657"/>
        <v>0.115829286176371</v>
      </c>
      <c r="AK84" s="89">
        <f t="shared" si="657"/>
        <v>0.0733175091792456</v>
      </c>
      <c r="AL84" s="89">
        <f t="shared" si="657"/>
        <v>0.0688639822651676</v>
      </c>
      <c r="AN84" s="89">
        <f t="shared" si="509"/>
        <v>-0.249141406716561</v>
      </c>
      <c r="AO84" s="89">
        <f t="shared" si="510"/>
        <v>-0.190991172474196</v>
      </c>
      <c r="AP84" s="89">
        <f t="shared" si="511"/>
        <v>-0.200963578838931</v>
      </c>
      <c r="AQ84" s="89">
        <f t="shared" si="512"/>
        <v>-0.17919479055387</v>
      </c>
      <c r="AR84" s="89">
        <f t="shared" si="513"/>
        <v>-0.00236510782201157</v>
      </c>
      <c r="AS84" s="89">
        <f t="shared" si="514"/>
        <v>-0.346370945286917</v>
      </c>
      <c r="AT84" s="89">
        <f t="shared" si="515"/>
        <v>-0.00253785978302558</v>
      </c>
      <c r="AU84" s="89">
        <f t="shared" si="516"/>
        <v>-0.186048721147282</v>
      </c>
      <c r="AV84" s="89">
        <f t="shared" si="517"/>
        <v>-0.249685992579389</v>
      </c>
      <c r="AW84" s="89">
        <f t="shared" si="518"/>
        <v>-0.191575412941156</v>
      </c>
      <c r="AX84" s="89">
        <f t="shared" si="519"/>
        <v>-0.184253985365237</v>
      </c>
      <c r="AY84" s="91" t="s">
        <v>182</v>
      </c>
      <c r="AZ84" s="89">
        <f t="shared" ref="AZ84:BJ84" si="658">1-AZ83</f>
        <v>0.102063290403142</v>
      </c>
      <c r="BA84" s="89">
        <f t="shared" si="658"/>
        <v>0.0734781563678334</v>
      </c>
      <c r="BB84" s="89">
        <f t="shared" si="658"/>
        <v>0.201938676382277</v>
      </c>
      <c r="BC84" s="89">
        <f t="shared" si="658"/>
        <v>0.109697725885218</v>
      </c>
      <c r="BD84" s="89">
        <f t="shared" si="658"/>
        <v>0.240456891772747</v>
      </c>
      <c r="BE84" s="89">
        <f t="shared" si="658"/>
        <v>0.238073480651914</v>
      </c>
      <c r="BF84" s="89">
        <f t="shared" si="658"/>
        <v>0.206444446121855</v>
      </c>
      <c r="BG84" s="89">
        <f t="shared" si="658"/>
        <v>0.0683808716901432</v>
      </c>
      <c r="BH84" s="89">
        <f t="shared" si="658"/>
        <v>0.111232825281041</v>
      </c>
      <c r="BI84" s="89">
        <f t="shared" si="658"/>
        <v>0.106390662388346</v>
      </c>
      <c r="BJ84" s="89">
        <f t="shared" si="658"/>
        <v>0.247785740940505</v>
      </c>
      <c r="BL84" s="89">
        <f t="shared" ref="BL84:BV84" si="659">AZ$87*P84</f>
        <v>0.115315297107099</v>
      </c>
      <c r="BM84" s="89">
        <f t="shared" si="659"/>
        <v>0.200713910995437</v>
      </c>
      <c r="BN84" s="89">
        <f t="shared" si="659"/>
        <v>0.0734437863404694</v>
      </c>
      <c r="BO84" s="89">
        <f t="shared" si="659"/>
        <v>0.0319402840732099</v>
      </c>
      <c r="BP84" s="89">
        <f t="shared" si="659"/>
        <v>0.000517882921786352</v>
      </c>
      <c r="BQ84" s="89">
        <f t="shared" si="659"/>
        <v>0.249297782685742</v>
      </c>
      <c r="BR84" s="89">
        <f t="shared" si="659"/>
        <v>0.000500592117504762</v>
      </c>
      <c r="BS84" s="89">
        <f t="shared" si="659"/>
        <v>0.238175883419561</v>
      </c>
      <c r="BT84" s="89">
        <f t="shared" si="659"/>
        <v>0.107579825685676</v>
      </c>
      <c r="BU84" s="89">
        <f t="shared" si="659"/>
        <v>0.141429237871196</v>
      </c>
      <c r="BV84" s="89">
        <f t="shared" si="659"/>
        <v>0.083824673850061</v>
      </c>
      <c r="BX84" s="89">
        <f t="shared" si="522"/>
        <v>0.389472994443005</v>
      </c>
      <c r="BY84" s="89">
        <f t="shared" si="523"/>
        <v>0.281755949680738</v>
      </c>
      <c r="BZ84" s="89">
        <f t="shared" si="524"/>
        <v>0.238676475537066</v>
      </c>
      <c r="CA84" s="89">
        <f t="shared" si="525"/>
        <v>0.332833737406933</v>
      </c>
      <c r="CC84" s="89">
        <f t="shared" ref="CC84:CF84" si="660">BX84/SUM(BX$82:BX$91)</f>
        <v>0.083271916491909</v>
      </c>
      <c r="CD84" s="89">
        <f t="shared" si="660"/>
        <v>0.0862322379083447</v>
      </c>
      <c r="CE84" s="89">
        <f t="shared" si="660"/>
        <v>0.0477733688305106</v>
      </c>
      <c r="CF84" s="89">
        <f t="shared" si="660"/>
        <v>0.0816764739339199</v>
      </c>
      <c r="CH84" s="89">
        <f t="shared" si="527"/>
        <v>-0.206984333235028</v>
      </c>
      <c r="CI84" s="89">
        <f t="shared" si="528"/>
        <v>-0.211330309654062</v>
      </c>
      <c r="CJ84" s="89">
        <f t="shared" si="529"/>
        <v>-0.14529252233047</v>
      </c>
      <c r="CK84" s="89">
        <f t="shared" si="530"/>
        <v>-0.204598691251146</v>
      </c>
      <c r="CL84" s="91" t="s">
        <v>182</v>
      </c>
      <c r="CM84" s="89">
        <f t="shared" ref="CM84:CP84" si="661">1-CM83</f>
        <v>0.0213039790036214</v>
      </c>
      <c r="CN84" s="89">
        <f t="shared" si="661"/>
        <v>0.0872328648659674</v>
      </c>
      <c r="CO84" s="89">
        <f t="shared" si="661"/>
        <v>0.0583659898441076</v>
      </c>
      <c r="CP84" s="89">
        <f t="shared" si="661"/>
        <v>0.0965078520120318</v>
      </c>
      <c r="CR84" s="89">
        <f t="shared" ref="CR84:CU84" si="662">CM$87*BX84</f>
        <v>0.04172550112378</v>
      </c>
      <c r="CS84" s="89">
        <f t="shared" si="662"/>
        <v>0.0598519964631005</v>
      </c>
      <c r="CT84" s="89">
        <f t="shared" si="662"/>
        <v>0.0615182678247885</v>
      </c>
      <c r="CU84" s="89">
        <f t="shared" si="662"/>
        <v>0.140686921672478</v>
      </c>
      <c r="CV84" s="89">
        <f t="shared" si="533"/>
        <v>0.303782687084147</v>
      </c>
      <c r="CX84" s="89">
        <f t="shared" si="534"/>
        <v>0.0615182678247885</v>
      </c>
    </row>
    <row r="85" s="89" customFormat="1" spans="1:102">
      <c r="A85" s="7" t="s">
        <v>79</v>
      </c>
      <c r="B85" s="9">
        <v>2015</v>
      </c>
      <c r="C85" s="7" t="s">
        <v>70</v>
      </c>
      <c r="D85" s="89">
        <v>10286</v>
      </c>
      <c r="E85" s="89">
        <v>9.7108691</v>
      </c>
      <c r="F85" s="89">
        <v>360148</v>
      </c>
      <c r="G85" s="89">
        <v>12</v>
      </c>
      <c r="H85" s="89">
        <v>4910</v>
      </c>
      <c r="I85" s="89">
        <v>32</v>
      </c>
      <c r="J85" s="89">
        <v>58261</v>
      </c>
      <c r="K85" s="89">
        <v>33.581898</v>
      </c>
      <c r="L85" s="89">
        <v>1854800</v>
      </c>
      <c r="M85" s="89">
        <v>10785</v>
      </c>
      <c r="N85" s="89">
        <v>194014</v>
      </c>
      <c r="P85" s="90">
        <f t="shared" ref="P85:S85" si="663">(D85-MIN(D$82:D$91))/(MAX(D$82:D$91)-MIN(D$82:D$91))+0.001</f>
        <v>0.297597633136095</v>
      </c>
      <c r="Q85" s="91">
        <f t="shared" si="663"/>
        <v>0.58755074453193</v>
      </c>
      <c r="R85" s="91">
        <f t="shared" si="663"/>
        <v>0.0971979954084775</v>
      </c>
      <c r="S85" s="91">
        <f t="shared" si="663"/>
        <v>0.334333333333333</v>
      </c>
      <c r="T85" s="91">
        <f t="shared" si="645"/>
        <v>0.0650394088669951</v>
      </c>
      <c r="U85" s="91">
        <f t="shared" ref="U85:Z85" si="664">(I85-MIN(I$82:I$91))/(MAX(I$82:I$91)-MIN(I$82:I$91))+0.001</f>
        <v>1.001</v>
      </c>
      <c r="V85" s="91">
        <f t="shared" si="647"/>
        <v>0.15652861299709</v>
      </c>
      <c r="W85" s="91">
        <f t="shared" si="648"/>
        <v>0.651391962610733</v>
      </c>
      <c r="X85" s="91">
        <f t="shared" si="664"/>
        <v>0.277168727488768</v>
      </c>
      <c r="Y85" s="91">
        <f t="shared" si="664"/>
        <v>0.214003533568905</v>
      </c>
      <c r="Z85" s="91">
        <f t="shared" si="664"/>
        <v>0.0529573819049935</v>
      </c>
      <c r="AB85" s="89">
        <f t="shared" ref="AB85:AL85" si="665">P85/SUM(P$82:P$91)</f>
        <v>0.0790239456979449</v>
      </c>
      <c r="AC85" s="89">
        <f t="shared" si="665"/>
        <v>0.0884154973239763</v>
      </c>
      <c r="AD85" s="89">
        <f t="shared" si="665"/>
        <v>0.0336357690520842</v>
      </c>
      <c r="AE85" s="89">
        <f t="shared" si="665"/>
        <v>0.0921270174517779</v>
      </c>
      <c r="AF85" s="89">
        <f t="shared" si="665"/>
        <v>0.0188876013904983</v>
      </c>
      <c r="AG85" s="89">
        <f t="shared" si="665"/>
        <v>0.349128051818635</v>
      </c>
      <c r="AH85" s="89">
        <f t="shared" si="665"/>
        <v>0.0492629528894261</v>
      </c>
      <c r="AI85" s="89">
        <f t="shared" si="665"/>
        <v>0.0955269705743392</v>
      </c>
      <c r="AJ85" s="89">
        <f t="shared" si="665"/>
        <v>0.0520129923702889</v>
      </c>
      <c r="AK85" s="89">
        <f t="shared" si="665"/>
        <v>0.0449230426881283</v>
      </c>
      <c r="AL85" s="89">
        <f t="shared" si="665"/>
        <v>0.0183062308942284</v>
      </c>
      <c r="AN85" s="89">
        <f t="shared" si="509"/>
        <v>-0.200563118910951</v>
      </c>
      <c r="AO85" s="89">
        <f t="shared" si="510"/>
        <v>-0.214470180562793</v>
      </c>
      <c r="AP85" s="89">
        <f t="shared" si="511"/>
        <v>-0.114098086031659</v>
      </c>
      <c r="AQ85" s="89">
        <f t="shared" si="512"/>
        <v>-0.219684890895196</v>
      </c>
      <c r="AR85" s="89">
        <f t="shared" si="513"/>
        <v>-0.0749696039482186</v>
      </c>
      <c r="AS85" s="89">
        <f t="shared" si="514"/>
        <v>-0.36739321422685</v>
      </c>
      <c r="AT85" s="89">
        <f t="shared" si="515"/>
        <v>-0.148310205696248</v>
      </c>
      <c r="AU85" s="89">
        <f t="shared" si="516"/>
        <v>-0.224330441999285</v>
      </c>
      <c r="AV85" s="89">
        <f t="shared" si="517"/>
        <v>-0.153764019240546</v>
      </c>
      <c r="AW85" s="89">
        <f t="shared" si="518"/>
        <v>-0.139387415219183</v>
      </c>
      <c r="AX85" s="89">
        <f t="shared" si="519"/>
        <v>-0.0732343291547547</v>
      </c>
      <c r="AY85" s="91" t="s">
        <v>183</v>
      </c>
      <c r="AZ85" s="77">
        <f t="shared" ref="AZ85:BB85" si="666">AZ84/(3-SUM($AZ83:$BB83))</f>
        <v>0.270380568784825</v>
      </c>
      <c r="BA85" s="77">
        <f t="shared" si="666"/>
        <v>0.194654372140284</v>
      </c>
      <c r="BB85" s="77">
        <f t="shared" si="666"/>
        <v>0.534965059074892</v>
      </c>
      <c r="BC85" s="77">
        <f t="shared" ref="BC85:BE85" si="667">BC84/(3-SUM($BC83:$BE83))</f>
        <v>0.186488415294009</v>
      </c>
      <c r="BD85" s="77">
        <f t="shared" si="667"/>
        <v>0.408781716588578</v>
      </c>
      <c r="BE85" s="77">
        <f t="shared" si="667"/>
        <v>0.404729868117413</v>
      </c>
      <c r="BF85" s="77">
        <f>BF84/(2-SUM($BF83:$BG83))</f>
        <v>0.751184235009524</v>
      </c>
      <c r="BG85" s="77">
        <f>BG84/(2-SUM($BF83:$BG83))</f>
        <v>0.248815764990477</v>
      </c>
      <c r="BH85" s="77">
        <f t="shared" ref="BH85:BJ85" si="668">BH84/(3-SUM($BH83:$BJ83))</f>
        <v>0.239000042206462</v>
      </c>
      <c r="BI85" s="77">
        <f t="shared" si="668"/>
        <v>0.228595944919526</v>
      </c>
      <c r="BJ85" s="77">
        <f t="shared" si="668"/>
        <v>0.532404012874012</v>
      </c>
      <c r="BL85" s="89">
        <f t="shared" ref="BL85:BV85" si="669">AZ$87*P85</f>
        <v>0.078994096251712</v>
      </c>
      <c r="BM85" s="89">
        <f t="shared" si="669"/>
        <v>0.243246035393557</v>
      </c>
      <c r="BN85" s="89">
        <f t="shared" si="669"/>
        <v>0.0311578566022102</v>
      </c>
      <c r="BO85" s="89">
        <f t="shared" si="669"/>
        <v>0.0446629624532975</v>
      </c>
      <c r="BP85" s="89">
        <f t="shared" si="669"/>
        <v>0.0336827990952966</v>
      </c>
      <c r="BQ85" s="89">
        <f t="shared" si="669"/>
        <v>0.34887748417795</v>
      </c>
      <c r="BR85" s="89">
        <f t="shared" si="669"/>
        <v>0.0783569898302967</v>
      </c>
      <c r="BS85" s="89">
        <f t="shared" si="669"/>
        <v>0.325310280721844</v>
      </c>
      <c r="BT85" s="89">
        <f t="shared" si="669"/>
        <v>0.0483085827194501</v>
      </c>
      <c r="BU85" s="89">
        <f t="shared" si="669"/>
        <v>0.0866564039253487</v>
      </c>
      <c r="BV85" s="89">
        <f t="shared" si="669"/>
        <v>0.0222832572798914</v>
      </c>
      <c r="BX85" s="89">
        <f t="shared" si="522"/>
        <v>0.353397988247479</v>
      </c>
      <c r="BY85" s="89">
        <f t="shared" si="523"/>
        <v>0.427223245726544</v>
      </c>
      <c r="BZ85" s="89">
        <f t="shared" si="524"/>
        <v>0.40366727055214</v>
      </c>
      <c r="CA85" s="89">
        <f t="shared" si="525"/>
        <v>0.15724824392469</v>
      </c>
      <c r="CC85" s="89">
        <f t="shared" ref="CC85:CF85" si="670">BX85/SUM(BX$82:BX$91)</f>
        <v>0.0755588402421548</v>
      </c>
      <c r="CD85" s="89">
        <f t="shared" si="670"/>
        <v>0.130752932128713</v>
      </c>
      <c r="CE85" s="89">
        <f t="shared" si="670"/>
        <v>0.0807978472008987</v>
      </c>
      <c r="CF85" s="89">
        <f t="shared" si="670"/>
        <v>0.0385882819335914</v>
      </c>
      <c r="CH85" s="89">
        <f t="shared" si="527"/>
        <v>-0.195156665832152</v>
      </c>
      <c r="CI85" s="89">
        <f t="shared" si="528"/>
        <v>-0.266009747177816</v>
      </c>
      <c r="CJ85" s="89">
        <f t="shared" si="529"/>
        <v>-0.203271624532301</v>
      </c>
      <c r="CK85" s="89">
        <f t="shared" si="530"/>
        <v>-0.125597395702189</v>
      </c>
      <c r="CL85" s="91" t="s">
        <v>183</v>
      </c>
      <c r="CM85" s="89">
        <f t="shared" ref="CM85:CP85" si="671">CM84/(4-SUM($CM83:$CP83))</f>
        <v>0.080877428889896</v>
      </c>
      <c r="CN85" s="89">
        <f t="shared" si="671"/>
        <v>0.331166765788678</v>
      </c>
      <c r="CO85" s="89">
        <f t="shared" si="671"/>
        <v>0.221577912389174</v>
      </c>
      <c r="CP85" s="89">
        <f t="shared" si="671"/>
        <v>0.366377892932251</v>
      </c>
      <c r="CR85" s="89">
        <f t="shared" ref="CR85:CU85" si="672">CM$87*BX85</f>
        <v>0.0378606690737312</v>
      </c>
      <c r="CS85" s="89">
        <f t="shared" si="672"/>
        <v>0.0907528810701367</v>
      </c>
      <c r="CT85" s="89">
        <f t="shared" si="672"/>
        <v>0.104044234799635</v>
      </c>
      <c r="CU85" s="89">
        <f t="shared" si="672"/>
        <v>0.0664679354578757</v>
      </c>
      <c r="CV85" s="89">
        <f t="shared" si="533"/>
        <v>0.299125720401379</v>
      </c>
      <c r="CX85" s="89">
        <f t="shared" si="534"/>
        <v>0.0907528810701367</v>
      </c>
    </row>
    <row r="86" s="89" customFormat="1" spans="1:102">
      <c r="A86" s="7" t="s">
        <v>79</v>
      </c>
      <c r="B86" s="9">
        <v>2016</v>
      </c>
      <c r="C86" s="7" t="s">
        <v>70</v>
      </c>
      <c r="D86" s="89">
        <v>10138</v>
      </c>
      <c r="E86" s="89">
        <v>10.453245</v>
      </c>
      <c r="F86" s="89">
        <v>386336</v>
      </c>
      <c r="G86" s="89">
        <v>13</v>
      </c>
      <c r="H86" s="89">
        <v>5260</v>
      </c>
      <c r="I86" s="89">
        <v>25</v>
      </c>
      <c r="J86" s="89">
        <v>61298</v>
      </c>
      <c r="K86" s="89">
        <v>31.957876</v>
      </c>
      <c r="L86" s="89">
        <v>1517300</v>
      </c>
      <c r="M86" s="89">
        <v>11713</v>
      </c>
      <c r="N86" s="89">
        <v>211379</v>
      </c>
      <c r="P86" s="90">
        <f t="shared" ref="P86:S86" si="673">(D86-MIN(D$82:D$91))/(MAX(D$82:D$91)-MIN(D$82:D$91))+0.001</f>
        <v>0.188130177514793</v>
      </c>
      <c r="Q86" s="91">
        <f t="shared" si="673"/>
        <v>0.920229558253261</v>
      </c>
      <c r="R86" s="91">
        <f t="shared" si="673"/>
        <v>0.183455377581908</v>
      </c>
      <c r="S86" s="91">
        <f t="shared" si="673"/>
        <v>0.381952380952381</v>
      </c>
      <c r="T86" s="91">
        <f t="shared" si="645"/>
        <v>0.108142857142857</v>
      </c>
      <c r="U86" s="91">
        <f t="shared" ref="U86:Z86" si="674">(I86-MIN(I$82:I$91))/(MAX(I$82:I$91)-MIN(I$82:I$91))+0.001</f>
        <v>0.001</v>
      </c>
      <c r="V86" s="91">
        <f t="shared" si="647"/>
        <v>0.00924442289039767</v>
      </c>
      <c r="W86" s="91">
        <f t="shared" si="648"/>
        <v>0.740305731931355</v>
      </c>
      <c r="X86" s="91">
        <f t="shared" si="674"/>
        <v>0.0160848464594705</v>
      </c>
      <c r="Y86" s="91">
        <f t="shared" si="674"/>
        <v>0.345169611307421</v>
      </c>
      <c r="Z86" s="91">
        <f t="shared" si="674"/>
        <v>0.148919936338115</v>
      </c>
      <c r="AB86" s="89">
        <f t="shared" ref="AB86:AL86" si="675">P86/SUM(P$82:P$91)</f>
        <v>0.0499560052793665</v>
      </c>
      <c r="AC86" s="89">
        <f t="shared" si="675"/>
        <v>0.13847749288447</v>
      </c>
      <c r="AD86" s="89">
        <f t="shared" si="675"/>
        <v>0.0634854935616271</v>
      </c>
      <c r="AE86" s="89">
        <f t="shared" si="675"/>
        <v>0.105248655032148</v>
      </c>
      <c r="AF86" s="89">
        <f t="shared" si="675"/>
        <v>0.0314049468549275</v>
      </c>
      <c r="AG86" s="89">
        <f t="shared" si="675"/>
        <v>0.000348779272546089</v>
      </c>
      <c r="AH86" s="89">
        <f t="shared" si="675"/>
        <v>0.00290942058847771</v>
      </c>
      <c r="AI86" s="89">
        <f t="shared" si="675"/>
        <v>0.108566221153211</v>
      </c>
      <c r="AJ86" s="89">
        <f t="shared" si="675"/>
        <v>0.00301845379077844</v>
      </c>
      <c r="AK86" s="89">
        <f t="shared" si="675"/>
        <v>0.072457070800727</v>
      </c>
      <c r="AL86" s="89">
        <f t="shared" si="675"/>
        <v>0.0514784273937507</v>
      </c>
      <c r="AN86" s="89">
        <f t="shared" si="509"/>
        <v>-0.149698792632832</v>
      </c>
      <c r="AO86" s="89">
        <f t="shared" si="510"/>
        <v>-0.273776577348254</v>
      </c>
      <c r="AP86" s="89">
        <f t="shared" si="511"/>
        <v>-0.175025940850395</v>
      </c>
      <c r="AQ86" s="89">
        <f t="shared" si="512"/>
        <v>-0.2369599357517</v>
      </c>
      <c r="AR86" s="89">
        <f t="shared" si="513"/>
        <v>-0.108685921482585</v>
      </c>
      <c r="AS86" s="89">
        <f t="shared" si="514"/>
        <v>-0.00277665665416769</v>
      </c>
      <c r="AT86" s="89">
        <f t="shared" si="515"/>
        <v>-0.0169904382166303</v>
      </c>
      <c r="AU86" s="89">
        <f t="shared" si="516"/>
        <v>-0.241059890162998</v>
      </c>
      <c r="AV86" s="89">
        <f t="shared" si="517"/>
        <v>-0.0175161192484625</v>
      </c>
      <c r="AW86" s="89">
        <f t="shared" si="518"/>
        <v>-0.190182495016523</v>
      </c>
      <c r="AX86" s="89">
        <f t="shared" si="519"/>
        <v>-0.152715513767619</v>
      </c>
      <c r="AY86" s="89" t="s">
        <v>184</v>
      </c>
      <c r="AZ86" s="92">
        <v>0.26049795615013</v>
      </c>
      <c r="BA86" s="92">
        <v>0.633345720302242</v>
      </c>
      <c r="BB86" s="92">
        <v>0.106156323547628</v>
      </c>
      <c r="BC86" s="92">
        <v>0.0806878306878307</v>
      </c>
      <c r="BD86" s="92">
        <v>0.626984126984127</v>
      </c>
      <c r="BE86" s="92">
        <v>0.292328042328042</v>
      </c>
      <c r="BF86" s="92">
        <v>0.25</v>
      </c>
      <c r="BG86" s="92">
        <v>0.75</v>
      </c>
      <c r="BH86" s="92">
        <v>0.10958605664488</v>
      </c>
      <c r="BI86" s="92">
        <v>0.581263616557734</v>
      </c>
      <c r="BJ86" s="92">
        <v>0.309150326797386</v>
      </c>
      <c r="BL86" s="89">
        <f t="shared" ref="BL86:BV86" si="676">AZ$87*P86</f>
        <v>0.0499371355674023</v>
      </c>
      <c r="BM86" s="89">
        <f t="shared" si="676"/>
        <v>0.380975079651023</v>
      </c>
      <c r="BN86" s="89">
        <f t="shared" si="676"/>
        <v>0.0588085826624247</v>
      </c>
      <c r="BO86" s="89">
        <f t="shared" si="676"/>
        <v>0.0510243016433414</v>
      </c>
      <c r="BP86" s="89">
        <f t="shared" si="676"/>
        <v>0.0560053388274669</v>
      </c>
      <c r="BQ86" s="89">
        <f t="shared" si="676"/>
        <v>0.000348528955222727</v>
      </c>
      <c r="BR86" s="89">
        <f t="shared" si="676"/>
        <v>0.00462768522981366</v>
      </c>
      <c r="BS86" s="89">
        <f t="shared" si="676"/>
        <v>0.369714517982926</v>
      </c>
      <c r="BT86" s="89">
        <f t="shared" si="676"/>
        <v>0.00280347693896482</v>
      </c>
      <c r="BU86" s="89">
        <f t="shared" si="676"/>
        <v>0.139769455024352</v>
      </c>
      <c r="BV86" s="89">
        <f t="shared" si="676"/>
        <v>0.0626621093444645</v>
      </c>
      <c r="BX86" s="89">
        <f t="shared" si="522"/>
        <v>0.48972079788085</v>
      </c>
      <c r="BY86" s="89">
        <f t="shared" si="523"/>
        <v>0.107378169426031</v>
      </c>
      <c r="BZ86" s="89">
        <f t="shared" si="524"/>
        <v>0.374342203212739</v>
      </c>
      <c r="CA86" s="89">
        <f t="shared" si="525"/>
        <v>0.205235041307781</v>
      </c>
      <c r="CC86" s="89">
        <f t="shared" ref="CC86:CF86" si="677">BX86/SUM(BX$82:BX$91)</f>
        <v>0.104705563588062</v>
      </c>
      <c r="CD86" s="89">
        <f t="shared" si="677"/>
        <v>0.0328634048814233</v>
      </c>
      <c r="CE86" s="89">
        <f t="shared" si="677"/>
        <v>0.074928155791922</v>
      </c>
      <c r="CF86" s="89">
        <f t="shared" si="677"/>
        <v>0.0503641086156094</v>
      </c>
      <c r="CH86" s="89">
        <f t="shared" si="527"/>
        <v>-0.23627889143716</v>
      </c>
      <c r="CI86" s="89">
        <f t="shared" si="528"/>
        <v>-0.11224152691886</v>
      </c>
      <c r="CJ86" s="89">
        <f t="shared" si="529"/>
        <v>-0.194155751501709</v>
      </c>
      <c r="CK86" s="89">
        <f t="shared" si="530"/>
        <v>-0.150511954448559</v>
      </c>
      <c r="CL86" s="89" t="s">
        <v>184</v>
      </c>
      <c r="CM86" s="92">
        <v>0.133389037433155</v>
      </c>
      <c r="CN86" s="92">
        <v>0.0936831550802139</v>
      </c>
      <c r="CO86" s="92">
        <v>0.293917112299465</v>
      </c>
      <c r="CP86" s="92">
        <v>0.479010695187166</v>
      </c>
      <c r="CR86" s="89">
        <f t="shared" ref="CR86:CU86" si="678">CM$87*BX86</f>
        <v>0.0524653724234174</v>
      </c>
      <c r="CS86" s="89">
        <f t="shared" si="678"/>
        <v>0.0228098033918479</v>
      </c>
      <c r="CT86" s="89">
        <f t="shared" si="678"/>
        <v>0.0964857716435751</v>
      </c>
      <c r="CU86" s="89">
        <f t="shared" si="678"/>
        <v>0.0867516809019076</v>
      </c>
      <c r="CV86" s="89">
        <f t="shared" si="533"/>
        <v>0.258512628360748</v>
      </c>
      <c r="CX86" s="89">
        <f t="shared" si="534"/>
        <v>0.0867516809019076</v>
      </c>
    </row>
    <row r="87" s="89" customFormat="1" spans="1:102">
      <c r="A87" s="7" t="s">
        <v>79</v>
      </c>
      <c r="B87" s="9">
        <v>2017</v>
      </c>
      <c r="C87" s="7" t="s">
        <v>70</v>
      </c>
      <c r="D87" s="89">
        <v>9885</v>
      </c>
      <c r="E87" s="89">
        <v>10.633485</v>
      </c>
      <c r="F87" s="89">
        <v>387282</v>
      </c>
      <c r="G87" s="89">
        <v>15</v>
      </c>
      <c r="H87" s="89">
        <v>6710</v>
      </c>
      <c r="I87" s="89">
        <v>26</v>
      </c>
      <c r="J87" s="89">
        <v>59923</v>
      </c>
      <c r="K87" s="89">
        <v>29.683184</v>
      </c>
      <c r="L87" s="89">
        <v>1497800</v>
      </c>
      <c r="M87" s="89">
        <v>12641</v>
      </c>
      <c r="N87" s="89">
        <v>213094</v>
      </c>
      <c r="P87" s="90">
        <f t="shared" ref="P87:S87" si="679">(D87-MIN(D$82:D$91))/(MAX(D$82:D$91)-MIN(D$82:D$91))+0.001</f>
        <v>0.001</v>
      </c>
      <c r="Q87" s="91">
        <f t="shared" si="679"/>
        <v>1.001</v>
      </c>
      <c r="R87" s="91">
        <f t="shared" si="679"/>
        <v>0.186571288821257</v>
      </c>
      <c r="S87" s="91">
        <f t="shared" si="679"/>
        <v>0.477190476190476</v>
      </c>
      <c r="T87" s="91">
        <f t="shared" si="645"/>
        <v>0.286714285714286</v>
      </c>
      <c r="U87" s="91">
        <f t="shared" ref="U87:Z87" si="680">(I87-MIN(I$82:I$91))/(MAX(I$82:I$91)-MIN(I$82:I$91))+0.001</f>
        <v>0.143857142857143</v>
      </c>
      <c r="V87" s="91">
        <f t="shared" si="647"/>
        <v>0.0759272550921436</v>
      </c>
      <c r="W87" s="91">
        <f t="shared" si="648"/>
        <v>0.864843108742421</v>
      </c>
      <c r="X87" s="91">
        <f t="shared" si="680"/>
        <v>0.001</v>
      </c>
      <c r="Y87" s="91">
        <f t="shared" si="680"/>
        <v>0.476335689045936</v>
      </c>
      <c r="Z87" s="91">
        <f t="shared" si="680"/>
        <v>0.158397378368222</v>
      </c>
      <c r="AB87" s="89">
        <f t="shared" ref="AB87:AL87" si="681">P87/SUM(P$82:P$91)</f>
        <v>0.00026553956382377</v>
      </c>
      <c r="AC87" s="89">
        <f t="shared" si="681"/>
        <v>0.150631947359384</v>
      </c>
      <c r="AD87" s="89">
        <f t="shared" si="681"/>
        <v>0.0645637675568169</v>
      </c>
      <c r="AE87" s="89">
        <f t="shared" si="681"/>
        <v>0.131491930192888</v>
      </c>
      <c r="AF87" s="89">
        <f t="shared" si="681"/>
        <v>0.0832625209218489</v>
      </c>
      <c r="AG87" s="89">
        <f t="shared" si="681"/>
        <v>0.0501743896362731</v>
      </c>
      <c r="AH87" s="89">
        <f t="shared" si="681"/>
        <v>0.0238959556275966</v>
      </c>
      <c r="AI87" s="89">
        <f t="shared" si="681"/>
        <v>0.126829692324018</v>
      </c>
      <c r="AJ87" s="89">
        <f t="shared" si="681"/>
        <v>0.000187658228406726</v>
      </c>
      <c r="AK87" s="89">
        <f t="shared" si="681"/>
        <v>0.0999910989133256</v>
      </c>
      <c r="AL87" s="89">
        <f t="shared" si="681"/>
        <v>0.0547545757955176</v>
      </c>
      <c r="AN87" s="89">
        <f t="shared" si="509"/>
        <v>-0.00218638551056609</v>
      </c>
      <c r="AO87" s="89">
        <f t="shared" si="510"/>
        <v>-0.285133601012332</v>
      </c>
      <c r="AP87" s="89">
        <f t="shared" si="511"/>
        <v>-0.176911302106821</v>
      </c>
      <c r="AQ87" s="89">
        <f t="shared" si="512"/>
        <v>-0.266772116149416</v>
      </c>
      <c r="AR87" s="89">
        <f t="shared" si="513"/>
        <v>-0.206970374233388</v>
      </c>
      <c r="AS87" s="89">
        <f t="shared" si="514"/>
        <v>-0.150134344938482</v>
      </c>
      <c r="AT87" s="89">
        <f t="shared" si="515"/>
        <v>-0.0892285988408875</v>
      </c>
      <c r="AU87" s="89">
        <f t="shared" si="516"/>
        <v>-0.261891912380545</v>
      </c>
      <c r="AV87" s="89">
        <f t="shared" si="517"/>
        <v>-0.00161027427468844</v>
      </c>
      <c r="AW87" s="89">
        <f t="shared" si="518"/>
        <v>-0.230246914480433</v>
      </c>
      <c r="AX87" s="89">
        <f t="shared" si="519"/>
        <v>-0.159056257186307</v>
      </c>
      <c r="AY87" s="89" t="s">
        <v>185</v>
      </c>
      <c r="AZ87" s="89">
        <f t="shared" ref="AZ87:BJ87" si="682">AVERAGE(AZ85:AZ86)</f>
        <v>0.265439262467478</v>
      </c>
      <c r="BA87" s="89">
        <f t="shared" si="682"/>
        <v>0.414000046221263</v>
      </c>
      <c r="BB87" s="89">
        <f t="shared" si="682"/>
        <v>0.32056069131126</v>
      </c>
      <c r="BC87" s="89">
        <f t="shared" si="682"/>
        <v>0.13358812299092</v>
      </c>
      <c r="BD87" s="89">
        <f t="shared" si="682"/>
        <v>0.517882921786352</v>
      </c>
      <c r="BE87" s="89">
        <f t="shared" si="682"/>
        <v>0.348528955222727</v>
      </c>
      <c r="BF87" s="89">
        <f t="shared" si="682"/>
        <v>0.500592117504762</v>
      </c>
      <c r="BG87" s="89">
        <f t="shared" si="682"/>
        <v>0.499407882495238</v>
      </c>
      <c r="BH87" s="89">
        <f t="shared" si="682"/>
        <v>0.174293049425671</v>
      </c>
      <c r="BI87" s="89">
        <f t="shared" si="682"/>
        <v>0.40492978073863</v>
      </c>
      <c r="BJ87" s="89">
        <f t="shared" si="682"/>
        <v>0.420777169835699</v>
      </c>
      <c r="BL87" s="89">
        <f t="shared" ref="BL87:BV87" si="683">AZ$87*P87</f>
        <v>0.000265439262467478</v>
      </c>
      <c r="BM87" s="89">
        <f t="shared" si="683"/>
        <v>0.414414046267484</v>
      </c>
      <c r="BN87" s="89">
        <f t="shared" si="683"/>
        <v>0.0598074213233749</v>
      </c>
      <c r="BO87" s="89">
        <f t="shared" si="683"/>
        <v>0.063746980023429</v>
      </c>
      <c r="BP87" s="89">
        <f t="shared" si="683"/>
        <v>0.148484432003601</v>
      </c>
      <c r="BQ87" s="89">
        <f t="shared" si="683"/>
        <v>0.0501383797013267</v>
      </c>
      <c r="BR87" s="89">
        <f t="shared" si="683"/>
        <v>0.0380085854029004</v>
      </c>
      <c r="BS87" s="89">
        <f t="shared" si="683"/>
        <v>0.431909465627652</v>
      </c>
      <c r="BT87" s="89">
        <f t="shared" si="683"/>
        <v>0.000174293049425671</v>
      </c>
      <c r="BU87" s="89">
        <f t="shared" si="683"/>
        <v>0.192882506123355</v>
      </c>
      <c r="BV87" s="89">
        <f t="shared" si="683"/>
        <v>0.0666500005791748</v>
      </c>
      <c r="BX87" s="89">
        <f t="shared" si="522"/>
        <v>0.474486906853327</v>
      </c>
      <c r="BY87" s="89">
        <f t="shared" si="523"/>
        <v>0.262369791728357</v>
      </c>
      <c r="BZ87" s="89">
        <f t="shared" si="524"/>
        <v>0.469918051030552</v>
      </c>
      <c r="CA87" s="89">
        <f t="shared" si="525"/>
        <v>0.259706799751956</v>
      </c>
      <c r="CC87" s="89">
        <f t="shared" ref="CC87:CF87" si="684">BX87/SUM(BX$82:BX$91)</f>
        <v>0.101448456369871</v>
      </c>
      <c r="CD87" s="89">
        <f t="shared" si="684"/>
        <v>0.0802990471928594</v>
      </c>
      <c r="CE87" s="89">
        <f t="shared" si="684"/>
        <v>0.0940585716354391</v>
      </c>
      <c r="CF87" s="89">
        <f t="shared" si="684"/>
        <v>0.0637313267148395</v>
      </c>
      <c r="CH87" s="89">
        <f t="shared" si="527"/>
        <v>-0.232134807130037</v>
      </c>
      <c r="CI87" s="89">
        <f t="shared" si="528"/>
        <v>-0.202513998175307</v>
      </c>
      <c r="CJ87" s="89">
        <f t="shared" si="529"/>
        <v>-0.222339187129448</v>
      </c>
      <c r="CK87" s="89">
        <f t="shared" si="530"/>
        <v>-0.175457380542975</v>
      </c>
      <c r="CL87" s="89" t="s">
        <v>185</v>
      </c>
      <c r="CM87" s="89">
        <f t="shared" ref="CM87:CP87" si="685">AVERAGE(CM85:CM86)</f>
        <v>0.107133233161525</v>
      </c>
      <c r="CN87" s="89">
        <f t="shared" si="685"/>
        <v>0.212424960434446</v>
      </c>
      <c r="CO87" s="89">
        <f t="shared" si="685"/>
        <v>0.257747512344319</v>
      </c>
      <c r="CP87" s="89">
        <f t="shared" si="685"/>
        <v>0.422694294059708</v>
      </c>
      <c r="CR87" s="89">
        <f t="shared" ref="CR87:CU87" si="686">CM$87*BX87</f>
        <v>0.0508333164240085</v>
      </c>
      <c r="CS87" s="89">
        <f t="shared" si="686"/>
        <v>0.05573389262709</v>
      </c>
      <c r="CT87" s="89">
        <f t="shared" si="686"/>
        <v>0.121120208658816</v>
      </c>
      <c r="CU87" s="89">
        <f t="shared" si="686"/>
        <v>0.109776582383659</v>
      </c>
      <c r="CV87" s="89">
        <f t="shared" si="533"/>
        <v>0.337464000093573</v>
      </c>
      <c r="CX87" s="89">
        <f t="shared" si="534"/>
        <v>0.109776582383659</v>
      </c>
    </row>
    <row r="88" s="89" customFormat="1" spans="1:102">
      <c r="A88" s="7" t="s">
        <v>79</v>
      </c>
      <c r="B88" s="9">
        <v>2018</v>
      </c>
      <c r="C88" s="7" t="s">
        <v>70</v>
      </c>
      <c r="D88" s="89">
        <v>10195</v>
      </c>
      <c r="E88" s="89">
        <v>10.409416</v>
      </c>
      <c r="F88" s="89">
        <v>330942</v>
      </c>
      <c r="G88" s="89">
        <v>12</v>
      </c>
      <c r="H88" s="89">
        <v>8160</v>
      </c>
      <c r="I88" s="89">
        <v>26</v>
      </c>
      <c r="J88" s="89">
        <v>58353</v>
      </c>
      <c r="K88" s="89">
        <v>29.061453</v>
      </c>
      <c r="L88" s="89">
        <v>2439861</v>
      </c>
      <c r="M88" s="89">
        <v>13569</v>
      </c>
      <c r="N88" s="89">
        <v>184612</v>
      </c>
      <c r="P88" s="90">
        <f t="shared" ref="P88:S88" si="687">(D88-MIN(D$82:D$91))/(MAX(D$82:D$91)-MIN(D$82:D$91))+0.001</f>
        <v>0.230289940828402</v>
      </c>
      <c r="Q88" s="91">
        <f t="shared" si="687"/>
        <v>0.900588592367122</v>
      </c>
      <c r="R88" s="91">
        <f t="shared" si="687"/>
        <v>0.001</v>
      </c>
      <c r="S88" s="91">
        <f t="shared" si="687"/>
        <v>0.334333333333333</v>
      </c>
      <c r="T88" s="91">
        <f t="shared" si="645"/>
        <v>0.465285714285714</v>
      </c>
      <c r="U88" s="91">
        <f t="shared" ref="U88:Z88" si="688">(I88-MIN(I$82:I$91))/(MAX(I$82:I$91)-MIN(I$82:I$91))+0.001</f>
        <v>0.143857142857143</v>
      </c>
      <c r="V88" s="91">
        <f t="shared" si="647"/>
        <v>0.152066925315228</v>
      </c>
      <c r="W88" s="91">
        <f t="shared" si="648"/>
        <v>0.898882331556816</v>
      </c>
      <c r="X88" s="91">
        <f t="shared" si="688"/>
        <v>0.729761309766935</v>
      </c>
      <c r="Y88" s="91">
        <f t="shared" si="688"/>
        <v>0.607501766784452</v>
      </c>
      <c r="Z88" s="91">
        <f t="shared" si="688"/>
        <v>0.001</v>
      </c>
      <c r="AB88" s="89">
        <f t="shared" ref="AB88:AL88" si="689">P88/SUM(P$82:P$91)</f>
        <v>0.0611510904405756</v>
      </c>
      <c r="AC88" s="89">
        <f t="shared" si="689"/>
        <v>0.135521891546359</v>
      </c>
      <c r="AD88" s="89">
        <f t="shared" si="689"/>
        <v>0.000346054143511179</v>
      </c>
      <c r="AE88" s="89">
        <f t="shared" si="689"/>
        <v>0.0921270174517779</v>
      </c>
      <c r="AF88" s="89">
        <f t="shared" si="689"/>
        <v>0.13512009498877</v>
      </c>
      <c r="AG88" s="89">
        <f t="shared" si="689"/>
        <v>0.0501743896362731</v>
      </c>
      <c r="AH88" s="89">
        <f t="shared" si="689"/>
        <v>0.0478587629086269</v>
      </c>
      <c r="AI88" s="89">
        <f t="shared" si="689"/>
        <v>0.131821562078031</v>
      </c>
      <c r="AJ88" s="89">
        <f t="shared" si="689"/>
        <v>0.136945714550635</v>
      </c>
      <c r="AK88" s="89">
        <f t="shared" si="689"/>
        <v>0.127525127025924</v>
      </c>
      <c r="AL88" s="89">
        <f t="shared" si="689"/>
        <v>0.000345678548215812</v>
      </c>
      <c r="AN88" s="89">
        <f t="shared" si="509"/>
        <v>-0.170881070944876</v>
      </c>
      <c r="AO88" s="89">
        <f t="shared" si="510"/>
        <v>-0.270857046188764</v>
      </c>
      <c r="AP88" s="89">
        <f t="shared" si="511"/>
        <v>-0.00275767616266557</v>
      </c>
      <c r="AQ88" s="89">
        <f t="shared" si="512"/>
        <v>-0.219684890895196</v>
      </c>
      <c r="AR88" s="89">
        <f t="shared" si="513"/>
        <v>-0.270455207055887</v>
      </c>
      <c r="AS88" s="89">
        <f t="shared" si="514"/>
        <v>-0.150134344938482</v>
      </c>
      <c r="AT88" s="89">
        <f t="shared" si="515"/>
        <v>-0.145466759871422</v>
      </c>
      <c r="AU88" s="89">
        <f t="shared" si="516"/>
        <v>-0.26711083183642</v>
      </c>
      <c r="AV88" s="89">
        <f t="shared" si="517"/>
        <v>-0.272271453850901</v>
      </c>
      <c r="AW88" s="89">
        <f t="shared" si="518"/>
        <v>-0.2626305846826</v>
      </c>
      <c r="AX88" s="89">
        <f t="shared" si="519"/>
        <v>-0.00275505846695803</v>
      </c>
      <c r="BL88" s="89">
        <f t="shared" ref="BL88:BV88" si="690">AZ$87*P88</f>
        <v>0.0611279920471701</v>
      </c>
      <c r="BM88" s="89">
        <f t="shared" si="690"/>
        <v>0.372843718866331</v>
      </c>
      <c r="BN88" s="89">
        <f t="shared" si="690"/>
        <v>0.00032056069131126</v>
      </c>
      <c r="BO88" s="89">
        <f t="shared" si="690"/>
        <v>0.0446629624532975</v>
      </c>
      <c r="BP88" s="89">
        <f t="shared" si="690"/>
        <v>0.240963525179736</v>
      </c>
      <c r="BQ88" s="89">
        <f t="shared" si="690"/>
        <v>0.0501383797013267</v>
      </c>
      <c r="BR88" s="89">
        <f t="shared" si="690"/>
        <v>0.0761235041459885</v>
      </c>
      <c r="BS88" s="89">
        <f t="shared" si="690"/>
        <v>0.448908921815172</v>
      </c>
      <c r="BT88" s="89">
        <f t="shared" si="690"/>
        <v>0.127192324032151</v>
      </c>
      <c r="BU88" s="89">
        <f t="shared" si="690"/>
        <v>0.245995557222358</v>
      </c>
      <c r="BV88" s="89">
        <f t="shared" si="690"/>
        <v>0.000420777169835699</v>
      </c>
      <c r="BX88" s="89">
        <f t="shared" si="522"/>
        <v>0.434292271604812</v>
      </c>
      <c r="BY88" s="89">
        <f t="shared" si="523"/>
        <v>0.33576486733436</v>
      </c>
      <c r="BZ88" s="89">
        <f t="shared" si="524"/>
        <v>0.525032425961161</v>
      </c>
      <c r="CA88" s="89">
        <f t="shared" si="525"/>
        <v>0.373608658424345</v>
      </c>
      <c r="CC88" s="89">
        <f t="shared" ref="CC88:CF88" si="691">BX88/SUM(BX$82:BX$91)</f>
        <v>0.0928545760300451</v>
      </c>
      <c r="CD88" s="89">
        <f t="shared" si="691"/>
        <v>0.102761826162139</v>
      </c>
      <c r="CE88" s="89">
        <f t="shared" si="691"/>
        <v>0.105090238478593</v>
      </c>
      <c r="CF88" s="89">
        <f t="shared" si="691"/>
        <v>0.0916825262036887</v>
      </c>
      <c r="CH88" s="89">
        <f t="shared" si="527"/>
        <v>-0.220689393709465</v>
      </c>
      <c r="CI88" s="89">
        <f t="shared" si="528"/>
        <v>-0.233818230804937</v>
      </c>
      <c r="CJ88" s="89">
        <f t="shared" si="529"/>
        <v>-0.236761569308423</v>
      </c>
      <c r="CK88" s="89">
        <f t="shared" si="530"/>
        <v>-0.219068380066623</v>
      </c>
      <c r="CR88" s="89">
        <f t="shared" ref="CR88:CU88" si="692">CM$87*BX88</f>
        <v>0.0465271351940869</v>
      </c>
      <c r="CS88" s="89">
        <f t="shared" si="692"/>
        <v>0.0713248386587784</v>
      </c>
      <c r="CT88" s="89">
        <f t="shared" si="692"/>
        <v>0.135325801691592</v>
      </c>
      <c r="CU88" s="89">
        <f t="shared" si="692"/>
        <v>0.157922248127273</v>
      </c>
      <c r="CV88" s="89">
        <f t="shared" si="533"/>
        <v>0.411100023671731</v>
      </c>
      <c r="CX88" s="89">
        <f t="shared" si="534"/>
        <v>0.135325801691592</v>
      </c>
    </row>
    <row r="89" s="89" customFormat="1" spans="1:102">
      <c r="A89" s="7" t="s">
        <v>79</v>
      </c>
      <c r="B89" s="9">
        <v>2019</v>
      </c>
      <c r="C89" s="7" t="s">
        <v>70</v>
      </c>
      <c r="D89" s="89">
        <v>10274</v>
      </c>
      <c r="E89" s="89">
        <v>10.348842</v>
      </c>
      <c r="F89" s="89">
        <v>432143</v>
      </c>
      <c r="G89" s="89">
        <v>13</v>
      </c>
      <c r="H89" s="89">
        <v>9610</v>
      </c>
      <c r="I89" s="89">
        <v>26</v>
      </c>
      <c r="J89" s="89">
        <v>52518</v>
      </c>
      <c r="K89" s="89">
        <v>28.439722</v>
      </c>
      <c r="L89" s="89">
        <v>2438730</v>
      </c>
      <c r="M89" s="89">
        <v>14497</v>
      </c>
      <c r="N89" s="89">
        <v>241240</v>
      </c>
      <c r="P89" s="90">
        <f t="shared" ref="P89:S89" si="693">(D89-MIN(D$82:D$91))/(MAX(D$82:D$91)-MIN(D$82:D$91))+0.001</f>
        <v>0.288721893491124</v>
      </c>
      <c r="Q89" s="91">
        <f t="shared" si="693"/>
        <v>0.873443736961179</v>
      </c>
      <c r="R89" s="91">
        <f t="shared" si="693"/>
        <v>0.334333333333333</v>
      </c>
      <c r="S89" s="91">
        <f t="shared" si="693"/>
        <v>0.381952380952381</v>
      </c>
      <c r="T89" s="91">
        <f t="shared" si="645"/>
        <v>0.643857142857143</v>
      </c>
      <c r="U89" s="91">
        <f t="shared" ref="U89:Z89" si="694">(I89-MIN(I$82:I$91))/(MAX(I$82:I$91)-MIN(I$82:I$91))+0.001</f>
        <v>0.143857142857143</v>
      </c>
      <c r="V89" s="91">
        <f t="shared" si="647"/>
        <v>0.435044616876819</v>
      </c>
      <c r="W89" s="91">
        <f t="shared" si="648"/>
        <v>0.93292155437121</v>
      </c>
      <c r="X89" s="91">
        <f t="shared" si="694"/>
        <v>0.728886388672286</v>
      </c>
      <c r="Y89" s="91">
        <f t="shared" si="694"/>
        <v>0.738667844522968</v>
      </c>
      <c r="Z89" s="91">
        <f t="shared" si="694"/>
        <v>0.31393795176728</v>
      </c>
      <c r="AB89" s="89">
        <f t="shared" ref="AB89:AL89" si="695">P89/SUM(P$82:P$91)</f>
        <v>0.076667085664006</v>
      </c>
      <c r="AC89" s="89">
        <f t="shared" si="695"/>
        <v>0.131437093913406</v>
      </c>
      <c r="AD89" s="89">
        <f t="shared" si="695"/>
        <v>0.115697435313904</v>
      </c>
      <c r="AE89" s="89">
        <f t="shared" si="695"/>
        <v>0.105248655032148</v>
      </c>
      <c r="AF89" s="89">
        <f t="shared" si="695"/>
        <v>0.186977669055692</v>
      </c>
      <c r="AG89" s="89">
        <f t="shared" si="695"/>
        <v>0.0501743896362731</v>
      </c>
      <c r="AH89" s="89">
        <f t="shared" si="695"/>
        <v>0.136917986147361</v>
      </c>
      <c r="AI89" s="89">
        <f t="shared" si="695"/>
        <v>0.136813431832045</v>
      </c>
      <c r="AJ89" s="89">
        <f t="shared" si="695"/>
        <v>0.136781528408018</v>
      </c>
      <c r="AK89" s="89">
        <f t="shared" si="695"/>
        <v>0.155059155138523</v>
      </c>
      <c r="AL89" s="89">
        <f t="shared" si="695"/>
        <v>0.108521615396759</v>
      </c>
      <c r="AN89" s="89">
        <f t="shared" si="509"/>
        <v>-0.196902756943203</v>
      </c>
      <c r="AO89" s="89">
        <f t="shared" si="510"/>
        <v>-0.266715688612057</v>
      </c>
      <c r="AP89" s="89">
        <f t="shared" si="511"/>
        <v>-0.249533545660357</v>
      </c>
      <c r="AQ89" s="89">
        <f t="shared" si="512"/>
        <v>-0.2369599357517</v>
      </c>
      <c r="AR89" s="89">
        <f t="shared" si="513"/>
        <v>-0.313517814325525</v>
      </c>
      <c r="AS89" s="89">
        <f t="shared" si="514"/>
        <v>-0.150134344938482</v>
      </c>
      <c r="AT89" s="89">
        <f t="shared" si="515"/>
        <v>-0.272244050648521</v>
      </c>
      <c r="AU89" s="89">
        <f t="shared" si="516"/>
        <v>-0.27214067203764</v>
      </c>
      <c r="AV89" s="89">
        <f t="shared" si="517"/>
        <v>-0.272109111457493</v>
      </c>
      <c r="AW89" s="89">
        <f t="shared" si="518"/>
        <v>-0.289022293403488</v>
      </c>
      <c r="AX89" s="89">
        <f t="shared" si="519"/>
        <v>-0.241005444358017</v>
      </c>
      <c r="BL89" s="89">
        <f t="shared" ref="BL89:BV89" si="696">AZ$87*P89</f>
        <v>0.0766381264664975</v>
      </c>
      <c r="BM89" s="89">
        <f t="shared" si="696"/>
        <v>0.361605747473601</v>
      </c>
      <c r="BN89" s="89">
        <f t="shared" si="696"/>
        <v>0.107174124461731</v>
      </c>
      <c r="BO89" s="89">
        <f t="shared" si="696"/>
        <v>0.0510243016433414</v>
      </c>
      <c r="BP89" s="89">
        <f t="shared" si="696"/>
        <v>0.33344261835587</v>
      </c>
      <c r="BQ89" s="89">
        <f t="shared" si="696"/>
        <v>0.0501383797013267</v>
      </c>
      <c r="BR89" s="89">
        <f t="shared" si="696"/>
        <v>0.217779905971415</v>
      </c>
      <c r="BS89" s="89">
        <f t="shared" si="696"/>
        <v>0.465908378002692</v>
      </c>
      <c r="BT89" s="89">
        <f t="shared" si="696"/>
        <v>0.127039831366557</v>
      </c>
      <c r="BU89" s="89">
        <f t="shared" si="696"/>
        <v>0.299108608321362</v>
      </c>
      <c r="BV89" s="89">
        <f t="shared" si="696"/>
        <v>0.132097922848652</v>
      </c>
      <c r="BX89" s="89">
        <f t="shared" si="522"/>
        <v>0.54541799840183</v>
      </c>
      <c r="BY89" s="89">
        <f t="shared" si="523"/>
        <v>0.434605299700538</v>
      </c>
      <c r="BZ89" s="89">
        <f t="shared" si="524"/>
        <v>0.683688283974107</v>
      </c>
      <c r="CA89" s="89">
        <f t="shared" si="525"/>
        <v>0.558246362536572</v>
      </c>
      <c r="CC89" s="89">
        <f t="shared" ref="CC89:CF89" si="697">BX89/SUM(BX$82:BX$91)</f>
        <v>0.116613995486528</v>
      </c>
      <c r="CD89" s="89">
        <f t="shared" si="697"/>
        <v>0.133012231480719</v>
      </c>
      <c r="CE89" s="89">
        <f t="shared" si="697"/>
        <v>0.136846718898032</v>
      </c>
      <c r="CF89" s="89">
        <f t="shared" si="697"/>
        <v>0.136992105528885</v>
      </c>
      <c r="CH89" s="89">
        <f t="shared" si="527"/>
        <v>-0.250590180248826</v>
      </c>
      <c r="CI89" s="89">
        <f t="shared" si="528"/>
        <v>-0.268327461872424</v>
      </c>
      <c r="CJ89" s="89">
        <f t="shared" si="529"/>
        <v>-0.272173593460229</v>
      </c>
      <c r="CK89" s="89">
        <f t="shared" si="530"/>
        <v>-0.272317288198542</v>
      </c>
      <c r="CR89" s="89">
        <f t="shared" ref="CR89:CU89" si="698">CM$87*BX89</f>
        <v>0.0584323935932758</v>
      </c>
      <c r="CS89" s="89">
        <f t="shared" si="698"/>
        <v>0.0923210135934873</v>
      </c>
      <c r="CT89" s="89">
        <f t="shared" si="698"/>
        <v>0.176218954413283</v>
      </c>
      <c r="CU89" s="89">
        <f t="shared" si="698"/>
        <v>0.235967552123796</v>
      </c>
      <c r="CV89" s="89">
        <f t="shared" si="533"/>
        <v>0.562939913723842</v>
      </c>
      <c r="CX89" s="89">
        <f t="shared" si="534"/>
        <v>0.176218954413283</v>
      </c>
    </row>
    <row r="90" s="89" customFormat="1" spans="1:102">
      <c r="A90" s="7" t="s">
        <v>79</v>
      </c>
      <c r="B90" s="9">
        <v>2020</v>
      </c>
      <c r="C90" s="7" t="s">
        <v>70</v>
      </c>
      <c r="D90" s="89">
        <v>10353</v>
      </c>
      <c r="E90" s="89">
        <v>10.288267</v>
      </c>
      <c r="F90" s="89">
        <v>533344</v>
      </c>
      <c r="G90" s="89">
        <v>13</v>
      </c>
      <c r="H90" s="89">
        <v>11060</v>
      </c>
      <c r="I90" s="89">
        <v>26</v>
      </c>
      <c r="J90" s="89">
        <v>46683</v>
      </c>
      <c r="K90" s="89">
        <v>27.817991</v>
      </c>
      <c r="L90" s="89">
        <v>2416417</v>
      </c>
      <c r="M90" s="89">
        <v>15425</v>
      </c>
      <c r="N90" s="89">
        <v>339357</v>
      </c>
      <c r="P90" s="90">
        <f t="shared" ref="P90:S90" si="699">(D90-MIN(D$82:D$91))/(MAX(D$82:D$91)-MIN(D$82:D$91))+0.001</f>
        <v>0.347153846153846</v>
      </c>
      <c r="Q90" s="91">
        <f t="shared" si="699"/>
        <v>0.846298433428064</v>
      </c>
      <c r="R90" s="91">
        <f t="shared" si="699"/>
        <v>0.667666666666667</v>
      </c>
      <c r="S90" s="91">
        <f t="shared" si="699"/>
        <v>0.381952380952381</v>
      </c>
      <c r="T90" s="91">
        <f t="shared" si="645"/>
        <v>0.822428571428571</v>
      </c>
      <c r="U90" s="91">
        <f t="shared" ref="U90:Z90" si="700">(I90-MIN(I$82:I$91))/(MAX(I$82:I$91)-MIN(I$82:I$91))+0.001</f>
        <v>0.143857142857143</v>
      </c>
      <c r="V90" s="91">
        <f t="shared" si="647"/>
        <v>0.718022308438409</v>
      </c>
      <c r="W90" s="91">
        <f t="shared" si="648"/>
        <v>0.966960777185605</v>
      </c>
      <c r="X90" s="91">
        <f t="shared" si="700"/>
        <v>0.711625456413303</v>
      </c>
      <c r="Y90" s="91">
        <f t="shared" si="700"/>
        <v>0.869833922261484</v>
      </c>
      <c r="Z90" s="91">
        <f t="shared" si="700"/>
        <v>0.85615263378943</v>
      </c>
      <c r="AB90" s="89">
        <f t="shared" ref="AB90:AL90" si="701">P90/SUM(P$82:P$91)</f>
        <v>0.0921830808874363</v>
      </c>
      <c r="AC90" s="89">
        <f t="shared" si="701"/>
        <v>0.127352228845619</v>
      </c>
      <c r="AD90" s="89">
        <f t="shared" si="701"/>
        <v>0.231048816484297</v>
      </c>
      <c r="AE90" s="89">
        <f t="shared" si="701"/>
        <v>0.105248655032148</v>
      </c>
      <c r="AF90" s="89">
        <f t="shared" si="701"/>
        <v>0.238835243122613</v>
      </c>
      <c r="AG90" s="89">
        <f t="shared" si="701"/>
        <v>0.0501743896362731</v>
      </c>
      <c r="AH90" s="89">
        <f t="shared" si="701"/>
        <v>0.225977209386094</v>
      </c>
      <c r="AI90" s="89">
        <f t="shared" si="701"/>
        <v>0.141805301586058</v>
      </c>
      <c r="AJ90" s="89">
        <f t="shared" si="701"/>
        <v>0.133542372439648</v>
      </c>
      <c r="AK90" s="89">
        <f t="shared" si="701"/>
        <v>0.182593183251122</v>
      </c>
      <c r="AL90" s="89">
        <f t="shared" si="701"/>
        <v>0.295953599499473</v>
      </c>
      <c r="AN90" s="89">
        <f t="shared" si="509"/>
        <v>-0.219762498545944</v>
      </c>
      <c r="AO90" s="89">
        <f t="shared" si="510"/>
        <v>-0.262447291852605</v>
      </c>
      <c r="AP90" s="89">
        <f t="shared" si="511"/>
        <v>-0.338515689300691</v>
      </c>
      <c r="AQ90" s="89">
        <f t="shared" si="512"/>
        <v>-0.2369599357517</v>
      </c>
      <c r="AR90" s="89">
        <f t="shared" si="513"/>
        <v>-0.34200760768551</v>
      </c>
      <c r="AS90" s="89">
        <f t="shared" si="514"/>
        <v>-0.150134344938482</v>
      </c>
      <c r="AT90" s="89">
        <f t="shared" si="515"/>
        <v>-0.336100678015964</v>
      </c>
      <c r="AU90" s="89">
        <f t="shared" si="516"/>
        <v>-0.276988334983134</v>
      </c>
      <c r="AV90" s="89">
        <f t="shared" si="517"/>
        <v>-0.268865726713226</v>
      </c>
      <c r="AW90" s="89">
        <f t="shared" si="518"/>
        <v>-0.310498729987134</v>
      </c>
      <c r="AX90" s="89">
        <f t="shared" si="519"/>
        <v>-0.360339073186689</v>
      </c>
      <c r="BL90" s="89">
        <f t="shared" ref="BL90:BV90" si="702">AZ$87*P90</f>
        <v>0.092148260885825</v>
      </c>
      <c r="BM90" s="89">
        <f t="shared" si="702"/>
        <v>0.350367590556201</v>
      </c>
      <c r="BN90" s="89">
        <f t="shared" si="702"/>
        <v>0.214027688232151</v>
      </c>
      <c r="BO90" s="89">
        <f t="shared" si="702"/>
        <v>0.0510243016433414</v>
      </c>
      <c r="BP90" s="89">
        <f t="shared" si="702"/>
        <v>0.425921711532004</v>
      </c>
      <c r="BQ90" s="89">
        <f t="shared" si="702"/>
        <v>0.0501383797013267</v>
      </c>
      <c r="BR90" s="89">
        <f t="shared" si="702"/>
        <v>0.359436307796841</v>
      </c>
      <c r="BS90" s="89">
        <f t="shared" si="702"/>
        <v>0.482907834190213</v>
      </c>
      <c r="BT90" s="89">
        <f t="shared" si="702"/>
        <v>0.124031370847209</v>
      </c>
      <c r="BU90" s="89">
        <f t="shared" si="702"/>
        <v>0.352221659420365</v>
      </c>
      <c r="BV90" s="89">
        <f t="shared" si="702"/>
        <v>0.360249482193296</v>
      </c>
      <c r="BX90" s="89">
        <f t="shared" si="522"/>
        <v>0.656543539674178</v>
      </c>
      <c r="BY90" s="89">
        <f t="shared" si="523"/>
        <v>0.527084392876672</v>
      </c>
      <c r="BZ90" s="89">
        <f t="shared" si="524"/>
        <v>0.842344141987054</v>
      </c>
      <c r="CA90" s="89">
        <f t="shared" si="525"/>
        <v>0.836502512460871</v>
      </c>
      <c r="CC90" s="89">
        <f t="shared" ref="CC90:CF90" si="703">BX90/SUM(BX$82:BX$91)</f>
        <v>0.140373375276603</v>
      </c>
      <c r="CD90" s="89">
        <f t="shared" si="703"/>
        <v>0.161315730211974</v>
      </c>
      <c r="CE90" s="89">
        <f t="shared" si="703"/>
        <v>0.168603199317471</v>
      </c>
      <c r="CF90" s="89">
        <f t="shared" si="703"/>
        <v>0.205275391211725</v>
      </c>
      <c r="CH90" s="89">
        <f t="shared" si="527"/>
        <v>-0.275616025099571</v>
      </c>
      <c r="CI90" s="89">
        <f t="shared" si="528"/>
        <v>-0.294303091722533</v>
      </c>
      <c r="CJ90" s="89">
        <f t="shared" si="529"/>
        <v>-0.30014863911473</v>
      </c>
      <c r="CK90" s="89">
        <f t="shared" si="530"/>
        <v>-0.325033635291025</v>
      </c>
      <c r="CR90" s="89">
        <f t="shared" ref="CR90:CU90" si="704">CM$87*BX90</f>
        <v>0.070337632116607</v>
      </c>
      <c r="CS90" s="89">
        <f t="shared" si="704"/>
        <v>0.111965881302441</v>
      </c>
      <c r="CT90" s="89">
        <f t="shared" si="704"/>
        <v>0.217112107134973</v>
      </c>
      <c r="CU90" s="89">
        <f t="shared" si="704"/>
        <v>0.35358483898382</v>
      </c>
      <c r="CV90" s="89">
        <f t="shared" si="533"/>
        <v>0.753000459537841</v>
      </c>
      <c r="CX90" s="89">
        <f t="shared" si="534"/>
        <v>0.217112107134973</v>
      </c>
    </row>
    <row r="91" s="89" customFormat="1" spans="1:102">
      <c r="A91" s="7" t="s">
        <v>79</v>
      </c>
      <c r="B91" s="9">
        <v>2021</v>
      </c>
      <c r="C91" s="8" t="s">
        <v>70</v>
      </c>
      <c r="D91" s="89">
        <v>10432</v>
      </c>
      <c r="E91" s="89">
        <v>10.227692</v>
      </c>
      <c r="F91" s="89">
        <v>634545</v>
      </c>
      <c r="G91" s="89">
        <v>26</v>
      </c>
      <c r="H91" s="89">
        <v>12510</v>
      </c>
      <c r="I91" s="89">
        <v>26</v>
      </c>
      <c r="J91" s="89">
        <v>40848</v>
      </c>
      <c r="K91" s="89">
        <v>27.19626</v>
      </c>
      <c r="L91" s="89">
        <v>2790488</v>
      </c>
      <c r="M91" s="89">
        <v>16353</v>
      </c>
      <c r="N91" s="89">
        <v>365568</v>
      </c>
      <c r="P91" s="90">
        <f t="shared" ref="P91:Z91" si="705">(D91-MIN(D$82:D$91))/(MAX(D$82:D$91)-MIN(D$82:D$91))+0.001</f>
        <v>0.405585798816568</v>
      </c>
      <c r="Q91" s="91">
        <f t="shared" si="705"/>
        <v>0.819153129894949</v>
      </c>
      <c r="R91" s="91">
        <f t="shared" si="705"/>
        <v>1.001</v>
      </c>
      <c r="S91" s="91">
        <f t="shared" si="705"/>
        <v>1.001</v>
      </c>
      <c r="T91" s="91">
        <f t="shared" si="645"/>
        <v>1.001</v>
      </c>
      <c r="U91" s="91">
        <f t="shared" si="705"/>
        <v>0.143857142857143</v>
      </c>
      <c r="V91" s="91">
        <f t="shared" si="647"/>
        <v>1.001</v>
      </c>
      <c r="W91" s="91">
        <f t="shared" si="648"/>
        <v>1.001</v>
      </c>
      <c r="X91" s="91">
        <f t="shared" si="705"/>
        <v>1.001</v>
      </c>
      <c r="Y91" s="91">
        <f t="shared" si="705"/>
        <v>1.001</v>
      </c>
      <c r="Z91" s="91">
        <f t="shared" si="705"/>
        <v>1.001</v>
      </c>
      <c r="AB91" s="89">
        <f t="shared" ref="AB91:AL91" si="706">P91/SUM(P$82:P$91)</f>
        <v>0.107699076110867</v>
      </c>
      <c r="AC91" s="89">
        <f t="shared" si="706"/>
        <v>0.123267363777832</v>
      </c>
      <c r="AD91" s="89">
        <f t="shared" si="706"/>
        <v>0.34640019765469</v>
      </c>
      <c r="AE91" s="89">
        <f t="shared" si="706"/>
        <v>0.275829943576959</v>
      </c>
      <c r="AF91" s="89">
        <f t="shared" si="706"/>
        <v>0.290692817189534</v>
      </c>
      <c r="AG91" s="89">
        <f t="shared" si="706"/>
        <v>0.0501743896362731</v>
      </c>
      <c r="AH91" s="89">
        <f t="shared" si="706"/>
        <v>0.315036432624828</v>
      </c>
      <c r="AI91" s="89">
        <f t="shared" si="706"/>
        <v>0.146797171340072</v>
      </c>
      <c r="AJ91" s="89">
        <f t="shared" si="706"/>
        <v>0.187845886635133</v>
      </c>
      <c r="AK91" s="89">
        <f t="shared" si="706"/>
        <v>0.210127211363721</v>
      </c>
      <c r="AL91" s="89">
        <f t="shared" si="706"/>
        <v>0.346024226764027</v>
      </c>
      <c r="AN91" s="89">
        <f t="shared" si="509"/>
        <v>-0.239998158417456</v>
      </c>
      <c r="AO91" s="89">
        <f t="shared" si="510"/>
        <v>-0.258047849212447</v>
      </c>
      <c r="AP91" s="89">
        <f t="shared" si="511"/>
        <v>-0.36723981772566</v>
      </c>
      <c r="AQ91" s="89">
        <f t="shared" si="512"/>
        <v>-0.355260899196877</v>
      </c>
      <c r="AR91" s="89">
        <f t="shared" si="513"/>
        <v>-0.359147539762785</v>
      </c>
      <c r="AS91" s="89">
        <f t="shared" si="514"/>
        <v>-0.150134344938482</v>
      </c>
      <c r="AT91" s="89">
        <f t="shared" si="515"/>
        <v>-0.363888183253406</v>
      </c>
      <c r="AU91" s="89">
        <f t="shared" si="516"/>
        <v>-0.281660236426962</v>
      </c>
      <c r="AV91" s="89">
        <f t="shared" si="517"/>
        <v>-0.314103381897947</v>
      </c>
      <c r="AW91" s="89">
        <f t="shared" si="518"/>
        <v>-0.32780730937767</v>
      </c>
      <c r="AX91" s="89">
        <f t="shared" si="519"/>
        <v>-0.367216995010165</v>
      </c>
      <c r="AY91" s="89" t="s">
        <v>170</v>
      </c>
      <c r="BL91" s="89">
        <f t="shared" ref="BL91:BV91" si="707">AZ$87*P91</f>
        <v>0.107658395305153</v>
      </c>
      <c r="BM91" s="89">
        <f t="shared" si="707"/>
        <v>0.339129433638801</v>
      </c>
      <c r="BN91" s="89">
        <f t="shared" si="707"/>
        <v>0.320881252002571</v>
      </c>
      <c r="BO91" s="89">
        <f t="shared" si="707"/>
        <v>0.133721711113911</v>
      </c>
      <c r="BP91" s="89">
        <f t="shared" si="707"/>
        <v>0.518400804708139</v>
      </c>
      <c r="BQ91" s="89">
        <f t="shared" si="707"/>
        <v>0.0501383797013267</v>
      </c>
      <c r="BR91" s="89">
        <f t="shared" si="707"/>
        <v>0.501092709622267</v>
      </c>
      <c r="BS91" s="89">
        <f t="shared" si="707"/>
        <v>0.499907290377734</v>
      </c>
      <c r="BT91" s="89">
        <f t="shared" si="707"/>
        <v>0.174467342475097</v>
      </c>
      <c r="BU91" s="89">
        <f t="shared" si="707"/>
        <v>0.405334710519369</v>
      </c>
      <c r="BV91" s="89">
        <f t="shared" si="707"/>
        <v>0.421197947005535</v>
      </c>
      <c r="BX91" s="89">
        <f t="shared" si="522"/>
        <v>0.767669080946525</v>
      </c>
      <c r="BY91" s="89">
        <f t="shared" si="523"/>
        <v>0.702260895523376</v>
      </c>
      <c r="BZ91" s="89">
        <f t="shared" si="524"/>
        <v>1.001</v>
      </c>
      <c r="CA91" s="89">
        <f t="shared" si="525"/>
        <v>1.001</v>
      </c>
      <c r="CC91" s="89">
        <f t="shared" ref="CC91:CF91" si="708">BX91/SUM(BX$82:BX$91)</f>
        <v>0.164132755066678</v>
      </c>
      <c r="CD91" s="89">
        <f t="shared" si="708"/>
        <v>0.214929014578459</v>
      </c>
      <c r="CE91" s="89">
        <f t="shared" si="708"/>
        <v>0.200359679736911</v>
      </c>
      <c r="CF91" s="89">
        <f t="shared" si="708"/>
        <v>0.245642617376536</v>
      </c>
      <c r="CH91" s="89">
        <f t="shared" si="527"/>
        <v>-0.296600969211272</v>
      </c>
      <c r="CI91" s="89">
        <f t="shared" si="528"/>
        <v>-0.330442069719511</v>
      </c>
      <c r="CJ91" s="89">
        <f t="shared" si="529"/>
        <v>-0.322106461724752</v>
      </c>
      <c r="CK91" s="89">
        <f t="shared" si="530"/>
        <v>-0.344852161813154</v>
      </c>
      <c r="CL91" s="89" t="s">
        <v>170</v>
      </c>
      <c r="CR91" s="89">
        <f t="shared" ref="CR91:CU91" si="709">CM$87*BX91</f>
        <v>0.082242870639938</v>
      </c>
      <c r="CS91" s="89">
        <f t="shared" si="709"/>
        <v>0.149177742946212</v>
      </c>
      <c r="CT91" s="89">
        <f t="shared" si="709"/>
        <v>0.258005259856664</v>
      </c>
      <c r="CU91" s="89">
        <f t="shared" si="709"/>
        <v>0.423116988353768</v>
      </c>
      <c r="CV91" s="89">
        <f t="shared" si="533"/>
        <v>0.912542861796581</v>
      </c>
      <c r="CX91" s="89">
        <f t="shared" si="534"/>
        <v>0.258005259856664</v>
      </c>
    </row>
    <row r="92" s="95" customFormat="1" spans="1:102">
      <c r="A92" s="58" t="s">
        <v>78</v>
      </c>
      <c r="B92" s="59">
        <v>2012</v>
      </c>
      <c r="C92" s="58" t="s">
        <v>70</v>
      </c>
      <c r="D92" s="95">
        <v>9847</v>
      </c>
      <c r="E92" s="95">
        <v>3.7883619</v>
      </c>
      <c r="F92" s="95">
        <v>185474</v>
      </c>
      <c r="G92" s="95">
        <v>593</v>
      </c>
      <c r="H92" s="95">
        <v>10677</v>
      </c>
      <c r="I92" s="95">
        <v>15</v>
      </c>
      <c r="J92" s="95">
        <v>11138</v>
      </c>
      <c r="K92" s="95">
        <v>35.458942</v>
      </c>
      <c r="L92" s="95">
        <v>301200</v>
      </c>
      <c r="M92" s="95">
        <v>8084</v>
      </c>
      <c r="N92" s="95">
        <v>103689</v>
      </c>
      <c r="P92" s="96">
        <f t="shared" ref="P92:T92" si="710">(D92-MIN(D$92:D$101))/(MAX(D$92:D$101)-MIN(D$92:D$101))+0.001</f>
        <v>0.001</v>
      </c>
      <c r="Q92" s="97">
        <f t="shared" si="710"/>
        <v>1.001</v>
      </c>
      <c r="R92" s="97">
        <f t="shared" si="710"/>
        <v>0.001</v>
      </c>
      <c r="S92" s="97">
        <f t="shared" si="710"/>
        <v>0.463809917355372</v>
      </c>
      <c r="T92" s="97">
        <f t="shared" si="710"/>
        <v>1.001</v>
      </c>
      <c r="U92" s="97">
        <f t="shared" ref="U92:Z92" si="711">(I92-MIN(I$92:I$101))/(MAX(I$92:I$101)-MIN(I$92:I$101))+0.001</f>
        <v>0.572428571428571</v>
      </c>
      <c r="V92" s="91">
        <f>(MAX(J$92:J$101)-J92)/(MAX(J$92:J$101)-MIN(J$92:J$101))+0.001</f>
        <v>0.828933765298776</v>
      </c>
      <c r="W92" s="91">
        <f>(MAX(K$92:K$101)-K92)/(MAX(K$92:K$101)-MIN(K$92:K$101))+0.001</f>
        <v>0.255775485511717</v>
      </c>
      <c r="X92" s="97">
        <f t="shared" si="711"/>
        <v>0.001</v>
      </c>
      <c r="Y92" s="97">
        <f t="shared" si="711"/>
        <v>0.001</v>
      </c>
      <c r="Z92" s="97">
        <f t="shared" si="711"/>
        <v>0.001</v>
      </c>
      <c r="AB92" s="95">
        <f t="shared" ref="AB92:AL92" si="712">P92/SUM(P$92:P$101)</f>
        <v>0.000162854917510444</v>
      </c>
      <c r="AC92" s="95">
        <f t="shared" si="712"/>
        <v>0.210092343633183</v>
      </c>
      <c r="AD92" s="95">
        <f t="shared" si="712"/>
        <v>0.000199847697936164</v>
      </c>
      <c r="AE92" s="95">
        <f t="shared" si="712"/>
        <v>0.1072628581258</v>
      </c>
      <c r="AF92" s="95">
        <f t="shared" si="712"/>
        <v>0.239761170640425</v>
      </c>
      <c r="AG92" s="95">
        <f t="shared" si="712"/>
        <v>0.14802364240857</v>
      </c>
      <c r="AH92" s="95">
        <f t="shared" si="712"/>
        <v>0.156038238813697</v>
      </c>
      <c r="AI92" s="95">
        <f t="shared" si="712"/>
        <v>0.0353867738477977</v>
      </c>
      <c r="AJ92" s="95">
        <f t="shared" si="712"/>
        <v>0.000236634207353528</v>
      </c>
      <c r="AK92" s="95">
        <f t="shared" si="712"/>
        <v>0.000199824504334087</v>
      </c>
      <c r="AL92" s="95">
        <f t="shared" si="712"/>
        <v>0.00026761796610387</v>
      </c>
      <c r="AN92" s="89">
        <f t="shared" si="509"/>
        <v>-0.00142052658141387</v>
      </c>
      <c r="AO92" s="89">
        <f t="shared" si="510"/>
        <v>-0.32778777908536</v>
      </c>
      <c r="AP92" s="89">
        <f t="shared" si="511"/>
        <v>-0.00170229369624142</v>
      </c>
      <c r="AQ92" s="89">
        <f t="shared" si="512"/>
        <v>-0.239461417407437</v>
      </c>
      <c r="AR92" s="89">
        <f t="shared" si="513"/>
        <v>-0.342405798556302</v>
      </c>
      <c r="AS92" s="89">
        <f t="shared" si="514"/>
        <v>-0.282781890313728</v>
      </c>
      <c r="AT92" s="89">
        <f t="shared" si="515"/>
        <v>-0.28986508675453</v>
      </c>
      <c r="AU92" s="89">
        <f t="shared" si="516"/>
        <v>-0.118241972974836</v>
      </c>
      <c r="AV92" s="89">
        <f t="shared" si="517"/>
        <v>-0.0019756578230229</v>
      </c>
      <c r="AW92" s="89">
        <f t="shared" si="518"/>
        <v>-0.00170211932643897</v>
      </c>
      <c r="AX92" s="89">
        <f t="shared" si="519"/>
        <v>-0.00220141203344348</v>
      </c>
      <c r="AZ92" s="95">
        <f t="shared" ref="AZ92:BJ92" si="713">SUM(AN92:AN101)</f>
        <v>-1.97463813516164</v>
      </c>
      <c r="BA92" s="95">
        <f t="shared" si="713"/>
        <v>-1.99783554326311</v>
      </c>
      <c r="BB92" s="95">
        <f t="shared" si="713"/>
        <v>-2.05759693433973</v>
      </c>
      <c r="BC92" s="95">
        <f t="shared" si="713"/>
        <v>-1.99535801415222</v>
      </c>
      <c r="BD92" s="95">
        <f t="shared" si="713"/>
        <v>-2.01972434747989</v>
      </c>
      <c r="BE92" s="95">
        <f t="shared" si="713"/>
        <v>-1.78863770619177</v>
      </c>
      <c r="BF92" s="95">
        <f t="shared" si="713"/>
        <v>-2.0899571071901</v>
      </c>
      <c r="BG92" s="95">
        <f t="shared" si="713"/>
        <v>-2.14704914647785</v>
      </c>
      <c r="BH92" s="95">
        <f t="shared" si="713"/>
        <v>-1.96836729925291</v>
      </c>
      <c r="BI92" s="95">
        <f t="shared" si="713"/>
        <v>-2.06853450184666</v>
      </c>
      <c r="BJ92" s="95">
        <f t="shared" si="713"/>
        <v>-1.92774201177765</v>
      </c>
      <c r="BL92" s="95">
        <f t="shared" ref="BL92:BV92" si="714">AZ$97*P92</f>
        <v>0.000317074024959889</v>
      </c>
      <c r="BM92" s="95">
        <f t="shared" si="714"/>
        <v>0.490773074539508</v>
      </c>
      <c r="BN92" s="95">
        <f t="shared" si="714"/>
        <v>0.000192643183292351</v>
      </c>
      <c r="BO92" s="95">
        <f t="shared" si="714"/>
        <v>0.0832456134010247</v>
      </c>
      <c r="BP92" s="95">
        <f t="shared" si="714"/>
        <v>0.442036794649199</v>
      </c>
      <c r="BQ92" s="95">
        <f t="shared" si="714"/>
        <v>0.216906136426541</v>
      </c>
      <c r="BR92" s="95">
        <f t="shared" si="714"/>
        <v>0.342986334857873</v>
      </c>
      <c r="BS92" s="95">
        <f t="shared" si="714"/>
        <v>0.149943753237502</v>
      </c>
      <c r="BT92" s="95">
        <f t="shared" si="714"/>
        <v>0.00023198194275769</v>
      </c>
      <c r="BU92" s="95">
        <f t="shared" si="714"/>
        <v>0.000414716075917997</v>
      </c>
      <c r="BV92" s="95">
        <f t="shared" si="714"/>
        <v>0.000353301981324313</v>
      </c>
      <c r="BX92" s="89">
        <f t="shared" si="522"/>
        <v>0.49128279174776</v>
      </c>
      <c r="BY92" s="89">
        <f t="shared" si="523"/>
        <v>0.742188544476765</v>
      </c>
      <c r="BZ92" s="89">
        <f t="shared" si="524"/>
        <v>0.492930088095375</v>
      </c>
      <c r="CA92" s="89">
        <f t="shared" si="525"/>
        <v>0.001</v>
      </c>
      <c r="CC92" s="95">
        <f t="shared" ref="CC92:CF92" si="715">BX92/SUM(BX$92:BX$101)</f>
        <v>0.0936327881432113</v>
      </c>
      <c r="CD92" s="95">
        <f t="shared" si="715"/>
        <v>0.181682193124669</v>
      </c>
      <c r="CE92" s="95">
        <f t="shared" si="715"/>
        <v>0.0765969613107721</v>
      </c>
      <c r="CF92" s="95">
        <f t="shared" si="715"/>
        <v>0.000228523674802662</v>
      </c>
      <c r="CH92" s="89">
        <f t="shared" si="527"/>
        <v>-0.221757522424375</v>
      </c>
      <c r="CI92" s="89">
        <f t="shared" si="528"/>
        <v>-0.309858309948259</v>
      </c>
      <c r="CJ92" s="89">
        <f t="shared" si="529"/>
        <v>-0.196792750046848</v>
      </c>
      <c r="CK92" s="89">
        <f t="shared" si="530"/>
        <v>-0.00191591295134257</v>
      </c>
      <c r="CM92" s="95">
        <f t="shared" ref="CM92:CP92" si="716">SUM(CH92:CH101)</f>
        <v>-2.27583237964205</v>
      </c>
      <c r="CN92" s="95">
        <f t="shared" si="716"/>
        <v>-2.2013386215032</v>
      </c>
      <c r="CO92" s="95">
        <f t="shared" si="716"/>
        <v>-2.25446464297491</v>
      </c>
      <c r="CP92" s="95">
        <f t="shared" si="716"/>
        <v>-2.0131956242611</v>
      </c>
      <c r="CR92" s="95">
        <f t="shared" ref="CR92:CU92" si="717">CM$97*BX92</f>
        <v>0.0468828303291669</v>
      </c>
      <c r="CS92" s="95">
        <f t="shared" si="717"/>
        <v>0.115476884594622</v>
      </c>
      <c r="CT92" s="95">
        <f t="shared" si="717"/>
        <v>0.0979177954185337</v>
      </c>
      <c r="CU92" s="95">
        <f t="shared" si="717"/>
        <v>0.000550336506960948</v>
      </c>
      <c r="CV92" s="89">
        <f t="shared" si="533"/>
        <v>0.260827846849284</v>
      </c>
      <c r="CW92" s="95">
        <f>AVERAGE(CV92:CV101)</f>
        <v>0.48228840576719</v>
      </c>
      <c r="CX92" s="89">
        <f t="shared" si="534"/>
        <v>0.0979177954185337</v>
      </c>
    </row>
    <row r="93" s="89" customFormat="1" spans="1:102">
      <c r="A93" s="7" t="s">
        <v>78</v>
      </c>
      <c r="B93" s="9">
        <v>2013</v>
      </c>
      <c r="C93" s="7" t="s">
        <v>70</v>
      </c>
      <c r="D93" s="89">
        <v>9864</v>
      </c>
      <c r="E93" s="89">
        <v>3.5876926</v>
      </c>
      <c r="F93" s="89">
        <v>208475</v>
      </c>
      <c r="G93" s="89">
        <v>624</v>
      </c>
      <c r="H93" s="89">
        <v>6110</v>
      </c>
      <c r="I93" s="89">
        <v>16</v>
      </c>
      <c r="J93" s="89">
        <v>11223</v>
      </c>
      <c r="K93" s="89">
        <v>38.888725</v>
      </c>
      <c r="L93" s="89">
        <v>324900</v>
      </c>
      <c r="M93" s="89">
        <v>9086</v>
      </c>
      <c r="N93" s="89">
        <v>114209</v>
      </c>
      <c r="P93" s="90">
        <f t="shared" ref="P93:S93" si="718">(D93-MIN(D$92:D$101))/(MAX(D$92:D$101)-MIN(D$92:D$101))+0.001</f>
        <v>0.0831256038647343</v>
      </c>
      <c r="Q93" s="91">
        <f t="shared" si="718"/>
        <v>0.608346349044035</v>
      </c>
      <c r="R93" s="91">
        <f t="shared" si="718"/>
        <v>0.167900074738958</v>
      </c>
      <c r="S93" s="91">
        <f t="shared" ref="S93:S101" si="719">(G93-MIN(G$92:G$101))/(MAX(G$92:G$101)-MIN(G$92:G$101))+0.001</f>
        <v>0.72000826446281</v>
      </c>
      <c r="T93" s="91">
        <f t="shared" ref="T93:T101" si="720">(H93-MIN(H$92:H$101))/(MAX(H$92:H$101)-MIN(H$92:H$101))+0.001</f>
        <v>0.501</v>
      </c>
      <c r="U93" s="91">
        <f t="shared" ref="U93:Z93" si="721">(I93-MIN(I$92:I$101))/(MAX(I$92:I$101)-MIN(I$92:I$101))+0.001</f>
        <v>0.715285714285714</v>
      </c>
      <c r="V93" s="91">
        <f t="shared" ref="V93:V102" si="722">(MAX(J$92:J$101)-J93)/(MAX(J$92:J$101)-MIN(J$92:J$101))+0.001</f>
        <v>0.767738660907127</v>
      </c>
      <c r="W93" s="91">
        <f t="shared" ref="W93:W101" si="723">(MAX(K$92:K$101)-K93)/(MAX(K$92:K$101)-MIN(K$92:K$101))+0.001</f>
        <v>0.001</v>
      </c>
      <c r="X93" s="91">
        <f t="shared" si="721"/>
        <v>0.0457106541527142</v>
      </c>
      <c r="Y93" s="91">
        <f t="shared" si="721"/>
        <v>0.138072503419973</v>
      </c>
      <c r="Z93" s="91">
        <f t="shared" si="721"/>
        <v>0.0821146322469216</v>
      </c>
      <c r="AB93" s="89">
        <f t="shared" ref="AB93:AL93" si="724">P93/SUM(P$92:P$101)</f>
        <v>0.0135374133603971</v>
      </c>
      <c r="AC93" s="89">
        <f t="shared" si="724"/>
        <v>0.127681228982369</v>
      </c>
      <c r="AD93" s="89">
        <f t="shared" si="724"/>
        <v>0.0335544434198906</v>
      </c>
      <c r="AE93" s="89">
        <f t="shared" si="724"/>
        <v>0.166512490204698</v>
      </c>
      <c r="AF93" s="89">
        <f t="shared" si="724"/>
        <v>0.120000346144708</v>
      </c>
      <c r="AG93" s="89">
        <f t="shared" si="724"/>
        <v>0.184964905799778</v>
      </c>
      <c r="AH93" s="89">
        <f t="shared" si="724"/>
        <v>0.144518891052719</v>
      </c>
      <c r="AI93" s="89">
        <f t="shared" si="724"/>
        <v>0.000138350920444941</v>
      </c>
      <c r="AJ93" s="89">
        <f t="shared" si="724"/>
        <v>0.0108167044130388</v>
      </c>
      <c r="AK93" s="89">
        <f t="shared" si="724"/>
        <v>0.0275902695580626</v>
      </c>
      <c r="AL93" s="89">
        <f t="shared" si="724"/>
        <v>0.0219753508692884</v>
      </c>
      <c r="AN93" s="89">
        <f t="shared" si="509"/>
        <v>-0.0582419873278267</v>
      </c>
      <c r="AO93" s="89">
        <f t="shared" si="510"/>
        <v>-0.26279587012725</v>
      </c>
      <c r="AP93" s="89">
        <f t="shared" si="511"/>
        <v>-0.113903443287393</v>
      </c>
      <c r="AQ93" s="89">
        <f t="shared" si="512"/>
        <v>-0.298504436197837</v>
      </c>
      <c r="AR93" s="89">
        <f t="shared" si="513"/>
        <v>-0.254432012116807</v>
      </c>
      <c r="AS93" s="89">
        <f t="shared" si="514"/>
        <v>-0.312144771909271</v>
      </c>
      <c r="AT93" s="89">
        <f t="shared" si="515"/>
        <v>-0.27954940096785</v>
      </c>
      <c r="AU93" s="89">
        <f t="shared" si="516"/>
        <v>-0.00122934715325859</v>
      </c>
      <c r="AV93" s="89">
        <f t="shared" si="517"/>
        <v>-0.0489635825155004</v>
      </c>
      <c r="AW93" s="89">
        <f t="shared" si="518"/>
        <v>-0.0990571274013161</v>
      </c>
      <c r="AX93" s="89">
        <f t="shared" si="519"/>
        <v>-0.08389823882732</v>
      </c>
      <c r="AY93" s="89" t="s">
        <v>181</v>
      </c>
      <c r="AZ93" s="91">
        <f t="shared" ref="AZ93:BJ93" si="725">-1/LN(10)*AZ92</f>
        <v>0.857574445856427</v>
      </c>
      <c r="BA93" s="91">
        <f t="shared" si="725"/>
        <v>0.867648952189356</v>
      </c>
      <c r="BB93" s="91">
        <f t="shared" si="725"/>
        <v>0.893602994564793</v>
      </c>
      <c r="BC93" s="91">
        <f t="shared" si="725"/>
        <v>0.866572974967741</v>
      </c>
      <c r="BD93" s="91">
        <f t="shared" si="725"/>
        <v>0.877155139076161</v>
      </c>
      <c r="BE93" s="91">
        <f t="shared" si="725"/>
        <v>0.776795485923174</v>
      </c>
      <c r="BF93" s="91">
        <f t="shared" si="725"/>
        <v>0.907656839067142</v>
      </c>
      <c r="BG93" s="91">
        <f t="shared" si="725"/>
        <v>0.932451596690416</v>
      </c>
      <c r="BH93" s="91">
        <f t="shared" si="725"/>
        <v>0.854851056424347</v>
      </c>
      <c r="BI93" s="91">
        <f t="shared" si="725"/>
        <v>0.898353119778495</v>
      </c>
      <c r="BJ93" s="91">
        <f t="shared" si="725"/>
        <v>0.837207718248109</v>
      </c>
      <c r="BL93" s="89">
        <f t="shared" ref="BL93:BV93" si="726">AZ$97*P93</f>
        <v>0.0263569697946126</v>
      </c>
      <c r="BM93" s="89">
        <f t="shared" si="726"/>
        <v>0.298261746358867</v>
      </c>
      <c r="BN93" s="89">
        <f t="shared" si="726"/>
        <v>0.0323448048727366</v>
      </c>
      <c r="BO93" s="89">
        <f t="shared" si="726"/>
        <v>0.129228650328944</v>
      </c>
      <c r="BP93" s="89">
        <f t="shared" si="726"/>
        <v>0.221239194924324</v>
      </c>
      <c r="BQ93" s="89">
        <f t="shared" si="726"/>
        <v>0.271037939877138</v>
      </c>
      <c r="BR93" s="89">
        <f t="shared" si="726"/>
        <v>0.317665753835369</v>
      </c>
      <c r="BS93" s="89">
        <f t="shared" si="726"/>
        <v>0.000586231917173444</v>
      </c>
      <c r="BT93" s="89">
        <f t="shared" si="726"/>
        <v>0.0106040463550715</v>
      </c>
      <c r="BU93" s="89">
        <f t="shared" si="726"/>
        <v>0.0572608868105054</v>
      </c>
      <c r="BV93" s="89">
        <f t="shared" si="726"/>
        <v>0.0290112622685547</v>
      </c>
      <c r="BX93" s="89">
        <f t="shared" si="522"/>
        <v>0.356963521026216</v>
      </c>
      <c r="BY93" s="89">
        <f t="shared" si="523"/>
        <v>0.621505785130407</v>
      </c>
      <c r="BZ93" s="89">
        <f t="shared" si="524"/>
        <v>0.318251985752542</v>
      </c>
      <c r="CA93" s="89">
        <f t="shared" si="525"/>
        <v>0.0968761954341317</v>
      </c>
      <c r="CC93" s="89">
        <f t="shared" ref="CC93:CF93" si="727">BX93/SUM(BX$92:BX$101)</f>
        <v>0.0680330968243298</v>
      </c>
      <c r="CD93" s="89">
        <f t="shared" si="727"/>
        <v>0.152139958131214</v>
      </c>
      <c r="CE93" s="89">
        <f t="shared" si="727"/>
        <v>0.0494535343418665</v>
      </c>
      <c r="CF93" s="89">
        <f t="shared" si="727"/>
        <v>0.0221385041815086</v>
      </c>
      <c r="CH93" s="89">
        <f t="shared" si="527"/>
        <v>-0.182856702599082</v>
      </c>
      <c r="CI93" s="89">
        <f t="shared" si="528"/>
        <v>-0.286472604280668</v>
      </c>
      <c r="CJ93" s="89">
        <f t="shared" si="529"/>
        <v>-0.148693017341164</v>
      </c>
      <c r="CK93" s="89">
        <f t="shared" si="530"/>
        <v>-0.0843573735936994</v>
      </c>
      <c r="CL93" s="89" t="s">
        <v>181</v>
      </c>
      <c r="CM93" s="91">
        <f t="shared" ref="CM93:CP93" si="728">-1/LN(10)*CM92</f>
        <v>0.98838144421529</v>
      </c>
      <c r="CN93" s="91">
        <f t="shared" si="728"/>
        <v>0.95602921611935</v>
      </c>
      <c r="CO93" s="91">
        <f t="shared" si="728"/>
        <v>0.979101554089988</v>
      </c>
      <c r="CP93" s="91">
        <f t="shared" si="728"/>
        <v>0.874319750608368</v>
      </c>
      <c r="CR93" s="89">
        <f t="shared" ref="CR93:CU93" si="729">CM$97*BX93</f>
        <v>0.0340648206513339</v>
      </c>
      <c r="CS93" s="89">
        <f t="shared" si="729"/>
        <v>0.096699891636014</v>
      </c>
      <c r="CT93" s="89">
        <f t="shared" si="729"/>
        <v>0.0632189707730521</v>
      </c>
      <c r="CU93" s="89">
        <f t="shared" si="729"/>
        <v>0.0533145070028862</v>
      </c>
      <c r="CV93" s="89">
        <f t="shared" si="533"/>
        <v>0.247298190063286</v>
      </c>
      <c r="CX93" s="89">
        <f t="shared" si="534"/>
        <v>0.0632189707730521</v>
      </c>
    </row>
    <row r="94" s="89" customFormat="1" spans="1:102">
      <c r="A94" s="7" t="s">
        <v>78</v>
      </c>
      <c r="B94" s="9">
        <v>2014</v>
      </c>
      <c r="C94" s="7" t="s">
        <v>70</v>
      </c>
      <c r="D94" s="89">
        <v>9864</v>
      </c>
      <c r="E94" s="89">
        <v>3.5492701</v>
      </c>
      <c r="F94" s="89">
        <v>227397</v>
      </c>
      <c r="G94" s="89">
        <v>655</v>
      </c>
      <c r="H94" s="89">
        <v>1543</v>
      </c>
      <c r="I94" s="89">
        <v>18</v>
      </c>
      <c r="J94" s="89">
        <v>11897</v>
      </c>
      <c r="K94" s="89">
        <v>30.878506</v>
      </c>
      <c r="L94" s="89">
        <v>389500</v>
      </c>
      <c r="M94" s="89">
        <v>10313</v>
      </c>
      <c r="N94" s="89">
        <v>124682</v>
      </c>
      <c r="P94" s="90">
        <f t="shared" ref="P94:S94" si="730">(D94-MIN(D$92:D$101))/(MAX(D$92:D$101)-MIN(D$92:D$101))+0.001</f>
        <v>0.0831256038647343</v>
      </c>
      <c r="Q94" s="91">
        <f t="shared" si="730"/>
        <v>0.533164271347768</v>
      </c>
      <c r="R94" s="91">
        <f t="shared" si="730"/>
        <v>0.305202070922192</v>
      </c>
      <c r="S94" s="91">
        <f t="shared" si="719"/>
        <v>0.976206611570248</v>
      </c>
      <c r="T94" s="91">
        <f t="shared" si="720"/>
        <v>0.001</v>
      </c>
      <c r="U94" s="91">
        <f t="shared" ref="U94:Z94" si="731">(I94-MIN(I$92:I$101))/(MAX(I$92:I$101)-MIN(I$92:I$101))+0.001</f>
        <v>1.001</v>
      </c>
      <c r="V94" s="91">
        <f t="shared" si="722"/>
        <v>0.282497480201584</v>
      </c>
      <c r="W94" s="91">
        <f t="shared" si="723"/>
        <v>0.59602523476855</v>
      </c>
      <c r="X94" s="91">
        <f t="shared" si="731"/>
        <v>0.167580200914965</v>
      </c>
      <c r="Y94" s="91">
        <f t="shared" si="731"/>
        <v>0.305924760601915</v>
      </c>
      <c r="Z94" s="91">
        <f t="shared" si="731"/>
        <v>0.162866870224299</v>
      </c>
      <c r="AB94" s="89">
        <f t="shared" ref="AB94:AL94" si="732">P94/SUM(P$92:P$101)</f>
        <v>0.0135374133603971</v>
      </c>
      <c r="AC94" s="89">
        <f t="shared" si="732"/>
        <v>0.111901829479451</v>
      </c>
      <c r="AD94" s="89">
        <f t="shared" si="732"/>
        <v>0.0609939312791499</v>
      </c>
      <c r="AE94" s="89">
        <f t="shared" si="732"/>
        <v>0.225762122283595</v>
      </c>
      <c r="AF94" s="89">
        <f t="shared" si="732"/>
        <v>0.000239521648991434</v>
      </c>
      <c r="AG94" s="89">
        <f t="shared" si="732"/>
        <v>0.258847432582194</v>
      </c>
      <c r="AH94" s="89">
        <f t="shared" si="732"/>
        <v>0.0531772393950852</v>
      </c>
      <c r="AI94" s="89">
        <f t="shared" si="732"/>
        <v>0.0824606398386407</v>
      </c>
      <c r="AJ94" s="89">
        <f t="shared" si="732"/>
        <v>0.0396552080116578</v>
      </c>
      <c r="AK94" s="89">
        <f t="shared" si="732"/>
        <v>0.0611312636508018</v>
      </c>
      <c r="AL94" s="89">
        <f t="shared" si="732"/>
        <v>0.0435861005551299</v>
      </c>
      <c r="AN94" s="89">
        <f t="shared" si="509"/>
        <v>-0.0582419873278267</v>
      </c>
      <c r="AO94" s="89">
        <f t="shared" si="510"/>
        <v>-0.245079924703429</v>
      </c>
      <c r="AP94" s="89">
        <f t="shared" si="511"/>
        <v>-0.170598861229741</v>
      </c>
      <c r="AQ94" s="89">
        <f t="shared" si="512"/>
        <v>-0.335995759133116</v>
      </c>
      <c r="AR94" s="89">
        <f t="shared" si="513"/>
        <v>-0.00199686007204051</v>
      </c>
      <c r="AS94" s="89">
        <f t="shared" si="514"/>
        <v>-0.349836564272049</v>
      </c>
      <c r="AT94" s="89">
        <f t="shared" si="515"/>
        <v>-0.156028657175847</v>
      </c>
      <c r="AU94" s="89">
        <f t="shared" si="516"/>
        <v>-0.205775100176524</v>
      </c>
      <c r="AV94" s="89">
        <f t="shared" si="517"/>
        <v>-0.127988492080021</v>
      </c>
      <c r="AW94" s="89">
        <f t="shared" si="518"/>
        <v>-0.170845490388393</v>
      </c>
      <c r="AX94" s="89">
        <f t="shared" si="519"/>
        <v>-0.136555992872311</v>
      </c>
      <c r="AY94" s="91" t="s">
        <v>182</v>
      </c>
      <c r="AZ94" s="89">
        <f t="shared" ref="AZ94:BJ94" si="733">1-AZ93</f>
        <v>0.142425554143573</v>
      </c>
      <c r="BA94" s="89">
        <f t="shared" si="733"/>
        <v>0.132351047810644</v>
      </c>
      <c r="BB94" s="89">
        <f t="shared" si="733"/>
        <v>0.106397005435207</v>
      </c>
      <c r="BC94" s="89">
        <f t="shared" si="733"/>
        <v>0.133427025032259</v>
      </c>
      <c r="BD94" s="89">
        <f t="shared" si="733"/>
        <v>0.122844860923839</v>
      </c>
      <c r="BE94" s="89">
        <f t="shared" si="733"/>
        <v>0.223204514076826</v>
      </c>
      <c r="BF94" s="89">
        <f t="shared" si="733"/>
        <v>0.0923431609328581</v>
      </c>
      <c r="BG94" s="89">
        <f t="shared" si="733"/>
        <v>0.0675484033095839</v>
      </c>
      <c r="BH94" s="89">
        <f t="shared" si="733"/>
        <v>0.145148943575653</v>
      </c>
      <c r="BI94" s="89">
        <f t="shared" si="733"/>
        <v>0.101646880221505</v>
      </c>
      <c r="BJ94" s="89">
        <f t="shared" si="733"/>
        <v>0.162792281751891</v>
      </c>
      <c r="BL94" s="89">
        <f t="shared" ref="BL94:BV94" si="734">AZ$97*P94</f>
        <v>0.0263569697946126</v>
      </c>
      <c r="BM94" s="89">
        <f t="shared" si="734"/>
        <v>0.261401267416544</v>
      </c>
      <c r="BN94" s="89">
        <f t="shared" si="734"/>
        <v>0.0587950984898691</v>
      </c>
      <c r="BO94" s="89">
        <f t="shared" si="734"/>
        <v>0.175211687256863</v>
      </c>
      <c r="BP94" s="89">
        <f t="shared" si="734"/>
        <v>0.000441595199449749</v>
      </c>
      <c r="BQ94" s="89">
        <f t="shared" si="734"/>
        <v>0.379301546778332</v>
      </c>
      <c r="BR94" s="89">
        <f t="shared" si="734"/>
        <v>0.116888440786342</v>
      </c>
      <c r="BS94" s="89">
        <f t="shared" si="734"/>
        <v>0.349409016062119</v>
      </c>
      <c r="BT94" s="89">
        <f t="shared" si="734"/>
        <v>0.0388755805759776</v>
      </c>
      <c r="BU94" s="89">
        <f t="shared" si="734"/>
        <v>0.126871916242979</v>
      </c>
      <c r="BV94" s="89">
        <f t="shared" si="734"/>
        <v>0.0575411879423346</v>
      </c>
      <c r="BX94" s="89">
        <f t="shared" si="522"/>
        <v>0.346553335701026</v>
      </c>
      <c r="BY94" s="89">
        <f t="shared" si="523"/>
        <v>0.554954829234645</v>
      </c>
      <c r="BZ94" s="89">
        <f t="shared" si="524"/>
        <v>0.466297456848461</v>
      </c>
      <c r="CA94" s="89">
        <f t="shared" si="525"/>
        <v>0.223288684761291</v>
      </c>
      <c r="CC94" s="89">
        <f t="shared" ref="CC94:CF94" si="735">BX94/SUM(BX$92:BX$101)</f>
        <v>0.0660490365367357</v>
      </c>
      <c r="CD94" s="89">
        <f t="shared" si="735"/>
        <v>0.135848782914801</v>
      </c>
      <c r="CE94" s="89">
        <f t="shared" si="735"/>
        <v>0.0724584867593279</v>
      </c>
      <c r="CF94" s="89">
        <f t="shared" si="735"/>
        <v>0.0510267507835034</v>
      </c>
      <c r="CH94" s="89">
        <f t="shared" si="527"/>
        <v>-0.179478866927153</v>
      </c>
      <c r="CI94" s="89">
        <f t="shared" si="528"/>
        <v>-0.271183093200937</v>
      </c>
      <c r="CJ94" s="89">
        <f t="shared" si="529"/>
        <v>-0.190184795597028</v>
      </c>
      <c r="CK94" s="89">
        <f t="shared" si="530"/>
        <v>-0.15182526261083</v>
      </c>
      <c r="CL94" s="91" t="s">
        <v>182</v>
      </c>
      <c r="CM94" s="89">
        <f t="shared" ref="CM94:CP94" si="736">1-CM93</f>
        <v>0.0116185557847102</v>
      </c>
      <c r="CN94" s="89">
        <f t="shared" si="736"/>
        <v>0.0439707838806503</v>
      </c>
      <c r="CO94" s="89">
        <f t="shared" si="736"/>
        <v>0.0208984459100117</v>
      </c>
      <c r="CP94" s="89">
        <f t="shared" si="736"/>
        <v>0.125680249391632</v>
      </c>
      <c r="CR94" s="89">
        <f t="shared" ref="CR94:CU94" si="737">CM$97*BX94</f>
        <v>0.0330713827363608</v>
      </c>
      <c r="CS94" s="89">
        <f t="shared" si="737"/>
        <v>0.086345249125256</v>
      </c>
      <c r="CT94" s="89">
        <f t="shared" si="737"/>
        <v>0.0926273726975981</v>
      </c>
      <c r="CU94" s="89">
        <f t="shared" si="737"/>
        <v>0.122883914815433</v>
      </c>
      <c r="CV94" s="89">
        <f t="shared" si="533"/>
        <v>0.334927919374648</v>
      </c>
      <c r="CX94" s="89">
        <f t="shared" si="534"/>
        <v>0.0926273726975981</v>
      </c>
    </row>
    <row r="95" s="89" customFormat="1" spans="1:102">
      <c r="A95" s="7" t="s">
        <v>78</v>
      </c>
      <c r="B95" s="9">
        <v>2015</v>
      </c>
      <c r="C95" s="7" t="s">
        <v>70</v>
      </c>
      <c r="D95" s="89">
        <v>9895</v>
      </c>
      <c r="E95" s="89">
        <v>3.6812532</v>
      </c>
      <c r="F95" s="89">
        <v>217842</v>
      </c>
      <c r="G95" s="89">
        <v>658</v>
      </c>
      <c r="H95" s="89">
        <v>1543</v>
      </c>
      <c r="I95" s="89">
        <v>18</v>
      </c>
      <c r="J95" s="89">
        <v>11931</v>
      </c>
      <c r="K95" s="89">
        <v>29.147934</v>
      </c>
      <c r="L95" s="89">
        <v>409500</v>
      </c>
      <c r="M95" s="89">
        <v>10282</v>
      </c>
      <c r="N95" s="89">
        <v>122120</v>
      </c>
      <c r="P95" s="90">
        <f t="shared" ref="P95:S95" si="738">(D95-MIN(D$92:D$101))/(MAX(D$92:D$101)-MIN(D$92:D$101))+0.001</f>
        <v>0.232884057971014</v>
      </c>
      <c r="Q95" s="91">
        <f t="shared" si="738"/>
        <v>0.791418254789611</v>
      </c>
      <c r="R95" s="91">
        <f t="shared" si="738"/>
        <v>0.235868989137454</v>
      </c>
      <c r="S95" s="91">
        <f t="shared" si="719"/>
        <v>1.001</v>
      </c>
      <c r="T95" s="91">
        <f t="shared" si="720"/>
        <v>0.001</v>
      </c>
      <c r="U95" s="91">
        <f t="shared" ref="U95:Z95" si="739">(I95-MIN(I$92:I$101))/(MAX(I$92:I$101)-MIN(I$92:I$101))+0.001</f>
        <v>1.001</v>
      </c>
      <c r="V95" s="91">
        <f t="shared" si="722"/>
        <v>0.258019438444924</v>
      </c>
      <c r="W95" s="91">
        <f t="shared" si="723"/>
        <v>0.724577776288811</v>
      </c>
      <c r="X95" s="91">
        <f t="shared" si="739"/>
        <v>0.205310710748479</v>
      </c>
      <c r="Y95" s="91">
        <f t="shared" si="739"/>
        <v>0.301683994528044</v>
      </c>
      <c r="Z95" s="91">
        <f t="shared" si="739"/>
        <v>0.143112527275952</v>
      </c>
      <c r="AB95" s="89">
        <f t="shared" ref="AB95:AL95" si="740">P95/SUM(P$92:P$101)</f>
        <v>0.0379263140503669</v>
      </c>
      <c r="AC95" s="89">
        <f t="shared" si="740"/>
        <v>0.166104811131701</v>
      </c>
      <c r="AD95" s="89">
        <f t="shared" si="740"/>
        <v>0.0471378744936502</v>
      </c>
      <c r="AE95" s="89">
        <f t="shared" si="740"/>
        <v>0.231495957646069</v>
      </c>
      <c r="AF95" s="89">
        <f t="shared" si="740"/>
        <v>0.000239521648991434</v>
      </c>
      <c r="AG95" s="89">
        <f t="shared" si="740"/>
        <v>0.258847432582194</v>
      </c>
      <c r="AH95" s="89">
        <f t="shared" si="740"/>
        <v>0.0485695002906941</v>
      </c>
      <c r="AI95" s="89">
        <f t="shared" si="740"/>
        <v>0.100246002283505</v>
      </c>
      <c r="AJ95" s="89">
        <f t="shared" si="740"/>
        <v>0.0485835372991558</v>
      </c>
      <c r="AK95" s="89">
        <f t="shared" si="740"/>
        <v>0.0602838546720938</v>
      </c>
      <c r="AL95" s="89">
        <f t="shared" si="740"/>
        <v>0.0382994834735749</v>
      </c>
      <c r="AN95" s="89">
        <f t="shared" si="509"/>
        <v>-0.124099075475758</v>
      </c>
      <c r="AO95" s="89">
        <f t="shared" si="510"/>
        <v>-0.2981807756536</v>
      </c>
      <c r="AP95" s="89">
        <f t="shared" si="511"/>
        <v>-0.143991050418473</v>
      </c>
      <c r="AQ95" s="89">
        <f t="shared" si="512"/>
        <v>-0.338723234008815</v>
      </c>
      <c r="AR95" s="89">
        <f t="shared" si="513"/>
        <v>-0.00199686007204051</v>
      </c>
      <c r="AS95" s="89">
        <f t="shared" si="514"/>
        <v>-0.349836564272049</v>
      </c>
      <c r="AT95" s="89">
        <f t="shared" si="515"/>
        <v>-0.146911057954272</v>
      </c>
      <c r="AU95" s="89">
        <f t="shared" si="516"/>
        <v>-0.230578645868941</v>
      </c>
      <c r="AV95" s="89">
        <f t="shared" si="517"/>
        <v>-0.146939477492449</v>
      </c>
      <c r="AW95" s="89">
        <f t="shared" si="518"/>
        <v>-0.169318717720708</v>
      </c>
      <c r="AX95" s="89">
        <f t="shared" si="519"/>
        <v>-0.124945127617074</v>
      </c>
      <c r="AY95" s="91" t="s">
        <v>183</v>
      </c>
      <c r="AZ95" s="77">
        <f t="shared" ref="AZ95:BB95" si="741">AZ94/(3-SUM($AZ93:$BB93))</f>
        <v>0.373650093769647</v>
      </c>
      <c r="BA95" s="77">
        <f t="shared" si="741"/>
        <v>0.347219863193278</v>
      </c>
      <c r="BB95" s="77">
        <f t="shared" si="741"/>
        <v>0.279130043037075</v>
      </c>
      <c r="BC95" s="77">
        <f t="shared" ref="BC95:BE95" si="742">BC94/(3-SUM($BC93:$BE93))</f>
        <v>0.278276522104314</v>
      </c>
      <c r="BD95" s="77">
        <f t="shared" si="742"/>
        <v>0.256206271915372</v>
      </c>
      <c r="BE95" s="77">
        <f t="shared" si="742"/>
        <v>0.465517205980314</v>
      </c>
      <c r="BF95" s="77">
        <f>BF94/(2-SUM($BF93:$BG93))</f>
        <v>0.577536165653111</v>
      </c>
      <c r="BG95" s="77">
        <f>BG94/(2-SUM($BF93:$BG93))</f>
        <v>0.422463834346888</v>
      </c>
      <c r="BH95" s="77">
        <f t="shared" ref="BH95:BJ95" si="743">BH94/(3-SUM($BH93:$BJ93))</f>
        <v>0.3543778288705</v>
      </c>
      <c r="BI95" s="77">
        <f t="shared" si="743"/>
        <v>0.24816853527826</v>
      </c>
      <c r="BJ95" s="77">
        <f t="shared" si="743"/>
        <v>0.39745363585124</v>
      </c>
      <c r="BL95" s="89">
        <f t="shared" ref="BL95:BV95" si="744">AZ$97*P95</f>
        <v>0.0738414856098614</v>
      </c>
      <c r="BM95" s="89">
        <f t="shared" si="744"/>
        <v>0.38801875139839</v>
      </c>
      <c r="BN95" s="89">
        <f t="shared" si="744"/>
        <v>0.0454385529073882</v>
      </c>
      <c r="BO95" s="89">
        <f t="shared" si="744"/>
        <v>0.179661658572468</v>
      </c>
      <c r="BP95" s="89">
        <f t="shared" si="744"/>
        <v>0.000441595199449749</v>
      </c>
      <c r="BQ95" s="89">
        <f t="shared" si="744"/>
        <v>0.379301546778332</v>
      </c>
      <c r="BR95" s="89">
        <f t="shared" si="744"/>
        <v>0.106760208377341</v>
      </c>
      <c r="BS95" s="89">
        <f t="shared" si="744"/>
        <v>0.424770618935061</v>
      </c>
      <c r="BT95" s="89">
        <f t="shared" si="744"/>
        <v>0.0476283775483943</v>
      </c>
      <c r="BU95" s="89">
        <f t="shared" si="744"/>
        <v>0.125113202377937</v>
      </c>
      <c r="BV95" s="89">
        <f t="shared" si="744"/>
        <v>0.0505619394389236</v>
      </c>
      <c r="BX95" s="89">
        <f t="shared" si="522"/>
        <v>0.50729878991564</v>
      </c>
      <c r="BY95" s="89">
        <f t="shared" si="523"/>
        <v>0.55940480055025</v>
      </c>
      <c r="BZ95" s="89">
        <f t="shared" si="524"/>
        <v>0.531530827312401</v>
      </c>
      <c r="CA95" s="89">
        <f t="shared" si="525"/>
        <v>0.223303519365255</v>
      </c>
      <c r="CC95" s="89">
        <f t="shared" ref="CC95:CF95" si="745">BX95/SUM(BX$92:BX$101)</f>
        <v>0.0966852511819028</v>
      </c>
      <c r="CD95" s="89">
        <f t="shared" si="745"/>
        <v>0.136938102541165</v>
      </c>
      <c r="CE95" s="89">
        <f t="shared" si="745"/>
        <v>0.0825951736329254</v>
      </c>
      <c r="CF95" s="89">
        <f t="shared" si="745"/>
        <v>0.0510301408417154</v>
      </c>
      <c r="CH95" s="89">
        <f t="shared" si="527"/>
        <v>-0.225885211821462</v>
      </c>
      <c r="CI95" s="89">
        <f t="shared" si="528"/>
        <v>-0.272263931674801</v>
      </c>
      <c r="CJ95" s="89">
        <f t="shared" si="529"/>
        <v>-0.205976176926819</v>
      </c>
      <c r="CK95" s="89">
        <f t="shared" si="530"/>
        <v>-0.151831959237039</v>
      </c>
      <c r="CL95" s="91" t="s">
        <v>183</v>
      </c>
      <c r="CM95" s="89">
        <f t="shared" ref="CM95:CP95" si="746">CM94/(4-SUM($CM93:$CP93))</f>
        <v>0.0574697962840984</v>
      </c>
      <c r="CN95" s="89">
        <f t="shared" si="746"/>
        <v>0.217496222327268</v>
      </c>
      <c r="CO95" s="89">
        <f t="shared" si="746"/>
        <v>0.103371662653903</v>
      </c>
      <c r="CP95" s="89">
        <f t="shared" si="746"/>
        <v>0.62166231873473</v>
      </c>
      <c r="CR95" s="89">
        <f t="shared" ref="CR95:CU95" si="747">CM$97*BX95</f>
        <v>0.0484112276947365</v>
      </c>
      <c r="CS95" s="89">
        <f t="shared" si="747"/>
        <v>0.0870376187769916</v>
      </c>
      <c r="CT95" s="89">
        <f t="shared" si="747"/>
        <v>0.105585615616447</v>
      </c>
      <c r="CU95" s="89">
        <f t="shared" si="747"/>
        <v>0.122892078839561</v>
      </c>
      <c r="CV95" s="89">
        <f t="shared" si="533"/>
        <v>0.363926540927736</v>
      </c>
      <c r="CX95" s="89">
        <f t="shared" si="534"/>
        <v>0.105585615616447</v>
      </c>
    </row>
    <row r="96" s="89" customFormat="1" spans="1:102">
      <c r="A96" s="7" t="s">
        <v>78</v>
      </c>
      <c r="B96" s="9">
        <v>2016</v>
      </c>
      <c r="C96" s="7" t="s">
        <v>70</v>
      </c>
      <c r="D96" s="89">
        <v>9999</v>
      </c>
      <c r="E96" s="89">
        <v>3.6429643</v>
      </c>
      <c r="F96" s="89">
        <v>241647</v>
      </c>
      <c r="G96" s="89">
        <v>573</v>
      </c>
      <c r="H96" s="89">
        <v>4400</v>
      </c>
      <c r="I96" s="89">
        <v>11</v>
      </c>
      <c r="J96" s="89">
        <v>11812</v>
      </c>
      <c r="K96" s="89">
        <v>28.11414</v>
      </c>
      <c r="L96" s="89">
        <v>447100</v>
      </c>
      <c r="M96" s="89">
        <v>11134</v>
      </c>
      <c r="N96" s="89">
        <v>133900</v>
      </c>
      <c r="P96" s="90">
        <f t="shared" ref="P96:S96" si="748">(D96-MIN(D$92:D$101))/(MAX(D$92:D$101)-MIN(D$92:D$101))+0.001</f>
        <v>0.735299516908213</v>
      </c>
      <c r="Q96" s="91">
        <f t="shared" si="748"/>
        <v>0.7164975948975</v>
      </c>
      <c r="R96" s="91">
        <f t="shared" si="748"/>
        <v>0.408603056315442</v>
      </c>
      <c r="S96" s="91">
        <f t="shared" si="719"/>
        <v>0.298520661157025</v>
      </c>
      <c r="T96" s="91">
        <f t="shared" si="720"/>
        <v>0.313787387781914</v>
      </c>
      <c r="U96" s="91">
        <f t="shared" ref="U96:Z96" si="749">(I96-MIN(I$92:I$101))/(MAX(I$92:I$101)-MIN(I$92:I$101))+0.001</f>
        <v>0.001</v>
      </c>
      <c r="V96" s="91">
        <f t="shared" si="722"/>
        <v>0.343692584593233</v>
      </c>
      <c r="W96" s="91">
        <f t="shared" si="723"/>
        <v>0.801371371763831</v>
      </c>
      <c r="X96" s="91">
        <f t="shared" si="749"/>
        <v>0.276244069235486</v>
      </c>
      <c r="Y96" s="91">
        <f t="shared" si="749"/>
        <v>0.418236662106703</v>
      </c>
      <c r="Z96" s="91">
        <f t="shared" si="749"/>
        <v>0.233942410153208</v>
      </c>
      <c r="AB96" s="89">
        <f t="shared" ref="AB96:AL96" si="750">P96/SUM(P$92:P$101)</f>
        <v>0.119747142171556</v>
      </c>
      <c r="AC96" s="89">
        <f t="shared" si="750"/>
        <v>0.150380278640914</v>
      </c>
      <c r="AD96" s="89">
        <f t="shared" si="750"/>
        <v>0.0816583801743218</v>
      </c>
      <c r="AE96" s="89">
        <f t="shared" si="750"/>
        <v>0.0690372890426407</v>
      </c>
      <c r="AF96" s="89">
        <f t="shared" si="750"/>
        <v>0.0751588725542386</v>
      </c>
      <c r="AG96" s="89">
        <f t="shared" si="750"/>
        <v>0.000258588843738456</v>
      </c>
      <c r="AH96" s="89">
        <f t="shared" si="750"/>
        <v>0.0646965871560628</v>
      </c>
      <c r="AI96" s="89">
        <f t="shared" si="750"/>
        <v>0.110870466901751</v>
      </c>
      <c r="AJ96" s="89">
        <f t="shared" si="750"/>
        <v>0.0653687963596524</v>
      </c>
      <c r="AK96" s="89">
        <f t="shared" si="750"/>
        <v>0.0835739336998149</v>
      </c>
      <c r="AL96" s="89">
        <f t="shared" si="750"/>
        <v>0.0626071919906389</v>
      </c>
      <c r="AN96" s="89">
        <f t="shared" si="509"/>
        <v>-0.254148090347142</v>
      </c>
      <c r="AO96" s="89">
        <f t="shared" si="510"/>
        <v>-0.284908671668827</v>
      </c>
      <c r="AP96" s="89">
        <f t="shared" si="511"/>
        <v>-0.2045714583327</v>
      </c>
      <c r="AQ96" s="89">
        <f t="shared" si="512"/>
        <v>-0.184544164118996</v>
      </c>
      <c r="AR96" s="89">
        <f t="shared" si="513"/>
        <v>-0.1945225190637</v>
      </c>
      <c r="AS96" s="89">
        <f t="shared" si="514"/>
        <v>-0.00213601398725051</v>
      </c>
      <c r="AT96" s="89">
        <f t="shared" si="515"/>
        <v>-0.177142285220087</v>
      </c>
      <c r="AU96" s="89">
        <f t="shared" si="516"/>
        <v>-0.243847698204934</v>
      </c>
      <c r="AV96" s="89">
        <f t="shared" si="517"/>
        <v>-0.17830713613885</v>
      </c>
      <c r="AW96" s="89">
        <f t="shared" si="518"/>
        <v>-0.207432476235702</v>
      </c>
      <c r="AX96" s="89">
        <f t="shared" si="519"/>
        <v>-0.17347671058523</v>
      </c>
      <c r="AY96" s="89" t="s">
        <v>184</v>
      </c>
      <c r="AZ96" s="92">
        <v>0.26049795615013</v>
      </c>
      <c r="BA96" s="92">
        <v>0.633345720302242</v>
      </c>
      <c r="BB96" s="92">
        <v>0.106156323547628</v>
      </c>
      <c r="BC96" s="92">
        <v>0.0806878306878307</v>
      </c>
      <c r="BD96" s="92">
        <v>0.626984126984127</v>
      </c>
      <c r="BE96" s="92">
        <v>0.292328042328042</v>
      </c>
      <c r="BF96" s="92">
        <v>0.25</v>
      </c>
      <c r="BG96" s="92">
        <v>0.75</v>
      </c>
      <c r="BH96" s="92">
        <v>0.10958605664488</v>
      </c>
      <c r="BI96" s="92">
        <v>0.581263616557734</v>
      </c>
      <c r="BJ96" s="92">
        <v>0.309150326797386</v>
      </c>
      <c r="BL96" s="89">
        <f t="shared" ref="BL96:BV96" si="751">AZ$97*P96</f>
        <v>0.233144377377149</v>
      </c>
      <c r="BM96" s="89">
        <f t="shared" si="751"/>
        <v>0.351286441106902</v>
      </c>
      <c r="BN96" s="89">
        <f t="shared" si="751"/>
        <v>0.0787145934715907</v>
      </c>
      <c r="BO96" s="89">
        <f t="shared" si="751"/>
        <v>0.0535791379636573</v>
      </c>
      <c r="BP96" s="89">
        <f t="shared" si="751"/>
        <v>0.13856700409237</v>
      </c>
      <c r="BQ96" s="89">
        <f t="shared" si="751"/>
        <v>0.000378922624154178</v>
      </c>
      <c r="BR96" s="89">
        <f t="shared" si="751"/>
        <v>0.142209021808846</v>
      </c>
      <c r="BS96" s="89">
        <f t="shared" si="751"/>
        <v>0.469789475637023</v>
      </c>
      <c r="BT96" s="89">
        <f t="shared" si="751"/>
        <v>0.0640836358565378</v>
      </c>
      <c r="BU96" s="89">
        <f t="shared" si="751"/>
        <v>0.173449467313933</v>
      </c>
      <c r="BV96" s="89">
        <f t="shared" si="751"/>
        <v>0.0826523170229135</v>
      </c>
      <c r="BX96" s="89">
        <f t="shared" si="522"/>
        <v>0.663145411955641</v>
      </c>
      <c r="BY96" s="89">
        <f t="shared" si="523"/>
        <v>0.192525064680182</v>
      </c>
      <c r="BZ96" s="89">
        <f t="shared" si="524"/>
        <v>0.611998497445869</v>
      </c>
      <c r="CA96" s="89">
        <f t="shared" si="525"/>
        <v>0.320185420193384</v>
      </c>
      <c r="CC96" s="89">
        <f t="shared" ref="CC96:CF96" si="752">BX96/SUM(BX$92:BX$101)</f>
        <v>0.126387805371504</v>
      </c>
      <c r="CD96" s="89">
        <f t="shared" si="752"/>
        <v>0.0471286928946384</v>
      </c>
      <c r="CE96" s="89">
        <f t="shared" si="752"/>
        <v>0.0950991354823564</v>
      </c>
      <c r="CF96" s="89">
        <f t="shared" si="752"/>
        <v>0.0731699488408267</v>
      </c>
      <c r="CH96" s="89">
        <f t="shared" si="527"/>
        <v>-0.261420571818655</v>
      </c>
      <c r="CI96" s="89">
        <f t="shared" si="528"/>
        <v>-0.143972184290386</v>
      </c>
      <c r="CJ96" s="89">
        <f t="shared" si="529"/>
        <v>-0.223752612480726</v>
      </c>
      <c r="CK96" s="89">
        <f t="shared" si="530"/>
        <v>-0.191337256042031</v>
      </c>
      <c r="CL96" s="89" t="s">
        <v>184</v>
      </c>
      <c r="CM96" s="92">
        <v>0.133389037433155</v>
      </c>
      <c r="CN96" s="92">
        <v>0.0936831550802139</v>
      </c>
      <c r="CO96" s="92">
        <v>0.293917112299465</v>
      </c>
      <c r="CP96" s="92">
        <v>0.479010695187166</v>
      </c>
      <c r="CR96" s="89">
        <f t="shared" ref="CR96:CU96" si="753">CM$97*BX96</f>
        <v>0.0632835799554006</v>
      </c>
      <c r="CS96" s="89">
        <f t="shared" si="753"/>
        <v>0.0299549148812571</v>
      </c>
      <c r="CT96" s="89">
        <f t="shared" si="753"/>
        <v>0.121570066661786</v>
      </c>
      <c r="CU96" s="89">
        <f t="shared" si="753"/>
        <v>0.17620972572905</v>
      </c>
      <c r="CV96" s="89">
        <f t="shared" si="533"/>
        <v>0.391018287227494</v>
      </c>
      <c r="CX96" s="89">
        <f t="shared" si="534"/>
        <v>0.121570066661786</v>
      </c>
    </row>
    <row r="97" s="89" customFormat="1" spans="1:102">
      <c r="A97" s="7" t="s">
        <v>78</v>
      </c>
      <c r="B97" s="9">
        <v>2017</v>
      </c>
      <c r="C97" s="7" t="s">
        <v>70</v>
      </c>
      <c r="D97" s="89">
        <v>10054</v>
      </c>
      <c r="E97" s="89">
        <v>3.6412373</v>
      </c>
      <c r="F97" s="89">
        <v>249351</v>
      </c>
      <c r="G97" s="89">
        <v>559</v>
      </c>
      <c r="H97" s="89">
        <v>4880</v>
      </c>
      <c r="I97" s="89">
        <v>11</v>
      </c>
      <c r="J97" s="89">
        <v>11140</v>
      </c>
      <c r="K97" s="89">
        <v>26.265442</v>
      </c>
      <c r="L97" s="89">
        <v>529100</v>
      </c>
      <c r="M97" s="89">
        <v>11986</v>
      </c>
      <c r="N97" s="89">
        <v>138616</v>
      </c>
      <c r="P97" s="90">
        <f t="shared" ref="P97:S97" si="754">(D97-MIN(D$92:D$101))/(MAX(D$92:D$101)-MIN(D$92:D$101))+0.001</f>
        <v>1.001</v>
      </c>
      <c r="Q97" s="91">
        <f t="shared" si="754"/>
        <v>0.713118339300351</v>
      </c>
      <c r="R97" s="91">
        <f t="shared" si="754"/>
        <v>0.464504894313309</v>
      </c>
      <c r="S97" s="91">
        <f t="shared" si="719"/>
        <v>0.182818181818182</v>
      </c>
      <c r="T97" s="91">
        <f t="shared" si="720"/>
        <v>0.36633829647471</v>
      </c>
      <c r="U97" s="91">
        <f t="shared" ref="U97:Z97" si="755">(I97-MIN(I$92:I$101))/(MAX(I$92:I$101)-MIN(I$92:I$101))+0.001</f>
        <v>0.001</v>
      </c>
      <c r="V97" s="91">
        <f t="shared" si="722"/>
        <v>0.827493880489561</v>
      </c>
      <c r="W97" s="91">
        <f t="shared" si="723"/>
        <v>0.93869869845317</v>
      </c>
      <c r="X97" s="91">
        <f t="shared" si="755"/>
        <v>0.430939159552893</v>
      </c>
      <c r="Y97" s="91">
        <f t="shared" si="755"/>
        <v>0.534789329685363</v>
      </c>
      <c r="Z97" s="91">
        <f t="shared" si="755"/>
        <v>0.270305205369604</v>
      </c>
      <c r="AB97" s="89">
        <f t="shared" ref="AB97:AL97" si="756">P97/SUM(P$92:P$101)</f>
        <v>0.163017772427954</v>
      </c>
      <c r="AC97" s="89">
        <f t="shared" si="756"/>
        <v>0.149671032159255</v>
      </c>
      <c r="AD97" s="89">
        <f t="shared" si="756"/>
        <v>0.0928302338085959</v>
      </c>
      <c r="AE97" s="89">
        <f t="shared" si="756"/>
        <v>0.0422793906844288</v>
      </c>
      <c r="AF97" s="89">
        <f t="shared" si="756"/>
        <v>0.0877459528603354</v>
      </c>
      <c r="AG97" s="89">
        <f t="shared" si="756"/>
        <v>0.000258588843738456</v>
      </c>
      <c r="AH97" s="89">
        <f t="shared" si="756"/>
        <v>0.155767195336968</v>
      </c>
      <c r="AI97" s="89">
        <f t="shared" si="756"/>
        <v>0.129869828951464</v>
      </c>
      <c r="AJ97" s="89">
        <f t="shared" si="756"/>
        <v>0.101974946438394</v>
      </c>
      <c r="AK97" s="89">
        <f t="shared" si="756"/>
        <v>0.106864012727536</v>
      </c>
      <c r="AL97" s="89">
        <f t="shared" si="756"/>
        <v>0.0723385292883024</v>
      </c>
      <c r="AN97" s="89">
        <f t="shared" si="509"/>
        <v>-0.295697293620334</v>
      </c>
      <c r="AO97" s="89">
        <f t="shared" si="510"/>
        <v>-0.284272513111765</v>
      </c>
      <c r="AP97" s="89">
        <f t="shared" si="511"/>
        <v>-0.220655878078123</v>
      </c>
      <c r="AQ97" s="89">
        <f t="shared" si="512"/>
        <v>-0.133748972245448</v>
      </c>
      <c r="AR97" s="89">
        <f t="shared" si="513"/>
        <v>-0.213513064099269</v>
      </c>
      <c r="AS97" s="89">
        <f t="shared" si="514"/>
        <v>-0.00213601398725051</v>
      </c>
      <c r="AT97" s="89">
        <f t="shared" si="515"/>
        <v>-0.289632389641364</v>
      </c>
      <c r="AU97" s="89">
        <f t="shared" si="516"/>
        <v>-0.265093235879569</v>
      </c>
      <c r="AV97" s="89">
        <f t="shared" si="517"/>
        <v>-0.232811670154532</v>
      </c>
      <c r="AW97" s="89">
        <f t="shared" si="518"/>
        <v>-0.238969108834419</v>
      </c>
      <c r="AX97" s="89">
        <f t="shared" si="519"/>
        <v>-0.189989796366648</v>
      </c>
      <c r="AY97" s="89" t="s">
        <v>185</v>
      </c>
      <c r="AZ97" s="89">
        <f t="shared" ref="AZ97:BJ97" si="757">AVERAGE(AZ95:AZ96)</f>
        <v>0.317074024959889</v>
      </c>
      <c r="BA97" s="89">
        <f t="shared" si="757"/>
        <v>0.49028279174776</v>
      </c>
      <c r="BB97" s="89">
        <f t="shared" si="757"/>
        <v>0.192643183292351</v>
      </c>
      <c r="BC97" s="89">
        <f t="shared" si="757"/>
        <v>0.179482176396072</v>
      </c>
      <c r="BD97" s="89">
        <f t="shared" si="757"/>
        <v>0.441595199449749</v>
      </c>
      <c r="BE97" s="89">
        <f t="shared" si="757"/>
        <v>0.378922624154178</v>
      </c>
      <c r="BF97" s="89">
        <f t="shared" si="757"/>
        <v>0.413768082826556</v>
      </c>
      <c r="BG97" s="89">
        <f t="shared" si="757"/>
        <v>0.586231917173444</v>
      </c>
      <c r="BH97" s="89">
        <f t="shared" si="757"/>
        <v>0.23198194275769</v>
      </c>
      <c r="BI97" s="89">
        <f t="shared" si="757"/>
        <v>0.414716075917997</v>
      </c>
      <c r="BJ97" s="89">
        <f t="shared" si="757"/>
        <v>0.353301981324313</v>
      </c>
      <c r="BL97" s="89">
        <f t="shared" ref="BL97:BV97" si="758">AZ$97*P97</f>
        <v>0.317391098984848</v>
      </c>
      <c r="BM97" s="89">
        <f t="shared" si="758"/>
        <v>0.349629650238702</v>
      </c>
      <c r="BN97" s="89">
        <f t="shared" si="758"/>
        <v>0.0894837014953931</v>
      </c>
      <c r="BO97" s="89">
        <f t="shared" si="758"/>
        <v>0.0328126051575002</v>
      </c>
      <c r="BP97" s="89">
        <f t="shared" si="758"/>
        <v>0.161773233097831</v>
      </c>
      <c r="BQ97" s="89">
        <f t="shared" si="758"/>
        <v>0.000378922624154178</v>
      </c>
      <c r="BR97" s="89">
        <f t="shared" si="758"/>
        <v>0.342390556480873</v>
      </c>
      <c r="BS97" s="89">
        <f t="shared" si="758"/>
        <v>0.550295137642418</v>
      </c>
      <c r="BT97" s="89">
        <f t="shared" si="758"/>
        <v>0.0999701034434462</v>
      </c>
      <c r="BU97" s="89">
        <f t="shared" si="758"/>
        <v>0.22178573224993</v>
      </c>
      <c r="BV97" s="89">
        <f t="shared" si="758"/>
        <v>0.0954993646193565</v>
      </c>
      <c r="BX97" s="89">
        <f t="shared" si="522"/>
        <v>0.756504450718944</v>
      </c>
      <c r="BY97" s="89">
        <f t="shared" si="523"/>
        <v>0.194964760879485</v>
      </c>
      <c r="BZ97" s="89">
        <f t="shared" si="524"/>
        <v>0.892685694123291</v>
      </c>
      <c r="CA97" s="89">
        <f t="shared" si="525"/>
        <v>0.417255200312732</v>
      </c>
      <c r="CC97" s="89">
        <f t="shared" ref="CC97:CF97" si="759">BX97/SUM(BX$92:BX$101)</f>
        <v>0.144180952708662</v>
      </c>
      <c r="CD97" s="89">
        <f t="shared" si="759"/>
        <v>0.0477259122391647</v>
      </c>
      <c r="CE97" s="89">
        <f t="shared" si="759"/>
        <v>0.138715434960853</v>
      </c>
      <c r="CF97" s="89">
        <f t="shared" si="759"/>
        <v>0.0953526917059865</v>
      </c>
      <c r="CH97" s="89">
        <f t="shared" si="527"/>
        <v>-0.279233254529781</v>
      </c>
      <c r="CI97" s="89">
        <f t="shared" si="528"/>
        <v>-0.145195626231944</v>
      </c>
      <c r="CJ97" s="89">
        <f t="shared" si="529"/>
        <v>-0.274008853744975</v>
      </c>
      <c r="CK97" s="89">
        <f t="shared" si="530"/>
        <v>-0.224095294596299</v>
      </c>
      <c r="CL97" s="89" t="s">
        <v>185</v>
      </c>
      <c r="CM97" s="89">
        <f t="shared" ref="CM97:CP97" si="760">AVERAGE(CM95:CM96)</f>
        <v>0.0954294168586267</v>
      </c>
      <c r="CN97" s="89">
        <f t="shared" si="760"/>
        <v>0.155589688703741</v>
      </c>
      <c r="CO97" s="89">
        <f t="shared" si="760"/>
        <v>0.198644387476684</v>
      </c>
      <c r="CP97" s="89">
        <f t="shared" si="760"/>
        <v>0.550336506960948</v>
      </c>
      <c r="CR97" s="89">
        <f t="shared" ref="CR97:CU97" si="761">CM$97*BX97</f>
        <v>0.0721927785830645</v>
      </c>
      <c r="CS97" s="89">
        <f t="shared" si="761"/>
        <v>0.0303345064534383</v>
      </c>
      <c r="CT97" s="89">
        <f t="shared" si="761"/>
        <v>0.17732700291832</v>
      </c>
      <c r="CU97" s="89">
        <f t="shared" si="761"/>
        <v>0.2296307694514</v>
      </c>
      <c r="CV97" s="89">
        <f t="shared" si="533"/>
        <v>0.509485057406222</v>
      </c>
      <c r="CX97" s="89">
        <f t="shared" si="534"/>
        <v>0.17732700291832</v>
      </c>
    </row>
    <row r="98" s="89" customFormat="1" spans="1:102">
      <c r="A98" s="7" t="s">
        <v>78</v>
      </c>
      <c r="B98" s="9">
        <v>2018</v>
      </c>
      <c r="C98" s="7" t="s">
        <v>70</v>
      </c>
      <c r="D98" s="89">
        <v>10054</v>
      </c>
      <c r="E98" s="89">
        <v>3.2773026</v>
      </c>
      <c r="F98" s="89">
        <v>283096</v>
      </c>
      <c r="G98" s="89">
        <v>559</v>
      </c>
      <c r="H98" s="89">
        <v>5360</v>
      </c>
      <c r="I98" s="89">
        <v>12</v>
      </c>
      <c r="J98" s="89">
        <v>10899</v>
      </c>
      <c r="K98" s="89">
        <v>26.055767</v>
      </c>
      <c r="L98" s="89">
        <v>626780</v>
      </c>
      <c r="M98" s="89">
        <v>12838</v>
      </c>
      <c r="N98" s="89">
        <v>160945</v>
      </c>
      <c r="P98" s="90">
        <f t="shared" ref="P98:S98" si="762">(D98-MIN(D$92:D$101))/(MAX(D$92:D$101)-MIN(D$92:D$101))+0.001</f>
        <v>1.001</v>
      </c>
      <c r="Q98" s="91">
        <f t="shared" si="762"/>
        <v>0.001</v>
      </c>
      <c r="R98" s="91">
        <f t="shared" si="762"/>
        <v>0.709365683934027</v>
      </c>
      <c r="S98" s="91">
        <f t="shared" si="719"/>
        <v>0.182818181818182</v>
      </c>
      <c r="T98" s="91">
        <f t="shared" si="720"/>
        <v>0.418889205167506</v>
      </c>
      <c r="U98" s="91">
        <f t="shared" ref="U98:Z98" si="763">(I98-MIN(I$92:I$101))/(MAX(I$92:I$101)-MIN(I$92:I$101))+0.001</f>
        <v>0.143857142857143</v>
      </c>
      <c r="V98" s="91">
        <f t="shared" si="722"/>
        <v>1.001</v>
      </c>
      <c r="W98" s="91">
        <f t="shared" si="723"/>
        <v>0.954274042410694</v>
      </c>
      <c r="X98" s="91">
        <f t="shared" si="763"/>
        <v>0.615214969579776</v>
      </c>
      <c r="Y98" s="91">
        <f t="shared" si="763"/>
        <v>0.651341997264022</v>
      </c>
      <c r="Z98" s="91">
        <f t="shared" si="763"/>
        <v>0.442473325468607</v>
      </c>
      <c r="AB98" s="89">
        <f t="shared" ref="AB98:AL98" si="764">P98/SUM(P$92:P$101)</f>
        <v>0.163017772427954</v>
      </c>
      <c r="AC98" s="89">
        <f t="shared" si="764"/>
        <v>0.000209882461172011</v>
      </c>
      <c r="AD98" s="89">
        <f t="shared" si="764"/>
        <v>0.141765098929128</v>
      </c>
      <c r="AE98" s="89">
        <f t="shared" si="764"/>
        <v>0.0422793906844288</v>
      </c>
      <c r="AF98" s="89">
        <f t="shared" si="764"/>
        <v>0.100333033166432</v>
      </c>
      <c r="AG98" s="89">
        <f t="shared" si="764"/>
        <v>0.0371998522349465</v>
      </c>
      <c r="AH98" s="89">
        <f t="shared" si="764"/>
        <v>0.188427934282799</v>
      </c>
      <c r="AI98" s="89">
        <f t="shared" si="764"/>
        <v>0.132024692124234</v>
      </c>
      <c r="AJ98" s="89">
        <f t="shared" si="764"/>
        <v>0.145580906678535</v>
      </c>
      <c r="AK98" s="89">
        <f t="shared" si="764"/>
        <v>0.130154091755257</v>
      </c>
      <c r="AL98" s="89">
        <f t="shared" si="764"/>
        <v>0.118413811417124</v>
      </c>
      <c r="AN98" s="89">
        <f t="shared" si="509"/>
        <v>-0.295697293620334</v>
      </c>
      <c r="AO98" s="89">
        <f t="shared" si="510"/>
        <v>-0.00177748677548316</v>
      </c>
      <c r="AP98" s="89">
        <f t="shared" si="511"/>
        <v>-0.276950004079727</v>
      </c>
      <c r="AQ98" s="89">
        <f t="shared" si="512"/>
        <v>-0.133748972245448</v>
      </c>
      <c r="AR98" s="89">
        <f t="shared" si="513"/>
        <v>-0.230691759396617</v>
      </c>
      <c r="AS98" s="89">
        <f t="shared" si="514"/>
        <v>-0.122441471862542</v>
      </c>
      <c r="AT98" s="89">
        <f t="shared" si="515"/>
        <v>-0.314493694746325</v>
      </c>
      <c r="AU98" s="89">
        <f t="shared" si="516"/>
        <v>-0.267319149010522</v>
      </c>
      <c r="AV98" s="89">
        <f t="shared" si="517"/>
        <v>-0.280537797351153</v>
      </c>
      <c r="AW98" s="89">
        <f t="shared" si="518"/>
        <v>-0.265388905873725</v>
      </c>
      <c r="AX98" s="89">
        <f t="shared" si="519"/>
        <v>-0.252644145305814</v>
      </c>
      <c r="BL98" s="89">
        <f t="shared" ref="BL98:BV98" si="765">AZ$97*P98</f>
        <v>0.317391098984848</v>
      </c>
      <c r="BM98" s="89">
        <f t="shared" si="765"/>
        <v>0.00049028279174776</v>
      </c>
      <c r="BN98" s="89">
        <f t="shared" si="765"/>
        <v>0.136654463471407</v>
      </c>
      <c r="BO98" s="89">
        <f t="shared" si="765"/>
        <v>0.0328126051575002</v>
      </c>
      <c r="BP98" s="89">
        <f t="shared" si="765"/>
        <v>0.184979462103292</v>
      </c>
      <c r="BQ98" s="89">
        <f t="shared" si="765"/>
        <v>0.0545107260747511</v>
      </c>
      <c r="BR98" s="89">
        <f t="shared" si="765"/>
        <v>0.414181850909382</v>
      </c>
      <c r="BS98" s="89">
        <f t="shared" si="765"/>
        <v>0.559425901391274</v>
      </c>
      <c r="BT98" s="89">
        <f t="shared" si="765"/>
        <v>0.142718763856729</v>
      </c>
      <c r="BU98" s="89">
        <f t="shared" si="765"/>
        <v>0.270121997185926</v>
      </c>
      <c r="BV98" s="89">
        <f t="shared" si="765"/>
        <v>0.156326702571217</v>
      </c>
      <c r="BX98" s="89">
        <f t="shared" si="522"/>
        <v>0.454535845248003</v>
      </c>
      <c r="BY98" s="89">
        <f t="shared" si="523"/>
        <v>0.272302793335543</v>
      </c>
      <c r="BZ98" s="89">
        <f t="shared" si="524"/>
        <v>0.973607752300656</v>
      </c>
      <c r="CA98" s="89">
        <f t="shared" si="525"/>
        <v>0.569167463613872</v>
      </c>
      <c r="CC98" s="89">
        <f t="shared" ref="CC98:CF98" si="766">BX98/SUM(BX$92:BX$101)</f>
        <v>0.0866292473835581</v>
      </c>
      <c r="CD98" s="89">
        <f t="shared" si="766"/>
        <v>0.0666576829504321</v>
      </c>
      <c r="CE98" s="89">
        <f t="shared" si="766"/>
        <v>0.151290004679958</v>
      </c>
      <c r="CF98" s="89">
        <f t="shared" si="766"/>
        <v>0.130068240363152</v>
      </c>
      <c r="CH98" s="89">
        <f t="shared" si="527"/>
        <v>-0.211905343231071</v>
      </c>
      <c r="CI98" s="89">
        <f t="shared" si="528"/>
        <v>-0.180521334829829</v>
      </c>
      <c r="CJ98" s="89">
        <f t="shared" si="529"/>
        <v>-0.285719755505168</v>
      </c>
      <c r="CK98" s="89">
        <f t="shared" si="530"/>
        <v>-0.265299674848117</v>
      </c>
      <c r="CR98" s="89">
        <f t="shared" ref="CR98:CU98" si="767">CM$97*BX98</f>
        <v>0.0433760906533599</v>
      </c>
      <c r="CS98" s="89">
        <f t="shared" si="767"/>
        <v>0.0423675068482362</v>
      </c>
      <c r="CT98" s="89">
        <f t="shared" si="767"/>
        <v>0.193401715598315</v>
      </c>
      <c r="CU98" s="89">
        <f t="shared" si="767"/>
        <v>0.313233633801081</v>
      </c>
      <c r="CV98" s="89">
        <f t="shared" si="533"/>
        <v>0.592378946900992</v>
      </c>
      <c r="CX98" s="89">
        <f t="shared" si="534"/>
        <v>0.193401715598315</v>
      </c>
    </row>
    <row r="99" s="89" customFormat="1" spans="1:102">
      <c r="A99" s="7" t="s">
        <v>78</v>
      </c>
      <c r="B99" s="9">
        <v>2019</v>
      </c>
      <c r="C99" s="7" t="s">
        <v>70</v>
      </c>
      <c r="D99" s="89">
        <v>10054</v>
      </c>
      <c r="E99" s="89">
        <v>3.31112</v>
      </c>
      <c r="F99" s="89">
        <v>296493</v>
      </c>
      <c r="G99" s="89">
        <v>537</v>
      </c>
      <c r="H99" s="89">
        <v>5840</v>
      </c>
      <c r="I99" s="89">
        <v>12</v>
      </c>
      <c r="J99" s="89">
        <v>11362</v>
      </c>
      <c r="K99" s="89">
        <v>25.846092</v>
      </c>
      <c r="L99" s="89">
        <v>663700</v>
      </c>
      <c r="M99" s="89">
        <v>13690</v>
      </c>
      <c r="N99" s="89">
        <v>167740</v>
      </c>
      <c r="P99" s="90">
        <f t="shared" ref="P99:S99" si="768">(D99-MIN(D$92:D$101))/(MAX(D$92:D$101)-MIN(D$92:D$101))+0.001</f>
        <v>1.001</v>
      </c>
      <c r="Q99" s="91">
        <f t="shared" si="768"/>
        <v>0.0671711860052244</v>
      </c>
      <c r="R99" s="91">
        <f t="shared" si="768"/>
        <v>0.806577122622684</v>
      </c>
      <c r="S99" s="91">
        <f t="shared" si="719"/>
        <v>0.001</v>
      </c>
      <c r="T99" s="91">
        <f t="shared" si="720"/>
        <v>0.471440113860302</v>
      </c>
      <c r="U99" s="91">
        <f t="shared" ref="U99:Z99" si="769">(I99-MIN(I$92:I$101))/(MAX(I$92:I$101)-MIN(I$92:I$101))+0.001</f>
        <v>0.143857142857143</v>
      </c>
      <c r="V99" s="91">
        <f t="shared" si="722"/>
        <v>0.667666666666667</v>
      </c>
      <c r="W99" s="91">
        <f t="shared" si="723"/>
        <v>0.969849386368218</v>
      </c>
      <c r="X99" s="91">
        <f t="shared" si="769"/>
        <v>0.684865490732444</v>
      </c>
      <c r="Y99" s="91">
        <f t="shared" si="769"/>
        <v>0.767894664842681</v>
      </c>
      <c r="Z99" s="91">
        <f t="shared" si="769"/>
        <v>0.494866284225055</v>
      </c>
      <c r="AB99" s="89">
        <f t="shared" ref="AB99:AL99" si="770">P99/SUM(P$92:P$101)</f>
        <v>0.163017772427954</v>
      </c>
      <c r="AC99" s="89">
        <f t="shared" si="770"/>
        <v>0.0140980538386194</v>
      </c>
      <c r="AD99" s="89">
        <f t="shared" si="770"/>
        <v>0.161192581164118</v>
      </c>
      <c r="AE99" s="89">
        <f t="shared" si="770"/>
        <v>0.000231264692953116</v>
      </c>
      <c r="AF99" s="89">
        <f t="shared" si="770"/>
        <v>0.112920113472529</v>
      </c>
      <c r="AG99" s="89">
        <f t="shared" si="770"/>
        <v>0.0371998522349465</v>
      </c>
      <c r="AH99" s="89">
        <f t="shared" si="770"/>
        <v>0.125681369420062</v>
      </c>
      <c r="AI99" s="89">
        <f t="shared" si="770"/>
        <v>0.134179555297004</v>
      </c>
      <c r="AJ99" s="89">
        <f t="shared" si="770"/>
        <v>0.162062602543257</v>
      </c>
      <c r="AK99" s="89">
        <f t="shared" si="770"/>
        <v>0.153444170782978</v>
      </c>
      <c r="AL99" s="89">
        <f t="shared" si="770"/>
        <v>0.132435108477689</v>
      </c>
      <c r="AN99" s="89">
        <f t="shared" ref="AN99:AN131" si="771">AB99*LN(AB99)</f>
        <v>-0.295697293620334</v>
      </c>
      <c r="AO99" s="89">
        <f t="shared" ref="AO99:AO131" si="772">AC99*LN(AC99)</f>
        <v>-0.0600819370942428</v>
      </c>
      <c r="AP99" s="89">
        <f t="shared" ref="AP99:AP131" si="773">AD99*LN(AD99)</f>
        <v>-0.294201521641924</v>
      </c>
      <c r="AQ99" s="89">
        <f t="shared" ref="AQ99:AQ131" si="774">AE99*LN(AE99)</f>
        <v>-0.00193613590188636</v>
      </c>
      <c r="AR99" s="89">
        <f t="shared" ref="AR99:AR131" si="775">AF99*LN(AF99)</f>
        <v>-0.246287199307983</v>
      </c>
      <c r="AS99" s="89">
        <f t="shared" ref="AS99:AS131" si="776">AG99*LN(AG99)</f>
        <v>-0.122441471862542</v>
      </c>
      <c r="AT99" s="89">
        <f t="shared" ref="AT99:AT131" si="777">AH99*LN(AH99)</f>
        <v>-0.260663837475157</v>
      </c>
      <c r="AU99" s="89">
        <f t="shared" ref="AU99:AU131" si="778">AI99*LN(AI99)</f>
        <v>-0.269509889618769</v>
      </c>
      <c r="AV99" s="89">
        <f t="shared" ref="AV99:AV131" si="779">AJ99*LN(AJ99)</f>
        <v>-0.29491708082885</v>
      </c>
      <c r="AW99" s="89">
        <f t="shared" ref="AW99:AW131" si="780">AK99*LN(AK99)</f>
        <v>-0.287618590340868</v>
      </c>
      <c r="AX99" s="89">
        <f t="shared" ref="AX99:AX131" si="781">AL99*LN(AL99)</f>
        <v>-0.267739092606598</v>
      </c>
      <c r="BL99" s="89">
        <f t="shared" ref="BL99:BV99" si="782">AZ$97*P99</f>
        <v>0.317391098984848</v>
      </c>
      <c r="BM99" s="89">
        <f t="shared" si="782"/>
        <v>0.0329328765996495</v>
      </c>
      <c r="BN99" s="89">
        <f t="shared" si="782"/>
        <v>0.155381584472819</v>
      </c>
      <c r="BO99" s="89">
        <f t="shared" si="782"/>
        <v>0.000179482176396072</v>
      </c>
      <c r="BP99" s="89">
        <f t="shared" si="782"/>
        <v>0.208185691108753</v>
      </c>
      <c r="BQ99" s="89">
        <f t="shared" si="782"/>
        <v>0.0545107260747511</v>
      </c>
      <c r="BR99" s="89">
        <f t="shared" si="782"/>
        <v>0.276259156633864</v>
      </c>
      <c r="BS99" s="89">
        <f t="shared" si="782"/>
        <v>0.568556665140129</v>
      </c>
      <c r="BT99" s="89">
        <f t="shared" si="782"/>
        <v>0.158876427067811</v>
      </c>
      <c r="BU99" s="89">
        <f t="shared" si="782"/>
        <v>0.318458262121922</v>
      </c>
      <c r="BV99" s="89">
        <f t="shared" si="782"/>
        <v>0.174837238707313</v>
      </c>
      <c r="BX99" s="89">
        <f t="shared" si="522"/>
        <v>0.505705560057317</v>
      </c>
      <c r="BY99" s="89">
        <f t="shared" si="523"/>
        <v>0.2628758993599</v>
      </c>
      <c r="BZ99" s="89">
        <f t="shared" si="524"/>
        <v>0.844815821773993</v>
      </c>
      <c r="CA99" s="89">
        <f t="shared" si="525"/>
        <v>0.652171927897046</v>
      </c>
      <c r="CC99" s="89">
        <f t="shared" ref="CC99:CF99" si="783">BX99/SUM(BX$92:BX$101)</f>
        <v>0.0963816000948026</v>
      </c>
      <c r="CD99" s="89">
        <f t="shared" si="783"/>
        <v>0.0643500499579881</v>
      </c>
      <c r="CE99" s="89">
        <f t="shared" si="783"/>
        <v>0.131276881606444</v>
      </c>
      <c r="CF99" s="89">
        <f t="shared" si="783"/>
        <v>0.14903672556617</v>
      </c>
      <c r="CH99" s="89">
        <f t="shared" si="527"/>
        <v>-0.225478967245878</v>
      </c>
      <c r="CI99" s="89">
        <f t="shared" si="528"/>
        <v>-0.176539057594543</v>
      </c>
      <c r="CJ99" s="89">
        <f t="shared" ref="CJ99:CJ131" si="784">CE99*LN(CE99)</f>
        <v>-0.266550696110299</v>
      </c>
      <c r="CK99" s="89">
        <f t="shared" ref="CK99:CK131" si="785">CF99*LN(CF99)</f>
        <v>-0.283700725353017</v>
      </c>
      <c r="CR99" s="89">
        <f t="shared" ref="CR99:CU99" si="786">CM$97*BX99</f>
        <v>0.048259186698435</v>
      </c>
      <c r="CS99" s="89">
        <f t="shared" si="786"/>
        <v>0.0409007793491227</v>
      </c>
      <c r="CT99" s="89">
        <f t="shared" si="786"/>
        <v>0.167817921446906</v>
      </c>
      <c r="CU99" s="89">
        <f t="shared" si="786"/>
        <v>0.358914020736848</v>
      </c>
      <c r="CV99" s="89">
        <f t="shared" ref="CV99:CV122" si="787">SUM(CR99:CU99)</f>
        <v>0.615891908231312</v>
      </c>
      <c r="CX99" s="89">
        <f t="shared" ref="CX99:CX131" si="788">MEDIAN(CR99:CV99)</f>
        <v>0.167817921446906</v>
      </c>
    </row>
    <row r="100" s="89" customFormat="1" spans="1:102">
      <c r="A100" s="7" t="s">
        <v>78</v>
      </c>
      <c r="B100" s="9">
        <v>2020</v>
      </c>
      <c r="C100" s="7" t="s">
        <v>70</v>
      </c>
      <c r="D100" s="89">
        <v>10054</v>
      </c>
      <c r="E100" s="89">
        <v>3.3449373</v>
      </c>
      <c r="F100" s="89">
        <v>309890</v>
      </c>
      <c r="G100" s="89">
        <v>567</v>
      </c>
      <c r="H100" s="89">
        <v>6320</v>
      </c>
      <c r="I100" s="89">
        <v>12</v>
      </c>
      <c r="J100" s="89">
        <v>11825</v>
      </c>
      <c r="K100" s="89">
        <v>25.636417</v>
      </c>
      <c r="L100" s="89">
        <v>723705</v>
      </c>
      <c r="M100" s="89">
        <v>14542</v>
      </c>
      <c r="N100" s="89">
        <v>220930</v>
      </c>
      <c r="P100" s="90">
        <f t="shared" ref="P100:S100" si="789">(D100-MIN(D$92:D$101))/(MAX(D$92:D$101)-MIN(D$92:D$101))+0.001</f>
        <v>1.001</v>
      </c>
      <c r="Q100" s="91">
        <f t="shared" si="789"/>
        <v>0.13334217633844</v>
      </c>
      <c r="R100" s="91">
        <f t="shared" si="789"/>
        <v>0.903788561311342</v>
      </c>
      <c r="S100" s="91">
        <f t="shared" si="719"/>
        <v>0.248933884297521</v>
      </c>
      <c r="T100" s="91">
        <f t="shared" si="720"/>
        <v>0.523991022553098</v>
      </c>
      <c r="U100" s="91">
        <f t="shared" ref="U100:Z100" si="790">(I100-MIN(I$92:I$101))/(MAX(I$92:I$101)-MIN(I$92:I$101))+0.001</f>
        <v>0.143857142857143</v>
      </c>
      <c r="V100" s="91">
        <f t="shared" si="722"/>
        <v>0.334333333333333</v>
      </c>
      <c r="W100" s="91">
        <f t="shared" si="723"/>
        <v>0.985424730325742</v>
      </c>
      <c r="X100" s="91">
        <f t="shared" si="790"/>
        <v>0.798066452860444</v>
      </c>
      <c r="Y100" s="91">
        <f t="shared" si="790"/>
        <v>0.884447332421341</v>
      </c>
      <c r="Z100" s="91">
        <f t="shared" si="790"/>
        <v>0.904988650119898</v>
      </c>
      <c r="AB100" s="89">
        <f t="shared" ref="AB100:AL100" si="791">P100/SUM(P$92:P$101)</f>
        <v>0.163017772427954</v>
      </c>
      <c r="AC100" s="89">
        <f t="shared" si="791"/>
        <v>0.0279861841479441</v>
      </c>
      <c r="AD100" s="89">
        <f t="shared" si="791"/>
        <v>0.180620063399109</v>
      </c>
      <c r="AE100" s="89">
        <f t="shared" si="791"/>
        <v>0.0575696183176928</v>
      </c>
      <c r="AF100" s="89">
        <f t="shared" si="791"/>
        <v>0.125507193778626</v>
      </c>
      <c r="AG100" s="89">
        <f t="shared" si="791"/>
        <v>0.0371998522349465</v>
      </c>
      <c r="AH100" s="89">
        <f t="shared" si="791"/>
        <v>0.062934804557325</v>
      </c>
      <c r="AI100" s="89">
        <f t="shared" si="791"/>
        <v>0.136334418469774</v>
      </c>
      <c r="AJ100" s="89">
        <f t="shared" si="791"/>
        <v>0.188849822488073</v>
      </c>
      <c r="AK100" s="89">
        <f t="shared" si="791"/>
        <v>0.1767342498107</v>
      </c>
      <c r="AL100" s="89">
        <f t="shared" si="791"/>
        <v>0.242191221892174</v>
      </c>
      <c r="AN100" s="89">
        <f t="shared" si="771"/>
        <v>-0.295697293620334</v>
      </c>
      <c r="AO100" s="89">
        <f t="shared" si="772"/>
        <v>-0.100079834689117</v>
      </c>
      <c r="AP100" s="89">
        <f t="shared" si="773"/>
        <v>-0.309105870627619</v>
      </c>
      <c r="AQ100" s="89">
        <f t="shared" si="774"/>
        <v>-0.16434746144662</v>
      </c>
      <c r="AR100" s="89">
        <f t="shared" si="775"/>
        <v>-0.260476651151092</v>
      </c>
      <c r="AS100" s="89">
        <f t="shared" si="776"/>
        <v>-0.122441471862542</v>
      </c>
      <c r="AT100" s="89">
        <f t="shared" si="777"/>
        <v>-0.17405601584979</v>
      </c>
      <c r="AU100" s="89">
        <f t="shared" si="778"/>
        <v>-0.271666022608134</v>
      </c>
      <c r="AV100" s="89">
        <f t="shared" si="779"/>
        <v>-0.314775482736768</v>
      </c>
      <c r="AW100" s="89">
        <f t="shared" si="780"/>
        <v>-0.306299557801439</v>
      </c>
      <c r="AX100" s="89">
        <f t="shared" si="781"/>
        <v>-0.343433859339379</v>
      </c>
      <c r="BL100" s="89">
        <f t="shared" ref="BL100:BV100" si="792">AZ$97*P100</f>
        <v>0.317391098984848</v>
      </c>
      <c r="BM100" s="89">
        <f t="shared" si="792"/>
        <v>0.0653753744729325</v>
      </c>
      <c r="BN100" s="89">
        <f t="shared" si="792"/>
        <v>0.174108705474231</v>
      </c>
      <c r="BO100" s="89">
        <f t="shared" si="792"/>
        <v>0.0446791953324472</v>
      </c>
      <c r="BP100" s="89">
        <f t="shared" si="792"/>
        <v>0.231391920114214</v>
      </c>
      <c r="BQ100" s="89">
        <f t="shared" si="792"/>
        <v>0.0545107260747511</v>
      </c>
      <c r="BR100" s="89">
        <f t="shared" si="792"/>
        <v>0.138336462358345</v>
      </c>
      <c r="BS100" s="89">
        <f t="shared" si="792"/>
        <v>0.577687428888984</v>
      </c>
      <c r="BT100" s="89">
        <f t="shared" si="792"/>
        <v>0.185137006184304</v>
      </c>
      <c r="BU100" s="89">
        <f t="shared" si="792"/>
        <v>0.366794527057919</v>
      </c>
      <c r="BV100" s="89">
        <f t="shared" si="792"/>
        <v>0.319734283163376</v>
      </c>
      <c r="BX100" s="89">
        <f t="shared" si="522"/>
        <v>0.556875178932012</v>
      </c>
      <c r="BY100" s="89">
        <f t="shared" si="523"/>
        <v>0.330581841521412</v>
      </c>
      <c r="BZ100" s="89">
        <f t="shared" si="524"/>
        <v>0.716023891247329</v>
      </c>
      <c r="CA100" s="89">
        <f t="shared" si="525"/>
        <v>0.871665816405599</v>
      </c>
      <c r="CC100" s="89">
        <f t="shared" ref="CC100:CF100" si="793">BX100/SUM(BX$92:BX$101)</f>
        <v>0.106133934522024</v>
      </c>
      <c r="CD100" s="89">
        <f t="shared" si="793"/>
        <v>0.0809239571558518</v>
      </c>
      <c r="CE100" s="89">
        <f t="shared" si="793"/>
        <v>0.111263758532931</v>
      </c>
      <c r="CF100" s="89">
        <f t="shared" si="793"/>
        <v>0.19919627556487</v>
      </c>
      <c r="CH100" s="89">
        <f t="shared" si="527"/>
        <v>-0.238064087909951</v>
      </c>
      <c r="CI100" s="89">
        <f t="shared" si="528"/>
        <v>-0.203462684261619</v>
      </c>
      <c r="CJ100" s="89">
        <f t="shared" si="784"/>
        <v>-0.244318712585964</v>
      </c>
      <c r="CK100" s="89">
        <f t="shared" si="785"/>
        <v>-0.321396145244858</v>
      </c>
      <c r="CR100" s="89">
        <f t="shared" ref="CR100:CU100" si="794">CM$97*BX100</f>
        <v>0.0531422735885253</v>
      </c>
      <c r="CS100" s="89">
        <f t="shared" si="794"/>
        <v>0.0514351258134259</v>
      </c>
      <c r="CT100" s="89">
        <f t="shared" si="794"/>
        <v>0.142234127295498</v>
      </c>
      <c r="CU100" s="89">
        <f t="shared" si="794"/>
        <v>0.47970952063792</v>
      </c>
      <c r="CV100" s="89">
        <f t="shared" si="787"/>
        <v>0.726521047335369</v>
      </c>
      <c r="CX100" s="89">
        <f t="shared" si="788"/>
        <v>0.142234127295498</v>
      </c>
    </row>
    <row r="101" s="89" customFormat="1" spans="1:102">
      <c r="A101" s="7" t="s">
        <v>78</v>
      </c>
      <c r="B101" s="9">
        <v>2021</v>
      </c>
      <c r="C101" s="8" t="s">
        <v>70</v>
      </c>
      <c r="D101" s="89">
        <v>10054</v>
      </c>
      <c r="E101" s="89">
        <v>3.3787547</v>
      </c>
      <c r="F101" s="89">
        <v>323287</v>
      </c>
      <c r="G101" s="89">
        <v>567</v>
      </c>
      <c r="H101" s="89">
        <v>6800</v>
      </c>
      <c r="I101" s="89">
        <v>12</v>
      </c>
      <c r="J101" s="89">
        <v>12288</v>
      </c>
      <c r="K101" s="89">
        <v>25.426743</v>
      </c>
      <c r="L101" s="89">
        <v>831275</v>
      </c>
      <c r="M101" s="89">
        <v>15394</v>
      </c>
      <c r="N101" s="89">
        <v>233382</v>
      </c>
      <c r="P101" s="90">
        <f t="shared" ref="P101:S101" si="795">(D101-MIN(D$92:D$101))/(MAX(D$92:D$101)-MIN(D$92:D$101))+0.001</f>
        <v>1.001</v>
      </c>
      <c r="Q101" s="91">
        <f t="shared" si="795"/>
        <v>0.199513362343665</v>
      </c>
      <c r="R101" s="91">
        <f t="shared" si="795"/>
        <v>1.001</v>
      </c>
      <c r="S101" s="91">
        <f t="shared" si="719"/>
        <v>0.248933884297521</v>
      </c>
      <c r="T101" s="91">
        <f t="shared" si="720"/>
        <v>0.576541931245894</v>
      </c>
      <c r="U101" s="91">
        <f t="shared" ref="U101:Z101" si="796">(I101-MIN(I$92:I$101))/(MAX(I$92:I$101)-MIN(I$92:I$101))+0.001</f>
        <v>0.143857142857143</v>
      </c>
      <c r="V101" s="91">
        <f t="shared" si="722"/>
        <v>0.001</v>
      </c>
      <c r="W101" s="91">
        <f t="shared" si="723"/>
        <v>1.001</v>
      </c>
      <c r="X101" s="91">
        <f t="shared" si="796"/>
        <v>1.001</v>
      </c>
      <c r="Y101" s="91">
        <f t="shared" si="796"/>
        <v>1.001</v>
      </c>
      <c r="Z101" s="91">
        <f t="shared" si="796"/>
        <v>1.001</v>
      </c>
      <c r="AB101" s="89">
        <f t="shared" ref="AB101:AL101" si="797">P101/SUM(P$92:P$101)</f>
        <v>0.163017772427954</v>
      </c>
      <c r="AC101" s="89">
        <f t="shared" si="797"/>
        <v>0.0418743555253916</v>
      </c>
      <c r="AD101" s="89">
        <f t="shared" si="797"/>
        <v>0.2000475456341</v>
      </c>
      <c r="AE101" s="89">
        <f t="shared" si="797"/>
        <v>0.0575696183176928</v>
      </c>
      <c r="AF101" s="89">
        <f t="shared" si="797"/>
        <v>0.138094274084723</v>
      </c>
      <c r="AG101" s="89">
        <f t="shared" si="797"/>
        <v>0.0371998522349465</v>
      </c>
      <c r="AH101" s="89">
        <f t="shared" si="797"/>
        <v>0.00018823969458821</v>
      </c>
      <c r="AI101" s="89">
        <f t="shared" si="797"/>
        <v>0.138489271365386</v>
      </c>
      <c r="AJ101" s="89">
        <f t="shared" si="797"/>
        <v>0.236870841560882</v>
      </c>
      <c r="AK101" s="89">
        <f t="shared" si="797"/>
        <v>0.200024328838421</v>
      </c>
      <c r="AL101" s="89">
        <f t="shared" si="797"/>
        <v>0.267885584069974</v>
      </c>
      <c r="AN101" s="89">
        <f t="shared" si="771"/>
        <v>-0.295697293620334</v>
      </c>
      <c r="AO101" s="89">
        <f t="shared" si="772"/>
        <v>-0.132870750354041</v>
      </c>
      <c r="AP101" s="89">
        <f t="shared" si="773"/>
        <v>-0.321916552947791</v>
      </c>
      <c r="AQ101" s="89">
        <f t="shared" si="774"/>
        <v>-0.16434746144662</v>
      </c>
      <c r="AR101" s="89">
        <f t="shared" si="775"/>
        <v>-0.273401623644037</v>
      </c>
      <c r="AS101" s="89">
        <f t="shared" si="776"/>
        <v>-0.122441471862542</v>
      </c>
      <c r="AT101" s="89">
        <f t="shared" si="777"/>
        <v>-0.00161468140487423</v>
      </c>
      <c r="AU101" s="89">
        <f t="shared" si="778"/>
        <v>-0.27378808498236</v>
      </c>
      <c r="AV101" s="89">
        <f t="shared" si="779"/>
        <v>-0.341150922131766</v>
      </c>
      <c r="AW101" s="89">
        <f t="shared" si="780"/>
        <v>-0.321902407923648</v>
      </c>
      <c r="AX101" s="89">
        <f t="shared" si="781"/>
        <v>-0.352857636223838</v>
      </c>
      <c r="AY101" s="89" t="s">
        <v>170</v>
      </c>
      <c r="BL101" s="89">
        <f t="shared" ref="BL101:BV101" si="798">AZ$97*P101</f>
        <v>0.317391098984848</v>
      </c>
      <c r="BM101" s="89">
        <f t="shared" si="798"/>
        <v>0.0978179682808345</v>
      </c>
      <c r="BN101" s="89">
        <f t="shared" si="798"/>
        <v>0.192835826475644</v>
      </c>
      <c r="BO101" s="89">
        <f t="shared" si="798"/>
        <v>0.0446791953324472</v>
      </c>
      <c r="BP101" s="89">
        <f t="shared" si="798"/>
        <v>0.254598149119674</v>
      </c>
      <c r="BQ101" s="89">
        <f t="shared" si="798"/>
        <v>0.0545107260747511</v>
      </c>
      <c r="BR101" s="89">
        <f t="shared" si="798"/>
        <v>0.000413768082826556</v>
      </c>
      <c r="BS101" s="89">
        <f t="shared" si="798"/>
        <v>0.586818149090617</v>
      </c>
      <c r="BT101" s="89">
        <f t="shared" si="798"/>
        <v>0.232213924700448</v>
      </c>
      <c r="BU101" s="89">
        <f t="shared" si="798"/>
        <v>0.415130791993915</v>
      </c>
      <c r="BV101" s="89">
        <f t="shared" si="798"/>
        <v>0.353655283305637</v>
      </c>
      <c r="BX101" s="89">
        <f t="shared" si="522"/>
        <v>0.608044893741327</v>
      </c>
      <c r="BY101" s="89">
        <f t="shared" si="523"/>
        <v>0.353788070526872</v>
      </c>
      <c r="BZ101" s="89">
        <f t="shared" si="524"/>
        <v>0.587231917173444</v>
      </c>
      <c r="CA101" s="89">
        <f t="shared" si="525"/>
        <v>1.001</v>
      </c>
      <c r="CC101" s="89">
        <f t="shared" ref="CC101:CF101" si="799">BX101/SUM(BX$92:BX$101)</f>
        <v>0.115886287233269</v>
      </c>
      <c r="CD101" s="89">
        <f t="shared" si="799"/>
        <v>0.0866046680900764</v>
      </c>
      <c r="CE101" s="89">
        <f t="shared" si="799"/>
        <v>0.0912506286925659</v>
      </c>
      <c r="CF101" s="89">
        <f t="shared" si="799"/>
        <v>0.228752198477465</v>
      </c>
      <c r="CH101" s="89">
        <f t="shared" si="527"/>
        <v>-0.249751851134646</v>
      </c>
      <c r="CI101" s="89">
        <f t="shared" si="528"/>
        <v>-0.211869795190213</v>
      </c>
      <c r="CJ101" s="89">
        <f t="shared" si="784"/>
        <v>-0.21846727263592</v>
      </c>
      <c r="CK101" s="89">
        <f t="shared" si="785"/>
        <v>-0.337436019783868</v>
      </c>
      <c r="CL101" s="89" t="s">
        <v>170</v>
      </c>
      <c r="CR101" s="89">
        <f t="shared" ref="CR101:CU101" si="800">CM$97*BX101</f>
        <v>0.0580253696336005</v>
      </c>
      <c r="CS101" s="89">
        <f t="shared" si="800"/>
        <v>0.0550457757603731</v>
      </c>
      <c r="CT101" s="89">
        <f t="shared" si="800"/>
        <v>0.116650324493678</v>
      </c>
      <c r="CU101" s="89">
        <f t="shared" si="800"/>
        <v>0.550886843467909</v>
      </c>
      <c r="CV101" s="89">
        <f t="shared" si="787"/>
        <v>0.78060831335556</v>
      </c>
      <c r="CX101" s="89">
        <f t="shared" si="788"/>
        <v>0.116650324493678</v>
      </c>
    </row>
    <row r="102" s="95" customFormat="1" spans="1:102">
      <c r="A102" s="58" t="s">
        <v>82</v>
      </c>
      <c r="B102" s="59">
        <v>2012</v>
      </c>
      <c r="C102" s="58" t="s">
        <v>70</v>
      </c>
      <c r="D102" s="95">
        <v>8938</v>
      </c>
      <c r="E102" s="95">
        <v>5.2154844</v>
      </c>
      <c r="F102" s="95">
        <v>110239</v>
      </c>
      <c r="G102" s="95">
        <v>109</v>
      </c>
      <c r="H102" s="95">
        <v>303</v>
      </c>
      <c r="I102" s="95">
        <v>24</v>
      </c>
      <c r="J102" s="95">
        <v>9085</v>
      </c>
      <c r="K102" s="95">
        <v>35.833755</v>
      </c>
      <c r="L102" s="95">
        <v>1034000</v>
      </c>
      <c r="M102" s="95">
        <v>8974</v>
      </c>
      <c r="N102" s="95">
        <v>62257</v>
      </c>
      <c r="O102" s="121"/>
      <c r="P102" s="96">
        <f t="shared" ref="P102:U102" si="801">(D102-MIN(D$102:D$111))/(MAX(D$102:D$111)-MIN(D$102:D$111))+0.001</f>
        <v>0.001</v>
      </c>
      <c r="Q102" s="96">
        <f t="shared" si="801"/>
        <v>0.150289066282677</v>
      </c>
      <c r="R102" s="96">
        <f t="shared" si="801"/>
        <v>0.001</v>
      </c>
      <c r="S102" s="96">
        <f t="shared" si="801"/>
        <v>0.00793069306930693</v>
      </c>
      <c r="T102" s="96">
        <f t="shared" si="801"/>
        <v>0.215788732394366</v>
      </c>
      <c r="U102" s="96">
        <f t="shared" si="801"/>
        <v>0.701</v>
      </c>
      <c r="V102" s="91">
        <f>(MAX(J$102:J$111)-J102)/(MAX(J$102:J$111)-MIN(J$102:J$111))+0.001</f>
        <v>1.001</v>
      </c>
      <c r="W102" s="91">
        <f>(MAX(K$102:K$111)-K102)/(MAX(K$102:K$111)-MIN(K$102:K$111))+0.001</f>
        <v>0.266010033866998</v>
      </c>
      <c r="X102" s="96">
        <f>(L102-MIN(L$102:L$111))/(MAX(L$102:L$111)-MIN(L$102:L$111))+0.001</f>
        <v>0.173474304336927</v>
      </c>
      <c r="Y102" s="96">
        <f>(M102-MIN(M$102:M$111))/(MAX(M$102:M$111)-MIN(M$102:M$111))+0.001</f>
        <v>0.001</v>
      </c>
      <c r="Z102" s="96">
        <f>(N102-MIN(N$102:N$111))/(MAX(N$102:N$111)-MIN(N$102:N$111))+0.001</f>
        <v>0.001</v>
      </c>
      <c r="AA102" s="121"/>
      <c r="AB102" s="95">
        <f>P102/SUM(P$102:P$111)</f>
        <v>0.000335021800461657</v>
      </c>
      <c r="AC102" s="95">
        <f t="shared" ref="AC102:AL102" si="802">Q102/SUM(Q$102:Q$111)</f>
        <v>0.0485548919916086</v>
      </c>
      <c r="AD102" s="95">
        <f t="shared" si="802"/>
        <v>0.000175333998814402</v>
      </c>
      <c r="AE102" s="95">
        <f t="shared" si="802"/>
        <v>0.00569863403528742</v>
      </c>
      <c r="AF102" s="95">
        <f t="shared" si="802"/>
        <v>0.0450174093172903</v>
      </c>
      <c r="AG102" s="95">
        <f t="shared" si="802"/>
        <v>0.170559610705596</v>
      </c>
      <c r="AH102" s="95">
        <f t="shared" si="802"/>
        <v>0.394848904107119</v>
      </c>
      <c r="AI102" s="95">
        <f t="shared" si="802"/>
        <v>0.03767502069914</v>
      </c>
      <c r="AJ102" s="95">
        <f t="shared" si="802"/>
        <v>0.039272843792959</v>
      </c>
      <c r="AK102" s="95">
        <f t="shared" si="802"/>
        <v>0.000183576328396515</v>
      </c>
      <c r="AL102" s="95">
        <f t="shared" si="802"/>
        <v>0.000253372584538829</v>
      </c>
      <c r="AM102" s="121"/>
      <c r="AN102" s="89">
        <f t="shared" si="771"/>
        <v>-0.00268061494136411</v>
      </c>
      <c r="AO102" s="89">
        <f t="shared" si="772"/>
        <v>-0.14688147746466</v>
      </c>
      <c r="AP102" s="89">
        <f t="shared" si="773"/>
        <v>-0.00151643181662093</v>
      </c>
      <c r="AQ102" s="89">
        <f t="shared" si="774"/>
        <v>-0.029447855360059</v>
      </c>
      <c r="AR102" s="89">
        <f t="shared" si="775"/>
        <v>-0.139585750738386</v>
      </c>
      <c r="AS102" s="89">
        <f t="shared" si="776"/>
        <v>-0.301663738379426</v>
      </c>
      <c r="AT102" s="89">
        <f t="shared" si="777"/>
        <v>-0.366914176683902</v>
      </c>
      <c r="AU102" s="89">
        <f t="shared" si="778"/>
        <v>-0.123527274954478</v>
      </c>
      <c r="AV102" s="89">
        <f t="shared" si="779"/>
        <v>-0.127134913795228</v>
      </c>
      <c r="AW102" s="89">
        <f t="shared" si="780"/>
        <v>-0.0015792851274122</v>
      </c>
      <c r="AX102" s="89">
        <f t="shared" si="781"/>
        <v>-0.00209808956202543</v>
      </c>
      <c r="AZ102" s="95">
        <f>SUM(AN102:AN111)</f>
        <v>-1.69179604772873</v>
      </c>
      <c r="BA102" s="95">
        <f t="shared" ref="BA102:BJ102" si="803">SUM(AO102:AO111)</f>
        <v>-1.90817456932696</v>
      </c>
      <c r="BB102" s="95">
        <f t="shared" si="803"/>
        <v>-2.09391516876584</v>
      </c>
      <c r="BC102" s="95">
        <f t="shared" si="803"/>
        <v>-1.08261962821303</v>
      </c>
      <c r="BD102" s="95">
        <f t="shared" si="803"/>
        <v>-1.98015807421822</v>
      </c>
      <c r="BE102" s="95">
        <f t="shared" si="803"/>
        <v>-1.74722717921091</v>
      </c>
      <c r="BF102" s="95">
        <f t="shared" si="803"/>
        <v>-1.75634425479335</v>
      </c>
      <c r="BG102" s="95">
        <f t="shared" si="803"/>
        <v>-2.14799431409608</v>
      </c>
      <c r="BH102" s="95">
        <f t="shared" si="803"/>
        <v>-1.97572713965071</v>
      </c>
      <c r="BI102" s="95">
        <f t="shared" si="803"/>
        <v>-2.0817391049169</v>
      </c>
      <c r="BJ102" s="95">
        <f t="shared" si="803"/>
        <v>-1.95242485175451</v>
      </c>
      <c r="BK102" s="121"/>
      <c r="BL102" s="95">
        <f t="shared" ref="BL102:BV102" si="804">AZ$107*P102</f>
        <v>0.000381836586424532</v>
      </c>
      <c r="BM102" s="95">
        <f t="shared" si="804"/>
        <v>0.0720084331457623</v>
      </c>
      <c r="BN102" s="95">
        <f t="shared" si="804"/>
        <v>0.000139030533673729</v>
      </c>
      <c r="BO102" s="95">
        <f t="shared" si="804"/>
        <v>0.00262603787545679</v>
      </c>
      <c r="BP102" s="95">
        <f t="shared" si="804"/>
        <v>0.0842315622050241</v>
      </c>
      <c r="BQ102" s="95">
        <f t="shared" si="804"/>
        <v>0.195252260881648</v>
      </c>
      <c r="BR102" s="95">
        <f t="shared" si="804"/>
        <v>0.515223752466755</v>
      </c>
      <c r="BS102" s="95">
        <f t="shared" si="804"/>
        <v>0.129092263794307</v>
      </c>
      <c r="BT102" s="95">
        <f t="shared" si="804"/>
        <v>0.0410809247535307</v>
      </c>
      <c r="BU102" s="95">
        <f t="shared" si="804"/>
        <v>0.000413615881116514</v>
      </c>
      <c r="BV102" s="95">
        <f t="shared" si="804"/>
        <v>0.000349571382204387</v>
      </c>
      <c r="BW102" s="121"/>
      <c r="BX102" s="89">
        <f t="shared" si="522"/>
        <v>0.0725293002658606</v>
      </c>
      <c r="BY102" s="89">
        <f t="shared" si="523"/>
        <v>0.282109860962129</v>
      </c>
      <c r="BZ102" s="89">
        <f t="shared" si="524"/>
        <v>0.644316016261062</v>
      </c>
      <c r="CA102" s="89">
        <f t="shared" si="525"/>
        <v>0.0418441120168516</v>
      </c>
      <c r="CB102" s="121"/>
      <c r="CC102" s="95">
        <f>BX102/SUM(BX$102:BX$111)</f>
        <v>0.0212340034817419</v>
      </c>
      <c r="CD102" s="95">
        <f>BY102/SUM(BY$102:BY$111)</f>
        <v>0.0811434236326812</v>
      </c>
      <c r="CE102" s="95">
        <f>BZ102/SUM(BZ$102:BZ$111)</f>
        <v>0.136180699961817</v>
      </c>
      <c r="CF102" s="95">
        <f>CA102/SUM(CA$102:CA$111)</f>
        <v>0.00894331878151945</v>
      </c>
      <c r="CG102" s="121"/>
      <c r="CH102" s="89">
        <f t="shared" si="527"/>
        <v>-0.0817965971830246</v>
      </c>
      <c r="CI102" s="89">
        <f t="shared" si="528"/>
        <v>-0.203794713028274</v>
      </c>
      <c r="CJ102" s="89">
        <f t="shared" si="784"/>
        <v>-0.271513348091795</v>
      </c>
      <c r="CK102" s="89">
        <f t="shared" si="785"/>
        <v>-0.0421842800508562</v>
      </c>
      <c r="CM102" s="95">
        <f>SUM(CH102:CH111)</f>
        <v>-2.13692469538729</v>
      </c>
      <c r="CN102" s="95">
        <f>SUM(CI102:CI111)</f>
        <v>-2.1286436057735</v>
      </c>
      <c r="CO102" s="95">
        <f>SUM(CJ102:CJ111)</f>
        <v>-2.27740832977408</v>
      </c>
      <c r="CP102" s="95">
        <f>SUM(CK102:CK111)</f>
        <v>-2.06042297550215</v>
      </c>
      <c r="CQ102" s="121"/>
      <c r="CR102" s="95">
        <f t="shared" ref="CR102:CU102" si="805">CM$107*BX102</f>
        <v>0.0147354989885299</v>
      </c>
      <c r="CS102" s="95">
        <f t="shared" si="805"/>
        <v>0.0536390160898612</v>
      </c>
      <c r="CT102" s="95">
        <f t="shared" si="805"/>
        <v>0.108051322251287</v>
      </c>
      <c r="CU102" s="95">
        <f t="shared" si="805"/>
        <v>0.0183695390939357</v>
      </c>
      <c r="CV102" s="89">
        <f t="shared" si="787"/>
        <v>0.194795376423614</v>
      </c>
      <c r="CW102" s="95">
        <f>AVERAGE(CV102:CV111)</f>
        <v>0.420243381659693</v>
      </c>
      <c r="CX102" s="89">
        <f t="shared" si="788"/>
        <v>0.0536390160898612</v>
      </c>
    </row>
    <row r="103" s="89" customFormat="1" spans="1:102">
      <c r="A103" s="7" t="s">
        <v>82</v>
      </c>
      <c r="B103" s="9">
        <v>2013</v>
      </c>
      <c r="C103" s="7" t="s">
        <v>70</v>
      </c>
      <c r="D103" s="89">
        <v>8945</v>
      </c>
      <c r="E103" s="89">
        <v>5.1020682</v>
      </c>
      <c r="F103" s="89">
        <v>122464</v>
      </c>
      <c r="G103" s="89">
        <v>131</v>
      </c>
      <c r="H103" s="89">
        <v>456</v>
      </c>
      <c r="I103" s="89">
        <v>26</v>
      </c>
      <c r="J103" s="89">
        <v>10805</v>
      </c>
      <c r="K103" s="89">
        <v>39.826786</v>
      </c>
      <c r="L103" s="89">
        <v>1085300</v>
      </c>
      <c r="M103" s="89">
        <v>10096</v>
      </c>
      <c r="N103" s="89">
        <v>68318</v>
      </c>
      <c r="P103" s="90">
        <f t="shared" ref="P103:P111" si="806">(D103-MIN(D$102:D$111))/(MAX(D$102:D$111)-MIN(D$102:D$111))+0.001</f>
        <v>0.00937320574162679</v>
      </c>
      <c r="Q103" s="90">
        <f t="shared" ref="Q103:Q111" si="807">(E103-MIN(E$102:E$111))/(MAX(E$102:E$111)-MIN(E$102:E$111))+0.001</f>
        <v>0.0957999222463536</v>
      </c>
      <c r="R103" s="90">
        <f t="shared" ref="R103:R111" si="808">(F103-MIN(F$102:F$111))/(MAX(F$102:F$111)-MIN(F$102:F$111))+0.001</f>
        <v>0.175707748592334</v>
      </c>
      <c r="S103" s="90">
        <f t="shared" ref="S103:S111" si="809">(G103-MIN(G$102:G$111))/(MAX(G$102:G$111)-MIN(G$102:G$111))+0.001</f>
        <v>0.0188217821782178</v>
      </c>
      <c r="T103" s="90">
        <f t="shared" ref="T103:T111" si="810">(H103-MIN(H$102:H$111))/(MAX(H$102:H$111)-MIN(H$102:H$111))+0.001</f>
        <v>0.485154929577465</v>
      </c>
      <c r="U103" s="90">
        <f t="shared" ref="U103:U111" si="811">(I103-MIN(I$102:I$111))/(MAX(I$102:I$111)-MIN(I$102:I$111))+0.001</f>
        <v>0.901</v>
      </c>
      <c r="V103" s="91">
        <f t="shared" ref="V103:V112" si="812">(MAX(J$102:J$111)-J103)/(MAX(J$102:J$111)-MIN(J$102:J$111))+0.001</f>
        <v>0.439275636838668</v>
      </c>
      <c r="W103" s="91">
        <f t="shared" ref="W103:W111" si="813">(MAX(K$102:K$111)-K103)/(MAX(K$102:K$111)-MIN(K$102:K$111))+0.001</f>
        <v>0.001</v>
      </c>
      <c r="X103" s="90">
        <f t="shared" ref="X103:X111" si="814">(L103-MIN(L$102:L$111))/(MAX(L$102:L$111)-MIN(L$102:L$111))+0.001</f>
        <v>0.224915768362998</v>
      </c>
      <c r="Y103" s="90">
        <f t="shared" ref="Y103:Y111" si="815">(M103-MIN(M$102:M$111))/(MAX(M$102:M$111)-MIN(M$102:M$111))+0.001</f>
        <v>0.196879888268156</v>
      </c>
      <c r="Z103" s="90">
        <f t="shared" ref="Z103:Z111" si="816">(N103-MIN(N$102:N$111))/(MAX(N$102:N$111)-MIN(N$102:N$111))+0.001</f>
        <v>0.0852823967850041</v>
      </c>
      <c r="AB103" s="89">
        <f t="shared" ref="AB103:AB111" si="817">P103/SUM(P$102:P$111)</f>
        <v>0.00314022826365735</v>
      </c>
      <c r="AC103" s="89">
        <f t="shared" ref="AC103:AC111" si="818">Q103/SUM(Q$102:Q$111)</f>
        <v>0.0309507204517935</v>
      </c>
      <c r="AD103" s="89">
        <f t="shared" ref="AD103:AD111" si="819">R103/SUM(R$102:R$111)</f>
        <v>0.0308075421833696</v>
      </c>
      <c r="AE103" s="89">
        <f t="shared" ref="AE103:AE111" si="820">S103/SUM(S$102:S$111)</f>
        <v>0.0135244735344337</v>
      </c>
      <c r="AF103" s="89">
        <f t="shared" ref="AF103:AF111" si="821">T103/SUM(T$102:T$111)</f>
        <v>0.101212041077174</v>
      </c>
      <c r="AG103" s="89">
        <f t="shared" ref="AG103:AG111" si="822">U103/SUM(U$102:U$111)</f>
        <v>0.219221411192214</v>
      </c>
      <c r="AH103" s="89">
        <f t="shared" ref="AH103:AH111" si="823">V103/SUM(V$102:V$111)</f>
        <v>0.173274229577127</v>
      </c>
      <c r="AI103" s="89">
        <f t="shared" ref="AI103:AI111" si="824">W103/SUM(W$102:W$111)</f>
        <v>0.000141630073691044</v>
      </c>
      <c r="AJ103" s="89">
        <f t="shared" ref="AJ103:AJ111" si="825">X103/SUM(X$102:X$111)</f>
        <v>0.0509186756577937</v>
      </c>
      <c r="AK103" s="89">
        <f t="shared" ref="AK103:AK111" si="826">Y103/SUM(Y$102:Y$111)</f>
        <v>0.0361424870233842</v>
      </c>
      <c r="AL103" s="89">
        <f t="shared" ref="AL103:AL111" si="827">Z103/SUM(Z$102:Z$111)</f>
        <v>0.0216082212890824</v>
      </c>
      <c r="AN103" s="89">
        <f t="shared" si="771"/>
        <v>-0.0180985793173035</v>
      </c>
      <c r="AO103" s="89">
        <f t="shared" si="772"/>
        <v>-0.107564864946623</v>
      </c>
      <c r="AP103" s="89">
        <f t="shared" si="773"/>
        <v>-0.107210115647228</v>
      </c>
      <c r="AQ103" s="89">
        <f t="shared" si="774"/>
        <v>-0.0581992499792844</v>
      </c>
      <c r="AR103" s="89">
        <f t="shared" si="775"/>
        <v>-0.231829980217907</v>
      </c>
      <c r="AS103" s="89">
        <f t="shared" si="776"/>
        <v>-0.332706427723511</v>
      </c>
      <c r="AT103" s="89">
        <f t="shared" si="777"/>
        <v>-0.30372889644128</v>
      </c>
      <c r="AU103" s="89">
        <f t="shared" si="778"/>
        <v>-0.00125516707107547</v>
      </c>
      <c r="AV103" s="89">
        <f t="shared" si="779"/>
        <v>-0.151611655906236</v>
      </c>
      <c r="AW103" s="89">
        <f t="shared" si="780"/>
        <v>-0.120003400168142</v>
      </c>
      <c r="AX103" s="89">
        <f t="shared" si="781"/>
        <v>-0.0828606447283071</v>
      </c>
      <c r="AY103" s="89" t="s">
        <v>181</v>
      </c>
      <c r="AZ103" s="91">
        <f t="shared" ref="AZ103:BJ103" si="828">-1/LN(10)*AZ102</f>
        <v>0.734737688034318</v>
      </c>
      <c r="BA103" s="91">
        <f t="shared" si="828"/>
        <v>0.828709685966811</v>
      </c>
      <c r="BB103" s="91">
        <f t="shared" si="828"/>
        <v>0.909375803368521</v>
      </c>
      <c r="BC103" s="91">
        <f t="shared" si="828"/>
        <v>0.470175730533067</v>
      </c>
      <c r="BD103" s="91">
        <f t="shared" si="828"/>
        <v>0.859971724929144</v>
      </c>
      <c r="BE103" s="91">
        <f t="shared" si="828"/>
        <v>0.758811122562683</v>
      </c>
      <c r="BF103" s="91">
        <f t="shared" si="828"/>
        <v>0.762770618179231</v>
      </c>
      <c r="BG103" s="91">
        <f t="shared" si="828"/>
        <v>0.932862077771486</v>
      </c>
      <c r="BH103" s="91">
        <f t="shared" si="828"/>
        <v>0.858047394496798</v>
      </c>
      <c r="BI103" s="91">
        <f t="shared" si="828"/>
        <v>0.904087806027623</v>
      </c>
      <c r="BJ103" s="91">
        <f t="shared" si="828"/>
        <v>0.847927339447756</v>
      </c>
      <c r="BL103" s="89">
        <f t="shared" ref="BL103:BV103" si="829">AZ$107*P103</f>
        <v>0.0035790328842376</v>
      </c>
      <c r="BM103" s="89">
        <f t="shared" si="829"/>
        <v>0.045900892640258</v>
      </c>
      <c r="BN103" s="89">
        <f t="shared" si="829"/>
        <v>0.0244287420574016</v>
      </c>
      <c r="BO103" s="89">
        <f t="shared" si="829"/>
        <v>0.00623233208644614</v>
      </c>
      <c r="BP103" s="89">
        <f t="shared" si="829"/>
        <v>0.189376698108104</v>
      </c>
      <c r="BQ103" s="89">
        <f t="shared" si="829"/>
        <v>0.250959040020492</v>
      </c>
      <c r="BR103" s="89">
        <f t="shared" si="829"/>
        <v>0.226099142836406</v>
      </c>
      <c r="BS103" s="89">
        <f t="shared" si="829"/>
        <v>0.000485290956576668</v>
      </c>
      <c r="BT103" s="89">
        <f t="shared" si="829"/>
        <v>0.053262918628324</v>
      </c>
      <c r="BU103" s="89">
        <f t="shared" si="829"/>
        <v>0.0814326484601541</v>
      </c>
      <c r="BV103" s="89">
        <f t="shared" si="829"/>
        <v>0.0298122853218369</v>
      </c>
      <c r="BX103" s="89">
        <f t="shared" si="522"/>
        <v>0.0739086675818973</v>
      </c>
      <c r="BY103" s="89">
        <f t="shared" si="523"/>
        <v>0.446568070215042</v>
      </c>
      <c r="BZ103" s="89">
        <f t="shared" si="524"/>
        <v>0.226584433792982</v>
      </c>
      <c r="CA103" s="89">
        <f t="shared" si="525"/>
        <v>0.164507852410315</v>
      </c>
      <c r="CC103" s="95">
        <f t="shared" ref="CC103:CC112" si="830">BX103/SUM(BX$102:BX$111)</f>
        <v>0.0216378332482495</v>
      </c>
      <c r="CD103" s="95">
        <f t="shared" ref="CD103:CD112" si="831">BY103/SUM(BY$102:BY$111)</f>
        <v>0.128446634154176</v>
      </c>
      <c r="CE103" s="95">
        <f t="shared" ref="CE103:CE112" si="832">BZ103/SUM(BZ$102:BZ$111)</f>
        <v>0.0478902060722295</v>
      </c>
      <c r="CF103" s="95">
        <f t="shared" ref="CF103:CF112" si="833">CA103/SUM(CA$102:CA$111)</f>
        <v>0.035160171772222</v>
      </c>
      <c r="CH103" s="89">
        <f t="shared" si="527"/>
        <v>-0.0829445649179231</v>
      </c>
      <c r="CI103" s="89">
        <f t="shared" si="528"/>
        <v>-0.263603546455069</v>
      </c>
      <c r="CJ103" s="89">
        <f t="shared" si="784"/>
        <v>-0.145530877909643</v>
      </c>
      <c r="CK103" s="89">
        <f t="shared" si="785"/>
        <v>-0.117710675903107</v>
      </c>
      <c r="CL103" s="89" t="s">
        <v>181</v>
      </c>
      <c r="CM103" s="91">
        <f t="shared" ref="CM103:CP103" si="834">-1/LN(10)*CM102</f>
        <v>0.928054603449488</v>
      </c>
      <c r="CN103" s="91">
        <f t="shared" si="834"/>
        <v>0.924458171926071</v>
      </c>
      <c r="CO103" s="91">
        <f t="shared" si="834"/>
        <v>0.989065870661382</v>
      </c>
      <c r="CP103" s="91">
        <f t="shared" si="834"/>
        <v>0.894830328647262</v>
      </c>
      <c r="CR103" s="89">
        <f t="shared" ref="CR103:CU103" si="835">CM$107*BX103</f>
        <v>0.0150157397411053</v>
      </c>
      <c r="CS103" s="89">
        <f t="shared" si="835"/>
        <v>0.0849083113287503</v>
      </c>
      <c r="CT103" s="89">
        <f t="shared" si="835"/>
        <v>0.0379980429711546</v>
      </c>
      <c r="CU103" s="89">
        <f t="shared" si="835"/>
        <v>0.0722188446702773</v>
      </c>
      <c r="CV103" s="89">
        <f t="shared" si="787"/>
        <v>0.210140938711288</v>
      </c>
      <c r="CX103" s="89">
        <f t="shared" si="788"/>
        <v>0.0722188446702773</v>
      </c>
    </row>
    <row r="104" s="89" customFormat="1" spans="1:102">
      <c r="A104" s="7" t="s">
        <v>82</v>
      </c>
      <c r="B104" s="9">
        <v>2014</v>
      </c>
      <c r="C104" s="7" t="s">
        <v>70</v>
      </c>
      <c r="D104" s="89">
        <v>9774</v>
      </c>
      <c r="E104" s="89">
        <v>4.9047473</v>
      </c>
      <c r="F104" s="89">
        <v>142682</v>
      </c>
      <c r="G104" s="89">
        <v>153</v>
      </c>
      <c r="H104" s="89">
        <v>609</v>
      </c>
      <c r="I104" s="89">
        <v>27</v>
      </c>
      <c r="J104" s="89">
        <v>11223</v>
      </c>
      <c r="K104" s="89">
        <v>31.799562</v>
      </c>
      <c r="L104" s="89">
        <v>1113600</v>
      </c>
      <c r="M104" s="89">
        <v>11267</v>
      </c>
      <c r="N104" s="89">
        <v>79823</v>
      </c>
      <c r="P104" s="90">
        <f t="shared" si="806"/>
        <v>1.001</v>
      </c>
      <c r="Q104" s="90">
        <f t="shared" si="807"/>
        <v>0.001</v>
      </c>
      <c r="R104" s="90">
        <f t="shared" si="808"/>
        <v>0.464643639065939</v>
      </c>
      <c r="S104" s="90">
        <f t="shared" si="809"/>
        <v>0.0297128712871287</v>
      </c>
      <c r="T104" s="90">
        <f t="shared" si="810"/>
        <v>0.754521126760563</v>
      </c>
      <c r="U104" s="90">
        <f t="shared" si="811"/>
        <v>1.001</v>
      </c>
      <c r="V104" s="91">
        <f t="shared" si="812"/>
        <v>0.302763553233181</v>
      </c>
      <c r="W104" s="91">
        <f t="shared" si="813"/>
        <v>0.533751913044996</v>
      </c>
      <c r="X104" s="90">
        <f t="shared" si="814"/>
        <v>0.253293807971923</v>
      </c>
      <c r="Y104" s="90">
        <f t="shared" si="815"/>
        <v>0.401314245810056</v>
      </c>
      <c r="Z104" s="90">
        <f t="shared" si="816"/>
        <v>0.245267378638077</v>
      </c>
      <c r="AB104" s="89">
        <f t="shared" si="817"/>
        <v>0.335356822262118</v>
      </c>
      <c r="AC104" s="89">
        <f t="shared" si="818"/>
        <v>0.000323076676118822</v>
      </c>
      <c r="AD104" s="89">
        <f t="shared" si="819"/>
        <v>0.0814678272611067</v>
      </c>
      <c r="AE104" s="89">
        <f t="shared" si="820"/>
        <v>0.02135031303358</v>
      </c>
      <c r="AF104" s="89">
        <f t="shared" si="821"/>
        <v>0.157406672837058</v>
      </c>
      <c r="AG104" s="89">
        <f t="shared" si="822"/>
        <v>0.243552311435523</v>
      </c>
      <c r="AH104" s="89">
        <f t="shared" si="823"/>
        <v>0.119426430766932</v>
      </c>
      <c r="AI104" s="89">
        <f t="shared" si="824"/>
        <v>0.0755953227772986</v>
      </c>
      <c r="AJ104" s="89">
        <f t="shared" si="825"/>
        <v>0.0573431793960944</v>
      </c>
      <c r="AK104" s="89">
        <f t="shared" si="826"/>
        <v>0.0736717957790264</v>
      </c>
      <c r="AL104" s="89">
        <f t="shared" si="827"/>
        <v>0.062144029628593</v>
      </c>
      <c r="AN104" s="89">
        <f t="shared" si="771"/>
        <v>-0.366397507726099</v>
      </c>
      <c r="AO104" s="89">
        <f t="shared" si="772"/>
        <v>-0.00259676783637555</v>
      </c>
      <c r="AP104" s="89">
        <f t="shared" si="773"/>
        <v>-0.204284413519785</v>
      </c>
      <c r="AQ104" s="89">
        <f t="shared" si="774"/>
        <v>-0.0821280116757204</v>
      </c>
      <c r="AR104" s="89">
        <f t="shared" si="775"/>
        <v>-0.291032746891306</v>
      </c>
      <c r="AS104" s="89">
        <f t="shared" si="776"/>
        <v>-0.343999015012953</v>
      </c>
      <c r="AT104" s="89">
        <f t="shared" si="777"/>
        <v>-0.25378770270059</v>
      </c>
      <c r="AU104" s="89">
        <f t="shared" si="778"/>
        <v>-0.195214403172755</v>
      </c>
      <c r="AV104" s="89">
        <f t="shared" si="779"/>
        <v>-0.163927025610358</v>
      </c>
      <c r="AW104" s="89">
        <f t="shared" si="780"/>
        <v>-0.192146006956661</v>
      </c>
      <c r="AX104" s="89">
        <f t="shared" si="781"/>
        <v>-0.172654790424882</v>
      </c>
      <c r="AY104" s="91" t="s">
        <v>182</v>
      </c>
      <c r="AZ104" s="89">
        <f t="shared" ref="AZ104:BJ104" si="836">1-AZ103</f>
        <v>0.265262311965682</v>
      </c>
      <c r="BA104" s="89">
        <f t="shared" si="836"/>
        <v>0.171290314033189</v>
      </c>
      <c r="BB104" s="89">
        <f t="shared" si="836"/>
        <v>0.0906241966314788</v>
      </c>
      <c r="BC104" s="89">
        <f t="shared" si="836"/>
        <v>0.529824269466933</v>
      </c>
      <c r="BD104" s="89">
        <f t="shared" si="836"/>
        <v>0.140028275070856</v>
      </c>
      <c r="BE104" s="89">
        <f t="shared" si="836"/>
        <v>0.241188877437317</v>
      </c>
      <c r="BF104" s="89">
        <f t="shared" si="836"/>
        <v>0.237229381820769</v>
      </c>
      <c r="BG104" s="89">
        <f t="shared" si="836"/>
        <v>0.0671379222285142</v>
      </c>
      <c r="BH104" s="89">
        <f t="shared" si="836"/>
        <v>0.141952605503202</v>
      </c>
      <c r="BI104" s="89">
        <f t="shared" si="836"/>
        <v>0.0959121939723775</v>
      </c>
      <c r="BJ104" s="89">
        <f t="shared" si="836"/>
        <v>0.152072660552244</v>
      </c>
      <c r="BL104" s="89">
        <f t="shared" ref="BL104:BV104" si="837">AZ$107*P104</f>
        <v>0.382218423010957</v>
      </c>
      <c r="BM104" s="89">
        <f t="shared" si="837"/>
        <v>0.000479132879901739</v>
      </c>
      <c r="BN104" s="89">
        <f t="shared" si="837"/>
        <v>0.064599653107441</v>
      </c>
      <c r="BO104" s="89">
        <f t="shared" si="837"/>
        <v>0.00983862629743549</v>
      </c>
      <c r="BP104" s="89">
        <f t="shared" si="837"/>
        <v>0.294521834011184</v>
      </c>
      <c r="BQ104" s="89">
        <f t="shared" si="837"/>
        <v>0.278812429589914</v>
      </c>
      <c r="BR104" s="89">
        <f t="shared" si="837"/>
        <v>0.1558351388681</v>
      </c>
      <c r="BS104" s="89">
        <f t="shared" si="837"/>
        <v>0.259024976456233</v>
      </c>
      <c r="BT104" s="89">
        <f t="shared" si="837"/>
        <v>0.0599831998497014</v>
      </c>
      <c r="BU104" s="89">
        <f t="shared" si="837"/>
        <v>0.165989945385335</v>
      </c>
      <c r="BV104" s="89">
        <f t="shared" si="837"/>
        <v>0.0857384565601593</v>
      </c>
      <c r="BX104" s="89">
        <f t="shared" si="522"/>
        <v>0.4472972089983</v>
      </c>
      <c r="BY104" s="89">
        <f t="shared" si="523"/>
        <v>0.583172889898533</v>
      </c>
      <c r="BZ104" s="89">
        <f t="shared" si="524"/>
        <v>0.414860115324332</v>
      </c>
      <c r="CA104" s="89">
        <f t="shared" si="525"/>
        <v>0.311711601795196</v>
      </c>
      <c r="CC104" s="95">
        <f t="shared" si="830"/>
        <v>0.130952738526749</v>
      </c>
      <c r="CD104" s="95">
        <f t="shared" si="831"/>
        <v>0.167738358009698</v>
      </c>
      <c r="CE104" s="95">
        <f t="shared" si="832"/>
        <v>0.0876835892097656</v>
      </c>
      <c r="CF104" s="95">
        <f t="shared" si="833"/>
        <v>0.0666219472319021</v>
      </c>
      <c r="CH104" s="89">
        <f t="shared" si="527"/>
        <v>-0.266216283470707</v>
      </c>
      <c r="CI104" s="89">
        <f t="shared" si="528"/>
        <v>-0.299471661768122</v>
      </c>
      <c r="CJ104" s="89">
        <f t="shared" si="784"/>
        <v>-0.213423655516923</v>
      </c>
      <c r="CK104" s="89">
        <f t="shared" si="785"/>
        <v>-0.180460282031874</v>
      </c>
      <c r="CL104" s="91" t="s">
        <v>182</v>
      </c>
      <c r="CM104" s="89">
        <f t="shared" ref="CM104:CP104" si="838">1-CM103</f>
        <v>0.0719453965505117</v>
      </c>
      <c r="CN104" s="89">
        <f t="shared" si="838"/>
        <v>0.0755418280739285</v>
      </c>
      <c r="CO104" s="89">
        <f t="shared" si="838"/>
        <v>0.0109341293386176</v>
      </c>
      <c r="CP104" s="89">
        <f t="shared" si="838"/>
        <v>0.105169671352738</v>
      </c>
      <c r="CR104" s="89">
        <f t="shared" ref="CR104:CU104" si="839">CM$107*BX104</f>
        <v>0.0908756536545432</v>
      </c>
      <c r="CS104" s="89">
        <f t="shared" si="839"/>
        <v>0.110881696647383</v>
      </c>
      <c r="CT104" s="89">
        <f t="shared" si="839"/>
        <v>0.0695717363511155</v>
      </c>
      <c r="CU104" s="89">
        <f t="shared" si="839"/>
        <v>0.136841198898048</v>
      </c>
      <c r="CV104" s="89">
        <f t="shared" si="787"/>
        <v>0.40817028555109</v>
      </c>
      <c r="CX104" s="89">
        <f t="shared" si="788"/>
        <v>0.110881696647383</v>
      </c>
    </row>
    <row r="105" s="89" customFormat="1" spans="1:102">
      <c r="A105" s="7" t="s">
        <v>82</v>
      </c>
      <c r="B105" s="9">
        <v>2015</v>
      </c>
      <c r="C105" s="7" t="s">
        <v>70</v>
      </c>
      <c r="D105" s="89">
        <v>9619</v>
      </c>
      <c r="E105" s="89">
        <v>5.199397</v>
      </c>
      <c r="F105" s="89">
        <v>137067</v>
      </c>
      <c r="G105" s="89">
        <v>113</v>
      </c>
      <c r="H105" s="89">
        <v>652</v>
      </c>
      <c r="I105" s="89">
        <v>27</v>
      </c>
      <c r="J105" s="89">
        <v>11530</v>
      </c>
      <c r="K105" s="89">
        <v>28.754845</v>
      </c>
      <c r="L105" s="89">
        <v>862000</v>
      </c>
      <c r="M105" s="89">
        <v>10581</v>
      </c>
      <c r="N105" s="89">
        <v>77034</v>
      </c>
      <c r="P105" s="90">
        <f t="shared" si="806"/>
        <v>0.815593301435407</v>
      </c>
      <c r="Q105" s="90">
        <f t="shared" si="807"/>
        <v>0.142560111726186</v>
      </c>
      <c r="R105" s="90">
        <f t="shared" si="808"/>
        <v>0.384399548403693</v>
      </c>
      <c r="S105" s="90">
        <f t="shared" si="809"/>
        <v>0.00991089108910891</v>
      </c>
      <c r="T105" s="90">
        <f t="shared" si="810"/>
        <v>0.830225352112676</v>
      </c>
      <c r="U105" s="90">
        <f t="shared" si="811"/>
        <v>1.001</v>
      </c>
      <c r="V105" s="91">
        <f t="shared" si="812"/>
        <v>0.202502286087524</v>
      </c>
      <c r="W105" s="91">
        <f t="shared" si="813"/>
        <v>0.735824112155252</v>
      </c>
      <c r="X105" s="90">
        <f t="shared" si="814"/>
        <v>0.001</v>
      </c>
      <c r="Y105" s="90">
        <f t="shared" si="815"/>
        <v>0.281551675977654</v>
      </c>
      <c r="Z105" s="90">
        <f t="shared" si="816"/>
        <v>0.206484404766871</v>
      </c>
      <c r="AB105" s="89">
        <f t="shared" si="817"/>
        <v>0.273241536291357</v>
      </c>
      <c r="AC105" s="89">
        <f t="shared" si="818"/>
        <v>0.0460578470436239</v>
      </c>
      <c r="AD105" s="89">
        <f t="shared" si="819"/>
        <v>0.0673983099640697</v>
      </c>
      <c r="AE105" s="89">
        <f t="shared" si="820"/>
        <v>0.00712151394422311</v>
      </c>
      <c r="AF105" s="89">
        <f t="shared" si="821"/>
        <v>0.173199935357809</v>
      </c>
      <c r="AG105" s="89">
        <f t="shared" si="822"/>
        <v>0.243552311435523</v>
      </c>
      <c r="AH105" s="89">
        <f t="shared" si="823"/>
        <v>0.0798779278130322</v>
      </c>
      <c r="AI105" s="89">
        <f t="shared" si="824"/>
        <v>0.104214823228195</v>
      </c>
      <c r="AJ105" s="89">
        <f t="shared" si="825"/>
        <v>0.000226389977138528</v>
      </c>
      <c r="AK105" s="89">
        <f t="shared" si="826"/>
        <v>0.0516862229298628</v>
      </c>
      <c r="AL105" s="89">
        <f t="shared" si="827"/>
        <v>0.0523174873027438</v>
      </c>
      <c r="AN105" s="89">
        <f t="shared" si="771"/>
        <v>-0.354503330545162</v>
      </c>
      <c r="AO105" s="89">
        <f t="shared" si="772"/>
        <v>-0.141759472828763</v>
      </c>
      <c r="AP105" s="89">
        <f t="shared" si="773"/>
        <v>-0.181782363397198</v>
      </c>
      <c r="AQ105" s="89">
        <f t="shared" si="774"/>
        <v>-0.035213286699554</v>
      </c>
      <c r="AR105" s="89">
        <f t="shared" si="775"/>
        <v>-0.303672945894769</v>
      </c>
      <c r="AS105" s="89">
        <f t="shared" si="776"/>
        <v>-0.343999015012953</v>
      </c>
      <c r="AT105" s="89">
        <f t="shared" si="777"/>
        <v>-0.201871949329805</v>
      </c>
      <c r="AU105" s="89">
        <f t="shared" si="778"/>
        <v>-0.235661073800227</v>
      </c>
      <c r="AV105" s="89">
        <f t="shared" si="779"/>
        <v>-0.00190014801140064</v>
      </c>
      <c r="AW105" s="89">
        <f t="shared" si="780"/>
        <v>-0.153123744073003</v>
      </c>
      <c r="AX105" s="89">
        <f t="shared" si="781"/>
        <v>-0.154358801472114</v>
      </c>
      <c r="AY105" s="91" t="s">
        <v>183</v>
      </c>
      <c r="AZ105" s="77">
        <f t="shared" ref="AZ105:BB105" si="840">AZ104/(3-SUM($AZ103:$BB103))</f>
        <v>0.503175216698934</v>
      </c>
      <c r="BA105" s="77">
        <f t="shared" si="840"/>
        <v>0.324920039501235</v>
      </c>
      <c r="BB105" s="77">
        <f t="shared" si="840"/>
        <v>0.17190474379983</v>
      </c>
      <c r="BC105" s="77">
        <f t="shared" ref="BC105:BE105" si="841">BC104/(3-SUM($BC103:$BE103))</f>
        <v>0.581558924421123</v>
      </c>
      <c r="BD105" s="77">
        <f t="shared" si="841"/>
        <v>0.15370132651848</v>
      </c>
      <c r="BE105" s="77">
        <f t="shared" si="841"/>
        <v>0.264739749060397</v>
      </c>
      <c r="BF105" s="77">
        <f>BF104/(2-SUM($BF103:$BG103))</f>
        <v>0.779418086846663</v>
      </c>
      <c r="BG105" s="77">
        <f>BG104/(2-SUM($BF103:$BG103))</f>
        <v>0.220581913153337</v>
      </c>
      <c r="BH105" s="77">
        <f t="shared" ref="BH105:BJ105" si="842">BH104/(3-SUM($BH103:$BJ103))</f>
        <v>0.364039416713319</v>
      </c>
      <c r="BI105" s="77">
        <f t="shared" si="842"/>
        <v>0.245968145675293</v>
      </c>
      <c r="BJ105" s="77">
        <f t="shared" si="842"/>
        <v>0.389992437611388</v>
      </c>
      <c r="BL105" s="89">
        <f t="shared" ref="BL105:BV105" si="843">AZ$107*P105</f>
        <v>0.31142336213081</v>
      </c>
      <c r="BM105" s="89">
        <f t="shared" si="843"/>
        <v>0.0683052368904811</v>
      </c>
      <c r="BN105" s="89">
        <f t="shared" si="843"/>
        <v>0.0534432743585059</v>
      </c>
      <c r="BO105" s="89">
        <f t="shared" si="843"/>
        <v>0.00328172773200031</v>
      </c>
      <c r="BP105" s="89">
        <f t="shared" si="843"/>
        <v>0.324072427761723</v>
      </c>
      <c r="BQ105" s="89">
        <f t="shared" si="843"/>
        <v>0.278812429589914</v>
      </c>
      <c r="BR105" s="89">
        <f t="shared" si="843"/>
        <v>0.104229757963147</v>
      </c>
      <c r="BS105" s="89">
        <f t="shared" si="843"/>
        <v>0.35708878726</v>
      </c>
      <c r="BT105" s="89">
        <f t="shared" si="843"/>
        <v>0.0002368127366791</v>
      </c>
      <c r="BU105" s="89">
        <f t="shared" si="843"/>
        <v>0.116454244539329</v>
      </c>
      <c r="BV105" s="89">
        <f t="shared" si="843"/>
        <v>0.0721810387780052</v>
      </c>
      <c r="BX105" s="89">
        <f t="shared" si="522"/>
        <v>0.433171873379797</v>
      </c>
      <c r="BY105" s="89">
        <f t="shared" si="523"/>
        <v>0.606166585083637</v>
      </c>
      <c r="BZ105" s="89">
        <f t="shared" si="524"/>
        <v>0.461318545223147</v>
      </c>
      <c r="CA105" s="89">
        <f t="shared" si="525"/>
        <v>0.188872096054013</v>
      </c>
      <c r="CC105" s="95">
        <f t="shared" si="830"/>
        <v>0.126817341871816</v>
      </c>
      <c r="CD105" s="95">
        <f t="shared" si="831"/>
        <v>0.174352047949221</v>
      </c>
      <c r="CE105" s="95">
        <f t="shared" si="832"/>
        <v>0.0975029035571901</v>
      </c>
      <c r="CF105" s="95">
        <f t="shared" si="833"/>
        <v>0.040367528011218</v>
      </c>
      <c r="CH105" s="89">
        <f t="shared" si="527"/>
        <v>-0.261878759657931</v>
      </c>
      <c r="CI105" s="89">
        <f t="shared" si="528"/>
        <v>-0.304537018868986</v>
      </c>
      <c r="CJ105" s="89">
        <f t="shared" si="784"/>
        <v>-0.22697438844417</v>
      </c>
      <c r="CK105" s="89">
        <f t="shared" si="785"/>
        <v>-0.129568848700971</v>
      </c>
      <c r="CL105" s="91" t="s">
        <v>183</v>
      </c>
      <c r="CM105" s="89">
        <f t="shared" ref="CM105:CP105" si="844">CM104/(4-SUM($CM103:$CP103))</f>
        <v>0.272943270600042</v>
      </c>
      <c r="CN105" s="89">
        <f t="shared" si="844"/>
        <v>0.286587253808909</v>
      </c>
      <c r="CO105" s="89">
        <f t="shared" si="844"/>
        <v>0.0414814173795103</v>
      </c>
      <c r="CP105" s="89">
        <f t="shared" si="844"/>
        <v>0.398988058211538</v>
      </c>
      <c r="CR105" s="89">
        <f t="shared" ref="CR105:CU105" si="845">CM$107*BX105</f>
        <v>0.0880058635427383</v>
      </c>
      <c r="CS105" s="89">
        <f t="shared" si="845"/>
        <v>0.115253607582339</v>
      </c>
      <c r="CT105" s="89">
        <f t="shared" si="845"/>
        <v>0.0773627808907437</v>
      </c>
      <c r="CU105" s="89">
        <f t="shared" si="845"/>
        <v>0.0829147324436119</v>
      </c>
      <c r="CV105" s="89">
        <f t="shared" si="787"/>
        <v>0.363536984459433</v>
      </c>
      <c r="CX105" s="89">
        <f t="shared" si="788"/>
        <v>0.0880058635427383</v>
      </c>
    </row>
    <row r="106" s="89" customFormat="1" spans="1:102">
      <c r="A106" s="7" t="s">
        <v>82</v>
      </c>
      <c r="B106" s="9">
        <v>2016</v>
      </c>
      <c r="C106" s="7" t="s">
        <v>70</v>
      </c>
      <c r="D106" s="89">
        <v>9241</v>
      </c>
      <c r="E106" s="89">
        <v>5.3518018</v>
      </c>
      <c r="F106" s="89">
        <v>143451</v>
      </c>
      <c r="G106" s="89">
        <v>139</v>
      </c>
      <c r="H106" s="89">
        <v>749</v>
      </c>
      <c r="I106" s="89">
        <v>17</v>
      </c>
      <c r="J106" s="89">
        <v>11396</v>
      </c>
      <c r="K106" s="89">
        <v>27.44248</v>
      </c>
      <c r="L106" s="89">
        <v>958400</v>
      </c>
      <c r="M106" s="89">
        <v>11405</v>
      </c>
      <c r="N106" s="89">
        <v>79654</v>
      </c>
      <c r="P106" s="90">
        <f t="shared" si="806"/>
        <v>0.36344019138756</v>
      </c>
      <c r="Q106" s="90">
        <f t="shared" si="807"/>
        <v>0.215780754800341</v>
      </c>
      <c r="R106" s="90">
        <f t="shared" si="808"/>
        <v>0.47563343527596</v>
      </c>
      <c r="S106" s="90">
        <f t="shared" si="809"/>
        <v>0.0227821782178218</v>
      </c>
      <c r="T106" s="90">
        <f t="shared" si="810"/>
        <v>1.001</v>
      </c>
      <c r="U106" s="90">
        <f t="shared" si="811"/>
        <v>0.001</v>
      </c>
      <c r="V106" s="91">
        <f t="shared" si="812"/>
        <v>0.246264532984977</v>
      </c>
      <c r="W106" s="91">
        <f t="shared" si="813"/>
        <v>0.822923334048561</v>
      </c>
      <c r="X106" s="90">
        <f t="shared" si="814"/>
        <v>0.0976658310353472</v>
      </c>
      <c r="Y106" s="90">
        <f t="shared" si="815"/>
        <v>0.425406424581006</v>
      </c>
      <c r="Z106" s="90">
        <f t="shared" si="816"/>
        <v>0.242917316757749</v>
      </c>
      <c r="AB106" s="89">
        <f t="shared" si="817"/>
        <v>0.121760387278789</v>
      </c>
      <c r="AC106" s="89">
        <f t="shared" si="818"/>
        <v>0.0697137290313046</v>
      </c>
      <c r="AD106" s="89">
        <f t="shared" si="819"/>
        <v>0.083394712176765</v>
      </c>
      <c r="AE106" s="89">
        <f t="shared" si="820"/>
        <v>0.0163702333523051</v>
      </c>
      <c r="AF106" s="89">
        <f t="shared" si="821"/>
        <v>0.208826597323226</v>
      </c>
      <c r="AG106" s="89">
        <f t="shared" si="822"/>
        <v>0.00024330900243309</v>
      </c>
      <c r="AH106" s="89">
        <f t="shared" si="823"/>
        <v>0.0971401408287408</v>
      </c>
      <c r="AI106" s="89">
        <f t="shared" si="824"/>
        <v>0.116550692443377</v>
      </c>
      <c r="AJ106" s="89">
        <f t="shared" si="825"/>
        <v>0.0221105652553076</v>
      </c>
      <c r="AK106" s="89">
        <f t="shared" si="826"/>
        <v>0.0780945495008698</v>
      </c>
      <c r="AL106" s="89">
        <f t="shared" si="827"/>
        <v>0.0615485883761482</v>
      </c>
      <c r="AN106" s="89">
        <f t="shared" si="771"/>
        <v>-0.256390872356473</v>
      </c>
      <c r="AO106" s="89">
        <f t="shared" si="772"/>
        <v>-0.185672618442834</v>
      </c>
      <c r="AP106" s="89">
        <f t="shared" si="773"/>
        <v>-0.207166673403141</v>
      </c>
      <c r="AQ106" s="89">
        <f t="shared" si="774"/>
        <v>-0.0673191572718536</v>
      </c>
      <c r="AR106" s="89">
        <f t="shared" si="775"/>
        <v>-0.327074877172947</v>
      </c>
      <c r="AS106" s="89">
        <f t="shared" si="776"/>
        <v>-0.00202461759306333</v>
      </c>
      <c r="AT106" s="89">
        <f t="shared" si="777"/>
        <v>-0.226492009893886</v>
      </c>
      <c r="AU106" s="89">
        <f t="shared" si="778"/>
        <v>-0.250517435085005</v>
      </c>
      <c r="AV106" s="89">
        <f t="shared" si="779"/>
        <v>-0.0842788353671486</v>
      </c>
      <c r="AW106" s="89">
        <f t="shared" si="780"/>
        <v>-0.199128216664669</v>
      </c>
      <c r="AX106" s="89">
        <f t="shared" si="781"/>
        <v>-0.171593055125813</v>
      </c>
      <c r="AY106" s="89" t="s">
        <v>184</v>
      </c>
      <c r="AZ106" s="92">
        <v>0.26049795615013</v>
      </c>
      <c r="BA106" s="92">
        <v>0.633345720302242</v>
      </c>
      <c r="BB106" s="92">
        <v>0.106156323547628</v>
      </c>
      <c r="BC106" s="92">
        <v>0.0806878306878307</v>
      </c>
      <c r="BD106" s="92">
        <v>0.626984126984127</v>
      </c>
      <c r="BE106" s="92">
        <v>0.292328042328042</v>
      </c>
      <c r="BF106" s="92">
        <v>0.25</v>
      </c>
      <c r="BG106" s="92">
        <v>0.75</v>
      </c>
      <c r="BH106" s="92">
        <v>0.10958605664488</v>
      </c>
      <c r="BI106" s="92">
        <v>0.581263616557734</v>
      </c>
      <c r="BJ106" s="92">
        <v>0.309150326797386</v>
      </c>
      <c r="BL106" s="89">
        <f t="shared" ref="BL106:BV106" si="846">AZ$107*P106</f>
        <v>0.138774762048905</v>
      </c>
      <c r="BM106" s="89">
        <f t="shared" si="846"/>
        <v>0.103387654474858</v>
      </c>
      <c r="BN106" s="89">
        <f t="shared" si="846"/>
        <v>0.0661275703394858</v>
      </c>
      <c r="BO106" s="89">
        <f t="shared" si="846"/>
        <v>0.00754371179953319</v>
      </c>
      <c r="BP106" s="89">
        <f t="shared" si="846"/>
        <v>0.390733069478055</v>
      </c>
      <c r="BQ106" s="89">
        <f t="shared" si="846"/>
        <v>0.00027853389569422</v>
      </c>
      <c r="BR106" s="89">
        <f t="shared" si="846"/>
        <v>0.126754582201791</v>
      </c>
      <c r="BS106" s="89">
        <f t="shared" si="846"/>
        <v>0.399357251969687</v>
      </c>
      <c r="BT106" s="89">
        <f t="shared" si="846"/>
        <v>0.0231285127275191</v>
      </c>
      <c r="BU106" s="89">
        <f t="shared" si="846"/>
        <v>0.175954853135699</v>
      </c>
      <c r="BV106" s="89">
        <f t="shared" si="846"/>
        <v>0.0849169421803872</v>
      </c>
      <c r="BX106" s="89">
        <f t="shared" si="522"/>
        <v>0.308289986863249</v>
      </c>
      <c r="BY106" s="89">
        <f t="shared" si="523"/>
        <v>0.398555315173282</v>
      </c>
      <c r="BZ106" s="89">
        <f t="shared" si="524"/>
        <v>0.526111834171478</v>
      </c>
      <c r="CA106" s="89">
        <f t="shared" si="525"/>
        <v>0.284000308043605</v>
      </c>
      <c r="CC106" s="95">
        <f t="shared" si="830"/>
        <v>0.0902563602632973</v>
      </c>
      <c r="CD106" s="95">
        <f t="shared" si="831"/>
        <v>0.11463669745491</v>
      </c>
      <c r="CE106" s="95">
        <f t="shared" si="832"/>
        <v>0.111197418700574</v>
      </c>
      <c r="CF106" s="95">
        <f t="shared" si="833"/>
        <v>0.0606992278354671</v>
      </c>
      <c r="CH106" s="89">
        <f t="shared" si="527"/>
        <v>-0.217075681317429</v>
      </c>
      <c r="CI106" s="89">
        <f t="shared" si="528"/>
        <v>-0.248301631241715</v>
      </c>
      <c r="CJ106" s="89">
        <f t="shared" si="784"/>
        <v>-0.24423936020396</v>
      </c>
      <c r="CK106" s="89">
        <f t="shared" si="785"/>
        <v>-0.170068571661734</v>
      </c>
      <c r="CL106" s="89" t="s">
        <v>184</v>
      </c>
      <c r="CM106" s="92">
        <v>0.133389037433155</v>
      </c>
      <c r="CN106" s="92">
        <v>0.0936831550802139</v>
      </c>
      <c r="CO106" s="92">
        <v>0.293917112299465</v>
      </c>
      <c r="CP106" s="92">
        <v>0.479010695187166</v>
      </c>
      <c r="CR106" s="89">
        <f t="shared" ref="CR106:CU106" si="847">CM$107*BX106</f>
        <v>0.062634090952834</v>
      </c>
      <c r="CS106" s="89">
        <f t="shared" si="847"/>
        <v>0.0757793963329386</v>
      </c>
      <c r="CT106" s="89">
        <f t="shared" si="847"/>
        <v>0.0882285678139113</v>
      </c>
      <c r="CU106" s="89">
        <f t="shared" si="847"/>
        <v>0.124675958213567</v>
      </c>
      <c r="CV106" s="89">
        <f t="shared" si="787"/>
        <v>0.35131801331325</v>
      </c>
      <c r="CX106" s="89">
        <f t="shared" si="788"/>
        <v>0.0882285678139113</v>
      </c>
    </row>
    <row r="107" s="89" customFormat="1" spans="1:102">
      <c r="A107" s="7" t="s">
        <v>82</v>
      </c>
      <c r="B107" s="9">
        <v>2017</v>
      </c>
      <c r="C107" s="7" t="s">
        <v>70</v>
      </c>
      <c r="D107" s="89">
        <v>8971</v>
      </c>
      <c r="E107" s="89">
        <v>5.0999889</v>
      </c>
      <c r="F107" s="89">
        <v>145868</v>
      </c>
      <c r="G107" s="89">
        <v>95</v>
      </c>
      <c r="H107" s="89">
        <v>607</v>
      </c>
      <c r="I107" s="89">
        <v>17</v>
      </c>
      <c r="J107" s="89">
        <v>11537</v>
      </c>
      <c r="K107" s="89">
        <v>26.548531</v>
      </c>
      <c r="L107" s="89">
        <v>1198200</v>
      </c>
      <c r="M107" s="89">
        <v>12229</v>
      </c>
      <c r="N107" s="89">
        <v>79954</v>
      </c>
      <c r="P107" s="90">
        <f t="shared" si="806"/>
        <v>0.0404736842105263</v>
      </c>
      <c r="Q107" s="90">
        <f t="shared" si="807"/>
        <v>0.0948009531643818</v>
      </c>
      <c r="R107" s="90">
        <f t="shared" si="808"/>
        <v>0.510174836367794</v>
      </c>
      <c r="S107" s="90">
        <f t="shared" si="809"/>
        <v>0.001</v>
      </c>
      <c r="T107" s="90">
        <f t="shared" si="810"/>
        <v>0.751</v>
      </c>
      <c r="U107" s="90">
        <f t="shared" si="811"/>
        <v>0.001</v>
      </c>
      <c r="V107" s="91">
        <f t="shared" si="812"/>
        <v>0.200216198563031</v>
      </c>
      <c r="W107" s="91">
        <f t="shared" si="813"/>
        <v>0.882253064963589</v>
      </c>
      <c r="X107" s="90">
        <f t="shared" si="814"/>
        <v>0.33812709952369</v>
      </c>
      <c r="Y107" s="90">
        <f t="shared" si="815"/>
        <v>0.569261173184358</v>
      </c>
      <c r="Z107" s="90">
        <f t="shared" si="816"/>
        <v>0.24708902423762</v>
      </c>
      <c r="AB107" s="89">
        <f t="shared" si="817"/>
        <v>0.0135595665555271</v>
      </c>
      <c r="AC107" s="89">
        <f t="shared" si="818"/>
        <v>0.0306279768412446</v>
      </c>
      <c r="AD107" s="89">
        <f t="shared" si="819"/>
        <v>0.0894509941548485</v>
      </c>
      <c r="AE107" s="89">
        <f t="shared" si="820"/>
        <v>0.000718554354012521</v>
      </c>
      <c r="AF107" s="89">
        <f t="shared" si="821"/>
        <v>0.156672102487255</v>
      </c>
      <c r="AG107" s="89">
        <f t="shared" si="822"/>
        <v>0.00024330900243309</v>
      </c>
      <c r="AH107" s="89">
        <f t="shared" si="823"/>
        <v>0.0789761704166892</v>
      </c>
      <c r="AI107" s="89">
        <f t="shared" si="824"/>
        <v>0.124953566604943</v>
      </c>
      <c r="AJ107" s="89">
        <f t="shared" si="825"/>
        <v>0.0765485863310851</v>
      </c>
      <c r="AK107" s="89">
        <f t="shared" si="826"/>
        <v>0.104502876071877</v>
      </c>
      <c r="AL107" s="89">
        <f t="shared" si="827"/>
        <v>0.0626055846822632</v>
      </c>
      <c r="AN107" s="89">
        <f t="shared" si="771"/>
        <v>-0.0583151256649414</v>
      </c>
      <c r="AO107" s="89">
        <f t="shared" si="772"/>
        <v>-0.106764270034753</v>
      </c>
      <c r="AP107" s="89">
        <f t="shared" si="773"/>
        <v>-0.215940456508961</v>
      </c>
      <c r="AQ107" s="89">
        <f t="shared" si="774"/>
        <v>-0.00520108985350023</v>
      </c>
      <c r="AR107" s="89">
        <f t="shared" si="775"/>
        <v>-0.290407436873278</v>
      </c>
      <c r="AS107" s="89">
        <f t="shared" si="776"/>
        <v>-0.00202461759306333</v>
      </c>
      <c r="AT107" s="89">
        <f t="shared" si="777"/>
        <v>-0.200489625875374</v>
      </c>
      <c r="AU107" s="89">
        <f t="shared" si="778"/>
        <v>-0.259880061949125</v>
      </c>
      <c r="AV107" s="89">
        <f t="shared" si="779"/>
        <v>-0.196716824852757</v>
      </c>
      <c r="AW107" s="89">
        <f t="shared" si="780"/>
        <v>-0.236023997384874</v>
      </c>
      <c r="AX107" s="89">
        <f t="shared" si="781"/>
        <v>-0.173473864222186</v>
      </c>
      <c r="AY107" s="89" t="s">
        <v>185</v>
      </c>
      <c r="AZ107" s="89">
        <f t="shared" ref="AZ107:BJ107" si="848">AVERAGE(AZ105:AZ106)</f>
        <v>0.381836586424532</v>
      </c>
      <c r="BA107" s="89">
        <f t="shared" si="848"/>
        <v>0.479132879901739</v>
      </c>
      <c r="BB107" s="89">
        <f t="shared" si="848"/>
        <v>0.139030533673729</v>
      </c>
      <c r="BC107" s="89">
        <f t="shared" si="848"/>
        <v>0.331123377554477</v>
      </c>
      <c r="BD107" s="89">
        <f t="shared" si="848"/>
        <v>0.390342726751303</v>
      </c>
      <c r="BE107" s="89">
        <f t="shared" si="848"/>
        <v>0.27853389569422</v>
      </c>
      <c r="BF107" s="89">
        <f t="shared" si="848"/>
        <v>0.514709043423332</v>
      </c>
      <c r="BG107" s="89">
        <f t="shared" si="848"/>
        <v>0.485290956576668</v>
      </c>
      <c r="BH107" s="89">
        <f t="shared" si="848"/>
        <v>0.2368127366791</v>
      </c>
      <c r="BI107" s="89">
        <f t="shared" si="848"/>
        <v>0.413615881116514</v>
      </c>
      <c r="BJ107" s="89">
        <f t="shared" si="848"/>
        <v>0.349571382204387</v>
      </c>
      <c r="BL107" s="89">
        <f t="shared" ref="BL107:BV107" si="849">AZ$107*P107</f>
        <v>0.0154543334189719</v>
      </c>
      <c r="BM107" s="89">
        <f t="shared" si="849"/>
        <v>0.0454222537070801</v>
      </c>
      <c r="BN107" s="89">
        <f t="shared" si="849"/>
        <v>0.0709298797671218</v>
      </c>
      <c r="BO107" s="89">
        <f t="shared" si="849"/>
        <v>0.000331123377554477</v>
      </c>
      <c r="BP107" s="89">
        <f t="shared" si="849"/>
        <v>0.293147387790229</v>
      </c>
      <c r="BQ107" s="89">
        <f t="shared" si="849"/>
        <v>0.00027853389569422</v>
      </c>
      <c r="BR107" s="89">
        <f t="shared" si="849"/>
        <v>0.103053088040234</v>
      </c>
      <c r="BS107" s="89">
        <f t="shared" si="849"/>
        <v>0.428149433838878</v>
      </c>
      <c r="BT107" s="89">
        <f t="shared" si="849"/>
        <v>0.0800728037835713</v>
      </c>
      <c r="BU107" s="89">
        <f t="shared" si="849"/>
        <v>0.235455461732069</v>
      </c>
      <c r="BV107" s="89">
        <f t="shared" si="849"/>
        <v>0.0863752517302781</v>
      </c>
      <c r="BX107" s="89">
        <f t="shared" si="522"/>
        <v>0.131806466893174</v>
      </c>
      <c r="BY107" s="89">
        <f t="shared" si="523"/>
        <v>0.293757045063478</v>
      </c>
      <c r="BZ107" s="89">
        <f t="shared" si="524"/>
        <v>0.531202521879111</v>
      </c>
      <c r="CA107" s="89">
        <f t="shared" si="525"/>
        <v>0.401903517245918</v>
      </c>
      <c r="CC107" s="95">
        <f t="shared" si="830"/>
        <v>0.038588252839427</v>
      </c>
      <c r="CD107" s="95">
        <f t="shared" si="831"/>
        <v>0.0844935099800367</v>
      </c>
      <c r="CE107" s="95">
        <f t="shared" si="832"/>
        <v>0.112273371180128</v>
      </c>
      <c r="CF107" s="95">
        <f t="shared" si="833"/>
        <v>0.0858986151431919</v>
      </c>
      <c r="CH107" s="89">
        <f t="shared" si="527"/>
        <v>-0.125597330100464</v>
      </c>
      <c r="CI107" s="89">
        <f t="shared" si="528"/>
        <v>-0.208790269327398</v>
      </c>
      <c r="CJ107" s="89">
        <f t="shared" si="784"/>
        <v>-0.245521492735584</v>
      </c>
      <c r="CK107" s="89">
        <f t="shared" si="785"/>
        <v>-0.210845673169968</v>
      </c>
      <c r="CL107" s="89" t="s">
        <v>185</v>
      </c>
      <c r="CM107" s="89">
        <f t="shared" ref="CM107:CP107" si="850">AVERAGE(CM105:CM106)</f>
        <v>0.203166154016598</v>
      </c>
      <c r="CN107" s="89">
        <f t="shared" si="850"/>
        <v>0.190135204444562</v>
      </c>
      <c r="CO107" s="89">
        <f t="shared" si="850"/>
        <v>0.167699264839488</v>
      </c>
      <c r="CP107" s="89">
        <f t="shared" si="850"/>
        <v>0.438999376699352</v>
      </c>
      <c r="CR107" s="89">
        <f t="shared" ref="CR107:CU107" si="851">CM$107*BX107</f>
        <v>0.0267786129532023</v>
      </c>
      <c r="CS107" s="89">
        <f t="shared" si="851"/>
        <v>0.0558535558201747</v>
      </c>
      <c r="CT107" s="89">
        <f t="shared" si="851"/>
        <v>0.0890822724000088</v>
      </c>
      <c r="CU107" s="89">
        <f t="shared" si="851"/>
        <v>0.176435393564235</v>
      </c>
      <c r="CV107" s="89">
        <f t="shared" si="787"/>
        <v>0.348149834737621</v>
      </c>
      <c r="CX107" s="89">
        <f t="shared" si="788"/>
        <v>0.0890822724000088</v>
      </c>
    </row>
    <row r="108" s="89" customFormat="1" spans="1:102">
      <c r="A108" s="7" t="s">
        <v>82</v>
      </c>
      <c r="B108" s="9">
        <v>2018</v>
      </c>
      <c r="C108" s="7" t="s">
        <v>70</v>
      </c>
      <c r="D108" s="89">
        <v>9262</v>
      </c>
      <c r="E108" s="89">
        <v>5.753509</v>
      </c>
      <c r="F108" s="89">
        <v>165652</v>
      </c>
      <c r="G108" s="89">
        <v>2115</v>
      </c>
      <c r="H108" s="89">
        <v>465</v>
      </c>
      <c r="I108" s="89">
        <v>18</v>
      </c>
      <c r="J108" s="89">
        <v>11864</v>
      </c>
      <c r="K108" s="89">
        <v>25.952126</v>
      </c>
      <c r="L108" s="89">
        <v>1524078</v>
      </c>
      <c r="M108" s="89">
        <v>13053</v>
      </c>
      <c r="N108" s="89">
        <v>92795</v>
      </c>
      <c r="P108" s="90">
        <f t="shared" si="806"/>
        <v>0.38855980861244</v>
      </c>
      <c r="Q108" s="90">
        <f t="shared" si="807"/>
        <v>0.408775066734863</v>
      </c>
      <c r="R108" s="90">
        <f t="shared" si="808"/>
        <v>0.792908423128591</v>
      </c>
      <c r="S108" s="90">
        <f t="shared" si="809"/>
        <v>1.001</v>
      </c>
      <c r="T108" s="90">
        <f t="shared" si="810"/>
        <v>0.501</v>
      </c>
      <c r="U108" s="90">
        <f t="shared" si="811"/>
        <v>0.101</v>
      </c>
      <c r="V108" s="91">
        <f t="shared" si="812"/>
        <v>0.0934232527759634</v>
      </c>
      <c r="W108" s="91">
        <f t="shared" si="813"/>
        <v>0.92183535451968</v>
      </c>
      <c r="X108" s="90">
        <f t="shared" si="814"/>
        <v>0.664903735271998</v>
      </c>
      <c r="Y108" s="90">
        <f t="shared" si="815"/>
        <v>0.71311592178771</v>
      </c>
      <c r="Z108" s="90">
        <f t="shared" si="816"/>
        <v>0.425652010067721</v>
      </c>
      <c r="AB108" s="89">
        <f t="shared" si="817"/>
        <v>0.130176006668377</v>
      </c>
      <c r="AC108" s="89">
        <f t="shared" si="818"/>
        <v>0.132065689840949</v>
      </c>
      <c r="AD108" s="89">
        <f t="shared" si="819"/>
        <v>0.139023804520758</v>
      </c>
      <c r="AE108" s="89">
        <f t="shared" si="820"/>
        <v>0.719272908366534</v>
      </c>
      <c r="AF108" s="89">
        <f t="shared" si="821"/>
        <v>0.104517607651285</v>
      </c>
      <c r="AG108" s="89">
        <f t="shared" si="822"/>
        <v>0.0245742092457421</v>
      </c>
      <c r="AH108" s="89">
        <f t="shared" si="823"/>
        <v>0.0368512177589525</v>
      </c>
      <c r="AI108" s="89">
        <f t="shared" si="824"/>
        <v>0.130559609191632</v>
      </c>
      <c r="AJ108" s="89">
        <f t="shared" si="825"/>
        <v>0.15052754142755</v>
      </c>
      <c r="AK108" s="89">
        <f t="shared" si="826"/>
        <v>0.130911202642884</v>
      </c>
      <c r="AL108" s="89">
        <f t="shared" si="827"/>
        <v>0.107848549905006</v>
      </c>
      <c r="AN108" s="89">
        <f t="shared" si="771"/>
        <v>-0.265411674417102</v>
      </c>
      <c r="AO108" s="89">
        <f t="shared" si="772"/>
        <v>-0.267361155724629</v>
      </c>
      <c r="AP108" s="89">
        <f t="shared" si="773"/>
        <v>-0.27430927353114</v>
      </c>
      <c r="AQ108" s="89">
        <f t="shared" si="774"/>
        <v>-0.237010800044476</v>
      </c>
      <c r="AR108" s="89">
        <f t="shared" si="775"/>
        <v>-0.236042536638631</v>
      </c>
      <c r="AS108" s="89">
        <f t="shared" si="776"/>
        <v>-0.0910734396242217</v>
      </c>
      <c r="AT108" s="89">
        <f t="shared" si="777"/>
        <v>-0.121640954404818</v>
      </c>
      <c r="AU108" s="89">
        <f t="shared" si="778"/>
        <v>-0.265809622099051</v>
      </c>
      <c r="AV108" s="89">
        <f t="shared" si="779"/>
        <v>-0.285040339109475</v>
      </c>
      <c r="AW108" s="89">
        <f t="shared" si="780"/>
        <v>-0.266173373687656</v>
      </c>
      <c r="AX108" s="89">
        <f t="shared" si="781"/>
        <v>-0.240181670481479</v>
      </c>
      <c r="BL108" s="89">
        <f t="shared" ref="BL108:BV108" si="852">AZ$107*P108</f>
        <v>0.148366350942344</v>
      </c>
      <c r="BM108" s="89">
        <f t="shared" si="852"/>
        <v>0.1958575749567</v>
      </c>
      <c r="BN108" s="89">
        <f t="shared" si="852"/>
        <v>0.110238481221963</v>
      </c>
      <c r="BO108" s="89">
        <f t="shared" si="852"/>
        <v>0.331454500932031</v>
      </c>
      <c r="BP108" s="89">
        <f t="shared" si="852"/>
        <v>0.195561706102403</v>
      </c>
      <c r="BQ108" s="89">
        <f t="shared" si="852"/>
        <v>0.0281319234651162</v>
      </c>
      <c r="BR108" s="89">
        <f t="shared" si="852"/>
        <v>0.0480857930698122</v>
      </c>
      <c r="BS108" s="89">
        <f t="shared" si="852"/>
        <v>0.447358361001048</v>
      </c>
      <c r="BT108" s="89">
        <f t="shared" si="852"/>
        <v>0.157457673177917</v>
      </c>
      <c r="BU108" s="89">
        <f t="shared" si="852"/>
        <v>0.294956070328439</v>
      </c>
      <c r="BV108" s="89">
        <f t="shared" si="852"/>
        <v>0.148795761497449</v>
      </c>
      <c r="BX108" s="89">
        <f t="shared" si="522"/>
        <v>0.454462407121007</v>
      </c>
      <c r="BY108" s="89">
        <f t="shared" si="523"/>
        <v>0.55514813049955</v>
      </c>
      <c r="BZ108" s="89">
        <f t="shared" si="524"/>
        <v>0.49544415407086</v>
      </c>
      <c r="CA108" s="89">
        <f t="shared" si="525"/>
        <v>0.601209505003805</v>
      </c>
      <c r="CC108" s="95">
        <f t="shared" si="830"/>
        <v>0.133050454088973</v>
      </c>
      <c r="CD108" s="95">
        <f t="shared" si="831"/>
        <v>0.159677580139828</v>
      </c>
      <c r="CE108" s="95">
        <f t="shared" si="832"/>
        <v>0.104715589851212</v>
      </c>
      <c r="CF108" s="95">
        <f t="shared" si="833"/>
        <v>0.128496173023415</v>
      </c>
      <c r="CH108" s="89">
        <f t="shared" si="527"/>
        <v>-0.268366340782812</v>
      </c>
      <c r="CI108" s="89">
        <f t="shared" si="528"/>
        <v>-0.292944268324156</v>
      </c>
      <c r="CJ108" s="89">
        <f t="shared" si="784"/>
        <v>-0.236291489989729</v>
      </c>
      <c r="CK108" s="89">
        <f t="shared" si="785"/>
        <v>-0.263655663770227</v>
      </c>
      <c r="CR108" s="89">
        <f t="shared" ref="CR108:CU108" si="853">CM$107*BX108</f>
        <v>0.0923313793999006</v>
      </c>
      <c r="CS108" s="89">
        <f t="shared" si="853"/>
        <v>0.105553203289548</v>
      </c>
      <c r="CT108" s="89">
        <f t="shared" si="853"/>
        <v>0.0830856204067051</v>
      </c>
      <c r="CU108" s="89">
        <f t="shared" si="853"/>
        <v>0.263930597962396</v>
      </c>
      <c r="CV108" s="89">
        <f t="shared" si="787"/>
        <v>0.54490080105855</v>
      </c>
      <c r="CX108" s="89">
        <f t="shared" si="788"/>
        <v>0.105553203289548</v>
      </c>
    </row>
    <row r="109" s="89" customFormat="1" spans="1:102">
      <c r="A109" s="7" t="s">
        <v>82</v>
      </c>
      <c r="B109" s="9">
        <v>2019</v>
      </c>
      <c r="C109" s="7" t="s">
        <v>70</v>
      </c>
      <c r="D109" s="89">
        <v>9128</v>
      </c>
      <c r="E109" s="89">
        <v>5.869851</v>
      </c>
      <c r="F109" s="89">
        <v>172932</v>
      </c>
      <c r="G109" s="89">
        <v>305</v>
      </c>
      <c r="H109" s="89">
        <v>323</v>
      </c>
      <c r="I109" s="89">
        <v>18</v>
      </c>
      <c r="J109" s="89">
        <v>12005</v>
      </c>
      <c r="K109" s="89">
        <v>25.355721</v>
      </c>
      <c r="L109" s="89">
        <v>1859250</v>
      </c>
      <c r="M109" s="89">
        <v>13877</v>
      </c>
      <c r="N109" s="89">
        <v>97500</v>
      </c>
      <c r="P109" s="90">
        <f t="shared" si="806"/>
        <v>0.228272727272727</v>
      </c>
      <c r="Q109" s="90">
        <f t="shared" si="807"/>
        <v>0.464669868319415</v>
      </c>
      <c r="R109" s="90">
        <f t="shared" si="808"/>
        <v>0.896947066053105</v>
      </c>
      <c r="S109" s="90">
        <f t="shared" si="809"/>
        <v>0.104960396039604</v>
      </c>
      <c r="T109" s="90">
        <f t="shared" si="810"/>
        <v>0.251</v>
      </c>
      <c r="U109" s="90">
        <f t="shared" si="811"/>
        <v>0.101</v>
      </c>
      <c r="V109" s="91">
        <f t="shared" si="812"/>
        <v>0.047374918354017</v>
      </c>
      <c r="W109" s="91">
        <f t="shared" si="813"/>
        <v>0.961417644075771</v>
      </c>
      <c r="X109" s="90">
        <f t="shared" si="814"/>
        <v>1.001</v>
      </c>
      <c r="Y109" s="90">
        <f t="shared" si="815"/>
        <v>0.856970670391061</v>
      </c>
      <c r="Z109" s="90">
        <f t="shared" si="816"/>
        <v>0.491078289043706</v>
      </c>
      <c r="AB109" s="89">
        <f t="shared" si="817"/>
        <v>0.0764763400872018</v>
      </c>
      <c r="AC109" s="89">
        <f t="shared" si="818"/>
        <v>0.150123996549207</v>
      </c>
      <c r="AD109" s="89">
        <f t="shared" si="819"/>
        <v>0.157265315815937</v>
      </c>
      <c r="AE109" s="89">
        <f t="shared" si="820"/>
        <v>0.075419749573136</v>
      </c>
      <c r="AF109" s="89">
        <f t="shared" si="821"/>
        <v>0.0523631128153143</v>
      </c>
      <c r="AG109" s="89">
        <f t="shared" si="822"/>
        <v>0.0245742092457421</v>
      </c>
      <c r="AH109" s="89">
        <f t="shared" si="823"/>
        <v>0.0186872473469009</v>
      </c>
      <c r="AI109" s="89">
        <f t="shared" si="824"/>
        <v>0.136165651778322</v>
      </c>
      <c r="AJ109" s="89">
        <f t="shared" si="825"/>
        <v>0.226616367115667</v>
      </c>
      <c r="AK109" s="89">
        <f t="shared" si="826"/>
        <v>0.157319529213891</v>
      </c>
      <c r="AL109" s="89">
        <f t="shared" si="827"/>
        <v>0.12442577530591</v>
      </c>
      <c r="AN109" s="89">
        <f t="shared" si="771"/>
        <v>-0.196603376455278</v>
      </c>
      <c r="AO109" s="89">
        <f t="shared" si="772"/>
        <v>-0.284679186278868</v>
      </c>
      <c r="AP109" s="89">
        <f t="shared" si="773"/>
        <v>-0.290912682237581</v>
      </c>
      <c r="AQ109" s="89">
        <f t="shared" si="774"/>
        <v>-0.194936378959442</v>
      </c>
      <c r="AR109" s="89">
        <f t="shared" si="775"/>
        <v>-0.154447770705177</v>
      </c>
      <c r="AS109" s="89">
        <f t="shared" si="776"/>
        <v>-0.0910734396242217</v>
      </c>
      <c r="AT109" s="89">
        <f t="shared" si="777"/>
        <v>-0.0743736363623102</v>
      </c>
      <c r="AU109" s="89">
        <f t="shared" si="778"/>
        <v>-0.271498392787918</v>
      </c>
      <c r="AV109" s="89">
        <f t="shared" si="779"/>
        <v>-0.336411250030629</v>
      </c>
      <c r="AW109" s="89">
        <f t="shared" si="780"/>
        <v>-0.290958744577814</v>
      </c>
      <c r="AX109" s="89">
        <f t="shared" si="781"/>
        <v>-0.259309029760629</v>
      </c>
      <c r="BL109" s="89">
        <f t="shared" ref="BL109:BV109" si="854">AZ$107*P109</f>
        <v>0.0871628789556363</v>
      </c>
      <c r="BM109" s="89">
        <f t="shared" si="854"/>
        <v>0.222638612211443</v>
      </c>
      <c r="BN109" s="89">
        <f t="shared" si="854"/>
        <v>0.124703029270449</v>
      </c>
      <c r="BO109" s="89">
        <f t="shared" si="854"/>
        <v>0.0347548408460892</v>
      </c>
      <c r="BP109" s="89">
        <f t="shared" si="854"/>
        <v>0.0979760244145772</v>
      </c>
      <c r="BQ109" s="89">
        <f t="shared" si="854"/>
        <v>0.0281319234651162</v>
      </c>
      <c r="BR109" s="89">
        <f t="shared" si="854"/>
        <v>0.0243842989082545</v>
      </c>
      <c r="BS109" s="89">
        <f t="shared" si="854"/>
        <v>0.466567288163218</v>
      </c>
      <c r="BT109" s="89">
        <f t="shared" si="854"/>
        <v>0.237049549415779</v>
      </c>
      <c r="BU109" s="89">
        <f t="shared" si="854"/>
        <v>0.354456678924808</v>
      </c>
      <c r="BV109" s="89">
        <f t="shared" si="854"/>
        <v>0.171666916271574</v>
      </c>
      <c r="BX109" s="89">
        <f t="shared" si="522"/>
        <v>0.434504520437528</v>
      </c>
      <c r="BY109" s="89">
        <f t="shared" si="523"/>
        <v>0.160862788725783</v>
      </c>
      <c r="BZ109" s="89">
        <f t="shared" si="524"/>
        <v>0.490951587071472</v>
      </c>
      <c r="CA109" s="89">
        <f t="shared" si="525"/>
        <v>0.763173144612161</v>
      </c>
      <c r="CC109" s="95">
        <f t="shared" si="830"/>
        <v>0.127207493605806</v>
      </c>
      <c r="CD109" s="95">
        <f t="shared" si="831"/>
        <v>0.0462690576210059</v>
      </c>
      <c r="CE109" s="95">
        <f t="shared" si="832"/>
        <v>0.103766054369924</v>
      </c>
      <c r="CF109" s="95">
        <f t="shared" si="833"/>
        <v>0.16311257160894</v>
      </c>
      <c r="CH109" s="89">
        <f t="shared" si="527"/>
        <v>-0.262293674639665</v>
      </c>
      <c r="CI109" s="89">
        <f t="shared" si="528"/>
        <v>-0.142197854689784</v>
      </c>
      <c r="CJ109" s="89">
        <f t="shared" si="784"/>
        <v>-0.235094073602378</v>
      </c>
      <c r="CK109" s="89">
        <f t="shared" si="785"/>
        <v>-0.295774422740575</v>
      </c>
      <c r="CR109" s="89">
        <f t="shared" ref="CR109:CU109" si="855">CM$107*BX109</f>
        <v>0.0882766123201191</v>
      </c>
      <c r="CS109" s="89">
        <f t="shared" si="855"/>
        <v>0.0305856792218991</v>
      </c>
      <c r="CT109" s="89">
        <f t="shared" si="855"/>
        <v>0.0823322202236656</v>
      </c>
      <c r="CU109" s="89">
        <f t="shared" si="855"/>
        <v>0.335032534798423</v>
      </c>
      <c r="CV109" s="89">
        <f t="shared" si="787"/>
        <v>0.536227046564107</v>
      </c>
      <c r="CX109" s="89">
        <f t="shared" si="788"/>
        <v>0.0882766123201191</v>
      </c>
    </row>
    <row r="110" s="89" customFormat="1" spans="1:102">
      <c r="A110" s="7" t="s">
        <v>82</v>
      </c>
      <c r="B110" s="9">
        <v>2020</v>
      </c>
      <c r="C110" s="7" t="s">
        <v>70</v>
      </c>
      <c r="D110" s="89">
        <v>8994</v>
      </c>
      <c r="E110" s="89">
        <v>5.9861931</v>
      </c>
      <c r="F110" s="89">
        <v>180212</v>
      </c>
      <c r="G110" s="89">
        <v>290</v>
      </c>
      <c r="H110" s="89">
        <v>181</v>
      </c>
      <c r="I110" s="89">
        <v>18</v>
      </c>
      <c r="J110" s="89">
        <v>12146</v>
      </c>
      <c r="K110" s="89">
        <v>24.759315</v>
      </c>
      <c r="L110" s="89">
        <v>1690104</v>
      </c>
      <c r="M110" s="89">
        <v>14701</v>
      </c>
      <c r="N110" s="89">
        <v>134169</v>
      </c>
      <c r="P110" s="90">
        <f t="shared" si="806"/>
        <v>0.0679856459330144</v>
      </c>
      <c r="Q110" s="90">
        <f t="shared" si="807"/>
        <v>0.520564717947496</v>
      </c>
      <c r="R110" s="90">
        <f t="shared" si="808"/>
        <v>1.00098570897762</v>
      </c>
      <c r="S110" s="90">
        <f t="shared" si="809"/>
        <v>0.0975346534653465</v>
      </c>
      <c r="T110" s="90">
        <f t="shared" si="810"/>
        <v>0.001</v>
      </c>
      <c r="U110" s="90">
        <f t="shared" si="811"/>
        <v>0.101</v>
      </c>
      <c r="V110" s="91">
        <f t="shared" si="812"/>
        <v>0.00132658393207054</v>
      </c>
      <c r="W110" s="91">
        <f t="shared" si="813"/>
        <v>1.001</v>
      </c>
      <c r="X110" s="90">
        <f t="shared" si="814"/>
        <v>0.831387565805966</v>
      </c>
      <c r="Y110" s="90">
        <f t="shared" si="815"/>
        <v>1.00082541899441</v>
      </c>
      <c r="Z110" s="90">
        <f t="shared" si="816"/>
        <v>1.0009860943084</v>
      </c>
      <c r="AB110" s="89">
        <f t="shared" si="817"/>
        <v>0.0227766735060272</v>
      </c>
      <c r="AC110" s="89">
        <f t="shared" si="818"/>
        <v>0.168182318779209</v>
      </c>
      <c r="AD110" s="89">
        <f t="shared" si="819"/>
        <v>0.175506827111115</v>
      </c>
      <c r="AE110" s="89">
        <f t="shared" si="820"/>
        <v>0.0700839499146272</v>
      </c>
      <c r="AF110" s="89">
        <f t="shared" si="821"/>
        <v>0.000208617979343882</v>
      </c>
      <c r="AG110" s="89">
        <f t="shared" si="822"/>
        <v>0.0245742092457421</v>
      </c>
      <c r="AH110" s="89">
        <f t="shared" si="823"/>
        <v>0.000523276934849316</v>
      </c>
      <c r="AI110" s="89">
        <f t="shared" si="824"/>
        <v>0.141771703764735</v>
      </c>
      <c r="AJ110" s="89">
        <f t="shared" si="825"/>
        <v>0.188217812016069</v>
      </c>
      <c r="AK110" s="89">
        <f t="shared" si="826"/>
        <v>0.183727855784898</v>
      </c>
      <c r="AL110" s="89">
        <f t="shared" si="827"/>
        <v>0.253622433802347</v>
      </c>
      <c r="AN110" s="89">
        <f t="shared" si="771"/>
        <v>-0.0861417973471399</v>
      </c>
      <c r="AO110" s="89">
        <f t="shared" si="772"/>
        <v>-0.299819739308933</v>
      </c>
      <c r="AP110" s="89">
        <f t="shared" si="773"/>
        <v>-0.305395452154369</v>
      </c>
      <c r="AQ110" s="89">
        <f t="shared" si="774"/>
        <v>-0.186287447003936</v>
      </c>
      <c r="AR110" s="89">
        <f t="shared" si="775"/>
        <v>-0.00176803859088703</v>
      </c>
      <c r="AS110" s="89">
        <f t="shared" si="776"/>
        <v>-0.0910734396242217</v>
      </c>
      <c r="AT110" s="89">
        <f t="shared" si="777"/>
        <v>-0.00395356640803787</v>
      </c>
      <c r="AU110" s="89">
        <f t="shared" si="778"/>
        <v>-0.276956302190265</v>
      </c>
      <c r="AV110" s="89">
        <f t="shared" si="779"/>
        <v>-0.314352997416387</v>
      </c>
      <c r="AW110" s="89">
        <f t="shared" si="780"/>
        <v>-0.31129004375179</v>
      </c>
      <c r="AX110" s="89">
        <f t="shared" si="781"/>
        <v>-0.34794679782408</v>
      </c>
      <c r="BL110" s="89">
        <f t="shared" ref="BL110:BV110" si="856">AZ$107*P110</f>
        <v>0.0259594069689291</v>
      </c>
      <c r="BM110" s="89">
        <f t="shared" si="856"/>
        <v>0.24941967248542</v>
      </c>
      <c r="BN110" s="89">
        <f t="shared" si="856"/>
        <v>0.139167577318935</v>
      </c>
      <c r="BO110" s="89">
        <f t="shared" si="856"/>
        <v>0.032296003884051</v>
      </c>
      <c r="BP110" s="89">
        <f t="shared" si="856"/>
        <v>0.000390342726751303</v>
      </c>
      <c r="BQ110" s="89">
        <f t="shared" si="856"/>
        <v>0.0281319234651162</v>
      </c>
      <c r="BR110" s="89">
        <f t="shared" si="856"/>
        <v>0.00068280474669679</v>
      </c>
      <c r="BS110" s="89">
        <f t="shared" si="856"/>
        <v>0.485776247533245</v>
      </c>
      <c r="BT110" s="89">
        <f t="shared" si="856"/>
        <v>0.196883164699486</v>
      </c>
      <c r="BU110" s="89">
        <f t="shared" si="856"/>
        <v>0.413957287521177</v>
      </c>
      <c r="BV110" s="89">
        <f t="shared" si="856"/>
        <v>0.349916092554758</v>
      </c>
      <c r="BX110" s="89">
        <f t="shared" ref="BX110:BX131" si="857">SUM(BL110:BN110)</f>
        <v>0.414546656773284</v>
      </c>
      <c r="BY110" s="89">
        <f t="shared" si="523"/>
        <v>0.0608182700759185</v>
      </c>
      <c r="BZ110" s="89">
        <f t="shared" si="524"/>
        <v>0.486459052279942</v>
      </c>
      <c r="CA110" s="89">
        <f t="shared" si="525"/>
        <v>0.960756544775421</v>
      </c>
      <c r="CC110" s="95">
        <f t="shared" si="830"/>
        <v>0.121364539861853</v>
      </c>
      <c r="CD110" s="95">
        <f t="shared" si="831"/>
        <v>0.0174931944475332</v>
      </c>
      <c r="CE110" s="95">
        <f t="shared" si="832"/>
        <v>0.102816525695992</v>
      </c>
      <c r="CF110" s="95">
        <f t="shared" si="833"/>
        <v>0.20534196180092</v>
      </c>
      <c r="CH110" s="89">
        <f t="shared" si="527"/>
        <v>-0.255952539631173</v>
      </c>
      <c r="CI110" s="89">
        <f t="shared" si="528"/>
        <v>-0.0707764739622024</v>
      </c>
      <c r="CJ110" s="89">
        <f t="shared" si="784"/>
        <v>-0.233887976825964</v>
      </c>
      <c r="CK110" s="89">
        <f t="shared" si="785"/>
        <v>-0.325072461967911</v>
      </c>
      <c r="CR110" s="89">
        <f t="shared" ref="CR110:CU110" si="858">CM$107*BX110</f>
        <v>0.084221849917067</v>
      </c>
      <c r="CS110" s="89">
        <f t="shared" si="858"/>
        <v>0.0115636942148493</v>
      </c>
      <c r="CT110" s="89">
        <f t="shared" si="858"/>
        <v>0.0815788254418602</v>
      </c>
      <c r="CU110" s="89">
        <f t="shared" si="858"/>
        <v>0.421771524316233</v>
      </c>
      <c r="CV110" s="89">
        <f t="shared" si="787"/>
        <v>0.599135893890009</v>
      </c>
      <c r="CX110" s="89">
        <f t="shared" si="788"/>
        <v>0.084221849917067</v>
      </c>
    </row>
    <row r="111" s="95" customFormat="1" spans="1:102">
      <c r="A111" s="128" t="s">
        <v>82</v>
      </c>
      <c r="B111" s="59">
        <v>2021</v>
      </c>
      <c r="C111" s="128" t="s">
        <v>70</v>
      </c>
      <c r="D111" s="89">
        <v>8995</v>
      </c>
      <c r="E111" s="89">
        <v>6.9861931</v>
      </c>
      <c r="F111" s="89">
        <v>180213</v>
      </c>
      <c r="G111" s="89">
        <v>291</v>
      </c>
      <c r="H111" s="89">
        <v>182</v>
      </c>
      <c r="I111" s="89">
        <v>19</v>
      </c>
      <c r="J111" s="89">
        <v>12147</v>
      </c>
      <c r="K111" s="89">
        <v>25.759315</v>
      </c>
      <c r="L111" s="89">
        <v>1690105</v>
      </c>
      <c r="M111" s="89">
        <v>14702</v>
      </c>
      <c r="N111" s="89">
        <v>134170</v>
      </c>
      <c r="P111" s="90">
        <f t="shared" si="806"/>
        <v>0.0691818181818182</v>
      </c>
      <c r="Q111" s="90">
        <f t="shared" si="807"/>
        <v>1.001</v>
      </c>
      <c r="R111" s="90">
        <f t="shared" si="808"/>
        <v>1.001</v>
      </c>
      <c r="S111" s="90">
        <f t="shared" si="809"/>
        <v>0.098029702970297</v>
      </c>
      <c r="T111" s="90">
        <f t="shared" si="810"/>
        <v>0.00276056338028169</v>
      </c>
      <c r="U111" s="90">
        <f t="shared" si="811"/>
        <v>0.201</v>
      </c>
      <c r="V111" s="91">
        <f t="shared" si="812"/>
        <v>0.001</v>
      </c>
      <c r="W111" s="91">
        <f t="shared" si="813"/>
        <v>0.9346318616442</v>
      </c>
      <c r="X111" s="90">
        <f t="shared" si="814"/>
        <v>0.83138856856355</v>
      </c>
      <c r="Y111" s="90">
        <f t="shared" si="815"/>
        <v>1.001</v>
      </c>
      <c r="Z111" s="90">
        <f t="shared" si="816"/>
        <v>1.001</v>
      </c>
      <c r="AB111" s="89">
        <f t="shared" si="817"/>
        <v>0.0231774172864837</v>
      </c>
      <c r="AC111" s="89">
        <f t="shared" si="818"/>
        <v>0.323399752794941</v>
      </c>
      <c r="AD111" s="89">
        <f t="shared" si="819"/>
        <v>0.175509332813216</v>
      </c>
      <c r="AE111" s="89">
        <f t="shared" si="820"/>
        <v>0.0704396698918611</v>
      </c>
      <c r="AF111" s="89">
        <f t="shared" si="821"/>
        <v>0.000575903154245082</v>
      </c>
      <c r="AG111" s="89">
        <f t="shared" si="822"/>
        <v>0.0489051094890511</v>
      </c>
      <c r="AH111" s="89">
        <f t="shared" si="823"/>
        <v>0.000394454449657461</v>
      </c>
      <c r="AI111" s="89">
        <f t="shared" si="824"/>
        <v>0.132371979438666</v>
      </c>
      <c r="AJ111" s="89">
        <f t="shared" si="825"/>
        <v>0.188218039030336</v>
      </c>
      <c r="AK111" s="89">
        <f t="shared" si="826"/>
        <v>0.183759904724911</v>
      </c>
      <c r="AL111" s="89">
        <f t="shared" si="827"/>
        <v>0.253625957123368</v>
      </c>
      <c r="AN111" s="89">
        <f t="shared" si="771"/>
        <v>-0.0872531689578667</v>
      </c>
      <c r="AO111" s="89">
        <f t="shared" si="772"/>
        <v>-0.365075016460518</v>
      </c>
      <c r="AP111" s="89">
        <f t="shared" si="773"/>
        <v>-0.305397306549818</v>
      </c>
      <c r="AQ111" s="89">
        <f t="shared" si="774"/>
        <v>-0.1868763513652</v>
      </c>
      <c r="AR111" s="89">
        <f t="shared" si="775"/>
        <v>-0.00429599049493465</v>
      </c>
      <c r="AS111" s="89">
        <f t="shared" si="776"/>
        <v>-0.147589429023278</v>
      </c>
      <c r="AT111" s="89">
        <f t="shared" si="777"/>
        <v>-0.00309173669334799</v>
      </c>
      <c r="AU111" s="89">
        <f t="shared" si="778"/>
        <v>-0.267674580986177</v>
      </c>
      <c r="AV111" s="89">
        <f t="shared" si="779"/>
        <v>-0.314353149551089</v>
      </c>
      <c r="AW111" s="89">
        <f t="shared" si="780"/>
        <v>-0.311312292524875</v>
      </c>
      <c r="AX111" s="89">
        <f t="shared" si="781"/>
        <v>-0.347948108152991</v>
      </c>
      <c r="AY111" s="95" t="s">
        <v>170</v>
      </c>
      <c r="BL111" s="89">
        <f t="shared" ref="BL111:BV111" si="859">AZ$107*P111</f>
        <v>0.0264161492971881</v>
      </c>
      <c r="BM111" s="89">
        <f t="shared" si="859"/>
        <v>0.47961201278164</v>
      </c>
      <c r="BN111" s="89">
        <f t="shared" si="859"/>
        <v>0.139169564207403</v>
      </c>
      <c r="BO111" s="89">
        <f t="shared" si="859"/>
        <v>0.0324599263481869</v>
      </c>
      <c r="BP111" s="89">
        <f t="shared" si="859"/>
        <v>0.00107756583722895</v>
      </c>
      <c r="BQ111" s="89">
        <f t="shared" si="859"/>
        <v>0.0559853130345381</v>
      </c>
      <c r="BR111" s="89">
        <f t="shared" si="859"/>
        <v>0.000514709043423332</v>
      </c>
      <c r="BS111" s="89">
        <f t="shared" si="859"/>
        <v>0.453568390184346</v>
      </c>
      <c r="BT111" s="89">
        <f t="shared" si="859"/>
        <v>0.196883402165254</v>
      </c>
      <c r="BU111" s="89">
        <f t="shared" si="859"/>
        <v>0.41402949699763</v>
      </c>
      <c r="BV111" s="89">
        <f t="shared" si="859"/>
        <v>0.349920953586591</v>
      </c>
      <c r="BX111" s="89">
        <f t="shared" si="857"/>
        <v>0.645197726286231</v>
      </c>
      <c r="BY111" s="89">
        <f t="shared" ref="BY111:BY131" si="860">SUM(BO111:BQ111)</f>
        <v>0.089522805219954</v>
      </c>
      <c r="BZ111" s="89">
        <f t="shared" si="524"/>
        <v>0.454083099227769</v>
      </c>
      <c r="CA111" s="89">
        <f t="shared" si="525"/>
        <v>0.960833852749475</v>
      </c>
      <c r="CC111" s="95">
        <f t="shared" si="830"/>
        <v>0.188890982212087</v>
      </c>
      <c r="CD111" s="95">
        <f t="shared" si="831"/>
        <v>0.0257494966109103</v>
      </c>
      <c r="CE111" s="95">
        <f t="shared" si="832"/>
        <v>0.0959736414011687</v>
      </c>
      <c r="CF111" s="95">
        <f t="shared" si="833"/>
        <v>0.205358484791204</v>
      </c>
      <c r="CH111" s="89">
        <f t="shared" ref="CH111:CH131" si="861">CC111*LN(CC111)</f>
        <v>-0.314802923686163</v>
      </c>
      <c r="CI111" s="89">
        <f t="shared" ref="CI111:CI131" si="862">CD111*LN(CD111)</f>
        <v>-0.0942261681077916</v>
      </c>
      <c r="CJ111" s="89">
        <f t="shared" si="784"/>
        <v>-0.224931666453931</v>
      </c>
      <c r="CK111" s="89">
        <f t="shared" si="785"/>
        <v>-0.325082095504927</v>
      </c>
      <c r="CL111" s="95" t="s">
        <v>170</v>
      </c>
      <c r="CR111" s="89">
        <f>CM$107*BX111</f>
        <v>0.131082340629828</v>
      </c>
      <c r="CS111" s="89">
        <f>CN$107*BY111</f>
        <v>0.0170214368729466</v>
      </c>
      <c r="CT111" s="89">
        <f>CO$107*BZ111</f>
        <v>0.076149401916533</v>
      </c>
      <c r="CU111" s="89">
        <f>CP$107*CA111</f>
        <v>0.421805462468657</v>
      </c>
      <c r="CV111" s="89">
        <f t="shared" si="787"/>
        <v>0.646058641887964</v>
      </c>
      <c r="CX111" s="89">
        <f t="shared" si="788"/>
        <v>0.131082340629828</v>
      </c>
    </row>
    <row r="112" s="95" customFormat="1" spans="1:102">
      <c r="A112" s="58" t="s">
        <v>81</v>
      </c>
      <c r="B112" s="59">
        <v>2012</v>
      </c>
      <c r="C112" s="58" t="s">
        <v>70</v>
      </c>
      <c r="D112" s="95">
        <v>11865</v>
      </c>
      <c r="E112" s="95">
        <v>6.5212811</v>
      </c>
      <c r="F112" s="95">
        <v>63990</v>
      </c>
      <c r="G112" s="95">
        <v>1</v>
      </c>
      <c r="H112" s="95">
        <v>6106</v>
      </c>
      <c r="I112" s="95">
        <v>5</v>
      </c>
      <c r="J112" s="95">
        <v>10226</v>
      </c>
      <c r="K112" s="95">
        <v>22.97134</v>
      </c>
      <c r="L112" s="95">
        <v>88600</v>
      </c>
      <c r="M112" s="95">
        <v>6766</v>
      </c>
      <c r="N112" s="95">
        <v>37205</v>
      </c>
      <c r="P112" s="96">
        <f>(D112-MIN(D$112:D$121))/(MAX(D$112:D$121)-MIN(D$112:D$121))+0.001</f>
        <v>0.902908801696713</v>
      </c>
      <c r="Q112" s="96">
        <f>(E112-MIN(E$112:E$121))/(MAX(E$112:E$121)-MIN(E$112:E$121))+0.001</f>
        <v>0.250757483038765</v>
      </c>
      <c r="R112" s="96">
        <f>(F112-MIN(F$112:F$121))/(MAX(F$112:F$121)-MIN(F$112:F$121))+0.001</f>
        <v>0.001</v>
      </c>
      <c r="S112" s="96">
        <f t="shared" ref="S112:Z112" si="863">(G112-MIN(G$112:G$121))/(MAX(G$112:G$121)-MIN(G$112:G$121))+0.001</f>
        <v>0.001</v>
      </c>
      <c r="T112" s="96">
        <f t="shared" si="863"/>
        <v>0.611574712643678</v>
      </c>
      <c r="U112" s="96">
        <f t="shared" si="863"/>
        <v>0.001</v>
      </c>
      <c r="V112" s="91">
        <f>(MAX(J$112:J$121)-J112)/(MAX(J$112:J$121)-MIN(J$112:J$121))+0.001</f>
        <v>0.857405846947549</v>
      </c>
      <c r="W112" s="91">
        <f>(MAX(K$112:K$121)-K112)/(MAX(K$112:K$121)-MIN(K$112:K$121))+0.001</f>
        <v>0.133565200337692</v>
      </c>
      <c r="X112" s="96">
        <f t="shared" si="863"/>
        <v>0.001</v>
      </c>
      <c r="Y112" s="96">
        <f t="shared" si="863"/>
        <v>0.001</v>
      </c>
      <c r="Z112" s="96">
        <f t="shared" si="863"/>
        <v>0.001</v>
      </c>
      <c r="AB112" s="95">
        <f>P112/SUM(P$112:P$121)</f>
        <v>0.133561152828345</v>
      </c>
      <c r="AC112" s="95">
        <f t="shared" ref="AC112:AL112" si="864">Q112/SUM(Q$112:Q$121)</f>
        <v>0.0537578786380395</v>
      </c>
      <c r="AD112" s="95">
        <f t="shared" si="864"/>
        <v>0.00028890312126957</v>
      </c>
      <c r="AE112" s="95">
        <f t="shared" si="864"/>
        <v>0.000514579759862779</v>
      </c>
      <c r="AF112" s="95">
        <f t="shared" si="864"/>
        <v>0.109019567667247</v>
      </c>
      <c r="AG112" s="95">
        <f t="shared" si="864"/>
        <v>0.000124843945068664</v>
      </c>
      <c r="AH112" s="95">
        <f t="shared" si="864"/>
        <v>0.180070355007467</v>
      </c>
      <c r="AI112" s="95">
        <f t="shared" si="864"/>
        <v>0.0233843678220246</v>
      </c>
      <c r="AJ112" s="95">
        <f t="shared" si="864"/>
        <v>0.00022026975280574</v>
      </c>
      <c r="AK112" s="95">
        <f t="shared" si="864"/>
        <v>0.000198583845986142</v>
      </c>
      <c r="AL112" s="95">
        <f t="shared" si="864"/>
        <v>0.000289041550831598</v>
      </c>
      <c r="AN112" s="89">
        <f t="shared" si="771"/>
        <v>-0.268884756245226</v>
      </c>
      <c r="AO112" s="89">
        <f t="shared" si="772"/>
        <v>-0.157148527430119</v>
      </c>
      <c r="AP112" s="89">
        <f t="shared" si="773"/>
        <v>-0.00235439262797845</v>
      </c>
      <c r="AQ112" s="89">
        <f t="shared" si="774"/>
        <v>-0.00389648026964482</v>
      </c>
      <c r="AR112" s="89">
        <f t="shared" si="775"/>
        <v>-0.241612206744965</v>
      </c>
      <c r="AS112" s="89">
        <f t="shared" si="776"/>
        <v>-0.0011221530636782</v>
      </c>
      <c r="AT112" s="89">
        <f t="shared" si="777"/>
        <v>-0.308713992957564</v>
      </c>
      <c r="AU112" s="89">
        <f t="shared" si="778"/>
        <v>-0.08782437843089</v>
      </c>
      <c r="AV112" s="89">
        <f t="shared" si="779"/>
        <v>-0.00185481617100984</v>
      </c>
      <c r="AW112" s="89">
        <f t="shared" si="780"/>
        <v>-0.00169278810936603</v>
      </c>
      <c r="AX112" s="89">
        <f t="shared" si="781"/>
        <v>-0.00235538228578031</v>
      </c>
      <c r="AY112" s="89"/>
      <c r="AZ112" s="89">
        <f>SUM(AN112:AN121)</f>
        <v>-2.13678012810234</v>
      </c>
      <c r="BA112" s="89">
        <f t="shared" ref="BA112:BJ112" si="865">SUM(AO112:AO121)</f>
        <v>-2.08090725469247</v>
      </c>
      <c r="BB112" s="89">
        <f t="shared" si="865"/>
        <v>-1.95531907258904</v>
      </c>
      <c r="BC112" s="89">
        <f t="shared" si="865"/>
        <v>-1.53904029182881</v>
      </c>
      <c r="BD112" s="89">
        <f t="shared" si="865"/>
        <v>-2.1275372760615</v>
      </c>
      <c r="BE112" s="89">
        <f t="shared" si="865"/>
        <v>-2.18182048878854</v>
      </c>
      <c r="BF112" s="89">
        <f t="shared" si="865"/>
        <v>-2.10588519261362</v>
      </c>
      <c r="BG112" s="89">
        <f t="shared" si="865"/>
        <v>-2.08609263262501</v>
      </c>
      <c r="BH112" s="89">
        <f t="shared" si="865"/>
        <v>-2.0308529964479</v>
      </c>
      <c r="BI112" s="89">
        <f t="shared" si="865"/>
        <v>-2.0616675781273</v>
      </c>
      <c r="BJ112" s="89">
        <f t="shared" si="865"/>
        <v>-1.96961336889217</v>
      </c>
      <c r="BL112" s="95">
        <f>AZ$117*P112</f>
        <v>0.21947909833169</v>
      </c>
      <c r="BM112" s="95">
        <f t="shared" ref="BM112:BV112" si="866">BA$117*Q112</f>
        <v>0.117235558414716</v>
      </c>
      <c r="BN112" s="95">
        <f t="shared" si="866"/>
        <v>0.000289394307680885</v>
      </c>
      <c r="BO112" s="95">
        <f t="shared" si="866"/>
        <v>0.000400725090404543</v>
      </c>
      <c r="BP112" s="95">
        <f t="shared" si="866"/>
        <v>0.242252014464193</v>
      </c>
      <c r="BQ112" s="95">
        <f t="shared" si="866"/>
        <v>0.000203163020964547</v>
      </c>
      <c r="BR112" s="95">
        <f t="shared" si="866"/>
        <v>0.311259422510602</v>
      </c>
      <c r="BS112" s="95">
        <f t="shared" si="866"/>
        <v>0.0850777456829001</v>
      </c>
      <c r="BT112" s="95">
        <f t="shared" si="866"/>
        <v>0.000215463109086621</v>
      </c>
      <c r="BU112" s="95">
        <f t="shared" si="866"/>
        <v>0.000433081806137595</v>
      </c>
      <c r="BV112" s="95">
        <f t="shared" si="866"/>
        <v>0.000351455084775783</v>
      </c>
      <c r="BX112" s="89">
        <f t="shared" si="857"/>
        <v>0.337004051054087</v>
      </c>
      <c r="BY112" s="89">
        <f t="shared" si="860"/>
        <v>0.242855902575562</v>
      </c>
      <c r="BZ112" s="95">
        <f>SUM(BN112:BP112)</f>
        <v>0.242942133862278</v>
      </c>
      <c r="CA112" s="95">
        <f t="shared" ref="BY112:CA112" si="867">SUM(BO112:BQ112)</f>
        <v>0.242855902575562</v>
      </c>
      <c r="CC112" s="89">
        <f>BX112/SUM(BX$112:BX$121)</f>
        <v>0.0698339271986709</v>
      </c>
      <c r="CD112" s="89">
        <f>BY112/SUM(BY$112:BY$121)</f>
        <v>0.0524733636895456</v>
      </c>
      <c r="CE112" s="89">
        <f>BZ112/SUM(BZ$112:BZ$121)</f>
        <v>0.0606970024379455</v>
      </c>
      <c r="CF112" s="89">
        <f>CA112/SUM(CA$112:CA$121)</f>
        <v>0.0524733636895456</v>
      </c>
      <c r="CH112" s="89">
        <f t="shared" si="861"/>
        <v>-0.185872447465597</v>
      </c>
      <c r="CI112" s="89">
        <f t="shared" si="862"/>
        <v>-0.154662594630008</v>
      </c>
      <c r="CJ112" s="89">
        <f t="shared" si="784"/>
        <v>-0.170064561845603</v>
      </c>
      <c r="CK112" s="89">
        <f t="shared" si="785"/>
        <v>-0.154662594630008</v>
      </c>
      <c r="CL112" s="89"/>
      <c r="CM112" s="89">
        <f>SUM(CH112:CH121)</f>
        <v>-2.25204674937377</v>
      </c>
      <c r="CN112" s="89">
        <f>SUM(CI112:CI121)</f>
        <v>-2.24668252869001</v>
      </c>
      <c r="CO112" s="89">
        <f>SUM(CJ112:CJ121)</f>
        <v>-2.25701997315088</v>
      </c>
      <c r="CP112" s="89">
        <f>SUM(CK112:CK121)</f>
        <v>-2.24668252869001</v>
      </c>
      <c r="CR112" s="95">
        <f t="shared" ref="CR112:CU112" si="868">CM$117*BX112</f>
        <v>0.0634357329983718</v>
      </c>
      <c r="CS112" s="95">
        <f t="shared" si="868"/>
        <v>0.0440253607460297</v>
      </c>
      <c r="CT112" s="95">
        <f t="shared" si="868"/>
        <v>0.0623239499348641</v>
      </c>
      <c r="CU112" s="95">
        <f t="shared" si="868"/>
        <v>0.0908148945159772</v>
      </c>
      <c r="CV112" s="89">
        <f t="shared" si="787"/>
        <v>0.260599938195243</v>
      </c>
      <c r="CW112" s="95">
        <f>AVERAGE(CV112:CV121)</f>
        <v>0.450487384023557</v>
      </c>
      <c r="CX112" s="89">
        <f t="shared" si="788"/>
        <v>0.0634357329983718</v>
      </c>
    </row>
    <row r="113" s="89" customFormat="1" spans="1:102">
      <c r="A113" s="7" t="s">
        <v>81</v>
      </c>
      <c r="B113" s="9">
        <v>2013</v>
      </c>
      <c r="C113" s="7" t="s">
        <v>70</v>
      </c>
      <c r="D113" s="89">
        <v>11891</v>
      </c>
      <c r="E113" s="89">
        <v>6.9061475</v>
      </c>
      <c r="F113" s="89">
        <v>69163</v>
      </c>
      <c r="G113" s="89">
        <v>1</v>
      </c>
      <c r="H113" s="89">
        <v>6003</v>
      </c>
      <c r="I113" s="89">
        <v>7</v>
      </c>
      <c r="J113" s="89">
        <v>10059</v>
      </c>
      <c r="K113" s="89">
        <v>24.646009</v>
      </c>
      <c r="L113" s="89">
        <v>101600</v>
      </c>
      <c r="M113" s="89">
        <v>7585</v>
      </c>
      <c r="N113" s="89">
        <v>39206</v>
      </c>
      <c r="P113" s="90">
        <f t="shared" ref="P113:P122" si="869">(D113-MIN(D$112:D$121))/(MAX(D$112:D$121)-MIN(D$112:D$121))+0.001</f>
        <v>0.916694591728526</v>
      </c>
      <c r="Q113" s="90">
        <f t="shared" ref="Q113:Q121" si="870">(E113-MIN(E$112:E$121))/(MAX(E$112:E$121)-MIN(E$112:E$121))+0.001</f>
        <v>0.442571354410879</v>
      </c>
      <c r="R113" s="90">
        <f t="shared" ref="R113:R121" si="871">(F113-MIN(F$112:F$121))/(MAX(F$112:F$121)-MIN(F$112:F$121))+0.001</f>
        <v>0.0660397304365319</v>
      </c>
      <c r="S113" s="90">
        <f t="shared" ref="S113:S121" si="872">(G113-MIN(G$112:G$121))/(MAX(G$112:G$121)-MIN(G$112:G$121))+0.001</f>
        <v>0.001</v>
      </c>
      <c r="T113" s="90">
        <f t="shared" ref="T113:T121" si="873">(H113-MIN(H$112:H$121))/(MAX(H$112:H$121)-MIN(H$112:H$121))+0.001</f>
        <v>0.587896551724138</v>
      </c>
      <c r="U113" s="90">
        <f t="shared" ref="U113:U121" si="874">(I113-MIN(I$112:I$121))/(MAX(I$112:I$121)-MIN(I$112:I$121))+0.001</f>
        <v>0.667666666666667</v>
      </c>
      <c r="V113" s="91">
        <f t="shared" ref="V113:V122" si="875">(MAX(J$112:J$121)-J113)/(MAX(J$112:J$121)-MIN(J$112:J$121))+0.001</f>
        <v>1.001</v>
      </c>
      <c r="W113" s="91">
        <f t="shared" ref="W113:W121" si="876">(MAX(K$112:K$121)-K113)/(MAX(K$112:K$121)-MIN(K$112:K$121))+0.001</f>
        <v>0.001</v>
      </c>
      <c r="X113" s="90">
        <f t="shared" ref="X113:X121" si="877">(L113-MIN(L$112:L$121))/(MAX(L$112:L$121)-MIN(L$112:L$121))+0.001</f>
        <v>0.096068156555315</v>
      </c>
      <c r="Y113" s="90">
        <f t="shared" ref="Y113:Y121" si="878">(M113-MIN(M$112:M$121))/(MAX(M$112:M$121)-MIN(M$112:M$121))+0.001</f>
        <v>0.123165871121718</v>
      </c>
      <c r="Z113" s="90">
        <f t="shared" ref="Z113:Z121" si="879">(N113-MIN(N$112:N$121))/(MAX(N$112:N$121)-MIN(N$112:N$121))+0.001</f>
        <v>0.0497311869855341</v>
      </c>
      <c r="AB113" s="89">
        <f t="shared" ref="AB113:AB121" si="880">P113/SUM(P$112:P$121)</f>
        <v>0.135600390906253</v>
      </c>
      <c r="AC113" s="89">
        <f t="shared" ref="AC113:AC121" si="881">Q113/SUM(Q$112:Q$121)</f>
        <v>0.0948793107618439</v>
      </c>
      <c r="AD113" s="89">
        <f t="shared" ref="AD113:AD121" si="882">R113/SUM(R$112:R$121)</f>
        <v>0.0190790842509151</v>
      </c>
      <c r="AE113" s="89">
        <f t="shared" ref="AE113:AE121" si="883">S113/SUM(S$112:S$121)</f>
        <v>0.000514579759862779</v>
      </c>
      <c r="AF113" s="89">
        <f t="shared" ref="AF113:AF121" si="884">T113/SUM(T$112:T$121)</f>
        <v>0.104798688658949</v>
      </c>
      <c r="AG113" s="89">
        <f t="shared" ref="AG113:AG121" si="885">U113/SUM(U$112:U$121)</f>
        <v>0.0833541406575115</v>
      </c>
      <c r="AH113" s="89">
        <f t="shared" ref="AH113:AH121" si="886">V113/SUM(V$112:V$121)</f>
        <v>0.210227660569594</v>
      </c>
      <c r="AI113" s="89">
        <f t="shared" ref="AI113:AI121" si="887">W113/SUM(W$112:W$121)</f>
        <v>0.000175078297063172</v>
      </c>
      <c r="AJ113" s="89">
        <f t="shared" ref="AJ113:AJ121" si="888">X113/SUM(X$112:X$121)</f>
        <v>0.0211609090969423</v>
      </c>
      <c r="AK113" s="89">
        <f t="shared" ref="AK113:AK121" si="889">Y113/SUM(Y$112:Y$121)</f>
        <v>0.0244587523815843</v>
      </c>
      <c r="AL113" s="89">
        <f t="shared" ref="AL113:AL121" si="890">Z113/SUM(Z$112:Z$121)</f>
        <v>0.014374379410995</v>
      </c>
      <c r="AN113" s="89">
        <f t="shared" si="771"/>
        <v>-0.270935414653145</v>
      </c>
      <c r="AO113" s="89">
        <f t="shared" si="772"/>
        <v>-0.223454971555047</v>
      </c>
      <c r="AP113" s="89">
        <f t="shared" si="773"/>
        <v>-0.0755371969868397</v>
      </c>
      <c r="AQ113" s="89">
        <f t="shared" si="774"/>
        <v>-0.00389648026964482</v>
      </c>
      <c r="AR113" s="89">
        <f t="shared" si="775"/>
        <v>-0.236395871282438</v>
      </c>
      <c r="AS113" s="89">
        <f t="shared" si="776"/>
        <v>-0.207106448485584</v>
      </c>
      <c r="AT113" s="89">
        <f t="shared" si="777"/>
        <v>-0.327863541162683</v>
      </c>
      <c r="AU113" s="89">
        <f t="shared" si="778"/>
        <v>-0.0015144758139603</v>
      </c>
      <c r="AV113" s="89">
        <f t="shared" si="779"/>
        <v>-0.0815879949758446</v>
      </c>
      <c r="AW113" s="89">
        <f t="shared" si="780"/>
        <v>-0.0907607350265616</v>
      </c>
      <c r="AX113" s="89">
        <f t="shared" si="781"/>
        <v>-0.0609805428245786</v>
      </c>
      <c r="AY113" s="89" t="s">
        <v>181</v>
      </c>
      <c r="AZ113" s="91">
        <f t="shared" ref="AZ113:BJ113" si="891">-1/LN(10)*AZ112</f>
        <v>0.92799181867537</v>
      </c>
      <c r="BA113" s="91">
        <f t="shared" si="891"/>
        <v>0.903726538065383</v>
      </c>
      <c r="BB113" s="91">
        <f t="shared" si="891"/>
        <v>0.849184283585605</v>
      </c>
      <c r="BC113" s="91">
        <f t="shared" si="891"/>
        <v>0.66839670616802</v>
      </c>
      <c r="BD113" s="91">
        <f t="shared" si="891"/>
        <v>0.923977699036986</v>
      </c>
      <c r="BE113" s="91">
        <f t="shared" si="891"/>
        <v>0.94755259878432</v>
      </c>
      <c r="BF113" s="91">
        <f t="shared" si="891"/>
        <v>0.914574318673864</v>
      </c>
      <c r="BG113" s="91">
        <f t="shared" si="891"/>
        <v>0.905978519088071</v>
      </c>
      <c r="BH113" s="91">
        <f t="shared" si="891"/>
        <v>0.881988249914009</v>
      </c>
      <c r="BI113" s="91">
        <f t="shared" si="891"/>
        <v>0.895370852699528</v>
      </c>
      <c r="BJ113" s="91">
        <f t="shared" si="891"/>
        <v>0.855392217592745</v>
      </c>
      <c r="BL113" s="89">
        <f t="shared" ref="BL113:BL121" si="892">AZ$117*P113</f>
        <v>0.222830148582044</v>
      </c>
      <c r="BM113" s="89">
        <f t="shared" ref="BM113:BM121" si="893">BA$117*Q113</f>
        <v>0.206913465727743</v>
      </c>
      <c r="BN113" s="89">
        <f t="shared" ref="BN113:BN121" si="894">BB$117*R113</f>
        <v>0.0191115220691124</v>
      </c>
      <c r="BO113" s="89">
        <f t="shared" ref="BO113:BO121" si="895">BC$117*S113</f>
        <v>0.000400725090404543</v>
      </c>
      <c r="BP113" s="89">
        <f t="shared" ref="BP113:BP121" si="896">BD$117*T113</f>
        <v>0.232872813423048</v>
      </c>
      <c r="BQ113" s="89">
        <f t="shared" ref="BQ113:BQ121" si="897">BE$117*U113</f>
        <v>0.135645176997329</v>
      </c>
      <c r="BR113" s="89">
        <f t="shared" ref="BR113:BR121" si="898">BF$117*V113</f>
        <v>0.363387633805316</v>
      </c>
      <c r="BS113" s="89">
        <f t="shared" ref="BS113:BS121" si="899">BG$117*W113</f>
        <v>0.000636975390803881</v>
      </c>
      <c r="BT113" s="89">
        <f t="shared" ref="BT113:BT121" si="900">BH$117*X113</f>
        <v>0.0206991436956284</v>
      </c>
      <c r="BU113" s="89">
        <f t="shared" ref="BU113:BU121" si="901">BI$117*Y113</f>
        <v>0.0533408979199039</v>
      </c>
      <c r="BV113" s="89">
        <f t="shared" ref="BV113:BV121" si="902">BJ$117*Z113</f>
        <v>0.0174782785380012</v>
      </c>
      <c r="BX113" s="89">
        <f t="shared" si="857"/>
        <v>0.448855136378899</v>
      </c>
      <c r="BY113" s="89">
        <f t="shared" si="860"/>
        <v>0.368918715510782</v>
      </c>
      <c r="BZ113" s="89">
        <f t="shared" ref="BY113:CA113" si="903">SUM(BN113:BP113)</f>
        <v>0.252385060582565</v>
      </c>
      <c r="CA113" s="89">
        <f t="shared" si="903"/>
        <v>0.368918715510782</v>
      </c>
      <c r="CC113" s="89">
        <f t="shared" ref="CC113:CC121" si="904">BX113/SUM(BX$112:BX$121)</f>
        <v>0.09301169175442</v>
      </c>
      <c r="CD113" s="89">
        <f t="shared" ref="CD113:CD121" si="905">BY113/SUM(BY$112:BY$121)</f>
        <v>0.079711490334702</v>
      </c>
      <c r="CE113" s="89">
        <f t="shared" ref="CE113:CE121" si="906">BZ113/SUM(BZ$112:BZ$121)</f>
        <v>0.0630562364540899</v>
      </c>
      <c r="CF113" s="89">
        <f t="shared" ref="CF113:CF121" si="907">CA113/SUM(CA$112:CA$121)</f>
        <v>0.0797114903347021</v>
      </c>
      <c r="CH113" s="89">
        <f t="shared" si="861"/>
        <v>-0.220905565330923</v>
      </c>
      <c r="CI113" s="89">
        <f t="shared" si="862"/>
        <v>-0.201617583221218</v>
      </c>
      <c r="CJ113" s="89">
        <f t="shared" si="784"/>
        <v>-0.174270305723851</v>
      </c>
      <c r="CK113" s="89">
        <f t="shared" si="785"/>
        <v>-0.201617583221219</v>
      </c>
      <c r="CL113" s="89" t="s">
        <v>181</v>
      </c>
      <c r="CM113" s="91">
        <f t="shared" ref="CM113:CP113" si="908">-1/LN(10)*CM112</f>
        <v>0.978051476241183</v>
      </c>
      <c r="CN113" s="91">
        <f t="shared" si="908"/>
        <v>0.975721824798514</v>
      </c>
      <c r="CO113" s="91">
        <f t="shared" si="908"/>
        <v>0.980211319884851</v>
      </c>
      <c r="CP113" s="91">
        <f t="shared" si="908"/>
        <v>0.975721824798514</v>
      </c>
      <c r="CR113" s="89">
        <f t="shared" ref="CR113:CR121" si="909">CM$117*BX113</f>
        <v>0.0844899475161199</v>
      </c>
      <c r="CS113" s="89">
        <f t="shared" ref="CS113:CS121" si="910">CN$117*BY113</f>
        <v>0.0668782572878606</v>
      </c>
      <c r="CT113" s="89">
        <f t="shared" ref="CT113:CT121" si="911">CO$117*BZ113</f>
        <v>0.0647464218329967</v>
      </c>
      <c r="CU113" s="89">
        <f t="shared" ref="CU113:CU121" si="912">CP$117*CA113</f>
        <v>0.137955527861454</v>
      </c>
      <c r="CV113" s="89">
        <f t="shared" si="787"/>
        <v>0.354070154498431</v>
      </c>
      <c r="CX113" s="89">
        <f t="shared" si="788"/>
        <v>0.0844899475161199</v>
      </c>
    </row>
    <row r="114" s="89" customFormat="1" spans="1:102">
      <c r="A114" s="7" t="s">
        <v>81</v>
      </c>
      <c r="B114" s="9">
        <v>2014</v>
      </c>
      <c r="C114" s="7" t="s">
        <v>70</v>
      </c>
      <c r="D114" s="89">
        <v>12050</v>
      </c>
      <c r="E114" s="89">
        <v>7.1492946</v>
      </c>
      <c r="F114" s="89">
        <v>80656</v>
      </c>
      <c r="G114" s="89">
        <v>4</v>
      </c>
      <c r="H114" s="89">
        <v>5900</v>
      </c>
      <c r="I114" s="89">
        <v>8</v>
      </c>
      <c r="J114" s="89">
        <v>10562</v>
      </c>
      <c r="K114" s="89">
        <v>20.37306</v>
      </c>
      <c r="L114" s="89">
        <v>111100</v>
      </c>
      <c r="M114" s="89">
        <v>8503</v>
      </c>
      <c r="N114" s="89">
        <v>45615</v>
      </c>
      <c r="P114" s="90">
        <f t="shared" si="869"/>
        <v>1.001</v>
      </c>
      <c r="Q114" s="90">
        <f t="shared" si="870"/>
        <v>0.563753631075982</v>
      </c>
      <c r="R114" s="90">
        <f t="shared" si="871"/>
        <v>0.210540333936834</v>
      </c>
      <c r="S114" s="90">
        <f t="shared" si="872"/>
        <v>0.051</v>
      </c>
      <c r="T114" s="90">
        <f t="shared" si="873"/>
        <v>0.564218390804598</v>
      </c>
      <c r="U114" s="90">
        <f t="shared" si="874"/>
        <v>1.001</v>
      </c>
      <c r="V114" s="91">
        <f t="shared" si="875"/>
        <v>0.56849785038693</v>
      </c>
      <c r="W114" s="91">
        <f t="shared" si="876"/>
        <v>0.339242566272943</v>
      </c>
      <c r="X114" s="90">
        <f t="shared" si="877"/>
        <v>0.165541040191891</v>
      </c>
      <c r="Y114" s="90">
        <f t="shared" si="878"/>
        <v>0.260099045346062</v>
      </c>
      <c r="Z114" s="90">
        <f t="shared" si="879"/>
        <v>0.205812235156592</v>
      </c>
      <c r="AB114" s="89">
        <f t="shared" si="880"/>
        <v>0.148071116075</v>
      </c>
      <c r="AC114" s="89">
        <f t="shared" si="881"/>
        <v>0.120858603754815</v>
      </c>
      <c r="AD114" s="89">
        <f t="shared" si="882"/>
        <v>0.0608257596274887</v>
      </c>
      <c r="AE114" s="89">
        <f t="shared" si="883"/>
        <v>0.0262435677530017</v>
      </c>
      <c r="AF114" s="89">
        <f t="shared" si="884"/>
        <v>0.100577809650651</v>
      </c>
      <c r="AG114" s="89">
        <f t="shared" si="885"/>
        <v>0.124968789013733</v>
      </c>
      <c r="AH114" s="89">
        <f t="shared" si="886"/>
        <v>0.11939457854714</v>
      </c>
      <c r="AI114" s="89">
        <f t="shared" si="887"/>
        <v>0.059394010794407</v>
      </c>
      <c r="AJ114" s="89">
        <f t="shared" si="888"/>
        <v>0.0364636840022729</v>
      </c>
      <c r="AK114" s="89">
        <f t="shared" si="889"/>
        <v>0.0516514687621449</v>
      </c>
      <c r="AL114" s="89">
        <f t="shared" si="890"/>
        <v>0.059488287629779</v>
      </c>
      <c r="AN114" s="89">
        <f t="shared" si="771"/>
        <v>-0.282825101933518</v>
      </c>
      <c r="AO114" s="89">
        <f t="shared" si="772"/>
        <v>-0.255390422454073</v>
      </c>
      <c r="AP114" s="89">
        <f t="shared" si="773"/>
        <v>-0.170296427928925</v>
      </c>
      <c r="AQ114" s="89">
        <f t="shared" si="774"/>
        <v>-0.095535361366496</v>
      </c>
      <c r="AR114" s="89">
        <f t="shared" si="775"/>
        <v>-0.231009489422875</v>
      </c>
      <c r="AS114" s="89">
        <f t="shared" si="776"/>
        <v>-0.259896498378019</v>
      </c>
      <c r="AT114" s="89">
        <f t="shared" si="777"/>
        <v>-0.253751862961726</v>
      </c>
      <c r="AU114" s="89">
        <f t="shared" si="778"/>
        <v>-0.167702665140158</v>
      </c>
      <c r="AV114" s="89">
        <f t="shared" si="779"/>
        <v>-0.120747246055509</v>
      </c>
      <c r="AW114" s="89">
        <f t="shared" si="780"/>
        <v>-0.153055525107013</v>
      </c>
      <c r="AX114" s="89">
        <f t="shared" si="781"/>
        <v>-0.167874510000057</v>
      </c>
      <c r="AY114" s="91" t="s">
        <v>182</v>
      </c>
      <c r="AZ114" s="89">
        <f t="shared" ref="AZ114:BJ114" si="913">1-AZ113</f>
        <v>0.0720081813246298</v>
      </c>
      <c r="BA114" s="89">
        <f t="shared" si="913"/>
        <v>0.0962734619346167</v>
      </c>
      <c r="BB114" s="89">
        <f t="shared" si="913"/>
        <v>0.150815716414395</v>
      </c>
      <c r="BC114" s="89">
        <f t="shared" si="913"/>
        <v>0.33160329383198</v>
      </c>
      <c r="BD114" s="89">
        <f t="shared" si="913"/>
        <v>0.0760223009630143</v>
      </c>
      <c r="BE114" s="89">
        <f t="shared" si="913"/>
        <v>0.0524474012156798</v>
      </c>
      <c r="BF114" s="89">
        <f t="shared" si="913"/>
        <v>0.0854256813261363</v>
      </c>
      <c r="BG114" s="89">
        <f t="shared" si="913"/>
        <v>0.0940214809119291</v>
      </c>
      <c r="BH114" s="89">
        <f t="shared" si="913"/>
        <v>0.118011750085991</v>
      </c>
      <c r="BI114" s="89">
        <f t="shared" si="913"/>
        <v>0.104629147300472</v>
      </c>
      <c r="BJ114" s="89">
        <f t="shared" si="913"/>
        <v>0.144607782407255</v>
      </c>
      <c r="BL114" s="89">
        <f t="shared" si="892"/>
        <v>0.243323109728438</v>
      </c>
      <c r="BM114" s="89">
        <f t="shared" si="893"/>
        <v>0.263569289923441</v>
      </c>
      <c r="BN114" s="89">
        <f t="shared" si="894"/>
        <v>0.0609291741785524</v>
      </c>
      <c r="BO114" s="89">
        <f t="shared" si="895"/>
        <v>0.0204369796106317</v>
      </c>
      <c r="BP114" s="89">
        <f t="shared" si="896"/>
        <v>0.223493612381902</v>
      </c>
      <c r="BQ114" s="89">
        <f t="shared" si="897"/>
        <v>0.203366183985512</v>
      </c>
      <c r="BR114" s="89">
        <f t="shared" si="898"/>
        <v>0.20637870996555</v>
      </c>
      <c r="BS114" s="89">
        <f t="shared" si="899"/>
        <v>0.216089166229019</v>
      </c>
      <c r="BT114" s="89">
        <f t="shared" si="900"/>
        <v>0.0356679872011781</v>
      </c>
      <c r="BU114" s="89">
        <f t="shared" si="901"/>
        <v>0.112644164333137</v>
      </c>
      <c r="BV114" s="89">
        <f t="shared" si="902"/>
        <v>0.0723337565548535</v>
      </c>
      <c r="BX114" s="89">
        <f t="shared" si="857"/>
        <v>0.567821573830431</v>
      </c>
      <c r="BY114" s="89">
        <f t="shared" si="860"/>
        <v>0.447296775978046</v>
      </c>
      <c r="BZ114" s="89">
        <f t="shared" ref="BY114:CA114" si="914">SUM(BN114:BP114)</f>
        <v>0.304859766171086</v>
      </c>
      <c r="CA114" s="89">
        <f t="shared" si="914"/>
        <v>0.447296775978046</v>
      </c>
      <c r="CC114" s="89">
        <f t="shared" si="904"/>
        <v>0.117663898474458</v>
      </c>
      <c r="CD114" s="89">
        <f t="shared" si="905"/>
        <v>0.0966464728842833</v>
      </c>
      <c r="CE114" s="89">
        <f t="shared" si="906"/>
        <v>0.0761665902753933</v>
      </c>
      <c r="CF114" s="89">
        <f t="shared" si="907"/>
        <v>0.0966464728842834</v>
      </c>
      <c r="CH114" s="89">
        <f t="shared" si="861"/>
        <v>-0.251791686934188</v>
      </c>
      <c r="CI114" s="89">
        <f t="shared" si="862"/>
        <v>-0.225833384821547</v>
      </c>
      <c r="CJ114" s="89">
        <f t="shared" si="784"/>
        <v>-0.196116201412157</v>
      </c>
      <c r="CK114" s="89">
        <f t="shared" si="785"/>
        <v>-0.225833384821547</v>
      </c>
      <c r="CL114" s="91" t="s">
        <v>182</v>
      </c>
      <c r="CM114" s="89">
        <f t="shared" ref="CM114:CP114" si="915">1-CM113</f>
        <v>0.0219485237588166</v>
      </c>
      <c r="CN114" s="89">
        <f t="shared" si="915"/>
        <v>0.024278175201486</v>
      </c>
      <c r="CO114" s="89">
        <f t="shared" si="915"/>
        <v>0.0197886801151486</v>
      </c>
      <c r="CP114" s="89">
        <f t="shared" si="915"/>
        <v>0.024278175201486</v>
      </c>
      <c r="CR114" s="89">
        <f t="shared" si="909"/>
        <v>0.106883515600355</v>
      </c>
      <c r="CS114" s="89">
        <f t="shared" si="910"/>
        <v>0.0810867749728356</v>
      </c>
      <c r="CT114" s="89">
        <f t="shared" si="911"/>
        <v>0.0782081909874558</v>
      </c>
      <c r="CU114" s="89">
        <f t="shared" si="912"/>
        <v>0.167264658165531</v>
      </c>
      <c r="CV114" s="89">
        <f t="shared" si="787"/>
        <v>0.433443139726178</v>
      </c>
      <c r="CX114" s="89">
        <f t="shared" si="788"/>
        <v>0.106883515600355</v>
      </c>
    </row>
    <row r="115" s="89" customFormat="1" spans="1:102">
      <c r="A115" s="7" t="s">
        <v>81</v>
      </c>
      <c r="B115" s="9">
        <v>2015</v>
      </c>
      <c r="C115" s="7" t="s">
        <v>70</v>
      </c>
      <c r="D115" s="89">
        <v>11950</v>
      </c>
      <c r="E115" s="89">
        <v>8.0266109</v>
      </c>
      <c r="F115" s="89">
        <v>82839</v>
      </c>
      <c r="G115" s="89">
        <v>4</v>
      </c>
      <c r="H115" s="89">
        <v>7100</v>
      </c>
      <c r="I115" s="89">
        <v>8</v>
      </c>
      <c r="J115" s="89">
        <v>10716</v>
      </c>
      <c r="K115" s="89">
        <v>18.995424</v>
      </c>
      <c r="L115" s="89">
        <v>132700</v>
      </c>
      <c r="M115" s="89">
        <v>8958</v>
      </c>
      <c r="N115" s="89">
        <v>48076</v>
      </c>
      <c r="P115" s="90">
        <f t="shared" si="869"/>
        <v>0.947977730646872</v>
      </c>
      <c r="Q115" s="90">
        <f t="shared" si="870"/>
        <v>1.001</v>
      </c>
      <c r="R115" s="90">
        <f t="shared" si="871"/>
        <v>0.237987024743512</v>
      </c>
      <c r="S115" s="90">
        <f t="shared" si="872"/>
        <v>0.051</v>
      </c>
      <c r="T115" s="90">
        <f t="shared" si="873"/>
        <v>0.840080459770115</v>
      </c>
      <c r="U115" s="90">
        <f t="shared" si="874"/>
        <v>1.001</v>
      </c>
      <c r="V115" s="91">
        <f t="shared" si="875"/>
        <v>0.436081685296647</v>
      </c>
      <c r="W115" s="91">
        <f t="shared" si="876"/>
        <v>0.448294917712193</v>
      </c>
      <c r="X115" s="90">
        <f t="shared" si="877"/>
        <v>0.323500438776107</v>
      </c>
      <c r="Y115" s="90">
        <f t="shared" si="878"/>
        <v>0.327968973747017</v>
      </c>
      <c r="Z115" s="90">
        <f t="shared" si="879"/>
        <v>0.265745993862939</v>
      </c>
      <c r="AB115" s="89">
        <f t="shared" si="880"/>
        <v>0.14022789269843</v>
      </c>
      <c r="AC115" s="89">
        <f t="shared" si="881"/>
        <v>0.214596333734769</v>
      </c>
      <c r="AD115" s="89">
        <f t="shared" si="882"/>
        <v>0.068755194270059</v>
      </c>
      <c r="AE115" s="89">
        <f t="shared" si="883"/>
        <v>0.0262435677530017</v>
      </c>
      <c r="AF115" s="89">
        <f t="shared" si="884"/>
        <v>0.149753099067718</v>
      </c>
      <c r="AG115" s="89">
        <f t="shared" si="885"/>
        <v>0.124968789013733</v>
      </c>
      <c r="AH115" s="89">
        <f t="shared" si="886"/>
        <v>0.0915848476694904</v>
      </c>
      <c r="AI115" s="89">
        <f t="shared" si="887"/>
        <v>0.0784867107751254</v>
      </c>
      <c r="AJ115" s="89">
        <f t="shared" si="888"/>
        <v>0.0712573616817614</v>
      </c>
      <c r="AK115" s="89">
        <f t="shared" si="889"/>
        <v>0.0651293401708105</v>
      </c>
      <c r="AL115" s="89">
        <f t="shared" si="890"/>
        <v>0.0768116341934282</v>
      </c>
      <c r="AN115" s="89">
        <f t="shared" si="771"/>
        <v>-0.275475784576149</v>
      </c>
      <c r="AO115" s="89">
        <f t="shared" si="772"/>
        <v>-0.330263013636446</v>
      </c>
      <c r="AP115" s="89">
        <f t="shared" si="773"/>
        <v>-0.184071611833935</v>
      </c>
      <c r="AQ115" s="89">
        <f t="shared" si="774"/>
        <v>-0.095535361366496</v>
      </c>
      <c r="AR115" s="89">
        <f t="shared" si="775"/>
        <v>-0.284346294660429</v>
      </c>
      <c r="AS115" s="89">
        <f t="shared" si="776"/>
        <v>-0.259896498378019</v>
      </c>
      <c r="AT115" s="89">
        <f t="shared" si="777"/>
        <v>-0.218932611166687</v>
      </c>
      <c r="AU115" s="89">
        <f t="shared" si="778"/>
        <v>-0.199735018939653</v>
      </c>
      <c r="AV115" s="89">
        <f t="shared" si="779"/>
        <v>-0.188223267028527</v>
      </c>
      <c r="AW115" s="89">
        <f t="shared" si="780"/>
        <v>-0.177892986106574</v>
      </c>
      <c r="AX115" s="89">
        <f t="shared" si="781"/>
        <v>-0.197129313734007</v>
      </c>
      <c r="AY115" s="91" t="s">
        <v>183</v>
      </c>
      <c r="AZ115" s="77">
        <f t="shared" ref="AZ115:BB115" si="916">AZ114/(3-SUM($AZ113:$BB113))</f>
        <v>0.225662103247349</v>
      </c>
      <c r="BA115" s="77">
        <f t="shared" si="916"/>
        <v>0.301705604938507</v>
      </c>
      <c r="BB115" s="77">
        <f t="shared" si="916"/>
        <v>0.472632291814142</v>
      </c>
      <c r="BC115" s="77">
        <f t="shared" ref="BC115:BE115" si="917">BC114/(3-SUM($BC113:$BE113))</f>
        <v>0.720762350121254</v>
      </c>
      <c r="BD115" s="77">
        <f t="shared" si="917"/>
        <v>0.165239650277693</v>
      </c>
      <c r="BE115" s="77">
        <f t="shared" si="917"/>
        <v>0.113997999601052</v>
      </c>
      <c r="BF115" s="77">
        <f>BF114/(2-SUM($BF113:$BG113))</f>
        <v>0.47604921839224</v>
      </c>
      <c r="BG115" s="77">
        <f>BG114/(2-SUM($BF113:$BG113))</f>
        <v>0.523950781607763</v>
      </c>
      <c r="BH115" s="77">
        <f t="shared" ref="BH115:BJ115" si="918">BH114/(3-SUM($BH113:$BJ113))</f>
        <v>0.321340161528362</v>
      </c>
      <c r="BI115" s="77">
        <f t="shared" si="918"/>
        <v>0.284899995717457</v>
      </c>
      <c r="BJ115" s="77">
        <f t="shared" si="918"/>
        <v>0.393759842754181</v>
      </c>
      <c r="BL115" s="89">
        <f t="shared" si="892"/>
        <v>0.230434454919385</v>
      </c>
      <c r="BM115" s="89">
        <f t="shared" si="893"/>
        <v>0.467993188282995</v>
      </c>
      <c r="BN115" s="89">
        <f t="shared" si="894"/>
        <v>0.0688720902626823</v>
      </c>
      <c r="BO115" s="89">
        <f t="shared" si="895"/>
        <v>0.0204369796106317</v>
      </c>
      <c r="BP115" s="89">
        <f t="shared" si="896"/>
        <v>0.332765857521464</v>
      </c>
      <c r="BQ115" s="89">
        <f t="shared" si="897"/>
        <v>0.203366183985512</v>
      </c>
      <c r="BR115" s="89">
        <f t="shared" si="898"/>
        <v>0.158308383382401</v>
      </c>
      <c r="BS115" s="89">
        <f t="shared" si="899"/>
        <v>0.285552830405118</v>
      </c>
      <c r="BT115" s="89">
        <f t="shared" si="900"/>
        <v>0.0697024103295861</v>
      </c>
      <c r="BU115" s="89">
        <f t="shared" si="901"/>
        <v>0.142037395507452</v>
      </c>
      <c r="BV115" s="89">
        <f t="shared" si="902"/>
        <v>0.0933977808019241</v>
      </c>
      <c r="BX115" s="89">
        <f t="shared" si="857"/>
        <v>0.767299733465062</v>
      </c>
      <c r="BY115" s="89">
        <f t="shared" si="860"/>
        <v>0.556569021117608</v>
      </c>
      <c r="BZ115" s="89">
        <f t="shared" ref="BY115:CA115" si="919">SUM(BN115:BP115)</f>
        <v>0.422074927394777</v>
      </c>
      <c r="CA115" s="89">
        <f t="shared" si="919"/>
        <v>0.556569021117607</v>
      </c>
      <c r="CC115" s="89">
        <f t="shared" si="904"/>
        <v>0.158999731779957</v>
      </c>
      <c r="CD115" s="89">
        <f t="shared" si="905"/>
        <v>0.120256696887784</v>
      </c>
      <c r="CE115" s="89">
        <f t="shared" si="906"/>
        <v>0.105451790061247</v>
      </c>
      <c r="CF115" s="89">
        <f t="shared" si="907"/>
        <v>0.120256696887784</v>
      </c>
      <c r="CH115" s="89">
        <f t="shared" si="861"/>
        <v>-0.292377096208245</v>
      </c>
      <c r="CI115" s="89">
        <f t="shared" si="862"/>
        <v>-0.254718918147429</v>
      </c>
      <c r="CJ115" s="89">
        <f t="shared" si="784"/>
        <v>-0.23721394903267</v>
      </c>
      <c r="CK115" s="89">
        <f t="shared" si="785"/>
        <v>-0.254718918147429</v>
      </c>
      <c r="CL115" s="91" t="s">
        <v>183</v>
      </c>
      <c r="CM115" s="89">
        <f>CM114/(4-SUM($CM113:$CP113))</f>
        <v>0.243079629931266</v>
      </c>
      <c r="CN115" s="89">
        <f>CN114/(4-SUM($CM113:$CP113))</f>
        <v>0.268880490926551</v>
      </c>
      <c r="CO115" s="89">
        <f>CO114/(4-SUM($CM113:$CP113))</f>
        <v>0.219159388215632</v>
      </c>
      <c r="CP115" s="89">
        <f>CP114/(4-SUM($CM113:$CP113))</f>
        <v>0.268880490926551</v>
      </c>
      <c r="CR115" s="89">
        <f t="shared" si="909"/>
        <v>0.144432154063334</v>
      </c>
      <c r="CS115" s="89">
        <f t="shared" si="910"/>
        <v>0.100895846775408</v>
      </c>
      <c r="CT115" s="89">
        <f t="shared" si="911"/>
        <v>0.108278363351438</v>
      </c>
      <c r="CU115" s="89">
        <f t="shared" si="912"/>
        <v>0.208126532678899</v>
      </c>
      <c r="CV115" s="89">
        <f t="shared" si="787"/>
        <v>0.561732896869078</v>
      </c>
      <c r="CX115" s="89">
        <f t="shared" si="788"/>
        <v>0.144432154063334</v>
      </c>
    </row>
    <row r="116" s="89" customFormat="1" spans="1:102">
      <c r="A116" s="7" t="s">
        <v>81</v>
      </c>
      <c r="B116" s="9">
        <v>2016</v>
      </c>
      <c r="C116" s="7" t="s">
        <v>70</v>
      </c>
      <c r="D116" s="89">
        <v>11756</v>
      </c>
      <c r="E116" s="89">
        <v>7.7043212</v>
      </c>
      <c r="F116" s="89">
        <v>85086</v>
      </c>
      <c r="G116" s="89">
        <v>5</v>
      </c>
      <c r="H116" s="89">
        <v>7800</v>
      </c>
      <c r="I116" s="89">
        <v>7</v>
      </c>
      <c r="J116" s="89">
        <v>10629</v>
      </c>
      <c r="K116" s="89">
        <v>12.268485</v>
      </c>
      <c r="L116" s="89">
        <v>139600</v>
      </c>
      <c r="M116" s="89">
        <v>9710</v>
      </c>
      <c r="N116" s="89">
        <v>48816</v>
      </c>
      <c r="P116" s="90">
        <f t="shared" si="869"/>
        <v>0.845114528101803</v>
      </c>
      <c r="Q116" s="90">
        <f t="shared" si="870"/>
        <v>0.840373779939332</v>
      </c>
      <c r="R116" s="90">
        <f t="shared" si="871"/>
        <v>0.266238382619191</v>
      </c>
      <c r="S116" s="90">
        <f t="shared" si="872"/>
        <v>0.0676666666666667</v>
      </c>
      <c r="T116" s="90">
        <f t="shared" si="873"/>
        <v>1.001</v>
      </c>
      <c r="U116" s="90">
        <f t="shared" si="874"/>
        <v>0.667666666666667</v>
      </c>
      <c r="V116" s="91">
        <f t="shared" si="875"/>
        <v>0.510888220120378</v>
      </c>
      <c r="W116" s="91">
        <f t="shared" si="876"/>
        <v>0.980792991178912</v>
      </c>
      <c r="X116" s="90">
        <f t="shared" si="877"/>
        <v>0.373959691101621</v>
      </c>
      <c r="Y116" s="90">
        <f t="shared" si="878"/>
        <v>0.440140811455847</v>
      </c>
      <c r="Z116" s="90">
        <f t="shared" si="879"/>
        <v>0.283767522283376</v>
      </c>
      <c r="AB116" s="89">
        <f t="shared" si="880"/>
        <v>0.125012039347883</v>
      </c>
      <c r="AC116" s="89">
        <f t="shared" si="881"/>
        <v>0.18016097117064</v>
      </c>
      <c r="AD116" s="89">
        <f t="shared" si="882"/>
        <v>0.0769170997404463</v>
      </c>
      <c r="AE116" s="89">
        <f t="shared" si="883"/>
        <v>0.034819897084048</v>
      </c>
      <c r="AF116" s="89">
        <f t="shared" si="884"/>
        <v>0.178438684561008</v>
      </c>
      <c r="AG116" s="89">
        <f t="shared" si="885"/>
        <v>0.0833541406575115</v>
      </c>
      <c r="AH116" s="89">
        <f t="shared" si="886"/>
        <v>0.107295539788682</v>
      </c>
      <c r="AI116" s="89">
        <f t="shared" si="887"/>
        <v>0.171715566667098</v>
      </c>
      <c r="AJ116" s="89">
        <f t="shared" si="888"/>
        <v>0.0823720087182647</v>
      </c>
      <c r="AK116" s="89">
        <f t="shared" si="889"/>
        <v>0.0874048551143634</v>
      </c>
      <c r="AL116" s="89">
        <f t="shared" si="890"/>
        <v>0.0820206047164272</v>
      </c>
      <c r="AN116" s="89">
        <f t="shared" si="771"/>
        <v>-0.259943187902454</v>
      </c>
      <c r="AO116" s="89">
        <f t="shared" si="772"/>
        <v>-0.308778707040741</v>
      </c>
      <c r="AP116" s="89">
        <f t="shared" si="773"/>
        <v>-0.197294442507464</v>
      </c>
      <c r="AQ116" s="89">
        <f t="shared" si="774"/>
        <v>-0.11691011302941</v>
      </c>
      <c r="AR116" s="89">
        <f t="shared" si="775"/>
        <v>-0.307540900166034</v>
      </c>
      <c r="AS116" s="89">
        <f t="shared" si="776"/>
        <v>-0.207106448485584</v>
      </c>
      <c r="AT116" s="89">
        <f t="shared" si="777"/>
        <v>-0.239501691690932</v>
      </c>
      <c r="AU116" s="89">
        <f t="shared" si="778"/>
        <v>-0.302548379148267</v>
      </c>
      <c r="AV116" s="89">
        <f t="shared" si="779"/>
        <v>-0.205642510519866</v>
      </c>
      <c r="AW116" s="89">
        <f t="shared" si="780"/>
        <v>-0.213023501605227</v>
      </c>
      <c r="AX116" s="89">
        <f t="shared" si="781"/>
        <v>-0.205115880434118</v>
      </c>
      <c r="AY116" s="89" t="s">
        <v>184</v>
      </c>
      <c r="AZ116" s="92">
        <v>0.26049795615013</v>
      </c>
      <c r="BA116" s="92">
        <v>0.633345720302242</v>
      </c>
      <c r="BB116" s="92">
        <v>0.106156323547628</v>
      </c>
      <c r="BC116" s="92">
        <v>0.0806878306878307</v>
      </c>
      <c r="BD116" s="92">
        <v>0.626984126984127</v>
      </c>
      <c r="BE116" s="92">
        <v>0.292328042328042</v>
      </c>
      <c r="BF116" s="92">
        <v>0.25</v>
      </c>
      <c r="BG116" s="92">
        <v>0.75</v>
      </c>
      <c r="BH116" s="92">
        <v>0.10958605664488</v>
      </c>
      <c r="BI116" s="92">
        <v>0.581263616557734</v>
      </c>
      <c r="BJ116" s="92">
        <v>0.309150326797386</v>
      </c>
      <c r="BL116" s="89">
        <f t="shared" si="892"/>
        <v>0.205430464589822</v>
      </c>
      <c r="BM116" s="89">
        <f t="shared" si="893"/>
        <v>0.392896308314925</v>
      </c>
      <c r="BN116" s="89">
        <f t="shared" si="894"/>
        <v>0.0770478724161593</v>
      </c>
      <c r="BO116" s="89">
        <f t="shared" si="895"/>
        <v>0.0271157311173741</v>
      </c>
      <c r="BP116" s="89">
        <f t="shared" si="896"/>
        <v>0.396508000519541</v>
      </c>
      <c r="BQ116" s="89">
        <f t="shared" si="897"/>
        <v>0.135645176997329</v>
      </c>
      <c r="BR116" s="89">
        <f t="shared" si="898"/>
        <v>0.185464996452102</v>
      </c>
      <c r="BS116" s="89">
        <f t="shared" si="899"/>
        <v>0.624740998853895</v>
      </c>
      <c r="BT116" s="89">
        <f t="shared" si="900"/>
        <v>0.0805745177178276</v>
      </c>
      <c r="BU116" s="89">
        <f t="shared" si="901"/>
        <v>0.190616977580165</v>
      </c>
      <c r="BV116" s="89">
        <f t="shared" si="902"/>
        <v>0.0997315386007179</v>
      </c>
      <c r="BX116" s="89">
        <f t="shared" si="857"/>
        <v>0.675374645320907</v>
      </c>
      <c r="BY116" s="89">
        <f t="shared" si="860"/>
        <v>0.559268908634244</v>
      </c>
      <c r="BZ116" s="89">
        <f t="shared" ref="BY116:CA116" si="920">SUM(BN116:BP116)</f>
        <v>0.500671604053074</v>
      </c>
      <c r="CA116" s="89">
        <f t="shared" si="920"/>
        <v>0.559268908634244</v>
      </c>
      <c r="CC116" s="89">
        <f t="shared" si="904"/>
        <v>0.139951029269968</v>
      </c>
      <c r="CD116" s="89">
        <f t="shared" si="905"/>
        <v>0.120840055900593</v>
      </c>
      <c r="CE116" s="89">
        <f t="shared" si="906"/>
        <v>0.125088493661815</v>
      </c>
      <c r="CF116" s="89">
        <f t="shared" si="907"/>
        <v>0.120840055900593</v>
      </c>
      <c r="CH116" s="89">
        <f t="shared" si="861"/>
        <v>-0.27520848007457</v>
      </c>
      <c r="CI116" s="89">
        <f t="shared" si="862"/>
        <v>-0.255369774783952</v>
      </c>
      <c r="CJ116" s="89">
        <f t="shared" si="784"/>
        <v>-0.260025685127595</v>
      </c>
      <c r="CK116" s="89">
        <f t="shared" si="785"/>
        <v>-0.255369774783952</v>
      </c>
      <c r="CL116" s="89" t="s">
        <v>184</v>
      </c>
      <c r="CM116" s="92">
        <v>0.133389037433155</v>
      </c>
      <c r="CN116" s="92">
        <v>0.0936831550802139</v>
      </c>
      <c r="CO116" s="92">
        <v>0.293917112299465</v>
      </c>
      <c r="CP116" s="92">
        <v>0.479010695187166</v>
      </c>
      <c r="CR116" s="89">
        <f t="shared" si="909"/>
        <v>0.12712869634784</v>
      </c>
      <c r="CS116" s="89">
        <f t="shared" si="910"/>
        <v>0.101385287306328</v>
      </c>
      <c r="CT116" s="89">
        <f t="shared" si="911"/>
        <v>0.128441417257416</v>
      </c>
      <c r="CU116" s="89">
        <f t="shared" si="912"/>
        <v>0.209136143717494</v>
      </c>
      <c r="CV116" s="89">
        <f t="shared" si="787"/>
        <v>0.566091544629078</v>
      </c>
      <c r="CX116" s="89">
        <f t="shared" si="788"/>
        <v>0.128441417257416</v>
      </c>
    </row>
    <row r="117" s="89" customFormat="1" spans="1:102">
      <c r="A117" s="7" t="s">
        <v>81</v>
      </c>
      <c r="B117" s="9">
        <v>2017</v>
      </c>
      <c r="C117" s="7" t="s">
        <v>70</v>
      </c>
      <c r="D117" s="89">
        <v>11611</v>
      </c>
      <c r="E117" s="89">
        <v>6.0201533</v>
      </c>
      <c r="F117" s="89">
        <v>87846</v>
      </c>
      <c r="G117" s="89">
        <v>5</v>
      </c>
      <c r="H117" s="89">
        <v>6930</v>
      </c>
      <c r="I117" s="89">
        <v>7</v>
      </c>
      <c r="J117" s="89">
        <v>11222</v>
      </c>
      <c r="K117" s="89">
        <v>12.013214</v>
      </c>
      <c r="L117" s="89">
        <v>154200</v>
      </c>
      <c r="M117" s="89">
        <v>10462</v>
      </c>
      <c r="N117" s="89">
        <v>50168</v>
      </c>
      <c r="P117" s="90">
        <f t="shared" si="869"/>
        <v>0.768232237539767</v>
      </c>
      <c r="Q117" s="90">
        <f t="shared" si="870"/>
        <v>0.001</v>
      </c>
      <c r="R117" s="90">
        <f t="shared" si="871"/>
        <v>0.300939649969825</v>
      </c>
      <c r="S117" s="90">
        <f t="shared" si="872"/>
        <v>0.0676666666666667</v>
      </c>
      <c r="T117" s="90">
        <f t="shared" si="873"/>
        <v>0.801</v>
      </c>
      <c r="U117" s="90">
        <f t="shared" si="874"/>
        <v>0.667666666666667</v>
      </c>
      <c r="V117" s="91">
        <f t="shared" si="875"/>
        <v>0.001</v>
      </c>
      <c r="W117" s="91">
        <f t="shared" si="876"/>
        <v>1.001</v>
      </c>
      <c r="X117" s="90">
        <f t="shared" si="877"/>
        <v>0.480728543848359</v>
      </c>
      <c r="Y117" s="90">
        <f t="shared" si="878"/>
        <v>0.552312649164678</v>
      </c>
      <c r="Z117" s="90">
        <f t="shared" si="879"/>
        <v>0.316693341775851</v>
      </c>
      <c r="AB117" s="89">
        <f t="shared" si="880"/>
        <v>0.113639365451856</v>
      </c>
      <c r="AC117" s="89">
        <f t="shared" si="881"/>
        <v>0.000214381951782986</v>
      </c>
      <c r="AD117" s="89">
        <f t="shared" si="882"/>
        <v>0.0869424041900542</v>
      </c>
      <c r="AE117" s="89">
        <f t="shared" si="883"/>
        <v>0.034819897084048</v>
      </c>
      <c r="AF117" s="89">
        <f t="shared" si="884"/>
        <v>0.142786599733634</v>
      </c>
      <c r="AG117" s="89">
        <f t="shared" si="885"/>
        <v>0.0833541406575115</v>
      </c>
      <c r="AH117" s="89">
        <f t="shared" si="886"/>
        <v>0.000210017642926667</v>
      </c>
      <c r="AI117" s="89">
        <f t="shared" si="887"/>
        <v>0.175253375360235</v>
      </c>
      <c r="AJ117" s="89">
        <f t="shared" si="888"/>
        <v>0.105889957520141</v>
      </c>
      <c r="AK117" s="89">
        <f t="shared" si="889"/>
        <v>0.109680370057916</v>
      </c>
      <c r="AL117" s="89">
        <f t="shared" si="890"/>
        <v>0.0915375346449333</v>
      </c>
      <c r="AN117" s="89">
        <f t="shared" si="771"/>
        <v>-0.247134403789651</v>
      </c>
      <c r="AO117" s="89">
        <f t="shared" si="772"/>
        <v>-0.00181104541453552</v>
      </c>
      <c r="AP117" s="89">
        <f t="shared" si="773"/>
        <v>-0.212357639524459</v>
      </c>
      <c r="AQ117" s="89">
        <f t="shared" si="774"/>
        <v>-0.11691011302941</v>
      </c>
      <c r="AR117" s="89">
        <f t="shared" si="775"/>
        <v>-0.277920419274255</v>
      </c>
      <c r="AS117" s="89">
        <f t="shared" si="776"/>
        <v>-0.207106448485584</v>
      </c>
      <c r="AT117" s="89">
        <f t="shared" si="777"/>
        <v>-0.00177849639946765</v>
      </c>
      <c r="AU117" s="89">
        <f t="shared" si="778"/>
        <v>-0.305207695163109</v>
      </c>
      <c r="AV117" s="89">
        <f t="shared" si="779"/>
        <v>-0.237760530818177</v>
      </c>
      <c r="AW117" s="89">
        <f t="shared" si="780"/>
        <v>-0.242413894411211</v>
      </c>
      <c r="AX117" s="89">
        <f t="shared" si="781"/>
        <v>-0.218866810682558</v>
      </c>
      <c r="AY117" s="89" t="s">
        <v>185</v>
      </c>
      <c r="AZ117" s="89">
        <f t="shared" ref="AZ117:BJ117" si="921">AVERAGE(AZ115:AZ116)</f>
        <v>0.243080029698739</v>
      </c>
      <c r="BA117" s="89">
        <f t="shared" si="921"/>
        <v>0.467525662620375</v>
      </c>
      <c r="BB117" s="89">
        <f t="shared" si="921"/>
        <v>0.289394307680885</v>
      </c>
      <c r="BC117" s="89">
        <f t="shared" si="921"/>
        <v>0.400725090404543</v>
      </c>
      <c r="BD117" s="89">
        <f t="shared" si="921"/>
        <v>0.39611188863091</v>
      </c>
      <c r="BE117" s="89">
        <f t="shared" si="921"/>
        <v>0.203163020964547</v>
      </c>
      <c r="BF117" s="89">
        <f t="shared" si="921"/>
        <v>0.36302460919612</v>
      </c>
      <c r="BG117" s="89">
        <f t="shared" si="921"/>
        <v>0.636975390803881</v>
      </c>
      <c r="BH117" s="89">
        <f t="shared" si="921"/>
        <v>0.215463109086621</v>
      </c>
      <c r="BI117" s="89">
        <f t="shared" si="921"/>
        <v>0.433081806137595</v>
      </c>
      <c r="BJ117" s="89">
        <f t="shared" si="921"/>
        <v>0.351455084775783</v>
      </c>
      <c r="BL117" s="89">
        <f t="shared" si="892"/>
        <v>0.186741915116696</v>
      </c>
      <c r="BM117" s="89">
        <f t="shared" si="893"/>
        <v>0.000467525662620375</v>
      </c>
      <c r="BN117" s="89">
        <f t="shared" si="894"/>
        <v>0.0870902216567453</v>
      </c>
      <c r="BO117" s="89">
        <f t="shared" si="895"/>
        <v>0.0271157311173741</v>
      </c>
      <c r="BP117" s="89">
        <f t="shared" si="896"/>
        <v>0.317285622793359</v>
      </c>
      <c r="BQ117" s="89">
        <f t="shared" si="897"/>
        <v>0.135645176997329</v>
      </c>
      <c r="BR117" s="89">
        <f t="shared" si="898"/>
        <v>0.00036302460919612</v>
      </c>
      <c r="BS117" s="89">
        <f t="shared" si="899"/>
        <v>0.637612366194685</v>
      </c>
      <c r="BT117" s="89">
        <f t="shared" si="900"/>
        <v>0.103579266684251</v>
      </c>
      <c r="BU117" s="89">
        <f t="shared" si="901"/>
        <v>0.239196559652879</v>
      </c>
      <c r="BV117" s="89">
        <f t="shared" si="902"/>
        <v>0.111303485281758</v>
      </c>
      <c r="BX117" s="89">
        <f t="shared" si="857"/>
        <v>0.274299662436061</v>
      </c>
      <c r="BY117" s="89">
        <f t="shared" si="860"/>
        <v>0.480046530908062</v>
      </c>
      <c r="BZ117" s="89">
        <f t="shared" ref="BY117:CA117" si="922">SUM(BN117:BP117)</f>
        <v>0.431491575567478</v>
      </c>
      <c r="CA117" s="89">
        <f t="shared" si="922"/>
        <v>0.480046530908062</v>
      </c>
      <c r="CC117" s="89">
        <f t="shared" si="904"/>
        <v>0.0568403335130994</v>
      </c>
      <c r="CD117" s="89">
        <f t="shared" si="905"/>
        <v>0.103722643498055</v>
      </c>
      <c r="CE117" s="89">
        <f t="shared" si="906"/>
        <v>0.107804458608317</v>
      </c>
      <c r="CF117" s="89">
        <f t="shared" si="907"/>
        <v>0.103722643498055</v>
      </c>
      <c r="CH117" s="89">
        <f t="shared" si="861"/>
        <v>-0.162990174061543</v>
      </c>
      <c r="CI117" s="89">
        <f t="shared" si="862"/>
        <v>-0.235039123009589</v>
      </c>
      <c r="CJ117" s="89">
        <f t="shared" si="784"/>
        <v>-0.240127560240405</v>
      </c>
      <c r="CK117" s="89">
        <f t="shared" si="785"/>
        <v>-0.235039123009589</v>
      </c>
      <c r="CL117" s="89" t="s">
        <v>185</v>
      </c>
      <c r="CM117" s="89">
        <f t="shared" ref="CM117:CP117" si="923">AVERAGE(CM115:CM116)</f>
        <v>0.188234333682211</v>
      </c>
      <c r="CN117" s="89">
        <f t="shared" si="923"/>
        <v>0.181281823003382</v>
      </c>
      <c r="CO117" s="89">
        <f t="shared" si="923"/>
        <v>0.256538250257549</v>
      </c>
      <c r="CP117" s="89">
        <f t="shared" si="923"/>
        <v>0.373945593056858</v>
      </c>
      <c r="CR117" s="89">
        <f t="shared" si="909"/>
        <v>0.0516326141879073</v>
      </c>
      <c r="CS117" s="89">
        <f t="shared" si="910"/>
        <v>0.087023710249463</v>
      </c>
      <c r="CT117" s="89">
        <f t="shared" si="911"/>
        <v>0.110694093796954</v>
      </c>
      <c r="CU117" s="89">
        <f t="shared" si="912"/>
        <v>0.179511284695303</v>
      </c>
      <c r="CV117" s="89">
        <f t="shared" si="787"/>
        <v>0.428861702929627</v>
      </c>
      <c r="CX117" s="89">
        <f t="shared" si="788"/>
        <v>0.110694093796954</v>
      </c>
    </row>
    <row r="118" s="89" customFormat="1" spans="1:102">
      <c r="A118" s="7" t="s">
        <v>81</v>
      </c>
      <c r="B118" s="9">
        <v>2018</v>
      </c>
      <c r="C118" s="7" t="s">
        <v>70</v>
      </c>
      <c r="D118" s="89">
        <v>11460</v>
      </c>
      <c r="E118" s="89">
        <v>6.3867365</v>
      </c>
      <c r="F118" s="89">
        <v>78888</v>
      </c>
      <c r="G118" s="89">
        <v>61</v>
      </c>
      <c r="H118" s="89">
        <v>6060</v>
      </c>
      <c r="I118" s="89">
        <v>8</v>
      </c>
      <c r="J118" s="89">
        <v>10943</v>
      </c>
      <c r="K118" s="89">
        <v>13.524305</v>
      </c>
      <c r="L118" s="89">
        <v>170300</v>
      </c>
      <c r="M118" s="89">
        <v>11214</v>
      </c>
      <c r="N118" s="89">
        <v>45712</v>
      </c>
      <c r="P118" s="90">
        <f t="shared" si="869"/>
        <v>0.688168610816543</v>
      </c>
      <c r="Q118" s="90">
        <f t="shared" si="870"/>
        <v>0.18370169277437</v>
      </c>
      <c r="R118" s="90">
        <f t="shared" si="871"/>
        <v>0.188311406155703</v>
      </c>
      <c r="S118" s="90">
        <f t="shared" si="872"/>
        <v>1.001</v>
      </c>
      <c r="T118" s="90">
        <f t="shared" si="873"/>
        <v>0.601</v>
      </c>
      <c r="U118" s="90">
        <f t="shared" si="874"/>
        <v>1.001</v>
      </c>
      <c r="V118" s="91">
        <f t="shared" si="875"/>
        <v>0.240896818572657</v>
      </c>
      <c r="W118" s="91">
        <f t="shared" si="876"/>
        <v>0.881383478082245</v>
      </c>
      <c r="X118" s="90">
        <f t="shared" si="877"/>
        <v>0.598466799274557</v>
      </c>
      <c r="Y118" s="90">
        <f t="shared" si="878"/>
        <v>0.664484486873508</v>
      </c>
      <c r="Z118" s="90">
        <f t="shared" si="879"/>
        <v>0.208174516584677</v>
      </c>
      <c r="AB118" s="89">
        <f t="shared" si="880"/>
        <v>0.101796098153235</v>
      </c>
      <c r="AC118" s="89">
        <f t="shared" si="881"/>
        <v>0.039382327442808</v>
      </c>
      <c r="AD118" s="89">
        <f t="shared" si="882"/>
        <v>0.0544037530090443</v>
      </c>
      <c r="AE118" s="89">
        <f t="shared" si="883"/>
        <v>0.515094339622641</v>
      </c>
      <c r="AF118" s="89">
        <f t="shared" si="884"/>
        <v>0.10713451490626</v>
      </c>
      <c r="AG118" s="89">
        <f t="shared" si="885"/>
        <v>0.124968789013733</v>
      </c>
      <c r="AH118" s="89">
        <f t="shared" si="886"/>
        <v>0.0505925820251624</v>
      </c>
      <c r="AI118" s="89">
        <f t="shared" si="887"/>
        <v>0.154311118402255</v>
      </c>
      <c r="AJ118" s="89">
        <f t="shared" si="888"/>
        <v>0.131824133938649</v>
      </c>
      <c r="AK118" s="89">
        <f t="shared" si="889"/>
        <v>0.131955885001469</v>
      </c>
      <c r="AL118" s="89">
        <f t="shared" si="890"/>
        <v>0.0601710851172532</v>
      </c>
      <c r="AN118" s="89">
        <f t="shared" si="771"/>
        <v>-0.232582045847748</v>
      </c>
      <c r="AO118" s="89">
        <f t="shared" si="772"/>
        <v>-0.127379700558942</v>
      </c>
      <c r="AP118" s="89">
        <f t="shared" si="773"/>
        <v>-0.158386850545265</v>
      </c>
      <c r="AQ118" s="89">
        <f t="shared" si="774"/>
        <v>-0.34171626924832</v>
      </c>
      <c r="AR118" s="89">
        <f t="shared" si="775"/>
        <v>-0.239303161061379</v>
      </c>
      <c r="AS118" s="89">
        <f t="shared" si="776"/>
        <v>-0.259896498378019</v>
      </c>
      <c r="AT118" s="89">
        <f t="shared" si="777"/>
        <v>-0.150965751006335</v>
      </c>
      <c r="AU118" s="89">
        <f t="shared" si="778"/>
        <v>-0.288374220872006</v>
      </c>
      <c r="AV118" s="89">
        <f t="shared" si="779"/>
        <v>-0.267113471327503</v>
      </c>
      <c r="AW118" s="89">
        <f t="shared" si="780"/>
        <v>-0.267248619855892</v>
      </c>
      <c r="AX118" s="89">
        <f t="shared" si="781"/>
        <v>-0.16911464690457</v>
      </c>
      <c r="BL118" s="89">
        <f t="shared" si="892"/>
        <v>0.167280046355025</v>
      </c>
      <c r="BM118" s="89">
        <f t="shared" si="893"/>
        <v>0.0858852556388218</v>
      </c>
      <c r="BN118" s="89">
        <f t="shared" si="894"/>
        <v>0.0544962490128436</v>
      </c>
      <c r="BO118" s="89">
        <f t="shared" si="895"/>
        <v>0.401125815494947</v>
      </c>
      <c r="BP118" s="89">
        <f t="shared" si="896"/>
        <v>0.238063245067177</v>
      </c>
      <c r="BQ118" s="89">
        <f t="shared" si="897"/>
        <v>0.203366183985512</v>
      </c>
      <c r="BR118" s="89">
        <f t="shared" si="898"/>
        <v>0.0874514734189274</v>
      </c>
      <c r="BS118" s="89">
        <f t="shared" si="899"/>
        <v>0.561419585399522</v>
      </c>
      <c r="BT118" s="89">
        <f t="shared" si="900"/>
        <v>0.128947517256815</v>
      </c>
      <c r="BU118" s="89">
        <f t="shared" si="901"/>
        <v>0.287776141725592</v>
      </c>
      <c r="BV118" s="89">
        <f t="shared" si="902"/>
        <v>0.0731639923744254</v>
      </c>
      <c r="BX118" s="89">
        <f t="shared" si="857"/>
        <v>0.307661551006691</v>
      </c>
      <c r="BY118" s="89">
        <f t="shared" si="860"/>
        <v>0.842555244547636</v>
      </c>
      <c r="BZ118" s="89">
        <f t="shared" ref="BY118:CA118" si="924">SUM(BN118:BP118)</f>
        <v>0.693685309574968</v>
      </c>
      <c r="CA118" s="89">
        <f t="shared" si="924"/>
        <v>0.842555244547636</v>
      </c>
      <c r="CC118" s="89">
        <f t="shared" si="904"/>
        <v>0.063753578889125</v>
      </c>
      <c r="CD118" s="89">
        <f t="shared" si="905"/>
        <v>0.182049138220662</v>
      </c>
      <c r="CE118" s="89">
        <f t="shared" si="906"/>
        <v>0.173311307746673</v>
      </c>
      <c r="CF118" s="89">
        <f t="shared" si="907"/>
        <v>0.182049138220662</v>
      </c>
      <c r="CH118" s="89">
        <f t="shared" si="861"/>
        <v>-0.175496386479292</v>
      </c>
      <c r="CI118" s="89">
        <f t="shared" si="862"/>
        <v>-0.310116818047549</v>
      </c>
      <c r="CJ118" s="89">
        <f t="shared" si="784"/>
        <v>-0.303756807879245</v>
      </c>
      <c r="CK118" s="89">
        <f t="shared" si="785"/>
        <v>-0.310116818047549</v>
      </c>
      <c r="CR118" s="89">
        <f t="shared" si="909"/>
        <v>0.05791246705338</v>
      </c>
      <c r="CS118" s="89">
        <f t="shared" si="910"/>
        <v>0.152739950712656</v>
      </c>
      <c r="CT118" s="89">
        <f t="shared" si="911"/>
        <v>0.177956815547728</v>
      </c>
      <c r="CU118" s="89">
        <f t="shared" si="912"/>
        <v>0.315069820605532</v>
      </c>
      <c r="CV118" s="89">
        <f t="shared" si="787"/>
        <v>0.703679053919296</v>
      </c>
      <c r="CX118" s="89">
        <f t="shared" si="788"/>
        <v>0.177956815547728</v>
      </c>
    </row>
    <row r="119" s="89" customFormat="1" spans="1:102">
      <c r="A119" s="7" t="s">
        <v>81</v>
      </c>
      <c r="B119" s="9">
        <v>2019</v>
      </c>
      <c r="C119" s="7" t="s">
        <v>70</v>
      </c>
      <c r="D119" s="89">
        <v>11028</v>
      </c>
      <c r="E119" s="89">
        <v>6.6643997</v>
      </c>
      <c r="F119" s="89">
        <v>100434</v>
      </c>
      <c r="G119" s="89">
        <v>14</v>
      </c>
      <c r="H119" s="89">
        <v>5190</v>
      </c>
      <c r="I119" s="89">
        <v>8</v>
      </c>
      <c r="J119" s="89">
        <v>10861</v>
      </c>
      <c r="K119" s="89">
        <v>15.035397</v>
      </c>
      <c r="L119" s="89">
        <v>186690</v>
      </c>
      <c r="M119" s="89">
        <v>11966</v>
      </c>
      <c r="N119" s="89">
        <v>57760</v>
      </c>
      <c r="P119" s="90">
        <f t="shared" si="869"/>
        <v>0.459112407211029</v>
      </c>
      <c r="Q119" s="90">
        <f t="shared" si="870"/>
        <v>0.322086475986335</v>
      </c>
      <c r="R119" s="90">
        <f t="shared" si="871"/>
        <v>0.459207604103802</v>
      </c>
      <c r="S119" s="90">
        <f t="shared" si="872"/>
        <v>0.217666666666667</v>
      </c>
      <c r="T119" s="90">
        <f t="shared" si="873"/>
        <v>0.401</v>
      </c>
      <c r="U119" s="90">
        <f t="shared" si="874"/>
        <v>1.001</v>
      </c>
      <c r="V119" s="91">
        <f t="shared" si="875"/>
        <v>0.311404127257094</v>
      </c>
      <c r="W119" s="91">
        <f t="shared" si="876"/>
        <v>0.761766877005445</v>
      </c>
      <c r="X119" s="90">
        <f t="shared" si="877"/>
        <v>0.71832580588545</v>
      </c>
      <c r="Y119" s="90">
        <f t="shared" si="878"/>
        <v>0.776656324582339</v>
      </c>
      <c r="Z119" s="90">
        <f t="shared" si="879"/>
        <v>0.501584482002825</v>
      </c>
      <c r="AB119" s="89">
        <f t="shared" si="880"/>
        <v>0.0679133731664504</v>
      </c>
      <c r="AC119" s="89">
        <f t="shared" si="881"/>
        <v>0.0690495273648545</v>
      </c>
      <c r="AD119" s="89">
        <f t="shared" si="882"/>
        <v>0.132666510136309</v>
      </c>
      <c r="AE119" s="89">
        <f t="shared" si="883"/>
        <v>0.112006861063465</v>
      </c>
      <c r="AF119" s="89">
        <f t="shared" si="884"/>
        <v>0.0714824300788854</v>
      </c>
      <c r="AG119" s="89">
        <f t="shared" si="885"/>
        <v>0.124968789013733</v>
      </c>
      <c r="AH119" s="89">
        <f t="shared" si="886"/>
        <v>0.0654003608041707</v>
      </c>
      <c r="AI119" s="89">
        <f t="shared" si="887"/>
        <v>0.133368847585244</v>
      </c>
      <c r="AJ119" s="89">
        <f t="shared" si="888"/>
        <v>0.158225447696372</v>
      </c>
      <c r="AK119" s="89">
        <f t="shared" si="889"/>
        <v>0.154231399945022</v>
      </c>
      <c r="AL119" s="89">
        <f t="shared" si="890"/>
        <v>0.14497875655116</v>
      </c>
      <c r="AN119" s="89">
        <f t="shared" si="771"/>
        <v>-0.182654532275796</v>
      </c>
      <c r="AO119" s="89">
        <f t="shared" si="772"/>
        <v>-0.184564639075224</v>
      </c>
      <c r="AP119" s="89">
        <f t="shared" si="773"/>
        <v>-0.267975304959357</v>
      </c>
      <c r="AQ119" s="89">
        <f t="shared" si="774"/>
        <v>-0.24520487701449</v>
      </c>
      <c r="AR119" s="89">
        <f t="shared" si="775"/>
        <v>-0.188592352087901</v>
      </c>
      <c r="AS119" s="89">
        <f t="shared" si="776"/>
        <v>-0.259896498378019</v>
      </c>
      <c r="AT119" s="89">
        <f t="shared" si="777"/>
        <v>-0.178361662733824</v>
      </c>
      <c r="AU119" s="89">
        <f t="shared" si="778"/>
        <v>-0.268689774864525</v>
      </c>
      <c r="AV119" s="89">
        <f t="shared" si="779"/>
        <v>-0.291725697524007</v>
      </c>
      <c r="AW119" s="89">
        <f t="shared" si="780"/>
        <v>-0.288304942119607</v>
      </c>
      <c r="AX119" s="89">
        <f t="shared" si="781"/>
        <v>-0.279978343136818</v>
      </c>
      <c r="BL119" s="89">
        <f t="shared" si="892"/>
        <v>0.111601057579917</v>
      </c>
      <c r="BM119" s="89">
        <f t="shared" si="893"/>
        <v>0.150583693106573</v>
      </c>
      <c r="BN119" s="89">
        <f t="shared" si="894"/>
        <v>0.132892066671418</v>
      </c>
      <c r="BO119" s="89">
        <f t="shared" si="895"/>
        <v>0.0872244946780556</v>
      </c>
      <c r="BP119" s="89">
        <f t="shared" si="896"/>
        <v>0.158840867340995</v>
      </c>
      <c r="BQ119" s="89">
        <f t="shared" si="897"/>
        <v>0.203366183985512</v>
      </c>
      <c r="BR119" s="89">
        <f t="shared" si="898"/>
        <v>0.113047361599565</v>
      </c>
      <c r="BS119" s="89">
        <f t="shared" si="899"/>
        <v>0.485226754181996</v>
      </c>
      <c r="BT119" s="89">
        <f t="shared" si="900"/>
        <v>0.154772711473232</v>
      </c>
      <c r="BU119" s="89">
        <f t="shared" si="901"/>
        <v>0.336355723798306</v>
      </c>
      <c r="BV119" s="89">
        <f t="shared" si="902"/>
        <v>0.17628441664452</v>
      </c>
      <c r="BX119" s="89">
        <f t="shared" si="857"/>
        <v>0.395076817357907</v>
      </c>
      <c r="BY119" s="89">
        <f t="shared" si="860"/>
        <v>0.449431546004563</v>
      </c>
      <c r="BZ119" s="89">
        <f t="shared" ref="BY119:CA119" si="925">SUM(BN119:BP119)</f>
        <v>0.378957428690468</v>
      </c>
      <c r="CA119" s="89">
        <f t="shared" si="925"/>
        <v>0.449431546004562</v>
      </c>
      <c r="CC119" s="89">
        <f t="shared" si="904"/>
        <v>0.0818677568265395</v>
      </c>
      <c r="CD119" s="89">
        <f t="shared" si="905"/>
        <v>0.0971077281505007</v>
      </c>
      <c r="CE119" s="89">
        <f t="shared" si="906"/>
        <v>0.0946792538923787</v>
      </c>
      <c r="CF119" s="89">
        <f t="shared" si="907"/>
        <v>0.0971077281505006</v>
      </c>
      <c r="CH119" s="89">
        <f t="shared" si="861"/>
        <v>-0.20488634613947</v>
      </c>
      <c r="CI119" s="89">
        <f t="shared" si="862"/>
        <v>-0.226448843744184</v>
      </c>
      <c r="CJ119" s="89">
        <f t="shared" si="784"/>
        <v>-0.223183653504396</v>
      </c>
      <c r="CK119" s="89">
        <f t="shared" si="785"/>
        <v>-0.226448843744184</v>
      </c>
      <c r="CR119" s="89">
        <f t="shared" si="909"/>
        <v>0.0743670214686541</v>
      </c>
      <c r="CS119" s="89">
        <f t="shared" si="910"/>
        <v>0.0814737699749356</v>
      </c>
      <c r="CT119" s="89">
        <f t="shared" si="911"/>
        <v>0.0972170756783525</v>
      </c>
      <c r="CU119" s="89">
        <f t="shared" si="912"/>
        <v>0.168062946009137</v>
      </c>
      <c r="CV119" s="89">
        <f t="shared" si="787"/>
        <v>0.421120813131079</v>
      </c>
      <c r="CX119" s="89">
        <f t="shared" si="788"/>
        <v>0.0972170756783525</v>
      </c>
    </row>
    <row r="120" s="89" customFormat="1" spans="1:102">
      <c r="A120" s="7" t="s">
        <v>81</v>
      </c>
      <c r="B120" s="9">
        <v>2020</v>
      </c>
      <c r="C120" s="7" t="s">
        <v>70</v>
      </c>
      <c r="D120" s="89">
        <v>10596</v>
      </c>
      <c r="E120" s="89">
        <v>6.9420629</v>
      </c>
      <c r="F120" s="89">
        <v>121980</v>
      </c>
      <c r="G120" s="89">
        <v>16</v>
      </c>
      <c r="H120" s="89">
        <v>4320</v>
      </c>
      <c r="I120" s="89">
        <v>8</v>
      </c>
      <c r="J120" s="89">
        <v>10779</v>
      </c>
      <c r="K120" s="89">
        <v>16.546488</v>
      </c>
      <c r="L120" s="89">
        <v>195301</v>
      </c>
      <c r="M120" s="89">
        <v>12718</v>
      </c>
      <c r="N120" s="89">
        <v>62877</v>
      </c>
      <c r="P120" s="90">
        <f t="shared" si="869"/>
        <v>0.230056203605514</v>
      </c>
      <c r="Q120" s="90">
        <f t="shared" si="870"/>
        <v>0.460471259198301</v>
      </c>
      <c r="R120" s="90">
        <f t="shared" si="871"/>
        <v>0.730103802051901</v>
      </c>
      <c r="S120" s="90">
        <f t="shared" si="872"/>
        <v>0.251</v>
      </c>
      <c r="T120" s="90">
        <f t="shared" si="873"/>
        <v>0.201</v>
      </c>
      <c r="U120" s="90">
        <f t="shared" si="874"/>
        <v>1.001</v>
      </c>
      <c r="V120" s="91">
        <f t="shared" si="875"/>
        <v>0.381911435941531</v>
      </c>
      <c r="W120" s="91">
        <f t="shared" si="876"/>
        <v>0.64215035508769</v>
      </c>
      <c r="X120" s="90">
        <f t="shared" si="877"/>
        <v>0.781297490200667</v>
      </c>
      <c r="Y120" s="90">
        <f t="shared" si="878"/>
        <v>0.888828162291169</v>
      </c>
      <c r="Z120" s="90">
        <f t="shared" si="879"/>
        <v>0.626200915688471</v>
      </c>
      <c r="AB120" s="89">
        <f t="shared" si="880"/>
        <v>0.0340306481796663</v>
      </c>
      <c r="AC120" s="89">
        <f t="shared" si="881"/>
        <v>0.098716727286901</v>
      </c>
      <c r="AD120" s="89">
        <f t="shared" si="882"/>
        <v>0.210929267263574</v>
      </c>
      <c r="AE120" s="89">
        <f t="shared" si="883"/>
        <v>0.129159519725557</v>
      </c>
      <c r="AF120" s="89">
        <f t="shared" si="884"/>
        <v>0.0358303452515111</v>
      </c>
      <c r="AG120" s="89">
        <f t="shared" si="885"/>
        <v>0.124968789013733</v>
      </c>
      <c r="AH120" s="89">
        <f t="shared" si="886"/>
        <v>0.0802081395831791</v>
      </c>
      <c r="AI120" s="89">
        <f t="shared" si="887"/>
        <v>0.112426590627264</v>
      </c>
      <c r="AJ120" s="89">
        <f t="shared" si="888"/>
        <v>0.172096205034246</v>
      </c>
      <c r="AK120" s="89">
        <f t="shared" si="889"/>
        <v>0.176506914888575</v>
      </c>
      <c r="AL120" s="89">
        <f t="shared" si="890"/>
        <v>0.180998083802762</v>
      </c>
      <c r="AN120" s="89">
        <f t="shared" si="771"/>
        <v>-0.115040393253484</v>
      </c>
      <c r="AO120" s="89">
        <f t="shared" si="772"/>
        <v>-0.228578667999727</v>
      </c>
      <c r="AP120" s="89">
        <f t="shared" si="773"/>
        <v>-0.328254965718448</v>
      </c>
      <c r="AQ120" s="89">
        <f t="shared" si="774"/>
        <v>-0.264351699796418</v>
      </c>
      <c r="AR120" s="89">
        <f t="shared" si="775"/>
        <v>-0.119277790137508</v>
      </c>
      <c r="AS120" s="89">
        <f t="shared" si="776"/>
        <v>-0.259896498378019</v>
      </c>
      <c r="AT120" s="89">
        <f t="shared" si="777"/>
        <v>-0.202375585540207</v>
      </c>
      <c r="AU120" s="89">
        <f t="shared" si="778"/>
        <v>-0.245703231918603</v>
      </c>
      <c r="AV120" s="89">
        <f t="shared" si="779"/>
        <v>-0.302837971989279</v>
      </c>
      <c r="AW120" s="89">
        <f t="shared" si="780"/>
        <v>-0.306132750457057</v>
      </c>
      <c r="AX120" s="89">
        <f t="shared" si="781"/>
        <v>-0.309374383747814</v>
      </c>
      <c r="BL120" s="89">
        <f t="shared" si="892"/>
        <v>0.0559220688048076</v>
      </c>
      <c r="BM120" s="89">
        <f t="shared" si="893"/>
        <v>0.215282130574324</v>
      </c>
      <c r="BN120" s="89">
        <f t="shared" si="894"/>
        <v>0.211287884329992</v>
      </c>
      <c r="BO120" s="89">
        <f t="shared" si="895"/>
        <v>0.10058199769154</v>
      </c>
      <c r="BP120" s="89">
        <f t="shared" si="896"/>
        <v>0.0796184896148129</v>
      </c>
      <c r="BQ120" s="89">
        <f t="shared" si="897"/>
        <v>0.203366183985512</v>
      </c>
      <c r="BR120" s="89">
        <f t="shared" si="898"/>
        <v>0.138643249780203</v>
      </c>
      <c r="BS120" s="89">
        <f t="shared" si="899"/>
        <v>0.409033973386833</v>
      </c>
      <c r="BT120" s="89">
        <f t="shared" si="900"/>
        <v>0.168340786360209</v>
      </c>
      <c r="BU120" s="89">
        <f t="shared" si="901"/>
        <v>0.384935305871019</v>
      </c>
      <c r="BV120" s="89">
        <f t="shared" si="902"/>
        <v>0.220081495909965</v>
      </c>
      <c r="BX120" s="89">
        <f t="shared" si="857"/>
        <v>0.482492083709123</v>
      </c>
      <c r="BY120" s="89">
        <f t="shared" si="860"/>
        <v>0.383566671291865</v>
      </c>
      <c r="BZ120" s="89">
        <f t="shared" ref="BY120:CA120" si="926">SUM(BN120:BP120)</f>
        <v>0.391488371636345</v>
      </c>
      <c r="CA120" s="89">
        <f t="shared" si="926"/>
        <v>0.383566671291865</v>
      </c>
      <c r="CC120" s="89">
        <f t="shared" si="904"/>
        <v>0.099981934763954</v>
      </c>
      <c r="CD120" s="89">
        <f t="shared" si="905"/>
        <v>0.0828764433082869</v>
      </c>
      <c r="CE120" s="89">
        <f t="shared" si="906"/>
        <v>0.0978100022003969</v>
      </c>
      <c r="CF120" s="89">
        <f t="shared" si="907"/>
        <v>0.082876443308287</v>
      </c>
      <c r="CH120" s="89">
        <f t="shared" si="861"/>
        <v>-0.230234976160368</v>
      </c>
      <c r="CI120" s="89">
        <f t="shared" si="862"/>
        <v>-0.206395860326319</v>
      </c>
      <c r="CJ120" s="89">
        <f t="shared" si="784"/>
        <v>-0.227381693360583</v>
      </c>
      <c r="CK120" s="89">
        <f t="shared" si="785"/>
        <v>-0.206395860326319</v>
      </c>
      <c r="CR120" s="89">
        <f t="shared" si="909"/>
        <v>0.0908215758839282</v>
      </c>
      <c r="CS120" s="89">
        <f t="shared" si="910"/>
        <v>0.0695336654151283</v>
      </c>
      <c r="CT120" s="89">
        <f t="shared" si="911"/>
        <v>0.100431741855765</v>
      </c>
      <c r="CU120" s="89">
        <f t="shared" si="912"/>
        <v>0.143433066373081</v>
      </c>
      <c r="CV120" s="89">
        <f t="shared" si="787"/>
        <v>0.404220049527903</v>
      </c>
      <c r="CX120" s="89">
        <f t="shared" si="788"/>
        <v>0.100431741855765</v>
      </c>
    </row>
    <row r="121" s="89" customFormat="1" spans="1:102">
      <c r="A121" s="7" t="s">
        <v>81</v>
      </c>
      <c r="B121" s="9">
        <v>2021</v>
      </c>
      <c r="C121" s="8" t="s">
        <v>70</v>
      </c>
      <c r="D121" s="89">
        <v>10164</v>
      </c>
      <c r="E121" s="89">
        <v>7.2197262</v>
      </c>
      <c r="F121" s="89">
        <v>143526</v>
      </c>
      <c r="G121" s="89">
        <v>15</v>
      </c>
      <c r="H121" s="89">
        <v>3450</v>
      </c>
      <c r="I121" s="89">
        <v>8</v>
      </c>
      <c r="J121" s="89">
        <v>10697</v>
      </c>
      <c r="K121" s="89">
        <v>18.057579</v>
      </c>
      <c r="L121" s="89">
        <v>225344</v>
      </c>
      <c r="M121" s="89">
        <v>13470</v>
      </c>
      <c r="N121" s="89">
        <v>78267</v>
      </c>
      <c r="P121" s="90">
        <f t="shared" si="869"/>
        <v>0.001</v>
      </c>
      <c r="Q121" s="90">
        <f t="shared" si="870"/>
        <v>0.598856092249346</v>
      </c>
      <c r="R121" s="90">
        <f t="shared" si="871"/>
        <v>1.001</v>
      </c>
      <c r="S121" s="90">
        <f t="shared" si="872"/>
        <v>0.234333333333333</v>
      </c>
      <c r="T121" s="90">
        <f t="shared" si="873"/>
        <v>0.001</v>
      </c>
      <c r="U121" s="90">
        <f t="shared" si="874"/>
        <v>1.001</v>
      </c>
      <c r="V121" s="91">
        <f t="shared" si="875"/>
        <v>0.452418744625967</v>
      </c>
      <c r="W121" s="91">
        <f t="shared" si="876"/>
        <v>0.522533833169936</v>
      </c>
      <c r="X121" s="90">
        <f t="shared" si="877"/>
        <v>1.001</v>
      </c>
      <c r="Y121" s="90">
        <f t="shared" si="878"/>
        <v>1.001</v>
      </c>
      <c r="Z121" s="90">
        <f t="shared" si="879"/>
        <v>1.001</v>
      </c>
      <c r="AB121" s="89">
        <f t="shared" si="880"/>
        <v>0.000147923192882118</v>
      </c>
      <c r="AC121" s="89">
        <f t="shared" si="881"/>
        <v>0.128383937893547</v>
      </c>
      <c r="AD121" s="89">
        <f t="shared" si="882"/>
        <v>0.289192024390839</v>
      </c>
      <c r="AE121" s="89">
        <f t="shared" si="883"/>
        <v>0.120583190394511</v>
      </c>
      <c r="AF121" s="89">
        <f t="shared" si="884"/>
        <v>0.000178260424136871</v>
      </c>
      <c r="AG121" s="89">
        <f t="shared" si="885"/>
        <v>0.124968789013733</v>
      </c>
      <c r="AH121" s="89">
        <f t="shared" si="886"/>
        <v>0.0950159183621874</v>
      </c>
      <c r="AI121" s="89">
        <f t="shared" si="887"/>
        <v>0.0914843336692839</v>
      </c>
      <c r="AJ121" s="89">
        <f t="shared" si="888"/>
        <v>0.220490022558545</v>
      </c>
      <c r="AK121" s="89">
        <f t="shared" si="889"/>
        <v>0.198782429832128</v>
      </c>
      <c r="AL121" s="89">
        <f t="shared" si="890"/>
        <v>0.28933059238243</v>
      </c>
      <c r="AN121" s="89">
        <f t="shared" si="771"/>
        <v>-0.00130450762517004</v>
      </c>
      <c r="AO121" s="89">
        <f t="shared" si="772"/>
        <v>-0.263537559527613</v>
      </c>
      <c r="AP121" s="89">
        <f t="shared" si="773"/>
        <v>-0.358790239956371</v>
      </c>
      <c r="AQ121" s="89">
        <f t="shared" si="774"/>
        <v>-0.255083536438476</v>
      </c>
      <c r="AR121" s="89">
        <f t="shared" si="775"/>
        <v>-0.0015387912237179</v>
      </c>
      <c r="AS121" s="89">
        <f t="shared" si="776"/>
        <v>-0.259896498378019</v>
      </c>
      <c r="AT121" s="89">
        <f t="shared" si="777"/>
        <v>-0.2236399969942</v>
      </c>
      <c r="AU121" s="89">
        <f t="shared" si="778"/>
        <v>-0.21879279233384</v>
      </c>
      <c r="AV121" s="89">
        <f t="shared" si="779"/>
        <v>-0.333359490038182</v>
      </c>
      <c r="AW121" s="89">
        <f t="shared" si="780"/>
        <v>-0.321141835328792</v>
      </c>
      <c r="AX121" s="89">
        <f t="shared" si="781"/>
        <v>-0.358823555141872</v>
      </c>
      <c r="AY121" s="95" t="s">
        <v>170</v>
      </c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L121" s="89">
        <f t="shared" si="892"/>
        <v>0.000243080029698739</v>
      </c>
      <c r="BM121" s="89">
        <f t="shared" si="893"/>
        <v>0.279980591343124</v>
      </c>
      <c r="BN121" s="89">
        <f t="shared" si="894"/>
        <v>0.289683701988566</v>
      </c>
      <c r="BO121" s="89">
        <f t="shared" si="895"/>
        <v>0.0939032461847977</v>
      </c>
      <c r="BP121" s="89">
        <f t="shared" si="896"/>
        <v>0.00039611188863091</v>
      </c>
      <c r="BQ121" s="89">
        <f t="shared" si="897"/>
        <v>0.203366183985512</v>
      </c>
      <c r="BR121" s="89">
        <f t="shared" si="898"/>
        <v>0.164239137960841</v>
      </c>
      <c r="BS121" s="89">
        <f t="shared" si="899"/>
        <v>0.33284119259167</v>
      </c>
      <c r="BT121" s="89">
        <f t="shared" si="900"/>
        <v>0.215678572195707</v>
      </c>
      <c r="BU121" s="89">
        <f t="shared" si="901"/>
        <v>0.433514887943733</v>
      </c>
      <c r="BV121" s="89">
        <f t="shared" si="902"/>
        <v>0.351806539860559</v>
      </c>
      <c r="BX121" s="89">
        <f t="shared" si="857"/>
        <v>0.569907373361388</v>
      </c>
      <c r="BY121" s="89">
        <f t="shared" si="860"/>
        <v>0.297665542058941</v>
      </c>
      <c r="BZ121" s="89">
        <f t="shared" ref="BY121:CA121" si="927">SUM(BN121:BP121)</f>
        <v>0.383983060061994</v>
      </c>
      <c r="CA121" s="89">
        <f t="shared" si="927"/>
        <v>0.29766554205894</v>
      </c>
      <c r="CC121" s="89">
        <f t="shared" si="904"/>
        <v>0.118096117529808</v>
      </c>
      <c r="CD121" s="89">
        <f t="shared" si="905"/>
        <v>0.0643159671255867</v>
      </c>
      <c r="CE121" s="89">
        <f t="shared" si="906"/>
        <v>0.0959348646617426</v>
      </c>
      <c r="CF121" s="89">
        <f t="shared" si="907"/>
        <v>0.0643159671255865</v>
      </c>
      <c r="CH121" s="89">
        <f t="shared" si="861"/>
        <v>-0.252283590519574</v>
      </c>
      <c r="CI121" s="89">
        <f t="shared" si="862"/>
        <v>-0.176479627958212</v>
      </c>
      <c r="CJ121" s="89">
        <f t="shared" si="784"/>
        <v>-0.224879555024372</v>
      </c>
      <c r="CK121" s="89">
        <f t="shared" si="785"/>
        <v>-0.176479627958212</v>
      </c>
      <c r="CL121" s="95" t="s">
        <v>170</v>
      </c>
      <c r="CM121" s="95"/>
      <c r="CN121" s="95"/>
      <c r="CO121" s="95"/>
      <c r="CP121" s="95"/>
      <c r="CR121" s="89">
        <f t="shared" si="909"/>
        <v>0.10727613468526</v>
      </c>
      <c r="CS121" s="89">
        <f t="shared" si="910"/>
        <v>0.0539613521097347</v>
      </c>
      <c r="CT121" s="89">
        <f t="shared" si="911"/>
        <v>0.0985063423568432</v>
      </c>
      <c r="CU121" s="89">
        <f t="shared" si="912"/>
        <v>0.111310717657822</v>
      </c>
      <c r="CV121" s="89">
        <f t="shared" si="787"/>
        <v>0.371054546809659</v>
      </c>
      <c r="CX121" s="89">
        <f t="shared" si="788"/>
        <v>0.10727613468526</v>
      </c>
    </row>
    <row r="122" s="95" customFormat="1" spans="1:102">
      <c r="A122" s="58" t="s">
        <v>80</v>
      </c>
      <c r="B122" s="59">
        <v>2012</v>
      </c>
      <c r="C122" s="58" t="s">
        <v>70</v>
      </c>
      <c r="D122" s="95">
        <v>11854</v>
      </c>
      <c r="E122" s="95">
        <v>3.1283111</v>
      </c>
      <c r="F122" s="95">
        <v>162137</v>
      </c>
      <c r="G122" s="95">
        <v>282</v>
      </c>
      <c r="H122" s="95">
        <v>2206</v>
      </c>
      <c r="I122" s="95">
        <v>24</v>
      </c>
      <c r="J122" s="95">
        <v>9524</v>
      </c>
      <c r="K122" s="95">
        <v>36.646763</v>
      </c>
      <c r="L122" s="95">
        <v>185800</v>
      </c>
      <c r="M122" s="95">
        <v>7565</v>
      </c>
      <c r="N122" s="95">
        <v>93491</v>
      </c>
      <c r="P122" s="96">
        <f>(D122-MIN(D$122:D$131))/(MAX(D$122:D$131)-MIN(D$122:D$131))+0.001</f>
        <v>0.0160834403080873</v>
      </c>
      <c r="Q122" s="96">
        <f>(E122-MIN(E$122:E$131))/(MAX(E$122:E$131)-MIN(E$122:E$131))+0.001</f>
        <v>1.001</v>
      </c>
      <c r="R122" s="96">
        <f>(F122-MIN(F$122:F$131))/(MAX(F$122:F$131)-MIN(F$122:F$131))+0.001</f>
        <v>0.001</v>
      </c>
      <c r="S122" s="96">
        <f t="shared" ref="S122:Z122" si="928">(G122-MIN(G$122:G$131))/(MAX(G$122:G$131)-MIN(G$122:G$131))+0.001</f>
        <v>0.274504273504274</v>
      </c>
      <c r="T122" s="96">
        <f t="shared" si="928"/>
        <v>0.110166666666667</v>
      </c>
      <c r="U122" s="96">
        <f t="shared" si="928"/>
        <v>0.637363636363636</v>
      </c>
      <c r="V122" s="91">
        <f>(MAX(J$122:J$131)-J122)/(MAX(J$122:J$131)-MIN(J$122:J$131))+0.001</f>
        <v>1.001</v>
      </c>
      <c r="W122" s="91">
        <f>(MAX(K$122:K$131)-K122)/(MAX(K$122:K$131)-MIN(K$122:K$131))+0.001</f>
        <v>0.28535726964777</v>
      </c>
      <c r="X122" s="96">
        <f t="shared" si="928"/>
        <v>0.001</v>
      </c>
      <c r="Y122" s="96">
        <f t="shared" si="928"/>
        <v>0.001</v>
      </c>
      <c r="Z122" s="96">
        <f t="shared" si="928"/>
        <v>0.001</v>
      </c>
      <c r="AB122" s="95">
        <f>P122/SUM(P$122:P$131)</f>
        <v>0.00205358430693783</v>
      </c>
      <c r="AC122" s="95">
        <f t="shared" ref="AC122:AL122" si="929">Q122/SUM(Q$122:Q$131)</f>
        <v>0.259003396022245</v>
      </c>
      <c r="AD122" s="95">
        <f t="shared" si="929"/>
        <v>0.000180730477936859</v>
      </c>
      <c r="AE122" s="95">
        <f t="shared" si="929"/>
        <v>0.0506042510280934</v>
      </c>
      <c r="AF122" s="95">
        <f t="shared" si="929"/>
        <v>0.0347118288039912</v>
      </c>
      <c r="AG122" s="95">
        <f t="shared" si="929"/>
        <v>0.166492519591546</v>
      </c>
      <c r="AH122" s="95">
        <f t="shared" si="929"/>
        <v>0.323509854202869</v>
      </c>
      <c r="AI122" s="95">
        <f t="shared" si="929"/>
        <v>0.0403759492236218</v>
      </c>
      <c r="AJ122" s="95">
        <f t="shared" si="929"/>
        <v>0.000221020445752473</v>
      </c>
      <c r="AK122" s="95">
        <f t="shared" si="929"/>
        <v>0.00019619965126126</v>
      </c>
      <c r="AL122" s="95">
        <f t="shared" si="929"/>
        <v>0.000264352790087961</v>
      </c>
      <c r="AN122" s="89">
        <f t="shared" si="771"/>
        <v>-0.0127079258643854</v>
      </c>
      <c r="AO122" s="89">
        <f t="shared" si="772"/>
        <v>-0.349891341010565</v>
      </c>
      <c r="AP122" s="89">
        <f t="shared" si="773"/>
        <v>-0.00155762629436315</v>
      </c>
      <c r="AQ122" s="89">
        <f t="shared" si="774"/>
        <v>-0.150988900382757</v>
      </c>
      <c r="AR122" s="89">
        <f t="shared" si="775"/>
        <v>-0.116655167018158</v>
      </c>
      <c r="AS122" s="89">
        <f t="shared" si="776"/>
        <v>-0.298488604595594</v>
      </c>
      <c r="AT122" s="89">
        <f t="shared" si="777"/>
        <v>-0.365089186059269</v>
      </c>
      <c r="AU122" s="89">
        <f t="shared" si="778"/>
        <v>-0.129587456424785</v>
      </c>
      <c r="AV122" s="89">
        <f t="shared" si="779"/>
        <v>-0.00186038552858722</v>
      </c>
      <c r="AW122" s="89">
        <f t="shared" si="780"/>
        <v>-0.00167483434509885</v>
      </c>
      <c r="AX122" s="89">
        <f t="shared" si="781"/>
        <v>-0.00217779803397801</v>
      </c>
      <c r="AY122" s="89"/>
      <c r="AZ122" s="89">
        <f t="shared" ref="AZ122:BJ122" si="930">SUM(AN122:AN131)</f>
        <v>-2.09037546342145</v>
      </c>
      <c r="BA122" s="89">
        <f t="shared" si="930"/>
        <v>-1.74560932191933</v>
      </c>
      <c r="BB122" s="89">
        <f t="shared" si="930"/>
        <v>-2.06816869516871</v>
      </c>
      <c r="BC122" s="89">
        <f t="shared" si="930"/>
        <v>-2.08182662457357</v>
      </c>
      <c r="BD122" s="89">
        <f t="shared" si="930"/>
        <v>-1.65779574166159</v>
      </c>
      <c r="BE122" s="89">
        <f t="shared" si="930"/>
        <v>-1.77053718288282</v>
      </c>
      <c r="BF122" s="89">
        <f t="shared" si="930"/>
        <v>-1.96781146857836</v>
      </c>
      <c r="BG122" s="89">
        <f t="shared" si="930"/>
        <v>-2.1434988387465</v>
      </c>
      <c r="BH122" s="89">
        <f t="shared" si="930"/>
        <v>-1.99657105157956</v>
      </c>
      <c r="BI122" s="89">
        <f t="shared" si="930"/>
        <v>-2.07660209404307</v>
      </c>
      <c r="BJ122" s="89">
        <f t="shared" si="930"/>
        <v>-1.9271345110679</v>
      </c>
      <c r="BL122" s="95">
        <f>AZ$127*P122</f>
        <v>0.00379525759957433</v>
      </c>
      <c r="BM122" s="95">
        <f t="shared" ref="BM122:BV122" si="931">BA$127*Q122</f>
        <v>0.594755449580116</v>
      </c>
      <c r="BN122" s="95">
        <f t="shared" si="931"/>
        <v>0.000169865715454014</v>
      </c>
      <c r="BO122" s="95">
        <f t="shared" si="931"/>
        <v>0.032754359707901</v>
      </c>
      <c r="BP122" s="95">
        <f t="shared" si="931"/>
        <v>0.0599494089229198</v>
      </c>
      <c r="BQ122" s="95">
        <f t="shared" si="931"/>
        <v>0.21447797304771</v>
      </c>
      <c r="BR122" s="95">
        <f t="shared" si="931"/>
        <v>0.46439977460526</v>
      </c>
      <c r="BS122" s="95">
        <f t="shared" si="931"/>
        <v>0.152969805405615</v>
      </c>
      <c r="BT122" s="95">
        <f t="shared" si="931"/>
        <v>0.000223405537682318</v>
      </c>
      <c r="BU122" s="95">
        <f t="shared" si="931"/>
        <v>0.000415147534255587</v>
      </c>
      <c r="BV122" s="95">
        <f t="shared" si="931"/>
        <v>0.000361446928062094</v>
      </c>
      <c r="BX122" s="89">
        <f t="shared" si="857"/>
        <v>0.598720572895144</v>
      </c>
      <c r="BY122" s="89">
        <f t="shared" si="860"/>
        <v>0.307181741678531</v>
      </c>
      <c r="BZ122" s="89">
        <f t="shared" ref="BY122:CA122" si="932">SUM(BN122:BP122)</f>
        <v>0.0928736343462748</v>
      </c>
      <c r="CA122" s="89">
        <f t="shared" si="932"/>
        <v>0.307181741678531</v>
      </c>
      <c r="CC122" s="89">
        <f>BX122/SUM(BX$122:BX$131)</f>
        <v>0.117758216495175</v>
      </c>
      <c r="CD122" s="89">
        <f>BY122/SUM(BY$122:BY$131)</f>
        <v>0.0838712595507853</v>
      </c>
      <c r="CE122" s="89">
        <f>BZ122/SUM(BZ$122:BZ$131)</f>
        <v>0.0280228651038567</v>
      </c>
      <c r="CF122" s="89">
        <f>CA122/SUM(CA$122:CA$131)</f>
        <v>0.0838712595507853</v>
      </c>
      <c r="CH122" s="89">
        <f t="shared" si="861"/>
        <v>-0.251899164426759</v>
      </c>
      <c r="CI122" s="89">
        <f t="shared" si="862"/>
        <v>-0.20787259190245</v>
      </c>
      <c r="CJ122" s="89">
        <f t="shared" si="784"/>
        <v>-0.100174302429005</v>
      </c>
      <c r="CK122" s="89">
        <f t="shared" si="785"/>
        <v>-0.20787259190245</v>
      </c>
      <c r="CL122" s="89"/>
      <c r="CM122" s="89">
        <f t="shared" ref="CM122:CP122" si="933">SUM(CH122:CH131)</f>
        <v>-2.28611461024825</v>
      </c>
      <c r="CN122" s="89">
        <f t="shared" si="933"/>
        <v>-2.13721506757869</v>
      </c>
      <c r="CO122" s="89">
        <f t="shared" si="933"/>
        <v>-1.95435514756192</v>
      </c>
      <c r="CP122" s="89">
        <f t="shared" si="933"/>
        <v>-2.13721506757869</v>
      </c>
      <c r="CR122" s="95">
        <f>CM$127*BX122</f>
        <v>0.0470212876167292</v>
      </c>
      <c r="CS122" s="95">
        <f>CN$127*BY122</f>
        <v>0.0509115230630907</v>
      </c>
      <c r="CT122" s="95">
        <f>CO$127*BZ122</f>
        <v>0.0369010185130408</v>
      </c>
      <c r="CU122" s="95">
        <f>CP$127*CA122</f>
        <v>0.11009431550647</v>
      </c>
      <c r="CV122" s="89">
        <f t="shared" si="787"/>
        <v>0.244928144699331</v>
      </c>
      <c r="CW122" s="95">
        <f>AVERAGE(CV122:CV131)</f>
        <v>0.363580017615157</v>
      </c>
      <c r="CX122" s="89">
        <f t="shared" si="788"/>
        <v>0.0509115230630907</v>
      </c>
    </row>
    <row r="123" spans="1:102">
      <c r="A123" s="45" t="s">
        <v>80</v>
      </c>
      <c r="B123" s="46">
        <v>2013</v>
      </c>
      <c r="C123" s="45" t="s">
        <v>70</v>
      </c>
      <c r="D123">
        <v>11807</v>
      </c>
      <c r="E123">
        <v>3.1010418</v>
      </c>
      <c r="F123">
        <v>181592</v>
      </c>
      <c r="G123">
        <v>287</v>
      </c>
      <c r="H123">
        <v>1813</v>
      </c>
      <c r="I123">
        <v>26</v>
      </c>
      <c r="J123">
        <v>14991</v>
      </c>
      <c r="K123">
        <v>40.579552</v>
      </c>
      <c r="L123">
        <v>207800</v>
      </c>
      <c r="M123">
        <v>8496</v>
      </c>
      <c r="N123">
        <v>102584</v>
      </c>
      <c r="P123" s="90">
        <f t="shared" ref="P123:P131" si="934">(D123-MIN(D$122:D$131))/(MAX(D$122:D$131)-MIN(D$122:D$131))+0.001</f>
        <v>0.001</v>
      </c>
      <c r="Q123" s="90">
        <f t="shared" ref="Q123:Q131" si="935">(E123-MIN(E$122:E$131))/(MAX(E$122:E$131)-MIN(E$122:E$131))+0.001</f>
        <v>0.980059113409062</v>
      </c>
      <c r="R123" s="90">
        <f t="shared" ref="R123:R131" si="936">(F123-MIN(F$122:F$131))/(MAX(F$122:F$131)-MIN(F$122:F$131))+0.001</f>
        <v>0.196702688837251</v>
      </c>
      <c r="S123" s="90">
        <f t="shared" ref="S123:S131" si="937">(G123-MIN(G$122:G$131))/(MAX(G$122:G$131)-MIN(G$122:G$131))+0.001</f>
        <v>0.317239316239316</v>
      </c>
      <c r="T123" s="90">
        <f t="shared" ref="T123:T131" si="938">(H123-MIN(H$122:H$131))/(MAX(H$122:H$131)-MIN(H$122:H$131))+0.001</f>
        <v>0.0555833333333333</v>
      </c>
      <c r="U123" s="90">
        <f t="shared" ref="U123:U131" si="939">(I123-MIN(I$122:I$131))/(MAX(I$122:I$131)-MIN(I$122:I$131))+0.001</f>
        <v>0.819181818181818</v>
      </c>
      <c r="V123" s="91">
        <f t="shared" ref="V123:V131" si="940">(MAX(J$122:J$131)-J123)/(MAX(J$122:J$131)-MIN(J$122:J$131))+0.001</f>
        <v>0.549331130204891</v>
      </c>
      <c r="W123" s="91">
        <f t="shared" ref="W123:W131" si="941">(MAX(K$122:K$131)-K123)/(MAX(K$122:K$131)-MIN(K$122:K$131))+0.001</f>
        <v>0.001</v>
      </c>
      <c r="X123" s="90">
        <f t="shared" ref="X123:X131" si="942">(L123-MIN(L$122:L$131))/(MAX(L$122:L$131)-MIN(L$122:L$131))+0.001</f>
        <v>0.0825011021171764</v>
      </c>
      <c r="Y123" s="90">
        <f t="shared" ref="Y123:Y131" si="943">(M123-MIN(M$122:M$131))/(MAX(M$122:M$131)-MIN(M$122:M$131))+0.001</f>
        <v>0.144872662648741</v>
      </c>
      <c r="Z123" s="90">
        <f t="shared" ref="Z123:Z131" si="944">(N123-MIN(N$122:N$131))/(MAX(N$122:N$131)-MIN(N$122:N$131))+0.001</f>
        <v>0.0837908331891725</v>
      </c>
      <c r="AB123" s="89">
        <f t="shared" ref="AB123:AB131" si="945">P123/SUM(P$122:P$131)</f>
        <v>0.000127683149102448</v>
      </c>
      <c r="AC123" s="89">
        <f t="shared" ref="AC123:AC131" si="946">Q123/SUM(Q$122:Q$131)</f>
        <v>0.253585053621876</v>
      </c>
      <c r="AD123" s="89">
        <f t="shared" ref="AD123:AD131" si="947">R123/SUM(R$122:R$131)</f>
        <v>0.0355501709650218</v>
      </c>
      <c r="AE123" s="89">
        <f t="shared" ref="AE123:AE131" si="948">S123/SUM(S$122:S$131)</f>
        <v>0.05848236091197</v>
      </c>
      <c r="AF123" s="89">
        <f t="shared" ref="AF123:AF131" si="949">T123/SUM(T$122:T$131)</f>
        <v>0.0175134567414993</v>
      </c>
      <c r="AG123" s="89">
        <f t="shared" ref="AG123:AG131" si="950">U123/SUM(U$122:U$131)</f>
        <v>0.21398717644265</v>
      </c>
      <c r="AH123" s="89">
        <f t="shared" ref="AH123:AH131" si="951">V123/SUM(V$122:V$131)</f>
        <v>0.177536497344337</v>
      </c>
      <c r="AI123" s="89">
        <f t="shared" ref="AI123:AI131" si="952">W123/SUM(W$122:W$131)</f>
        <v>0.000141492625274484</v>
      </c>
      <c r="AJ123" s="89">
        <f t="shared" ref="AJ123:AJ131" si="953">X123/SUM(X$122:X$131)</f>
        <v>0.0182344303650086</v>
      </c>
      <c r="AK123" s="89">
        <f t="shared" ref="AK123:AK131" si="954">Y123/SUM(Y$122:Y$131)</f>
        <v>0.028423965888973</v>
      </c>
      <c r="AL123" s="89">
        <f t="shared" ref="AL123:AL131" si="955">Z123/SUM(Z$122:Z$131)</f>
        <v>0.0221503405373526</v>
      </c>
      <c r="AN123" s="89">
        <f t="shared" si="771"/>
        <v>-0.00114480184926894</v>
      </c>
      <c r="AO123" s="89">
        <f t="shared" si="772"/>
        <v>-0.347932893058754</v>
      </c>
      <c r="AP123" s="89">
        <f t="shared" si="773"/>
        <v>-0.118624177126391</v>
      </c>
      <c r="AQ123" s="89">
        <f t="shared" si="774"/>
        <v>-0.16603318254367</v>
      </c>
      <c r="AR123" s="89">
        <f t="shared" si="775"/>
        <v>-0.0708381800316785</v>
      </c>
      <c r="AS123" s="89">
        <f t="shared" si="776"/>
        <v>-0.329933814565817</v>
      </c>
      <c r="AT123" s="89">
        <f t="shared" si="777"/>
        <v>-0.306885873889871</v>
      </c>
      <c r="AU123" s="89">
        <f t="shared" si="778"/>
        <v>-0.00125408634477085</v>
      </c>
      <c r="AV123" s="89">
        <f t="shared" si="779"/>
        <v>-0.0730187496844862</v>
      </c>
      <c r="AW123" s="89">
        <f t="shared" si="780"/>
        <v>-0.101204173507531</v>
      </c>
      <c r="AX123" s="89">
        <f t="shared" si="781"/>
        <v>-0.0843906357615205</v>
      </c>
      <c r="AY123" s="89" t="s">
        <v>181</v>
      </c>
      <c r="AZ123" s="91">
        <f t="shared" ref="AZ123:BJ123" si="956">-1/LN(10)*AZ122</f>
        <v>0.90783852886989</v>
      </c>
      <c r="BA123" s="91">
        <f t="shared" si="956"/>
        <v>0.758108496068443</v>
      </c>
      <c r="BB123" s="91">
        <f t="shared" si="956"/>
        <v>0.898194251956818</v>
      </c>
      <c r="BC123" s="91">
        <f t="shared" si="956"/>
        <v>0.904125815331576</v>
      </c>
      <c r="BD123" s="91">
        <f t="shared" si="956"/>
        <v>0.719971542726337</v>
      </c>
      <c r="BE123" s="91">
        <f t="shared" si="956"/>
        <v>0.768934528530538</v>
      </c>
      <c r="BF123" s="91">
        <f t="shared" si="956"/>
        <v>0.854609662229518</v>
      </c>
      <c r="BG123" s="91">
        <f t="shared" si="956"/>
        <v>0.930909717633632</v>
      </c>
      <c r="BH123" s="91">
        <f t="shared" si="956"/>
        <v>0.867099790428774</v>
      </c>
      <c r="BI123" s="91">
        <f t="shared" si="956"/>
        <v>0.901856830551641</v>
      </c>
      <c r="BJ123" s="91">
        <f t="shared" si="956"/>
        <v>0.836943884042108</v>
      </c>
      <c r="BL123" s="89">
        <f t="shared" ref="BL123:BL131" si="957">AZ$127*P123</f>
        <v>0.000235972996254162</v>
      </c>
      <c r="BM123" s="89">
        <f t="shared" ref="BM123:BM131" si="958">BA$127*Q123</f>
        <v>0.582313185425271</v>
      </c>
      <c r="BN123" s="89">
        <f t="shared" ref="BN123:BN131" si="959">BB$127*R123</f>
        <v>0.0334130429710679</v>
      </c>
      <c r="BO123" s="89">
        <f t="shared" ref="BO123:BO131" si="960">BC$127*S123</f>
        <v>0.037853584372082</v>
      </c>
      <c r="BP123" s="89">
        <f t="shared" ref="BP123:BP131" si="961">BD$127*T123</f>
        <v>0.03024678952465</v>
      </c>
      <c r="BQ123" s="89">
        <f t="shared" ref="BQ123:BQ131" si="962">BE$127*U123</f>
        <v>0.27566124877092</v>
      </c>
      <c r="BR123" s="89">
        <f t="shared" ref="BR123:BR131" si="963">BF$127*V123</f>
        <v>0.254854398652152</v>
      </c>
      <c r="BS123" s="89">
        <f t="shared" ref="BS123:BS131" si="964">BG$127*W123</f>
        <v>0.000536064161233506</v>
      </c>
      <c r="BT123" s="89">
        <f t="shared" ref="BT123:BT131" si="965">BH$127*X123</f>
        <v>0.0184312030778716</v>
      </c>
      <c r="BU123" s="89">
        <f t="shared" ref="BU123:BU131" si="966">BI$127*Y123</f>
        <v>0.0601435286796664</v>
      </c>
      <c r="BV123" s="89">
        <f t="shared" ref="BV123:BV131" si="967">BJ$127*Z123</f>
        <v>0.0302859392559898</v>
      </c>
      <c r="BX123" s="89">
        <f t="shared" si="857"/>
        <v>0.615962201392593</v>
      </c>
      <c r="BY123" s="89">
        <f t="shared" si="860"/>
        <v>0.343761622667652</v>
      </c>
      <c r="BZ123" s="89">
        <f t="shared" ref="BZ123:BZ131" si="968">SUM(BN123:BP123)</f>
        <v>0.1015134168678</v>
      </c>
      <c r="CA123" s="89">
        <f t="shared" ref="CA123:CA131" si="969">SUM(BO123:BQ123)</f>
        <v>0.343761622667652</v>
      </c>
      <c r="CC123" s="89">
        <f t="shared" ref="CC123:CC131" si="970">BX123/SUM(BX$122:BX$131)</f>
        <v>0.121149353384817</v>
      </c>
      <c r="CD123" s="89">
        <f t="shared" ref="CD123:CD131" si="971">BY123/SUM(BY$122:BY$131)</f>
        <v>0.0938588345805086</v>
      </c>
      <c r="CE123" s="89">
        <f t="shared" ref="CE123:CE131" si="972">BZ123/SUM(BZ$122:BZ$131)</f>
        <v>0.0306297563042663</v>
      </c>
      <c r="CF123" s="89">
        <f t="shared" ref="CF123:CF131" si="973">CA123/SUM(CA$122:CA$131)</f>
        <v>0.0938588345805086</v>
      </c>
      <c r="CH123" s="89">
        <f t="shared" si="861"/>
        <v>-0.255713716298917</v>
      </c>
      <c r="CI123" s="89">
        <f t="shared" si="862"/>
        <v>-0.222066566001167</v>
      </c>
      <c r="CJ123" s="89">
        <f t="shared" si="784"/>
        <v>-0.106768693445931</v>
      </c>
      <c r="CK123" s="89">
        <f t="shared" si="785"/>
        <v>-0.222066566001167</v>
      </c>
      <c r="CL123" s="89" t="s">
        <v>181</v>
      </c>
      <c r="CM123" s="91">
        <f t="shared" ref="CM123:CP123" si="974">-1/LN(10)*CM122</f>
        <v>0.992846960229219</v>
      </c>
      <c r="CN123" s="91">
        <f t="shared" si="974"/>
        <v>0.928180710489912</v>
      </c>
      <c r="CO123" s="91">
        <f t="shared" si="974"/>
        <v>0.848765656265355</v>
      </c>
      <c r="CP123" s="91">
        <f t="shared" si="974"/>
        <v>0.928180710489911</v>
      </c>
      <c r="CR123" s="89">
        <f t="shared" ref="CR123:CR131" si="975">CM$127*BX123</f>
        <v>0.0483753810106459</v>
      </c>
      <c r="CS123" s="89">
        <f t="shared" ref="CS123:CS131" si="976">CN$127*BY123</f>
        <v>0.0569741797966791</v>
      </c>
      <c r="CT123" s="89">
        <f t="shared" ref="CT123:CT131" si="977">CO$127*BZ123</f>
        <v>0.0403338202658693</v>
      </c>
      <c r="CU123" s="89">
        <f t="shared" ref="CU123:CU131" si="978">CP$127*CA123</f>
        <v>0.12320459001953</v>
      </c>
      <c r="CV123" s="89">
        <f t="shared" ref="CV123:CV131" si="979">SUM(CR123:CU123)</f>
        <v>0.268887971092724</v>
      </c>
      <c r="CX123" s="89">
        <f t="shared" si="788"/>
        <v>0.0569741797966791</v>
      </c>
    </row>
    <row r="124" spans="1:102">
      <c r="A124" s="45" t="s">
        <v>80</v>
      </c>
      <c r="B124" s="46">
        <v>2014</v>
      </c>
      <c r="C124" s="45" t="s">
        <v>70</v>
      </c>
      <c r="D124">
        <v>14851</v>
      </c>
      <c r="E124">
        <v>2.5072386</v>
      </c>
      <c r="F124">
        <v>196008</v>
      </c>
      <c r="G124">
        <v>292</v>
      </c>
      <c r="H124">
        <v>1420</v>
      </c>
      <c r="I124">
        <v>27</v>
      </c>
      <c r="J124">
        <v>17917</v>
      </c>
      <c r="K124">
        <v>33.755646</v>
      </c>
      <c r="L124">
        <v>227200</v>
      </c>
      <c r="M124">
        <v>9626</v>
      </c>
      <c r="N124">
        <v>110820</v>
      </c>
      <c r="P124" s="90">
        <f t="shared" si="934"/>
        <v>0.977893453145058</v>
      </c>
      <c r="Q124" s="90">
        <f t="shared" si="935"/>
        <v>0.52406040905889</v>
      </c>
      <c r="R124" s="90">
        <f t="shared" si="936"/>
        <v>0.341716822082063</v>
      </c>
      <c r="S124" s="90">
        <f t="shared" si="937"/>
        <v>0.359974358974359</v>
      </c>
      <c r="T124" s="90">
        <f t="shared" si="938"/>
        <v>0.001</v>
      </c>
      <c r="U124" s="90">
        <f t="shared" si="939"/>
        <v>0.910090909090909</v>
      </c>
      <c r="V124" s="91">
        <f t="shared" si="940"/>
        <v>0.307592861863847</v>
      </c>
      <c r="W124" s="91">
        <f t="shared" si="941"/>
        <v>0.494397250270237</v>
      </c>
      <c r="X124" s="90">
        <f t="shared" si="942"/>
        <v>0.154370255802323</v>
      </c>
      <c r="Y124" s="90">
        <f t="shared" si="943"/>
        <v>0.319497913769124</v>
      </c>
      <c r="Z124" s="90">
        <f t="shared" si="944"/>
        <v>0.158778769199953</v>
      </c>
      <c r="AB124" s="89">
        <f t="shared" si="945"/>
        <v>0.124860515584228</v>
      </c>
      <c r="AC124" s="89">
        <f t="shared" si="946"/>
        <v>0.13559782783922</v>
      </c>
      <c r="AD124" s="89">
        <f t="shared" si="947"/>
        <v>0.061758644573956</v>
      </c>
      <c r="AE124" s="89">
        <f t="shared" si="948"/>
        <v>0.0663604707958467</v>
      </c>
      <c r="AF124" s="89">
        <f t="shared" si="949"/>
        <v>0.000315084679007483</v>
      </c>
      <c r="AG124" s="89">
        <f t="shared" si="950"/>
        <v>0.237734504868202</v>
      </c>
      <c r="AH124" s="89">
        <f t="shared" si="951"/>
        <v>0.0994099119834327</v>
      </c>
      <c r="AI124" s="89">
        <f t="shared" si="952"/>
        <v>0.069953564869222</v>
      </c>
      <c r="AJ124" s="89">
        <f t="shared" si="953"/>
        <v>0.0341189827483526</v>
      </c>
      <c r="AK124" s="89">
        <f t="shared" si="954"/>
        <v>0.0626853792602021</v>
      </c>
      <c r="AL124" s="89">
        <f t="shared" si="955"/>
        <v>0.0419736106447398</v>
      </c>
      <c r="AN124" s="89">
        <f t="shared" si="771"/>
        <v>-0.259779549584606</v>
      </c>
      <c r="AO124" s="89">
        <f t="shared" si="772"/>
        <v>-0.270932856577758</v>
      </c>
      <c r="AP124" s="89">
        <f t="shared" si="773"/>
        <v>-0.171968262521085</v>
      </c>
      <c r="AQ124" s="89">
        <f t="shared" si="774"/>
        <v>-0.180012977906398</v>
      </c>
      <c r="AR124" s="89">
        <f t="shared" si="775"/>
        <v>-0.0025404235157208</v>
      </c>
      <c r="AS124" s="89">
        <f t="shared" si="776"/>
        <v>-0.341529568882831</v>
      </c>
      <c r="AT124" s="89">
        <f t="shared" si="777"/>
        <v>-0.229488124991478</v>
      </c>
      <c r="AU124" s="89">
        <f t="shared" si="778"/>
        <v>-0.186071139223497</v>
      </c>
      <c r="AV124" s="89">
        <f t="shared" si="779"/>
        <v>-0.115250558594035</v>
      </c>
      <c r="AW124" s="89">
        <f t="shared" si="780"/>
        <v>-0.173615121673609</v>
      </c>
      <c r="AX124" s="89">
        <f t="shared" si="781"/>
        <v>-0.133086322295713</v>
      </c>
      <c r="AY124" s="91" t="s">
        <v>182</v>
      </c>
      <c r="AZ124" s="89">
        <f t="shared" ref="AZ124:BJ124" si="980">1-AZ123</f>
        <v>0.0921614711301104</v>
      </c>
      <c r="BA124" s="89">
        <f t="shared" si="980"/>
        <v>0.241891503931557</v>
      </c>
      <c r="BB124" s="89">
        <f t="shared" si="980"/>
        <v>0.101805748043182</v>
      </c>
      <c r="BC124" s="89">
        <f t="shared" si="980"/>
        <v>0.0958741846684242</v>
      </c>
      <c r="BD124" s="89">
        <f t="shared" si="980"/>
        <v>0.280028457273663</v>
      </c>
      <c r="BE124" s="89">
        <f t="shared" si="980"/>
        <v>0.231065471469462</v>
      </c>
      <c r="BF124" s="89">
        <f t="shared" si="980"/>
        <v>0.145390337770482</v>
      </c>
      <c r="BG124" s="89">
        <f t="shared" si="980"/>
        <v>0.0690902823663679</v>
      </c>
      <c r="BH124" s="89">
        <f t="shared" si="980"/>
        <v>0.132900209571226</v>
      </c>
      <c r="BI124" s="89">
        <f t="shared" si="980"/>
        <v>0.0981431694483589</v>
      </c>
      <c r="BJ124" s="89">
        <f t="shared" si="980"/>
        <v>0.163056115957892</v>
      </c>
      <c r="BL124" s="89">
        <f t="shared" si="957"/>
        <v>0.230756448155969</v>
      </c>
      <c r="BM124" s="89">
        <f t="shared" si="958"/>
        <v>0.31137640778917</v>
      </c>
      <c r="BN124" s="89">
        <f t="shared" si="959"/>
        <v>0.0580459724656417</v>
      </c>
      <c r="BO124" s="89">
        <f t="shared" si="960"/>
        <v>0.0429528090362631</v>
      </c>
      <c r="BP124" s="89">
        <f t="shared" si="961"/>
        <v>0.000544170126380511</v>
      </c>
      <c r="BQ124" s="89">
        <f t="shared" si="962"/>
        <v>0.306252886632524</v>
      </c>
      <c r="BR124" s="89">
        <f t="shared" si="963"/>
        <v>0.14270335236739</v>
      </c>
      <c r="BS124" s="89">
        <f t="shared" si="964"/>
        <v>0.265028647282266</v>
      </c>
      <c r="BT124" s="89">
        <f t="shared" si="965"/>
        <v>0.0344871699996749</v>
      </c>
      <c r="BU124" s="89">
        <f t="shared" si="966"/>
        <v>0.132638771101056</v>
      </c>
      <c r="BV124" s="89">
        <f t="shared" si="967"/>
        <v>0.0573900983688033</v>
      </c>
      <c r="BX124" s="89">
        <f t="shared" si="857"/>
        <v>0.600178828410781</v>
      </c>
      <c r="BY124" s="89">
        <f t="shared" si="860"/>
        <v>0.349749865795168</v>
      </c>
      <c r="BZ124" s="89">
        <f t="shared" si="968"/>
        <v>0.101542951628285</v>
      </c>
      <c r="CA124" s="89">
        <f t="shared" si="969"/>
        <v>0.349749865795168</v>
      </c>
      <c r="CC124" s="89">
        <f t="shared" si="970"/>
        <v>0.118045030706161</v>
      </c>
      <c r="CD124" s="89">
        <f t="shared" si="971"/>
        <v>0.0954938324513347</v>
      </c>
      <c r="CE124" s="89">
        <f t="shared" si="972"/>
        <v>0.0306386678604337</v>
      </c>
      <c r="CF124" s="89">
        <f t="shared" si="973"/>
        <v>0.0954938324513348</v>
      </c>
      <c r="CH124" s="89">
        <f t="shared" si="861"/>
        <v>-0.252225531736342</v>
      </c>
      <c r="CI124" s="89">
        <f t="shared" si="862"/>
        <v>-0.224285754573473</v>
      </c>
      <c r="CJ124" s="89">
        <f t="shared" si="784"/>
        <v>-0.106790844347298</v>
      </c>
      <c r="CK124" s="89">
        <f t="shared" si="785"/>
        <v>-0.224285754573473</v>
      </c>
      <c r="CL124" s="91" t="s">
        <v>182</v>
      </c>
      <c r="CM124" s="89">
        <f t="shared" ref="CM124:CP124" si="981">1-CM123</f>
        <v>0.0071530397707813</v>
      </c>
      <c r="CN124" s="89">
        <f t="shared" si="981"/>
        <v>0.0718192895100882</v>
      </c>
      <c r="CO124" s="89">
        <f t="shared" si="981"/>
        <v>0.151234343734645</v>
      </c>
      <c r="CP124" s="89">
        <f t="shared" si="981"/>
        <v>0.0718192895100889</v>
      </c>
      <c r="CR124" s="89">
        <f t="shared" si="975"/>
        <v>0.0471358135828036</v>
      </c>
      <c r="CS124" s="89">
        <f t="shared" si="976"/>
        <v>0.0579666560305464</v>
      </c>
      <c r="CT124" s="89">
        <f t="shared" si="977"/>
        <v>0.0403455551651344</v>
      </c>
      <c r="CU124" s="89">
        <f t="shared" si="978"/>
        <v>0.125350783750341</v>
      </c>
      <c r="CV124" s="89">
        <f t="shared" si="979"/>
        <v>0.270798808528826</v>
      </c>
      <c r="CX124" s="89">
        <f t="shared" si="788"/>
        <v>0.0579666560305464</v>
      </c>
    </row>
    <row r="125" spans="1:102">
      <c r="A125" s="45" t="s">
        <v>80</v>
      </c>
      <c r="B125" s="46">
        <v>2015</v>
      </c>
      <c r="C125" s="45" t="s">
        <v>70</v>
      </c>
      <c r="D125">
        <v>14669</v>
      </c>
      <c r="E125">
        <v>2.4761061</v>
      </c>
      <c r="F125">
        <v>197875</v>
      </c>
      <c r="G125">
        <v>298</v>
      </c>
      <c r="H125">
        <v>1420</v>
      </c>
      <c r="I125">
        <v>28</v>
      </c>
      <c r="J125">
        <v>18618</v>
      </c>
      <c r="K125">
        <v>32.030247</v>
      </c>
      <c r="L125">
        <v>253200</v>
      </c>
      <c r="M125">
        <v>9644</v>
      </c>
      <c r="N125">
        <v>111651</v>
      </c>
      <c r="P125" s="90">
        <f t="shared" si="934"/>
        <v>0.919485237483954</v>
      </c>
      <c r="Q125" s="90">
        <f t="shared" si="935"/>
        <v>0.500152859111059</v>
      </c>
      <c r="R125" s="90">
        <f t="shared" si="936"/>
        <v>0.360497439921135</v>
      </c>
      <c r="S125" s="90">
        <f t="shared" si="937"/>
        <v>0.41125641025641</v>
      </c>
      <c r="T125" s="90">
        <f t="shared" si="938"/>
        <v>0.001</v>
      </c>
      <c r="U125" s="90">
        <f t="shared" si="939"/>
        <v>1.001</v>
      </c>
      <c r="V125" s="91">
        <f t="shared" si="940"/>
        <v>0.249678122934567</v>
      </c>
      <c r="W125" s="91">
        <f t="shared" si="941"/>
        <v>0.619150891691883</v>
      </c>
      <c r="X125" s="90">
        <f t="shared" si="942"/>
        <v>0.250689740122622</v>
      </c>
      <c r="Y125" s="90">
        <f t="shared" si="943"/>
        <v>0.322279554937413</v>
      </c>
      <c r="Z125" s="90">
        <f t="shared" si="944"/>
        <v>0.166344939042711</v>
      </c>
      <c r="AB125" s="89">
        <f t="shared" si="945"/>
        <v>0.117402770675164</v>
      </c>
      <c r="AC125" s="89">
        <f t="shared" si="946"/>
        <v>0.129411877162837</v>
      </c>
      <c r="AD125" s="89">
        <f t="shared" si="947"/>
        <v>0.0651528746119611</v>
      </c>
      <c r="AE125" s="89">
        <f t="shared" si="948"/>
        <v>0.0758142026564986</v>
      </c>
      <c r="AF125" s="89">
        <f t="shared" si="949"/>
        <v>0.000315084679007483</v>
      </c>
      <c r="AG125" s="89">
        <f t="shared" si="950"/>
        <v>0.261481833293755</v>
      </c>
      <c r="AH125" s="89">
        <f t="shared" si="951"/>
        <v>0.0806926405077</v>
      </c>
      <c r="AI125" s="89">
        <f t="shared" si="952"/>
        <v>0.0876052851065222</v>
      </c>
      <c r="AJ125" s="89">
        <f t="shared" si="953"/>
        <v>0.0554075581074735</v>
      </c>
      <c r="AK125" s="89">
        <f t="shared" si="954"/>
        <v>0.0632311362873544</v>
      </c>
      <c r="AL125" s="89">
        <f t="shared" si="955"/>
        <v>0.0439737487529524</v>
      </c>
      <c r="AN125" s="89">
        <f t="shared" si="771"/>
        <v>-0.251493731369293</v>
      </c>
      <c r="AO125" s="89">
        <f t="shared" si="772"/>
        <v>-0.264615597732515</v>
      </c>
      <c r="AP125" s="89">
        <f t="shared" si="773"/>
        <v>-0.177933728918962</v>
      </c>
      <c r="AQ125" s="89">
        <f t="shared" si="774"/>
        <v>-0.195560433559172</v>
      </c>
      <c r="AR125" s="89">
        <f t="shared" si="775"/>
        <v>-0.0025404235157208</v>
      </c>
      <c r="AS125" s="89">
        <f t="shared" si="776"/>
        <v>-0.350749239007971</v>
      </c>
      <c r="AT125" s="89">
        <f t="shared" si="777"/>
        <v>-0.203112083180756</v>
      </c>
      <c r="AU125" s="89">
        <f t="shared" si="778"/>
        <v>-0.21331133085159</v>
      </c>
      <c r="AV125" s="89">
        <f t="shared" si="779"/>
        <v>-0.160296241271431</v>
      </c>
      <c r="AW125" s="89">
        <f t="shared" si="780"/>
        <v>-0.174578539174034</v>
      </c>
      <c r="AX125" s="89">
        <f t="shared" si="781"/>
        <v>-0.137381134303883</v>
      </c>
      <c r="AY125" s="91" t="s">
        <v>183</v>
      </c>
      <c r="AZ125" s="77">
        <f t="shared" ref="AZ125:BB125" si="982">AZ124/(3-SUM($AZ123:$BB123))</f>
        <v>0.211448036358195</v>
      </c>
      <c r="BA125" s="77">
        <f t="shared" si="982"/>
        <v>0.554976856281406</v>
      </c>
      <c r="BB125" s="77">
        <f t="shared" si="982"/>
        <v>0.2335751073604</v>
      </c>
      <c r="BC125" s="77">
        <f t="shared" ref="BC125:BE125" si="983">BC124/(3-SUM($BC123:$BE123))</f>
        <v>0.157955883595845</v>
      </c>
      <c r="BD125" s="77">
        <f t="shared" si="983"/>
        <v>0.461356125776895</v>
      </c>
      <c r="BE125" s="77">
        <f t="shared" si="983"/>
        <v>0.380687990627261</v>
      </c>
      <c r="BF125" s="77">
        <f>BF124/(2-SUM($BF123:$BG123))</f>
        <v>0.677871677532987</v>
      </c>
      <c r="BG125" s="77">
        <f>BG124/(2-SUM($BF123:$BG123))</f>
        <v>0.322128322467012</v>
      </c>
      <c r="BH125" s="77">
        <f t="shared" ref="BH125:BJ125" si="984">BH124/(3-SUM($BH123:$BJ123))</f>
        <v>0.337225018719756</v>
      </c>
      <c r="BI125" s="77">
        <f t="shared" si="984"/>
        <v>0.249031451953441</v>
      </c>
      <c r="BJ125" s="77">
        <f t="shared" si="984"/>
        <v>0.413743529326803</v>
      </c>
      <c r="BL125" s="89">
        <f t="shared" si="957"/>
        <v>0.216973686500559</v>
      </c>
      <c r="BM125" s="89">
        <f t="shared" si="958"/>
        <v>0.297171467112266</v>
      </c>
      <c r="BN125" s="89">
        <f t="shared" si="959"/>
        <v>0.061236155551544</v>
      </c>
      <c r="BO125" s="89">
        <f t="shared" si="960"/>
        <v>0.0490718786332804</v>
      </c>
      <c r="BP125" s="89">
        <f t="shared" si="961"/>
        <v>0.000544170126380511</v>
      </c>
      <c r="BQ125" s="89">
        <f t="shared" si="962"/>
        <v>0.336844524494129</v>
      </c>
      <c r="BR125" s="89">
        <f t="shared" si="963"/>
        <v>0.115834629385292</v>
      </c>
      <c r="BS125" s="89">
        <f t="shared" si="964"/>
        <v>0.331904603431786</v>
      </c>
      <c r="BT125" s="89">
        <f t="shared" si="965"/>
        <v>0.0560054761835349</v>
      </c>
      <c r="BU125" s="89">
        <f t="shared" si="966"/>
        <v>0.133793562573255</v>
      </c>
      <c r="BV125" s="89">
        <f t="shared" si="967"/>
        <v>0.0601248672156643</v>
      </c>
      <c r="BX125" s="89">
        <f t="shared" si="857"/>
        <v>0.575381309164369</v>
      </c>
      <c r="BY125" s="89">
        <f t="shared" si="860"/>
        <v>0.38646057325379</v>
      </c>
      <c r="BZ125" s="89">
        <f t="shared" si="968"/>
        <v>0.110852204311205</v>
      </c>
      <c r="CA125" s="89">
        <f t="shared" si="969"/>
        <v>0.38646057325379</v>
      </c>
      <c r="CC125" s="89">
        <f t="shared" si="970"/>
        <v>0.113167777823665</v>
      </c>
      <c r="CD125" s="89">
        <f t="shared" si="971"/>
        <v>0.105517127640465</v>
      </c>
      <c r="CE125" s="89">
        <f t="shared" si="972"/>
        <v>0.0334475590380798</v>
      </c>
      <c r="CF125" s="89">
        <f t="shared" si="973"/>
        <v>0.105517127640465</v>
      </c>
      <c r="CH125" s="89">
        <f t="shared" si="861"/>
        <v>-0.246579438000836</v>
      </c>
      <c r="CI125" s="89">
        <f t="shared" si="862"/>
        <v>-0.237295568191868</v>
      </c>
      <c r="CJ125" s="89">
        <f t="shared" si="784"/>
        <v>-0.113647329029058</v>
      </c>
      <c r="CK125" s="89">
        <f t="shared" si="785"/>
        <v>-0.237295568191869</v>
      </c>
      <c r="CL125" s="91" t="s">
        <v>183</v>
      </c>
      <c r="CM125" s="89">
        <f t="shared" ref="CM125:CP125" si="985">CM124/(4-SUM($CM123:$CP123))</f>
        <v>0.0236835261146628</v>
      </c>
      <c r="CN125" s="89">
        <f t="shared" si="985"/>
        <v>0.237791774288278</v>
      </c>
      <c r="CO125" s="89">
        <f t="shared" si="985"/>
        <v>0.500732925308779</v>
      </c>
      <c r="CP125" s="89">
        <f t="shared" si="985"/>
        <v>0.23779177428828</v>
      </c>
      <c r="CR125" s="89">
        <f t="shared" si="975"/>
        <v>0.0451883086239735</v>
      </c>
      <c r="CS125" s="89">
        <f t="shared" si="976"/>
        <v>0.0640509956115035</v>
      </c>
      <c r="CT125" s="89">
        <f t="shared" si="977"/>
        <v>0.0440443541624279</v>
      </c>
      <c r="CU125" s="89">
        <f t="shared" si="978"/>
        <v>0.138507946631607</v>
      </c>
      <c r="CV125" s="89">
        <f t="shared" si="979"/>
        <v>0.291791605029512</v>
      </c>
      <c r="CX125" s="89">
        <f t="shared" si="788"/>
        <v>0.0640509956115035</v>
      </c>
    </row>
    <row r="126" spans="1:102">
      <c r="A126" s="45" t="s">
        <v>80</v>
      </c>
      <c r="B126" s="46">
        <v>2016</v>
      </c>
      <c r="C126" s="45" t="s">
        <v>70</v>
      </c>
      <c r="D126">
        <v>14683</v>
      </c>
      <c r="E126">
        <v>2.38691</v>
      </c>
      <c r="F126">
        <v>202531</v>
      </c>
      <c r="G126">
        <v>250</v>
      </c>
      <c r="H126">
        <v>1420</v>
      </c>
      <c r="I126">
        <v>17</v>
      </c>
      <c r="J126">
        <v>18947</v>
      </c>
      <c r="K126">
        <v>27.523602</v>
      </c>
      <c r="L126">
        <v>279200</v>
      </c>
      <c r="M126">
        <v>10376</v>
      </c>
      <c r="N126">
        <v>117322</v>
      </c>
      <c r="P126" s="90">
        <f t="shared" si="934"/>
        <v>0.923978177150193</v>
      </c>
      <c r="Q126" s="90">
        <f t="shared" si="935"/>
        <v>0.43165658621612</v>
      </c>
      <c r="R126" s="90">
        <f t="shared" si="936"/>
        <v>0.407333303155586</v>
      </c>
      <c r="S126" s="90">
        <f t="shared" si="937"/>
        <v>0.001</v>
      </c>
      <c r="T126" s="90">
        <f t="shared" si="938"/>
        <v>0.001</v>
      </c>
      <c r="U126" s="90">
        <f t="shared" si="939"/>
        <v>0.001</v>
      </c>
      <c r="V126" s="91">
        <f t="shared" si="940"/>
        <v>0.222497025776603</v>
      </c>
      <c r="W126" s="91">
        <f t="shared" si="941"/>
        <v>0.945000375981982</v>
      </c>
      <c r="X126" s="90">
        <f t="shared" si="942"/>
        <v>0.347009224442921</v>
      </c>
      <c r="Y126" s="90">
        <f t="shared" si="943"/>
        <v>0.435399629114511</v>
      </c>
      <c r="Z126" s="90">
        <f t="shared" si="944"/>
        <v>0.217978812903461</v>
      </c>
      <c r="AB126" s="89">
        <f t="shared" si="945"/>
        <v>0.117976443360476</v>
      </c>
      <c r="AC126" s="89">
        <f t="shared" si="946"/>
        <v>0.111688832912432</v>
      </c>
      <c r="AD126" s="89">
        <f t="shared" si="947"/>
        <v>0.0736175425589087</v>
      </c>
      <c r="AE126" s="89">
        <f t="shared" si="948"/>
        <v>0.000184347771282714</v>
      </c>
      <c r="AF126" s="89">
        <f t="shared" si="949"/>
        <v>0.000315084679007483</v>
      </c>
      <c r="AG126" s="89">
        <f t="shared" si="950"/>
        <v>0.000261220612681073</v>
      </c>
      <c r="AH126" s="89">
        <f t="shared" si="951"/>
        <v>0.0719080722972634</v>
      </c>
      <c r="AI126" s="89">
        <f t="shared" si="952"/>
        <v>0.133710584083065</v>
      </c>
      <c r="AJ126" s="89">
        <f t="shared" si="953"/>
        <v>0.0766961334665943</v>
      </c>
      <c r="AK126" s="89">
        <f t="shared" si="954"/>
        <v>0.0854252553915488</v>
      </c>
      <c r="AL126" s="89">
        <f t="shared" si="955"/>
        <v>0.0576233073710914</v>
      </c>
      <c r="AN126" s="89">
        <f t="shared" si="771"/>
        <v>-0.25214754931793</v>
      </c>
      <c r="AO126" s="89">
        <f t="shared" si="772"/>
        <v>-0.244826227553063</v>
      </c>
      <c r="AP126" s="89">
        <f t="shared" si="773"/>
        <v>-0.192058740459942</v>
      </c>
      <c r="AQ126" s="89">
        <f t="shared" si="774"/>
        <v>-0.00158514869646539</v>
      </c>
      <c r="AR126" s="89">
        <f t="shared" si="775"/>
        <v>-0.0025404235157208</v>
      </c>
      <c r="AS126" s="89">
        <f t="shared" si="776"/>
        <v>-0.00215510799648382</v>
      </c>
      <c r="AT126" s="89">
        <f t="shared" si="777"/>
        <v>-0.189288418527697</v>
      </c>
      <c r="AU126" s="89">
        <f t="shared" si="778"/>
        <v>-0.269036075807355</v>
      </c>
      <c r="AV126" s="89">
        <f t="shared" si="779"/>
        <v>-0.196948306610039</v>
      </c>
      <c r="AW126" s="89">
        <f t="shared" si="780"/>
        <v>-0.210155823288811</v>
      </c>
      <c r="AX126" s="89">
        <f t="shared" si="781"/>
        <v>-0.164447016744703</v>
      </c>
      <c r="AY126" s="89" t="s">
        <v>184</v>
      </c>
      <c r="AZ126" s="92">
        <v>0.26049795615013</v>
      </c>
      <c r="BA126" s="92">
        <v>0.633345720302242</v>
      </c>
      <c r="BB126" s="92">
        <v>0.106156323547628</v>
      </c>
      <c r="BC126" s="92">
        <v>0.0806878306878307</v>
      </c>
      <c r="BD126" s="92">
        <v>0.626984126984127</v>
      </c>
      <c r="BE126" s="92">
        <v>0.292328042328042</v>
      </c>
      <c r="BF126" s="92">
        <v>0.25</v>
      </c>
      <c r="BG126" s="92">
        <v>0.75</v>
      </c>
      <c r="BH126" s="92">
        <v>0.10958605664488</v>
      </c>
      <c r="BI126" s="92">
        <v>0.581263616557734</v>
      </c>
      <c r="BJ126" s="92">
        <v>0.309150326797386</v>
      </c>
      <c r="BL126" s="89">
        <f t="shared" si="957"/>
        <v>0.21803389893559</v>
      </c>
      <c r="BM126" s="89">
        <f t="shared" si="958"/>
        <v>0.256473633365821</v>
      </c>
      <c r="BN126" s="89">
        <f t="shared" si="959"/>
        <v>0.0691919629687704</v>
      </c>
      <c r="BO126" s="89">
        <f t="shared" si="960"/>
        <v>0.000119321857141838</v>
      </c>
      <c r="BP126" s="89">
        <f t="shared" si="961"/>
        <v>0.000544170126380511</v>
      </c>
      <c r="BQ126" s="89">
        <f t="shared" si="962"/>
        <v>0.000336508016477652</v>
      </c>
      <c r="BR126" s="89">
        <f t="shared" si="963"/>
        <v>0.103224344276718</v>
      </c>
      <c r="BS126" s="89">
        <f t="shared" si="964"/>
        <v>0.506580833916129</v>
      </c>
      <c r="BT126" s="89">
        <f t="shared" si="965"/>
        <v>0.0775237823673949</v>
      </c>
      <c r="BU126" s="89">
        <f t="shared" si="966"/>
        <v>0.180755082442687</v>
      </c>
      <c r="BV126" s="89">
        <f t="shared" si="967"/>
        <v>0.078787772306578</v>
      </c>
      <c r="BX126" s="89">
        <f t="shared" si="857"/>
        <v>0.543699495270181</v>
      </c>
      <c r="BY126" s="89">
        <f t="shared" si="860"/>
        <v>0.001</v>
      </c>
      <c r="BZ126" s="89">
        <f t="shared" si="968"/>
        <v>0.0698554549522928</v>
      </c>
      <c r="CA126" s="89">
        <f t="shared" si="969"/>
        <v>0.001</v>
      </c>
      <c r="CC126" s="89">
        <f t="shared" si="970"/>
        <v>0.106936500549408</v>
      </c>
      <c r="CD126" s="89">
        <f t="shared" si="971"/>
        <v>0.000273034650733108</v>
      </c>
      <c r="CE126" s="89">
        <f t="shared" si="972"/>
        <v>0.0210775642051221</v>
      </c>
      <c r="CF126" s="89">
        <f t="shared" si="973"/>
        <v>0.000273034650733107</v>
      </c>
      <c r="CH126" s="89">
        <f t="shared" si="861"/>
        <v>-0.239058693567224</v>
      </c>
      <c r="CI126" s="89">
        <f t="shared" si="862"/>
        <v>-0.00224049827456574</v>
      </c>
      <c r="CJ126" s="89">
        <f t="shared" si="784"/>
        <v>-0.0813498309788794</v>
      </c>
      <c r="CK126" s="89">
        <f t="shared" si="785"/>
        <v>-0.00224049827456574</v>
      </c>
      <c r="CL126" s="89" t="s">
        <v>184</v>
      </c>
      <c r="CM126" s="92">
        <v>0.133389037433155</v>
      </c>
      <c r="CN126" s="92">
        <v>0.0936831550802139</v>
      </c>
      <c r="CO126" s="92">
        <v>0.293917112299465</v>
      </c>
      <c r="CP126" s="92">
        <v>0.479010695187166</v>
      </c>
      <c r="CR126" s="89">
        <f t="shared" si="975"/>
        <v>0.042700136760871</v>
      </c>
      <c r="CS126" s="89">
        <f t="shared" si="976"/>
        <v>0.000165737464684246</v>
      </c>
      <c r="CT126" s="89">
        <f t="shared" si="977"/>
        <v>0.0277553199524902</v>
      </c>
      <c r="CU126" s="89">
        <f t="shared" si="978"/>
        <v>0.000358401234737723</v>
      </c>
      <c r="CV126" s="89">
        <f t="shared" si="979"/>
        <v>0.0709795954127832</v>
      </c>
      <c r="CX126" s="89">
        <f t="shared" si="788"/>
        <v>0.0277553199524902</v>
      </c>
    </row>
    <row r="127" spans="1:102">
      <c r="A127" s="45" t="s">
        <v>80</v>
      </c>
      <c r="B127" s="46">
        <v>2017</v>
      </c>
      <c r="C127" s="45" t="s">
        <v>70</v>
      </c>
      <c r="D127">
        <v>14923</v>
      </c>
      <c r="E127">
        <v>2.3599142</v>
      </c>
      <c r="F127">
        <v>203724</v>
      </c>
      <c r="G127">
        <v>298</v>
      </c>
      <c r="H127">
        <v>2860</v>
      </c>
      <c r="I127">
        <v>18</v>
      </c>
      <c r="J127">
        <v>19208</v>
      </c>
      <c r="K127">
        <v>26.749102</v>
      </c>
      <c r="L127">
        <v>303200</v>
      </c>
      <c r="M127">
        <v>11108</v>
      </c>
      <c r="N127">
        <v>117966</v>
      </c>
      <c r="P127" s="90">
        <f t="shared" si="934"/>
        <v>1.001</v>
      </c>
      <c r="Q127" s="90">
        <f t="shared" si="935"/>
        <v>0.410925728209803</v>
      </c>
      <c r="R127" s="90">
        <f t="shared" si="936"/>
        <v>0.419333987184517</v>
      </c>
      <c r="S127" s="90">
        <f t="shared" si="937"/>
        <v>0.41125641025641</v>
      </c>
      <c r="T127" s="90">
        <f t="shared" si="938"/>
        <v>0.201</v>
      </c>
      <c r="U127" s="90">
        <f t="shared" si="939"/>
        <v>0.0919090909090909</v>
      </c>
      <c r="V127" s="91">
        <f t="shared" si="940"/>
        <v>0.200933906146728</v>
      </c>
      <c r="W127" s="91">
        <f t="shared" si="941"/>
        <v>1.001</v>
      </c>
      <c r="X127" s="90">
        <f t="shared" si="942"/>
        <v>0.435919517661659</v>
      </c>
      <c r="Y127" s="90">
        <f t="shared" si="943"/>
        <v>0.548519703291609</v>
      </c>
      <c r="Z127" s="90">
        <f t="shared" si="944"/>
        <v>0.22384236690916</v>
      </c>
      <c r="AB127" s="89">
        <f t="shared" si="945"/>
        <v>0.127810832251551</v>
      </c>
      <c r="AC127" s="89">
        <f t="shared" si="946"/>
        <v>0.106324834284968</v>
      </c>
      <c r="AD127" s="89">
        <f t="shared" si="947"/>
        <v>0.0757864319190266</v>
      </c>
      <c r="AE127" s="89">
        <f t="shared" si="948"/>
        <v>0.0758142026564986</v>
      </c>
      <c r="AF127" s="89">
        <f t="shared" si="949"/>
        <v>0.0633320204805041</v>
      </c>
      <c r="AG127" s="89">
        <f t="shared" si="950"/>
        <v>0.0240085490382332</v>
      </c>
      <c r="AH127" s="89">
        <f t="shared" si="951"/>
        <v>0.0649391595224185</v>
      </c>
      <c r="AI127" s="89">
        <f t="shared" si="952"/>
        <v>0.141634117899759</v>
      </c>
      <c r="AJ127" s="89">
        <f t="shared" si="953"/>
        <v>0.0963471261057828</v>
      </c>
      <c r="AK127" s="89">
        <f t="shared" si="954"/>
        <v>0.107619374495743</v>
      </c>
      <c r="AL127" s="89">
        <f t="shared" si="955"/>
        <v>0.0591733542323295</v>
      </c>
      <c r="AN127" s="89">
        <f t="shared" si="771"/>
        <v>-0.262932952952053</v>
      </c>
      <c r="AO127" s="89">
        <f t="shared" si="772"/>
        <v>-0.238301214938883</v>
      </c>
      <c r="AP127" s="89">
        <f t="shared" si="773"/>
        <v>-0.195516565435797</v>
      </c>
      <c r="AQ127" s="89">
        <f t="shared" si="774"/>
        <v>-0.195560433559172</v>
      </c>
      <c r="AR127" s="89">
        <f t="shared" si="775"/>
        <v>-0.174756111608325</v>
      </c>
      <c r="AS127" s="89">
        <f t="shared" si="776"/>
        <v>-0.0895361695668248</v>
      </c>
      <c r="AT127" s="89">
        <f t="shared" si="777"/>
        <v>-0.17756343317067</v>
      </c>
      <c r="AU127" s="89">
        <f t="shared" si="778"/>
        <v>-0.27682504216157</v>
      </c>
      <c r="AV127" s="89">
        <f t="shared" si="779"/>
        <v>-0.225432785241096</v>
      </c>
      <c r="AW127" s="89">
        <f t="shared" si="780"/>
        <v>-0.239900222317375</v>
      </c>
      <c r="AX127" s="89">
        <f t="shared" si="781"/>
        <v>-0.16729987385103</v>
      </c>
      <c r="AY127" s="89" t="s">
        <v>185</v>
      </c>
      <c r="AZ127" s="89">
        <f t="shared" ref="AZ127:BJ127" si="986">AVERAGE(AZ125:AZ126)</f>
        <v>0.235972996254162</v>
      </c>
      <c r="BA127" s="89">
        <f t="shared" si="986"/>
        <v>0.594161288291824</v>
      </c>
      <c r="BB127" s="89">
        <f t="shared" si="986"/>
        <v>0.169865715454014</v>
      </c>
      <c r="BC127" s="89">
        <f t="shared" si="986"/>
        <v>0.119321857141838</v>
      </c>
      <c r="BD127" s="89">
        <f t="shared" si="986"/>
        <v>0.544170126380511</v>
      </c>
      <c r="BE127" s="89">
        <f t="shared" si="986"/>
        <v>0.336508016477651</v>
      </c>
      <c r="BF127" s="89">
        <f t="shared" si="986"/>
        <v>0.463935838766494</v>
      </c>
      <c r="BG127" s="89">
        <f t="shared" si="986"/>
        <v>0.536064161233506</v>
      </c>
      <c r="BH127" s="89">
        <f t="shared" si="986"/>
        <v>0.223405537682318</v>
      </c>
      <c r="BI127" s="89">
        <f t="shared" si="986"/>
        <v>0.415147534255587</v>
      </c>
      <c r="BJ127" s="89">
        <f t="shared" si="986"/>
        <v>0.361446928062094</v>
      </c>
      <c r="BL127" s="89">
        <f t="shared" si="957"/>
        <v>0.236208969250416</v>
      </c>
      <c r="BM127" s="89">
        <f t="shared" si="958"/>
        <v>0.244156160065393</v>
      </c>
      <c r="BN127" s="89">
        <f t="shared" si="959"/>
        <v>0.0712304677472823</v>
      </c>
      <c r="BO127" s="89">
        <f t="shared" si="960"/>
        <v>0.0490718786332804</v>
      </c>
      <c r="BP127" s="89">
        <f t="shared" si="961"/>
        <v>0.109378195402483</v>
      </c>
      <c r="BQ127" s="89">
        <f t="shared" si="962"/>
        <v>0.0309281458780823</v>
      </c>
      <c r="BR127" s="89">
        <f t="shared" si="963"/>
        <v>0.0932204402848102</v>
      </c>
      <c r="BS127" s="89">
        <f t="shared" si="964"/>
        <v>0.536600225394739</v>
      </c>
      <c r="BT127" s="89">
        <f t="shared" si="965"/>
        <v>0.0973868342294196</v>
      </c>
      <c r="BU127" s="89">
        <f t="shared" si="966"/>
        <v>0.227716602312118</v>
      </c>
      <c r="BV127" s="89">
        <f t="shared" si="967"/>
        <v>0.0809071358894641</v>
      </c>
      <c r="BX127" s="89">
        <f t="shared" si="857"/>
        <v>0.551595597063091</v>
      </c>
      <c r="BY127" s="89">
        <f t="shared" si="860"/>
        <v>0.189378219913846</v>
      </c>
      <c r="BZ127" s="89">
        <f t="shared" si="968"/>
        <v>0.229680541783045</v>
      </c>
      <c r="CA127" s="89">
        <f t="shared" si="969"/>
        <v>0.189378219913845</v>
      </c>
      <c r="CC127" s="89">
        <f t="shared" si="970"/>
        <v>0.108489530304008</v>
      </c>
      <c r="CD127" s="89">
        <f t="shared" si="971"/>
        <v>0.0517068161306344</v>
      </c>
      <c r="CE127" s="89">
        <f t="shared" si="972"/>
        <v>0.0693017656159502</v>
      </c>
      <c r="CF127" s="89">
        <f t="shared" si="973"/>
        <v>0.0517068161306342</v>
      </c>
      <c r="CH127" s="89">
        <f t="shared" si="861"/>
        <v>-0.240966269943759</v>
      </c>
      <c r="CI127" s="89">
        <f t="shared" si="862"/>
        <v>-0.153164155445869</v>
      </c>
      <c r="CJ127" s="89">
        <f t="shared" si="784"/>
        <v>-0.184986156172617</v>
      </c>
      <c r="CK127" s="89">
        <f t="shared" si="785"/>
        <v>-0.153164155445869</v>
      </c>
      <c r="CL127" s="89" t="s">
        <v>185</v>
      </c>
      <c r="CM127" s="89">
        <f t="shared" ref="CM127:CP127" si="987">AVERAGE(CM125:CM126)</f>
        <v>0.0785362817739089</v>
      </c>
      <c r="CN127" s="89">
        <f t="shared" si="987"/>
        <v>0.165737464684246</v>
      </c>
      <c r="CO127" s="89">
        <f t="shared" si="987"/>
        <v>0.397325018804122</v>
      </c>
      <c r="CP127" s="89">
        <f t="shared" si="987"/>
        <v>0.358401234737723</v>
      </c>
      <c r="CR127" s="89">
        <f t="shared" si="975"/>
        <v>0.0433202672361944</v>
      </c>
      <c r="CS127" s="89">
        <f t="shared" si="976"/>
        <v>0.0313870660349364</v>
      </c>
      <c r="CT127" s="89">
        <f t="shared" si="977"/>
        <v>0.0912578255828893</v>
      </c>
      <c r="CU127" s="89">
        <f t="shared" si="978"/>
        <v>0.0678733878495541</v>
      </c>
      <c r="CV127" s="89">
        <f t="shared" si="979"/>
        <v>0.233838546703574</v>
      </c>
      <c r="CX127" s="89">
        <f t="shared" si="788"/>
        <v>0.0678733878495541</v>
      </c>
    </row>
    <row r="128" spans="1:102">
      <c r="A128" s="45" t="s">
        <v>80</v>
      </c>
      <c r="B128" s="46">
        <v>2018</v>
      </c>
      <c r="C128" s="45" t="s">
        <v>70</v>
      </c>
      <c r="D128">
        <v>14923</v>
      </c>
      <c r="E128">
        <v>1.8261074</v>
      </c>
      <c r="F128">
        <v>251732</v>
      </c>
      <c r="G128">
        <v>330.5</v>
      </c>
      <c r="H128">
        <v>4300</v>
      </c>
      <c r="I128">
        <v>18</v>
      </c>
      <c r="J128">
        <v>18244</v>
      </c>
      <c r="K128">
        <v>27.139673</v>
      </c>
      <c r="L128">
        <v>362603</v>
      </c>
      <c r="M128">
        <v>11840</v>
      </c>
      <c r="N128">
        <v>149428</v>
      </c>
      <c r="P128" s="90">
        <f t="shared" si="934"/>
        <v>1.001</v>
      </c>
      <c r="Q128" s="90">
        <f t="shared" si="935"/>
        <v>0.001</v>
      </c>
      <c r="R128" s="90">
        <f t="shared" si="936"/>
        <v>0.902258412046957</v>
      </c>
      <c r="S128" s="90">
        <f t="shared" si="937"/>
        <v>0.689034188034188</v>
      </c>
      <c r="T128" s="90">
        <f t="shared" si="938"/>
        <v>0.401</v>
      </c>
      <c r="U128" s="90">
        <f t="shared" si="939"/>
        <v>0.0919090909090909</v>
      </c>
      <c r="V128" s="91">
        <f t="shared" si="940"/>
        <v>0.280576999339061</v>
      </c>
      <c r="W128" s="91">
        <f t="shared" si="941"/>
        <v>0.972760065652238</v>
      </c>
      <c r="X128" s="90">
        <f t="shared" si="942"/>
        <v>0.655983607164688</v>
      </c>
      <c r="Y128" s="90">
        <f t="shared" si="943"/>
        <v>0.661639777468707</v>
      </c>
      <c r="Z128" s="90">
        <f t="shared" si="944"/>
        <v>0.510300652821152</v>
      </c>
      <c r="AB128" s="89">
        <f t="shared" si="945"/>
        <v>0.127810832251551</v>
      </c>
      <c r="AC128" s="89">
        <f t="shared" si="946"/>
        <v>0.000258744651370874</v>
      </c>
      <c r="AD128" s="89">
        <f t="shared" si="947"/>
        <v>0.163065594031798</v>
      </c>
      <c r="AE128" s="89">
        <f t="shared" si="948"/>
        <v>0.127021916901697</v>
      </c>
      <c r="AF128" s="89">
        <f t="shared" si="949"/>
        <v>0.126348956282001</v>
      </c>
      <c r="AG128" s="89">
        <f t="shared" si="950"/>
        <v>0.0240085490382332</v>
      </c>
      <c r="AH128" s="89">
        <f t="shared" si="951"/>
        <v>0.0906787454034547</v>
      </c>
      <c r="AI128" s="89">
        <f t="shared" si="952"/>
        <v>0.137638375451315</v>
      </c>
      <c r="AJ128" s="89">
        <f t="shared" si="953"/>
        <v>0.144985789261854</v>
      </c>
      <c r="AK128" s="89">
        <f t="shared" si="954"/>
        <v>0.129813493599938</v>
      </c>
      <c r="AL128" s="89">
        <f t="shared" si="955"/>
        <v>0.134899401356979</v>
      </c>
      <c r="AN128" s="89">
        <f t="shared" si="771"/>
        <v>-0.262932952952053</v>
      </c>
      <c r="AO128" s="89">
        <f t="shared" si="772"/>
        <v>-0.00213714514599213</v>
      </c>
      <c r="AP128" s="89">
        <f t="shared" si="773"/>
        <v>-0.295736208421249</v>
      </c>
      <c r="AQ128" s="89">
        <f t="shared" si="774"/>
        <v>-0.262096468678979</v>
      </c>
      <c r="AR128" s="89">
        <f t="shared" si="775"/>
        <v>-0.261379059469284</v>
      </c>
      <c r="AS128" s="89">
        <f t="shared" si="776"/>
        <v>-0.0895361695668248</v>
      </c>
      <c r="AT128" s="89">
        <f t="shared" si="777"/>
        <v>-0.217668188380293</v>
      </c>
      <c r="AU128" s="89">
        <f t="shared" si="778"/>
        <v>-0.272954172274342</v>
      </c>
      <c r="AV128" s="89">
        <f t="shared" si="779"/>
        <v>-0.279984891601777</v>
      </c>
      <c r="AW128" s="89">
        <f t="shared" si="780"/>
        <v>-0.265034566015362</v>
      </c>
      <c r="AX128" s="89">
        <f t="shared" si="781"/>
        <v>-0.270233981904274</v>
      </c>
      <c r="BL128" s="89">
        <f t="shared" si="957"/>
        <v>0.236208969250416</v>
      </c>
      <c r="BM128" s="89">
        <f t="shared" si="958"/>
        <v>0.000594161288291824</v>
      </c>
      <c r="BN128" s="89">
        <f t="shared" si="959"/>
        <v>0.153262770686759</v>
      </c>
      <c r="BO128" s="89">
        <f t="shared" si="960"/>
        <v>0.0822168389504576</v>
      </c>
      <c r="BP128" s="89">
        <f t="shared" si="961"/>
        <v>0.218212220678585</v>
      </c>
      <c r="BQ128" s="89">
        <f t="shared" si="962"/>
        <v>0.0309281458780823</v>
      </c>
      <c r="BR128" s="89">
        <f t="shared" si="963"/>
        <v>0.130169725526953</v>
      </c>
      <c r="BS128" s="89">
        <f t="shared" si="964"/>
        <v>0.521461808675317</v>
      </c>
      <c r="BT128" s="89">
        <f t="shared" si="965"/>
        <v>0.146550370469414</v>
      </c>
      <c r="BU128" s="89">
        <f t="shared" si="966"/>
        <v>0.274678122181549</v>
      </c>
      <c r="BV128" s="89">
        <f t="shared" si="967"/>
        <v>0.184446603350287</v>
      </c>
      <c r="BX128" s="89">
        <f t="shared" si="857"/>
        <v>0.390065901225467</v>
      </c>
      <c r="BY128" s="89">
        <f t="shared" si="860"/>
        <v>0.331357205507125</v>
      </c>
      <c r="BZ128" s="89">
        <f t="shared" si="968"/>
        <v>0.453691830315801</v>
      </c>
      <c r="CA128" s="89">
        <f t="shared" si="969"/>
        <v>0.331357205507125</v>
      </c>
      <c r="CC128" s="89">
        <f t="shared" si="970"/>
        <v>0.0767193694744454</v>
      </c>
      <c r="CD128" s="89">
        <f t="shared" si="971"/>
        <v>0.0904719988735363</v>
      </c>
      <c r="CE128" s="89">
        <f t="shared" si="972"/>
        <v>0.136892941136114</v>
      </c>
      <c r="CF128" s="89">
        <f t="shared" si="973"/>
        <v>0.0904719988735363</v>
      </c>
      <c r="CH128" s="89">
        <f t="shared" si="861"/>
        <v>-0.19698473491984</v>
      </c>
      <c r="CI128" s="89">
        <f t="shared" si="862"/>
        <v>-0.217378417994964</v>
      </c>
      <c r="CJ128" s="89">
        <f t="shared" si="784"/>
        <v>-0.272219294540517</v>
      </c>
      <c r="CK128" s="89">
        <f t="shared" si="785"/>
        <v>-0.217378417994964</v>
      </c>
      <c r="CR128" s="89">
        <f t="shared" si="975"/>
        <v>0.030634325529037</v>
      </c>
      <c r="CS128" s="89">
        <f t="shared" si="976"/>
        <v>0.0549183031456076</v>
      </c>
      <c r="CT128" s="89">
        <f t="shared" si="977"/>
        <v>0.180263115011502</v>
      </c>
      <c r="CU128" s="89">
        <f t="shared" si="978"/>
        <v>0.118758831592995</v>
      </c>
      <c r="CV128" s="89">
        <f t="shared" si="979"/>
        <v>0.384574575279142</v>
      </c>
      <c r="CX128" s="89">
        <f t="shared" si="788"/>
        <v>0.118758831592995</v>
      </c>
    </row>
    <row r="129" spans="1:102">
      <c r="A129" s="45" t="s">
        <v>80</v>
      </c>
      <c r="B129" s="46">
        <v>2019</v>
      </c>
      <c r="C129" s="45" t="s">
        <v>70</v>
      </c>
      <c r="D129">
        <v>14917</v>
      </c>
      <c r="E129">
        <v>1.82892</v>
      </c>
      <c r="F129">
        <v>255004</v>
      </c>
      <c r="G129">
        <v>363</v>
      </c>
      <c r="H129">
        <v>5740</v>
      </c>
      <c r="I129">
        <v>18</v>
      </c>
      <c r="J129">
        <v>19372</v>
      </c>
      <c r="K129">
        <v>27.530245</v>
      </c>
      <c r="L129">
        <v>377830</v>
      </c>
      <c r="M129">
        <v>12572</v>
      </c>
      <c r="N129">
        <v>152030</v>
      </c>
      <c r="P129" s="90">
        <f t="shared" si="934"/>
        <v>0.999074454428755</v>
      </c>
      <c r="Q129" s="90">
        <f t="shared" si="935"/>
        <v>0.00315987713750173</v>
      </c>
      <c r="R129" s="90">
        <f t="shared" si="936"/>
        <v>0.935172274697971</v>
      </c>
      <c r="S129" s="90">
        <f t="shared" si="937"/>
        <v>0.966811965811966</v>
      </c>
      <c r="T129" s="90">
        <f t="shared" si="938"/>
        <v>0.601</v>
      </c>
      <c r="U129" s="90">
        <f t="shared" si="939"/>
        <v>0.0919090909090909</v>
      </c>
      <c r="V129" s="91">
        <f t="shared" si="940"/>
        <v>0.187384666226041</v>
      </c>
      <c r="W129" s="91">
        <f t="shared" si="941"/>
        <v>0.944520059000249</v>
      </c>
      <c r="X129" s="90">
        <f t="shared" si="942"/>
        <v>0.712393483616426</v>
      </c>
      <c r="Y129" s="90">
        <f t="shared" si="943"/>
        <v>0.774759851645804</v>
      </c>
      <c r="Z129" s="90">
        <f t="shared" si="944"/>
        <v>0.533991596179585</v>
      </c>
      <c r="AB129" s="89">
        <f t="shared" si="945"/>
        <v>0.127564972529274</v>
      </c>
      <c r="AC129" s="89">
        <f t="shared" si="946"/>
        <v>0.000817601308317682</v>
      </c>
      <c r="AD129" s="89">
        <f t="shared" si="947"/>
        <v>0.169014132159464</v>
      </c>
      <c r="AE129" s="89">
        <f t="shared" si="948"/>
        <v>0.178229631146895</v>
      </c>
      <c r="AF129" s="89">
        <f t="shared" si="949"/>
        <v>0.189365892083497</v>
      </c>
      <c r="AG129" s="89">
        <f t="shared" si="950"/>
        <v>0.0240085490382332</v>
      </c>
      <c r="AH129" s="89">
        <f t="shared" si="951"/>
        <v>0.0605602258248149</v>
      </c>
      <c r="AI129" s="89">
        <f t="shared" si="952"/>
        <v>0.133642622772356</v>
      </c>
      <c r="AJ129" s="89">
        <f t="shared" si="953"/>
        <v>0.157453525300059</v>
      </c>
      <c r="AK129" s="89">
        <f t="shared" si="954"/>
        <v>0.152007612704132</v>
      </c>
      <c r="AL129" s="89">
        <f t="shared" si="955"/>
        <v>0.141162168333597</v>
      </c>
      <c r="AN129" s="89">
        <f t="shared" si="771"/>
        <v>-0.262672792452486</v>
      </c>
      <c r="AO129" s="89">
        <f t="shared" si="772"/>
        <v>-0.00581243868066109</v>
      </c>
      <c r="AP129" s="89">
        <f t="shared" si="773"/>
        <v>-0.30046875152812</v>
      </c>
      <c r="AQ129" s="89">
        <f t="shared" si="774"/>
        <v>-0.307389525371875</v>
      </c>
      <c r="AR129" s="89">
        <f t="shared" si="775"/>
        <v>-0.315118895088993</v>
      </c>
      <c r="AS129" s="89">
        <f t="shared" si="776"/>
        <v>-0.0895361695668248</v>
      </c>
      <c r="AT129" s="89">
        <f t="shared" si="777"/>
        <v>-0.16981795518109</v>
      </c>
      <c r="AU129" s="89">
        <f t="shared" si="778"/>
        <v>-0.268967276410402</v>
      </c>
      <c r="AV129" s="89">
        <f t="shared" si="779"/>
        <v>-0.29107251403148</v>
      </c>
      <c r="AW129" s="89">
        <f t="shared" si="780"/>
        <v>-0.286355691723042</v>
      </c>
      <c r="AX129" s="89">
        <f t="shared" si="781"/>
        <v>-0.276373775255654</v>
      </c>
      <c r="BL129" s="89">
        <f t="shared" si="957"/>
        <v>0.235754592492546</v>
      </c>
      <c r="BM129" s="89">
        <f t="shared" si="958"/>
        <v>0.00187747667086191</v>
      </c>
      <c r="BN129" s="89">
        <f t="shared" si="959"/>
        <v>0.158853707514329</v>
      </c>
      <c r="BO129" s="89">
        <f t="shared" si="960"/>
        <v>0.115361799267635</v>
      </c>
      <c r="BP129" s="89">
        <f t="shared" si="961"/>
        <v>0.327046245954687</v>
      </c>
      <c r="BQ129" s="89">
        <f t="shared" si="962"/>
        <v>0.0309281458780823</v>
      </c>
      <c r="BR129" s="89">
        <f t="shared" si="963"/>
        <v>0.0869344622975578</v>
      </c>
      <c r="BS129" s="89">
        <f t="shared" si="964"/>
        <v>0.50632335319619</v>
      </c>
      <c r="BT129" s="89">
        <f t="shared" si="965"/>
        <v>0.159152649248707</v>
      </c>
      <c r="BU129" s="89">
        <f t="shared" si="966"/>
        <v>0.32163964205098</v>
      </c>
      <c r="BV129" s="89">
        <f t="shared" si="967"/>
        <v>0.193009622050085</v>
      </c>
      <c r="BX129" s="89">
        <f t="shared" si="857"/>
        <v>0.396485776677736</v>
      </c>
      <c r="BY129" s="89">
        <f t="shared" si="860"/>
        <v>0.473336191100404</v>
      </c>
      <c r="BZ129" s="89">
        <f t="shared" si="968"/>
        <v>0.60126175273665</v>
      </c>
      <c r="CA129" s="89">
        <f t="shared" si="969"/>
        <v>0.473336191100404</v>
      </c>
      <c r="CC129" s="89">
        <f t="shared" si="970"/>
        <v>0.0779820504605433</v>
      </c>
      <c r="CD129" s="89">
        <f t="shared" si="971"/>
        <v>0.129237181616438</v>
      </c>
      <c r="CE129" s="89">
        <f t="shared" si="972"/>
        <v>0.181419378143711</v>
      </c>
      <c r="CF129" s="89">
        <f t="shared" si="973"/>
        <v>0.129237181616438</v>
      </c>
      <c r="CH129" s="89">
        <f t="shared" si="861"/>
        <v>-0.198953780643871</v>
      </c>
      <c r="CI129" s="89">
        <f t="shared" si="862"/>
        <v>-0.26443296570139</v>
      </c>
      <c r="CJ129" s="89">
        <f t="shared" si="784"/>
        <v>-0.309672704767893</v>
      </c>
      <c r="CK129" s="89">
        <f t="shared" si="785"/>
        <v>-0.264432965701389</v>
      </c>
      <c r="CR129" s="89">
        <f t="shared" si="975"/>
        <v>0.0311385186765098</v>
      </c>
      <c r="CS129" s="89">
        <f t="shared" si="976"/>
        <v>0.0784495402562788</v>
      </c>
      <c r="CT129" s="89">
        <f t="shared" si="977"/>
        <v>0.238896337212289</v>
      </c>
      <c r="CU129" s="89">
        <f t="shared" si="978"/>
        <v>0.169644275336436</v>
      </c>
      <c r="CV129" s="89">
        <f t="shared" si="979"/>
        <v>0.518128671481513</v>
      </c>
      <c r="CX129" s="89">
        <f t="shared" si="788"/>
        <v>0.169644275336436</v>
      </c>
    </row>
    <row r="130" spans="1:102">
      <c r="A130" s="45" t="s">
        <v>80</v>
      </c>
      <c r="B130" s="46">
        <v>2020</v>
      </c>
      <c r="C130" s="45" t="s">
        <v>70</v>
      </c>
      <c r="D130">
        <v>14911</v>
      </c>
      <c r="E130">
        <v>1.8317327</v>
      </c>
      <c r="F130">
        <v>258276</v>
      </c>
      <c r="G130">
        <v>367</v>
      </c>
      <c r="H130">
        <v>7180</v>
      </c>
      <c r="I130">
        <v>18</v>
      </c>
      <c r="J130">
        <v>20500</v>
      </c>
      <c r="K130">
        <v>27.920816</v>
      </c>
      <c r="L130">
        <v>424045</v>
      </c>
      <c r="M130">
        <v>13304</v>
      </c>
      <c r="N130">
        <v>190669</v>
      </c>
      <c r="P130" s="90">
        <f t="shared" si="934"/>
        <v>0.99714890885751</v>
      </c>
      <c r="Q130" s="90">
        <f t="shared" si="935"/>
        <v>0.00531983106790448</v>
      </c>
      <c r="R130" s="90">
        <f t="shared" si="936"/>
        <v>0.968086137348986</v>
      </c>
      <c r="S130" s="90">
        <f t="shared" si="937"/>
        <v>1.001</v>
      </c>
      <c r="T130" s="90">
        <f t="shared" si="938"/>
        <v>0.801</v>
      </c>
      <c r="U130" s="90">
        <f t="shared" si="939"/>
        <v>0.0919090909090909</v>
      </c>
      <c r="V130" s="91">
        <f t="shared" si="940"/>
        <v>0.0941923331130205</v>
      </c>
      <c r="W130" s="91">
        <f t="shared" si="941"/>
        <v>0.916280124652488</v>
      </c>
      <c r="X130" s="90">
        <f t="shared" si="942"/>
        <v>0.883601366995758</v>
      </c>
      <c r="Y130" s="90">
        <f t="shared" si="943"/>
        <v>0.887879925822902</v>
      </c>
      <c r="Z130" s="90">
        <f t="shared" si="944"/>
        <v>0.885795731624041</v>
      </c>
      <c r="AB130" s="89">
        <f t="shared" si="945"/>
        <v>0.127319112806997</v>
      </c>
      <c r="AC130" s="89">
        <f t="shared" si="946"/>
        <v>0.00137647783501689</v>
      </c>
      <c r="AD130" s="89">
        <f t="shared" si="947"/>
        <v>0.17496267028713</v>
      </c>
      <c r="AE130" s="89">
        <f t="shared" si="948"/>
        <v>0.184532119053997</v>
      </c>
      <c r="AF130" s="89">
        <f t="shared" si="949"/>
        <v>0.252382827884994</v>
      </c>
      <c r="AG130" s="89">
        <f t="shared" si="950"/>
        <v>0.0240085490382332</v>
      </c>
      <c r="AH130" s="89">
        <f t="shared" si="951"/>
        <v>0.0304417062461751</v>
      </c>
      <c r="AI130" s="89">
        <f t="shared" si="952"/>
        <v>0.129646880323912</v>
      </c>
      <c r="AJ130" s="89">
        <f t="shared" si="953"/>
        <v>0.195293968000897</v>
      </c>
      <c r="AK130" s="89">
        <f t="shared" si="954"/>
        <v>0.174201731808326</v>
      </c>
      <c r="AL130" s="89">
        <f t="shared" si="955"/>
        <v>0.234162573102821</v>
      </c>
      <c r="AN130" s="89">
        <f t="shared" si="771"/>
        <v>-0.262412158099954</v>
      </c>
      <c r="AO130" s="89">
        <f t="shared" si="772"/>
        <v>-0.00906854889996374</v>
      </c>
      <c r="AP130" s="89">
        <f t="shared" si="773"/>
        <v>-0.304991889572697</v>
      </c>
      <c r="AQ130" s="89">
        <f t="shared" si="774"/>
        <v>-0.311846685710395</v>
      </c>
      <c r="AR130" s="89">
        <f t="shared" si="775"/>
        <v>-0.347482743425403</v>
      </c>
      <c r="AS130" s="89">
        <f t="shared" si="776"/>
        <v>-0.0895361695668248</v>
      </c>
      <c r="AT130" s="89">
        <f t="shared" si="777"/>
        <v>-0.106300663301698</v>
      </c>
      <c r="AU130" s="89">
        <f t="shared" si="778"/>
        <v>-0.264860905241188</v>
      </c>
      <c r="AV130" s="89">
        <f t="shared" si="779"/>
        <v>-0.318963741880512</v>
      </c>
      <c r="AW130" s="89">
        <f t="shared" si="780"/>
        <v>-0.304424716183812</v>
      </c>
      <c r="AX130" s="89">
        <f t="shared" si="781"/>
        <v>-0.339943091452606</v>
      </c>
      <c r="BL130" s="89">
        <f t="shared" si="957"/>
        <v>0.235300215734675</v>
      </c>
      <c r="BM130" s="89">
        <f t="shared" si="958"/>
        <v>0.003160837680801</v>
      </c>
      <c r="BN130" s="89">
        <f t="shared" si="959"/>
        <v>0.164444644341898</v>
      </c>
      <c r="BO130" s="89">
        <f t="shared" si="960"/>
        <v>0.11944117899898</v>
      </c>
      <c r="BP130" s="89">
        <f t="shared" si="961"/>
        <v>0.435880271230789</v>
      </c>
      <c r="BQ130" s="89">
        <f t="shared" si="962"/>
        <v>0.0309281458780823</v>
      </c>
      <c r="BR130" s="89">
        <f t="shared" si="963"/>
        <v>0.0436991990681621</v>
      </c>
      <c r="BS130" s="89">
        <f t="shared" si="964"/>
        <v>0.491184936476768</v>
      </c>
      <c r="BT130" s="89">
        <f t="shared" si="965"/>
        <v>0.197401438490518</v>
      </c>
      <c r="BU130" s="89">
        <f t="shared" si="966"/>
        <v>0.368601161920412</v>
      </c>
      <c r="BV130" s="89">
        <f t="shared" si="967"/>
        <v>0.320168146086025</v>
      </c>
      <c r="BX130" s="89">
        <f t="shared" si="857"/>
        <v>0.402905697757375</v>
      </c>
      <c r="BY130" s="89">
        <f t="shared" si="860"/>
        <v>0.586249596107851</v>
      </c>
      <c r="BZ130" s="89">
        <f t="shared" si="968"/>
        <v>0.719766094571667</v>
      </c>
      <c r="CA130" s="89">
        <f t="shared" si="969"/>
        <v>0.586249596107851</v>
      </c>
      <c r="CC130" s="89">
        <f t="shared" si="970"/>
        <v>0.0792447404207737</v>
      </c>
      <c r="CD130" s="89">
        <f t="shared" si="971"/>
        <v>0.160066453715732</v>
      </c>
      <c r="CE130" s="89">
        <f t="shared" si="972"/>
        <v>0.217175825157322</v>
      </c>
      <c r="CF130" s="89">
        <f t="shared" si="973"/>
        <v>0.160066453715732</v>
      </c>
      <c r="CH130" s="89">
        <f t="shared" si="861"/>
        <v>-0.20090239399195</v>
      </c>
      <c r="CI130" s="89">
        <f t="shared" si="862"/>
        <v>-0.293268348533255</v>
      </c>
      <c r="CJ130" s="89">
        <f t="shared" si="784"/>
        <v>-0.331637909311325</v>
      </c>
      <c r="CK130" s="89">
        <f t="shared" si="785"/>
        <v>-0.293268348533254</v>
      </c>
      <c r="CR130" s="89">
        <f t="shared" si="975"/>
        <v>0.0316427154073866</v>
      </c>
      <c r="CS130" s="89">
        <f t="shared" si="976"/>
        <v>0.0971635217310785</v>
      </c>
      <c r="CT130" s="89">
        <f t="shared" si="977"/>
        <v>0.285981077060257</v>
      </c>
      <c r="CU130" s="89">
        <f t="shared" si="978"/>
        <v>0.210112579109545</v>
      </c>
      <c r="CV130" s="89">
        <f t="shared" si="979"/>
        <v>0.624899893308267</v>
      </c>
      <c r="CX130" s="89">
        <f t="shared" si="788"/>
        <v>0.210112579109545</v>
      </c>
    </row>
    <row r="131" spans="1:102">
      <c r="A131" s="7" t="s">
        <v>80</v>
      </c>
      <c r="B131" s="9">
        <v>2021</v>
      </c>
      <c r="C131" s="8" t="s">
        <v>70</v>
      </c>
      <c r="D131">
        <v>14905</v>
      </c>
      <c r="E131">
        <v>1.8345454</v>
      </c>
      <c r="F131">
        <v>261548</v>
      </c>
      <c r="G131">
        <v>366</v>
      </c>
      <c r="H131">
        <v>8620</v>
      </c>
      <c r="I131">
        <v>18</v>
      </c>
      <c r="J131">
        <v>21628</v>
      </c>
      <c r="K131">
        <v>28.311388</v>
      </c>
      <c r="L131">
        <v>455735</v>
      </c>
      <c r="M131">
        <v>14036</v>
      </c>
      <c r="N131">
        <v>203322</v>
      </c>
      <c r="P131" s="90">
        <f t="shared" si="934"/>
        <v>0.995223363286264</v>
      </c>
      <c r="Q131" s="90">
        <f t="shared" si="935"/>
        <v>0.00747978499830723</v>
      </c>
      <c r="R131" s="90">
        <f t="shared" si="936"/>
        <v>1.001</v>
      </c>
      <c r="S131" s="90">
        <f t="shared" si="937"/>
        <v>0.992452991452991</v>
      </c>
      <c r="T131" s="90">
        <f t="shared" si="938"/>
        <v>1.001</v>
      </c>
      <c r="U131" s="90">
        <f t="shared" si="939"/>
        <v>0.0919090909090909</v>
      </c>
      <c r="V131" s="91">
        <f t="shared" si="940"/>
        <v>0.001</v>
      </c>
      <c r="W131" s="91">
        <f t="shared" si="941"/>
        <v>0.888040118000499</v>
      </c>
      <c r="X131" s="90">
        <f t="shared" si="942"/>
        <v>1.001</v>
      </c>
      <c r="Y131" s="90">
        <f t="shared" si="943"/>
        <v>1.001</v>
      </c>
      <c r="Z131" s="90">
        <f t="shared" si="944"/>
        <v>1.001</v>
      </c>
      <c r="AB131" s="89">
        <f t="shared" si="945"/>
        <v>0.12707325308472</v>
      </c>
      <c r="AC131" s="89">
        <f t="shared" si="946"/>
        <v>0.0019353543617161</v>
      </c>
      <c r="AD131" s="89">
        <f t="shared" si="947"/>
        <v>0.180911208414796</v>
      </c>
      <c r="AE131" s="89">
        <f t="shared" si="948"/>
        <v>0.182956497077221</v>
      </c>
      <c r="AF131" s="89">
        <f t="shared" si="949"/>
        <v>0.315399763686491</v>
      </c>
      <c r="AG131" s="89">
        <f t="shared" si="950"/>
        <v>0.0240085490382332</v>
      </c>
      <c r="AH131" s="89">
        <f t="shared" si="951"/>
        <v>0.000323186667535333</v>
      </c>
      <c r="AI131" s="89">
        <f t="shared" si="952"/>
        <v>0.125651127644953</v>
      </c>
      <c r="AJ131" s="89">
        <f t="shared" si="953"/>
        <v>0.221241466198225</v>
      </c>
      <c r="AK131" s="89">
        <f t="shared" si="954"/>
        <v>0.196395850912521</v>
      </c>
      <c r="AL131" s="89">
        <f t="shared" si="955"/>
        <v>0.264617142878048</v>
      </c>
      <c r="AN131" s="89">
        <f t="shared" si="771"/>
        <v>-0.262151048979422</v>
      </c>
      <c r="AO131" s="89">
        <f t="shared" si="772"/>
        <v>-0.0120910583211766</v>
      </c>
      <c r="AP131" s="89">
        <f t="shared" si="773"/>
        <v>-0.309312744890101</v>
      </c>
      <c r="AQ131" s="89">
        <f t="shared" si="774"/>
        <v>-0.310752868164691</v>
      </c>
      <c r="AR131" s="89">
        <f t="shared" si="775"/>
        <v>-0.363944314472586</v>
      </c>
      <c r="AS131" s="89">
        <f t="shared" si="776"/>
        <v>-0.0895361695668248</v>
      </c>
      <c r="AT131" s="89">
        <f t="shared" si="777"/>
        <v>-0.00259754189554336</v>
      </c>
      <c r="AU131" s="89">
        <f t="shared" si="778"/>
        <v>-0.260631354006998</v>
      </c>
      <c r="AV131" s="89">
        <f t="shared" si="779"/>
        <v>-0.333742877136113</v>
      </c>
      <c r="AW131" s="89">
        <f t="shared" si="780"/>
        <v>-0.319658405814391</v>
      </c>
      <c r="AX131" s="89">
        <f t="shared" si="781"/>
        <v>-0.351800881464534</v>
      </c>
      <c r="BL131" s="89">
        <f t="shared" si="957"/>
        <v>0.234845838976804</v>
      </c>
      <c r="BM131" s="89">
        <f t="shared" si="958"/>
        <v>0.00444419869074008</v>
      </c>
      <c r="BN131" s="89">
        <f t="shared" si="959"/>
        <v>0.170035581169468</v>
      </c>
      <c r="BO131" s="89">
        <f t="shared" si="960"/>
        <v>0.118421334066143</v>
      </c>
      <c r="BP131" s="89">
        <f t="shared" si="961"/>
        <v>0.544714296506891</v>
      </c>
      <c r="BQ131" s="89">
        <f t="shared" si="962"/>
        <v>0.0309281458780823</v>
      </c>
      <c r="BR131" s="89">
        <f t="shared" si="963"/>
        <v>0.000463935838766494</v>
      </c>
      <c r="BS131" s="89">
        <f t="shared" si="964"/>
        <v>0.476046480997641</v>
      </c>
      <c r="BT131" s="89">
        <f t="shared" si="965"/>
        <v>0.22362894322</v>
      </c>
      <c r="BU131" s="89">
        <f t="shared" si="966"/>
        <v>0.415562681789843</v>
      </c>
      <c r="BV131" s="89">
        <f t="shared" si="967"/>
        <v>0.361808374990157</v>
      </c>
      <c r="BX131" s="89">
        <f t="shared" si="857"/>
        <v>0.409325618837013</v>
      </c>
      <c r="BY131" s="89">
        <f t="shared" si="860"/>
        <v>0.694063776451116</v>
      </c>
      <c r="BZ131" s="89">
        <f t="shared" si="968"/>
        <v>0.833171211742503</v>
      </c>
      <c r="CA131" s="89">
        <f t="shared" si="969"/>
        <v>0.694063776451117</v>
      </c>
      <c r="CC131" s="89">
        <f t="shared" si="970"/>
        <v>0.0805074303810038</v>
      </c>
      <c r="CD131" s="89">
        <f t="shared" si="971"/>
        <v>0.189503460789832</v>
      </c>
      <c r="CE131" s="89">
        <f t="shared" si="972"/>
        <v>0.251393677435145</v>
      </c>
      <c r="CF131" s="89">
        <f t="shared" si="973"/>
        <v>0.189503460789832</v>
      </c>
      <c r="CH131" s="89">
        <f t="shared" si="861"/>
        <v>-0.202830886718753</v>
      </c>
      <c r="CI131" s="89">
        <f t="shared" si="862"/>
        <v>-0.315210200959692</v>
      </c>
      <c r="CJ131" s="89">
        <f t="shared" si="784"/>
        <v>-0.347108082539391</v>
      </c>
      <c r="CK131" s="89">
        <f t="shared" si="785"/>
        <v>-0.315210200959692</v>
      </c>
      <c r="CR131" s="89">
        <f t="shared" si="975"/>
        <v>0.0321469121382633</v>
      </c>
      <c r="CS131" s="89">
        <f t="shared" si="976"/>
        <v>0.115032370638181</v>
      </c>
      <c r="CT131" s="89">
        <f t="shared" si="977"/>
        <v>0.331039767372643</v>
      </c>
      <c r="CU131" s="89">
        <f t="shared" si="978"/>
        <v>0.248753314466807</v>
      </c>
      <c r="CV131" s="89">
        <f t="shared" si="979"/>
        <v>0.726972364615895</v>
      </c>
      <c r="CX131" s="89">
        <f t="shared" si="788"/>
        <v>0.248753314466807</v>
      </c>
    </row>
  </sheetData>
  <autoFilter xmlns:etc="http://www.wps.cn/officeDocument/2017/etCustomData" ref="A1:A131" etc:filterBottomFollowUsedRange="0">
    <extLst/>
  </autoFilter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41"/>
  <sheetViews>
    <sheetView workbookViewId="0">
      <pane xSplit="1" topLeftCell="AU1" activePane="topRight" state="frozen"/>
      <selection/>
      <selection pane="topRight" activeCell="AY11" sqref="AY11"/>
    </sheetView>
  </sheetViews>
  <sheetFormatPr defaultColWidth="8.61111111111111" defaultRowHeight="14.4"/>
  <cols>
    <col min="5" max="5" width="10.5462962962963"/>
    <col min="11" max="11" width="10.5462962962963"/>
    <col min="16" max="16" width="9.47222222222222"/>
    <col min="28" max="30" width="12.787037037037"/>
    <col min="33" max="36" width="12.787037037037"/>
    <col min="37" max="37" width="11.6296296296296"/>
    <col min="38" max="38" width="12.787037037037"/>
    <col min="40" max="41" width="13.9351851851852"/>
    <col min="42" max="42" width="12.787037037037"/>
    <col min="45" max="50" width="13.9351851851852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125" t="s">
        <v>29</v>
      </c>
      <c r="B2" s="126">
        <v>2012</v>
      </c>
      <c r="C2" s="125" t="s">
        <v>26</v>
      </c>
      <c r="D2">
        <v>19134</v>
      </c>
      <c r="E2">
        <v>5.0928191</v>
      </c>
      <c r="F2">
        <v>92575</v>
      </c>
      <c r="G2">
        <v>86</v>
      </c>
      <c r="H2">
        <v>5712</v>
      </c>
      <c r="I2">
        <v>9</v>
      </c>
      <c r="J2">
        <v>12588</v>
      </c>
      <c r="K2">
        <v>34.278252</v>
      </c>
      <c r="L2">
        <v>212100</v>
      </c>
      <c r="M2">
        <v>6477</v>
      </c>
      <c r="N2">
        <v>52817</v>
      </c>
      <c r="O2" s="89"/>
      <c r="P2" s="90">
        <f t="shared" ref="P2:T2" si="0">(D2-MIN(D$2:D$11))/(MAX(D$2:D$11)-MIN(D$2:D$11))+0.001</f>
        <v>0.00119408054342552</v>
      </c>
      <c r="Q2" s="91">
        <f t="shared" si="0"/>
        <v>0.122028885792672</v>
      </c>
      <c r="R2" s="91">
        <f t="shared" si="0"/>
        <v>0.001</v>
      </c>
      <c r="S2" s="91">
        <f t="shared" si="0"/>
        <v>0.321754716981132</v>
      </c>
      <c r="T2" s="91">
        <f t="shared" si="0"/>
        <v>0.001</v>
      </c>
      <c r="U2" s="91">
        <f t="shared" ref="U2:Z2" si="1">(I2-MIN(I$2:I$11))/(MAX(I$2:I$11)-MIN(I$2:I$11))+0.001</f>
        <v>0.001</v>
      </c>
      <c r="V2" s="91">
        <f t="shared" ref="V2:V11" si="2">(MAX(J$2:J$11)-J2)/(MAX(J$2:J$11)-MIN(J$2:J$11))+0.001</f>
        <v>0.035527518172378</v>
      </c>
      <c r="W2" s="91">
        <f t="shared" ref="W2:W11" si="3">(MAX(K$2:K$11)-K2)/(MAX(K$2:K$11)-MIN(K$2:K$11))+0.001</f>
        <v>0.372257650609601</v>
      </c>
      <c r="X2" s="91">
        <f t="shared" si="1"/>
        <v>0.001</v>
      </c>
      <c r="Y2" s="91">
        <f t="shared" si="1"/>
        <v>0.001</v>
      </c>
      <c r="Z2" s="91">
        <f t="shared" si="1"/>
        <v>0.001</v>
      </c>
      <c r="AA2" s="91"/>
      <c r="AB2" s="89">
        <f t="shared" ref="AB2:AL2" si="4">P2/SUM(P$2:P$11)</f>
        <v>0.000369319332914141</v>
      </c>
      <c r="AC2" s="89">
        <f t="shared" si="4"/>
        <v>0.0369136734549367</v>
      </c>
      <c r="AD2" s="89">
        <f t="shared" si="4"/>
        <v>0.000166713495191852</v>
      </c>
      <c r="AE2" s="89">
        <f t="shared" si="4"/>
        <v>0.0881155376427427</v>
      </c>
      <c r="AF2" s="89">
        <f t="shared" si="4"/>
        <v>0.000131457222216891</v>
      </c>
      <c r="AG2" s="89">
        <f t="shared" si="4"/>
        <v>0.000216919739696312</v>
      </c>
      <c r="AH2" s="89">
        <f t="shared" si="4"/>
        <v>0.0150295644839614</v>
      </c>
      <c r="AI2" s="89">
        <f t="shared" si="4"/>
        <v>0.0505960703996697</v>
      </c>
      <c r="AJ2" s="89">
        <f t="shared" si="4"/>
        <v>0.000194023744252734</v>
      </c>
      <c r="AK2" s="89">
        <f t="shared" si="4"/>
        <v>0.000201270649937255</v>
      </c>
      <c r="AL2" s="89">
        <f t="shared" si="4"/>
        <v>0.000257990263184743</v>
      </c>
      <c r="AM2" s="89"/>
      <c r="AN2" s="89">
        <f t="shared" ref="AN2:AX2" si="5">AB2*LN(AB2)</f>
        <v>-0.00291904419851766</v>
      </c>
      <c r="AO2" s="89">
        <f t="shared" si="5"/>
        <v>-0.121784603735298</v>
      </c>
      <c r="AP2" s="89">
        <f t="shared" si="5"/>
        <v>-0.00145027967504389</v>
      </c>
      <c r="AQ2" s="89">
        <f t="shared" si="5"/>
        <v>-0.214042016240753</v>
      </c>
      <c r="AR2" s="89">
        <f t="shared" si="5"/>
        <v>-0.00117481072439167</v>
      </c>
      <c r="AS2" s="89">
        <f t="shared" si="5"/>
        <v>-0.00182993126594158</v>
      </c>
      <c r="AT2" s="89">
        <f t="shared" si="5"/>
        <v>-0.0630901446814873</v>
      </c>
      <c r="AU2" s="89">
        <f t="shared" si="5"/>
        <v>-0.150972671647773</v>
      </c>
      <c r="AV2" s="89">
        <f t="shared" si="5"/>
        <v>-0.00165842377729988</v>
      </c>
      <c r="AW2" s="89">
        <f t="shared" si="5"/>
        <v>-0.00171298633148309</v>
      </c>
      <c r="AX2" s="89">
        <f t="shared" si="5"/>
        <v>-0.00213166743674415</v>
      </c>
      <c r="AY2" s="89"/>
      <c r="AZ2" s="89">
        <f t="shared" ref="AZ2:BJ2" si="6">SUM(AN2:AN11)</f>
        <v>-1.70014916830062</v>
      </c>
      <c r="BA2" s="89">
        <f t="shared" si="6"/>
        <v>-1.86834425677261</v>
      </c>
      <c r="BB2" s="89">
        <f t="shared" si="6"/>
        <v>-2.15623719313119</v>
      </c>
      <c r="BC2" s="89">
        <f t="shared" si="6"/>
        <v>-1.89383593364316</v>
      </c>
      <c r="BD2" s="89">
        <f t="shared" si="6"/>
        <v>-2.15348728908739</v>
      </c>
      <c r="BE2" s="89">
        <f t="shared" si="6"/>
        <v>-1.99762604903126</v>
      </c>
      <c r="BF2" s="89">
        <f t="shared" si="6"/>
        <v>-1.53310988660128</v>
      </c>
      <c r="BG2" s="89">
        <f t="shared" si="6"/>
        <v>-2.15418270984421</v>
      </c>
      <c r="BH2" s="89">
        <f t="shared" si="6"/>
        <v>-2.12551030797744</v>
      </c>
      <c r="BI2" s="89">
        <f t="shared" si="6"/>
        <v>-2.07785375638123</v>
      </c>
      <c r="BJ2" s="89">
        <f t="shared" si="6"/>
        <v>-2.05190728713544</v>
      </c>
      <c r="BK2" s="89"/>
      <c r="BL2" s="89">
        <f t="shared" ref="BL2:BV2" si="7">AZ$7*P2</f>
        <v>0.000459560746411321</v>
      </c>
      <c r="BM2" s="89">
        <f t="shared" si="7"/>
        <v>0.0610391875980487</v>
      </c>
      <c r="BN2" s="89">
        <f t="shared" si="7"/>
        <v>0.000114931436990684</v>
      </c>
      <c r="BO2" s="89">
        <f t="shared" si="7"/>
        <v>0.0891955265692166</v>
      </c>
      <c r="BP2" s="89">
        <f t="shared" si="7"/>
        <v>0.000399894918049718</v>
      </c>
      <c r="BQ2" s="89">
        <f t="shared" si="7"/>
        <v>0.000322889172247093</v>
      </c>
      <c r="BR2" s="89">
        <f t="shared" si="7"/>
        <v>0.0193326555568385</v>
      </c>
      <c r="BS2" s="89">
        <f t="shared" si="7"/>
        <v>0.169689914166117</v>
      </c>
      <c r="BT2" s="89">
        <f t="shared" si="7"/>
        <v>0.000190485861169925</v>
      </c>
      <c r="BU2" s="89">
        <f t="shared" si="7"/>
        <v>0.000462843971019794</v>
      </c>
      <c r="BV2" s="89">
        <f t="shared" si="7"/>
        <v>0.000346670167810281</v>
      </c>
      <c r="BW2" s="89"/>
      <c r="BX2" s="89">
        <f t="shared" ref="BX2:BX65" si="8">SUM(BL2:BN2)</f>
        <v>0.0616136797814507</v>
      </c>
      <c r="BY2" s="89">
        <f t="shared" ref="BY2:BY65" si="9">SUM(BO2:BQ2)</f>
        <v>0.0899183106595134</v>
      </c>
      <c r="BZ2" s="89">
        <f t="shared" ref="BZ2:BZ65" si="10">SUM(BR2:BS2)</f>
        <v>0.189022569722956</v>
      </c>
      <c r="CA2" s="89">
        <f t="shared" ref="CA2:CA65" si="11">SUM(BT2:BV2)</f>
        <v>0.001</v>
      </c>
      <c r="CB2" s="89"/>
      <c r="CC2" s="89">
        <f t="shared" ref="CC2:CF2" si="12">BX2/SUM(BX$2:BX$11)</f>
        <v>0.0171754740085558</v>
      </c>
      <c r="CD2" s="89">
        <f t="shared" si="12"/>
        <v>0.0162225687109909</v>
      </c>
      <c r="CE2" s="89">
        <f t="shared" si="12"/>
        <v>0.0407365296792349</v>
      </c>
      <c r="CF2" s="89">
        <f t="shared" si="12"/>
        <v>0.000216211115343867</v>
      </c>
      <c r="CG2" s="89"/>
      <c r="CH2" s="89">
        <f t="shared" ref="CH2:CK2" si="13">CC2*LN(CC2)</f>
        <v>-0.0698058125700919</v>
      </c>
      <c r="CI2" s="89">
        <f t="shared" si="13"/>
        <v>-0.0668589139896309</v>
      </c>
      <c r="CJ2" s="89">
        <f t="shared" si="13"/>
        <v>-0.130382561185435</v>
      </c>
      <c r="CK2" s="89">
        <f t="shared" si="13"/>
        <v>-0.00182466078849238</v>
      </c>
      <c r="CL2" s="89"/>
      <c r="CM2" s="89">
        <f t="shared" ref="CM2:CP2" si="14">SUM(CH2:CH11)</f>
        <v>-2.02142146420551</v>
      </c>
      <c r="CN2" s="89">
        <f t="shared" si="14"/>
        <v>-2.20307622858422</v>
      </c>
      <c r="CO2" s="89">
        <f t="shared" si="14"/>
        <v>-2.10043420357979</v>
      </c>
      <c r="CP2" s="89">
        <f t="shared" si="14"/>
        <v>-2.09469978324858</v>
      </c>
      <c r="CQ2" s="89"/>
      <c r="CR2" s="89">
        <f t="shared" ref="CR2:CU2" si="15">CM$7*BX2</f>
        <v>0.0150637245604801</v>
      </c>
      <c r="CS2" s="89">
        <f t="shared" si="15"/>
        <v>0.00986992147812841</v>
      </c>
      <c r="CT2" s="89">
        <f t="shared" si="15"/>
        <v>0.0519410364301479</v>
      </c>
      <c r="CU2" s="89">
        <f t="shared" si="15"/>
        <v>0.000370960402884237</v>
      </c>
      <c r="CV2" s="89">
        <f t="shared" ref="CV2:CV65" si="16">SUM(CR2:CU2)</f>
        <v>0.0772456428716406</v>
      </c>
      <c r="CW2" s="89">
        <f>AVERAGE(CV2:CV11)</f>
        <v>0.447623585231301</v>
      </c>
      <c r="CX2">
        <f>MEDIAN(CR2:CV2)</f>
        <v>0.0150637245604801</v>
      </c>
    </row>
    <row r="3" spans="1:102">
      <c r="A3" s="125" t="s">
        <v>29</v>
      </c>
      <c r="B3" s="126">
        <v>2013</v>
      </c>
      <c r="C3" s="125" t="s">
        <v>26</v>
      </c>
      <c r="D3">
        <v>19132</v>
      </c>
      <c r="E3">
        <v>5.2082898</v>
      </c>
      <c r="F3">
        <v>103544</v>
      </c>
      <c r="G3">
        <v>84</v>
      </c>
      <c r="H3">
        <v>7300</v>
      </c>
      <c r="I3">
        <v>11</v>
      </c>
      <c r="J3">
        <v>12589</v>
      </c>
      <c r="K3">
        <v>40.414009</v>
      </c>
      <c r="L3">
        <v>258400</v>
      </c>
      <c r="M3">
        <v>7423</v>
      </c>
      <c r="N3">
        <v>56623</v>
      </c>
      <c r="O3" s="89"/>
      <c r="P3" s="90">
        <f t="shared" ref="P3:R3" si="17">(D3-MIN(D$2:D$11))/(MAX(D$2:D$11)-MIN(D$2:D$11))+0.001</f>
        <v>0.001</v>
      </c>
      <c r="Q3" s="91">
        <f t="shared" si="17"/>
        <v>0.177315852473223</v>
      </c>
      <c r="R3" s="91">
        <f t="shared" ref="R3:R11" si="18">(F3-MIN(F$2:F$11))/(MAX(F$2:F$11)-MIN(F$2:F$11))+0.001</f>
        <v>0.325497825636778</v>
      </c>
      <c r="S3" s="91">
        <f t="shared" ref="S3:S11" si="19">(G3-MIN(G$2:G$11))/(MAX(G$2:G$11)-MIN(G$2:G$11))+0.001</f>
        <v>0.284018867924528</v>
      </c>
      <c r="T3" s="91">
        <f t="shared" ref="T3:T11" si="20">(H3-MIN(H$2:H$11))/(MAX(H$2:H$11)-MIN(H$2:H$11))+0.001</f>
        <v>0.341918849291541</v>
      </c>
      <c r="U3" s="91">
        <f t="shared" ref="U3:Z3" si="21">(I3-MIN(I$2:I$11))/(MAX(I$2:I$11)-MIN(I$2:I$11))+0.001</f>
        <v>0.401</v>
      </c>
      <c r="V3" s="91">
        <f t="shared" si="2"/>
        <v>0.0352679127725857</v>
      </c>
      <c r="W3" s="91">
        <f t="shared" si="3"/>
        <v>0.001</v>
      </c>
      <c r="X3" s="91">
        <f t="shared" si="21"/>
        <v>0.216048769159313</v>
      </c>
      <c r="Y3" s="91">
        <f t="shared" si="21"/>
        <v>0.177328052190121</v>
      </c>
      <c r="Z3" s="91">
        <f t="shared" si="21"/>
        <v>0.141530960381051</v>
      </c>
      <c r="AA3" s="89"/>
      <c r="AB3" s="89">
        <f t="shared" ref="AB3:AL3" si="22">P3/SUM(P$2:P$11)</f>
        <v>0.00030929181029502</v>
      </c>
      <c r="AC3" s="89">
        <f t="shared" si="22"/>
        <v>0.0536379516543401</v>
      </c>
      <c r="AD3" s="89">
        <f t="shared" si="22"/>
        <v>0.0542648801892553</v>
      </c>
      <c r="AE3" s="89">
        <f t="shared" si="22"/>
        <v>0.0777812225494755</v>
      </c>
      <c r="AF3" s="89">
        <f t="shared" si="22"/>
        <v>0.044947702151462</v>
      </c>
      <c r="AG3" s="89">
        <f t="shared" si="22"/>
        <v>0.0869848156182213</v>
      </c>
      <c r="AH3" s="89">
        <f t="shared" si="22"/>
        <v>0.0149197409922772</v>
      </c>
      <c r="AI3" s="89">
        <f t="shared" si="22"/>
        <v>0.000135916804709895</v>
      </c>
      <c r="AJ3" s="89">
        <f t="shared" si="22"/>
        <v>0.0419185911334844</v>
      </c>
      <c r="AK3" s="89">
        <f t="shared" si="22"/>
        <v>0.0356909323164132</v>
      </c>
      <c r="AL3" s="89">
        <f t="shared" si="22"/>
        <v>0.0365136097174967</v>
      </c>
      <c r="AM3" s="89"/>
      <c r="AN3" s="89">
        <f t="shared" ref="AN3:AX3" si="23">AB3*LN(AB3)</f>
        <v>-0.00249945682001178</v>
      </c>
      <c r="AO3" s="89">
        <f t="shared" si="23"/>
        <v>-0.156917742184106</v>
      </c>
      <c r="AP3" s="89">
        <f t="shared" si="23"/>
        <v>-0.158121242453702</v>
      </c>
      <c r="AQ3" s="89">
        <f t="shared" si="23"/>
        <v>-0.198641982185305</v>
      </c>
      <c r="AR3" s="89">
        <f t="shared" si="23"/>
        <v>-0.139439262480687</v>
      </c>
      <c r="AS3" s="89">
        <f t="shared" si="23"/>
        <v>-0.212418808065582</v>
      </c>
      <c r="AT3" s="89">
        <f t="shared" si="23"/>
        <v>-0.062738555912716</v>
      </c>
      <c r="AU3" s="89">
        <f t="shared" si="23"/>
        <v>-0.00121013086560101</v>
      </c>
      <c r="AV3" s="89">
        <f t="shared" si="23"/>
        <v>-0.132966854586782</v>
      </c>
      <c r="AW3" s="89">
        <f t="shared" si="23"/>
        <v>-0.118952831397981</v>
      </c>
      <c r="AX3" s="89">
        <f t="shared" si="23"/>
        <v>-0.120862612111137</v>
      </c>
      <c r="AY3" s="89" t="s">
        <v>181</v>
      </c>
      <c r="AZ3" s="91">
        <f t="shared" ref="AZ3:BJ3" si="24">-1/LN(10)*AZ2</f>
        <v>0.738365402205364</v>
      </c>
      <c r="BA3" s="91">
        <f t="shared" si="24"/>
        <v>0.811411601011975</v>
      </c>
      <c r="BB3" s="91">
        <f t="shared" si="24"/>
        <v>0.936441914651431</v>
      </c>
      <c r="BC3" s="91">
        <f t="shared" si="24"/>
        <v>0.822482495611318</v>
      </c>
      <c r="BD3" s="91">
        <f t="shared" si="24"/>
        <v>0.935247646499445</v>
      </c>
      <c r="BE3" s="91">
        <f t="shared" si="24"/>
        <v>0.867557970000469</v>
      </c>
      <c r="BF3" s="91">
        <f t="shared" si="24"/>
        <v>0.665821163902256</v>
      </c>
      <c r="BG3" s="91">
        <f t="shared" si="24"/>
        <v>0.935549663896734</v>
      </c>
      <c r="BH3" s="91">
        <f t="shared" si="24"/>
        <v>0.923097397983083</v>
      </c>
      <c r="BI3" s="91">
        <f t="shared" si="24"/>
        <v>0.902400420598313</v>
      </c>
      <c r="BJ3" s="91">
        <f t="shared" si="24"/>
        <v>0.891132012179993</v>
      </c>
      <c r="BK3" s="89"/>
      <c r="BL3" s="89">
        <f t="shared" ref="BL3:BV3" si="25">AZ$7*P3</f>
        <v>0.000384865785596804</v>
      </c>
      <c r="BM3" s="89">
        <f t="shared" si="25"/>
        <v>0.0886938818863734</v>
      </c>
      <c r="BN3" s="89">
        <f t="shared" si="25"/>
        <v>0.0374099328377781</v>
      </c>
      <c r="BO3" s="89">
        <f t="shared" si="25"/>
        <v>0.0787345488445679</v>
      </c>
      <c r="BP3" s="89">
        <f t="shared" si="25"/>
        <v>0.136731610217095</v>
      </c>
      <c r="BQ3" s="89">
        <f t="shared" si="25"/>
        <v>0.129478558071084</v>
      </c>
      <c r="BR3" s="89">
        <f t="shared" si="25"/>
        <v>0.0191913886732209</v>
      </c>
      <c r="BS3" s="89">
        <f t="shared" si="25"/>
        <v>0.000455839964304929</v>
      </c>
      <c r="BT3" s="89">
        <f t="shared" si="25"/>
        <v>0.0411542358480142</v>
      </c>
      <c r="BU3" s="89">
        <f t="shared" si="25"/>
        <v>0.0820752198488808</v>
      </c>
      <c r="BV3" s="89">
        <f t="shared" si="25"/>
        <v>0.0490645617856492</v>
      </c>
      <c r="BW3" s="89"/>
      <c r="BX3" s="89">
        <f t="shared" si="8"/>
        <v>0.126488680509748</v>
      </c>
      <c r="BY3" s="89">
        <f t="shared" si="9"/>
        <v>0.344944717132747</v>
      </c>
      <c r="BZ3" s="89">
        <f t="shared" si="10"/>
        <v>0.0196472286375258</v>
      </c>
      <c r="CA3" s="89">
        <f t="shared" si="11"/>
        <v>0.172294017482544</v>
      </c>
      <c r="CB3" s="89"/>
      <c r="CC3" s="89">
        <f t="shared" ref="CC3:CF3" si="26">BX3/SUM(BX$2:BX$11)</f>
        <v>0.0352600762067412</v>
      </c>
      <c r="CD3" s="89">
        <f t="shared" si="26"/>
        <v>0.0622330350085069</v>
      </c>
      <c r="CE3" s="89">
        <f t="shared" si="26"/>
        <v>0.00423420289799439</v>
      </c>
      <c r="CF3" s="89">
        <f t="shared" si="26"/>
        <v>0.0372518816869766</v>
      </c>
      <c r="CG3" s="89"/>
      <c r="CH3" s="89">
        <f t="shared" ref="CH3:CK3" si="27">CC3*LN(CC3)</f>
        <v>-0.117945093862148</v>
      </c>
      <c r="CI3" s="89">
        <f t="shared" si="27"/>
        <v>-0.172813005030836</v>
      </c>
      <c r="CJ3" s="89">
        <f t="shared" si="27"/>
        <v>-0.0231380565771139</v>
      </c>
      <c r="CK3" s="89">
        <f t="shared" si="27"/>
        <v>-0.122560658407425</v>
      </c>
      <c r="CL3" s="89" t="s">
        <v>181</v>
      </c>
      <c r="CM3" s="91">
        <f t="shared" ref="CM3:CP3" si="28">-1/LN(10)*CM2</f>
        <v>0.877892187505244</v>
      </c>
      <c r="CN3" s="91">
        <f t="shared" si="28"/>
        <v>0.956783849286353</v>
      </c>
      <c r="CO3" s="91">
        <f t="shared" si="28"/>
        <v>0.912206984215553</v>
      </c>
      <c r="CP3" s="91">
        <f t="shared" si="28"/>
        <v>0.909716557108796</v>
      </c>
      <c r="CQ3" s="89"/>
      <c r="CR3" s="89">
        <f t="shared" ref="CR3:CU3" si="29">CM$7*BX3</f>
        <v>0.0309247986806827</v>
      </c>
      <c r="CS3" s="89">
        <f t="shared" si="29"/>
        <v>0.0378630030682768</v>
      </c>
      <c r="CT3" s="89">
        <f t="shared" si="29"/>
        <v>0.00539881253285724</v>
      </c>
      <c r="CU3" s="89">
        <f t="shared" si="29"/>
        <v>0.0639142581398683</v>
      </c>
      <c r="CV3" s="89">
        <f t="shared" si="16"/>
        <v>0.138100872421685</v>
      </c>
      <c r="CW3" s="89"/>
      <c r="CX3">
        <f t="shared" ref="CX3:CX41" si="30">MEDIAN(CR3:CV3)</f>
        <v>0.0378630030682768</v>
      </c>
    </row>
    <row r="4" spans="1:102">
      <c r="A4" s="125" t="s">
        <v>29</v>
      </c>
      <c r="B4" s="126">
        <v>2014</v>
      </c>
      <c r="C4" s="125" t="s">
        <v>26</v>
      </c>
      <c r="D4">
        <v>19302</v>
      </c>
      <c r="E4">
        <v>5.0531551</v>
      </c>
      <c r="F4">
        <v>112333</v>
      </c>
      <c r="G4">
        <v>82</v>
      </c>
      <c r="H4">
        <v>8888</v>
      </c>
      <c r="I4">
        <v>12</v>
      </c>
      <c r="J4">
        <v>12559</v>
      </c>
      <c r="K4">
        <v>32.145966</v>
      </c>
      <c r="L4">
        <v>295400</v>
      </c>
      <c r="M4">
        <v>8417</v>
      </c>
      <c r="N4">
        <v>61317</v>
      </c>
      <c r="O4" s="89"/>
      <c r="P4" s="90">
        <f t="shared" ref="P4:R4" si="31">(D4-MIN(D$2:D$11))/(MAX(D$2:D$11)-MIN(D$2:D$11))+0.001</f>
        <v>0.0174968461911693</v>
      </c>
      <c r="Q4" s="91">
        <f t="shared" si="31"/>
        <v>0.103037901530712</v>
      </c>
      <c r="R4" s="91">
        <f t="shared" si="18"/>
        <v>0.585504333934858</v>
      </c>
      <c r="S4" s="91">
        <f t="shared" si="19"/>
        <v>0.246283018867925</v>
      </c>
      <c r="T4" s="91">
        <f t="shared" si="20"/>
        <v>0.682837698583083</v>
      </c>
      <c r="U4" s="91">
        <f t="shared" ref="U4:Z4" si="32">(I4-MIN(I$2:I$11))/(MAX(I$2:I$11)-MIN(I$2:I$11))+0.001</f>
        <v>0.601</v>
      </c>
      <c r="V4" s="91">
        <f t="shared" si="2"/>
        <v>0.0430560747663551</v>
      </c>
      <c r="W4" s="91">
        <f t="shared" si="3"/>
        <v>0.501276366766017</v>
      </c>
      <c r="X4" s="91">
        <f t="shared" si="32"/>
        <v>0.387901997213191</v>
      </c>
      <c r="Y4" s="91">
        <f t="shared" si="32"/>
        <v>0.362602982292637</v>
      </c>
      <c r="Z4" s="91">
        <f t="shared" si="32"/>
        <v>0.314850016615589</v>
      </c>
      <c r="AA4" s="89"/>
      <c r="AB4" s="89">
        <f t="shared" ref="AB4:AL4" si="33">P4/SUM(P$2:P$11)</f>
        <v>0.00541163123292029</v>
      </c>
      <c r="AC4" s="89">
        <f t="shared" si="33"/>
        <v>0.0311689107532198</v>
      </c>
      <c r="AD4" s="89">
        <f t="shared" si="33"/>
        <v>0.0976114739602575</v>
      </c>
      <c r="AE4" s="89">
        <f t="shared" si="33"/>
        <v>0.0674469074562083</v>
      </c>
      <c r="AF4" s="89">
        <f t="shared" si="33"/>
        <v>0.0897639470807071</v>
      </c>
      <c r="AG4" s="89">
        <f t="shared" si="33"/>
        <v>0.130368763557484</v>
      </c>
      <c r="AH4" s="89">
        <f t="shared" si="33"/>
        <v>0.0182144457428022</v>
      </c>
      <c r="AI4" s="89">
        <f t="shared" si="33"/>
        <v>0.0681318820474227</v>
      </c>
      <c r="AJ4" s="89">
        <f t="shared" si="33"/>
        <v>0.0752621979024168</v>
      </c>
      <c r="AK4" s="89">
        <f t="shared" si="33"/>
        <v>0.0729813379152262</v>
      </c>
      <c r="AL4" s="89">
        <f t="shared" si="33"/>
        <v>0.0812282386503765</v>
      </c>
      <c r="AM4" s="89"/>
      <c r="AN4" s="89">
        <f t="shared" ref="AN4:AX4" si="34">AB4*LN(AB4)</f>
        <v>-0.0282444112184262</v>
      </c>
      <c r="AO4" s="89">
        <f t="shared" si="34"/>
        <v>-0.108104196996802</v>
      </c>
      <c r="AP4" s="89">
        <f t="shared" si="34"/>
        <v>-0.227118495739517</v>
      </c>
      <c r="AQ4" s="89">
        <f t="shared" si="34"/>
        <v>-0.181864822401972</v>
      </c>
      <c r="AR4" s="89">
        <f t="shared" si="34"/>
        <v>-0.216382445275541</v>
      </c>
      <c r="AS4" s="89">
        <f t="shared" si="34"/>
        <v>-0.265611780710357</v>
      </c>
      <c r="AT4" s="89">
        <f t="shared" si="34"/>
        <v>-0.0729586960569217</v>
      </c>
      <c r="AU4" s="89">
        <f t="shared" si="34"/>
        <v>-0.183023356759215</v>
      </c>
      <c r="AV4" s="89">
        <f t="shared" si="34"/>
        <v>-0.19468654433839</v>
      </c>
      <c r="AW4" s="89">
        <f t="shared" si="34"/>
        <v>-0.191032411664196</v>
      </c>
      <c r="AX4" s="89">
        <f t="shared" si="34"/>
        <v>-0.20392286975711</v>
      </c>
      <c r="AY4" s="91" t="s">
        <v>182</v>
      </c>
      <c r="AZ4" s="89">
        <f t="shared" ref="AZ4:BJ4" si="35">1-AZ3</f>
        <v>0.261634597794636</v>
      </c>
      <c r="BA4" s="89">
        <f t="shared" si="35"/>
        <v>0.188588398988025</v>
      </c>
      <c r="BB4" s="89">
        <f t="shared" si="35"/>
        <v>0.0635580853485688</v>
      </c>
      <c r="BC4" s="89">
        <f t="shared" si="35"/>
        <v>0.177517504388682</v>
      </c>
      <c r="BD4" s="89">
        <f t="shared" si="35"/>
        <v>0.0647523535005549</v>
      </c>
      <c r="BE4" s="89">
        <f t="shared" si="35"/>
        <v>0.132442029999531</v>
      </c>
      <c r="BF4" s="89">
        <f t="shared" si="35"/>
        <v>0.334178836097744</v>
      </c>
      <c r="BG4" s="89">
        <f t="shared" si="35"/>
        <v>0.0644503361032657</v>
      </c>
      <c r="BH4" s="89">
        <f t="shared" si="35"/>
        <v>0.0769026020169171</v>
      </c>
      <c r="BI4" s="89">
        <f t="shared" si="35"/>
        <v>0.0975995794016873</v>
      </c>
      <c r="BJ4" s="89">
        <f t="shared" si="35"/>
        <v>0.108867987820007</v>
      </c>
      <c r="BK4" s="89"/>
      <c r="BL4" s="89">
        <f t="shared" ref="BL4:BV4" si="36">AZ$7*P4</f>
        <v>0.00673393745483081</v>
      </c>
      <c r="BM4" s="89">
        <f t="shared" si="36"/>
        <v>0.0515398445244191</v>
      </c>
      <c r="BN4" s="89">
        <f t="shared" si="36"/>
        <v>0.0672928544634067</v>
      </c>
      <c r="BO4" s="89">
        <f t="shared" si="36"/>
        <v>0.0682735711199195</v>
      </c>
      <c r="BP4" s="89">
        <f t="shared" si="36"/>
        <v>0.27306332551614</v>
      </c>
      <c r="BQ4" s="89">
        <f t="shared" si="36"/>
        <v>0.194056392520503</v>
      </c>
      <c r="BR4" s="89">
        <f t="shared" si="36"/>
        <v>0.0234293951817494</v>
      </c>
      <c r="BS4" s="89">
        <f t="shared" si="36"/>
        <v>0.228501801133525</v>
      </c>
      <c r="BT4" s="89">
        <f t="shared" si="36"/>
        <v>0.0738898459886887</v>
      </c>
      <c r="BU4" s="89">
        <f t="shared" si="36"/>
        <v>0.167828604227944</v>
      </c>
      <c r="BV4" s="89">
        <f t="shared" si="36"/>
        <v>0.109149108095196</v>
      </c>
      <c r="BW4" s="89"/>
      <c r="BX4" s="89">
        <f t="shared" si="8"/>
        <v>0.125566636442657</v>
      </c>
      <c r="BY4" s="89">
        <f t="shared" si="9"/>
        <v>0.535393289156562</v>
      </c>
      <c r="BZ4" s="89">
        <f t="shared" si="10"/>
        <v>0.251931196315275</v>
      </c>
      <c r="CA4" s="89">
        <f t="shared" si="11"/>
        <v>0.350867558311829</v>
      </c>
      <c r="CB4" s="89"/>
      <c r="CC4" s="89">
        <f t="shared" ref="CC4:CF4" si="37">BX4/SUM(BX$2:BX$11)</f>
        <v>0.0350030465346741</v>
      </c>
      <c r="CD4" s="89">
        <f t="shared" si="37"/>
        <v>0.0965927224059432</v>
      </c>
      <c r="CE4" s="89">
        <f t="shared" si="37"/>
        <v>0.0542940595446576</v>
      </c>
      <c r="CF4" s="89">
        <f t="shared" si="37"/>
        <v>0.0758614661205799</v>
      </c>
      <c r="CG4" s="89"/>
      <c r="CH4" s="89">
        <f t="shared" ref="CH4:CK4" si="38">CC4*LN(CC4)</f>
        <v>-0.117341419169814</v>
      </c>
      <c r="CI4" s="89">
        <f t="shared" si="38"/>
        <v>-0.225761521845801</v>
      </c>
      <c r="CJ4" s="89">
        <f t="shared" si="38"/>
        <v>-0.158177080337313</v>
      </c>
      <c r="CK4" s="89">
        <f t="shared" si="38"/>
        <v>-0.195635070036235</v>
      </c>
      <c r="CL4" s="91" t="s">
        <v>182</v>
      </c>
      <c r="CM4" s="89">
        <f t="shared" ref="CM4:CP4" si="39">1-CM3</f>
        <v>0.122107812494756</v>
      </c>
      <c r="CN4" s="89">
        <f t="shared" si="39"/>
        <v>0.0432161507136474</v>
      </c>
      <c r="CO4" s="89">
        <f t="shared" si="39"/>
        <v>0.0877930157844473</v>
      </c>
      <c r="CP4" s="89">
        <f t="shared" si="39"/>
        <v>0.0902834428912045</v>
      </c>
      <c r="CQ4" s="89"/>
      <c r="CR4" s="89">
        <f t="shared" ref="CR4:CU4" si="40">CM$7*BX4</f>
        <v>0.0306993711797031</v>
      </c>
      <c r="CS4" s="89">
        <f t="shared" si="40"/>
        <v>0.0587676712911319</v>
      </c>
      <c r="CT4" s="89">
        <f t="shared" si="40"/>
        <v>0.0692275396788941</v>
      </c>
      <c r="CU4" s="89">
        <f t="shared" si="40"/>
        <v>0.130157970790364</v>
      </c>
      <c r="CV4" s="89">
        <f t="shared" si="16"/>
        <v>0.288852552940093</v>
      </c>
      <c r="CW4" s="89"/>
      <c r="CX4">
        <f t="shared" si="30"/>
        <v>0.0692275396788941</v>
      </c>
    </row>
    <row r="5" spans="1:102">
      <c r="A5" s="125" t="s">
        <v>29</v>
      </c>
      <c r="B5" s="126">
        <v>2015</v>
      </c>
      <c r="C5" s="125" t="s">
        <v>26</v>
      </c>
      <c r="D5">
        <v>19451</v>
      </c>
      <c r="E5">
        <v>5.1813274</v>
      </c>
      <c r="F5">
        <v>111304</v>
      </c>
      <c r="G5">
        <v>95</v>
      </c>
      <c r="H5">
        <v>8387</v>
      </c>
      <c r="I5">
        <v>12</v>
      </c>
      <c r="J5">
        <v>12546</v>
      </c>
      <c r="K5">
        <v>29.53389</v>
      </c>
      <c r="L5">
        <v>325300</v>
      </c>
      <c r="M5">
        <v>7888</v>
      </c>
      <c r="N5">
        <v>60247</v>
      </c>
      <c r="O5" s="89"/>
      <c r="P5" s="90">
        <f t="shared" ref="P5:R5" si="41">(D5-MIN(D$2:D$11))/(MAX(D$2:D$11)-MIN(D$2:D$11))+0.001</f>
        <v>0.0319558466763707</v>
      </c>
      <c r="Q5" s="91">
        <f t="shared" si="41"/>
        <v>0.164406349799145</v>
      </c>
      <c r="R5" s="91">
        <f t="shared" si="18"/>
        <v>0.555063248824069</v>
      </c>
      <c r="S5" s="91">
        <f t="shared" si="19"/>
        <v>0.491566037735849</v>
      </c>
      <c r="T5" s="91">
        <f t="shared" si="20"/>
        <v>0.575280807213396</v>
      </c>
      <c r="U5" s="91">
        <f t="shared" ref="U5:Z5" si="42">(I5-MIN(I$2:I$11))/(MAX(I$2:I$11)-MIN(I$2:I$11))+0.001</f>
        <v>0.601</v>
      </c>
      <c r="V5" s="91">
        <f t="shared" si="2"/>
        <v>0.0464309449636552</v>
      </c>
      <c r="W5" s="91">
        <f t="shared" si="3"/>
        <v>0.659325846068038</v>
      </c>
      <c r="X5" s="91">
        <f t="shared" si="42"/>
        <v>0.526777984208082</v>
      </c>
      <c r="Y5" s="91">
        <f t="shared" si="42"/>
        <v>0.264000931966449</v>
      </c>
      <c r="Z5" s="91">
        <f t="shared" si="42"/>
        <v>0.275341838053391</v>
      </c>
      <c r="AA5" s="89"/>
      <c r="AB5" s="89">
        <f t="shared" ref="AB5:AL5" si="43">P5/SUM(P$2:P$11)</f>
        <v>0.0098836816680448</v>
      </c>
      <c r="AC5" s="89">
        <f t="shared" si="43"/>
        <v>0.0497328339186409</v>
      </c>
      <c r="AD5" s="89">
        <f t="shared" si="43"/>
        <v>0.0925365342640053</v>
      </c>
      <c r="AE5" s="89">
        <f t="shared" si="43"/>
        <v>0.134619955562445</v>
      </c>
      <c r="AF5" s="89">
        <f t="shared" si="43"/>
        <v>0.0756248169109641</v>
      </c>
      <c r="AG5" s="89">
        <f t="shared" si="43"/>
        <v>0.130368763557484</v>
      </c>
      <c r="AH5" s="89">
        <f t="shared" si="43"/>
        <v>0.0196421511346963</v>
      </c>
      <c r="AI5" s="89">
        <f t="shared" si="43"/>
        <v>0.089613462260216</v>
      </c>
      <c r="AJ5" s="89">
        <f t="shared" si="43"/>
        <v>0.102207436885959</v>
      </c>
      <c r="AK5" s="89">
        <f t="shared" si="43"/>
        <v>0.0531356391609284</v>
      </c>
      <c r="AL5" s="89">
        <f t="shared" si="43"/>
        <v>0.0710355132651653</v>
      </c>
      <c r="AM5" s="89"/>
      <c r="AN5" s="89">
        <f t="shared" ref="AN5:AX5" si="44">AB5*LN(AB5)</f>
        <v>-0.0456316753413829</v>
      </c>
      <c r="AO5" s="89">
        <f t="shared" si="44"/>
        <v>-0.149252706654861</v>
      </c>
      <c r="AP5" s="89">
        <f t="shared" si="44"/>
        <v>-0.220250993729184</v>
      </c>
      <c r="AQ5" s="89">
        <f t="shared" si="44"/>
        <v>-0.269953344992821</v>
      </c>
      <c r="AR5" s="89">
        <f t="shared" si="44"/>
        <v>-0.195261067782695</v>
      </c>
      <c r="AS5" s="89">
        <f t="shared" si="44"/>
        <v>-0.265611780710357</v>
      </c>
      <c r="AT5" s="89">
        <f t="shared" si="44"/>
        <v>-0.0771951753188065</v>
      </c>
      <c r="AU5" s="89">
        <f t="shared" si="44"/>
        <v>-0.216170049410998</v>
      </c>
      <c r="AV5" s="89">
        <f t="shared" si="44"/>
        <v>-0.2331096971124</v>
      </c>
      <c r="AW5" s="89">
        <f t="shared" si="44"/>
        <v>-0.155948180855015</v>
      </c>
      <c r="AX5" s="89">
        <f t="shared" si="44"/>
        <v>-0.187858766656611</v>
      </c>
      <c r="AY5" s="91" t="s">
        <v>183</v>
      </c>
      <c r="AZ5" s="77">
        <f t="shared" ref="AZ5:BB5" si="45">AZ4/(3-SUM($AZ3:$BB3))</f>
        <v>0.509233615043477</v>
      </c>
      <c r="BA5" s="77">
        <f t="shared" si="45"/>
        <v>0.367059834522782</v>
      </c>
      <c r="BB5" s="77">
        <f t="shared" si="45"/>
        <v>0.123706550433741</v>
      </c>
      <c r="BC5" s="77">
        <f t="shared" ref="BC5:BE5" si="46">BC4/(3-SUM($BC3:$BE3))</f>
        <v>0.473743988718547</v>
      </c>
      <c r="BD5" s="77">
        <f t="shared" si="46"/>
        <v>0.17280570911531</v>
      </c>
      <c r="BE5" s="77">
        <f t="shared" si="46"/>
        <v>0.353450302166143</v>
      </c>
      <c r="BF5" s="77">
        <f>BF4/(2-SUM($BF3:$BG3))</f>
        <v>0.838320071390142</v>
      </c>
      <c r="BG5" s="77">
        <f>BG4/(2-SUM($BF3:$BG3))</f>
        <v>0.161679928609857</v>
      </c>
      <c r="BH5" s="77">
        <f t="shared" ref="BH5:BJ5" si="47">BH4/(3-SUM($BH3:$BJ3))</f>
        <v>0.271385665694971</v>
      </c>
      <c r="BI5" s="77">
        <f t="shared" si="47"/>
        <v>0.344424325481853</v>
      </c>
      <c r="BJ5" s="77">
        <f t="shared" si="47"/>
        <v>0.384190008823176</v>
      </c>
      <c r="BK5" s="89"/>
      <c r="BL5" s="89">
        <f t="shared" ref="BL5:BV5" si="48">AZ$7*P5</f>
        <v>0.0122987120355124</v>
      </c>
      <c r="BM5" s="89">
        <f t="shared" si="48"/>
        <v>0.0822365127937853</v>
      </c>
      <c r="BN5" s="89">
        <f t="shared" si="48"/>
        <v>0.063794216808068</v>
      </c>
      <c r="BO5" s="89">
        <f t="shared" si="48"/>
        <v>0.136269926330136</v>
      </c>
      <c r="BP5" s="89">
        <f t="shared" si="48"/>
        <v>0.230051871256177</v>
      </c>
      <c r="BQ5" s="89">
        <f t="shared" si="48"/>
        <v>0.194056392520503</v>
      </c>
      <c r="BR5" s="89">
        <f t="shared" si="48"/>
        <v>0.0252658646687785</v>
      </c>
      <c r="BS5" s="89">
        <f t="shared" si="48"/>
        <v>0.300547070136971</v>
      </c>
      <c r="BT5" s="89">
        <f t="shared" si="48"/>
        <v>0.100343757967234</v>
      </c>
      <c r="BU5" s="89">
        <f t="shared" si="48"/>
        <v>0.122191239704278</v>
      </c>
      <c r="BV5" s="89">
        <f t="shared" si="48"/>
        <v>0.0954528012031603</v>
      </c>
      <c r="BW5" s="89"/>
      <c r="BX5" s="89">
        <f t="shared" si="8"/>
        <v>0.158329441637366</v>
      </c>
      <c r="BY5" s="89">
        <f t="shared" si="9"/>
        <v>0.560378190106815</v>
      </c>
      <c r="BZ5" s="89">
        <f t="shared" si="10"/>
        <v>0.32581293480575</v>
      </c>
      <c r="CA5" s="89">
        <f t="shared" si="11"/>
        <v>0.317987798874672</v>
      </c>
      <c r="CB5" s="89"/>
      <c r="CC5" s="89">
        <f t="shared" ref="CC5:CF5" si="49">BX5/SUM(BX$2:BX$11)</f>
        <v>0.0441360298439832</v>
      </c>
      <c r="CD5" s="89">
        <f t="shared" si="49"/>
        <v>0.101100361277603</v>
      </c>
      <c r="CE5" s="89">
        <f t="shared" si="49"/>
        <v>0.0702164207588867</v>
      </c>
      <c r="CF5" s="89">
        <f t="shared" si="49"/>
        <v>0.0687524966604342</v>
      </c>
      <c r="CG5" s="89"/>
      <c r="CH5" s="89">
        <f t="shared" ref="CH5:CK5" si="50">CC5*LN(CC5)</f>
        <v>-0.137725546628482</v>
      </c>
      <c r="CI5" s="89">
        <f t="shared" si="50"/>
        <v>-0.231685791605641</v>
      </c>
      <c r="CJ5" s="89">
        <f t="shared" si="50"/>
        <v>-0.186506966689183</v>
      </c>
      <c r="CK5" s="89">
        <f t="shared" si="50"/>
        <v>-0.184067087342079</v>
      </c>
      <c r="CL5" s="91" t="s">
        <v>183</v>
      </c>
      <c r="CM5" s="89">
        <f t="shared" ref="CM5:CP5" si="51">CM4/(4-SUM($CM3:$CP3))</f>
        <v>0.355584340359325</v>
      </c>
      <c r="CN5" s="89">
        <f t="shared" si="51"/>
        <v>0.125847692546629</v>
      </c>
      <c r="CO5" s="89">
        <f t="shared" si="51"/>
        <v>0.255657856512738</v>
      </c>
      <c r="CP5" s="89">
        <f t="shared" si="51"/>
        <v>0.262910110581308</v>
      </c>
      <c r="CQ5" s="89"/>
      <c r="CR5" s="89">
        <f t="shared" ref="CR5:CU5" si="52">CM$7*BX5</f>
        <v>0.03870944094071</v>
      </c>
      <c r="CS5" s="89">
        <f t="shared" si="52"/>
        <v>0.0615101495328727</v>
      </c>
      <c r="CT5" s="89">
        <f t="shared" si="52"/>
        <v>0.0895293167422411</v>
      </c>
      <c r="CU5" s="89">
        <f t="shared" si="52"/>
        <v>0.11796088198282</v>
      </c>
      <c r="CV5" s="89">
        <f t="shared" si="16"/>
        <v>0.307709789198644</v>
      </c>
      <c r="CW5" s="89"/>
      <c r="CX5">
        <f t="shared" si="30"/>
        <v>0.0895293167422411</v>
      </c>
    </row>
    <row r="6" spans="1:102">
      <c r="A6" s="125" t="s">
        <v>29</v>
      </c>
      <c r="B6" s="126">
        <v>2016</v>
      </c>
      <c r="C6" s="125" t="s">
        <v>26</v>
      </c>
      <c r="D6">
        <v>20681</v>
      </c>
      <c r="E6">
        <v>5.0460809</v>
      </c>
      <c r="F6">
        <v>116691</v>
      </c>
      <c r="G6">
        <v>71</v>
      </c>
      <c r="H6">
        <v>10370</v>
      </c>
      <c r="I6">
        <v>9</v>
      </c>
      <c r="J6">
        <v>12149</v>
      </c>
      <c r="K6">
        <v>25.547632</v>
      </c>
      <c r="L6">
        <v>331100</v>
      </c>
      <c r="M6">
        <v>8547</v>
      </c>
      <c r="N6">
        <v>63271</v>
      </c>
      <c r="O6" s="89"/>
      <c r="P6" s="90">
        <f t="shared" ref="P6:R6" si="53">(D6-MIN(D$2:D$11))/(MAX(D$2:D$11)-MIN(D$2:D$11))+0.001</f>
        <v>0.151315380883066</v>
      </c>
      <c r="Q6" s="91">
        <f t="shared" si="53"/>
        <v>0.0996507993507519</v>
      </c>
      <c r="R6" s="91">
        <f t="shared" si="18"/>
        <v>0.714427802266071</v>
      </c>
      <c r="S6" s="91">
        <f t="shared" si="19"/>
        <v>0.0387358490566038</v>
      </c>
      <c r="T6" s="91">
        <f t="shared" si="20"/>
        <v>1.001</v>
      </c>
      <c r="U6" s="91">
        <f t="shared" ref="U6:Z6" si="54">(I6-MIN(I$2:I$11))/(MAX(I$2:I$11)-MIN(I$2:I$11))+0.001</f>
        <v>0.001</v>
      </c>
      <c r="V6" s="91">
        <f t="shared" si="2"/>
        <v>0.149494288681205</v>
      </c>
      <c r="W6" s="91">
        <f t="shared" si="3"/>
        <v>0.900523269597641</v>
      </c>
      <c r="X6" s="91">
        <f t="shared" si="54"/>
        <v>0.553717138875987</v>
      </c>
      <c r="Y6" s="91">
        <f t="shared" si="54"/>
        <v>0.386834109972041</v>
      </c>
      <c r="Z6" s="91">
        <f t="shared" si="54"/>
        <v>0.386998596905808</v>
      </c>
      <c r="AA6" s="89"/>
      <c r="AB6" s="89">
        <f t="shared" ref="AB6:AL6" si="55">P6/SUM(P$2:P$11)</f>
        <v>0.0468006080788041</v>
      </c>
      <c r="AC6" s="89">
        <f t="shared" si="55"/>
        <v>0.0301443141340063</v>
      </c>
      <c r="AD6" s="89">
        <f t="shared" si="55"/>
        <v>0.11910475597801</v>
      </c>
      <c r="AE6" s="89">
        <f t="shared" si="55"/>
        <v>0.0106081744432388</v>
      </c>
      <c r="AF6" s="89">
        <f t="shared" si="55"/>
        <v>0.131588679439108</v>
      </c>
      <c r="AG6" s="89">
        <f t="shared" si="55"/>
        <v>0.000216919739696312</v>
      </c>
      <c r="AH6" s="89">
        <f t="shared" si="55"/>
        <v>0.0632420773333099</v>
      </c>
      <c r="AI6" s="89">
        <f t="shared" si="55"/>
        <v>0.122396245370619</v>
      </c>
      <c r="AJ6" s="89">
        <f t="shared" si="55"/>
        <v>0.10743427254163</v>
      </c>
      <c r="AK6" s="89">
        <f t="shared" si="55"/>
        <v>0.0778583527319724</v>
      </c>
      <c r="AL6" s="89">
        <f t="shared" si="55"/>
        <v>0.0998418698678556</v>
      </c>
      <c r="AM6" s="89"/>
      <c r="AN6" s="89">
        <f t="shared" ref="AN6:AX6" si="56">AB6*LN(AB6)</f>
        <v>-0.143296866936295</v>
      </c>
      <c r="AO6" s="89">
        <f t="shared" si="56"/>
        <v>-0.105558122097652</v>
      </c>
      <c r="AP6" s="89">
        <f t="shared" si="56"/>
        <v>-0.253425367350202</v>
      </c>
      <c r="AQ6" s="89">
        <f t="shared" si="56"/>
        <v>-0.0482261443373804</v>
      </c>
      <c r="AR6" s="89">
        <f t="shared" si="56"/>
        <v>-0.266871617137345</v>
      </c>
      <c r="AS6" s="89">
        <f t="shared" si="56"/>
        <v>-0.00182993126594158</v>
      </c>
      <c r="AT6" s="89">
        <f t="shared" si="56"/>
        <v>-0.174597804954688</v>
      </c>
      <c r="AU6" s="89">
        <f t="shared" si="56"/>
        <v>-0.25709228336939</v>
      </c>
      <c r="AV6" s="89">
        <f t="shared" si="56"/>
        <v>-0.239672544125271</v>
      </c>
      <c r="AW6" s="89">
        <f t="shared" si="56"/>
        <v>-0.198761793093287</v>
      </c>
      <c r="AX6" s="89">
        <f t="shared" si="56"/>
        <v>-0.230052406254873</v>
      </c>
      <c r="AY6" s="89" t="s">
        <v>184</v>
      </c>
      <c r="AZ6" s="92">
        <v>0.26049795615013</v>
      </c>
      <c r="BA6" s="92">
        <v>0.633345720302242</v>
      </c>
      <c r="BB6" s="92">
        <v>0.106156323547628</v>
      </c>
      <c r="BC6" s="92">
        <v>0.0806878306878307</v>
      </c>
      <c r="BD6" s="92">
        <v>0.626984126984127</v>
      </c>
      <c r="BE6" s="92">
        <v>0.292328042328042</v>
      </c>
      <c r="BF6" s="92">
        <v>0.25</v>
      </c>
      <c r="BG6" s="92">
        <v>0.75</v>
      </c>
      <c r="BH6" s="92">
        <v>0.10958605664488</v>
      </c>
      <c r="BI6" s="92">
        <v>0.581263616557734</v>
      </c>
      <c r="BJ6" s="92">
        <v>0.309150326797386</v>
      </c>
      <c r="BK6" s="89"/>
      <c r="BL6" s="89">
        <f t="shared" ref="BL6:BV6" si="57">AZ$7*P6</f>
        <v>0.0582361129364408</v>
      </c>
      <c r="BM6" s="89">
        <f t="shared" si="57"/>
        <v>0.049845606606623</v>
      </c>
      <c r="BN6" s="89">
        <f t="shared" si="57"/>
        <v>0.082110213940536</v>
      </c>
      <c r="BO6" s="89">
        <f t="shared" si="57"/>
        <v>0.0107381936343518</v>
      </c>
      <c r="BP6" s="89">
        <f t="shared" si="57"/>
        <v>0.400294812967768</v>
      </c>
      <c r="BQ6" s="89">
        <f t="shared" si="57"/>
        <v>0.000322889172247093</v>
      </c>
      <c r="BR6" s="89">
        <f t="shared" si="57"/>
        <v>0.0813488174649738</v>
      </c>
      <c r="BS6" s="89">
        <f t="shared" si="57"/>
        <v>0.410494495069146</v>
      </c>
      <c r="BT6" s="89">
        <f t="shared" si="57"/>
        <v>0.10547528604334</v>
      </c>
      <c r="BU6" s="89">
        <f t="shared" si="57"/>
        <v>0.179043835585367</v>
      </c>
      <c r="BV6" s="89">
        <f t="shared" si="57"/>
        <v>0.13416086853168</v>
      </c>
      <c r="BW6" s="89"/>
      <c r="BX6" s="89">
        <f t="shared" si="8"/>
        <v>0.1901919334836</v>
      </c>
      <c r="BY6" s="89">
        <f t="shared" si="9"/>
        <v>0.411355895774367</v>
      </c>
      <c r="BZ6" s="89">
        <f t="shared" si="10"/>
        <v>0.49184331253412</v>
      </c>
      <c r="CA6" s="89">
        <f t="shared" si="11"/>
        <v>0.418679990160386</v>
      </c>
      <c r="CB6" s="89"/>
      <c r="CC6" s="89">
        <f t="shared" ref="CC6:CF6" si="58">BX6/SUM(BX$2:BX$11)</f>
        <v>0.0530180411520883</v>
      </c>
      <c r="CD6" s="89">
        <f t="shared" si="58"/>
        <v>0.0742145758180438</v>
      </c>
      <c r="CE6" s="89">
        <f t="shared" si="58"/>
        <v>0.105997869608616</v>
      </c>
      <c r="CF6" s="89">
        <f t="shared" si="58"/>
        <v>0.0905232676447365</v>
      </c>
      <c r="CG6" s="89"/>
      <c r="CH6" s="89">
        <f t="shared" ref="CH6:CK6" si="59">CC6*LN(CC6)</f>
        <v>-0.155720509368784</v>
      </c>
      <c r="CI6" s="89">
        <f t="shared" si="59"/>
        <v>-0.193016876081456</v>
      </c>
      <c r="CJ6" s="89">
        <f t="shared" si="59"/>
        <v>-0.23789486469434</v>
      </c>
      <c r="CK6" s="89">
        <f t="shared" si="59"/>
        <v>-0.217450318939471</v>
      </c>
      <c r="CL6" s="89" t="s">
        <v>184</v>
      </c>
      <c r="CM6" s="92">
        <v>0.133389037433155</v>
      </c>
      <c r="CN6" s="92">
        <v>0.0936831550802139</v>
      </c>
      <c r="CO6" s="92">
        <v>0.293917112299465</v>
      </c>
      <c r="CP6" s="92">
        <v>0.479010695187166</v>
      </c>
      <c r="CQ6" s="89"/>
      <c r="CR6" s="89">
        <f t="shared" ref="CR6:CU6" si="60">CM$7*BX6</f>
        <v>0.0464993960721792</v>
      </c>
      <c r="CS6" s="89">
        <f t="shared" si="60"/>
        <v>0.0451526542378231</v>
      </c>
      <c r="CT6" s="89">
        <f t="shared" si="60"/>
        <v>0.135152386573215</v>
      </c>
      <c r="CU6" s="89">
        <f t="shared" si="60"/>
        <v>0.155313697829465</v>
      </c>
      <c r="CV6" s="89">
        <f t="shared" si="16"/>
        <v>0.382118134712682</v>
      </c>
      <c r="CW6" s="89"/>
      <c r="CX6">
        <f t="shared" si="30"/>
        <v>0.135152386573215</v>
      </c>
    </row>
    <row r="7" spans="1:102">
      <c r="A7" s="125" t="s">
        <v>29</v>
      </c>
      <c r="B7" s="126">
        <v>2017</v>
      </c>
      <c r="C7" s="125" t="s">
        <v>26</v>
      </c>
      <c r="D7">
        <v>21987</v>
      </c>
      <c r="E7">
        <v>4.8400418</v>
      </c>
      <c r="F7">
        <v>119934</v>
      </c>
      <c r="G7">
        <v>69</v>
      </c>
      <c r="H7">
        <v>10370</v>
      </c>
      <c r="I7">
        <v>10</v>
      </c>
      <c r="J7">
        <v>12532</v>
      </c>
      <c r="K7">
        <v>24.428753</v>
      </c>
      <c r="L7">
        <v>380500</v>
      </c>
      <c r="M7">
        <v>9206</v>
      </c>
      <c r="N7">
        <v>64710</v>
      </c>
      <c r="O7" s="89"/>
      <c r="P7" s="90">
        <f t="shared" ref="P7:R7" si="61">(D7-MIN(D$2:D$11))/(MAX(D$2:D$11)-MIN(D$2:D$11))+0.001</f>
        <v>0.278049975739932</v>
      </c>
      <c r="Q7" s="91">
        <f t="shared" si="61"/>
        <v>0.001</v>
      </c>
      <c r="R7" s="91">
        <f t="shared" si="18"/>
        <v>0.810366032600657</v>
      </c>
      <c r="S7" s="91">
        <f t="shared" si="19"/>
        <v>0.001</v>
      </c>
      <c r="T7" s="91">
        <f t="shared" si="20"/>
        <v>1.001</v>
      </c>
      <c r="U7" s="91">
        <f t="shared" ref="U7:Z7" si="62">(I7-MIN(I$2:I$11))/(MAX(I$2:I$11)-MIN(I$2:I$11))+0.001</f>
        <v>0.201</v>
      </c>
      <c r="V7" s="91">
        <f t="shared" si="2"/>
        <v>0.0500654205607477</v>
      </c>
      <c r="W7" s="91">
        <f t="shared" si="3"/>
        <v>0.968223536876221</v>
      </c>
      <c r="X7" s="91">
        <f t="shared" si="62"/>
        <v>0.783164421737111</v>
      </c>
      <c r="Y7" s="91">
        <f t="shared" si="62"/>
        <v>0.509667287977633</v>
      </c>
      <c r="Z7" s="91">
        <f t="shared" si="62"/>
        <v>0.440131558542259</v>
      </c>
      <c r="AA7" s="89"/>
      <c r="AB7" s="89">
        <f t="shared" ref="AB7:AL7" si="63">P7/SUM(P$2:P$11)</f>
        <v>0.0859985803490901</v>
      </c>
      <c r="AC7" s="89">
        <f t="shared" si="63"/>
        <v>0.000302499471458368</v>
      </c>
      <c r="AD7" s="89">
        <f t="shared" si="63"/>
        <v>0.13509895367961</v>
      </c>
      <c r="AE7" s="89">
        <f t="shared" si="63"/>
        <v>0.000273859349971581</v>
      </c>
      <c r="AF7" s="89">
        <f t="shared" si="63"/>
        <v>0.131588679439108</v>
      </c>
      <c r="AG7" s="89">
        <f t="shared" si="63"/>
        <v>0.0436008676789588</v>
      </c>
      <c r="AH7" s="89">
        <f t="shared" si="63"/>
        <v>0.0211796800182746</v>
      </c>
      <c r="AI7" s="89">
        <f t="shared" si="63"/>
        <v>0.13159784937713</v>
      </c>
      <c r="AJ7" s="89">
        <f t="shared" si="63"/>
        <v>0.151952493470961</v>
      </c>
      <c r="AK7" s="89">
        <f t="shared" si="63"/>
        <v>0.102581066303016</v>
      </c>
      <c r="AL7" s="89">
        <f t="shared" si="63"/>
        <v>0.113549656624228</v>
      </c>
      <c r="AM7" s="89"/>
      <c r="AN7" s="89">
        <f t="shared" ref="AN7:AX7" si="64">AB7*LN(AB7)</f>
        <v>-0.210991023170979</v>
      </c>
      <c r="AO7" s="89">
        <f t="shared" si="64"/>
        <v>-0.00245128360289068</v>
      </c>
      <c r="AP7" s="89">
        <f t="shared" si="64"/>
        <v>-0.270434030450484</v>
      </c>
      <c r="AQ7" s="89">
        <f t="shared" si="64"/>
        <v>-0.00224643974032987</v>
      </c>
      <c r="AR7" s="89">
        <f t="shared" si="64"/>
        <v>-0.266871617137345</v>
      </c>
      <c r="AS7" s="89">
        <f t="shared" si="64"/>
        <v>-0.136587488896802</v>
      </c>
      <c r="AT7" s="89">
        <f t="shared" si="64"/>
        <v>-0.081641588890383</v>
      </c>
      <c r="AU7" s="89">
        <f t="shared" si="64"/>
        <v>-0.266881044195329</v>
      </c>
      <c r="AV7" s="89">
        <f t="shared" si="64"/>
        <v>-0.286306965990098</v>
      </c>
      <c r="AW7" s="89">
        <f t="shared" si="64"/>
        <v>-0.233587541211568</v>
      </c>
      <c r="AX7" s="89">
        <f t="shared" si="64"/>
        <v>-0.247028985141528</v>
      </c>
      <c r="AY7" s="89" t="s">
        <v>185</v>
      </c>
      <c r="AZ7" s="89">
        <f t="shared" ref="AZ7:BJ7" si="65">AVERAGE(AZ5:AZ6)</f>
        <v>0.384865785596804</v>
      </c>
      <c r="BA7" s="89">
        <f t="shared" si="65"/>
        <v>0.500202777412512</v>
      </c>
      <c r="BB7" s="89">
        <f t="shared" si="65"/>
        <v>0.114931436990684</v>
      </c>
      <c r="BC7" s="89">
        <f t="shared" si="65"/>
        <v>0.277215909703189</v>
      </c>
      <c r="BD7" s="89">
        <f t="shared" si="65"/>
        <v>0.399894918049718</v>
      </c>
      <c r="BE7" s="89">
        <f t="shared" si="65"/>
        <v>0.322889172247093</v>
      </c>
      <c r="BF7" s="89">
        <f t="shared" si="65"/>
        <v>0.544160035695071</v>
      </c>
      <c r="BG7" s="89">
        <f t="shared" si="65"/>
        <v>0.455839964304929</v>
      </c>
      <c r="BH7" s="89">
        <f t="shared" si="65"/>
        <v>0.190485861169925</v>
      </c>
      <c r="BI7" s="89">
        <f t="shared" si="65"/>
        <v>0.462843971019794</v>
      </c>
      <c r="BJ7" s="89">
        <f t="shared" si="65"/>
        <v>0.346670167810281</v>
      </c>
      <c r="BK7" s="89"/>
      <c r="BL7" s="89">
        <f t="shared" ref="BL7:BV7" si="66">AZ$7*P7</f>
        <v>0.107011922348321</v>
      </c>
      <c r="BM7" s="89">
        <f t="shared" si="66"/>
        <v>0.000500202777412512</v>
      </c>
      <c r="BN7" s="89">
        <f t="shared" si="66"/>
        <v>0.0931365326152332</v>
      </c>
      <c r="BO7" s="89">
        <f t="shared" si="66"/>
        <v>0.000277215909703189</v>
      </c>
      <c r="BP7" s="89">
        <f t="shared" si="66"/>
        <v>0.400294812967768</v>
      </c>
      <c r="BQ7" s="89">
        <f t="shared" si="66"/>
        <v>0.0649007236216656</v>
      </c>
      <c r="BR7" s="89">
        <f t="shared" si="66"/>
        <v>0.0272436010394252</v>
      </c>
      <c r="BS7" s="89">
        <f t="shared" si="66"/>
        <v>0.441354982488848</v>
      </c>
      <c r="BT7" s="89">
        <f t="shared" si="66"/>
        <v>0.14918174931224</v>
      </c>
      <c r="BU7" s="89">
        <f t="shared" si="66"/>
        <v>0.235896431466456</v>
      </c>
      <c r="BV7" s="89">
        <f t="shared" si="66"/>
        <v>0.152580481258446</v>
      </c>
      <c r="BW7" s="89"/>
      <c r="BX7" s="89">
        <f t="shared" si="8"/>
        <v>0.200648657740967</v>
      </c>
      <c r="BY7" s="89">
        <f t="shared" si="9"/>
        <v>0.465472752499137</v>
      </c>
      <c r="BZ7" s="89">
        <f t="shared" si="10"/>
        <v>0.468598583528273</v>
      </c>
      <c r="CA7" s="89">
        <f t="shared" si="11"/>
        <v>0.537658662037142</v>
      </c>
      <c r="CB7" s="89"/>
      <c r="CC7" s="89">
        <f t="shared" ref="CC7:CF7" si="67">BX7/SUM(BX$2:BX$11)</f>
        <v>0.055932965180877</v>
      </c>
      <c r="CD7" s="89">
        <f t="shared" si="67"/>
        <v>0.0839780424601692</v>
      </c>
      <c r="CE7" s="89">
        <f t="shared" si="67"/>
        <v>0.100988364159503</v>
      </c>
      <c r="CF7" s="89">
        <f t="shared" si="67"/>
        <v>0.116247778993342</v>
      </c>
      <c r="CG7" s="89"/>
      <c r="CH7" s="89">
        <f t="shared" ref="CH7:CK7" si="68">CC7*LN(CC7)</f>
        <v>-0.161288374219731</v>
      </c>
      <c r="CI7" s="89">
        <f t="shared" si="68"/>
        <v>-0.208030399526063</v>
      </c>
      <c r="CJ7" s="89">
        <f t="shared" si="68"/>
        <v>-0.231541069414029</v>
      </c>
      <c r="CK7" s="89">
        <f t="shared" si="68"/>
        <v>-0.250168863614271</v>
      </c>
      <c r="CL7" s="89" t="s">
        <v>185</v>
      </c>
      <c r="CM7" s="89">
        <f t="shared" ref="CM7:CP7" si="69">AVERAGE(CM5:CM6)</f>
        <v>0.24448668889624</v>
      </c>
      <c r="CN7" s="89">
        <f t="shared" si="69"/>
        <v>0.109765423813422</v>
      </c>
      <c r="CO7" s="89">
        <f t="shared" si="69"/>
        <v>0.274787484406101</v>
      </c>
      <c r="CP7" s="89">
        <f t="shared" si="69"/>
        <v>0.370960402884237</v>
      </c>
      <c r="CQ7" s="89"/>
      <c r="CR7" s="89">
        <f t="shared" ref="CR7:CU7" si="70">CM$7*BX7</f>
        <v>0.0490559259625639</v>
      </c>
      <c r="CS7" s="89">
        <f t="shared" si="70"/>
        <v>0.0510928139516677</v>
      </c>
      <c r="CT7" s="89">
        <f t="shared" si="70"/>
        <v>0.128765025963997</v>
      </c>
      <c r="CU7" s="89">
        <f t="shared" si="70"/>
        <v>0.199450073883498</v>
      </c>
      <c r="CV7" s="89">
        <f t="shared" si="16"/>
        <v>0.428363839761726</v>
      </c>
      <c r="CW7" s="89"/>
      <c r="CX7">
        <f t="shared" si="30"/>
        <v>0.128765025963997</v>
      </c>
    </row>
    <row r="8" spans="1:102">
      <c r="A8" s="125" t="s">
        <v>29</v>
      </c>
      <c r="B8" s="126">
        <v>2018</v>
      </c>
      <c r="C8" s="125" t="s">
        <v>26</v>
      </c>
      <c r="D8">
        <v>22987</v>
      </c>
      <c r="E8">
        <v>6.9286118</v>
      </c>
      <c r="F8">
        <v>109518</v>
      </c>
      <c r="G8">
        <v>119</v>
      </c>
      <c r="H8">
        <v>10370</v>
      </c>
      <c r="I8">
        <v>11</v>
      </c>
      <c r="J8">
        <v>12721</v>
      </c>
      <c r="K8">
        <v>24.293329</v>
      </c>
      <c r="L8">
        <v>305630</v>
      </c>
      <c r="M8">
        <v>9865</v>
      </c>
      <c r="N8">
        <v>59740</v>
      </c>
      <c r="O8" s="89"/>
      <c r="P8" s="90">
        <f t="shared" ref="P8:R8" si="71">(D8-MIN(D$2:D$11))/(MAX(D$2:D$11)-MIN(D$2:D$11))+0.001</f>
        <v>0.375090247452693</v>
      </c>
      <c r="Q8" s="91">
        <f t="shared" si="71"/>
        <v>1.001</v>
      </c>
      <c r="R8" s="91">
        <f t="shared" si="18"/>
        <v>0.502227701683283</v>
      </c>
      <c r="S8" s="91">
        <f t="shared" si="19"/>
        <v>0.944396226415094</v>
      </c>
      <c r="T8" s="91">
        <f t="shared" si="20"/>
        <v>1.001</v>
      </c>
      <c r="U8" s="91">
        <f t="shared" ref="U8:Z8" si="72">(I8-MIN(I$2:I$11))/(MAX(I$2:I$11)-MIN(I$2:I$11))+0.001</f>
        <v>0.401</v>
      </c>
      <c r="V8" s="91">
        <f t="shared" si="2"/>
        <v>0.001</v>
      </c>
      <c r="W8" s="91">
        <f t="shared" si="3"/>
        <v>0.976417667783973</v>
      </c>
      <c r="X8" s="91">
        <f t="shared" si="72"/>
        <v>0.435417092429169</v>
      </c>
      <c r="Y8" s="91">
        <f t="shared" si="72"/>
        <v>0.632500465983225</v>
      </c>
      <c r="Z8" s="91">
        <f t="shared" si="72"/>
        <v>0.256621607650556</v>
      </c>
      <c r="AA8" s="89"/>
      <c r="AB8" s="89">
        <f t="shared" ref="AB8:AL8" si="73">P8/SUM(P$2:P$11)</f>
        <v>0.11601234165865</v>
      </c>
      <c r="AC8" s="89">
        <f t="shared" si="73"/>
        <v>0.302801970929826</v>
      </c>
      <c r="AD8" s="89">
        <f t="shared" si="73"/>
        <v>0.0837281355297909</v>
      </c>
      <c r="AE8" s="89">
        <f t="shared" si="73"/>
        <v>0.258631736681651</v>
      </c>
      <c r="AF8" s="89">
        <f t="shared" si="73"/>
        <v>0.131588679439108</v>
      </c>
      <c r="AG8" s="89">
        <f t="shared" si="73"/>
        <v>0.0869848156182213</v>
      </c>
      <c r="AH8" s="89">
        <f t="shared" si="73"/>
        <v>0.000423040089967404</v>
      </c>
      <c r="AI8" s="89">
        <f t="shared" si="73"/>
        <v>0.132711569467486</v>
      </c>
      <c r="AJ8" s="89">
        <f t="shared" si="73"/>
        <v>0.0844812545847459</v>
      </c>
      <c r="AK8" s="89">
        <f t="shared" si="73"/>
        <v>0.12730377987406</v>
      </c>
      <c r="AL8" s="89">
        <f t="shared" si="73"/>
        <v>0.0662058760966587</v>
      </c>
      <c r="AM8" s="89"/>
      <c r="AN8" s="89">
        <f t="shared" ref="AN8:AX8" si="74">AB8*LN(AB8)</f>
        <v>-0.249897393848617</v>
      </c>
      <c r="AO8" s="89">
        <f t="shared" si="74"/>
        <v>-0.361750322646065</v>
      </c>
      <c r="AP8" s="89">
        <f t="shared" si="74"/>
        <v>-0.207660864816632</v>
      </c>
      <c r="AQ8" s="89">
        <f t="shared" si="74"/>
        <v>-0.34976065371992</v>
      </c>
      <c r="AR8" s="89">
        <f t="shared" si="74"/>
        <v>-0.266871617137345</v>
      </c>
      <c r="AS8" s="89">
        <f t="shared" si="74"/>
        <v>-0.212418808065582</v>
      </c>
      <c r="AT8" s="89">
        <f t="shared" si="74"/>
        <v>-0.0032861938668296</v>
      </c>
      <c r="AU8" s="89">
        <f t="shared" si="74"/>
        <v>-0.268021254074428</v>
      </c>
      <c r="AV8" s="89">
        <f t="shared" si="74"/>
        <v>-0.208772239764885</v>
      </c>
      <c r="AW8" s="89">
        <f t="shared" si="74"/>
        <v>-0.262395888035609</v>
      </c>
      <c r="AX8" s="89">
        <f t="shared" si="74"/>
        <v>-0.179748030506408</v>
      </c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>
        <f t="shared" ref="BL8:BV8" si="75">AZ$7*P8</f>
        <v>0.14435940275558</v>
      </c>
      <c r="BM8" s="89">
        <f t="shared" si="75"/>
        <v>0.500702980189924</v>
      </c>
      <c r="BN8" s="89">
        <f t="shared" si="75"/>
        <v>0.0577217514509884</v>
      </c>
      <c r="BO8" s="89">
        <f t="shared" si="75"/>
        <v>0.261801659025919</v>
      </c>
      <c r="BP8" s="89">
        <f t="shared" si="75"/>
        <v>0.400294812967768</v>
      </c>
      <c r="BQ8" s="89">
        <f t="shared" si="75"/>
        <v>0.129478558071084</v>
      </c>
      <c r="BR8" s="89">
        <f t="shared" si="75"/>
        <v>0.000544160035695071</v>
      </c>
      <c r="BS8" s="89">
        <f t="shared" si="75"/>
        <v>0.445090194829348</v>
      </c>
      <c r="BT8" s="89">
        <f t="shared" si="75"/>
        <v>0.0829407998194753</v>
      </c>
      <c r="BU8" s="89">
        <f t="shared" si="75"/>
        <v>0.292749027347546</v>
      </c>
      <c r="BV8" s="89">
        <f t="shared" si="75"/>
        <v>0.0889630557879624</v>
      </c>
      <c r="BW8" s="89"/>
      <c r="BX8" s="89">
        <f t="shared" si="8"/>
        <v>0.702784134396493</v>
      </c>
      <c r="BY8" s="89">
        <f t="shared" si="9"/>
        <v>0.791575030064771</v>
      </c>
      <c r="BZ8" s="89">
        <f t="shared" si="10"/>
        <v>0.445634354865043</v>
      </c>
      <c r="CA8" s="89">
        <f t="shared" si="11"/>
        <v>0.464652882954983</v>
      </c>
      <c r="CB8" s="89"/>
      <c r="CC8" s="89">
        <f t="shared" ref="CC8:CF8" si="76">BX8/SUM(BX$2:BX$11)</f>
        <v>0.195908614398102</v>
      </c>
      <c r="CD8" s="89">
        <f t="shared" si="76"/>
        <v>0.142811627809111</v>
      </c>
      <c r="CE8" s="89">
        <f t="shared" si="76"/>
        <v>0.0960393097483209</v>
      </c>
      <c r="CF8" s="89">
        <f t="shared" si="76"/>
        <v>0.10046311807144</v>
      </c>
      <c r="CG8" s="89"/>
      <c r="CH8" s="89">
        <f t="shared" ref="CH8:CK8" si="77">CC8*LN(CC8)</f>
        <v>-0.319352000076581</v>
      </c>
      <c r="CI8" s="89">
        <f t="shared" si="77"/>
        <v>-0.277944103753452</v>
      </c>
      <c r="CJ8" s="89">
        <f t="shared" si="77"/>
        <v>-0.225019881348764</v>
      </c>
      <c r="CK8" s="89">
        <f t="shared" si="77"/>
        <v>-0.230860689255476</v>
      </c>
      <c r="CL8" s="89"/>
      <c r="CM8" s="89"/>
      <c r="CN8" s="89"/>
      <c r="CO8" s="89"/>
      <c r="CP8" s="89"/>
      <c r="CQ8" s="89"/>
      <c r="CR8" s="89">
        <f t="shared" ref="CR8:CU8" si="78">CM$7*BX8</f>
        <v>0.171821366027409</v>
      </c>
      <c r="CS8" s="89">
        <f t="shared" si="78"/>
        <v>0.0868875686551816</v>
      </c>
      <c r="CT8" s="89">
        <f t="shared" si="78"/>
        <v>0.122454743338301</v>
      </c>
      <c r="CU8" s="89">
        <f t="shared" si="78"/>
        <v>0.172367820662303</v>
      </c>
      <c r="CV8" s="89">
        <f t="shared" si="16"/>
        <v>0.553531498683194</v>
      </c>
      <c r="CW8" s="89"/>
      <c r="CX8">
        <f t="shared" si="30"/>
        <v>0.171821366027409</v>
      </c>
    </row>
    <row r="9" spans="1:102">
      <c r="A9" s="125" t="s">
        <v>29</v>
      </c>
      <c r="B9" s="126">
        <v>2019</v>
      </c>
      <c r="C9" s="125" t="s">
        <v>26</v>
      </c>
      <c r="D9">
        <v>25137</v>
      </c>
      <c r="E9">
        <v>6.4532363</v>
      </c>
      <c r="F9">
        <v>115138</v>
      </c>
      <c r="G9">
        <v>122</v>
      </c>
      <c r="H9">
        <v>10370</v>
      </c>
      <c r="I9">
        <v>12</v>
      </c>
      <c r="J9">
        <v>11437</v>
      </c>
      <c r="K9">
        <v>24.157906</v>
      </c>
      <c r="L9">
        <v>331865</v>
      </c>
      <c r="M9">
        <v>10524</v>
      </c>
      <c r="N9">
        <v>62721</v>
      </c>
      <c r="O9" s="89"/>
      <c r="P9" s="90">
        <f t="shared" ref="P9:R9" si="79">(D9-MIN(D$2:D$11))/(MAX(D$2:D$11)-MIN(D$2:D$11))+0.001</f>
        <v>0.583726831635129</v>
      </c>
      <c r="Q9" s="91">
        <f t="shared" si="79"/>
        <v>0.773391875781037</v>
      </c>
      <c r="R9" s="91">
        <f t="shared" si="18"/>
        <v>0.668485134455522</v>
      </c>
      <c r="S9" s="91">
        <f t="shared" si="19"/>
        <v>1.001</v>
      </c>
      <c r="T9" s="91">
        <f t="shared" si="20"/>
        <v>1.001</v>
      </c>
      <c r="U9" s="91">
        <f t="shared" ref="U9:Z9" si="80">(I9-MIN(I$2:I$11))/(MAX(I$2:I$11)-MIN(I$2:I$11))+0.001</f>
        <v>0.601</v>
      </c>
      <c r="V9" s="91">
        <f t="shared" si="2"/>
        <v>0.334333333333333</v>
      </c>
      <c r="W9" s="91">
        <f t="shared" si="3"/>
        <v>0.984611738184496</v>
      </c>
      <c r="X9" s="91">
        <f t="shared" si="80"/>
        <v>0.557270320483047</v>
      </c>
      <c r="Y9" s="91">
        <f t="shared" si="80"/>
        <v>0.755333643988816</v>
      </c>
      <c r="Z9" s="91">
        <f t="shared" si="80"/>
        <v>0.366690654654211</v>
      </c>
      <c r="AA9" s="89"/>
      <c r="AB9" s="89">
        <f t="shared" ref="AB9:AL9" si="81">P9/SUM(P$2:P$11)</f>
        <v>0.180541928474205</v>
      </c>
      <c r="AC9" s="89">
        <f t="shared" si="81"/>
        <v>0.23395063365396</v>
      </c>
      <c r="AD9" s="89">
        <f t="shared" si="81"/>
        <v>0.111445493248875</v>
      </c>
      <c r="AE9" s="89">
        <f t="shared" si="81"/>
        <v>0.274133209321552</v>
      </c>
      <c r="AF9" s="89">
        <f t="shared" si="81"/>
        <v>0.131588679439108</v>
      </c>
      <c r="AG9" s="89">
        <f t="shared" si="81"/>
        <v>0.130368763557484</v>
      </c>
      <c r="AH9" s="89">
        <f t="shared" si="81"/>
        <v>0.141436403412436</v>
      </c>
      <c r="AI9" s="89">
        <f t="shared" si="81"/>
        <v>0.133825281333893</v>
      </c>
      <c r="AJ9" s="89">
        <f t="shared" si="81"/>
        <v>0.108123674141042</v>
      </c>
      <c r="AK9" s="89">
        <f t="shared" si="81"/>
        <v>0.152026493445105</v>
      </c>
      <c r="AL9" s="89">
        <f t="shared" si="81"/>
        <v>0.0946026185016255</v>
      </c>
      <c r="AM9" s="89"/>
      <c r="AN9" s="89">
        <f t="shared" ref="AN9:AX9" si="82">AB9*LN(AB9)</f>
        <v>-0.309050271699773</v>
      </c>
      <c r="AO9" s="89">
        <f t="shared" si="82"/>
        <v>-0.339847254058928</v>
      </c>
      <c r="AP9" s="89">
        <f t="shared" si="82"/>
        <v>-0.244535892014635</v>
      </c>
      <c r="AQ9" s="89">
        <f t="shared" si="82"/>
        <v>-0.354767060000911</v>
      </c>
      <c r="AR9" s="89">
        <f t="shared" si="82"/>
        <v>-0.266871617137345</v>
      </c>
      <c r="AS9" s="89">
        <f t="shared" si="82"/>
        <v>-0.265611780710357</v>
      </c>
      <c r="AT9" s="89">
        <f t="shared" si="82"/>
        <v>-0.276636184001628</v>
      </c>
      <c r="AU9" s="89">
        <f t="shared" si="82"/>
        <v>-0.269152109149999</v>
      </c>
      <c r="AV9" s="89">
        <f t="shared" si="82"/>
        <v>-0.24051890481798</v>
      </c>
      <c r="AW9" s="89">
        <f t="shared" si="82"/>
        <v>-0.286372377815279</v>
      </c>
      <c r="AX9" s="89">
        <f t="shared" si="82"/>
        <v>-0.223079608301704</v>
      </c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>
        <f t="shared" ref="BL9:BV9" si="83">AZ$7*P9</f>
        <v>0.224656485631187</v>
      </c>
      <c r="BM9" s="89">
        <f t="shared" si="83"/>
        <v>0.386852764293947</v>
      </c>
      <c r="BN9" s="89">
        <f t="shared" si="83"/>
        <v>0.0768299571098839</v>
      </c>
      <c r="BO9" s="89">
        <f t="shared" si="83"/>
        <v>0.277493125612892</v>
      </c>
      <c r="BP9" s="89">
        <f t="shared" si="83"/>
        <v>0.400294812967768</v>
      </c>
      <c r="BQ9" s="89">
        <f t="shared" si="83"/>
        <v>0.194056392520503</v>
      </c>
      <c r="BR9" s="89">
        <f t="shared" si="83"/>
        <v>0.181930838600719</v>
      </c>
      <c r="BS9" s="89">
        <f t="shared" si="83"/>
        <v>0.448825379588234</v>
      </c>
      <c r="BT9" s="89">
        <f t="shared" si="83"/>
        <v>0.106152116901654</v>
      </c>
      <c r="BU9" s="89">
        <f t="shared" si="83"/>
        <v>0.349601623228635</v>
      </c>
      <c r="BV9" s="89">
        <f t="shared" si="83"/>
        <v>0.127120710783437</v>
      </c>
      <c r="BW9" s="89"/>
      <c r="BX9" s="89">
        <f t="shared" si="8"/>
        <v>0.688339207035018</v>
      </c>
      <c r="BY9" s="89">
        <f t="shared" si="9"/>
        <v>0.871844331101163</v>
      </c>
      <c r="BZ9" s="89">
        <f t="shared" si="10"/>
        <v>0.630756218188953</v>
      </c>
      <c r="CA9" s="89">
        <f t="shared" si="11"/>
        <v>0.582874450913725</v>
      </c>
      <c r="CB9" s="89"/>
      <c r="CC9" s="89">
        <f t="shared" ref="CC9:CF9" si="84">BX9/SUM(BX$2:BX$11)</f>
        <v>0.191881935982976</v>
      </c>
      <c r="CD9" s="89">
        <f t="shared" si="84"/>
        <v>0.157293375096122</v>
      </c>
      <c r="CE9" s="89">
        <f t="shared" si="84"/>
        <v>0.135935192502548</v>
      </c>
      <c r="CF9" s="89">
        <f t="shared" si="84"/>
        <v>0.126023935137501</v>
      </c>
      <c r="CG9" s="89"/>
      <c r="CH9" s="89">
        <f t="shared" ref="CH9:CK9" si="85">CC9*LN(CC9)</f>
        <v>-0.316773093531297</v>
      </c>
      <c r="CI9" s="89">
        <f t="shared" si="85"/>
        <v>-0.290936525099835</v>
      </c>
      <c r="CJ9" s="89">
        <f t="shared" si="85"/>
        <v>-0.271269148071595</v>
      </c>
      <c r="CK9" s="89">
        <f t="shared" si="85"/>
        <v>-0.261031288465119</v>
      </c>
      <c r="CL9" s="89"/>
      <c r="CM9" s="89"/>
      <c r="CN9" s="89"/>
      <c r="CO9" s="89"/>
      <c r="CP9" s="89"/>
      <c r="CQ9" s="89"/>
      <c r="CR9" s="89">
        <f t="shared" ref="CR9:CU9" si="86">CM$7*BX9</f>
        <v>0.168289773565455</v>
      </c>
      <c r="CS9" s="89">
        <f t="shared" si="86"/>
        <v>0.0956983625026483</v>
      </c>
      <c r="CT9" s="89">
        <f t="shared" si="86"/>
        <v>0.173323914469648</v>
      </c>
      <c r="CU9" s="89">
        <f t="shared" si="86"/>
        <v>0.216223341141884</v>
      </c>
      <c r="CV9" s="89">
        <f t="shared" si="16"/>
        <v>0.653535391679636</v>
      </c>
      <c r="CW9" s="89"/>
      <c r="CX9">
        <f t="shared" si="30"/>
        <v>0.173323914469648</v>
      </c>
    </row>
    <row r="10" spans="1:102">
      <c r="A10" s="125" t="s">
        <v>29</v>
      </c>
      <c r="B10" s="126">
        <v>2020</v>
      </c>
      <c r="C10" s="125" t="s">
        <v>26</v>
      </c>
      <c r="D10">
        <v>27287</v>
      </c>
      <c r="E10">
        <v>5.9778607</v>
      </c>
      <c r="F10">
        <v>120758</v>
      </c>
      <c r="G10">
        <v>79</v>
      </c>
      <c r="H10">
        <v>10370</v>
      </c>
      <c r="I10">
        <v>13</v>
      </c>
      <c r="J10">
        <v>10153</v>
      </c>
      <c r="K10">
        <v>24.022482</v>
      </c>
      <c r="L10">
        <v>360810</v>
      </c>
      <c r="M10">
        <v>11183</v>
      </c>
      <c r="N10">
        <v>71530</v>
      </c>
      <c r="O10" s="89"/>
      <c r="P10" s="90">
        <f t="shared" ref="P10:R10" si="87">(D10-MIN(D$2:D$11))/(MAX(D$2:D$11)-MIN(D$2:D$11))+0.001</f>
        <v>0.792363415817564</v>
      </c>
      <c r="Q10" s="91">
        <f t="shared" si="87"/>
        <v>0.545783703682424</v>
      </c>
      <c r="R10" s="91">
        <f t="shared" si="18"/>
        <v>0.834742567227761</v>
      </c>
      <c r="S10" s="91">
        <f t="shared" si="19"/>
        <v>0.189679245283019</v>
      </c>
      <c r="T10" s="91">
        <f t="shared" si="20"/>
        <v>1.001</v>
      </c>
      <c r="U10" s="91">
        <f t="shared" ref="U10:Z10" si="88">(I10-MIN(I$2:I$11))/(MAX(I$2:I$11)-MIN(I$2:I$11))+0.001</f>
        <v>0.801</v>
      </c>
      <c r="V10" s="91">
        <f t="shared" si="2"/>
        <v>0.667666666666667</v>
      </c>
      <c r="W10" s="91">
        <f t="shared" si="3"/>
        <v>0.992805869092248</v>
      </c>
      <c r="X10" s="91">
        <f t="shared" si="88"/>
        <v>0.691710636321412</v>
      </c>
      <c r="Y10" s="91">
        <f t="shared" si="88"/>
        <v>0.878166821994408</v>
      </c>
      <c r="Z10" s="91">
        <f t="shared" si="88"/>
        <v>0.691950042462061</v>
      </c>
      <c r="AA10" s="89"/>
      <c r="AB10" s="89">
        <f t="shared" ref="AB10:AL10" si="89">P10/SUM(P$2:P$11)</f>
        <v>0.24507151528976</v>
      </c>
      <c r="AC10" s="89">
        <f t="shared" si="89"/>
        <v>0.165099281894524</v>
      </c>
      <c r="AD10" s="89">
        <f t="shared" si="89"/>
        <v>0.13916285096796</v>
      </c>
      <c r="AE10" s="89">
        <f t="shared" si="89"/>
        <v>0.0519454348163076</v>
      </c>
      <c r="AF10" s="89">
        <f t="shared" si="89"/>
        <v>0.131588679439108</v>
      </c>
      <c r="AG10" s="89">
        <f t="shared" si="89"/>
        <v>0.173752711496746</v>
      </c>
      <c r="AH10" s="89">
        <f t="shared" si="89"/>
        <v>0.282449766734904</v>
      </c>
      <c r="AI10" s="89">
        <f t="shared" si="89"/>
        <v>0.134939001424249</v>
      </c>
      <c r="AJ10" s="89">
        <f t="shared" si="89"/>
        <v>0.134208287598521</v>
      </c>
      <c r="AK10" s="89">
        <f t="shared" si="89"/>
        <v>0.176749207016149</v>
      </c>
      <c r="AL10" s="89">
        <f t="shared" si="89"/>
        <v>0.178516373565481</v>
      </c>
      <c r="AM10" s="89"/>
      <c r="AN10" s="89">
        <f t="shared" ref="AN10:AX10" si="90">AB10*LN(AB10)</f>
        <v>-0.344620842086191</v>
      </c>
      <c r="AO10" s="89">
        <f t="shared" si="90"/>
        <v>-0.297378193171565</v>
      </c>
      <c r="AP10" s="89">
        <f t="shared" si="90"/>
        <v>-0.274444511522595</v>
      </c>
      <c r="AQ10" s="89">
        <f t="shared" si="90"/>
        <v>-0.153631815089674</v>
      </c>
      <c r="AR10" s="89">
        <f t="shared" si="90"/>
        <v>-0.266871617137345</v>
      </c>
      <c r="AS10" s="89">
        <f t="shared" si="90"/>
        <v>-0.304088475775876</v>
      </c>
      <c r="AT10" s="89">
        <f t="shared" si="90"/>
        <v>-0.35708840586904</v>
      </c>
      <c r="AU10" s="89">
        <f t="shared" si="90"/>
        <v>-0.270273703907735</v>
      </c>
      <c r="AV10" s="89">
        <f t="shared" si="90"/>
        <v>-0.269538865264264</v>
      </c>
      <c r="AW10" s="89">
        <f t="shared" si="90"/>
        <v>-0.306310522416826</v>
      </c>
      <c r="AX10" s="89">
        <f t="shared" si="90"/>
        <v>-0.307597092046609</v>
      </c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>
        <f t="shared" ref="BL10:BV10" si="91">AZ$7*P10</f>
        <v>0.304953568506794</v>
      </c>
      <c r="BM10" s="89">
        <f t="shared" si="91"/>
        <v>0.273002524448436</v>
      </c>
      <c r="BN10" s="89">
        <f t="shared" si="91"/>
        <v>0.0959381627687794</v>
      </c>
      <c r="BO10" s="89">
        <f t="shared" si="91"/>
        <v>0.0525821045329464</v>
      </c>
      <c r="BP10" s="89">
        <f t="shared" si="91"/>
        <v>0.400294812967768</v>
      </c>
      <c r="BQ10" s="89">
        <f t="shared" si="91"/>
        <v>0.258634226969921</v>
      </c>
      <c r="BR10" s="89">
        <f t="shared" si="91"/>
        <v>0.363317517165743</v>
      </c>
      <c r="BS10" s="89">
        <f t="shared" si="91"/>
        <v>0.452560591928734</v>
      </c>
      <c r="BT10" s="89">
        <f t="shared" si="91"/>
        <v>0.131761096240081</v>
      </c>
      <c r="BU10" s="89">
        <f t="shared" si="91"/>
        <v>0.406454219109724</v>
      </c>
      <c r="BV10" s="89">
        <f t="shared" si="91"/>
        <v>0.239878437336654</v>
      </c>
      <c r="BW10" s="89"/>
      <c r="BX10" s="89">
        <f t="shared" si="8"/>
        <v>0.673894255724009</v>
      </c>
      <c r="BY10" s="89">
        <f t="shared" si="9"/>
        <v>0.711511144470636</v>
      </c>
      <c r="BZ10" s="89">
        <f t="shared" si="10"/>
        <v>0.815878109094476</v>
      </c>
      <c r="CA10" s="89">
        <f t="shared" si="11"/>
        <v>0.778093752686459</v>
      </c>
      <c r="CB10" s="89"/>
      <c r="CC10" s="89">
        <f t="shared" ref="CC10:CF10" si="92">BX10/SUM(BX$2:BX$11)</f>
        <v>0.187855250891659</v>
      </c>
      <c r="CD10" s="89">
        <f t="shared" si="92"/>
        <v>0.128366940450181</v>
      </c>
      <c r="CE10" s="89">
        <f t="shared" si="92"/>
        <v>0.175831081200929</v>
      </c>
      <c r="CF10" s="89">
        <f t="shared" si="92"/>
        <v>0.168232518110435</v>
      </c>
      <c r="CG10" s="89"/>
      <c r="CH10" s="89">
        <f t="shared" ref="CH10:CK10" si="93">CC10*LN(CC10)</f>
        <v>-0.31410967569416</v>
      </c>
      <c r="CI10" s="89">
        <f t="shared" si="93"/>
        <v>-0.26351966468399</v>
      </c>
      <c r="CJ10" s="89">
        <f t="shared" si="93"/>
        <v>-0.30563512590707</v>
      </c>
      <c r="CK10" s="89">
        <f t="shared" si="93"/>
        <v>-0.299859023168626</v>
      </c>
      <c r="CL10" s="89"/>
      <c r="CM10" s="89"/>
      <c r="CN10" s="89"/>
      <c r="CO10" s="89"/>
      <c r="CP10" s="89"/>
      <c r="CQ10" s="89"/>
      <c r="CR10" s="89">
        <f t="shared" ref="CR10:CU10" si="94">CM$7*BX10</f>
        <v>0.164758175248159</v>
      </c>
      <c r="CS10" s="89">
        <f t="shared" si="94"/>
        <v>0.078099322320792</v>
      </c>
      <c r="CT10" s="89">
        <f t="shared" si="94"/>
        <v>0.224193093180078</v>
      </c>
      <c r="CU10" s="89">
        <f t="shared" si="94"/>
        <v>0.288641971978277</v>
      </c>
      <c r="CV10" s="89">
        <f t="shared" si="16"/>
        <v>0.755692562727306</v>
      </c>
      <c r="CW10" s="89"/>
      <c r="CX10">
        <f t="shared" si="30"/>
        <v>0.224193093180078</v>
      </c>
    </row>
    <row r="11" spans="1:102">
      <c r="A11" s="7" t="s">
        <v>29</v>
      </c>
      <c r="B11" s="9">
        <v>2021</v>
      </c>
      <c r="C11" s="8" t="s">
        <v>26</v>
      </c>
      <c r="D11">
        <v>29437</v>
      </c>
      <c r="E11">
        <v>5.5024851</v>
      </c>
      <c r="F11">
        <v>126378</v>
      </c>
      <c r="G11">
        <v>76</v>
      </c>
      <c r="H11">
        <v>10370</v>
      </c>
      <c r="I11">
        <v>14</v>
      </c>
      <c r="J11">
        <v>8869</v>
      </c>
      <c r="K11">
        <v>23.887058</v>
      </c>
      <c r="L11">
        <v>427400</v>
      </c>
      <c r="M11">
        <v>11842</v>
      </c>
      <c r="N11">
        <v>79900</v>
      </c>
      <c r="O11" s="89"/>
      <c r="P11" s="90">
        <f t="shared" ref="P11:R11" si="95">(D11-MIN(D$2:D$11))/(MAX(D$2:D$11)-MIN(D$2:D$11))+0.001</f>
        <v>1.001</v>
      </c>
      <c r="Q11" s="91">
        <f t="shared" si="95"/>
        <v>0.318175531583811</v>
      </c>
      <c r="R11" s="91">
        <f t="shared" si="18"/>
        <v>1.001</v>
      </c>
      <c r="S11" s="91">
        <f t="shared" si="19"/>
        <v>0.133075471698113</v>
      </c>
      <c r="T11" s="91">
        <f t="shared" si="20"/>
        <v>1.001</v>
      </c>
      <c r="U11" s="91">
        <f t="shared" ref="U11:Z11" si="96">(I11-MIN(I$2:I$11))/(MAX(I$2:I$11)-MIN(I$2:I$11))+0.001</f>
        <v>1.001</v>
      </c>
      <c r="V11" s="91">
        <f t="shared" si="2"/>
        <v>1.001</v>
      </c>
      <c r="W11" s="91">
        <f t="shared" si="3"/>
        <v>1.001</v>
      </c>
      <c r="X11" s="91">
        <f t="shared" si="96"/>
        <v>1.001</v>
      </c>
      <c r="Y11" s="91">
        <f t="shared" si="96"/>
        <v>1.001</v>
      </c>
      <c r="Z11" s="91">
        <f t="shared" si="96"/>
        <v>1.001</v>
      </c>
      <c r="AA11" s="89"/>
      <c r="AB11" s="89">
        <f t="shared" ref="AB11:AL11" si="97">P11/SUM(P$2:P$11)</f>
        <v>0.309601102105315</v>
      </c>
      <c r="AC11" s="89">
        <f t="shared" si="97"/>
        <v>0.0962479301350882</v>
      </c>
      <c r="AD11" s="89">
        <f t="shared" si="97"/>
        <v>0.166880208687044</v>
      </c>
      <c r="AE11" s="89">
        <f t="shared" si="97"/>
        <v>0.0364439621764068</v>
      </c>
      <c r="AF11" s="89">
        <f t="shared" si="97"/>
        <v>0.131588679439108</v>
      </c>
      <c r="AG11" s="89">
        <f t="shared" si="97"/>
        <v>0.217136659436009</v>
      </c>
      <c r="AH11" s="89">
        <f t="shared" si="97"/>
        <v>0.423463130057372</v>
      </c>
      <c r="AI11" s="89">
        <f t="shared" si="97"/>
        <v>0.136052721514605</v>
      </c>
      <c r="AJ11" s="89">
        <f t="shared" si="97"/>
        <v>0.194217767996986</v>
      </c>
      <c r="AK11" s="89">
        <f t="shared" si="97"/>
        <v>0.201471920587193</v>
      </c>
      <c r="AL11" s="89">
        <f t="shared" si="97"/>
        <v>0.258248253447927</v>
      </c>
      <c r="AM11" s="89"/>
      <c r="AN11" s="89">
        <f t="shared" ref="AN11:AX11" si="98">AB11*LN(AB11)</f>
        <v>-0.36299818298043</v>
      </c>
      <c r="AO11" s="89">
        <f t="shared" si="98"/>
        <v>-0.225299831624439</v>
      </c>
      <c r="AP11" s="89">
        <f t="shared" si="98"/>
        <v>-0.298795515379192</v>
      </c>
      <c r="AQ11" s="89">
        <f t="shared" si="98"/>
        <v>-0.120701654934097</v>
      </c>
      <c r="AR11" s="89">
        <f t="shared" si="98"/>
        <v>-0.266871617137345</v>
      </c>
      <c r="AS11" s="89">
        <f t="shared" si="98"/>
        <v>-0.331617263564458</v>
      </c>
      <c r="AT11" s="89">
        <f t="shared" si="98"/>
        <v>-0.363877137048781</v>
      </c>
      <c r="AU11" s="89">
        <f t="shared" si="98"/>
        <v>-0.271386106463741</v>
      </c>
      <c r="AV11" s="89">
        <f t="shared" si="98"/>
        <v>-0.318279268200068</v>
      </c>
      <c r="AW11" s="89">
        <f t="shared" si="98"/>
        <v>-0.322779223559987</v>
      </c>
      <c r="AX11" s="89">
        <f t="shared" si="98"/>
        <v>-0.349625248922717</v>
      </c>
      <c r="AY11" s="89" t="s">
        <v>170</v>
      </c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>
        <f t="shared" ref="BL11:BV11" si="99">AZ$7*P11</f>
        <v>0.3852506513824</v>
      </c>
      <c r="BM11" s="89">
        <f t="shared" si="99"/>
        <v>0.159152284602925</v>
      </c>
      <c r="BN11" s="89">
        <f t="shared" si="99"/>
        <v>0.115046368427675</v>
      </c>
      <c r="BO11" s="89">
        <f t="shared" si="99"/>
        <v>0.0368906379459734</v>
      </c>
      <c r="BP11" s="89">
        <f t="shared" si="99"/>
        <v>0.400294812967768</v>
      </c>
      <c r="BQ11" s="89">
        <f t="shared" si="99"/>
        <v>0.32321206141934</v>
      </c>
      <c r="BR11" s="89">
        <f t="shared" si="99"/>
        <v>0.544704195730766</v>
      </c>
      <c r="BS11" s="89">
        <f t="shared" si="99"/>
        <v>0.456295804269233</v>
      </c>
      <c r="BT11" s="89">
        <f t="shared" si="99"/>
        <v>0.190676347031095</v>
      </c>
      <c r="BU11" s="89">
        <f t="shared" si="99"/>
        <v>0.463306814990813</v>
      </c>
      <c r="BV11" s="89">
        <f t="shared" si="99"/>
        <v>0.347016837978091</v>
      </c>
      <c r="BW11" s="89"/>
      <c r="BX11" s="89">
        <f t="shared" si="8"/>
        <v>0.659449304413</v>
      </c>
      <c r="BY11" s="89">
        <f t="shared" si="9"/>
        <v>0.760397512333081</v>
      </c>
      <c r="BZ11" s="89">
        <f t="shared" si="10"/>
        <v>1.001</v>
      </c>
      <c r="CA11" s="89">
        <f t="shared" si="11"/>
        <v>1.001</v>
      </c>
      <c r="CB11" s="89"/>
      <c r="CC11" s="89">
        <f t="shared" ref="CC11:CF11" si="100">BX11/SUM(BX$2:BX$11)</f>
        <v>0.183828565800343</v>
      </c>
      <c r="CD11" s="89">
        <f t="shared" si="100"/>
        <v>0.137186750963329</v>
      </c>
      <c r="CE11" s="89">
        <f t="shared" si="100"/>
        <v>0.215726969899309</v>
      </c>
      <c r="CF11" s="89">
        <f t="shared" si="100"/>
        <v>0.216427326459211</v>
      </c>
      <c r="CG11" s="89"/>
      <c r="CH11" s="89">
        <f t="shared" ref="CH11:CK11" si="101">CC11*LN(CC11)</f>
        <v>-0.311359939084418</v>
      </c>
      <c r="CI11" s="89">
        <f t="shared" si="101"/>
        <v>-0.272509426967511</v>
      </c>
      <c r="CJ11" s="89">
        <f t="shared" si="101"/>
        <v>-0.330869449354944</v>
      </c>
      <c r="CK11" s="89">
        <f t="shared" si="101"/>
        <v>-0.331242123231385</v>
      </c>
      <c r="CL11" s="89" t="s">
        <v>170</v>
      </c>
      <c r="CM11" s="89"/>
      <c r="CN11" s="89"/>
      <c r="CO11" s="89"/>
      <c r="CP11" s="89"/>
      <c r="CQ11" s="89"/>
      <c r="CR11" s="89">
        <f t="shared" ref="CR11:CU11" si="102">CM$7*BX11</f>
        <v>0.161226576930863</v>
      </c>
      <c r="CS11" s="89">
        <f t="shared" si="102"/>
        <v>0.0834653552079122</v>
      </c>
      <c r="CT11" s="89">
        <f t="shared" si="102"/>
        <v>0.275062271890507</v>
      </c>
      <c r="CU11" s="89">
        <f t="shared" si="102"/>
        <v>0.371331363287121</v>
      </c>
      <c r="CV11" s="89">
        <f t="shared" si="16"/>
        <v>0.891085567316404</v>
      </c>
      <c r="CW11" s="89"/>
      <c r="CX11">
        <f t="shared" si="30"/>
        <v>0.275062271890507</v>
      </c>
    </row>
    <row r="12" spans="1:102">
      <c r="A12" s="52" t="s">
        <v>28</v>
      </c>
      <c r="B12" s="53">
        <v>2012</v>
      </c>
      <c r="C12" s="52" t="s">
        <v>26</v>
      </c>
      <c r="D12" s="87">
        <v>32624</v>
      </c>
      <c r="E12" s="87">
        <v>2.5870831</v>
      </c>
      <c r="F12" s="87">
        <v>160530</v>
      </c>
      <c r="G12" s="87">
        <v>457</v>
      </c>
      <c r="H12" s="87">
        <v>19111</v>
      </c>
      <c r="I12" s="87">
        <v>20</v>
      </c>
      <c r="J12" s="87">
        <v>29347</v>
      </c>
      <c r="K12" s="87">
        <v>40.164036</v>
      </c>
      <c r="L12" s="87">
        <v>1275600</v>
      </c>
      <c r="M12" s="87">
        <v>7975</v>
      </c>
      <c r="N12">
        <v>89020</v>
      </c>
      <c r="O12" s="95"/>
      <c r="P12" s="96">
        <f t="shared" ref="P12:U12" si="103">(D12-MIN(D$12:D$21))/(MAX(D$12:D$21)-MIN(D$12:D$21))+0.001</f>
        <v>1.001</v>
      </c>
      <c r="Q12" s="97">
        <f t="shared" si="103"/>
        <v>0.252997792040675</v>
      </c>
      <c r="R12" s="97">
        <f t="shared" si="103"/>
        <v>0.001</v>
      </c>
      <c r="S12" s="97">
        <f t="shared" si="103"/>
        <v>0.524046092184369</v>
      </c>
      <c r="T12" s="97">
        <f t="shared" si="103"/>
        <v>0.890552988448016</v>
      </c>
      <c r="U12" s="97">
        <f t="shared" si="103"/>
        <v>0.637363636363636</v>
      </c>
      <c r="V12" s="91" cm="1">
        <f t="array" ref="V12">(MAX(J$12:J$21-J12)/(MAX(J$12:J$21)-MIN(J$12:J$21))+0.001)</f>
        <v>0.232033406181705</v>
      </c>
      <c r="W12" s="91" cm="1">
        <f t="array" ref="W12">(MAX(K$12:K$21-K12)/(MAX(K$12:K$21)-MIN(K$12:K$21))+0.001)</f>
        <v>0.12884370666979</v>
      </c>
      <c r="X12" s="97">
        <f t="shared" ref="X12:Z12" si="104">(L12-MIN(L$12:L$21))/(MAX(L$12:L$21)-MIN(L$12:L$21))+0.001</f>
        <v>0.00167732321863994</v>
      </c>
      <c r="Y12" s="97">
        <f t="shared" si="104"/>
        <v>0.001</v>
      </c>
      <c r="Z12" s="97">
        <f t="shared" si="104"/>
        <v>0.001</v>
      </c>
      <c r="AA12" s="95"/>
      <c r="AB12" s="95">
        <f t="shared" ref="AB12:AL12" si="105">P12/SUM(P$12:P$21)</f>
        <v>0.132665846181288</v>
      </c>
      <c r="AC12" s="95">
        <f t="shared" si="105"/>
        <v>0.0480345674860906</v>
      </c>
      <c r="AD12" s="95">
        <f t="shared" si="105"/>
        <v>0.0002069691917594</v>
      </c>
      <c r="AE12" s="95">
        <f t="shared" si="105"/>
        <v>0.156026587270807</v>
      </c>
      <c r="AF12" s="95">
        <f t="shared" si="105"/>
        <v>0.187172926028791</v>
      </c>
      <c r="AG12" s="95">
        <f t="shared" si="105"/>
        <v>0.183967462608239</v>
      </c>
      <c r="AH12" s="95">
        <f t="shared" si="105"/>
        <v>0.083271764912835</v>
      </c>
      <c r="AI12" s="95">
        <f t="shared" si="105"/>
        <v>0.0201763780061291</v>
      </c>
      <c r="AJ12" s="95">
        <f t="shared" si="105"/>
        <v>0.000540965156636107</v>
      </c>
      <c r="AK12" s="95">
        <f t="shared" si="105"/>
        <v>0.00020596598245707</v>
      </c>
      <c r="AL12" s="95">
        <f t="shared" si="105"/>
        <v>0.000259352469760362</v>
      </c>
      <c r="AM12" s="95"/>
      <c r="AN12" s="89">
        <f t="shared" ref="AN12:AX12" si="106">AB12*LN(AB12)</f>
        <v>-0.267974627778853</v>
      </c>
      <c r="AO12" s="89">
        <f t="shared" si="106"/>
        <v>-0.145824990984895</v>
      </c>
      <c r="AP12" s="89">
        <f t="shared" si="106"/>
        <v>-0.00175570736135088</v>
      </c>
      <c r="AQ12" s="89">
        <f t="shared" si="106"/>
        <v>-0.289855093325027</v>
      </c>
      <c r="AR12" s="89">
        <f t="shared" si="106"/>
        <v>-0.313649855707018</v>
      </c>
      <c r="AS12" s="89">
        <f t="shared" si="106"/>
        <v>-0.311456246515451</v>
      </c>
      <c r="AT12" s="89">
        <f t="shared" si="106"/>
        <v>-0.206984108042359</v>
      </c>
      <c r="AU12" s="89">
        <f t="shared" si="106"/>
        <v>-0.0787533014662494</v>
      </c>
      <c r="AV12" s="89">
        <f t="shared" si="106"/>
        <v>-0.00406922412928087</v>
      </c>
      <c r="AW12" s="89">
        <f t="shared" si="106"/>
        <v>-0.00174819797043683</v>
      </c>
      <c r="AX12" s="89">
        <f t="shared" si="106"/>
        <v>-0.00214155699288552</v>
      </c>
      <c r="AY12" s="95"/>
      <c r="AZ12" s="95">
        <f t="shared" ref="AZ12:BJ12" si="107">SUM(AN12:AN21)</f>
        <v>-2.15719016741763</v>
      </c>
      <c r="BA12" s="95">
        <f t="shared" si="107"/>
        <v>-2.06632667458749</v>
      </c>
      <c r="BB12" s="95">
        <f t="shared" si="107"/>
        <v>-2.11311274085341</v>
      </c>
      <c r="BC12" s="95">
        <f t="shared" si="107"/>
        <v>-1.65395572388822</v>
      </c>
      <c r="BD12" s="95">
        <f t="shared" si="107"/>
        <v>-1.65575418188405</v>
      </c>
      <c r="BE12" s="95">
        <f t="shared" si="107"/>
        <v>-1.47035297258827</v>
      </c>
      <c r="BF12" s="95">
        <f t="shared" si="107"/>
        <v>-1.76765688980417</v>
      </c>
      <c r="BG12" s="95">
        <f t="shared" si="107"/>
        <v>-2.0822925314492</v>
      </c>
      <c r="BH12" s="95">
        <f t="shared" si="107"/>
        <v>-1.79009142463957</v>
      </c>
      <c r="BI12" s="95">
        <f t="shared" si="107"/>
        <v>-2.06995425796342</v>
      </c>
      <c r="BJ12" s="95">
        <f t="shared" si="107"/>
        <v>-1.93046329054038</v>
      </c>
      <c r="BK12" s="95"/>
      <c r="BL12" s="95">
        <f t="shared" ref="BL12:BV12" si="108">AZ$17*P12</f>
        <v>0.25779454165885</v>
      </c>
      <c r="BM12" s="95">
        <f t="shared" si="108"/>
        <v>0.132446521375631</v>
      </c>
      <c r="BN12" s="95">
        <f t="shared" si="108"/>
        <v>0.000218954389569763</v>
      </c>
      <c r="BO12" s="95">
        <f t="shared" si="108"/>
        <v>0.101020085044703</v>
      </c>
      <c r="BP12" s="95">
        <f t="shared" si="108"/>
        <v>0.414547947735059</v>
      </c>
      <c r="BQ12" s="95">
        <f t="shared" si="108"/>
        <v>0.217809814176909</v>
      </c>
      <c r="BR12" s="95">
        <f t="shared" si="108"/>
        <v>0.111179626213622</v>
      </c>
      <c r="BS12" s="95">
        <f t="shared" si="108"/>
        <v>0.067107789487645</v>
      </c>
      <c r="BT12" s="95">
        <f t="shared" si="108"/>
        <v>0.000476609298039349</v>
      </c>
      <c r="BU12" s="95">
        <f t="shared" si="108"/>
        <v>0.000394740827845497</v>
      </c>
      <c r="BV12" s="95">
        <f t="shared" si="108"/>
        <v>0.000321110420892473</v>
      </c>
      <c r="BW12" s="95"/>
      <c r="BX12" s="89">
        <f t="shared" si="8"/>
        <v>0.390460017424051</v>
      </c>
      <c r="BY12" s="89">
        <f t="shared" si="9"/>
        <v>0.73337784695667</v>
      </c>
      <c r="BZ12" s="89">
        <f t="shared" si="10"/>
        <v>0.178287415701267</v>
      </c>
      <c r="CA12" s="89">
        <f t="shared" si="11"/>
        <v>0.00119246054677732</v>
      </c>
      <c r="CB12" s="95"/>
      <c r="CC12" s="95">
        <f t="shared" ref="CC12:CF12" si="109">BX12/SUM(BX$12:BX$21)</f>
        <v>0.0678068925087795</v>
      </c>
      <c r="CD12" s="95">
        <f t="shared" si="109"/>
        <v>0.181251079591069</v>
      </c>
      <c r="CE12" s="95">
        <f t="shared" si="109"/>
        <v>0.0382492586259647</v>
      </c>
      <c r="CF12" s="95">
        <f t="shared" si="109"/>
        <v>0.000295478520037543</v>
      </c>
      <c r="CG12" s="95"/>
      <c r="CH12" s="89">
        <f t="shared" ref="CH12:CK12" si="110">CC12*LN(CC12)</f>
        <v>-0.182474547310474</v>
      </c>
      <c r="CI12" s="89">
        <f t="shared" si="110"/>
        <v>-0.309553649041618</v>
      </c>
      <c r="CJ12" s="89">
        <f t="shared" si="110"/>
        <v>-0.124831470050503</v>
      </c>
      <c r="CK12" s="89">
        <f t="shared" si="110"/>
        <v>-0.00240132864351709</v>
      </c>
      <c r="CL12" s="95"/>
      <c r="CM12" s="95">
        <f t="shared" ref="CM12:CP12" si="111">SUM(CH12:CH21)</f>
        <v>-2.24688209103841</v>
      </c>
      <c r="CN12" s="95">
        <f t="shared" si="111"/>
        <v>-1.68290072966281</v>
      </c>
      <c r="CO12" s="95">
        <f t="shared" si="111"/>
        <v>-2.12124934080566</v>
      </c>
      <c r="CP12" s="95">
        <f t="shared" si="111"/>
        <v>-2.003175508926</v>
      </c>
      <c r="CQ12" s="95"/>
      <c r="CR12" s="95">
        <f t="shared" ref="CR12:CU12" si="112">CM$17*BX12</f>
        <v>0.0354478139872219</v>
      </c>
      <c r="CS12" s="95">
        <f t="shared" si="112"/>
        <v>0.230896961394215</v>
      </c>
      <c r="CT12" s="95">
        <f t="shared" si="112"/>
        <v>0.0401827694049298</v>
      </c>
      <c r="CU12" s="95">
        <f t="shared" si="112"/>
        <v>0.000440009473490253</v>
      </c>
      <c r="CV12" s="89">
        <f t="shared" si="16"/>
        <v>0.306967554259856</v>
      </c>
      <c r="CW12" s="95">
        <f>AVERAGE(CV12:CV21)</f>
        <v>0.433637493016248</v>
      </c>
      <c r="CX12">
        <f t="shared" si="30"/>
        <v>0.0401827694049298</v>
      </c>
    </row>
    <row r="13" spans="1:102">
      <c r="A13" s="52" t="s">
        <v>28</v>
      </c>
      <c r="B13" s="53">
        <v>2013</v>
      </c>
      <c r="C13" s="52" t="s">
        <v>26</v>
      </c>
      <c r="D13" s="87">
        <v>32335</v>
      </c>
      <c r="E13" s="87">
        <v>2.5922066</v>
      </c>
      <c r="F13" s="87">
        <v>179850</v>
      </c>
      <c r="G13" s="87">
        <v>576</v>
      </c>
      <c r="H13" s="87">
        <v>19499</v>
      </c>
      <c r="I13" s="87">
        <v>22</v>
      </c>
      <c r="J13" s="87">
        <v>30238</v>
      </c>
      <c r="K13" s="87">
        <v>42.53371</v>
      </c>
      <c r="L13" s="87">
        <v>1407100</v>
      </c>
      <c r="M13" s="87">
        <v>9099</v>
      </c>
      <c r="N13">
        <v>96098</v>
      </c>
      <c r="O13" s="89"/>
      <c r="P13" s="90">
        <f t="shared" ref="P13:U13" si="113">(D13-MIN(D$12:D$21))/(MAX(D$12:D$21)-MIN(D$12:D$21))+0.001</f>
        <v>0.974138767543452</v>
      </c>
      <c r="Q13" s="91">
        <f t="shared" si="113"/>
        <v>0.267937675303427</v>
      </c>
      <c r="R13" s="91">
        <f t="shared" si="113"/>
        <v>0.229679647274664</v>
      </c>
      <c r="S13" s="91">
        <f t="shared" si="113"/>
        <v>0.762523046092184</v>
      </c>
      <c r="T13" s="91">
        <f t="shared" si="113"/>
        <v>0.910040683073832</v>
      </c>
      <c r="U13" s="91">
        <f t="shared" si="113"/>
        <v>0.819181818181818</v>
      </c>
      <c r="V13" s="91" cm="1">
        <f t="array" ref="V13">(MAX(J$12:J$21-J13)/(MAX(J$12:J$21)-MIN(J$12:J$21))+0.001)</f>
        <v>0.176398064314705</v>
      </c>
      <c r="W13" s="91" cm="1">
        <f t="array" ref="W13">(MAX(K$12:K$21-K13)/(MAX(K$12:K$21)-MIN(K$12:K$21))+0.001)</f>
        <v>0.001</v>
      </c>
      <c r="X13" s="91">
        <f t="shared" ref="X13:Z13" si="114">(L13-MIN(L$12:L$21))/(MAX(L$12:L$21)-MIN(L$12:L$21))+0.001</f>
        <v>0.150123995303892</v>
      </c>
      <c r="Y13" s="91">
        <f t="shared" si="114"/>
        <v>0.182847597476137</v>
      </c>
      <c r="Z13" s="91">
        <f t="shared" si="114"/>
        <v>0.0748406968859214</v>
      </c>
      <c r="AA13" s="89"/>
      <c r="AB13" s="89">
        <f t="shared" ref="AB13:AL13" si="115">P13/SUM(P$12:P$21)</f>
        <v>0.129105838056093</v>
      </c>
      <c r="AC13" s="89">
        <f t="shared" si="115"/>
        <v>0.0508710777379414</v>
      </c>
      <c r="AD13" s="89">
        <f t="shared" si="115"/>
        <v>0.0475366109600213</v>
      </c>
      <c r="AE13" s="89">
        <f t="shared" si="115"/>
        <v>0.227029397550105</v>
      </c>
      <c r="AF13" s="89">
        <f t="shared" si="115"/>
        <v>0.191268773072128</v>
      </c>
      <c r="AG13" s="89">
        <f t="shared" si="115"/>
        <v>0.236447126738389</v>
      </c>
      <c r="AH13" s="89">
        <f t="shared" si="115"/>
        <v>0.063305445471892</v>
      </c>
      <c r="AI13" s="89">
        <f t="shared" si="115"/>
        <v>0.000156595758750085</v>
      </c>
      <c r="AJ13" s="89">
        <f t="shared" si="115"/>
        <v>0.0484175320128576</v>
      </c>
      <c r="AK13" s="89">
        <f t="shared" si="115"/>
        <v>0.0376603850540873</v>
      </c>
      <c r="AL13" s="89">
        <f t="shared" si="115"/>
        <v>0.0194101195759504</v>
      </c>
      <c r="AM13" s="89"/>
      <c r="AN13" s="89">
        <f t="shared" ref="AN13:AX13" si="116">AB13*LN(AB13)</f>
        <v>-0.264295499657236</v>
      </c>
      <c r="AO13" s="89">
        <f t="shared" si="116"/>
        <v>-0.151517507551517</v>
      </c>
      <c r="AP13" s="89">
        <f t="shared" si="116"/>
        <v>-0.144808643942999</v>
      </c>
      <c r="AQ13" s="89">
        <f t="shared" si="116"/>
        <v>-0.336610985749055</v>
      </c>
      <c r="AR13" s="89">
        <f t="shared" si="116"/>
        <v>-0.316373020380886</v>
      </c>
      <c r="AS13" s="89">
        <f t="shared" si="116"/>
        <v>-0.34096400661175</v>
      </c>
      <c r="AT13" s="89">
        <f t="shared" si="116"/>
        <v>-0.174709350912491</v>
      </c>
      <c r="AU13" s="89">
        <f t="shared" si="116"/>
        <v>-0.0013720674304143</v>
      </c>
      <c r="AV13" s="89">
        <f t="shared" si="116"/>
        <v>-0.146603120744516</v>
      </c>
      <c r="AW13" s="89">
        <f t="shared" si="116"/>
        <v>-0.123493921018319</v>
      </c>
      <c r="AX13" s="89">
        <f t="shared" si="116"/>
        <v>-0.0765139289638792</v>
      </c>
      <c r="AY13" s="89" t="s">
        <v>181</v>
      </c>
      <c r="AZ13" s="91">
        <f t="shared" ref="AZ13:BJ13" si="117">-1/LN(10)*AZ12</f>
        <v>0.936855786125431</v>
      </c>
      <c r="BA13" s="91">
        <f t="shared" si="117"/>
        <v>0.897394272582843</v>
      </c>
      <c r="BB13" s="91">
        <f t="shared" si="117"/>
        <v>0.917713202992092</v>
      </c>
      <c r="BC13" s="91">
        <f t="shared" si="117"/>
        <v>0.718303844196953</v>
      </c>
      <c r="BD13" s="91">
        <f t="shared" si="117"/>
        <v>0.719084904580474</v>
      </c>
      <c r="BE13" s="91">
        <f t="shared" si="117"/>
        <v>0.638566182445131</v>
      </c>
      <c r="BF13" s="91">
        <f t="shared" si="117"/>
        <v>0.767683633140214</v>
      </c>
      <c r="BG13" s="91">
        <f t="shared" si="117"/>
        <v>0.904328156116741</v>
      </c>
      <c r="BH13" s="91">
        <f t="shared" si="117"/>
        <v>0.777426827823294</v>
      </c>
      <c r="BI13" s="91">
        <f t="shared" si="117"/>
        <v>0.898969712025652</v>
      </c>
      <c r="BJ13" s="91">
        <f t="shared" si="117"/>
        <v>0.838389554598479</v>
      </c>
      <c r="BK13" s="89"/>
      <c r="BL13" s="89">
        <f t="shared" ref="BL13:BV13" si="118">AZ$17*P13</f>
        <v>0.250876780310671</v>
      </c>
      <c r="BM13" s="89">
        <f t="shared" si="118"/>
        <v>0.140267678832971</v>
      </c>
      <c r="BN13" s="89">
        <f t="shared" si="118"/>
        <v>0.0502893669656224</v>
      </c>
      <c r="BO13" s="89">
        <f t="shared" si="118"/>
        <v>0.146991159963993</v>
      </c>
      <c r="BP13" s="89">
        <f t="shared" si="118"/>
        <v>0.423619371803039</v>
      </c>
      <c r="BQ13" s="89">
        <f t="shared" si="118"/>
        <v>0.279943550926848</v>
      </c>
      <c r="BR13" s="89">
        <f t="shared" si="118"/>
        <v>0.0845217556301237</v>
      </c>
      <c r="BS13" s="89">
        <f t="shared" si="118"/>
        <v>0.000520846467570463</v>
      </c>
      <c r="BT13" s="89">
        <f t="shared" si="118"/>
        <v>0.0426575458000678</v>
      </c>
      <c r="BU13" s="89">
        <f t="shared" si="118"/>
        <v>0.0721774119972905</v>
      </c>
      <c r="BV13" s="89">
        <f t="shared" si="118"/>
        <v>0.0240321276769242</v>
      </c>
      <c r="BW13" s="89"/>
      <c r="BX13" s="89">
        <f t="shared" si="8"/>
        <v>0.441433826109264</v>
      </c>
      <c r="BY13" s="89">
        <f t="shared" si="9"/>
        <v>0.85055408269388</v>
      </c>
      <c r="BZ13" s="89">
        <f t="shared" si="10"/>
        <v>0.0850426020976941</v>
      </c>
      <c r="CA13" s="89">
        <f t="shared" si="11"/>
        <v>0.138867085474283</v>
      </c>
      <c r="CB13" s="89"/>
      <c r="CC13" s="89">
        <f t="shared" ref="CC13:CF13" si="119">BX13/SUM(BX$12:BX$21)</f>
        <v>0.0766589526738223</v>
      </c>
      <c r="CD13" s="89">
        <f t="shared" si="119"/>
        <v>0.210210666136968</v>
      </c>
      <c r="CE13" s="89">
        <f t="shared" si="119"/>
        <v>0.0182447901275883</v>
      </c>
      <c r="CF13" s="89">
        <f t="shared" si="119"/>
        <v>0.0344097261823543</v>
      </c>
      <c r="CG13" s="89"/>
      <c r="CH13" s="89">
        <f t="shared" ref="CH13:CK13" si="120">CC13*LN(CC13)</f>
        <v>-0.196890001683241</v>
      </c>
      <c r="CI13" s="89">
        <f t="shared" si="120"/>
        <v>-0.32785403099903</v>
      </c>
      <c r="CJ13" s="89">
        <f t="shared" si="120"/>
        <v>-0.0730498720654821</v>
      </c>
      <c r="CK13" s="89">
        <f t="shared" si="120"/>
        <v>-0.115940682529308</v>
      </c>
      <c r="CL13" s="89" t="s">
        <v>181</v>
      </c>
      <c r="CM13" s="91">
        <f t="shared" ref="CM13:CP13" si="121">-1/LN(10)*CM12</f>
        <v>0.975808493625223</v>
      </c>
      <c r="CN13" s="91">
        <f t="shared" si="121"/>
        <v>0.730874500483512</v>
      </c>
      <c r="CO13" s="91">
        <f t="shared" si="121"/>
        <v>0.921246883452808</v>
      </c>
      <c r="CP13" s="91">
        <f t="shared" si="121"/>
        <v>0.8699680698103</v>
      </c>
      <c r="CQ13" s="89"/>
      <c r="CR13" s="89">
        <f t="shared" ref="CR13:CU13" si="122">CM$17*BX13</f>
        <v>0.040075458324315</v>
      </c>
      <c r="CS13" s="89">
        <f t="shared" si="122"/>
        <v>0.267788772200347</v>
      </c>
      <c r="CT13" s="89">
        <f t="shared" si="122"/>
        <v>0.0191670693988446</v>
      </c>
      <c r="CU13" s="89">
        <f t="shared" si="122"/>
        <v>0.0512409683740048</v>
      </c>
      <c r="CV13" s="89">
        <f t="shared" si="16"/>
        <v>0.378272268297511</v>
      </c>
      <c r="CW13" s="89"/>
      <c r="CX13">
        <f t="shared" si="30"/>
        <v>0.0512409683740048</v>
      </c>
    </row>
    <row r="14" spans="1:102">
      <c r="A14" s="52" t="s">
        <v>28</v>
      </c>
      <c r="B14" s="53">
        <v>2014</v>
      </c>
      <c r="C14" s="52" t="s">
        <v>26</v>
      </c>
      <c r="D14" s="87">
        <v>32154</v>
      </c>
      <c r="E14" s="87">
        <v>2.8098215</v>
      </c>
      <c r="F14" s="87">
        <v>194054</v>
      </c>
      <c r="G14" s="87">
        <v>695</v>
      </c>
      <c r="H14" s="87">
        <v>19887</v>
      </c>
      <c r="I14" s="87">
        <v>23</v>
      </c>
      <c r="J14" s="87">
        <v>30320</v>
      </c>
      <c r="K14" s="87">
        <v>37.297493</v>
      </c>
      <c r="L14" s="87">
        <v>1507800</v>
      </c>
      <c r="M14" s="87">
        <v>10227</v>
      </c>
      <c r="N14">
        <v>104245</v>
      </c>
      <c r="O14" s="89"/>
      <c r="P14" s="90">
        <f t="shared" ref="P14:U14" si="123">(D14-MIN(D$12:D$21))/(MAX(D$12:D$21)-MIN(D$12:D$21))+0.001</f>
        <v>0.957315642717725</v>
      </c>
      <c r="Q14" s="91">
        <f t="shared" si="123"/>
        <v>0.902492413711859</v>
      </c>
      <c r="R14" s="91">
        <f t="shared" si="123"/>
        <v>0.397804166420075</v>
      </c>
      <c r="S14" s="91">
        <f t="shared" si="123"/>
        <v>1.001</v>
      </c>
      <c r="T14" s="91">
        <f t="shared" si="123"/>
        <v>0.929528377699648</v>
      </c>
      <c r="U14" s="91">
        <f t="shared" si="123"/>
        <v>0.910090909090909</v>
      </c>
      <c r="V14" s="91" cm="1">
        <f t="array" ref="V14">(MAX(J$12:J$21-J14)/(MAX(J$12:J$21)-MIN(J$12:J$21))+0.001)</f>
        <v>0.171277864502029</v>
      </c>
      <c r="W14" s="91" cm="1">
        <f t="array" ref="W14">(MAX(K$12:K$21-K14)/(MAX(K$12:K$21)-MIN(K$12:K$21))+0.001)</f>
        <v>0.283493452773406</v>
      </c>
      <c r="X14" s="91">
        <f t="shared" ref="X14:Z14" si="124">(L14-MIN(L$12:L$21))/(MAX(L$12:L$21)-MIN(L$12:L$21))+0.001</f>
        <v>0.263801408832295</v>
      </c>
      <c r="Y14" s="91">
        <f t="shared" si="124"/>
        <v>0.365342339427277</v>
      </c>
      <c r="Z14" s="91">
        <f t="shared" si="124"/>
        <v>0.159833654999739</v>
      </c>
      <c r="AA14" s="89"/>
      <c r="AB14" s="89">
        <f t="shared" ref="AB14:AL14" si="125">P14/SUM(P$12:P$21)</f>
        <v>0.12687621359014</v>
      </c>
      <c r="AC14" s="89">
        <f t="shared" si="125"/>
        <v>0.171348660407114</v>
      </c>
      <c r="AD14" s="89">
        <f t="shared" si="125"/>
        <v>0.0823332068024846</v>
      </c>
      <c r="AE14" s="89">
        <f t="shared" si="125"/>
        <v>0.298032207829402</v>
      </c>
      <c r="AF14" s="89">
        <f t="shared" si="125"/>
        <v>0.195364620115465</v>
      </c>
      <c r="AG14" s="89">
        <f t="shared" si="125"/>
        <v>0.262686958803464</v>
      </c>
      <c r="AH14" s="89">
        <f t="shared" si="125"/>
        <v>0.0614679166344539</v>
      </c>
      <c r="AI14" s="89">
        <f t="shared" si="125"/>
        <v>0.0443938723377328</v>
      </c>
      <c r="AJ14" s="89">
        <f t="shared" si="125"/>
        <v>0.0850804238943899</v>
      </c>
      <c r="AK14" s="89">
        <f t="shared" si="125"/>
        <v>0.0752480938733034</v>
      </c>
      <c r="AL14" s="89">
        <f t="shared" si="125"/>
        <v>0.0414532531750081</v>
      </c>
      <c r="AM14" s="89"/>
      <c r="AN14" s="89">
        <f t="shared" ref="AN14:AX14" si="126">AB14*LN(AB14)</f>
        <v>-0.261941444815619</v>
      </c>
      <c r="AO14" s="89">
        <f t="shared" si="126"/>
        <v>-0.302268435186648</v>
      </c>
      <c r="AP14" s="89">
        <f t="shared" si="126"/>
        <v>-0.205584433940017</v>
      </c>
      <c r="AQ14" s="89">
        <f t="shared" si="126"/>
        <v>-0.360783997376692</v>
      </c>
      <c r="AR14" s="89">
        <f t="shared" si="126"/>
        <v>-0.319008469506062</v>
      </c>
      <c r="AS14" s="89">
        <f t="shared" si="126"/>
        <v>-0.351157884517847</v>
      </c>
      <c r="AT14" s="89">
        <f t="shared" si="126"/>
        <v>-0.171448766939547</v>
      </c>
      <c r="AU14" s="89">
        <f t="shared" si="126"/>
        <v>-0.138271544482152</v>
      </c>
      <c r="AV14" s="89">
        <f t="shared" si="126"/>
        <v>-0.209651633247899</v>
      </c>
      <c r="AW14" s="89">
        <f t="shared" si="126"/>
        <v>-0.194664163063674</v>
      </c>
      <c r="AX14" s="89">
        <f t="shared" si="126"/>
        <v>-0.131953536045539</v>
      </c>
      <c r="AY14" s="91" t="s">
        <v>182</v>
      </c>
      <c r="AZ14" s="89">
        <f t="shared" ref="AZ14:BJ14" si="127">1-AZ13</f>
        <v>0.0631442138745694</v>
      </c>
      <c r="BA14" s="89">
        <f t="shared" si="127"/>
        <v>0.102605727417157</v>
      </c>
      <c r="BB14" s="89">
        <f t="shared" si="127"/>
        <v>0.0822867970079083</v>
      </c>
      <c r="BC14" s="89">
        <f t="shared" si="127"/>
        <v>0.281696155803047</v>
      </c>
      <c r="BD14" s="89">
        <f t="shared" si="127"/>
        <v>0.280915095419526</v>
      </c>
      <c r="BE14" s="89">
        <f t="shared" si="127"/>
        <v>0.361433817554869</v>
      </c>
      <c r="BF14" s="89">
        <f t="shared" si="127"/>
        <v>0.232316366859786</v>
      </c>
      <c r="BG14" s="89">
        <f t="shared" si="127"/>
        <v>0.0956718438832591</v>
      </c>
      <c r="BH14" s="89">
        <f t="shared" si="127"/>
        <v>0.222573172176706</v>
      </c>
      <c r="BI14" s="89">
        <f t="shared" si="127"/>
        <v>0.101030287974348</v>
      </c>
      <c r="BJ14" s="89">
        <f t="shared" si="127"/>
        <v>0.161610445401521</v>
      </c>
      <c r="BK14" s="89"/>
      <c r="BL14" s="89">
        <f t="shared" ref="BL14:BV14" si="128">AZ$17*P14</f>
        <v>0.246544203134129</v>
      </c>
      <c r="BM14" s="89">
        <f t="shared" si="128"/>
        <v>0.472462545225751</v>
      </c>
      <c r="BN14" s="89">
        <f t="shared" si="128"/>
        <v>0.0871009684268158</v>
      </c>
      <c r="BO14" s="89">
        <f t="shared" si="128"/>
        <v>0.192962234883284</v>
      </c>
      <c r="BP14" s="89">
        <f t="shared" si="128"/>
        <v>0.43269079587102</v>
      </c>
      <c r="BQ14" s="89">
        <f t="shared" si="128"/>
        <v>0.311010419301817</v>
      </c>
      <c r="BR14" s="89">
        <f t="shared" si="128"/>
        <v>0.0820683938031349</v>
      </c>
      <c r="BS14" s="89">
        <f t="shared" si="128"/>
        <v>0.147656563456382</v>
      </c>
      <c r="BT14" s="89">
        <f t="shared" si="128"/>
        <v>0.074958840900861</v>
      </c>
      <c r="BU14" s="89">
        <f t="shared" si="128"/>
        <v>0.144215537512534</v>
      </c>
      <c r="BV14" s="89">
        <f t="shared" si="128"/>
        <v>0.0513242522297484</v>
      </c>
      <c r="BW14" s="89"/>
      <c r="BX14" s="89">
        <f t="shared" si="8"/>
        <v>0.806107716786696</v>
      </c>
      <c r="BY14" s="89">
        <f t="shared" si="9"/>
        <v>0.936663450056121</v>
      </c>
      <c r="BZ14" s="89">
        <f t="shared" si="10"/>
        <v>0.229724957259517</v>
      </c>
      <c r="CA14" s="89">
        <f t="shared" si="11"/>
        <v>0.270498630643143</v>
      </c>
      <c r="CB14" s="89"/>
      <c r="CC14" s="89">
        <f t="shared" ref="CC14:CF14" si="129">BX14/SUM(BX$12:BX$21)</f>
        <v>0.139987852439425</v>
      </c>
      <c r="CD14" s="89">
        <f t="shared" si="129"/>
        <v>0.231492214062197</v>
      </c>
      <c r="CE14" s="89">
        <f t="shared" si="129"/>
        <v>0.0492845177462266</v>
      </c>
      <c r="CF14" s="89">
        <f t="shared" si="129"/>
        <v>0.0670265655921476</v>
      </c>
      <c r="CG14" s="89"/>
      <c r="CH14" s="89">
        <f t="shared" ref="CH14:CK14" si="130">CC14*LN(CC14)</f>
        <v>-0.275244063450724</v>
      </c>
      <c r="CI14" s="89">
        <f t="shared" si="130"/>
        <v>-0.338721499977198</v>
      </c>
      <c r="CJ14" s="89">
        <f t="shared" si="130"/>
        <v>-0.148353558910182</v>
      </c>
      <c r="CK14" s="89">
        <f t="shared" si="130"/>
        <v>-0.181150435794674</v>
      </c>
      <c r="CL14" s="91" t="s">
        <v>182</v>
      </c>
      <c r="CM14" s="89">
        <f t="shared" ref="CM14:CP14" si="131">1-CM13</f>
        <v>0.0241915063747773</v>
      </c>
      <c r="CN14" s="89">
        <f t="shared" si="131"/>
        <v>0.269125499516488</v>
      </c>
      <c r="CO14" s="89">
        <f t="shared" si="131"/>
        <v>0.0787531165471916</v>
      </c>
      <c r="CP14" s="89">
        <f t="shared" si="131"/>
        <v>0.1300319301897</v>
      </c>
      <c r="CQ14" s="89"/>
      <c r="CR14" s="89">
        <f t="shared" ref="CR14:CU14" si="132">CM$17*BX14</f>
        <v>0.073182285312675</v>
      </c>
      <c r="CS14" s="89">
        <f t="shared" si="132"/>
        <v>0.294899478303655</v>
      </c>
      <c r="CT14" s="89">
        <f t="shared" si="132"/>
        <v>0.0517758639767582</v>
      </c>
      <c r="CU14" s="89">
        <f t="shared" si="132"/>
        <v>0.0998120737585712</v>
      </c>
      <c r="CV14" s="89">
        <f t="shared" si="16"/>
        <v>0.51966970135166</v>
      </c>
      <c r="CW14" s="89"/>
      <c r="CX14">
        <f t="shared" si="30"/>
        <v>0.0998120737585712</v>
      </c>
    </row>
    <row r="15" spans="1:102">
      <c r="A15" s="52" t="s">
        <v>28</v>
      </c>
      <c r="B15" s="53">
        <v>2015</v>
      </c>
      <c r="C15" s="52" t="s">
        <v>26</v>
      </c>
      <c r="D15" s="87">
        <v>32040</v>
      </c>
      <c r="E15" s="87">
        <v>2.7451623</v>
      </c>
      <c r="F15" s="87">
        <v>196590</v>
      </c>
      <c r="G15" s="87">
        <v>588</v>
      </c>
      <c r="H15" s="87">
        <v>21021</v>
      </c>
      <c r="I15" s="87">
        <v>24</v>
      </c>
      <c r="J15" s="87">
        <v>32049</v>
      </c>
      <c r="K15" s="87">
        <v>33.047932</v>
      </c>
      <c r="L15" s="87">
        <v>1421100</v>
      </c>
      <c r="M15" s="87">
        <v>9386</v>
      </c>
      <c r="N15">
        <v>104506</v>
      </c>
      <c r="O15" s="89"/>
      <c r="P15" s="90">
        <f t="shared" ref="P15:U15" si="133">(D15-MIN(D$12:D$21))/(MAX(D$12:D$21)-MIN(D$12:D$21))+0.001</f>
        <v>0.946719862440747</v>
      </c>
      <c r="Q15" s="91">
        <f t="shared" si="133"/>
        <v>0.713949249885768</v>
      </c>
      <c r="R15" s="91">
        <f t="shared" si="133"/>
        <v>0.427821329230041</v>
      </c>
      <c r="S15" s="91">
        <f t="shared" si="133"/>
        <v>0.786571142284569</v>
      </c>
      <c r="T15" s="91">
        <f t="shared" si="133"/>
        <v>0.986484681064792</v>
      </c>
      <c r="U15" s="91">
        <f t="shared" si="133"/>
        <v>1.001</v>
      </c>
      <c r="V15" s="91" cm="1">
        <f t="array" ref="V15">(MAX(J$12:J$21-J15)/(MAX(J$12:J$21)-MIN(J$12:J$21))+0.001)</f>
        <v>0.0633165782079301</v>
      </c>
      <c r="W15" s="91" cm="1">
        <f t="array" ref="W15">(MAX(K$12:K$21-K15)/(MAX(K$12:K$21)-MIN(K$12:K$21))+0.001)</f>
        <v>0.512756899964614</v>
      </c>
      <c r="X15" s="91">
        <f t="shared" ref="X15:Z15" si="134">(L15-MIN(L$12:L$21))/(MAX(L$12:L$21)-MIN(L$12:L$21))+0.001</f>
        <v>0.165928203738824</v>
      </c>
      <c r="Y15" s="91">
        <f t="shared" si="134"/>
        <v>0.229280213557677</v>
      </c>
      <c r="Z15" s="91">
        <f t="shared" si="134"/>
        <v>0.162556517656878</v>
      </c>
      <c r="AA15" s="89"/>
      <c r="AB15" s="89">
        <f t="shared" ref="AB15:AL15" si="135">P15/SUM(P$12:P$21)</f>
        <v>0.125471919727606</v>
      </c>
      <c r="AC15" s="89">
        <f t="shared" si="135"/>
        <v>0.135551552243461</v>
      </c>
      <c r="AD15" s="89">
        <f t="shared" si="135"/>
        <v>0.0885458347281737</v>
      </c>
      <c r="AE15" s="89">
        <f t="shared" si="135"/>
        <v>0.23418934480516</v>
      </c>
      <c r="AF15" s="89">
        <f t="shared" si="135"/>
        <v>0.207335472041094</v>
      </c>
      <c r="AG15" s="89">
        <f t="shared" si="135"/>
        <v>0.288926790868539</v>
      </c>
      <c r="AH15" s="89">
        <f t="shared" si="135"/>
        <v>0.0227229488304241</v>
      </c>
      <c r="AI15" s="89">
        <f t="shared" si="135"/>
        <v>0.0802955558043</v>
      </c>
      <c r="AJ15" s="89">
        <f t="shared" si="135"/>
        <v>0.0535146570013526</v>
      </c>
      <c r="AK15" s="89">
        <f t="shared" si="135"/>
        <v>0.0472239244433737</v>
      </c>
      <c r="AL15" s="89">
        <f t="shared" si="135"/>
        <v>0.0421594343299552</v>
      </c>
      <c r="AM15" s="89"/>
      <c r="AN15" s="89">
        <f t="shared" ref="AN15:AX15" si="136">AB15*LN(AB15)</f>
        <v>-0.260438712754338</v>
      </c>
      <c r="AO15" s="89">
        <f t="shared" si="136"/>
        <v>-0.270886662770534</v>
      </c>
      <c r="AP15" s="89">
        <f t="shared" si="136"/>
        <v>-0.214655907623642</v>
      </c>
      <c r="AQ15" s="89">
        <f t="shared" si="136"/>
        <v>-0.339955183761657</v>
      </c>
      <c r="AR15" s="89">
        <f t="shared" si="136"/>
        <v>-0.326225189514321</v>
      </c>
      <c r="AS15" s="89">
        <f t="shared" si="136"/>
        <v>-0.358726286031403</v>
      </c>
      <c r="AT15" s="89">
        <f t="shared" si="136"/>
        <v>-0.0859922709016547</v>
      </c>
      <c r="AU15" s="89">
        <f t="shared" si="136"/>
        <v>-0.202508684214662</v>
      </c>
      <c r="AV15" s="89">
        <f t="shared" si="136"/>
        <v>-0.156680196711968</v>
      </c>
      <c r="AW15" s="89">
        <f t="shared" si="136"/>
        <v>-0.144167776903539</v>
      </c>
      <c r="AX15" s="89">
        <f t="shared" si="136"/>
        <v>-0.133489281674011</v>
      </c>
      <c r="AY15" s="91" t="s">
        <v>183</v>
      </c>
      <c r="AZ15" s="77">
        <f t="shared" ref="AZ15:BB15" si="137">AZ14/(3-SUM($AZ13:$BB13))</f>
        <v>0.254576053158262</v>
      </c>
      <c r="BA15" s="77">
        <f t="shared" si="137"/>
        <v>0.413671491249845</v>
      </c>
      <c r="BB15" s="77">
        <f t="shared" si="137"/>
        <v>0.331752455591897</v>
      </c>
      <c r="BC15" s="77">
        <f t="shared" ref="BC15:BE15" si="138">BC14/(3-SUM($BC13:$BE13))</f>
        <v>0.304851100147902</v>
      </c>
      <c r="BD15" s="77">
        <f t="shared" si="138"/>
        <v>0.304005837930817</v>
      </c>
      <c r="BE15" s="77">
        <f t="shared" si="138"/>
        <v>0.391143061921281</v>
      </c>
      <c r="BF15" s="77">
        <f>BF14/(2-SUM($BF13:$BG13))</f>
        <v>0.708307064859075</v>
      </c>
      <c r="BG15" s="77">
        <f>BG14/(2-SUM($BF13:$BG13))</f>
        <v>0.291692935140925</v>
      </c>
      <c r="BH15" s="77">
        <f t="shared" ref="BH15:BJ15" si="139">BH14/(3-SUM($BH13:$BJ13))</f>
        <v>0.458711445879181</v>
      </c>
      <c r="BI15" s="77">
        <f t="shared" si="139"/>
        <v>0.20821803913326</v>
      </c>
      <c r="BJ15" s="77">
        <f t="shared" si="139"/>
        <v>0.333070514987559</v>
      </c>
      <c r="BK15" s="89"/>
      <c r="BL15" s="89">
        <f t="shared" ref="BL15:BV15" si="140">AZ$17*P15</f>
        <v>0.243815397619622</v>
      </c>
      <c r="BM15" s="89">
        <f t="shared" si="140"/>
        <v>0.37375857640255</v>
      </c>
      <c r="BN15" s="89">
        <f t="shared" si="140"/>
        <v>0.0936733579864881</v>
      </c>
      <c r="BO15" s="89">
        <f t="shared" si="140"/>
        <v>0.151626898611317</v>
      </c>
      <c r="BP15" s="89">
        <f t="shared" si="140"/>
        <v>0.45920366930682</v>
      </c>
      <c r="BQ15" s="89">
        <f t="shared" si="140"/>
        <v>0.342077287676786</v>
      </c>
      <c r="BR15" s="89">
        <f t="shared" si="140"/>
        <v>0.0303383621096808</v>
      </c>
      <c r="BS15" s="89">
        <f t="shared" si="140"/>
        <v>0.26706762006895</v>
      </c>
      <c r="BT15" s="89">
        <f t="shared" si="140"/>
        <v>0.0471482918915386</v>
      </c>
      <c r="BU15" s="89">
        <f t="shared" si="140"/>
        <v>0.0905062613083498</v>
      </c>
      <c r="BV15" s="89">
        <f t="shared" si="140"/>
        <v>0.0521985918036147</v>
      </c>
      <c r="BW15" s="89"/>
      <c r="BX15" s="89">
        <f t="shared" si="8"/>
        <v>0.711247332008661</v>
      </c>
      <c r="BY15" s="89">
        <f t="shared" si="9"/>
        <v>0.952907855594923</v>
      </c>
      <c r="BZ15" s="89">
        <f t="shared" si="10"/>
        <v>0.297405982178631</v>
      </c>
      <c r="CA15" s="89">
        <f t="shared" si="11"/>
        <v>0.189853145003503</v>
      </c>
      <c r="CB15" s="89"/>
      <c r="CC15" s="89">
        <f t="shared" ref="CC15:CF15" si="141">BX15/SUM(BX$12:BX$21)</f>
        <v>0.123514493767722</v>
      </c>
      <c r="CD15" s="89">
        <f t="shared" si="141"/>
        <v>0.235506946786183</v>
      </c>
      <c r="CE15" s="89">
        <f t="shared" si="141"/>
        <v>0.0638046060879589</v>
      </c>
      <c r="CF15" s="89">
        <f t="shared" si="141"/>
        <v>0.0470435071933528</v>
      </c>
      <c r="CG15" s="89"/>
      <c r="CH15" s="89">
        <f t="shared" ref="CH15:CK15" si="142">CC15*LN(CC15)</f>
        <v>-0.258317813481605</v>
      </c>
      <c r="CI15" s="89">
        <f t="shared" si="142"/>
        <v>-0.340546546553672</v>
      </c>
      <c r="CJ15" s="89">
        <f t="shared" si="142"/>
        <v>-0.175585802964141</v>
      </c>
      <c r="CK15" s="89">
        <f t="shared" si="142"/>
        <v>-0.14379706143608</v>
      </c>
      <c r="CL15" s="91" t="s">
        <v>183</v>
      </c>
      <c r="CM15" s="89">
        <f t="shared" ref="CM15:CP15" si="143">CM14/(4-SUM($CM13:$CP13))</f>
        <v>0.0481804570368743</v>
      </c>
      <c r="CN15" s="89">
        <f t="shared" si="143"/>
        <v>0.535997608668998</v>
      </c>
      <c r="CO15" s="89">
        <f t="shared" si="143"/>
        <v>0.156846832501428</v>
      </c>
      <c r="CP15" s="89">
        <f t="shared" si="143"/>
        <v>0.2589751017927</v>
      </c>
      <c r="CQ15" s="89"/>
      <c r="CR15" s="89">
        <f t="shared" ref="CR15:CU15" si="144">CM$17*BX15</f>
        <v>0.0645704092579848</v>
      </c>
      <c r="CS15" s="89">
        <f t="shared" si="144"/>
        <v>0.300013873146818</v>
      </c>
      <c r="CT15" s="89">
        <f t="shared" si="144"/>
        <v>0.0670299468671119</v>
      </c>
      <c r="CU15" s="89">
        <f t="shared" si="144"/>
        <v>0.0700544622622721</v>
      </c>
      <c r="CV15" s="89">
        <f t="shared" si="16"/>
        <v>0.501668691534186</v>
      </c>
      <c r="CW15" s="89"/>
      <c r="CX15">
        <f t="shared" si="30"/>
        <v>0.0700544622622721</v>
      </c>
    </row>
    <row r="16" spans="1:102">
      <c r="A16" s="52" t="s">
        <v>28</v>
      </c>
      <c r="B16" s="53">
        <v>2016</v>
      </c>
      <c r="C16" s="52" t="s">
        <v>26</v>
      </c>
      <c r="D16" s="87">
        <v>31815</v>
      </c>
      <c r="E16" s="87">
        <v>2.8052177</v>
      </c>
      <c r="F16" s="87">
        <v>206613</v>
      </c>
      <c r="G16" s="87">
        <v>245</v>
      </c>
      <c r="H16" s="87">
        <v>21310</v>
      </c>
      <c r="I16" s="87">
        <v>13</v>
      </c>
      <c r="J16" s="87">
        <v>31436</v>
      </c>
      <c r="K16" s="87">
        <v>29.179699</v>
      </c>
      <c r="L16" s="87">
        <v>1275000</v>
      </c>
      <c r="M16" s="87">
        <v>10181</v>
      </c>
      <c r="N16">
        <v>110008</v>
      </c>
      <c r="O16" s="89"/>
      <c r="P16" s="90">
        <f t="shared" ref="P16:U16" si="145">(D16-MIN(D$12:D$21))/(MAX(D$12:D$21)-MIN(D$12:D$21))+0.001</f>
        <v>0.925807138209871</v>
      </c>
      <c r="Q16" s="91">
        <f t="shared" si="145"/>
        <v>0.889067951027159</v>
      </c>
      <c r="R16" s="91">
        <f t="shared" si="145"/>
        <v>0.546457773569273</v>
      </c>
      <c r="S16" s="91">
        <f t="shared" si="145"/>
        <v>0.0991963927855711</v>
      </c>
      <c r="T16" s="91">
        <f t="shared" si="145"/>
        <v>1.001</v>
      </c>
      <c r="U16" s="91">
        <f t="shared" si="145"/>
        <v>0.001</v>
      </c>
      <c r="V16" s="91" cm="1">
        <f t="array" ref="V16">(MAX(J$12:J$21-J16)/(MAX(J$12:J$21)-MIN(J$12:J$21))+0.001)</f>
        <v>0.101593193880737</v>
      </c>
      <c r="W16" s="91" cm="1">
        <f t="array" ref="W16">(MAX(K$12:K$21-K16)/(MAX(K$12:K$21)-MIN(K$12:K$21))+0.001)</f>
        <v>0.721447734645841</v>
      </c>
      <c r="X16" s="91">
        <f t="shared" ref="X16:Z16" si="146">(L16-MIN(L$12:L$21))/(MAX(L$12:L$21)-MIN(L$12:L$21))+0.001</f>
        <v>0.001</v>
      </c>
      <c r="Y16" s="91">
        <f t="shared" si="146"/>
        <v>0.357900177964731</v>
      </c>
      <c r="Z16" s="91">
        <f t="shared" si="146"/>
        <v>0.219955714360232</v>
      </c>
      <c r="AA16" s="89"/>
      <c r="AB16" s="89">
        <f t="shared" ref="AB16:AL16" si="147">P16/SUM(P$12:P$21)</f>
        <v>0.122700287104185</v>
      </c>
      <c r="AC16" s="89">
        <f t="shared" si="147"/>
        <v>0.168799870342222</v>
      </c>
      <c r="AD16" s="89">
        <f t="shared" si="147"/>
        <v>0.113099923726273</v>
      </c>
      <c r="AE16" s="89">
        <f t="shared" si="147"/>
        <v>0.0295341857648315</v>
      </c>
      <c r="AF16" s="89">
        <f t="shared" si="147"/>
        <v>0.210386244709971</v>
      </c>
      <c r="AG16" s="89">
        <f t="shared" si="147"/>
        <v>0.000288638152715823</v>
      </c>
      <c r="AH16" s="89">
        <f t="shared" si="147"/>
        <v>0.0364595973346868</v>
      </c>
      <c r="AI16" s="89">
        <f t="shared" si="147"/>
        <v>0.112975655405395</v>
      </c>
      <c r="AJ16" s="89">
        <f t="shared" si="147"/>
        <v>0.000322516942843462</v>
      </c>
      <c r="AK16" s="89">
        <f t="shared" si="147"/>
        <v>0.0737152617760659</v>
      </c>
      <c r="AL16" s="89">
        <f t="shared" si="147"/>
        <v>0.0570460577572309</v>
      </c>
      <c r="AM16" s="89"/>
      <c r="AN16" s="89">
        <f t="shared" ref="AN16:AX16" si="148">AB16*LN(AB16)</f>
        <v>-0.257426501419219</v>
      </c>
      <c r="AO16" s="89">
        <f t="shared" si="148"/>
        <v>-0.300301968614528</v>
      </c>
      <c r="AP16" s="89">
        <f t="shared" si="148"/>
        <v>-0.246499425558191</v>
      </c>
      <c r="AQ16" s="89">
        <f t="shared" si="148"/>
        <v>-0.104025511324021</v>
      </c>
      <c r="AR16" s="89">
        <f t="shared" si="148"/>
        <v>-0.327952219377751</v>
      </c>
      <c r="AS16" s="89">
        <f t="shared" si="148"/>
        <v>-0.00235249813518145</v>
      </c>
      <c r="AT16" s="89">
        <f t="shared" si="148"/>
        <v>-0.120737799745811</v>
      </c>
      <c r="AU16" s="89">
        <f t="shared" si="148"/>
        <v>-0.246352784820608</v>
      </c>
      <c r="AV16" s="89">
        <f t="shared" si="148"/>
        <v>-0.00259282816064039</v>
      </c>
      <c r="AW16" s="89">
        <f t="shared" si="148"/>
        <v>-0.192215893338513</v>
      </c>
      <c r="AX16" s="89">
        <f t="shared" si="148"/>
        <v>-0.163373994117031</v>
      </c>
      <c r="AY16" s="89" t="s">
        <v>184</v>
      </c>
      <c r="AZ16" s="92">
        <v>0.26049795615013</v>
      </c>
      <c r="BA16" s="92">
        <v>0.633345720302242</v>
      </c>
      <c r="BB16" s="92">
        <v>0.106156323547628</v>
      </c>
      <c r="BC16" s="92">
        <v>0.0806878306878307</v>
      </c>
      <c r="BD16" s="92">
        <v>0.626984126984127</v>
      </c>
      <c r="BE16" s="92">
        <v>0.292328042328042</v>
      </c>
      <c r="BF16" s="92">
        <v>0.25</v>
      </c>
      <c r="BG16" s="92">
        <v>0.75</v>
      </c>
      <c r="BH16" s="92">
        <v>0.10958605664488</v>
      </c>
      <c r="BI16" s="92">
        <v>0.581263616557734</v>
      </c>
      <c r="BJ16" s="92">
        <v>0.309150326797386</v>
      </c>
      <c r="BK16" s="89"/>
      <c r="BL16" s="89">
        <f t="shared" ref="BL16:BV16" si="149">AZ$17*P16</f>
        <v>0.238429597262043</v>
      </c>
      <c r="BM16" s="89">
        <f t="shared" si="149"/>
        <v>0.465434723482392</v>
      </c>
      <c r="BN16" s="89">
        <f t="shared" si="149"/>
        <v>0.119649328237512</v>
      </c>
      <c r="BO16" s="89">
        <f t="shared" si="149"/>
        <v>0.0191220356086552</v>
      </c>
      <c r="BP16" s="89">
        <f t="shared" si="149"/>
        <v>0.46596047743993</v>
      </c>
      <c r="BQ16" s="89">
        <f t="shared" si="149"/>
        <v>0.000341735552124661</v>
      </c>
      <c r="BR16" s="89">
        <f t="shared" si="149"/>
        <v>0.048678737718754</v>
      </c>
      <c r="BS16" s="89">
        <f t="shared" si="149"/>
        <v>0.375763504126999</v>
      </c>
      <c r="BT16" s="89">
        <f t="shared" si="149"/>
        <v>0.00028414875126203</v>
      </c>
      <c r="BU16" s="89">
        <f t="shared" si="149"/>
        <v>0.141277812535849</v>
      </c>
      <c r="BV16" s="89">
        <f t="shared" si="149"/>
        <v>0.0706300720159186</v>
      </c>
      <c r="BW16" s="89"/>
      <c r="BX16" s="89">
        <f t="shared" si="8"/>
        <v>0.823513648981947</v>
      </c>
      <c r="BY16" s="89">
        <f t="shared" si="9"/>
        <v>0.485424248600709</v>
      </c>
      <c r="BZ16" s="89">
        <f t="shared" si="10"/>
        <v>0.424442241845753</v>
      </c>
      <c r="CA16" s="89">
        <f t="shared" si="11"/>
        <v>0.212192033303029</v>
      </c>
      <c r="CB16" s="89"/>
      <c r="CC16" s="89">
        <f t="shared" ref="CC16:CF16" si="150">BX16/SUM(BX$12:BX$21)</f>
        <v>0.143010549055495</v>
      </c>
      <c r="CD16" s="89">
        <f t="shared" si="150"/>
        <v>0.119970448362562</v>
      </c>
      <c r="CE16" s="89">
        <f t="shared" si="150"/>
        <v>0.0910585921966848</v>
      </c>
      <c r="CF16" s="89">
        <f t="shared" si="150"/>
        <v>0.0525788363678623</v>
      </c>
      <c r="CG16" s="89"/>
      <c r="CH16" s="89">
        <f t="shared" ref="CH16:CK16" si="151">CC16*LN(CC16)</f>
        <v>-0.27813219029306</v>
      </c>
      <c r="CI16" s="89">
        <f t="shared" si="151"/>
        <v>-0.254398515083108</v>
      </c>
      <c r="CJ16" s="89">
        <f t="shared" si="151"/>
        <v>-0.218199343627349</v>
      </c>
      <c r="CK16" s="89">
        <f t="shared" si="151"/>
        <v>-0.154867891424515</v>
      </c>
      <c r="CL16" s="89" t="s">
        <v>184</v>
      </c>
      <c r="CM16" s="92">
        <v>0.133389037433155</v>
      </c>
      <c r="CN16" s="92">
        <v>0.0936831550802139</v>
      </c>
      <c r="CO16" s="92">
        <v>0.293917112299465</v>
      </c>
      <c r="CP16" s="92">
        <v>0.479010695187166</v>
      </c>
      <c r="CQ16" s="89"/>
      <c r="CR16" s="89">
        <f t="shared" ref="CR16:CU16" si="152">CM$17*BX16</f>
        <v>0.0747624784674106</v>
      </c>
      <c r="CS16" s="89">
        <f t="shared" si="152"/>
        <v>0.152831155800641</v>
      </c>
      <c r="CT16" s="89">
        <f t="shared" si="152"/>
        <v>0.0956616296372631</v>
      </c>
      <c r="CU16" s="89">
        <f t="shared" si="152"/>
        <v>0.0782973534049571</v>
      </c>
      <c r="CV16" s="89">
        <f t="shared" si="16"/>
        <v>0.401552617310272</v>
      </c>
      <c r="CW16" s="89"/>
      <c r="CX16">
        <f t="shared" si="30"/>
        <v>0.0956616296372631</v>
      </c>
    </row>
    <row r="17" spans="1:102">
      <c r="A17" s="52" t="s">
        <v>28</v>
      </c>
      <c r="B17" s="53">
        <v>2017</v>
      </c>
      <c r="C17" s="52" t="s">
        <v>26</v>
      </c>
      <c r="D17" s="87">
        <v>31644</v>
      </c>
      <c r="E17" s="87">
        <v>2.8436038</v>
      </c>
      <c r="F17" s="87">
        <v>212775</v>
      </c>
      <c r="G17" s="87">
        <v>196</v>
      </c>
      <c r="H17" s="87">
        <v>1600</v>
      </c>
      <c r="I17" s="87">
        <v>14</v>
      </c>
      <c r="J17" s="87">
        <v>33047</v>
      </c>
      <c r="K17" s="87">
        <v>25.975187</v>
      </c>
      <c r="L17" s="87">
        <v>1459800</v>
      </c>
      <c r="M17" s="87">
        <v>10976</v>
      </c>
      <c r="N17">
        <v>113186</v>
      </c>
      <c r="O17" s="89"/>
      <c r="P17" s="90">
        <f t="shared" ref="P17:U17" si="153">(D17-MIN(D$12:D$21))/(MAX(D$12:D$21)-MIN(D$12:D$21))+0.001</f>
        <v>0.909913467794405</v>
      </c>
      <c r="Q17" s="91">
        <f t="shared" si="153"/>
        <v>1.001</v>
      </c>
      <c r="R17" s="91">
        <f t="shared" si="153"/>
        <v>0.619393797715571</v>
      </c>
      <c r="S17" s="91">
        <f t="shared" si="153"/>
        <v>0.001</v>
      </c>
      <c r="T17" s="91">
        <f t="shared" si="153"/>
        <v>0.0110452034153692</v>
      </c>
      <c r="U17" s="91">
        <f t="shared" si="153"/>
        <v>0.0919090909090909</v>
      </c>
      <c r="V17" s="91" cm="1">
        <f t="array" ref="V17">(MAX(J$12:J$21-J17)/(MAX(J$12:J$21)-MIN(J$12:J$21))+0.001)</f>
        <v>0.001</v>
      </c>
      <c r="W17" s="91" cm="1">
        <f t="array" ref="W17">(MAX(K$12:K$21-K17)/(MAX(K$12:K$21)-MIN(K$12:K$21))+0.001)</f>
        <v>0.894330878971948</v>
      </c>
      <c r="X17" s="91">
        <f t="shared" ref="X17:Z17" si="154">(L17-MIN(L$12:L$21))/(MAX(L$12:L$21)-MIN(L$12:L$21))+0.001</f>
        <v>0.2096155513411</v>
      </c>
      <c r="Y17" s="91">
        <f t="shared" si="154"/>
        <v>0.486520142371784</v>
      </c>
      <c r="Z17" s="91">
        <f t="shared" si="154"/>
        <v>0.253109957748683</v>
      </c>
      <c r="AA17" s="89"/>
      <c r="AB17" s="89">
        <f t="shared" ref="AB17:AL17" si="155">P17/SUM(P$12:P$21)</f>
        <v>0.120593846310384</v>
      </c>
      <c r="AC17" s="89">
        <f t="shared" si="155"/>
        <v>0.190051469088894</v>
      </c>
      <c r="AD17" s="89">
        <f t="shared" si="155"/>
        <v>0.128195433693977</v>
      </c>
      <c r="AE17" s="89">
        <f t="shared" si="155"/>
        <v>0.000297734473356046</v>
      </c>
      <c r="AF17" s="89">
        <f t="shared" si="155"/>
        <v>0.00232143743118608</v>
      </c>
      <c r="AG17" s="89">
        <f t="shared" si="155"/>
        <v>0.0265284702177906</v>
      </c>
      <c r="AH17" s="89">
        <f t="shared" si="155"/>
        <v>0.000358878345506962</v>
      </c>
      <c r="AI17" s="89">
        <f t="shared" si="155"/>
        <v>0.140048422566242</v>
      </c>
      <c r="AJ17" s="89">
        <f t="shared" si="155"/>
        <v>0.0676045667909783</v>
      </c>
      <c r="AK17" s="89">
        <f t="shared" si="155"/>
        <v>0.100206599108758</v>
      </c>
      <c r="AL17" s="89">
        <f t="shared" si="155"/>
        <v>0.0656446926630619</v>
      </c>
      <c r="AM17" s="89"/>
      <c r="AN17" s="89">
        <f t="shared" ref="AN17:AX17" si="156">AB17*LN(AB17)</f>
        <v>-0.255095421740192</v>
      </c>
      <c r="AO17" s="89">
        <f t="shared" si="156"/>
        <v>-0.315572929558733</v>
      </c>
      <c r="AP17" s="89">
        <f t="shared" si="156"/>
        <v>-0.263338977046798</v>
      </c>
      <c r="AQ17" s="89">
        <f t="shared" si="156"/>
        <v>-0.00241739803956837</v>
      </c>
      <c r="AR17" s="89">
        <f t="shared" si="156"/>
        <v>-0.0140808382280133</v>
      </c>
      <c r="AS17" s="89">
        <f t="shared" si="156"/>
        <v>-0.096286058235916</v>
      </c>
      <c r="AT17" s="89">
        <f t="shared" si="156"/>
        <v>-0.0028468122003896</v>
      </c>
      <c r="AU17" s="89">
        <f t="shared" si="156"/>
        <v>-0.275302573182858</v>
      </c>
      <c r="AV17" s="89">
        <f t="shared" si="156"/>
        <v>-0.182132093867419</v>
      </c>
      <c r="AW17" s="89">
        <f t="shared" si="156"/>
        <v>-0.23052740894956</v>
      </c>
      <c r="AX17" s="89">
        <f t="shared" si="156"/>
        <v>-0.178783223603179</v>
      </c>
      <c r="AY17" s="89" t="s">
        <v>185</v>
      </c>
      <c r="AZ17" s="89">
        <f t="shared" ref="AZ17:BJ17" si="157">AVERAGE(AZ15:AZ16)</f>
        <v>0.257537004654196</v>
      </c>
      <c r="BA17" s="89">
        <f t="shared" si="157"/>
        <v>0.523508605776043</v>
      </c>
      <c r="BB17" s="89">
        <f t="shared" si="157"/>
        <v>0.218954389569763</v>
      </c>
      <c r="BC17" s="89">
        <f t="shared" si="157"/>
        <v>0.192769465417866</v>
      </c>
      <c r="BD17" s="89">
        <f t="shared" si="157"/>
        <v>0.465494982457472</v>
      </c>
      <c r="BE17" s="89">
        <f t="shared" si="157"/>
        <v>0.341735552124661</v>
      </c>
      <c r="BF17" s="89">
        <f t="shared" si="157"/>
        <v>0.479153532429538</v>
      </c>
      <c r="BG17" s="89">
        <f t="shared" si="157"/>
        <v>0.520846467570463</v>
      </c>
      <c r="BH17" s="89">
        <f t="shared" si="157"/>
        <v>0.28414875126203</v>
      </c>
      <c r="BI17" s="89">
        <f t="shared" si="157"/>
        <v>0.394740827845497</v>
      </c>
      <c r="BJ17" s="89">
        <f t="shared" si="157"/>
        <v>0.321110420892473</v>
      </c>
      <c r="BK17" s="89"/>
      <c r="BL17" s="89">
        <f t="shared" ref="BL17:BV17" si="158">AZ$17*P17</f>
        <v>0.234336388990283</v>
      </c>
      <c r="BM17" s="89">
        <f t="shared" si="158"/>
        <v>0.524032114381819</v>
      </c>
      <c r="BN17" s="89">
        <f t="shared" si="158"/>
        <v>0.13561899088211</v>
      </c>
      <c r="BO17" s="89">
        <f t="shared" si="158"/>
        <v>0.000192769465417866</v>
      </c>
      <c r="BP17" s="89">
        <f t="shared" si="158"/>
        <v>0.0051414867700765</v>
      </c>
      <c r="BQ17" s="89">
        <f t="shared" si="158"/>
        <v>0.0314086039270939</v>
      </c>
      <c r="BR17" s="89">
        <f t="shared" si="158"/>
        <v>0.000479153532429538</v>
      </c>
      <c r="BS17" s="89">
        <f t="shared" si="158"/>
        <v>0.465809079151726</v>
      </c>
      <c r="BT17" s="89">
        <f t="shared" si="158"/>
        <v>0.0595619971586756</v>
      </c>
      <c r="BU17" s="89">
        <f t="shared" si="158"/>
        <v>0.192049363763347</v>
      </c>
      <c r="BV17" s="89">
        <f t="shared" si="158"/>
        <v>0.0812762450647555</v>
      </c>
      <c r="BW17" s="89"/>
      <c r="BX17" s="89">
        <f t="shared" si="8"/>
        <v>0.893987494254213</v>
      </c>
      <c r="BY17" s="89">
        <f t="shared" si="9"/>
        <v>0.0367428601625882</v>
      </c>
      <c r="BZ17" s="89">
        <f t="shared" si="10"/>
        <v>0.466288232684156</v>
      </c>
      <c r="CA17" s="89">
        <f t="shared" si="11"/>
        <v>0.332887605986778</v>
      </c>
      <c r="CB17" s="89"/>
      <c r="CC17" s="89">
        <f t="shared" ref="CC17:CF17" si="159">BX17/SUM(BX$12:BX$21)</f>
        <v>0.155248965891571</v>
      </c>
      <c r="CD17" s="89">
        <f t="shared" si="159"/>
        <v>0.00908083479664508</v>
      </c>
      <c r="CE17" s="89">
        <f t="shared" si="159"/>
        <v>0.10003610819097</v>
      </c>
      <c r="CF17" s="89">
        <f t="shared" si="159"/>
        <v>0.0824858628837992</v>
      </c>
      <c r="CG17" s="89"/>
      <c r="CH17" s="89">
        <f t="shared" ref="CH17:CK17" si="160">CC17*LN(CC17)</f>
        <v>-0.28918616400769</v>
      </c>
      <c r="CI17" s="89">
        <f t="shared" si="160"/>
        <v>-0.0426943543768084</v>
      </c>
      <c r="CJ17" s="89">
        <f t="shared" si="160"/>
        <v>-0.230305536772474</v>
      </c>
      <c r="CK17" s="89">
        <f t="shared" si="160"/>
        <v>-0.205812815723473</v>
      </c>
      <c r="CL17" s="89" t="s">
        <v>185</v>
      </c>
      <c r="CM17" s="89">
        <f t="shared" ref="CM17:CP17" si="161">AVERAGE(CM15:CM16)</f>
        <v>0.0907847472350146</v>
      </c>
      <c r="CN17" s="89">
        <f t="shared" si="161"/>
        <v>0.314840381874606</v>
      </c>
      <c r="CO17" s="89">
        <f t="shared" si="161"/>
        <v>0.225381972400446</v>
      </c>
      <c r="CP17" s="89">
        <f t="shared" si="161"/>
        <v>0.368992898489933</v>
      </c>
      <c r="CQ17" s="89"/>
      <c r="CR17" s="89">
        <f t="shared" ref="CR17:CU17" si="162">CM$17*BX17</f>
        <v>0.0811604286971328</v>
      </c>
      <c r="CS17" s="89">
        <f t="shared" si="162"/>
        <v>0.0115681361247545</v>
      </c>
      <c r="CT17" s="89">
        <f t="shared" si="162"/>
        <v>0.105092961589473</v>
      </c>
      <c r="CU17" s="89">
        <f t="shared" si="162"/>
        <v>0.122833162604436</v>
      </c>
      <c r="CV17" s="89">
        <f t="shared" si="16"/>
        <v>0.320654689015797</v>
      </c>
      <c r="CW17" s="89"/>
      <c r="CX17">
        <f t="shared" si="30"/>
        <v>0.105092961589473</v>
      </c>
    </row>
    <row r="18" spans="1:102">
      <c r="A18" s="52" t="s">
        <v>28</v>
      </c>
      <c r="B18" s="53">
        <v>2018</v>
      </c>
      <c r="C18" s="52" t="s">
        <v>26</v>
      </c>
      <c r="D18" s="87">
        <v>31690</v>
      </c>
      <c r="E18" s="87">
        <v>2.5006627</v>
      </c>
      <c r="F18" s="87">
        <v>245015</v>
      </c>
      <c r="G18" s="87">
        <v>196</v>
      </c>
      <c r="H18" s="94">
        <v>1400</v>
      </c>
      <c r="I18" s="87">
        <v>13</v>
      </c>
      <c r="J18" s="87">
        <v>32752</v>
      </c>
      <c r="K18" s="87">
        <v>25.48089</v>
      </c>
      <c r="L18" s="87">
        <v>1333890</v>
      </c>
      <c r="M18" s="87">
        <v>11771</v>
      </c>
      <c r="N18">
        <v>136630</v>
      </c>
      <c r="O18" s="89"/>
      <c r="P18" s="90">
        <f t="shared" ref="P18:U18" si="163">(D18-MIN(D$12:D$21))/(MAX(D$12:D$21)-MIN(D$12:D$21))+0.001</f>
        <v>0.914188958081606</v>
      </c>
      <c r="Q18" s="91">
        <f t="shared" si="163"/>
        <v>0.001</v>
      </c>
      <c r="R18" s="91">
        <f t="shared" si="163"/>
        <v>1.001</v>
      </c>
      <c r="S18" s="91">
        <f t="shared" si="163"/>
        <v>0.001</v>
      </c>
      <c r="T18" s="91">
        <f t="shared" si="163"/>
        <v>0.001</v>
      </c>
      <c r="U18" s="91">
        <f t="shared" si="163"/>
        <v>0.001</v>
      </c>
      <c r="V18" s="91" cm="1">
        <f t="array" ref="V18">(MAX(J$12:J$21-J18)/(MAX(J$12:J$21)-MIN(J$12:J$21))+0.001)</f>
        <v>0.0194202310334062</v>
      </c>
      <c r="W18" s="91" cm="1">
        <f t="array" ref="W18">(MAX(K$12:K$21-K18)/(MAX(K$12:K$21)-MIN(K$12:K$21))+0.001)</f>
        <v>0.920998159228961</v>
      </c>
      <c r="X18" s="91">
        <f t="shared" ref="X18:Z18" si="164">(L18-MIN(L$12:L$21))/(MAX(L$12:L$21)-MIN(L$12:L$21))+0.001</f>
        <v>0.0674792739095096</v>
      </c>
      <c r="Y18" s="91">
        <f t="shared" si="164"/>
        <v>0.615140106778838</v>
      </c>
      <c r="Z18" s="91">
        <f t="shared" si="164"/>
        <v>0.497687705388347</v>
      </c>
      <c r="AA18" s="89"/>
      <c r="AB18" s="89">
        <f t="shared" ref="AB18:AL18" si="165">P18/SUM(P$12:P$21)</f>
        <v>0.121160491202284</v>
      </c>
      <c r="AC18" s="89">
        <f t="shared" si="165"/>
        <v>0.000189861607481413</v>
      </c>
      <c r="AD18" s="89">
        <f t="shared" si="165"/>
        <v>0.207176160951159</v>
      </c>
      <c r="AE18" s="89">
        <f t="shared" si="165"/>
        <v>0.000297734473356046</v>
      </c>
      <c r="AF18" s="89">
        <f t="shared" si="165"/>
        <v>0.000210176068641329</v>
      </c>
      <c r="AG18" s="89">
        <f t="shared" si="165"/>
        <v>0.000288638152715823</v>
      </c>
      <c r="AH18" s="89">
        <f t="shared" si="165"/>
        <v>0.00696950038263177</v>
      </c>
      <c r="AI18" s="89">
        <f t="shared" si="165"/>
        <v>0.14422440555189</v>
      </c>
      <c r="AJ18" s="89">
        <f t="shared" si="165"/>
        <v>0.0217632091265916</v>
      </c>
      <c r="AK18" s="89">
        <f t="shared" si="165"/>
        <v>0.12669793644145</v>
      </c>
      <c r="AL18" s="89">
        <f t="shared" si="165"/>
        <v>0.129076535561835</v>
      </c>
      <c r="AM18" s="89"/>
      <c r="AN18" s="89">
        <f t="shared" ref="AN18:AX18" si="166">AB18*LN(AB18)</f>
        <v>-0.255726086907973</v>
      </c>
      <c r="AO18" s="89">
        <f t="shared" si="166"/>
        <v>-0.00162696495998253</v>
      </c>
      <c r="AP18" s="89">
        <f t="shared" si="166"/>
        <v>-0.326133776580735</v>
      </c>
      <c r="AQ18" s="89">
        <f t="shared" si="166"/>
        <v>-0.00241739803956837</v>
      </c>
      <c r="AR18" s="89">
        <f t="shared" si="166"/>
        <v>-0.00177967951350644</v>
      </c>
      <c r="AS18" s="89">
        <f t="shared" si="166"/>
        <v>-0.00235249813518145</v>
      </c>
      <c r="AT18" s="89">
        <f t="shared" si="166"/>
        <v>-0.0346120146074787</v>
      </c>
      <c r="AU18" s="89">
        <f t="shared" si="166"/>
        <v>-0.27927394965912</v>
      </c>
      <c r="AV18" s="89">
        <f t="shared" si="166"/>
        <v>-0.0832994313606114</v>
      </c>
      <c r="AW18" s="89">
        <f t="shared" si="166"/>
        <v>-0.261751535750338</v>
      </c>
      <c r="AX18" s="89">
        <f t="shared" si="166"/>
        <v>-0.264264813022976</v>
      </c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>
        <f t="shared" ref="BL18:BV18" si="167">AZ$17*P18</f>
        <v>0.235437485952277</v>
      </c>
      <c r="BM18" s="89">
        <f t="shared" si="167"/>
        <v>0.000523508605776043</v>
      </c>
      <c r="BN18" s="89">
        <f t="shared" si="167"/>
        <v>0.219173343959332</v>
      </c>
      <c r="BO18" s="89">
        <f t="shared" si="167"/>
        <v>0.000192769465417866</v>
      </c>
      <c r="BP18" s="89">
        <f t="shared" si="167"/>
        <v>0.000465494982457472</v>
      </c>
      <c r="BQ18" s="89">
        <f t="shared" si="167"/>
        <v>0.000341735552124661</v>
      </c>
      <c r="BR18" s="89">
        <f t="shared" si="167"/>
        <v>0.00930527230025431</v>
      </c>
      <c r="BS18" s="89">
        <f t="shared" si="167"/>
        <v>0.479698637873303</v>
      </c>
      <c r="BT18" s="89">
        <f t="shared" si="167"/>
        <v>0.0191741514174557</v>
      </c>
      <c r="BU18" s="89">
        <f t="shared" si="167"/>
        <v>0.242820914990846</v>
      </c>
      <c r="BV18" s="89">
        <f t="shared" si="167"/>
        <v>0.159812708550261</v>
      </c>
      <c r="BW18" s="89"/>
      <c r="BX18" s="89">
        <f t="shared" si="8"/>
        <v>0.455134338517385</v>
      </c>
      <c r="BY18" s="89">
        <f t="shared" si="9"/>
        <v>0.001</v>
      </c>
      <c r="BZ18" s="89">
        <f t="shared" si="10"/>
        <v>0.489003910173557</v>
      </c>
      <c r="CA18" s="89">
        <f t="shared" si="11"/>
        <v>0.421807774958563</v>
      </c>
      <c r="CB18" s="89"/>
      <c r="CC18" s="89">
        <f t="shared" ref="CC18:CF18" si="168">BX18/SUM(BX$12:BX$21)</f>
        <v>0.0790381698297847</v>
      </c>
      <c r="CD18" s="89">
        <f t="shared" si="168"/>
        <v>0.000247145561245426</v>
      </c>
      <c r="CE18" s="89">
        <f t="shared" si="168"/>
        <v>0.104909462935266</v>
      </c>
      <c r="CF18" s="89">
        <f t="shared" si="168"/>
        <v>0.104519296191323</v>
      </c>
      <c r="CG18" s="89"/>
      <c r="CH18" s="89">
        <f t="shared" ref="CH18:CK18" si="169">CC18*LN(CC18)</f>
        <v>-0.200584994407692</v>
      </c>
      <c r="CI18" s="89">
        <f t="shared" si="169"/>
        <v>-0.00205267563403742</v>
      </c>
      <c r="CJ18" s="89">
        <f t="shared" si="169"/>
        <v>-0.236534913569583</v>
      </c>
      <c r="CK18" s="89">
        <f t="shared" si="169"/>
        <v>-0.236044661483315</v>
      </c>
      <c r="CL18" s="89"/>
      <c r="CM18" s="89"/>
      <c r="CN18" s="89"/>
      <c r="CO18" s="89"/>
      <c r="CP18" s="89"/>
      <c r="CQ18" s="89"/>
      <c r="CR18" s="89">
        <f t="shared" ref="CR18:CU18" si="170">CM$17*BX18</f>
        <v>0.0413192558802764</v>
      </c>
      <c r="CS18" s="89">
        <f t="shared" si="170"/>
        <v>0.000314840381874606</v>
      </c>
      <c r="CT18" s="89">
        <f t="shared" si="170"/>
        <v>0.110212665786447</v>
      </c>
      <c r="CU18" s="89">
        <f t="shared" si="170"/>
        <v>0.155644073487549</v>
      </c>
      <c r="CV18" s="89">
        <f t="shared" si="16"/>
        <v>0.307490835536147</v>
      </c>
      <c r="CW18" s="89"/>
      <c r="CX18">
        <f t="shared" si="30"/>
        <v>0.110212665786447</v>
      </c>
    </row>
    <row r="19" spans="1:102">
      <c r="A19" s="52" t="s">
        <v>28</v>
      </c>
      <c r="B19" s="53">
        <v>2019</v>
      </c>
      <c r="C19" s="52" t="s">
        <v>26</v>
      </c>
      <c r="D19" s="87">
        <v>28415</v>
      </c>
      <c r="E19" s="87">
        <v>2.5712828</v>
      </c>
      <c r="F19" s="87">
        <v>225379</v>
      </c>
      <c r="G19" s="87">
        <v>220</v>
      </c>
      <c r="H19" s="94">
        <v>1500</v>
      </c>
      <c r="I19" s="87">
        <v>13</v>
      </c>
      <c r="J19" s="87">
        <v>27512</v>
      </c>
      <c r="K19" s="87">
        <v>24.986593</v>
      </c>
      <c r="L19" s="87">
        <v>1749100</v>
      </c>
      <c r="M19" s="87">
        <v>12566</v>
      </c>
      <c r="N19">
        <v>149000</v>
      </c>
      <c r="O19" s="89"/>
      <c r="P19" s="90">
        <f t="shared" ref="P19:U19" si="171">(D19-MIN(D$12:D$21))/(MAX(D$12:D$21)-MIN(D$12:D$21))+0.001</f>
        <v>0.609792638721071</v>
      </c>
      <c r="Q19" s="91">
        <f t="shared" si="171"/>
        <v>0.206924865815151</v>
      </c>
      <c r="R19" s="91">
        <f t="shared" si="171"/>
        <v>0.768580043794756</v>
      </c>
      <c r="S19" s="91">
        <f t="shared" si="171"/>
        <v>0.0490961923847695</v>
      </c>
      <c r="T19" s="91">
        <f t="shared" si="171"/>
        <v>0.00602260170768458</v>
      </c>
      <c r="U19" s="91">
        <f t="shared" si="171"/>
        <v>0.001</v>
      </c>
      <c r="V19" s="91" cm="1">
        <f t="array" ref="V19">(MAX(J$12:J$21-J19)/(MAX(J$12:J$21)-MIN(J$12:J$21))+0.001)</f>
        <v>0.346613487355604</v>
      </c>
      <c r="W19" s="91" cm="1">
        <f t="array" ref="W19">(MAX(K$12:K$21-K19)/(MAX(K$12:K$21)-MIN(K$12:K$21))+0.001)</f>
        <v>0.947665439485974</v>
      </c>
      <c r="X19" s="91">
        <f t="shared" ref="X19:Z19" si="172">(L19-MIN(L$12:L$21))/(MAX(L$12:L$21)-MIN(L$12:L$21))+0.001</f>
        <v>0.536198229928655</v>
      </c>
      <c r="Y19" s="91">
        <f t="shared" si="172"/>
        <v>0.743760071185892</v>
      </c>
      <c r="Z19" s="91">
        <f t="shared" si="172"/>
        <v>0.626736789943143</v>
      </c>
      <c r="AA19" s="89"/>
      <c r="AB19" s="89">
        <f t="shared" ref="AB19:AL19" si="173">P19/SUM(P$12:P$21)</f>
        <v>0.0808178385724786</v>
      </c>
      <c r="AC19" s="89">
        <f t="shared" si="173"/>
        <v>0.0392870876515401</v>
      </c>
      <c r="AD19" s="89">
        <f t="shared" si="173"/>
        <v>0.159072390466605</v>
      </c>
      <c r="AE19" s="89">
        <f t="shared" si="173"/>
        <v>0.0146176289834665</v>
      </c>
      <c r="AF19" s="89">
        <f t="shared" si="173"/>
        <v>0.0012658067499137</v>
      </c>
      <c r="AG19" s="89">
        <f t="shared" si="173"/>
        <v>0.000288638152715823</v>
      </c>
      <c r="AH19" s="89">
        <f t="shared" si="173"/>
        <v>0.124392074872577</v>
      </c>
      <c r="AI19" s="89">
        <f t="shared" si="173"/>
        <v>0.148400388537539</v>
      </c>
      <c r="AJ19" s="89">
        <f t="shared" si="173"/>
        <v>0.172933013874666</v>
      </c>
      <c r="AK19" s="89">
        <f t="shared" si="173"/>
        <v>0.153189273774143</v>
      </c>
      <c r="AL19" s="89">
        <f t="shared" si="173"/>
        <v>0.162545734361436</v>
      </c>
      <c r="AM19" s="89"/>
      <c r="AN19" s="89">
        <f t="shared" ref="AN19:AX19" si="174">AB19*LN(AB19)</f>
        <v>-0.203301925079472</v>
      </c>
      <c r="AO19" s="89">
        <f t="shared" si="174"/>
        <v>-0.127166777886223</v>
      </c>
      <c r="AP19" s="89">
        <f t="shared" si="174"/>
        <v>-0.292438029549321</v>
      </c>
      <c r="AQ19" s="89">
        <f t="shared" si="174"/>
        <v>-0.0617671861509391</v>
      </c>
      <c r="AR19" s="89">
        <f t="shared" si="174"/>
        <v>-0.00844552037280608</v>
      </c>
      <c r="AS19" s="89">
        <f t="shared" si="174"/>
        <v>-0.00235249813518145</v>
      </c>
      <c r="AT19" s="89">
        <f t="shared" si="174"/>
        <v>-0.259272492379013</v>
      </c>
      <c r="AU19" s="89">
        <f t="shared" si="174"/>
        <v>-0.283124394651075</v>
      </c>
      <c r="AV19" s="89">
        <f t="shared" si="174"/>
        <v>-0.303471665846575</v>
      </c>
      <c r="AW19" s="89">
        <f t="shared" si="174"/>
        <v>-0.287395491853132</v>
      </c>
      <c r="AX19" s="89">
        <f t="shared" si="174"/>
        <v>-0.295312419619336</v>
      </c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>
        <f t="shared" ref="BL19:BV19" si="175">AZ$17*P19</f>
        <v>0.157044169636403</v>
      </c>
      <c r="BM19" s="89">
        <f t="shared" si="175"/>
        <v>0.108326948003285</v>
      </c>
      <c r="BN19" s="89">
        <f t="shared" si="175"/>
        <v>0.168283974324582</v>
      </c>
      <c r="BO19" s="89">
        <f t="shared" si="175"/>
        <v>0.00946424676006474</v>
      </c>
      <c r="BP19" s="89">
        <f t="shared" si="175"/>
        <v>0.00280349087626698</v>
      </c>
      <c r="BQ19" s="89">
        <f t="shared" si="175"/>
        <v>0.000341735552124661</v>
      </c>
      <c r="BR19" s="89">
        <f t="shared" si="175"/>
        <v>0.166081076854159</v>
      </c>
      <c r="BS19" s="89">
        <f t="shared" si="175"/>
        <v>0.49358819659488</v>
      </c>
      <c r="BT19" s="89">
        <f t="shared" si="175"/>
        <v>0.152360057463138</v>
      </c>
      <c r="BU19" s="89">
        <f t="shared" si="175"/>
        <v>0.293592466218345</v>
      </c>
      <c r="BV19" s="89">
        <f t="shared" si="175"/>
        <v>0.20125171440744</v>
      </c>
      <c r="BW19" s="89"/>
      <c r="BX19" s="89">
        <f t="shared" si="8"/>
        <v>0.43365509196427</v>
      </c>
      <c r="BY19" s="89">
        <f t="shared" si="9"/>
        <v>0.0126094731884564</v>
      </c>
      <c r="BZ19" s="89">
        <f t="shared" si="10"/>
        <v>0.659669273449038</v>
      </c>
      <c r="CA19" s="89">
        <f t="shared" si="11"/>
        <v>0.647204238088923</v>
      </c>
      <c r="CB19" s="89"/>
      <c r="CC19" s="89">
        <f t="shared" ref="CC19:CF19" si="176">BX19/SUM(BX$12:BX$21)</f>
        <v>0.0753081055537926</v>
      </c>
      <c r="CD19" s="89">
        <f t="shared" si="176"/>
        <v>0.0031163753281702</v>
      </c>
      <c r="CE19" s="89">
        <f t="shared" si="176"/>
        <v>0.141523508815857</v>
      </c>
      <c r="CF19" s="89">
        <f t="shared" si="176"/>
        <v>0.160370044065074</v>
      </c>
      <c r="CG19" s="89"/>
      <c r="CH19" s="89">
        <f t="shared" ref="CH19:CK19" si="177">CC19*LN(CC19)</f>
        <v>-0.194759375558746</v>
      </c>
      <c r="CI19" s="89">
        <f t="shared" si="177"/>
        <v>-0.0179848659955292</v>
      </c>
      <c r="CJ19" s="89">
        <f t="shared" si="177"/>
        <v>-0.276719421684781</v>
      </c>
      <c r="CK19" s="89">
        <f t="shared" si="177"/>
        <v>-0.293520698444183</v>
      </c>
      <c r="CL19" s="89"/>
      <c r="CM19" s="89"/>
      <c r="CN19" s="89"/>
      <c r="CO19" s="89"/>
      <c r="CP19" s="89"/>
      <c r="CQ19" s="89"/>
      <c r="CR19" s="89">
        <f t="shared" ref="CR19:CU19" si="178">CM$17*BX19</f>
        <v>0.0393692679111532</v>
      </c>
      <c r="CS19" s="89">
        <f t="shared" si="178"/>
        <v>0.00396997135389121</v>
      </c>
      <c r="CT19" s="89">
        <f t="shared" si="178"/>
        <v>0.148677561981914</v>
      </c>
      <c r="CU19" s="89">
        <f t="shared" si="178"/>
        <v>0.2388137677274</v>
      </c>
      <c r="CV19" s="89">
        <f t="shared" si="16"/>
        <v>0.430830568974358</v>
      </c>
      <c r="CW19" s="89"/>
      <c r="CX19">
        <f t="shared" si="30"/>
        <v>0.148677561981914</v>
      </c>
    </row>
    <row r="20" spans="1:102">
      <c r="A20" s="52" t="s">
        <v>28</v>
      </c>
      <c r="B20" s="53">
        <v>2020</v>
      </c>
      <c r="C20" s="52" t="s">
        <v>26</v>
      </c>
      <c r="D20" s="87">
        <v>25140</v>
      </c>
      <c r="E20" s="87">
        <v>2.6419029</v>
      </c>
      <c r="F20" s="87">
        <v>205743</v>
      </c>
      <c r="G20" s="87">
        <v>225</v>
      </c>
      <c r="H20" s="94">
        <v>1560</v>
      </c>
      <c r="I20" s="87">
        <v>13</v>
      </c>
      <c r="J20" s="87">
        <v>22272</v>
      </c>
      <c r="K20" s="87">
        <v>24.492296</v>
      </c>
      <c r="L20" s="87">
        <v>1897558</v>
      </c>
      <c r="M20" s="87">
        <v>13361</v>
      </c>
      <c r="N20">
        <v>171267</v>
      </c>
      <c r="O20" s="89"/>
      <c r="P20" s="90">
        <f t="shared" ref="P20:U20" si="179">(D20-MIN(D$12:D$21))/(MAX(D$12:D$21)-MIN(D$12:D$21))+0.001</f>
        <v>0.305396319360535</v>
      </c>
      <c r="Q20" s="91">
        <f t="shared" si="179"/>
        <v>0.4128497316303</v>
      </c>
      <c r="R20" s="91">
        <f t="shared" si="179"/>
        <v>0.536160087589513</v>
      </c>
      <c r="S20" s="91">
        <f t="shared" si="179"/>
        <v>0.0591162324649299</v>
      </c>
      <c r="T20" s="91">
        <f t="shared" si="179"/>
        <v>0.00903616273229533</v>
      </c>
      <c r="U20" s="91">
        <f t="shared" si="179"/>
        <v>0.001</v>
      </c>
      <c r="V20" s="91" cm="1">
        <f t="array" ref="V20">(MAX(J$12:J$21-J20)/(MAX(J$12:J$21)-MIN(J$12:J$21))+0.001)</f>
        <v>0.673806743677802</v>
      </c>
      <c r="W20" s="91" cm="1">
        <f t="array" ref="W20">(MAX(K$12:K$21-K20)/(MAX(K$12:K$21)-MIN(K$12:K$21))+0.001)</f>
        <v>0.974332719742987</v>
      </c>
      <c r="X20" s="91">
        <f t="shared" ref="X20:Z20" si="180">(L20-MIN(L$12:L$21))/(MAX(L$12:L$21)-MIN(L$12:L$21))+0.001</f>
        <v>0.703788313916734</v>
      </c>
      <c r="Y20" s="91">
        <f t="shared" si="180"/>
        <v>0.872380035592946</v>
      </c>
      <c r="Z20" s="91">
        <f t="shared" si="180"/>
        <v>0.85903557456575</v>
      </c>
      <c r="AA20" s="89"/>
      <c r="AB20" s="89">
        <f t="shared" ref="AB20:AL20" si="181">P20/SUM(P$12:P$21)</f>
        <v>0.0404751859426735</v>
      </c>
      <c r="AC20" s="89">
        <f t="shared" si="181"/>
        <v>0.0783843136955986</v>
      </c>
      <c r="AD20" s="89">
        <f t="shared" si="181"/>
        <v>0.110968619982051</v>
      </c>
      <c r="AE20" s="89">
        <f t="shared" si="181"/>
        <v>0.0176009403397395</v>
      </c>
      <c r="AF20" s="89">
        <f t="shared" si="181"/>
        <v>0.00189918515867713</v>
      </c>
      <c r="AG20" s="89">
        <f t="shared" si="181"/>
        <v>0.000288638152715823</v>
      </c>
      <c r="AH20" s="89">
        <f t="shared" si="181"/>
        <v>0.241814649362523</v>
      </c>
      <c r="AI20" s="89">
        <f t="shared" si="181"/>
        <v>0.152576371523187</v>
      </c>
      <c r="AJ20" s="89">
        <f t="shared" si="181"/>
        <v>0.22698365541338</v>
      </c>
      <c r="AK20" s="89">
        <f t="shared" si="181"/>
        <v>0.179680611106835</v>
      </c>
      <c r="AL20" s="89">
        <f t="shared" si="181"/>
        <v>0.222792997875639</v>
      </c>
      <c r="AM20" s="89"/>
      <c r="AN20" s="89">
        <f t="shared" ref="AN20:AX20" si="182">AB20*LN(AB20)</f>
        <v>-0.129806600185176</v>
      </c>
      <c r="AO20" s="89">
        <f t="shared" si="182"/>
        <v>-0.19957676644833</v>
      </c>
      <c r="AP20" s="89">
        <f t="shared" si="182"/>
        <v>-0.243965378860875</v>
      </c>
      <c r="AQ20" s="89">
        <f t="shared" si="182"/>
        <v>-0.071104330706743</v>
      </c>
      <c r="AR20" s="89">
        <f t="shared" si="182"/>
        <v>-0.0119009215975285</v>
      </c>
      <c r="AS20" s="89">
        <f t="shared" si="182"/>
        <v>-0.00235249813518145</v>
      </c>
      <c r="AT20" s="89">
        <f t="shared" si="182"/>
        <v>-0.343276148684114</v>
      </c>
      <c r="AU20" s="89">
        <f t="shared" si="182"/>
        <v>-0.286857312079179</v>
      </c>
      <c r="AV20" s="89">
        <f t="shared" si="182"/>
        <v>-0.336588902519809</v>
      </c>
      <c r="AW20" s="89">
        <f t="shared" si="182"/>
        <v>-0.308435134850948</v>
      </c>
      <c r="AX20" s="89">
        <f t="shared" si="182"/>
        <v>-0.334526404222229</v>
      </c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>
        <f t="shared" ref="BL20:BV20" si="183">AZ$17*P20</f>
        <v>0.0786508533205284</v>
      </c>
      <c r="BM20" s="89">
        <f t="shared" si="183"/>
        <v>0.216130387400792</v>
      </c>
      <c r="BN20" s="89">
        <f t="shared" si="183"/>
        <v>0.117394604689832</v>
      </c>
      <c r="BO20" s="89">
        <f t="shared" si="183"/>
        <v>0.0113958045297829</v>
      </c>
      <c r="BP20" s="89">
        <f t="shared" si="183"/>
        <v>0.00420628841255268</v>
      </c>
      <c r="BQ20" s="89">
        <f t="shared" si="183"/>
        <v>0.000341735552124661</v>
      </c>
      <c r="BR20" s="89">
        <f t="shared" si="183"/>
        <v>0.322856881408063</v>
      </c>
      <c r="BS20" s="89">
        <f t="shared" si="183"/>
        <v>0.507477755316456</v>
      </c>
      <c r="BT20" s="89">
        <f t="shared" si="183"/>
        <v>0.19998057055225</v>
      </c>
      <c r="BU20" s="89">
        <f t="shared" si="183"/>
        <v>0.344364017445844</v>
      </c>
      <c r="BV20" s="89">
        <f t="shared" si="183"/>
        <v>0.275845274910415</v>
      </c>
      <c r="BW20" s="89"/>
      <c r="BX20" s="89">
        <f t="shared" si="8"/>
        <v>0.412175845411153</v>
      </c>
      <c r="BY20" s="89">
        <f t="shared" si="9"/>
        <v>0.0159438284944602</v>
      </c>
      <c r="BZ20" s="89">
        <f t="shared" si="10"/>
        <v>0.830334636724519</v>
      </c>
      <c r="CA20" s="89">
        <f t="shared" si="11"/>
        <v>0.820189862908508</v>
      </c>
      <c r="CB20" s="89"/>
      <c r="CC20" s="89">
        <f t="shared" ref="CC20:CF20" si="184">BX20/SUM(BX$12:BX$21)</f>
        <v>0.0715780412778003</v>
      </c>
      <c r="CD20" s="89">
        <f t="shared" si="184"/>
        <v>0.00394044644166418</v>
      </c>
      <c r="CE20" s="89">
        <f t="shared" si="184"/>
        <v>0.178137554696447</v>
      </c>
      <c r="CF20" s="89">
        <f t="shared" si="184"/>
        <v>0.203233966521542</v>
      </c>
      <c r="CG20" s="89"/>
      <c r="CH20" s="89">
        <f t="shared" ref="CH20:CK20" si="185">CC20*LN(CC20)</f>
        <v>-0.188748928344774</v>
      </c>
      <c r="CI20" s="89">
        <f t="shared" si="185"/>
        <v>-0.021816129039951</v>
      </c>
      <c r="CJ20" s="89">
        <f t="shared" si="185"/>
        <v>-0.30732277539158</v>
      </c>
      <c r="CK20" s="89">
        <f t="shared" si="185"/>
        <v>-0.323832477742845</v>
      </c>
      <c r="CL20" s="89"/>
      <c r="CM20" s="89"/>
      <c r="CN20" s="89"/>
      <c r="CO20" s="89"/>
      <c r="CP20" s="89"/>
      <c r="CQ20" s="89"/>
      <c r="CR20" s="89">
        <f t="shared" ref="CR20:CU20" si="186">CM$17*BX20</f>
        <v>0.03741927994203</v>
      </c>
      <c r="CS20" s="89">
        <f t="shared" si="186"/>
        <v>0.00501976105173907</v>
      </c>
      <c r="CT20" s="89">
        <f t="shared" si="186"/>
        <v>0.18714245817738</v>
      </c>
      <c r="CU20" s="89">
        <f t="shared" si="186"/>
        <v>0.302644234826671</v>
      </c>
      <c r="CV20" s="89">
        <f t="shared" si="16"/>
        <v>0.53222573399782</v>
      </c>
      <c r="CW20" s="89"/>
      <c r="CX20">
        <f t="shared" si="30"/>
        <v>0.18714245817738</v>
      </c>
    </row>
    <row r="21" spans="1:102">
      <c r="A21" s="52" t="s">
        <v>28</v>
      </c>
      <c r="B21" s="53">
        <v>2021</v>
      </c>
      <c r="C21" s="60" t="s">
        <v>26</v>
      </c>
      <c r="D21" s="87">
        <v>21865</v>
      </c>
      <c r="E21" s="87">
        <v>2.712523</v>
      </c>
      <c r="F21" s="87">
        <v>186107</v>
      </c>
      <c r="G21" s="87">
        <v>233</v>
      </c>
      <c r="H21" s="94">
        <v>1643</v>
      </c>
      <c r="I21" s="87">
        <v>13</v>
      </c>
      <c r="J21" s="87">
        <v>17032</v>
      </c>
      <c r="K21" s="87">
        <v>23.997999</v>
      </c>
      <c r="L21" s="87">
        <v>2160840</v>
      </c>
      <c r="M21" s="87">
        <v>14156</v>
      </c>
      <c r="N21">
        <v>184875</v>
      </c>
      <c r="O21" s="89"/>
      <c r="P21" s="90">
        <f t="shared" ref="P21:U21" si="187">(D21-MIN(D$12:D$21))/(MAX(D$12:D$21)-MIN(D$12:D$21))+0.001</f>
        <v>0.001</v>
      </c>
      <c r="Q21" s="91">
        <f t="shared" si="187"/>
        <v>0.618774597445451</v>
      </c>
      <c r="R21" s="91">
        <f t="shared" si="187"/>
        <v>0.303740131384269</v>
      </c>
      <c r="S21" s="91">
        <f t="shared" si="187"/>
        <v>0.0751482965931864</v>
      </c>
      <c r="T21" s="91">
        <f t="shared" si="187"/>
        <v>0.0132049221496735</v>
      </c>
      <c r="U21" s="91">
        <f t="shared" si="187"/>
        <v>0.001</v>
      </c>
      <c r="V21" s="91" cm="1">
        <f t="array" ref="V21">(MAX(J$12:J$21-J21)/(MAX(J$12:J$21)-MIN(J$12:J$21))+0.001)</f>
        <v>1.001</v>
      </c>
      <c r="W21" s="91" cm="1">
        <f t="array" ref="W21">(MAX(K$12:K$21-K21)/(MAX(K$12:K$21)-MIN(K$12:K$21))+0.001)</f>
        <v>1.001</v>
      </c>
      <c r="X21" s="91">
        <f t="shared" ref="X21:Z21" si="188">(L21-MIN(L$12:L$21))/(MAX(L$12:L$21)-MIN(L$12:L$21))+0.001</f>
        <v>1.001</v>
      </c>
      <c r="Y21" s="91">
        <f t="shared" si="188"/>
        <v>1.001</v>
      </c>
      <c r="Z21" s="91">
        <f t="shared" si="188"/>
        <v>1.001</v>
      </c>
      <c r="AA21" s="89"/>
      <c r="AB21" s="89">
        <f t="shared" ref="AB21:AL21" si="189">P21/SUM(P$12:P$21)</f>
        <v>0.000132533312868419</v>
      </c>
      <c r="AC21" s="89">
        <f t="shared" si="189"/>
        <v>0.117481539739657</v>
      </c>
      <c r="AD21" s="89">
        <f t="shared" si="189"/>
        <v>0.0628648494974962</v>
      </c>
      <c r="AE21" s="89">
        <f t="shared" si="189"/>
        <v>0.0223742385097763</v>
      </c>
      <c r="AF21" s="89">
        <f t="shared" si="189"/>
        <v>0.0027753586241332</v>
      </c>
      <c r="AG21" s="89">
        <f t="shared" si="189"/>
        <v>0.000288638152715823</v>
      </c>
      <c r="AH21" s="89">
        <f t="shared" si="189"/>
        <v>0.359237223852469</v>
      </c>
      <c r="AI21" s="89">
        <f t="shared" si="189"/>
        <v>0.156752354508835</v>
      </c>
      <c r="AJ21" s="89">
        <f t="shared" si="189"/>
        <v>0.322839459786305</v>
      </c>
      <c r="AK21" s="89">
        <f t="shared" si="189"/>
        <v>0.206171948439527</v>
      </c>
      <c r="AL21" s="89">
        <f t="shared" si="189"/>
        <v>0.259611822230123</v>
      </c>
      <c r="AM21" s="89"/>
      <c r="AN21" s="89">
        <f t="shared" ref="AN21:AX21" si="190">AB21*LN(AB21)</f>
        <v>-0.00118334707955617</v>
      </c>
      <c r="AO21" s="89">
        <f t="shared" si="190"/>
        <v>-0.251583670626102</v>
      </c>
      <c r="AP21" s="89">
        <f t="shared" si="190"/>
        <v>-0.173932460389481</v>
      </c>
      <c r="AQ21" s="89">
        <f t="shared" si="190"/>
        <v>-0.0850186394149507</v>
      </c>
      <c r="AR21" s="89">
        <f t="shared" si="190"/>
        <v>-0.0163384676861542</v>
      </c>
      <c r="AS21" s="89">
        <f t="shared" si="190"/>
        <v>-0.00235249813518145</v>
      </c>
      <c r="AT21" s="89">
        <f t="shared" si="190"/>
        <v>-0.367777125391308</v>
      </c>
      <c r="AU21" s="89">
        <f t="shared" si="190"/>
        <v>-0.290475919462884</v>
      </c>
      <c r="AV21" s="89">
        <f t="shared" si="190"/>
        <v>-0.365002328050848</v>
      </c>
      <c r="AW21" s="89">
        <f t="shared" si="190"/>
        <v>-0.325554734264956</v>
      </c>
      <c r="AX21" s="89">
        <f t="shared" si="190"/>
        <v>-0.35010413227931</v>
      </c>
      <c r="AY21" s="89" t="s">
        <v>170</v>
      </c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>
        <f t="shared" ref="BL21:BV21" si="191">AZ$17*P21</f>
        <v>0.000257537004654196</v>
      </c>
      <c r="BM21" s="89">
        <f t="shared" si="191"/>
        <v>0.323933826798301</v>
      </c>
      <c r="BN21" s="89">
        <f t="shared" si="191"/>
        <v>0.0665052350550821</v>
      </c>
      <c r="BO21" s="89">
        <f t="shared" si="191"/>
        <v>0.0144862969613318</v>
      </c>
      <c r="BP21" s="89">
        <f t="shared" si="191"/>
        <v>0.00614682500441455</v>
      </c>
      <c r="BQ21" s="89">
        <f t="shared" si="191"/>
        <v>0.000341735552124661</v>
      </c>
      <c r="BR21" s="89">
        <f t="shared" si="191"/>
        <v>0.479632685961967</v>
      </c>
      <c r="BS21" s="89">
        <f t="shared" si="191"/>
        <v>0.521367314038033</v>
      </c>
      <c r="BT21" s="89">
        <f t="shared" si="191"/>
        <v>0.284432900013292</v>
      </c>
      <c r="BU21" s="89">
        <f t="shared" si="191"/>
        <v>0.395135568673342</v>
      </c>
      <c r="BV21" s="89">
        <f t="shared" si="191"/>
        <v>0.321431531313365</v>
      </c>
      <c r="BW21" s="89"/>
      <c r="BX21" s="89">
        <f t="shared" si="8"/>
        <v>0.390696598858037</v>
      </c>
      <c r="BY21" s="89">
        <f t="shared" si="9"/>
        <v>0.020974857517871</v>
      </c>
      <c r="BZ21" s="89">
        <f t="shared" si="10"/>
        <v>1.001</v>
      </c>
      <c r="CA21" s="89">
        <f t="shared" si="11"/>
        <v>1.001</v>
      </c>
      <c r="CB21" s="89"/>
      <c r="CC21" s="89">
        <f t="shared" ref="CC21:CF21" si="192">BX21/SUM(BX$12:BX$21)</f>
        <v>0.0678479770018083</v>
      </c>
      <c r="CD21" s="89">
        <f t="shared" si="192"/>
        <v>0.00518384293329708</v>
      </c>
      <c r="CE21" s="89">
        <f t="shared" si="192"/>
        <v>0.214751600577038</v>
      </c>
      <c r="CF21" s="89">
        <f t="shared" si="192"/>
        <v>0.248036716482507</v>
      </c>
      <c r="CG21" s="89"/>
      <c r="CH21" s="89">
        <f t="shared" ref="CH21:CK21" si="193">CC21*LN(CC21)</f>
        <v>-0.182544012500407</v>
      </c>
      <c r="CI21" s="89">
        <f t="shared" si="193"/>
        <v>-0.0272784629618529</v>
      </c>
      <c r="CJ21" s="89">
        <f t="shared" si="193"/>
        <v>-0.330346645769584</v>
      </c>
      <c r="CK21" s="89">
        <f t="shared" si="193"/>
        <v>-0.345807455704089</v>
      </c>
      <c r="CL21" s="89" t="s">
        <v>170</v>
      </c>
      <c r="CM21" s="89"/>
      <c r="CN21" s="89"/>
      <c r="CO21" s="89"/>
      <c r="CP21" s="89"/>
      <c r="CQ21" s="89"/>
      <c r="CR21" s="89">
        <f t="shared" ref="CR21:CU21" si="194">CM$17*BX21</f>
        <v>0.0354692919729068</v>
      </c>
      <c r="CS21" s="89">
        <f t="shared" si="194"/>
        <v>0.00660373215069197</v>
      </c>
      <c r="CT21" s="89">
        <f t="shared" si="194"/>
        <v>0.225607354372847</v>
      </c>
      <c r="CU21" s="89">
        <f t="shared" si="194"/>
        <v>0.369361891388423</v>
      </c>
      <c r="CV21" s="89">
        <f t="shared" si="16"/>
        <v>0.637042269884868</v>
      </c>
      <c r="CW21" s="89"/>
      <c r="CX21">
        <f t="shared" si="30"/>
        <v>0.225607354372847</v>
      </c>
    </row>
    <row r="22" spans="1:102">
      <c r="A22" s="7" t="s">
        <v>25</v>
      </c>
      <c r="B22" s="28">
        <v>2012</v>
      </c>
      <c r="C22" s="51" t="s">
        <v>26</v>
      </c>
      <c r="D22">
        <v>3891</v>
      </c>
      <c r="E22">
        <v>2.8928296</v>
      </c>
      <c r="F22">
        <v>17870</v>
      </c>
      <c r="I22">
        <v>6</v>
      </c>
      <c r="J22">
        <v>1837</v>
      </c>
      <c r="K22">
        <v>46.889679</v>
      </c>
      <c r="L22">
        <v>641200</v>
      </c>
      <c r="M22">
        <v>8068</v>
      </c>
      <c r="N22">
        <v>2100</v>
      </c>
      <c r="O22" s="95"/>
      <c r="P22" s="96">
        <f t="shared" ref="P22:R22" si="195">(D22-MIN(D$22:D$31))/(MAX(D$22:D$31)-MIN(D$22:D$31))+0.001</f>
        <v>0.001</v>
      </c>
      <c r="Q22" s="97">
        <f t="shared" si="195"/>
        <v>1.001</v>
      </c>
      <c r="R22" s="97">
        <f t="shared" si="195"/>
        <v>0.001</v>
      </c>
      <c r="S22" s="97">
        <v>0.001</v>
      </c>
      <c r="T22" s="97">
        <v>0.001</v>
      </c>
      <c r="U22" s="97">
        <f t="shared" ref="U22:Z22" si="196">(I22-MIN(I$22:I$31))/(MAX(I$22:I$31)-MIN(I$22:I$31))+0.001</f>
        <v>0.751</v>
      </c>
      <c r="V22" s="91" cm="1">
        <f t="array" ref="V22">(MAX(J$22:J$31-J22)/(MAX(J$22:J$31)-MIN(J$22:J$31))+0.001)</f>
        <v>0.001</v>
      </c>
      <c r="W22" s="91" cm="1">
        <f t="array" ref="W22">(MAX(K$22:K$31-K22)/(MAX(K$22:K$31)-MIN(K$22:K$31))+0.001)</f>
        <v>0.164195631530859</v>
      </c>
      <c r="X22" s="97">
        <f t="shared" si="196"/>
        <v>0.001</v>
      </c>
      <c r="Y22" s="97">
        <f t="shared" si="196"/>
        <v>0.001</v>
      </c>
      <c r="Z22" s="97">
        <f t="shared" si="196"/>
        <v>0.001</v>
      </c>
      <c r="AA22" s="95"/>
      <c r="AB22" s="95">
        <f t="shared" ref="AB22:AL22" si="197">P22/SUM(P$22:P$31)</f>
        <v>0.00016635096130552</v>
      </c>
      <c r="AC22" s="95">
        <f t="shared" si="197"/>
        <v>0.203320716020662</v>
      </c>
      <c r="AD22" s="95">
        <f t="shared" si="197"/>
        <v>0.000230030954028917</v>
      </c>
      <c r="AE22" s="95">
        <f t="shared" si="197"/>
        <v>0.1</v>
      </c>
      <c r="AF22" s="95">
        <f t="shared" si="197"/>
        <v>0.1</v>
      </c>
      <c r="AG22" s="95">
        <f t="shared" si="197"/>
        <v>0.187281795511222</v>
      </c>
      <c r="AH22" s="95">
        <f t="shared" si="197"/>
        <v>0.000175168309309246</v>
      </c>
      <c r="AI22" s="95">
        <f t="shared" si="197"/>
        <v>0.0298420304500987</v>
      </c>
      <c r="AJ22" s="95">
        <f t="shared" si="197"/>
        <v>0.000169294058593526</v>
      </c>
      <c r="AK22" s="95">
        <f t="shared" si="197"/>
        <v>0.000218428023896769</v>
      </c>
      <c r="AL22" s="95">
        <f t="shared" si="197"/>
        <v>0.000187149095446039</v>
      </c>
      <c r="AM22" s="95"/>
      <c r="AN22" s="89">
        <f t="shared" ref="AN22:AX22" si="198">AB22*LN(AB22)</f>
        <v>-0.00144748804741886</v>
      </c>
      <c r="AO22" s="89">
        <f t="shared" si="198"/>
        <v>-0.323883936160055</v>
      </c>
      <c r="AP22" s="89">
        <f t="shared" si="198"/>
        <v>-0.00192703754641682</v>
      </c>
      <c r="AQ22" s="89">
        <f t="shared" si="198"/>
        <v>-0.230258509299405</v>
      </c>
      <c r="AR22" s="89">
        <f t="shared" si="198"/>
        <v>-0.230258509299405</v>
      </c>
      <c r="AS22" s="89">
        <f t="shared" si="198"/>
        <v>-0.31372338959374</v>
      </c>
      <c r="AT22" s="89">
        <f t="shared" si="198"/>
        <v>-0.00151516440946583</v>
      </c>
      <c r="AU22" s="89">
        <f t="shared" si="198"/>
        <v>-0.104800360458513</v>
      </c>
      <c r="AV22" s="89">
        <f t="shared" si="198"/>
        <v>-0.00147012816600141</v>
      </c>
      <c r="AW22" s="89">
        <f t="shared" si="198"/>
        <v>-0.00184114161023842</v>
      </c>
      <c r="AX22" s="89">
        <f t="shared" si="198"/>
        <v>-0.00160641390335661</v>
      </c>
      <c r="AY22" s="95"/>
      <c r="AZ22" s="95">
        <f t="shared" ref="AZ22:BJ22" si="199">SUM(AN22:AN31)</f>
        <v>-1.89730854482591</v>
      </c>
      <c r="BA22" s="95">
        <f t="shared" si="199"/>
        <v>-2.03789504857455</v>
      </c>
      <c r="BB22" s="95">
        <f t="shared" si="199"/>
        <v>-2.06934920243456</v>
      </c>
      <c r="BC22" s="95">
        <f t="shared" si="199"/>
        <v>-2.30258509299405</v>
      </c>
      <c r="BD22" s="95">
        <f t="shared" si="199"/>
        <v>-2.30258509299405</v>
      </c>
      <c r="BE22" s="95">
        <f t="shared" si="199"/>
        <v>-1.53680713514337</v>
      </c>
      <c r="BF22" s="95">
        <f t="shared" si="199"/>
        <v>-1.94477142346848</v>
      </c>
      <c r="BG22" s="95">
        <f t="shared" si="199"/>
        <v>-2.08120571937633</v>
      </c>
      <c r="BH22" s="95">
        <f t="shared" si="199"/>
        <v>-2.13618016677944</v>
      </c>
      <c r="BI22" s="95">
        <f t="shared" si="199"/>
        <v>-2.03401408197786</v>
      </c>
      <c r="BJ22" s="95">
        <f t="shared" si="199"/>
        <v>-2.05874460420767</v>
      </c>
      <c r="BK22" s="95"/>
      <c r="BL22" s="95">
        <f t="shared" ref="BL22:BV22" si="200">AZ$27*P22</f>
        <v>0.000354604289165439</v>
      </c>
      <c r="BM22" s="95">
        <f t="shared" si="200"/>
        <v>0.463664691354894</v>
      </c>
      <c r="BN22" s="95">
        <f t="shared" si="200"/>
        <v>0.000182194220969532</v>
      </c>
      <c r="BO22" s="95">
        <f t="shared" si="200"/>
        <v>4.03439153439154e-5</v>
      </c>
      <c r="BP22" s="95">
        <f t="shared" si="200"/>
        <v>0.000313492063492064</v>
      </c>
      <c r="BQ22" s="95">
        <f t="shared" si="200"/>
        <v>0.48526917989418</v>
      </c>
      <c r="BR22" s="95">
        <f t="shared" si="200"/>
        <v>0.000433889819863606</v>
      </c>
      <c r="BS22" s="95">
        <f t="shared" si="200"/>
        <v>0.0929528185435437</v>
      </c>
      <c r="BT22" s="95">
        <f t="shared" si="200"/>
        <v>0.000177362930756119</v>
      </c>
      <c r="BU22" s="95">
        <f t="shared" si="200"/>
        <v>0.000488454813676645</v>
      </c>
      <c r="BV22" s="95">
        <f t="shared" si="200"/>
        <v>0.000334182255567236</v>
      </c>
      <c r="BW22" s="95"/>
      <c r="BX22" s="89">
        <f t="shared" si="8"/>
        <v>0.464201489865029</v>
      </c>
      <c r="BY22" s="89">
        <f t="shared" si="9"/>
        <v>0.485623015873016</v>
      </c>
      <c r="BZ22" s="89">
        <f t="shared" si="10"/>
        <v>0.0933867083634073</v>
      </c>
      <c r="CA22" s="89">
        <f t="shared" si="11"/>
        <v>0.001</v>
      </c>
      <c r="CB22" s="95"/>
      <c r="CC22" s="95">
        <f t="shared" ref="CC22:CF22" si="201">BX22/SUM(BX$22:BX$31)</f>
        <v>0.0891980652662994</v>
      </c>
      <c r="CD22" s="95">
        <f t="shared" si="201"/>
        <v>0.187162768408818</v>
      </c>
      <c r="CE22" s="95">
        <f t="shared" si="201"/>
        <v>0.0167006016723365</v>
      </c>
      <c r="CF22" s="95">
        <f t="shared" si="201"/>
        <v>0.000197256679007437</v>
      </c>
      <c r="CG22" s="95"/>
      <c r="CH22" s="89">
        <f t="shared" ref="CH22:CK22" si="202">CC22*LN(CC22)</f>
        <v>-0.215582440858816</v>
      </c>
      <c r="CI22" s="89">
        <f t="shared" si="202"/>
        <v>-0.31364299170054</v>
      </c>
      <c r="CJ22" s="89">
        <f t="shared" si="202"/>
        <v>-0.0683440481131837</v>
      </c>
      <c r="CK22" s="89">
        <f t="shared" si="202"/>
        <v>-0.00168279766325223</v>
      </c>
      <c r="CL22" s="95"/>
      <c r="CM22" s="95">
        <f t="shared" ref="CM22:CP22" si="203">SUM(CH22:CH31)</f>
        <v>-2.29345518404555</v>
      </c>
      <c r="CN22" s="95">
        <f t="shared" si="203"/>
        <v>-1.5413834551883</v>
      </c>
      <c r="CO22" s="95">
        <f t="shared" si="203"/>
        <v>-2.044097472192</v>
      </c>
      <c r="CP22" s="95">
        <f t="shared" si="203"/>
        <v>-2.09260445746087</v>
      </c>
      <c r="CQ22" s="95"/>
      <c r="CR22" s="95">
        <f t="shared" ref="CR22:CU22" si="204">CM$27*BX22</f>
        <v>0.0326702689005809</v>
      </c>
      <c r="CS22" s="95">
        <f t="shared" si="204"/>
        <v>0.171947014684064</v>
      </c>
      <c r="CT22" s="95">
        <f t="shared" si="204"/>
        <v>0.0234669980624729</v>
      </c>
      <c r="CU22" s="95">
        <f t="shared" si="204"/>
        <v>0.000324256989872464</v>
      </c>
      <c r="CV22" s="89">
        <f t="shared" si="16"/>
        <v>0.22840853863699</v>
      </c>
      <c r="CW22" s="95">
        <f>AVERAGE(CV22:CV31)</f>
        <v>0.433396125287175</v>
      </c>
      <c r="CX22">
        <f t="shared" si="30"/>
        <v>0.0326702689005809</v>
      </c>
    </row>
    <row r="23" spans="1:102">
      <c r="A23" s="7" t="s">
        <v>25</v>
      </c>
      <c r="B23" s="28">
        <v>2013</v>
      </c>
      <c r="C23" s="51" t="s">
        <v>26</v>
      </c>
      <c r="D23">
        <v>3938</v>
      </c>
      <c r="E23">
        <v>2.5855764</v>
      </c>
      <c r="F23">
        <v>19950</v>
      </c>
      <c r="I23">
        <v>7</v>
      </c>
      <c r="J23">
        <v>1836</v>
      </c>
      <c r="K23">
        <v>51.79871</v>
      </c>
      <c r="L23">
        <v>731700</v>
      </c>
      <c r="M23">
        <v>9189</v>
      </c>
      <c r="N23">
        <v>3800</v>
      </c>
      <c r="O23" s="89"/>
      <c r="P23" s="90">
        <f t="shared" ref="P23:R23" si="205">(D23-MIN(D$22:D$31))/(MAX(D$22:D$31)-MIN(D$22:D$31))+0.001</f>
        <v>0.0335936199722607</v>
      </c>
      <c r="Q23" s="91">
        <f t="shared" si="205"/>
        <v>0.813921603186407</v>
      </c>
      <c r="R23" s="91">
        <f t="shared" si="205"/>
        <v>0.154358401533584</v>
      </c>
      <c r="S23" s="91">
        <v>0.001</v>
      </c>
      <c r="T23" s="91">
        <v>0.001</v>
      </c>
      <c r="U23" s="91">
        <f t="shared" ref="U23:Z23" si="206">(I23-MIN(I$22:I$31))/(MAX(I$22:I$31)-MIN(I$22:I$31))+0.001</f>
        <v>1.001</v>
      </c>
      <c r="V23" s="91" cm="1">
        <f t="array" ref="V23">(MAX(J$22:J$31-J23)/(MAX(J$22:J$31)-MIN(J$22:J$31))+0.001)</f>
        <v>0.00340963855421687</v>
      </c>
      <c r="W23" s="91" cm="1">
        <f t="array" ref="W23">(MAX(K$22:K$31-K23)/(MAX(K$22:K$31)-MIN(K$22:K$31))+0.001)</f>
        <v>0.001</v>
      </c>
      <c r="X23" s="91">
        <f t="shared" si="206"/>
        <v>0.24853829321663</v>
      </c>
      <c r="Y23" s="91">
        <f t="shared" si="206"/>
        <v>0.242438724962309</v>
      </c>
      <c r="Z23" s="91">
        <f t="shared" si="206"/>
        <v>0.121567375886525</v>
      </c>
      <c r="AA23" s="89"/>
      <c r="AB23" s="89">
        <f t="shared" ref="AB23:AL23" si="207">P23/SUM(P$22:P$31)</f>
        <v>0.0055883309761179</v>
      </c>
      <c r="AC23" s="89">
        <f t="shared" si="207"/>
        <v>0.165321801343202</v>
      </c>
      <c r="AD23" s="89">
        <f t="shared" si="207"/>
        <v>0.0355072103671489</v>
      </c>
      <c r="AE23" s="89">
        <f t="shared" si="207"/>
        <v>0.1</v>
      </c>
      <c r="AF23" s="89">
        <f t="shared" si="207"/>
        <v>0.1</v>
      </c>
      <c r="AG23" s="89">
        <f t="shared" si="207"/>
        <v>0.249625935162095</v>
      </c>
      <c r="AH23" s="89">
        <f t="shared" si="207"/>
        <v>0.00059726062089779</v>
      </c>
      <c r="AI23" s="89">
        <f t="shared" si="207"/>
        <v>0.000181746799058355</v>
      </c>
      <c r="AJ23" s="89">
        <f t="shared" si="207"/>
        <v>0.042076056374551</v>
      </c>
      <c r="AK23" s="89">
        <f t="shared" si="207"/>
        <v>0.0529554116095695</v>
      </c>
      <c r="AL23" s="89">
        <f t="shared" si="207"/>
        <v>0.0227512244329117</v>
      </c>
      <c r="AM23" s="89"/>
      <c r="AN23" s="89">
        <f t="shared" ref="AN23:AX23" si="208">AB23*LN(AB23)</f>
        <v>-0.0289870897159396</v>
      </c>
      <c r="AO23" s="89">
        <f t="shared" si="208"/>
        <v>-0.297556327708155</v>
      </c>
      <c r="AP23" s="89">
        <f t="shared" si="208"/>
        <v>-0.118523760389878</v>
      </c>
      <c r="AQ23" s="89">
        <f t="shared" si="208"/>
        <v>-0.230258509299405</v>
      </c>
      <c r="AR23" s="89">
        <f t="shared" si="208"/>
        <v>-0.230258509299405</v>
      </c>
      <c r="AS23" s="89">
        <f t="shared" si="208"/>
        <v>-0.346428811153711</v>
      </c>
      <c r="AT23" s="89">
        <f t="shared" si="208"/>
        <v>-0.00443355935222098</v>
      </c>
      <c r="AU23" s="89">
        <f t="shared" si="208"/>
        <v>-0.001565366288344</v>
      </c>
      <c r="AV23" s="89">
        <f t="shared" si="208"/>
        <v>-0.133308577774743</v>
      </c>
      <c r="AW23" s="89">
        <f t="shared" si="208"/>
        <v>-0.155599151233654</v>
      </c>
      <c r="AX23" s="89">
        <f t="shared" si="208"/>
        <v>-0.0860709833357123</v>
      </c>
      <c r="AY23" s="89" t="s">
        <v>181</v>
      </c>
      <c r="AZ23" s="91">
        <f t="shared" ref="AZ23:BJ23" si="209">-1/LN(10)*AZ22</f>
        <v>0.823990631485779</v>
      </c>
      <c r="BA23" s="91">
        <f t="shared" si="209"/>
        <v>0.885046574293887</v>
      </c>
      <c r="BB23" s="91">
        <f t="shared" si="209"/>
        <v>0.898706939748224</v>
      </c>
      <c r="BC23" s="91">
        <f t="shared" si="209"/>
        <v>1</v>
      </c>
      <c r="BD23" s="91">
        <f t="shared" si="209"/>
        <v>1</v>
      </c>
      <c r="BE23" s="91">
        <f t="shared" si="209"/>
        <v>0.667426858542311</v>
      </c>
      <c r="BF23" s="91">
        <f t="shared" si="209"/>
        <v>0.844603497775493</v>
      </c>
      <c r="BG23" s="91">
        <f t="shared" si="209"/>
        <v>0.903856159630626</v>
      </c>
      <c r="BH23" s="91">
        <f t="shared" si="209"/>
        <v>0.927731258783479</v>
      </c>
      <c r="BI23" s="91">
        <f t="shared" si="209"/>
        <v>0.883361091916492</v>
      </c>
      <c r="BJ23" s="91">
        <f t="shared" si="209"/>
        <v>0.894101421255487</v>
      </c>
      <c r="BK23" s="89"/>
      <c r="BL23" s="89">
        <f t="shared" ref="BL23:BV23" si="210">AZ$27*P23</f>
        <v>0.0119124417307574</v>
      </c>
      <c r="BM23" s="89">
        <f t="shared" si="210"/>
        <v>0.377009699229277</v>
      </c>
      <c r="BN23" s="89">
        <f t="shared" si="210"/>
        <v>0.0281232087175136</v>
      </c>
      <c r="BO23" s="89">
        <f t="shared" si="210"/>
        <v>4.03439153439154e-5</v>
      </c>
      <c r="BP23" s="89">
        <f t="shared" si="210"/>
        <v>0.000313492063492064</v>
      </c>
      <c r="BQ23" s="89">
        <f t="shared" si="210"/>
        <v>0.646810185185185</v>
      </c>
      <c r="BR23" s="89">
        <f t="shared" si="210"/>
        <v>0.00147940745808916</v>
      </c>
      <c r="BS23" s="89">
        <f t="shared" si="210"/>
        <v>0.000566110180136395</v>
      </c>
      <c r="BT23" s="89">
        <f t="shared" si="210"/>
        <v>0.0440814800900251</v>
      </c>
      <c r="BU23" s="89">
        <f t="shared" si="210"/>
        <v>0.118420362229468</v>
      </c>
      <c r="BV23" s="89">
        <f t="shared" si="210"/>
        <v>0.0406256598771489</v>
      </c>
      <c r="BW23" s="89"/>
      <c r="BX23" s="89">
        <f t="shared" si="8"/>
        <v>0.417045349677548</v>
      </c>
      <c r="BY23" s="89">
        <f t="shared" si="9"/>
        <v>0.647164021164021</v>
      </c>
      <c r="BZ23" s="89">
        <f t="shared" si="10"/>
        <v>0.00204551763822556</v>
      </c>
      <c r="CA23" s="89">
        <f t="shared" si="11"/>
        <v>0.203127502196642</v>
      </c>
      <c r="CB23" s="89"/>
      <c r="CC23" s="89">
        <f t="shared" ref="CC23:CF23" si="211">BX23/SUM(BX$22:BX$31)</f>
        <v>0.0801368352573808</v>
      </c>
      <c r="CD23" s="89">
        <f t="shared" si="211"/>
        <v>0.24942188870083</v>
      </c>
      <c r="CE23" s="89">
        <f t="shared" si="211"/>
        <v>0.000365805540086145</v>
      </c>
      <c r="CF23" s="89">
        <f t="shared" si="211"/>
        <v>0.0400682564983855</v>
      </c>
      <c r="CG23" s="89"/>
      <c r="CH23" s="89">
        <f t="shared" ref="CH23:CK23" si="212">CC23*LN(CC23)</f>
        <v>-0.202266948058764</v>
      </c>
      <c r="CI23" s="89">
        <f t="shared" si="212"/>
        <v>-0.346349600203826</v>
      </c>
      <c r="CJ23" s="89">
        <f t="shared" si="212"/>
        <v>-0.00289476873501193</v>
      </c>
      <c r="CK23" s="89">
        <f t="shared" si="212"/>
        <v>-0.128906427485113</v>
      </c>
      <c r="CL23" s="89" t="s">
        <v>181</v>
      </c>
      <c r="CM23" s="91">
        <f t="shared" ref="CM23:CP23" si="213">-1/LN(10)*CM22</f>
        <v>0.996034930923389</v>
      </c>
      <c r="CN23" s="91">
        <f t="shared" si="213"/>
        <v>0.669414329085245</v>
      </c>
      <c r="CO23" s="91">
        <f t="shared" si="213"/>
        <v>0.887740252645371</v>
      </c>
      <c r="CP23" s="91">
        <f t="shared" si="213"/>
        <v>0.908806568681405</v>
      </c>
      <c r="CQ23" s="89"/>
      <c r="CR23" s="89">
        <f t="shared" ref="CR23:CU23" si="214">CM$27*BX23</f>
        <v>0.0293514433175643</v>
      </c>
      <c r="CS23" s="89">
        <f t="shared" si="214"/>
        <v>0.229144661214297</v>
      </c>
      <c r="CT23" s="89">
        <f t="shared" si="214"/>
        <v>0.000514014888138005</v>
      </c>
      <c r="CU23" s="89">
        <f t="shared" si="214"/>
        <v>0.0658655124225955</v>
      </c>
      <c r="CV23" s="89">
        <f t="shared" si="16"/>
        <v>0.324875631842595</v>
      </c>
      <c r="CW23" s="89"/>
      <c r="CX23">
        <f t="shared" si="30"/>
        <v>0.0658655124225955</v>
      </c>
    </row>
    <row r="24" spans="1:102">
      <c r="A24" s="7" t="s">
        <v>25</v>
      </c>
      <c r="B24" s="28">
        <v>2014</v>
      </c>
      <c r="C24" s="51" t="s">
        <v>26</v>
      </c>
      <c r="D24">
        <v>3977</v>
      </c>
      <c r="E24">
        <v>2.5061604</v>
      </c>
      <c r="F24">
        <v>21575</v>
      </c>
      <c r="I24">
        <v>7</v>
      </c>
      <c r="J24">
        <v>1834</v>
      </c>
      <c r="K24">
        <v>44.656128</v>
      </c>
      <c r="L24">
        <v>821600</v>
      </c>
      <c r="M24">
        <v>10398</v>
      </c>
      <c r="N24">
        <v>5500</v>
      </c>
      <c r="O24" s="89"/>
      <c r="P24" s="90">
        <f t="shared" ref="P24:R24" si="215">(D24-MIN(D$22:D$31))/(MAX(D$22:D$31)-MIN(D$22:D$31))+0.001</f>
        <v>0.0606393897364771</v>
      </c>
      <c r="Q24" s="91">
        <f t="shared" si="215"/>
        <v>0.765567288369349</v>
      </c>
      <c r="R24" s="91">
        <f t="shared" si="215"/>
        <v>0.274169652731697</v>
      </c>
      <c r="S24" s="97">
        <v>0.001</v>
      </c>
      <c r="T24" s="91">
        <v>0.001</v>
      </c>
      <c r="U24" s="91">
        <f t="shared" ref="U24:Z24" si="216">(I24-MIN(I$22:I$31))/(MAX(I$22:I$31)-MIN(I$22:I$31))+0.001</f>
        <v>1.001</v>
      </c>
      <c r="V24" s="91" cm="1">
        <f t="array" ref="V24">(MAX(J$22:J$31-J24)/(MAX(J$22:J$31)-MIN(J$22:J$31))+0.001)</f>
        <v>0.0082289156626506</v>
      </c>
      <c r="W24" s="91" cm="1">
        <f t="array" ref="W24">(MAX(K$22:K$31-K24)/(MAX(K$22:K$31)-MIN(K$22:K$31))+0.001)</f>
        <v>0.238447712237088</v>
      </c>
      <c r="X24" s="91">
        <f t="shared" si="216"/>
        <v>0.494435448577681</v>
      </c>
      <c r="Y24" s="91">
        <f t="shared" si="216"/>
        <v>0.502830712901141</v>
      </c>
      <c r="Z24" s="91">
        <f t="shared" si="216"/>
        <v>0.24213475177305</v>
      </c>
      <c r="AA24" s="89"/>
      <c r="AB24" s="89">
        <f t="shared" ref="AB24:AL24" si="217">P24/SUM(P$22:P$31)</f>
        <v>0.0100874207756431</v>
      </c>
      <c r="AC24" s="89">
        <f t="shared" si="217"/>
        <v>0.155500189044208</v>
      </c>
      <c r="AD24" s="89">
        <f t="shared" si="217"/>
        <v>0.063067506783649</v>
      </c>
      <c r="AE24" s="89">
        <f t="shared" si="217"/>
        <v>0.1</v>
      </c>
      <c r="AF24" s="89">
        <f t="shared" si="217"/>
        <v>0.1</v>
      </c>
      <c r="AG24" s="89">
        <f t="shared" si="217"/>
        <v>0.249625935162095</v>
      </c>
      <c r="AH24" s="89">
        <f t="shared" si="217"/>
        <v>0.00144144524407488</v>
      </c>
      <c r="AI24" s="89">
        <f t="shared" si="217"/>
        <v>0.0433371084418785</v>
      </c>
      <c r="AJ24" s="89">
        <f t="shared" si="217"/>
        <v>0.0837049838022261</v>
      </c>
      <c r="AK24" s="89">
        <f t="shared" si="217"/>
        <v>0.1098323189736</v>
      </c>
      <c r="AL24" s="89">
        <f t="shared" si="217"/>
        <v>0.0453152997703774</v>
      </c>
      <c r="AM24" s="89"/>
      <c r="AN24" s="89">
        <f t="shared" ref="AN24:AX24" si="218">AB24*LN(AB24)</f>
        <v>-0.0463664876229292</v>
      </c>
      <c r="AO24" s="89">
        <f t="shared" si="218"/>
        <v>-0.289402697402581</v>
      </c>
      <c r="AP24" s="89">
        <f t="shared" si="218"/>
        <v>-0.174290182516003</v>
      </c>
      <c r="AQ24" s="89">
        <f t="shared" si="218"/>
        <v>-0.230258509299405</v>
      </c>
      <c r="AR24" s="89">
        <f t="shared" si="218"/>
        <v>-0.230258509299405</v>
      </c>
      <c r="AS24" s="89">
        <f t="shared" si="218"/>
        <v>-0.346428811153711</v>
      </c>
      <c r="AT24" s="89">
        <f t="shared" si="218"/>
        <v>-0.00943009194317</v>
      </c>
      <c r="AU24" s="89">
        <f t="shared" si="218"/>
        <v>-0.136024175907845</v>
      </c>
      <c r="AV24" s="89">
        <f t="shared" si="218"/>
        <v>-0.207626592886503</v>
      </c>
      <c r="AW24" s="89">
        <f t="shared" si="218"/>
        <v>-0.242597675485077</v>
      </c>
      <c r="AX24" s="89">
        <f t="shared" si="218"/>
        <v>-0.140210547559972</v>
      </c>
      <c r="AY24" s="91" t="s">
        <v>182</v>
      </c>
      <c r="AZ24" s="89">
        <f t="shared" ref="AZ24:BJ24" si="219">1-AZ23</f>
        <v>0.176009368514221</v>
      </c>
      <c r="BA24" s="89">
        <f t="shared" si="219"/>
        <v>0.114953425706113</v>
      </c>
      <c r="BB24" s="89">
        <f t="shared" si="219"/>
        <v>0.101293060251776</v>
      </c>
      <c r="BC24" s="89">
        <f t="shared" si="219"/>
        <v>0</v>
      </c>
      <c r="BD24" s="89">
        <f t="shared" si="219"/>
        <v>0</v>
      </c>
      <c r="BE24" s="89">
        <f t="shared" si="219"/>
        <v>0.332573141457689</v>
      </c>
      <c r="BF24" s="89">
        <f t="shared" si="219"/>
        <v>0.155396502224507</v>
      </c>
      <c r="BG24" s="89">
        <f t="shared" si="219"/>
        <v>0.0961438403693741</v>
      </c>
      <c r="BH24" s="89">
        <f t="shared" si="219"/>
        <v>0.0722687412165206</v>
      </c>
      <c r="BI24" s="89">
        <f t="shared" si="219"/>
        <v>0.116638908083508</v>
      </c>
      <c r="BJ24" s="89">
        <f t="shared" si="219"/>
        <v>0.105898578744513</v>
      </c>
      <c r="BK24" s="89"/>
      <c r="BL24" s="89">
        <f t="shared" ref="BL24:BV24" si="220">AZ$27*P24</f>
        <v>0.0215029876929295</v>
      </c>
      <c r="BM24" s="89">
        <f t="shared" si="220"/>
        <v>0.354611908564613</v>
      </c>
      <c r="BN24" s="89">
        <f t="shared" si="220"/>
        <v>0.0499521262929387</v>
      </c>
      <c r="BO24" s="89">
        <f t="shared" si="220"/>
        <v>4.03439153439154e-5</v>
      </c>
      <c r="BP24" s="89">
        <f t="shared" si="220"/>
        <v>0.000313492063492064</v>
      </c>
      <c r="BQ24" s="89">
        <f t="shared" si="220"/>
        <v>0.646810185185185</v>
      </c>
      <c r="BR24" s="89">
        <f t="shared" si="220"/>
        <v>0.00357044273454027</v>
      </c>
      <c r="BS24" s="89">
        <f t="shared" si="220"/>
        <v>0.134987677327649</v>
      </c>
      <c r="BT24" s="89">
        <f t="shared" si="220"/>
        <v>0.0876945202294537</v>
      </c>
      <c r="BU24" s="89">
        <f t="shared" si="220"/>
        <v>0.245610082181021</v>
      </c>
      <c r="BV24" s="89">
        <f t="shared" si="220"/>
        <v>0.0809171374987306</v>
      </c>
      <c r="BW24" s="89"/>
      <c r="BX24" s="89">
        <f t="shared" si="8"/>
        <v>0.426067022550481</v>
      </c>
      <c r="BY24" s="89">
        <f t="shared" si="9"/>
        <v>0.647164021164021</v>
      </c>
      <c r="BZ24" s="89">
        <f t="shared" si="10"/>
        <v>0.138558120062189</v>
      </c>
      <c r="CA24" s="89">
        <f t="shared" si="11"/>
        <v>0.414221739909206</v>
      </c>
      <c r="CB24" s="89"/>
      <c r="CC24" s="89">
        <f t="shared" ref="CC24:CF24" si="221">BX24/SUM(BX$22:BX$31)</f>
        <v>0.0818703836911979</v>
      </c>
      <c r="CD24" s="89">
        <f t="shared" si="221"/>
        <v>0.24942188870083</v>
      </c>
      <c r="CE24" s="89">
        <f t="shared" si="221"/>
        <v>0.0247787293521646</v>
      </c>
      <c r="CF24" s="89">
        <f t="shared" si="221"/>
        <v>0.0817080047871723</v>
      </c>
      <c r="CG24" s="89"/>
      <c r="CH24" s="89">
        <f t="shared" ref="CH24:CK24" si="222">CC24*LN(CC24)</f>
        <v>-0.20489029335565</v>
      </c>
      <c r="CI24" s="89">
        <f t="shared" si="222"/>
        <v>-0.346349600203826</v>
      </c>
      <c r="CJ24" s="89">
        <f t="shared" si="222"/>
        <v>-0.0916260341382896</v>
      </c>
      <c r="CK24" s="89">
        <f t="shared" si="222"/>
        <v>-0.20464613876174</v>
      </c>
      <c r="CL24" s="91" t="s">
        <v>182</v>
      </c>
      <c r="CM24" s="89">
        <f t="shared" ref="CM24:CP24" si="223">1-CM23</f>
        <v>0.00396506907661143</v>
      </c>
      <c r="CN24" s="89">
        <f t="shared" si="223"/>
        <v>0.330585670914755</v>
      </c>
      <c r="CO24" s="89">
        <f t="shared" si="223"/>
        <v>0.112259747354629</v>
      </c>
      <c r="CP24" s="89">
        <f t="shared" si="223"/>
        <v>0.0911934313185954</v>
      </c>
      <c r="CQ24" s="89"/>
      <c r="CR24" s="89">
        <f t="shared" ref="CR24:CU24" si="224">CM$27*BX24</f>
        <v>0.0299863841463356</v>
      </c>
      <c r="CS24" s="89">
        <f t="shared" si="224"/>
        <v>0.229144661214297</v>
      </c>
      <c r="CT24" s="89">
        <f t="shared" si="224"/>
        <v>0.0348180505772422</v>
      </c>
      <c r="CU24" s="89">
        <f t="shared" si="224"/>
        <v>0.134314294522694</v>
      </c>
      <c r="CV24" s="89">
        <f t="shared" si="16"/>
        <v>0.428263390460569</v>
      </c>
      <c r="CW24" s="89"/>
      <c r="CX24">
        <f t="shared" si="30"/>
        <v>0.134314294522694</v>
      </c>
    </row>
    <row r="25" spans="1:102">
      <c r="A25" s="7" t="s">
        <v>25</v>
      </c>
      <c r="B25" s="28">
        <v>2015</v>
      </c>
      <c r="C25" s="51" t="s">
        <v>26</v>
      </c>
      <c r="D25">
        <v>3988</v>
      </c>
      <c r="E25">
        <v>2.6476931</v>
      </c>
      <c r="F25">
        <v>22263</v>
      </c>
      <c r="I25">
        <v>7</v>
      </c>
      <c r="J25">
        <v>1605</v>
      </c>
      <c r="K25">
        <v>39.577419</v>
      </c>
      <c r="L25">
        <v>838800</v>
      </c>
      <c r="M25">
        <v>8499</v>
      </c>
      <c r="N25">
        <v>7200</v>
      </c>
      <c r="O25" s="89"/>
      <c r="P25" s="90">
        <f t="shared" ref="P25:R25" si="225">(D25-MIN(D$22:D$31))/(MAX(D$22:D$31)-MIN(D$22:D$31))+0.001</f>
        <v>0.0682676837725381</v>
      </c>
      <c r="Q25" s="91">
        <f t="shared" si="225"/>
        <v>0.85174282897462</v>
      </c>
      <c r="R25" s="91">
        <f t="shared" si="225"/>
        <v>0.324895893238959</v>
      </c>
      <c r="S25" s="91">
        <v>0.001</v>
      </c>
      <c r="T25" s="91">
        <v>0.001</v>
      </c>
      <c r="U25" s="91">
        <f t="shared" ref="U25:Z25" si="226">(I25-MIN(I$22:I$31))/(MAX(I$22:I$31)-MIN(I$22:I$31))+0.001</f>
        <v>1.001</v>
      </c>
      <c r="V25" s="91" cm="1">
        <f t="array" ref="V25">(MAX(J$22:J$31-J25)/(MAX(J$22:J$31)-MIN(J$22:J$31))+0.001)</f>
        <v>0.560036144578313</v>
      </c>
      <c r="W25" s="91" cm="1">
        <f t="array" ref="W25">(MAX(K$22:K$31-K25)/(MAX(K$22:K$31)-MIN(K$22:K$31))+0.001)</f>
        <v>0.407284112458733</v>
      </c>
      <c r="X25" s="91">
        <f t="shared" si="226"/>
        <v>0.541481400437637</v>
      </c>
      <c r="Y25" s="91">
        <f t="shared" si="226"/>
        <v>0.0938279129872927</v>
      </c>
      <c r="Z25" s="91">
        <f t="shared" si="226"/>
        <v>0.362702127659574</v>
      </c>
      <c r="AA25" s="89"/>
      <c r="AB25" s="89">
        <f t="shared" ref="AB25:AL25" si="227">P25/SUM(P$22:P$31)</f>
        <v>0.011356394821663</v>
      </c>
      <c r="AC25" s="89">
        <f t="shared" si="227"/>
        <v>0.173003957894689</v>
      </c>
      <c r="AD25" s="89">
        <f t="shared" si="227"/>
        <v>0.0747361122818348</v>
      </c>
      <c r="AE25" s="89">
        <f t="shared" si="227"/>
        <v>0.1</v>
      </c>
      <c r="AF25" s="89">
        <f t="shared" si="227"/>
        <v>0.1</v>
      </c>
      <c r="AG25" s="89">
        <f t="shared" si="227"/>
        <v>0.249625935162095</v>
      </c>
      <c r="AH25" s="89">
        <f t="shared" si="227"/>
        <v>0.0981005845978516</v>
      </c>
      <c r="AI25" s="89">
        <f t="shared" si="227"/>
        <v>0.0740225837466977</v>
      </c>
      <c r="AJ25" s="89">
        <f t="shared" si="227"/>
        <v>0.0916695839329937</v>
      </c>
      <c r="AK25" s="89">
        <f t="shared" si="227"/>
        <v>0.0204946456201723</v>
      </c>
      <c r="AL25" s="89">
        <f t="shared" si="227"/>
        <v>0.0678793751078429</v>
      </c>
      <c r="AM25" s="89"/>
      <c r="AN25" s="89">
        <f t="shared" ref="AN25:AX25" si="228">AB25*LN(AB25)</f>
        <v>-0.0508536438489076</v>
      </c>
      <c r="AO25" s="89">
        <f t="shared" si="228"/>
        <v>-0.30352520345833</v>
      </c>
      <c r="AP25" s="89">
        <f t="shared" si="228"/>
        <v>-0.19384992064458</v>
      </c>
      <c r="AQ25" s="89">
        <f t="shared" si="228"/>
        <v>-0.230258509299405</v>
      </c>
      <c r="AR25" s="89">
        <f t="shared" si="228"/>
        <v>-0.230258509299405</v>
      </c>
      <c r="AS25" s="89">
        <f t="shared" si="228"/>
        <v>-0.346428811153711</v>
      </c>
      <c r="AT25" s="89">
        <f t="shared" si="228"/>
        <v>-0.227766204908441</v>
      </c>
      <c r="AU25" s="89">
        <f t="shared" si="228"/>
        <v>-0.192709287634738</v>
      </c>
      <c r="AV25" s="89">
        <f t="shared" si="228"/>
        <v>-0.219050396858407</v>
      </c>
      <c r="AW25" s="89">
        <f t="shared" si="228"/>
        <v>-0.0796748124902491</v>
      </c>
      <c r="AX25" s="89">
        <f t="shared" si="228"/>
        <v>-0.182597083285992</v>
      </c>
      <c r="AY25" s="91" t="s">
        <v>183</v>
      </c>
      <c r="AZ25" s="77">
        <f t="shared" ref="AZ25:BB25" si="229">AZ24/(3-SUM($AZ23:$BB23))</f>
        <v>0.448710622180747</v>
      </c>
      <c r="BA25" s="77">
        <f t="shared" si="229"/>
        <v>0.293057259427817</v>
      </c>
      <c r="BB25" s="77">
        <f t="shared" si="229"/>
        <v>0.258232118391437</v>
      </c>
      <c r="BC25" s="77">
        <f t="shared" ref="BC25:BE25" si="230">BC24/(3-SUM($BC23:$BE23))</f>
        <v>0</v>
      </c>
      <c r="BD25" s="77">
        <f t="shared" si="230"/>
        <v>0</v>
      </c>
      <c r="BE25" s="77">
        <f t="shared" si="230"/>
        <v>1</v>
      </c>
      <c r="BF25" s="77">
        <f>BF24/(2-SUM($BF23:$BG23))</f>
        <v>0.617779639727211</v>
      </c>
      <c r="BG25" s="77">
        <f>BG24/(2-SUM($BF23:$BG23))</f>
        <v>0.38222036027279</v>
      </c>
      <c r="BH25" s="77">
        <f t="shared" ref="BH25:BJ25" si="231">BH24/(3-SUM($BH23:$BJ23))</f>
        <v>0.245139804867357</v>
      </c>
      <c r="BI25" s="77">
        <f t="shared" si="231"/>
        <v>0.395646010795556</v>
      </c>
      <c r="BJ25" s="77">
        <f t="shared" si="231"/>
        <v>0.359214184337086</v>
      </c>
      <c r="BK25" s="89"/>
      <c r="BL25" s="89">
        <f t="shared" ref="BL25:BV25" si="232">AZ$27*P25</f>
        <v>0.0242080134771318</v>
      </c>
      <c r="BM25" s="89">
        <f t="shared" si="232"/>
        <v>0.394528547362899</v>
      </c>
      <c r="BN25" s="89">
        <f t="shared" si="232"/>
        <v>0.0591941541648725</v>
      </c>
      <c r="BO25" s="89">
        <f t="shared" si="232"/>
        <v>4.03439153439154e-5</v>
      </c>
      <c r="BP25" s="89">
        <f t="shared" si="232"/>
        <v>0.000313492063492064</v>
      </c>
      <c r="BQ25" s="89">
        <f t="shared" si="232"/>
        <v>0.646810185185185</v>
      </c>
      <c r="BR25" s="89">
        <f t="shared" si="232"/>
        <v>0.242993981888192</v>
      </c>
      <c r="BS25" s="89">
        <f t="shared" si="232"/>
        <v>0.230567682270705</v>
      </c>
      <c r="BT25" s="89">
        <f t="shared" si="232"/>
        <v>0.0960387281315468</v>
      </c>
      <c r="BU25" s="89">
        <f t="shared" si="232"/>
        <v>0.0458306957558765</v>
      </c>
      <c r="BV25" s="89">
        <f t="shared" si="232"/>
        <v>0.121208615120312</v>
      </c>
      <c r="BW25" s="89"/>
      <c r="BX25" s="89">
        <f t="shared" si="8"/>
        <v>0.477930715004903</v>
      </c>
      <c r="BY25" s="89">
        <f t="shared" si="9"/>
        <v>0.647164021164021</v>
      </c>
      <c r="BZ25" s="89">
        <f t="shared" si="10"/>
        <v>0.473561664158897</v>
      </c>
      <c r="CA25" s="89">
        <f t="shared" si="11"/>
        <v>0.263078039007735</v>
      </c>
      <c r="CB25" s="89"/>
      <c r="CC25" s="89">
        <f t="shared" ref="CC25:CF25" si="233">BX25/SUM(BX$22:BX$31)</f>
        <v>0.091836187605024</v>
      </c>
      <c r="CD25" s="89">
        <f t="shared" si="233"/>
        <v>0.24942188870083</v>
      </c>
      <c r="CE25" s="89">
        <f t="shared" si="233"/>
        <v>0.0846883336933793</v>
      </c>
      <c r="CF25" s="89">
        <f t="shared" si="233"/>
        <v>0.0518939002944549</v>
      </c>
      <c r="CG25" s="89"/>
      <c r="CH25" s="89">
        <f t="shared" ref="CH25:CK25" si="234">CC25*LN(CC25)</f>
        <v>-0.21928175212673</v>
      </c>
      <c r="CI25" s="89">
        <f t="shared" si="234"/>
        <v>-0.346349600203826</v>
      </c>
      <c r="CJ25" s="89">
        <f t="shared" si="234"/>
        <v>-0.209076646265086</v>
      </c>
      <c r="CK25" s="89">
        <f t="shared" si="234"/>
        <v>-0.153530907524886</v>
      </c>
      <c r="CL25" s="91" t="s">
        <v>183</v>
      </c>
      <c r="CM25" s="89">
        <f t="shared" ref="CM25:CP25" si="235">CM24/(4-SUM($CM23:$CP23))</f>
        <v>0.00736996318995844</v>
      </c>
      <c r="CN25" s="89">
        <f t="shared" si="235"/>
        <v>0.614467031644156</v>
      </c>
      <c r="CO25" s="89">
        <f t="shared" si="235"/>
        <v>0.208659720608123</v>
      </c>
      <c r="CP25" s="89">
        <f t="shared" si="235"/>
        <v>0.169503284557762</v>
      </c>
      <c r="CQ25" s="89"/>
      <c r="CR25" s="89">
        <f t="shared" ref="CR25:CU25" si="236">CM$27*BX25</f>
        <v>0.0336365249055901</v>
      </c>
      <c r="CS25" s="89">
        <f t="shared" si="236"/>
        <v>0.229144661214297</v>
      </c>
      <c r="CT25" s="89">
        <f t="shared" si="236"/>
        <v>0.119000560679713</v>
      </c>
      <c r="CU25" s="89">
        <f t="shared" si="236"/>
        <v>0.085304893030199</v>
      </c>
      <c r="CV25" s="89">
        <f t="shared" si="16"/>
        <v>0.467086639829799</v>
      </c>
      <c r="CW25" s="89"/>
      <c r="CX25">
        <f t="shared" si="30"/>
        <v>0.119000560679713</v>
      </c>
    </row>
    <row r="26" spans="1:102">
      <c r="A26" s="7" t="s">
        <v>25</v>
      </c>
      <c r="B26" s="28">
        <v>2016</v>
      </c>
      <c r="C26" s="51" t="s">
        <v>26</v>
      </c>
      <c r="D26">
        <v>5333</v>
      </c>
      <c r="E26">
        <v>1.9191824</v>
      </c>
      <c r="F26">
        <v>23179</v>
      </c>
      <c r="I26">
        <v>4</v>
      </c>
      <c r="J26">
        <v>1529</v>
      </c>
      <c r="K26">
        <v>35.854195</v>
      </c>
      <c r="L26">
        <v>877400</v>
      </c>
      <c r="M26">
        <v>9201</v>
      </c>
      <c r="N26">
        <v>8900</v>
      </c>
      <c r="O26" s="89"/>
      <c r="P26" s="90">
        <f t="shared" ref="P26:R26" si="237">(D26-MIN(D$22:D$31))/(MAX(D$22:D$31)-MIN(D$22:D$31))+0.001</f>
        <v>1.001</v>
      </c>
      <c r="Q26" s="91">
        <f t="shared" si="237"/>
        <v>0.408171813871933</v>
      </c>
      <c r="R26" s="91">
        <f t="shared" si="237"/>
        <v>0.392432573914326</v>
      </c>
      <c r="S26" s="97">
        <v>0.001</v>
      </c>
      <c r="T26" s="91">
        <v>0.001</v>
      </c>
      <c r="U26" s="91">
        <f t="shared" ref="U26:Z26" si="238">(I26-MIN(I$22:I$31))/(MAX(I$22:I$31)-MIN(I$22:I$31))+0.001</f>
        <v>0.251</v>
      </c>
      <c r="V26" s="91" cm="1">
        <f t="array" ref="V26">(MAX(J$22:J$31-J26)/(MAX(J$22:J$31)-MIN(J$22:J$31))+0.001)</f>
        <v>0.743168674698795</v>
      </c>
      <c r="W26" s="91" cm="1">
        <f t="array" ref="W26">(MAX(K$22:K$31-K26)/(MAX(K$22:K$31)-MIN(K$22:K$31))+0.001)</f>
        <v>0.531058823193061</v>
      </c>
      <c r="X26" s="91">
        <f t="shared" si="238"/>
        <v>0.647061269146608</v>
      </c>
      <c r="Y26" s="91">
        <f t="shared" si="238"/>
        <v>0.245023260822744</v>
      </c>
      <c r="Z26" s="91">
        <f t="shared" si="238"/>
        <v>0.483269503546099</v>
      </c>
      <c r="AA26" s="89"/>
      <c r="AB26" s="89">
        <f t="shared" ref="AB26:AL26" si="239">P26/SUM(P$22:P$31)</f>
        <v>0.166517312266826</v>
      </c>
      <c r="AC26" s="89">
        <f t="shared" si="239"/>
        <v>0.0829068785773164</v>
      </c>
      <c r="AD26" s="89">
        <f t="shared" si="239"/>
        <v>0.0902716393695358</v>
      </c>
      <c r="AE26" s="89">
        <f t="shared" si="239"/>
        <v>0.1</v>
      </c>
      <c r="AF26" s="89">
        <f t="shared" si="239"/>
        <v>0.1</v>
      </c>
      <c r="AG26" s="89">
        <f t="shared" si="239"/>
        <v>0.0625935162094763</v>
      </c>
      <c r="AH26" s="89">
        <f t="shared" si="239"/>
        <v>0.130179600278581</v>
      </c>
      <c r="AI26" s="89">
        <f t="shared" si="239"/>
        <v>0.0965182412270357</v>
      </c>
      <c r="AJ26" s="89">
        <f t="shared" si="239"/>
        <v>0.109543628412507</v>
      </c>
      <c r="AK26" s="89">
        <f t="shared" si="239"/>
        <v>0.0535199466702546</v>
      </c>
      <c r="AL26" s="89">
        <f t="shared" si="239"/>
        <v>0.0904434504453086</v>
      </c>
      <c r="AM26" s="89"/>
      <c r="AN26" s="89">
        <f t="shared" ref="AN26:AX26" si="240">AB26*LN(AB26)</f>
        <v>-0.298508258504122</v>
      </c>
      <c r="AO26" s="89">
        <f t="shared" si="240"/>
        <v>-0.206441215597867</v>
      </c>
      <c r="AP26" s="89">
        <f t="shared" si="240"/>
        <v>-0.217097148714905</v>
      </c>
      <c r="AQ26" s="89">
        <f t="shared" si="240"/>
        <v>-0.230258509299405</v>
      </c>
      <c r="AR26" s="89">
        <f t="shared" si="240"/>
        <v>-0.230258509299405</v>
      </c>
      <c r="AS26" s="89">
        <f t="shared" si="240"/>
        <v>-0.173452490990867</v>
      </c>
      <c r="AT26" s="89">
        <f t="shared" si="240"/>
        <v>-0.265415407653596</v>
      </c>
      <c r="AU26" s="89">
        <f t="shared" si="240"/>
        <v>-0.225661893026395</v>
      </c>
      <c r="AV26" s="89">
        <f t="shared" si="240"/>
        <v>-0.242248326465571</v>
      </c>
      <c r="AW26" s="89">
        <f t="shared" si="240"/>
        <v>-0.15669039387267</v>
      </c>
      <c r="AX26" s="89">
        <f t="shared" si="240"/>
        <v>-0.217338368185163</v>
      </c>
      <c r="AY26" s="89" t="s">
        <v>184</v>
      </c>
      <c r="AZ26" s="92">
        <v>0.26049795615013</v>
      </c>
      <c r="BA26" s="92">
        <v>0.633345720302242</v>
      </c>
      <c r="BB26" s="92">
        <v>0.106156323547628</v>
      </c>
      <c r="BC26" s="92">
        <v>0.0806878306878307</v>
      </c>
      <c r="BD26" s="92">
        <v>0.626984126984127</v>
      </c>
      <c r="BE26" s="92">
        <v>0.292328042328042</v>
      </c>
      <c r="BF26" s="92">
        <v>0.25</v>
      </c>
      <c r="BG26" s="92">
        <v>0.75</v>
      </c>
      <c r="BH26" s="92">
        <v>0.10958605664488</v>
      </c>
      <c r="BI26" s="92">
        <v>0.581263616557734</v>
      </c>
      <c r="BJ26" s="92">
        <v>0.309150326797386</v>
      </c>
      <c r="BK26" s="89"/>
      <c r="BL26" s="89">
        <f t="shared" ref="BL26:BV26" si="241">AZ$27*P26</f>
        <v>0.354958893454604</v>
      </c>
      <c r="BM26" s="89">
        <f t="shared" si="241"/>
        <v>0.189065792306391</v>
      </c>
      <c r="BN26" s="89">
        <f t="shared" si="241"/>
        <v>0.071498947087389</v>
      </c>
      <c r="BO26" s="89">
        <f t="shared" si="241"/>
        <v>4.03439153439154e-5</v>
      </c>
      <c r="BP26" s="89">
        <f t="shared" si="241"/>
        <v>0.000313492063492064</v>
      </c>
      <c r="BQ26" s="89">
        <f t="shared" si="241"/>
        <v>0.162187169312169</v>
      </c>
      <c r="BR26" s="89">
        <f t="shared" si="241"/>
        <v>0.322453322393335</v>
      </c>
      <c r="BS26" s="89">
        <f t="shared" si="241"/>
        <v>0.300637806060846</v>
      </c>
      <c r="BT26" s="89">
        <f t="shared" si="241"/>
        <v>0.114764683074616</v>
      </c>
      <c r="BU26" s="89">
        <f t="shared" si="241"/>
        <v>0.119682791211617</v>
      </c>
      <c r="BV26" s="89">
        <f t="shared" si="241"/>
        <v>0.161500092741894</v>
      </c>
      <c r="BW26" s="89"/>
      <c r="BX26" s="89">
        <f t="shared" si="8"/>
        <v>0.615523632848384</v>
      </c>
      <c r="BY26" s="89">
        <f t="shared" si="9"/>
        <v>0.162541005291005</v>
      </c>
      <c r="BZ26" s="89">
        <f t="shared" si="10"/>
        <v>0.62309112845418</v>
      </c>
      <c r="CA26" s="89">
        <f t="shared" si="11"/>
        <v>0.395947567028127</v>
      </c>
      <c r="CB26" s="89"/>
      <c r="CC26" s="89">
        <f t="shared" ref="CC26:CF26" si="242">BX26/SUM(BX$22:BX$31)</f>
        <v>0.118275185182459</v>
      </c>
      <c r="CD26" s="89">
        <f t="shared" si="242"/>
        <v>0.0626445278247925</v>
      </c>
      <c r="CE26" s="89">
        <f t="shared" si="242"/>
        <v>0.111429098682714</v>
      </c>
      <c r="CF26" s="89">
        <f t="shared" si="242"/>
        <v>0.078103302133043</v>
      </c>
      <c r="CG26" s="89"/>
      <c r="CH26" s="89">
        <f t="shared" ref="CH26:CK26" si="243">CC26*LN(CC26)</f>
        <v>-0.252486921600992</v>
      </c>
      <c r="CI26" s="89">
        <f t="shared" si="243"/>
        <v>-0.173542816554586</v>
      </c>
      <c r="CJ26" s="89">
        <f t="shared" si="243"/>
        <v>-0.244516312095503</v>
      </c>
      <c r="CK26" s="89">
        <f t="shared" si="243"/>
        <v>-0.199141781310002</v>
      </c>
      <c r="CL26" s="89" t="s">
        <v>184</v>
      </c>
      <c r="CM26" s="92">
        <v>0.133389037433155</v>
      </c>
      <c r="CN26" s="92">
        <v>0.0936831550802139</v>
      </c>
      <c r="CO26" s="92">
        <v>0.293917112299465</v>
      </c>
      <c r="CP26" s="92">
        <v>0.479010695187166</v>
      </c>
      <c r="CQ26" s="89"/>
      <c r="CR26" s="89">
        <f t="shared" ref="CR26:CU26" si="244">CM$27*BX26</f>
        <v>0.0433202457098233</v>
      </c>
      <c r="CS26" s="89">
        <f t="shared" si="244"/>
        <v>0.057551721623596</v>
      </c>
      <c r="CT26" s="89">
        <f t="shared" si="244"/>
        <v>0.156575582975658</v>
      </c>
      <c r="CU26" s="89">
        <f t="shared" si="244"/>
        <v>0.128388766231866</v>
      </c>
      <c r="CV26" s="89">
        <f t="shared" si="16"/>
        <v>0.385836316540944</v>
      </c>
      <c r="CW26" s="89"/>
      <c r="CX26">
        <f t="shared" si="30"/>
        <v>0.128388766231866</v>
      </c>
    </row>
    <row r="27" spans="1:102">
      <c r="A27" s="7" t="s">
        <v>25</v>
      </c>
      <c r="B27" s="28">
        <v>2017</v>
      </c>
      <c r="C27" s="51" t="s">
        <v>26</v>
      </c>
      <c r="D27">
        <v>5327</v>
      </c>
      <c r="E27">
        <v>1.9453726</v>
      </c>
      <c r="F27">
        <v>23925</v>
      </c>
      <c r="I27">
        <v>3</v>
      </c>
      <c r="J27">
        <v>1526</v>
      </c>
      <c r="K27">
        <v>31.883226</v>
      </c>
      <c r="L27">
        <v>1002300</v>
      </c>
      <c r="M27">
        <v>9903</v>
      </c>
      <c r="N27">
        <v>10600</v>
      </c>
      <c r="O27" s="89"/>
      <c r="P27" s="90">
        <f t="shared" ref="P27:R27" si="245">(D27-MIN(D$22:D$31))/(MAX(D$22:D$31)-MIN(D$22:D$31))+0.001</f>
        <v>0.996839112343967</v>
      </c>
      <c r="Q27" s="91">
        <f t="shared" si="245"/>
        <v>0.424118338198539</v>
      </c>
      <c r="R27" s="91">
        <f t="shared" si="245"/>
        <v>0.447435154464352</v>
      </c>
      <c r="S27" s="91">
        <v>0.001</v>
      </c>
      <c r="T27" s="91">
        <v>0.001</v>
      </c>
      <c r="U27" s="91">
        <f t="shared" ref="U27:Z27" si="246">(I27-MIN(I$22:I$31))/(MAX(I$22:I$31)-MIN(I$22:I$31))+0.001</f>
        <v>0.001</v>
      </c>
      <c r="V27" s="91" cm="1">
        <f t="array" ref="V27">(MAX(J$22:J$31-J27)/(MAX(J$22:J$31)-MIN(J$22:J$31))+0.001)</f>
        <v>0.750397590361446</v>
      </c>
      <c r="W27" s="91" cm="1">
        <f t="array" ref="W27">(MAX(K$22:K$31-K27)/(MAX(K$22:K$31)-MIN(K$22:K$31))+0.001)</f>
        <v>0.663069558864615</v>
      </c>
      <c r="X27" s="91">
        <f t="shared" si="246"/>
        <v>0.988691466083151</v>
      </c>
      <c r="Y27" s="91">
        <f t="shared" si="246"/>
        <v>0.396218608658195</v>
      </c>
      <c r="Z27" s="91">
        <f t="shared" si="246"/>
        <v>0.603836879432624</v>
      </c>
      <c r="AA27" s="89"/>
      <c r="AB27" s="89">
        <f t="shared" ref="AB27:AL27" si="247">P27/SUM(P$22:P$31)</f>
        <v>0.165825144605361</v>
      </c>
      <c r="AC27" s="89">
        <f t="shared" si="247"/>
        <v>0.0861458983017185</v>
      </c>
      <c r="AD27" s="89">
        <f t="shared" si="247"/>
        <v>0.102923935447511</v>
      </c>
      <c r="AE27" s="89">
        <f t="shared" si="247"/>
        <v>0.1</v>
      </c>
      <c r="AF27" s="89">
        <f t="shared" si="247"/>
        <v>0.1</v>
      </c>
      <c r="AG27" s="89">
        <f t="shared" si="247"/>
        <v>0.000249376558603491</v>
      </c>
      <c r="AH27" s="89">
        <f t="shared" si="247"/>
        <v>0.131445877213347</v>
      </c>
      <c r="AI27" s="89">
        <f t="shared" si="247"/>
        <v>0.120510769876679</v>
      </c>
      <c r="AJ27" s="89">
        <f t="shared" si="247"/>
        <v>0.16737959099</v>
      </c>
      <c r="AK27" s="89">
        <f t="shared" si="247"/>
        <v>0.0865452477203369</v>
      </c>
      <c r="AL27" s="89">
        <f t="shared" si="247"/>
        <v>0.113007525782774</v>
      </c>
      <c r="AM27" s="89"/>
      <c r="AN27" s="89">
        <f t="shared" ref="AN27:AX27" si="248">AB27*LN(AB27)</f>
        <v>-0.297958167081289</v>
      </c>
      <c r="AO27" s="89">
        <f t="shared" si="248"/>
        <v>-0.211205012583329</v>
      </c>
      <c r="AP27" s="89">
        <f t="shared" si="248"/>
        <v>-0.234024847678992</v>
      </c>
      <c r="AQ27" s="89">
        <f t="shared" si="248"/>
        <v>-0.230258509299405</v>
      </c>
      <c r="AR27" s="89">
        <f t="shared" si="248"/>
        <v>-0.230258509299405</v>
      </c>
      <c r="AS27" s="89">
        <f t="shared" si="248"/>
        <v>-0.00206896421952634</v>
      </c>
      <c r="AT27" s="89">
        <f t="shared" si="248"/>
        <v>-0.266724728327293</v>
      </c>
      <c r="AU27" s="89">
        <f t="shared" si="248"/>
        <v>-0.255002735726801</v>
      </c>
      <c r="AV27" s="89">
        <f t="shared" si="248"/>
        <v>-0.299189520174718</v>
      </c>
      <c r="AW27" s="89">
        <f t="shared" si="248"/>
        <v>-0.211783829085544</v>
      </c>
      <c r="AX27" s="89">
        <f t="shared" si="248"/>
        <v>-0.246390405948984</v>
      </c>
      <c r="AY27" s="89" t="s">
        <v>185</v>
      </c>
      <c r="AZ27" s="89">
        <f t="shared" ref="AZ27:BJ27" si="249">AVERAGE(AZ25:AZ26)</f>
        <v>0.354604289165439</v>
      </c>
      <c r="BA27" s="89">
        <f t="shared" si="249"/>
        <v>0.463201489865029</v>
      </c>
      <c r="BB27" s="89">
        <f t="shared" si="249"/>
        <v>0.182194220969532</v>
      </c>
      <c r="BC27" s="89">
        <f t="shared" si="249"/>
        <v>0.0403439153439153</v>
      </c>
      <c r="BD27" s="89">
        <f t="shared" si="249"/>
        <v>0.313492063492063</v>
      </c>
      <c r="BE27" s="89">
        <f t="shared" si="249"/>
        <v>0.646164021164021</v>
      </c>
      <c r="BF27" s="89">
        <f t="shared" si="249"/>
        <v>0.433889819863606</v>
      </c>
      <c r="BG27" s="89">
        <f t="shared" si="249"/>
        <v>0.566110180136395</v>
      </c>
      <c r="BH27" s="89">
        <f t="shared" si="249"/>
        <v>0.177362930756119</v>
      </c>
      <c r="BI27" s="89">
        <f t="shared" si="249"/>
        <v>0.488454813676645</v>
      </c>
      <c r="BJ27" s="89">
        <f t="shared" si="249"/>
        <v>0.334182255567236</v>
      </c>
      <c r="BK27" s="89"/>
      <c r="BL27" s="89">
        <f t="shared" ref="BL27:BV27" si="250">AZ$27*P27</f>
        <v>0.353483424845039</v>
      </c>
      <c r="BM27" s="89">
        <f t="shared" si="250"/>
        <v>0.196452246132644</v>
      </c>
      <c r="BN27" s="89">
        <f t="shared" si="250"/>
        <v>0.0815200994020149</v>
      </c>
      <c r="BO27" s="89">
        <f t="shared" si="250"/>
        <v>4.03439153439154e-5</v>
      </c>
      <c r="BP27" s="89">
        <f t="shared" si="250"/>
        <v>0.000313492063492064</v>
      </c>
      <c r="BQ27" s="89">
        <f t="shared" si="250"/>
        <v>0.000646164021164021</v>
      </c>
      <c r="BR27" s="89">
        <f t="shared" si="250"/>
        <v>0.325589875308011</v>
      </c>
      <c r="BS27" s="89">
        <f t="shared" si="250"/>
        <v>0.375370427411807</v>
      </c>
      <c r="BT27" s="89">
        <f t="shared" si="250"/>
        <v>0.175357216038071</v>
      </c>
      <c r="BU27" s="89">
        <f t="shared" si="250"/>
        <v>0.193534886667358</v>
      </c>
      <c r="BV27" s="89">
        <f t="shared" si="250"/>
        <v>0.201791570363475</v>
      </c>
      <c r="BW27" s="89"/>
      <c r="BX27" s="89">
        <f t="shared" si="8"/>
        <v>0.631455770379698</v>
      </c>
      <c r="BY27" s="89">
        <f t="shared" si="9"/>
        <v>0.001</v>
      </c>
      <c r="BZ27" s="89">
        <f t="shared" si="10"/>
        <v>0.700960302719819</v>
      </c>
      <c r="CA27" s="89">
        <f t="shared" si="11"/>
        <v>0.570683673068905</v>
      </c>
      <c r="CB27" s="89"/>
      <c r="CC27" s="89">
        <f t="shared" ref="CC27:CF27" si="251">BX27/SUM(BX$22:BX$31)</f>
        <v>0.121336605437192</v>
      </c>
      <c r="CD27" s="89">
        <f t="shared" si="251"/>
        <v>0.000385407532780032</v>
      </c>
      <c r="CE27" s="89">
        <f t="shared" si="251"/>
        <v>0.125354657091985</v>
      </c>
      <c r="CF27" s="89">
        <f t="shared" si="251"/>
        <v>0.112571166113338</v>
      </c>
      <c r="CG27" s="89"/>
      <c r="CH27" s="89">
        <f t="shared" ref="CH27:CK27" si="252">CC27*LN(CC27)</f>
        <v>-0.255921558353279</v>
      </c>
      <c r="CI27" s="89">
        <f t="shared" si="252"/>
        <v>-0.00302976926433834</v>
      </c>
      <c r="CJ27" s="89">
        <f t="shared" si="252"/>
        <v>-0.260312521656667</v>
      </c>
      <c r="CK27" s="89">
        <f t="shared" si="252"/>
        <v>-0.245874526703325</v>
      </c>
      <c r="CL27" s="89" t="s">
        <v>185</v>
      </c>
      <c r="CM27" s="89">
        <f t="shared" ref="CM27:CP27" si="253">AVERAGE(CM25:CM26)</f>
        <v>0.0703795003115567</v>
      </c>
      <c r="CN27" s="89">
        <f t="shared" si="253"/>
        <v>0.354075093362185</v>
      </c>
      <c r="CO27" s="89">
        <f t="shared" si="253"/>
        <v>0.251288416453794</v>
      </c>
      <c r="CP27" s="89">
        <f t="shared" si="253"/>
        <v>0.324256989872464</v>
      </c>
      <c r="CQ27" s="89"/>
      <c r="CR27" s="89">
        <f t="shared" ref="CR27:CU27" si="254">CM$27*BX27</f>
        <v>0.0444415415881722</v>
      </c>
      <c r="CS27" s="89">
        <f t="shared" si="254"/>
        <v>0.000354075093362185</v>
      </c>
      <c r="CT27" s="89">
        <f t="shared" si="254"/>
        <v>0.176143204467435</v>
      </c>
      <c r="CU27" s="89">
        <f t="shared" si="254"/>
        <v>0.185048169998685</v>
      </c>
      <c r="CV27" s="89">
        <f t="shared" si="16"/>
        <v>0.405986991147654</v>
      </c>
      <c r="CW27" s="89"/>
      <c r="CX27">
        <f t="shared" si="30"/>
        <v>0.176143204467435</v>
      </c>
    </row>
    <row r="28" spans="1:102">
      <c r="A28" s="7" t="s">
        <v>25</v>
      </c>
      <c r="B28" s="28">
        <v>2018</v>
      </c>
      <c r="C28" s="51" t="s">
        <v>26</v>
      </c>
      <c r="D28">
        <v>5300</v>
      </c>
      <c r="E28">
        <v>1.7881132</v>
      </c>
      <c r="F28">
        <v>22949</v>
      </c>
      <c r="I28">
        <v>3</v>
      </c>
      <c r="J28">
        <v>1497</v>
      </c>
      <c r="K28">
        <v>29.341934</v>
      </c>
      <c r="L28">
        <v>872400</v>
      </c>
      <c r="M28">
        <v>10605</v>
      </c>
      <c r="N28">
        <v>12300</v>
      </c>
      <c r="O28" s="89"/>
      <c r="P28" s="90">
        <f t="shared" ref="P28:R28" si="255">(D28-MIN(D$22:D$31))/(MAX(D$22:D$31)-MIN(D$22:D$31))+0.001</f>
        <v>0.978115117891817</v>
      </c>
      <c r="Q28" s="91">
        <f t="shared" si="255"/>
        <v>0.328367223365992</v>
      </c>
      <c r="R28" s="91">
        <f t="shared" si="255"/>
        <v>0.375474673744747</v>
      </c>
      <c r="S28" s="97">
        <v>0.001</v>
      </c>
      <c r="T28" s="91">
        <v>0.001</v>
      </c>
      <c r="U28" s="91">
        <f t="shared" ref="U28:Z28" si="256">(I28-MIN(I$22:I$31))/(MAX(I$22:I$31)-MIN(I$22:I$31))+0.001</f>
        <v>0.001</v>
      </c>
      <c r="V28" s="91" cm="1">
        <f t="array" ref="V28">(MAX(J$22:J$31-J28)/(MAX(J$22:J$31)-MIN(J$22:J$31))+0.001)</f>
        <v>0.820277108433735</v>
      </c>
      <c r="W28" s="91" cm="1">
        <f t="array" ref="W28">(MAX(K$22:K$31-K28)/(MAX(K$22:K$31)-MIN(K$22:K$31))+0.001)</f>
        <v>0.747552169148461</v>
      </c>
      <c r="X28" s="91">
        <f t="shared" si="256"/>
        <v>0.633385120350109</v>
      </c>
      <c r="Y28" s="91">
        <f t="shared" si="256"/>
        <v>0.547413956493646</v>
      </c>
      <c r="Z28" s="91">
        <f t="shared" si="256"/>
        <v>0.724404255319149</v>
      </c>
      <c r="AA28" s="89"/>
      <c r="AB28" s="89">
        <f t="shared" ref="AB28:AL28" si="257">P28/SUM(P$22:P$31)</f>
        <v>0.162710390128766</v>
      </c>
      <c r="AC28" s="89">
        <f t="shared" si="257"/>
        <v>0.0666971618106794</v>
      </c>
      <c r="AD28" s="89">
        <f t="shared" si="257"/>
        <v>0.0863707974152004</v>
      </c>
      <c r="AE28" s="89">
        <f t="shared" si="257"/>
        <v>0.1</v>
      </c>
      <c r="AF28" s="89">
        <f t="shared" si="257"/>
        <v>0.1</v>
      </c>
      <c r="AG28" s="89">
        <f t="shared" si="257"/>
        <v>0.000249376558603491</v>
      </c>
      <c r="AH28" s="89">
        <f t="shared" si="257"/>
        <v>0.143686554249414</v>
      </c>
      <c r="AI28" s="89">
        <f t="shared" si="257"/>
        <v>0.135865213871863</v>
      </c>
      <c r="AJ28" s="89">
        <f t="shared" si="257"/>
        <v>0.107228337676819</v>
      </c>
      <c r="AK28" s="89">
        <f t="shared" si="257"/>
        <v>0.119570548770419</v>
      </c>
      <c r="AL28" s="89">
        <f t="shared" si="257"/>
        <v>0.13557160112024</v>
      </c>
      <c r="AM28" s="89"/>
      <c r="AN28" s="89">
        <f t="shared" ref="AN28:AX28" si="258">AB28*LN(AB28)</f>
        <v>-0.295446826402369</v>
      </c>
      <c r="AO28" s="89">
        <f t="shared" si="258"/>
        <v>-0.180588760336754</v>
      </c>
      <c r="AP28" s="89">
        <f t="shared" si="258"/>
        <v>-0.211531208219596</v>
      </c>
      <c r="AQ28" s="89">
        <f t="shared" si="258"/>
        <v>-0.230258509299405</v>
      </c>
      <c r="AR28" s="89">
        <f t="shared" si="258"/>
        <v>-0.230258509299405</v>
      </c>
      <c r="AS28" s="89">
        <f t="shared" si="258"/>
        <v>-0.00206896421952634</v>
      </c>
      <c r="AT28" s="89">
        <f t="shared" si="258"/>
        <v>-0.278769309719236</v>
      </c>
      <c r="AU28" s="89">
        <f t="shared" si="258"/>
        <v>-0.271199460938733</v>
      </c>
      <c r="AV28" s="89">
        <f t="shared" si="258"/>
        <v>-0.239418866336214</v>
      </c>
      <c r="AW28" s="89">
        <f t="shared" si="258"/>
        <v>-0.253949756421096</v>
      </c>
      <c r="AX28" s="89">
        <f t="shared" si="258"/>
        <v>-0.270906678151702</v>
      </c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>
        <f t="shared" ref="BL28:BV28" si="259">AZ$27*P28</f>
        <v>0.346843816101997</v>
      </c>
      <c r="BM28" s="89">
        <f t="shared" si="259"/>
        <v>0.15210018708597</v>
      </c>
      <c r="BN28" s="89">
        <f t="shared" si="259"/>
        <v>0.0684093156767135</v>
      </c>
      <c r="BO28" s="89">
        <f t="shared" si="259"/>
        <v>4.03439153439154e-5</v>
      </c>
      <c r="BP28" s="89">
        <f t="shared" si="259"/>
        <v>0.000313492063492064</v>
      </c>
      <c r="BQ28" s="89">
        <f t="shared" si="259"/>
        <v>0.000646164021164021</v>
      </c>
      <c r="BR28" s="89">
        <f t="shared" si="259"/>
        <v>0.355909886816553</v>
      </c>
      <c r="BS28" s="89">
        <f t="shared" si="259"/>
        <v>0.423196893137988</v>
      </c>
      <c r="BT28" s="89">
        <f t="shared" si="259"/>
        <v>0.112339041242612</v>
      </c>
      <c r="BU28" s="89">
        <f t="shared" si="259"/>
        <v>0.267386982123099</v>
      </c>
      <c r="BV28" s="89">
        <f t="shared" si="259"/>
        <v>0.242083047985057</v>
      </c>
      <c r="BW28" s="89"/>
      <c r="BX28" s="89">
        <f t="shared" si="8"/>
        <v>0.567353318864681</v>
      </c>
      <c r="BY28" s="89">
        <f t="shared" si="9"/>
        <v>0.001</v>
      </c>
      <c r="BZ28" s="89">
        <f t="shared" si="10"/>
        <v>0.77910677995454</v>
      </c>
      <c r="CA28" s="89">
        <f t="shared" si="11"/>
        <v>0.621809071350768</v>
      </c>
      <c r="CB28" s="89"/>
      <c r="CC28" s="89">
        <f t="shared" ref="CC28:CF28" si="260">BX28/SUM(BX$22:BX$31)</f>
        <v>0.109019077857457</v>
      </c>
      <c r="CD28" s="89">
        <f t="shared" si="260"/>
        <v>0.000385407532780032</v>
      </c>
      <c r="CE28" s="89">
        <f t="shared" si="260"/>
        <v>0.139329806353213</v>
      </c>
      <c r="CF28" s="89">
        <f t="shared" si="260"/>
        <v>0.122655992391351</v>
      </c>
      <c r="CG28" s="89"/>
      <c r="CH28" s="89">
        <f t="shared" ref="CH28:CK28" si="261">CC28*LN(CC28)</f>
        <v>-0.241611611023536</v>
      </c>
      <c r="CI28" s="89">
        <f t="shared" si="261"/>
        <v>-0.00302976926433834</v>
      </c>
      <c r="CJ28" s="89">
        <f t="shared" si="261"/>
        <v>-0.274606710486747</v>
      </c>
      <c r="CK28" s="89">
        <f t="shared" si="261"/>
        <v>-0.257377857359421</v>
      </c>
      <c r="CL28" s="89"/>
      <c r="CM28" s="89"/>
      <c r="CN28" s="89"/>
      <c r="CO28" s="89"/>
      <c r="CP28" s="89"/>
      <c r="CQ28" s="89"/>
      <c r="CR28" s="89">
        <f t="shared" ref="CR28:CU28" si="262">CM$27*BX28</f>
        <v>0.0399300430817995</v>
      </c>
      <c r="CS28" s="89">
        <f t="shared" si="262"/>
        <v>0.000354075093362185</v>
      </c>
      <c r="CT28" s="89">
        <f t="shared" si="262"/>
        <v>0.195780508983191</v>
      </c>
      <c r="CU28" s="89">
        <f t="shared" si="262"/>
        <v>0.201625937751592</v>
      </c>
      <c r="CV28" s="89">
        <f t="shared" si="16"/>
        <v>0.437690564909945</v>
      </c>
      <c r="CW28" s="89"/>
      <c r="CX28">
        <f t="shared" si="30"/>
        <v>0.195780508983191</v>
      </c>
    </row>
    <row r="29" spans="1:102">
      <c r="A29" s="7" t="s">
        <v>25</v>
      </c>
      <c r="B29" s="28">
        <v>2019</v>
      </c>
      <c r="C29" s="51" t="s">
        <v>26</v>
      </c>
      <c r="D29">
        <v>5285</v>
      </c>
      <c r="E29">
        <v>1.6088931</v>
      </c>
      <c r="F29">
        <v>25777</v>
      </c>
      <c r="I29">
        <v>3</v>
      </c>
      <c r="J29">
        <v>1472</v>
      </c>
      <c r="K29">
        <v>26.800642</v>
      </c>
      <c r="L29">
        <v>848200</v>
      </c>
      <c r="M29">
        <v>11307</v>
      </c>
      <c r="N29">
        <v>14000</v>
      </c>
      <c r="O29" s="89"/>
      <c r="P29" s="90">
        <f t="shared" ref="P29:R29" si="263">(D29-MIN(D$22:D$31))/(MAX(D$22:D$31)-MIN(D$22:D$31))+0.001</f>
        <v>0.967712898751734</v>
      </c>
      <c r="Q29" s="91">
        <f t="shared" si="263"/>
        <v>0.219244815577328</v>
      </c>
      <c r="R29" s="91">
        <f t="shared" si="263"/>
        <v>0.583983115829831</v>
      </c>
      <c r="S29" s="91">
        <v>0.001</v>
      </c>
      <c r="T29" s="91">
        <v>0.001</v>
      </c>
      <c r="U29" s="91">
        <f t="shared" ref="U29:Z29" si="264">(I29-MIN(I$22:I$31))/(MAX(I$22:I$31)-MIN(I$22:I$31))+0.001</f>
        <v>0.001</v>
      </c>
      <c r="V29" s="91" cm="1">
        <f t="array" ref="V29">(MAX(J$22:J$31-J29)/(MAX(J$22:J$31)-MIN(J$22:J$31))+0.001)</f>
        <v>0.880518072289157</v>
      </c>
      <c r="W29" s="91" cm="1">
        <f t="array" ref="W29">(MAX(K$22:K$31-K29)/(MAX(K$22:K$31)-MIN(K$22:K$31))+0.001)</f>
        <v>0.832034779432308</v>
      </c>
      <c r="X29" s="91">
        <f t="shared" si="264"/>
        <v>0.567192560175055</v>
      </c>
      <c r="Y29" s="91">
        <f t="shared" si="264"/>
        <v>0.698609304329098</v>
      </c>
      <c r="Z29" s="91">
        <f t="shared" si="264"/>
        <v>0.844971631205674</v>
      </c>
      <c r="AA29" s="89"/>
      <c r="AB29" s="89">
        <f t="shared" ref="AB29:AL29" si="265">P29/SUM(P$22:P$31)</f>
        <v>0.160979970975103</v>
      </c>
      <c r="AC29" s="89">
        <f t="shared" si="265"/>
        <v>0.0445324804065937</v>
      </c>
      <c r="AD29" s="89">
        <f t="shared" si="265"/>
        <v>0.134334193271115</v>
      </c>
      <c r="AE29" s="89">
        <f t="shared" si="265"/>
        <v>0.1</v>
      </c>
      <c r="AF29" s="89">
        <f t="shared" si="265"/>
        <v>0.1</v>
      </c>
      <c r="AG29" s="89">
        <f t="shared" si="265"/>
        <v>0.000249376558603491</v>
      </c>
      <c r="AH29" s="89">
        <f t="shared" si="265"/>
        <v>0.154238862039128</v>
      </c>
      <c r="AI29" s="89">
        <f t="shared" si="265"/>
        <v>0.151219657867046</v>
      </c>
      <c r="AJ29" s="89">
        <f t="shared" si="265"/>
        <v>0.0960223305160876</v>
      </c>
      <c r="AK29" s="89">
        <f t="shared" si="265"/>
        <v>0.152595849820501</v>
      </c>
      <c r="AL29" s="89">
        <f t="shared" si="265"/>
        <v>0.158135676457706</v>
      </c>
      <c r="AM29" s="89"/>
      <c r="AN29" s="89">
        <f t="shared" ref="AN29:AX29" si="266">AB29*LN(AB29)</f>
        <v>-0.294025944904699</v>
      </c>
      <c r="AO29" s="89">
        <f t="shared" si="266"/>
        <v>-0.138564436407184</v>
      </c>
      <c r="AP29" s="89">
        <f t="shared" si="266"/>
        <v>-0.269665764758078</v>
      </c>
      <c r="AQ29" s="89">
        <f t="shared" si="266"/>
        <v>-0.230258509299405</v>
      </c>
      <c r="AR29" s="89">
        <f t="shared" si="266"/>
        <v>-0.230258509299405</v>
      </c>
      <c r="AS29" s="89">
        <f t="shared" si="266"/>
        <v>-0.00206896421952634</v>
      </c>
      <c r="AT29" s="89">
        <f t="shared" si="266"/>
        <v>-0.288311428746508</v>
      </c>
      <c r="AU29" s="89">
        <f t="shared" si="266"/>
        <v>-0.28565723201413</v>
      </c>
      <c r="AV29" s="89">
        <f t="shared" si="266"/>
        <v>-0.224997076778009</v>
      </c>
      <c r="AW29" s="89">
        <f t="shared" si="266"/>
        <v>-0.286874453490812</v>
      </c>
      <c r="AX29" s="89">
        <f t="shared" si="266"/>
        <v>-0.291649928972464</v>
      </c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>
        <f t="shared" ref="BL29:BV29" si="267">AZ$27*P29</f>
        <v>0.343155144578085</v>
      </c>
      <c r="BM29" s="89">
        <f t="shared" si="267"/>
        <v>0.101554525220602</v>
      </c>
      <c r="BN29" s="89">
        <f t="shared" si="267"/>
        <v>0.106398348847976</v>
      </c>
      <c r="BO29" s="89">
        <f t="shared" si="267"/>
        <v>4.03439153439154e-5</v>
      </c>
      <c r="BP29" s="89">
        <f t="shared" si="267"/>
        <v>0.000313492063492064</v>
      </c>
      <c r="BQ29" s="89">
        <f t="shared" si="267"/>
        <v>0.000646164021164021</v>
      </c>
      <c r="BR29" s="89">
        <f t="shared" si="267"/>
        <v>0.382047827772192</v>
      </c>
      <c r="BS29" s="89">
        <f t="shared" si="267"/>
        <v>0.471023358864169</v>
      </c>
      <c r="BT29" s="89">
        <f t="shared" si="267"/>
        <v>0.100598934775714</v>
      </c>
      <c r="BU29" s="89">
        <f t="shared" si="267"/>
        <v>0.34123907757884</v>
      </c>
      <c r="BV29" s="89">
        <f t="shared" si="267"/>
        <v>0.282374525606639</v>
      </c>
      <c r="BW29" s="89"/>
      <c r="BX29" s="89">
        <f t="shared" si="8"/>
        <v>0.551108018646663</v>
      </c>
      <c r="BY29" s="89">
        <f t="shared" si="9"/>
        <v>0.001</v>
      </c>
      <c r="BZ29" s="89">
        <f t="shared" si="10"/>
        <v>0.853071186636361</v>
      </c>
      <c r="CA29" s="89">
        <f t="shared" si="11"/>
        <v>0.724212537961193</v>
      </c>
      <c r="CB29" s="89"/>
      <c r="CC29" s="89">
        <f t="shared" ref="CC29:CF29" si="268">BX29/SUM(BX$22:BX$31)</f>
        <v>0.10589748221256</v>
      </c>
      <c r="CD29" s="89">
        <f t="shared" si="268"/>
        <v>0.000385407532780032</v>
      </c>
      <c r="CE29" s="89">
        <f t="shared" si="268"/>
        <v>0.152557064445627</v>
      </c>
      <c r="CF29" s="89">
        <f t="shared" si="268"/>
        <v>0.142855760133772</v>
      </c>
      <c r="CG29" s="89"/>
      <c r="CH29" s="89">
        <f t="shared" ref="CH29:CK29" si="269">CC29*LN(CC29)</f>
        <v>-0.237769901463105</v>
      </c>
      <c r="CI29" s="89">
        <f t="shared" si="269"/>
        <v>-0.00302976926433834</v>
      </c>
      <c r="CJ29" s="89">
        <f t="shared" si="269"/>
        <v>-0.286840318891454</v>
      </c>
      <c r="CK29" s="89">
        <f t="shared" si="269"/>
        <v>-0.277985856211998</v>
      </c>
      <c r="CL29" s="89"/>
      <c r="CM29" s="89"/>
      <c r="CN29" s="89"/>
      <c r="CO29" s="89"/>
      <c r="CP29" s="89"/>
      <c r="CQ29" s="89"/>
      <c r="CR29" s="89">
        <f t="shared" ref="CR29:CU29" si="270">CM$27*BX29</f>
        <v>0.0387867069700442</v>
      </c>
      <c r="CS29" s="89">
        <f t="shared" si="270"/>
        <v>0.000354075093362185</v>
      </c>
      <c r="CT29" s="89">
        <f t="shared" si="270"/>
        <v>0.21436690761221</v>
      </c>
      <c r="CU29" s="89">
        <f t="shared" si="270"/>
        <v>0.234830977587194</v>
      </c>
      <c r="CV29" s="89">
        <f t="shared" si="16"/>
        <v>0.48833866726281</v>
      </c>
      <c r="CW29" s="89"/>
      <c r="CX29">
        <f t="shared" si="30"/>
        <v>0.21436690761221</v>
      </c>
    </row>
    <row r="30" spans="1:102">
      <c r="A30" s="7" t="s">
        <v>25</v>
      </c>
      <c r="B30" s="28">
        <v>2020</v>
      </c>
      <c r="C30" s="51" t="s">
        <v>26</v>
      </c>
      <c r="D30">
        <v>5270</v>
      </c>
      <c r="E30">
        <v>1.429673</v>
      </c>
      <c r="F30">
        <v>28605</v>
      </c>
      <c r="I30">
        <v>3</v>
      </c>
      <c r="J30">
        <v>1447</v>
      </c>
      <c r="K30">
        <v>24.25935</v>
      </c>
      <c r="L30">
        <v>927500</v>
      </c>
      <c r="M30">
        <v>12009</v>
      </c>
      <c r="N30">
        <v>15600</v>
      </c>
      <c r="O30" s="89"/>
      <c r="P30" s="90">
        <f t="shared" ref="P30:R30" si="271">(D30-MIN(D$22:D$31))/(MAX(D$22:D$31)-MIN(D$22:D$31))+0.001</f>
        <v>0.957310679611651</v>
      </c>
      <c r="Q30" s="91">
        <f t="shared" si="271"/>
        <v>0.110122407788664</v>
      </c>
      <c r="R30" s="91">
        <f t="shared" si="271"/>
        <v>0.792491557914916</v>
      </c>
      <c r="S30" s="97">
        <v>0.001</v>
      </c>
      <c r="T30" s="91">
        <v>0.001</v>
      </c>
      <c r="U30" s="91">
        <f t="shared" ref="U30:Z30" si="272">(I30-MIN(I$22:I$31))/(MAX(I$22:I$31)-MIN(I$22:I$31))+0.001</f>
        <v>0.001</v>
      </c>
      <c r="V30" s="91" cm="1">
        <f t="array" ref="V30">(MAX(J$22:J$31-J30)/(MAX(J$22:J$31)-MIN(J$22:J$31))+0.001)</f>
        <v>0.940759036144578</v>
      </c>
      <c r="W30" s="91" cm="1">
        <f t="array" ref="W30">(MAX(K$22:K$31-K30)/(MAX(K$22:K$31)-MIN(K$22:K$31))+0.001)</f>
        <v>0.916517389716154</v>
      </c>
      <c r="X30" s="91">
        <f t="shared" si="272"/>
        <v>0.784096280087527</v>
      </c>
      <c r="Y30" s="91">
        <f t="shared" si="272"/>
        <v>0.849804652164549</v>
      </c>
      <c r="Z30" s="91">
        <f t="shared" si="272"/>
        <v>0.958446808510638</v>
      </c>
      <c r="AA30" s="89"/>
      <c r="AB30" s="89">
        <f t="shared" ref="AB30:AL30" si="273">P30/SUM(P$22:P$31)</f>
        <v>0.159249551821439</v>
      </c>
      <c r="AC30" s="89">
        <f t="shared" si="273"/>
        <v>0.022367799002508</v>
      </c>
      <c r="AD30" s="89">
        <f t="shared" si="273"/>
        <v>0.182297589127031</v>
      </c>
      <c r="AE30" s="89">
        <f t="shared" si="273"/>
        <v>0.1</v>
      </c>
      <c r="AF30" s="89">
        <f t="shared" si="273"/>
        <v>0.1</v>
      </c>
      <c r="AG30" s="89">
        <f t="shared" si="273"/>
        <v>0.000249376558603491</v>
      </c>
      <c r="AH30" s="89">
        <f t="shared" si="273"/>
        <v>0.164791169828842</v>
      </c>
      <c r="AI30" s="89">
        <f t="shared" si="273"/>
        <v>0.16657410186223</v>
      </c>
      <c r="AJ30" s="89">
        <f t="shared" si="273"/>
        <v>0.132742841584103</v>
      </c>
      <c r="AK30" s="89">
        <f t="shared" si="273"/>
        <v>0.185621150870584</v>
      </c>
      <c r="AL30" s="89">
        <f t="shared" si="273"/>
        <v>0.179372453245909</v>
      </c>
      <c r="AM30" s="89"/>
      <c r="AN30" s="89">
        <f t="shared" ref="AN30:AX30" si="274">AB30*LN(AB30)</f>
        <v>-0.292586462284812</v>
      </c>
      <c r="AO30" s="89">
        <f t="shared" si="274"/>
        <v>-0.0850006088656478</v>
      </c>
      <c r="AP30" s="89">
        <f t="shared" si="274"/>
        <v>-0.310291428493633</v>
      </c>
      <c r="AQ30" s="89">
        <f t="shared" si="274"/>
        <v>-0.230258509299405</v>
      </c>
      <c r="AR30" s="89">
        <f t="shared" si="274"/>
        <v>-0.230258509299405</v>
      </c>
      <c r="AS30" s="89">
        <f t="shared" si="274"/>
        <v>-0.00206896421952634</v>
      </c>
      <c r="AT30" s="89">
        <f t="shared" si="274"/>
        <v>-0.2971310435522</v>
      </c>
      <c r="AU30" s="89">
        <f t="shared" si="274"/>
        <v>-0.298553263434757</v>
      </c>
      <c r="AV30" s="89">
        <f t="shared" si="274"/>
        <v>-0.268053134725974</v>
      </c>
      <c r="AW30" s="89">
        <f t="shared" si="274"/>
        <v>-0.31259483612708</v>
      </c>
      <c r="AX30" s="89">
        <f t="shared" si="274"/>
        <v>-0.308214052419308</v>
      </c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>
        <f t="shared" ref="BL30:BV30" si="275">AZ$27*P30</f>
        <v>0.339466473054172</v>
      </c>
      <c r="BM30" s="89">
        <f t="shared" si="275"/>
        <v>0.0510088633552335</v>
      </c>
      <c r="BN30" s="89">
        <f t="shared" si="275"/>
        <v>0.144387382019239</v>
      </c>
      <c r="BO30" s="89">
        <f t="shared" si="275"/>
        <v>4.03439153439154e-5</v>
      </c>
      <c r="BP30" s="89">
        <f t="shared" si="275"/>
        <v>0.000313492063492064</v>
      </c>
      <c r="BQ30" s="89">
        <f t="shared" si="275"/>
        <v>0.000646164021164021</v>
      </c>
      <c r="BR30" s="89">
        <f t="shared" si="275"/>
        <v>0.40818576872783</v>
      </c>
      <c r="BS30" s="89">
        <f t="shared" si="275"/>
        <v>0.51884982459035</v>
      </c>
      <c r="BT30" s="89">
        <f t="shared" si="275"/>
        <v>0.139069614231294</v>
      </c>
      <c r="BU30" s="89">
        <f t="shared" si="275"/>
        <v>0.415091173034581</v>
      </c>
      <c r="BV30" s="89">
        <f t="shared" si="275"/>
        <v>0.320295916309304</v>
      </c>
      <c r="BW30" s="89"/>
      <c r="BX30" s="89">
        <f t="shared" si="8"/>
        <v>0.534862718428645</v>
      </c>
      <c r="BY30" s="89">
        <f t="shared" si="9"/>
        <v>0.001</v>
      </c>
      <c r="BZ30" s="89">
        <f t="shared" si="10"/>
        <v>0.92703559331818</v>
      </c>
      <c r="CA30" s="89">
        <f t="shared" si="11"/>
        <v>0.874456703575179</v>
      </c>
      <c r="CB30" s="89"/>
      <c r="CC30" s="89">
        <f t="shared" ref="CC30:CF30" si="276">BX30/SUM(BX$22:BX$31)</f>
        <v>0.102775886567663</v>
      </c>
      <c r="CD30" s="89">
        <f t="shared" si="276"/>
        <v>0.000385407532780032</v>
      </c>
      <c r="CE30" s="89">
        <f t="shared" si="276"/>
        <v>0.165784322538041</v>
      </c>
      <c r="CF30" s="89">
        <f t="shared" si="276"/>
        <v>0.172492425283031</v>
      </c>
      <c r="CG30" s="89"/>
      <c r="CH30" s="89">
        <f t="shared" ref="CH30:CK30" si="277">CC30*LN(CC30)</f>
        <v>-0.233836161659435</v>
      </c>
      <c r="CI30" s="89">
        <f t="shared" si="277"/>
        <v>-0.00302976926433834</v>
      </c>
      <c r="CJ30" s="89">
        <f t="shared" si="277"/>
        <v>-0.297925634159695</v>
      </c>
      <c r="CK30" s="89">
        <f t="shared" si="277"/>
        <v>-0.303138525393973</v>
      </c>
      <c r="CL30" s="89"/>
      <c r="CM30" s="89"/>
      <c r="CN30" s="89"/>
      <c r="CO30" s="89"/>
      <c r="CP30" s="89"/>
      <c r="CQ30" s="89"/>
      <c r="CR30" s="89">
        <f t="shared" ref="CR30:CU30" si="278">CM$27*BX30</f>
        <v>0.0376433708582889</v>
      </c>
      <c r="CS30" s="89">
        <f t="shared" si="278"/>
        <v>0.000354075093362185</v>
      </c>
      <c r="CT30" s="89">
        <f t="shared" si="278"/>
        <v>0.232953306241229</v>
      </c>
      <c r="CU30" s="89">
        <f t="shared" si="278"/>
        <v>0.283548698475085</v>
      </c>
      <c r="CV30" s="89">
        <f t="shared" si="16"/>
        <v>0.554499450667965</v>
      </c>
      <c r="CW30" s="89"/>
      <c r="CX30">
        <f t="shared" si="30"/>
        <v>0.232953306241229</v>
      </c>
    </row>
    <row r="31" spans="1:102">
      <c r="A31" s="7" t="s">
        <v>25</v>
      </c>
      <c r="B31" s="28">
        <v>2021</v>
      </c>
      <c r="C31" s="51" t="s">
        <v>26</v>
      </c>
      <c r="D31">
        <v>5255</v>
      </c>
      <c r="E31">
        <v>1.2504529</v>
      </c>
      <c r="F31">
        <v>31433</v>
      </c>
      <c r="I31">
        <v>3</v>
      </c>
      <c r="J31">
        <v>1422</v>
      </c>
      <c r="K31">
        <v>21.718058</v>
      </c>
      <c r="L31">
        <v>1006800</v>
      </c>
      <c r="M31">
        <v>12711</v>
      </c>
      <c r="N31">
        <v>16200</v>
      </c>
      <c r="O31" s="89"/>
      <c r="P31" s="90">
        <f t="shared" ref="P31:R31" si="279">(D31-MIN(D$22:D$31))/(MAX(D$22:D$31)-MIN(D$22:D$31))+0.001</f>
        <v>0.946908460471567</v>
      </c>
      <c r="Q31" s="91">
        <f t="shared" si="279"/>
        <v>0.001</v>
      </c>
      <c r="R31" s="91">
        <f t="shared" si="279"/>
        <v>1.001</v>
      </c>
      <c r="S31" s="91">
        <v>0.001</v>
      </c>
      <c r="T31" s="91">
        <v>0.001</v>
      </c>
      <c r="U31" s="91">
        <f t="shared" ref="U31:Z31" si="280">(I31-MIN(I$22:I$31))/(MAX(I$22:I$31)-MIN(I$22:I$31))+0.001</f>
        <v>0.001</v>
      </c>
      <c r="V31" s="91" cm="1">
        <f t="array" ref="V31">(MAX(J$22:J$31-J31)/(MAX(J$22:J$31)-MIN(J$22:J$31))+0.001)</f>
        <v>1.001</v>
      </c>
      <c r="W31" s="91" cm="1">
        <f t="array" ref="W31">(MAX(K$22:K$31-K31)/(MAX(K$22:K$31)-MIN(K$22:K$31))+0.001)</f>
        <v>1.001</v>
      </c>
      <c r="X31" s="91">
        <f t="shared" si="280"/>
        <v>1.001</v>
      </c>
      <c r="Y31" s="91">
        <f t="shared" si="280"/>
        <v>1.001</v>
      </c>
      <c r="Z31" s="91">
        <f t="shared" si="280"/>
        <v>1.001</v>
      </c>
      <c r="AA31" s="89"/>
      <c r="AB31" s="89">
        <f t="shared" ref="AB31:AL31" si="281">P31/SUM(P$22:P$31)</f>
        <v>0.157519132667776</v>
      </c>
      <c r="AC31" s="89">
        <f t="shared" si="281"/>
        <v>0.00020311759842224</v>
      </c>
      <c r="AD31" s="89">
        <f t="shared" si="281"/>
        <v>0.230260984982946</v>
      </c>
      <c r="AE31" s="89">
        <f t="shared" si="281"/>
        <v>0.1</v>
      </c>
      <c r="AF31" s="89">
        <f t="shared" si="281"/>
        <v>0.1</v>
      </c>
      <c r="AG31" s="89">
        <f t="shared" si="281"/>
        <v>0.000249376558603491</v>
      </c>
      <c r="AH31" s="89">
        <f t="shared" si="281"/>
        <v>0.175343477618555</v>
      </c>
      <c r="AI31" s="89">
        <f t="shared" si="281"/>
        <v>0.181928545857413</v>
      </c>
      <c r="AJ31" s="89">
        <f t="shared" si="281"/>
        <v>0.169463352652119</v>
      </c>
      <c r="AK31" s="89">
        <f t="shared" si="281"/>
        <v>0.218646451920666</v>
      </c>
      <c r="AL31" s="89">
        <f t="shared" si="281"/>
        <v>0.187336244541485</v>
      </c>
      <c r="AM31" s="89"/>
      <c r="AN31" s="89">
        <f t="shared" ref="AN31:AX31" si="282">AB31*LN(AB31)</f>
        <v>-0.29112817641342</v>
      </c>
      <c r="AO31" s="89">
        <f t="shared" si="282"/>
        <v>-0.00172685005464695</v>
      </c>
      <c r="AP31" s="89">
        <f t="shared" si="282"/>
        <v>-0.338147903472477</v>
      </c>
      <c r="AQ31" s="89">
        <f t="shared" si="282"/>
        <v>-0.230258509299405</v>
      </c>
      <c r="AR31" s="89">
        <f t="shared" si="282"/>
        <v>-0.230258509299405</v>
      </c>
      <c r="AS31" s="89">
        <f t="shared" si="282"/>
        <v>-0.00206896421952634</v>
      </c>
      <c r="AT31" s="89">
        <f t="shared" si="282"/>
        <v>-0.30527448485635</v>
      </c>
      <c r="AU31" s="89">
        <f t="shared" si="282"/>
        <v>-0.310031943946072</v>
      </c>
      <c r="AV31" s="89">
        <f t="shared" si="282"/>
        <v>-0.300817546613303</v>
      </c>
      <c r="AW31" s="89">
        <f t="shared" si="282"/>
        <v>-0.332408032161437</v>
      </c>
      <c r="AX31" s="89">
        <f t="shared" si="282"/>
        <v>-0.31376014244502</v>
      </c>
      <c r="AY31" s="89" t="s">
        <v>170</v>
      </c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>
        <f t="shared" ref="BL31:BV31" si="283">AZ$27*P31</f>
        <v>0.33577780153026</v>
      </c>
      <c r="BM31" s="89">
        <f t="shared" si="283"/>
        <v>0.000463201489865029</v>
      </c>
      <c r="BN31" s="89">
        <f t="shared" si="283"/>
        <v>0.182376415190502</v>
      </c>
      <c r="BO31" s="89">
        <f t="shared" si="283"/>
        <v>4.03439153439154e-5</v>
      </c>
      <c r="BP31" s="89">
        <f t="shared" si="283"/>
        <v>0.000313492063492064</v>
      </c>
      <c r="BQ31" s="89">
        <f t="shared" si="283"/>
        <v>0.000646164021164021</v>
      </c>
      <c r="BR31" s="89">
        <f t="shared" si="283"/>
        <v>0.434323709683469</v>
      </c>
      <c r="BS31" s="89">
        <f t="shared" si="283"/>
        <v>0.566676290316531</v>
      </c>
      <c r="BT31" s="89">
        <f t="shared" si="283"/>
        <v>0.177540293686875</v>
      </c>
      <c r="BU31" s="89">
        <f t="shared" si="283"/>
        <v>0.488943268490322</v>
      </c>
      <c r="BV31" s="89">
        <f t="shared" si="283"/>
        <v>0.334516437822803</v>
      </c>
      <c r="BW31" s="89"/>
      <c r="BX31" s="89">
        <f t="shared" si="8"/>
        <v>0.518617418210626</v>
      </c>
      <c r="BY31" s="89">
        <f t="shared" si="9"/>
        <v>0.001</v>
      </c>
      <c r="BZ31" s="89">
        <f t="shared" si="10"/>
        <v>1.001</v>
      </c>
      <c r="CA31" s="89">
        <f t="shared" si="11"/>
        <v>1.001</v>
      </c>
      <c r="CB31" s="89"/>
      <c r="CC31" s="89">
        <f t="shared" ref="CC31:CF31" si="284">BX31/SUM(BX$22:BX$31)</f>
        <v>0.0996542909227662</v>
      </c>
      <c r="CD31" s="89">
        <f t="shared" si="284"/>
        <v>0.000385407532780032</v>
      </c>
      <c r="CE31" s="89">
        <f t="shared" si="284"/>
        <v>0.179011580630455</v>
      </c>
      <c r="CF31" s="89">
        <f t="shared" si="284"/>
        <v>0.197453935686445</v>
      </c>
      <c r="CG31" s="89"/>
      <c r="CH31" s="89">
        <f t="shared" ref="CH31:CK31" si="285">CC31*LN(CC31)</f>
        <v>-0.229807595545242</v>
      </c>
      <c r="CI31" s="89">
        <f t="shared" si="285"/>
        <v>-0.00302976926433834</v>
      </c>
      <c r="CJ31" s="89">
        <f t="shared" si="285"/>
        <v>-0.307954477650363</v>
      </c>
      <c r="CK31" s="89">
        <f t="shared" si="285"/>
        <v>-0.320319639047161</v>
      </c>
      <c r="CL31" s="89" t="s">
        <v>170</v>
      </c>
      <c r="CM31" s="89"/>
      <c r="CN31" s="89"/>
      <c r="CO31" s="89"/>
      <c r="CP31" s="89"/>
      <c r="CQ31" s="89"/>
      <c r="CR31" s="89">
        <f t="shared" ref="CR31:CU31" si="286">CM$27*BX31</f>
        <v>0.0365000347465335</v>
      </c>
      <c r="CS31" s="89">
        <f t="shared" si="286"/>
        <v>0.000354075093362185</v>
      </c>
      <c r="CT31" s="89">
        <f t="shared" si="286"/>
        <v>0.251539704870248</v>
      </c>
      <c r="CU31" s="89">
        <f t="shared" si="286"/>
        <v>0.324581246862337</v>
      </c>
      <c r="CV31" s="89">
        <f t="shared" si="16"/>
        <v>0.61297506157248</v>
      </c>
      <c r="CW31" s="89"/>
      <c r="CX31">
        <f t="shared" si="30"/>
        <v>0.251539704870248</v>
      </c>
    </row>
    <row r="32" spans="1:102">
      <c r="A32" s="7" t="s">
        <v>27</v>
      </c>
      <c r="B32" s="127">
        <v>2012</v>
      </c>
      <c r="C32" s="51" t="s">
        <v>26</v>
      </c>
      <c r="D32">
        <v>8924</v>
      </c>
      <c r="E32">
        <v>4.308606</v>
      </c>
      <c r="F32">
        <v>74923</v>
      </c>
      <c r="I32">
        <v>9</v>
      </c>
      <c r="J32">
        <v>8586</v>
      </c>
      <c r="K32">
        <v>34.670528</v>
      </c>
      <c r="L32">
        <v>700200</v>
      </c>
      <c r="M32">
        <v>6863</v>
      </c>
      <c r="N32">
        <v>48200</v>
      </c>
      <c r="O32" s="95"/>
      <c r="P32" s="96">
        <f t="shared" ref="P32:U32" si="287">(D32-MIN(D$32:D$41))/(MAX(D$32:D$41)-MIN(D$32:D$41))+0.001</f>
        <v>0.001</v>
      </c>
      <c r="Q32" s="97">
        <f t="shared" si="287"/>
        <v>1.001</v>
      </c>
      <c r="R32" s="97">
        <f t="shared" si="287"/>
        <v>0.151534967760221</v>
      </c>
      <c r="S32" s="97">
        <v>0.001</v>
      </c>
      <c r="T32" s="91">
        <v>0.001</v>
      </c>
      <c r="U32" s="97">
        <f t="shared" si="287"/>
        <v>0.501</v>
      </c>
      <c r="V32" s="97">
        <f t="shared" ref="V32:V41" si="288">(MAX(J$32:J$41)-J32)/(MAX(J$32:J$41)-MIN(J$32:J$41))+0.001</f>
        <v>0.001</v>
      </c>
      <c r="W32" s="97">
        <f t="shared" ref="W32:W41" si="289">(MAX(K$32:K$41)-K32)/(MAX(K$32:K$41)-MIN(K$32:K$41))+0.001</f>
        <v>0.234045467810225</v>
      </c>
      <c r="X32" s="97">
        <f t="shared" ref="X32:Z32" si="290">(L32-MIN(L$32:L$41))/(MAX(L$32:L$41)-MIN(L$32:L$41))+0.001</f>
        <v>0.404217942467089</v>
      </c>
      <c r="Y32" s="97">
        <f t="shared" si="290"/>
        <v>0.001</v>
      </c>
      <c r="Z32" s="97">
        <f t="shared" si="290"/>
        <v>0.601126342387871</v>
      </c>
      <c r="AA32" s="95"/>
      <c r="AB32" s="95">
        <f t="shared" ref="AB32:AL32" si="291">P32/SUM(P$32:P$41)</f>
        <v>0.000151234761769012</v>
      </c>
      <c r="AC32" s="95">
        <f t="shared" si="291"/>
        <v>0.257100804117415</v>
      </c>
      <c r="AD32" s="95">
        <f t="shared" si="291"/>
        <v>0.0284789072134719</v>
      </c>
      <c r="AE32" s="95">
        <f t="shared" si="291"/>
        <v>0.1</v>
      </c>
      <c r="AF32" s="95">
        <f t="shared" si="291"/>
        <v>0.1</v>
      </c>
      <c r="AG32" s="95">
        <f t="shared" si="291"/>
        <v>0.130355594102342</v>
      </c>
      <c r="AH32" s="95">
        <f t="shared" si="291"/>
        <v>0.000317967224916816</v>
      </c>
      <c r="AI32" s="95">
        <f t="shared" si="291"/>
        <v>0.0335318453475646</v>
      </c>
      <c r="AJ32" s="95">
        <f t="shared" si="291"/>
        <v>0.113903944626029</v>
      </c>
      <c r="AK32" s="95">
        <f t="shared" si="291"/>
        <v>0.000206634335929618</v>
      </c>
      <c r="AL32" s="95">
        <f t="shared" si="291"/>
        <v>0.0938553067760284</v>
      </c>
      <c r="AM32" s="95"/>
      <c r="AN32" s="89">
        <f t="shared" ref="AN32:AX32" si="292">AB32*LN(AB32)</f>
        <v>-0.00133036338293364</v>
      </c>
      <c r="AO32" s="89">
        <f t="shared" si="292"/>
        <v>-0.34921668945312</v>
      </c>
      <c r="AP32" s="89">
        <f t="shared" si="292"/>
        <v>-0.101344798947219</v>
      </c>
      <c r="AQ32" s="89">
        <f t="shared" si="292"/>
        <v>-0.230258509299405</v>
      </c>
      <c r="AR32" s="89">
        <f t="shared" si="292"/>
        <v>-0.230258509299405</v>
      </c>
      <c r="AS32" s="89">
        <f t="shared" si="292"/>
        <v>-0.265598118207782</v>
      </c>
      <c r="AT32" s="89">
        <f t="shared" si="292"/>
        <v>-0.00256076883830828</v>
      </c>
      <c r="AU32" s="89">
        <f t="shared" si="292"/>
        <v>-0.113849322648842</v>
      </c>
      <c r="AV32" s="89">
        <f t="shared" si="292"/>
        <v>-0.247444903878434</v>
      </c>
      <c r="AW32" s="89">
        <f t="shared" si="292"/>
        <v>-0.0017532013840363</v>
      </c>
      <c r="AX32" s="89">
        <f t="shared" si="292"/>
        <v>-0.222061747083117</v>
      </c>
      <c r="AY32" s="95"/>
      <c r="AZ32" s="95">
        <f t="shared" ref="AZ32:BJ32" si="293">SUM(AN32:AN41)</f>
        <v>-2.16295892695765</v>
      </c>
      <c r="BA32" s="95">
        <f t="shared" si="293"/>
        <v>-1.95964743831869</v>
      </c>
      <c r="BB32" s="95">
        <f t="shared" si="293"/>
        <v>-2.07456367619389</v>
      </c>
      <c r="BC32" s="95">
        <f t="shared" si="293"/>
        <v>-2.30258509299405</v>
      </c>
      <c r="BD32" s="95">
        <f t="shared" si="293"/>
        <v>-2.30258509299405</v>
      </c>
      <c r="BE32" s="95">
        <f t="shared" si="293"/>
        <v>-1.83002820564534</v>
      </c>
      <c r="BF32" s="95">
        <f t="shared" si="293"/>
        <v>-1.86298659961421</v>
      </c>
      <c r="BG32" s="95">
        <f t="shared" si="293"/>
        <v>-2.10851408099629</v>
      </c>
      <c r="BH32" s="95">
        <f t="shared" si="293"/>
        <v>-1.83841088026613</v>
      </c>
      <c r="BI32" s="95">
        <f t="shared" si="293"/>
        <v>-2.06748249479532</v>
      </c>
      <c r="BJ32" s="95">
        <f t="shared" si="293"/>
        <v>-2.14300177354473</v>
      </c>
      <c r="BK32" s="95"/>
      <c r="BL32" s="95">
        <f t="shared" ref="BL32:BV32" si="294">AZ$37*P32</f>
        <v>0.000228496280907654</v>
      </c>
      <c r="BM32" s="95">
        <f t="shared" si="294"/>
        <v>0.558537326441388</v>
      </c>
      <c r="BN32" s="95">
        <f t="shared" si="294"/>
        <v>0.0323564088267464</v>
      </c>
      <c r="BO32" s="95">
        <f t="shared" si="294"/>
        <v>4.03439153439154e-5</v>
      </c>
      <c r="BP32" s="95">
        <f t="shared" si="294"/>
        <v>0.000313492063492064</v>
      </c>
      <c r="BQ32" s="95">
        <f t="shared" si="294"/>
        <v>0.323728174603174</v>
      </c>
      <c r="BR32" s="95">
        <f t="shared" si="294"/>
        <v>0.000471867325671514</v>
      </c>
      <c r="BS32" s="95">
        <f t="shared" si="294"/>
        <v>0.123607058829076</v>
      </c>
      <c r="BT32" s="95">
        <f t="shared" si="294"/>
        <v>0.131378884710057</v>
      </c>
      <c r="BU32" s="95">
        <f t="shared" si="294"/>
        <v>0.000427500775578472</v>
      </c>
      <c r="BV32" s="95">
        <f t="shared" si="294"/>
        <v>0.148766327021192</v>
      </c>
      <c r="BW32" s="95"/>
      <c r="BX32" s="89">
        <f t="shared" si="8"/>
        <v>0.591122231549042</v>
      </c>
      <c r="BY32" s="89">
        <f t="shared" si="9"/>
        <v>0.32408201058201</v>
      </c>
      <c r="BZ32" s="89">
        <f t="shared" si="10"/>
        <v>0.124078926154747</v>
      </c>
      <c r="CA32" s="89">
        <f t="shared" si="11"/>
        <v>0.280572712506827</v>
      </c>
      <c r="CB32" s="95"/>
      <c r="CC32" s="95">
        <f t="shared" ref="CC32:CF32" si="295">BX32/SUM(BX$32:BX$41)</f>
        <v>0.122652959731304</v>
      </c>
      <c r="CD32" s="95">
        <f t="shared" si="295"/>
        <v>0.130312405259883</v>
      </c>
      <c r="CE32" s="95">
        <f t="shared" si="295"/>
        <v>0.0239985332674468</v>
      </c>
      <c r="CF32" s="95">
        <f t="shared" si="295"/>
        <v>0.0583632265287618</v>
      </c>
      <c r="CG32" s="95"/>
      <c r="CH32" s="89">
        <f t="shared" ref="CH32:CK32" si="296">CC32*LN(CC32)</f>
        <v>-0.257374526334104</v>
      </c>
      <c r="CI32" s="89">
        <f t="shared" si="296"/>
        <v>-0.265553303093796</v>
      </c>
      <c r="CJ32" s="89">
        <f t="shared" si="296"/>
        <v>-0.0895088309804257</v>
      </c>
      <c r="CK32" s="89">
        <f t="shared" si="296"/>
        <v>-0.165813969401058</v>
      </c>
      <c r="CL32" s="95"/>
      <c r="CM32" s="95">
        <f t="shared" ref="CM32:CP32" si="297">SUM(CH32:CH41)</f>
        <v>-2.2861139095081</v>
      </c>
      <c r="CN32" s="95">
        <f t="shared" si="297"/>
        <v>-1.83240491368532</v>
      </c>
      <c r="CO32" s="95">
        <f t="shared" si="297"/>
        <v>-2.23670627664424</v>
      </c>
      <c r="CP32" s="95">
        <f t="shared" si="297"/>
        <v>-2.27073803132763</v>
      </c>
      <c r="CQ32" s="95"/>
      <c r="CR32" s="95">
        <f t="shared" ref="CR32:CU32" si="298">CM$37*BX32</f>
        <v>0.0477552612095434</v>
      </c>
      <c r="CS32" s="95">
        <f t="shared" si="298"/>
        <v>0.145556002298659</v>
      </c>
      <c r="CT32" s="95">
        <f t="shared" si="298"/>
        <v>0.0252283776501592</v>
      </c>
      <c r="CU32" s="95">
        <f t="shared" si="298"/>
        <v>0.0748439118483526</v>
      </c>
      <c r="CV32" s="89">
        <f t="shared" si="16"/>
        <v>0.293383553006714</v>
      </c>
      <c r="CW32" s="95">
        <f>AVERAGE(CV32:CV41)</f>
        <v>0.383995800415295</v>
      </c>
      <c r="CX32">
        <f t="shared" si="30"/>
        <v>0.0748439118483526</v>
      </c>
    </row>
    <row r="33" spans="1:102">
      <c r="A33" s="7" t="s">
        <v>27</v>
      </c>
      <c r="B33" s="127">
        <v>2013</v>
      </c>
      <c r="C33" s="51" t="s">
        <v>26</v>
      </c>
      <c r="D33">
        <v>9269</v>
      </c>
      <c r="E33">
        <v>4.0307477</v>
      </c>
      <c r="F33">
        <v>84041</v>
      </c>
      <c r="I33">
        <v>11</v>
      </c>
      <c r="J33">
        <v>6519</v>
      </c>
      <c r="K33">
        <v>38.939735</v>
      </c>
      <c r="L33">
        <v>822600</v>
      </c>
      <c r="M33">
        <v>7879</v>
      </c>
      <c r="N33">
        <v>49000</v>
      </c>
      <c r="O33" s="89"/>
      <c r="P33" s="90">
        <f t="shared" ref="P33:U33" si="299">(D33-MIN(D$32:D$41))/(MAX(D$32:D$41)-MIN(D$32:D$41))+0.001</f>
        <v>0.55211821086262</v>
      </c>
      <c r="Q33" s="91">
        <f t="shared" si="299"/>
        <v>0.476706708696933</v>
      </c>
      <c r="R33" s="91">
        <f t="shared" si="299"/>
        <v>0.47457046694537</v>
      </c>
      <c r="S33" s="91">
        <v>0.001</v>
      </c>
      <c r="T33" s="91">
        <v>0.001</v>
      </c>
      <c r="U33" s="91">
        <f t="shared" si="299"/>
        <v>0.834333333333333</v>
      </c>
      <c r="V33" s="91">
        <f t="shared" si="288"/>
        <v>1.001</v>
      </c>
      <c r="W33" s="91">
        <f t="shared" si="289"/>
        <v>0.001</v>
      </c>
      <c r="X33" s="91">
        <f t="shared" ref="X33:Z33" si="300">(L33-MIN(L$32:L$41))/(MAX(L$32:L$41)-MIN(L$32:L$41))+0.001</f>
        <v>1.001</v>
      </c>
      <c r="Y33" s="91">
        <f t="shared" si="300"/>
        <v>0.17690027700831</v>
      </c>
      <c r="Z33" s="91">
        <f t="shared" si="300"/>
        <v>0.651663297536323</v>
      </c>
      <c r="AA33" s="89"/>
      <c r="AB33" s="89">
        <f t="shared" ref="AB33:AL33" si="301">P33/SUM(P$32:P$41)</f>
        <v>0.0834994660881413</v>
      </c>
      <c r="AC33" s="89">
        <f t="shared" si="301"/>
        <v>0.122439238895252</v>
      </c>
      <c r="AD33" s="89">
        <f t="shared" si="301"/>
        <v>0.0891889739652489</v>
      </c>
      <c r="AE33" s="89">
        <f t="shared" si="301"/>
        <v>0.1</v>
      </c>
      <c r="AF33" s="89">
        <f t="shared" si="301"/>
        <v>0.1</v>
      </c>
      <c r="AG33" s="89">
        <f t="shared" si="301"/>
        <v>0.217085862966175</v>
      </c>
      <c r="AH33" s="89">
        <f t="shared" si="301"/>
        <v>0.318285192141733</v>
      </c>
      <c r="AI33" s="89">
        <f t="shared" si="301"/>
        <v>0.000143270645918911</v>
      </c>
      <c r="AJ33" s="89">
        <f t="shared" si="301"/>
        <v>0.282070231407252</v>
      </c>
      <c r="AK33" s="89">
        <f t="shared" si="301"/>
        <v>0.0365536712653777</v>
      </c>
      <c r="AL33" s="89">
        <f t="shared" si="301"/>
        <v>0.101745763564435</v>
      </c>
      <c r="AM33" s="89"/>
      <c r="AN33" s="89">
        <f t="shared" ref="AN33:AX33" si="302">AB33*LN(AB33)</f>
        <v>-0.207322080290746</v>
      </c>
      <c r="AO33" s="89">
        <f t="shared" si="302"/>
        <v>-0.257139589831258</v>
      </c>
      <c r="AP33" s="89">
        <f t="shared" si="302"/>
        <v>-0.215569558968044</v>
      </c>
      <c r="AQ33" s="89">
        <f t="shared" si="302"/>
        <v>-0.230258509299405</v>
      </c>
      <c r="AR33" s="89">
        <f t="shared" si="302"/>
        <v>-0.230258509299405</v>
      </c>
      <c r="AS33" s="89">
        <f t="shared" si="302"/>
        <v>-0.331590476283072</v>
      </c>
      <c r="AT33" s="89">
        <f t="shared" si="302"/>
        <v>-0.364375264752129</v>
      </c>
      <c r="AU33" s="89">
        <f t="shared" si="302"/>
        <v>-0.00126805626369292</v>
      </c>
      <c r="AV33" s="89">
        <f t="shared" si="302"/>
        <v>-0.356987856817427</v>
      </c>
      <c r="AW33" s="89">
        <f t="shared" si="302"/>
        <v>-0.120955135130739</v>
      </c>
      <c r="AX33" s="89">
        <f t="shared" si="302"/>
        <v>-0.232517364351977</v>
      </c>
      <c r="AY33" s="89" t="s">
        <v>181</v>
      </c>
      <c r="AZ33" s="91">
        <f t="shared" ref="AZ33:BJ33" si="303">-1/LN(10)*AZ32</f>
        <v>0.939361126561085</v>
      </c>
      <c r="BA33" s="91">
        <f t="shared" si="303"/>
        <v>0.851064068937649</v>
      </c>
      <c r="BB33" s="91">
        <f t="shared" si="303"/>
        <v>0.900971556927932</v>
      </c>
      <c r="BC33" s="91">
        <f t="shared" si="303"/>
        <v>1</v>
      </c>
      <c r="BD33" s="91">
        <f t="shared" si="303"/>
        <v>1</v>
      </c>
      <c r="BE33" s="91">
        <f t="shared" si="303"/>
        <v>0.794771151439081</v>
      </c>
      <c r="BF33" s="91">
        <f t="shared" si="303"/>
        <v>0.809084800072155</v>
      </c>
      <c r="BG33" s="91">
        <f t="shared" si="303"/>
        <v>0.915716030391993</v>
      </c>
      <c r="BH33" s="91">
        <f t="shared" si="303"/>
        <v>0.79841170077048</v>
      </c>
      <c r="BI33" s="91">
        <f t="shared" si="303"/>
        <v>0.897896238921177</v>
      </c>
      <c r="BJ33" s="91">
        <f t="shared" si="303"/>
        <v>0.930693844959357</v>
      </c>
      <c r="BK33" s="89"/>
      <c r="BL33" s="89">
        <f t="shared" ref="BL33:BV33" si="304">AZ$37*P33</f>
        <v>0.126156957803496</v>
      </c>
      <c r="BM33" s="89">
        <f t="shared" si="304"/>
        <v>0.265992498074184</v>
      </c>
      <c r="BN33" s="89">
        <f t="shared" si="304"/>
        <v>0.101332360923333</v>
      </c>
      <c r="BO33" s="89">
        <f t="shared" si="304"/>
        <v>4.03439153439154e-5</v>
      </c>
      <c r="BP33" s="89">
        <f t="shared" si="304"/>
        <v>0.000313492063492064</v>
      </c>
      <c r="BQ33" s="89">
        <f t="shared" si="304"/>
        <v>0.539116181657847</v>
      </c>
      <c r="BR33" s="89">
        <f t="shared" si="304"/>
        <v>0.472339192997185</v>
      </c>
      <c r="BS33" s="89">
        <f t="shared" si="304"/>
        <v>0.000528132674328486</v>
      </c>
      <c r="BT33" s="89">
        <f t="shared" si="304"/>
        <v>0.325344943354349</v>
      </c>
      <c r="BU33" s="89">
        <f t="shared" si="304"/>
        <v>0.0756250056210991</v>
      </c>
      <c r="BV33" s="89">
        <f t="shared" si="304"/>
        <v>0.161273177355525</v>
      </c>
      <c r="BW33" s="89"/>
      <c r="BX33" s="89">
        <f t="shared" si="8"/>
        <v>0.493481816801014</v>
      </c>
      <c r="BY33" s="89">
        <f t="shared" si="9"/>
        <v>0.539470017636683</v>
      </c>
      <c r="BZ33" s="89">
        <f t="shared" si="10"/>
        <v>0.472867325671514</v>
      </c>
      <c r="CA33" s="89">
        <f t="shared" si="11"/>
        <v>0.562243126330973</v>
      </c>
      <c r="CB33" s="89"/>
      <c r="CC33" s="89">
        <f t="shared" ref="CC33:CF33" si="305">BX33/SUM(BX$32:BX$41)</f>
        <v>0.102393383591095</v>
      </c>
      <c r="CD33" s="89">
        <f t="shared" si="305"/>
        <v>0.216919277430976</v>
      </c>
      <c r="CE33" s="89">
        <f t="shared" si="305"/>
        <v>0.0914589011841013</v>
      </c>
      <c r="CF33" s="89">
        <f t="shared" si="305"/>
        <v>0.116954790981305</v>
      </c>
      <c r="CG33" s="89"/>
      <c r="CH33" s="89">
        <f t="shared" ref="CH33:CK33" si="306">CC33*LN(CC33)</f>
        <v>-0.233347679465848</v>
      </c>
      <c r="CI33" s="89">
        <f t="shared" si="306"/>
        <v>-0.331502544757029</v>
      </c>
      <c r="CJ33" s="89">
        <f t="shared" si="306"/>
        <v>-0.218757397268977</v>
      </c>
      <c r="CK33" s="89">
        <f t="shared" si="306"/>
        <v>-0.250981217925617</v>
      </c>
      <c r="CL33" s="89" t="s">
        <v>181</v>
      </c>
      <c r="CM33" s="91">
        <f t="shared" ref="CM33:CP33" si="307">-1/LN(10)*CM32</f>
        <v>0.992846655901638</v>
      </c>
      <c r="CN33" s="91">
        <f t="shared" si="307"/>
        <v>0.795803342625937</v>
      </c>
      <c r="CO33" s="91">
        <f t="shared" si="307"/>
        <v>0.971389193584962</v>
      </c>
      <c r="CP33" s="91">
        <f t="shared" si="307"/>
        <v>0.986168996853441</v>
      </c>
      <c r="CQ33" s="89"/>
      <c r="CR33" s="89">
        <f t="shared" ref="CR33:CU33" si="308">CM$37*BX33</f>
        <v>0.0398671405095636</v>
      </c>
      <c r="CS33" s="89">
        <f t="shared" si="308"/>
        <v>0.242293915006776</v>
      </c>
      <c r="CT33" s="89">
        <f t="shared" si="308"/>
        <v>0.0961458632836928</v>
      </c>
      <c r="CU33" s="89">
        <f t="shared" si="308"/>
        <v>0.149980639986269</v>
      </c>
      <c r="CV33" s="89">
        <f t="shared" si="16"/>
        <v>0.528287558786302</v>
      </c>
      <c r="CW33" s="89"/>
      <c r="CX33">
        <f t="shared" si="30"/>
        <v>0.149980639986269</v>
      </c>
    </row>
    <row r="34" spans="1:102">
      <c r="A34" s="7" t="s">
        <v>27</v>
      </c>
      <c r="B34" s="127">
        <v>2014</v>
      </c>
      <c r="C34" s="51" t="s">
        <v>26</v>
      </c>
      <c r="D34">
        <v>9208</v>
      </c>
      <c r="E34">
        <v>3.9195265</v>
      </c>
      <c r="F34">
        <v>90846</v>
      </c>
      <c r="I34">
        <v>11</v>
      </c>
      <c r="J34">
        <v>7216</v>
      </c>
      <c r="K34">
        <v>32.899338</v>
      </c>
      <c r="L34">
        <v>779400</v>
      </c>
      <c r="M34">
        <v>8934</v>
      </c>
      <c r="N34">
        <v>49800</v>
      </c>
      <c r="O34" s="89"/>
      <c r="P34" s="90">
        <f t="shared" ref="P34:U34" si="309">(D34-MIN(D$32:D$41))/(MAX(D$32:D$41)-MIN(D$32:D$41))+0.001</f>
        <v>0.454674121405751</v>
      </c>
      <c r="Q34" s="91">
        <f t="shared" si="309"/>
        <v>0.266842439712789</v>
      </c>
      <c r="R34" s="91">
        <f t="shared" si="309"/>
        <v>0.715660242329767</v>
      </c>
      <c r="S34" s="97">
        <v>0.001</v>
      </c>
      <c r="T34" s="91">
        <v>0.001</v>
      </c>
      <c r="U34" s="91">
        <f t="shared" si="309"/>
        <v>0.834333333333333</v>
      </c>
      <c r="V34" s="91">
        <f t="shared" si="288"/>
        <v>0.663796323173682</v>
      </c>
      <c r="W34" s="91">
        <f t="shared" si="289"/>
        <v>0.330730356158527</v>
      </c>
      <c r="X34" s="91">
        <f t="shared" ref="X34:Z34" si="310">(L34-MIN(L$32:L$41))/(MAX(L$32:L$41)-MIN(L$32:L$41))+0.001</f>
        <v>0.790371038517796</v>
      </c>
      <c r="Y34" s="91">
        <f t="shared" si="310"/>
        <v>0.359552631578947</v>
      </c>
      <c r="Z34" s="91">
        <f t="shared" si="310"/>
        <v>0.702200252684776</v>
      </c>
      <c r="AA34" s="89"/>
      <c r="AB34" s="89">
        <f t="shared" ref="AB34:AL34" si="311">P34/SUM(P$32:P$41)</f>
        <v>0.0687625324333335</v>
      </c>
      <c r="AC34" s="89">
        <f t="shared" si="311"/>
        <v>0.0685368689538572</v>
      </c>
      <c r="AD34" s="89">
        <f t="shared" si="311"/>
        <v>0.134498472127767</v>
      </c>
      <c r="AE34" s="89">
        <f t="shared" si="311"/>
        <v>0.1</v>
      </c>
      <c r="AF34" s="89">
        <f t="shared" si="311"/>
        <v>0.1</v>
      </c>
      <c r="AG34" s="89">
        <f t="shared" si="311"/>
        <v>0.217085862966175</v>
      </c>
      <c r="AH34" s="89">
        <f t="shared" si="311"/>
        <v>0.211065474789522</v>
      </c>
      <c r="AI34" s="89">
        <f t="shared" si="311"/>
        <v>0.0473839517518237</v>
      </c>
      <c r="AJ34" s="89">
        <f t="shared" si="311"/>
        <v>0.222717424307997</v>
      </c>
      <c r="AK34" s="89">
        <f t="shared" si="311"/>
        <v>0.0742959192580625</v>
      </c>
      <c r="AL34" s="89">
        <f t="shared" si="311"/>
        <v>0.109636220352841</v>
      </c>
      <c r="AM34" s="89"/>
      <c r="AN34" s="89">
        <f t="shared" ref="AN34:AX34" si="312">AB34*LN(AB34)</f>
        <v>-0.184083919031754</v>
      </c>
      <c r="AO34" s="89">
        <f t="shared" si="312"/>
        <v>-0.183705088957608</v>
      </c>
      <c r="AP34" s="89">
        <f t="shared" si="312"/>
        <v>-0.269831162911873</v>
      </c>
      <c r="AQ34" s="89">
        <f t="shared" si="312"/>
        <v>-0.230258509299405</v>
      </c>
      <c r="AR34" s="89">
        <f t="shared" si="312"/>
        <v>-0.230258509299405</v>
      </c>
      <c r="AS34" s="89">
        <f t="shared" si="312"/>
        <v>-0.331590476283072</v>
      </c>
      <c r="AT34" s="89">
        <f t="shared" si="312"/>
        <v>-0.328330684792784</v>
      </c>
      <c r="AU34" s="89">
        <f t="shared" si="312"/>
        <v>-0.144496018870548</v>
      </c>
      <c r="AV34" s="89">
        <f t="shared" si="312"/>
        <v>-0.334488490337017</v>
      </c>
      <c r="AW34" s="89">
        <f t="shared" si="312"/>
        <v>-0.193147045667545</v>
      </c>
      <c r="AX34" s="89">
        <f t="shared" si="312"/>
        <v>-0.242360456219129</v>
      </c>
      <c r="AY34" s="91" t="s">
        <v>182</v>
      </c>
      <c r="AZ34" s="89">
        <f t="shared" ref="AZ34:BJ34" si="313">1-AZ33</f>
        <v>0.0606388734389154</v>
      </c>
      <c r="BA34" s="89">
        <f t="shared" si="313"/>
        <v>0.148935931062351</v>
      </c>
      <c r="BB34" s="89">
        <f t="shared" si="313"/>
        <v>0.0990284430720682</v>
      </c>
      <c r="BC34" s="89">
        <f t="shared" si="313"/>
        <v>0</v>
      </c>
      <c r="BD34" s="89">
        <f t="shared" si="313"/>
        <v>0</v>
      </c>
      <c r="BE34" s="89">
        <f t="shared" si="313"/>
        <v>0.205228848560919</v>
      </c>
      <c r="BF34" s="89">
        <f t="shared" si="313"/>
        <v>0.190915199927845</v>
      </c>
      <c r="BG34" s="89">
        <f t="shared" si="313"/>
        <v>0.0842839696080071</v>
      </c>
      <c r="BH34" s="89">
        <f t="shared" si="313"/>
        <v>0.20158829922952</v>
      </c>
      <c r="BI34" s="89">
        <f t="shared" si="313"/>
        <v>0.102103761078823</v>
      </c>
      <c r="BJ34" s="89">
        <f t="shared" si="313"/>
        <v>0.0693061550406432</v>
      </c>
      <c r="BK34" s="89"/>
      <c r="BL34" s="89">
        <f t="shared" ref="BL34:BV34" si="314">AZ$37*P34</f>
        <v>0.103891345766169</v>
      </c>
      <c r="BM34" s="89">
        <f t="shared" si="314"/>
        <v>0.14889257028799</v>
      </c>
      <c r="BN34" s="89">
        <f t="shared" si="314"/>
        <v>0.152810903807438</v>
      </c>
      <c r="BO34" s="89">
        <f t="shared" si="314"/>
        <v>4.03439153439154e-5</v>
      </c>
      <c r="BP34" s="89">
        <f t="shared" si="314"/>
        <v>0.000313492063492064</v>
      </c>
      <c r="BQ34" s="89">
        <f t="shared" si="314"/>
        <v>0.539116181657847</v>
      </c>
      <c r="BR34" s="89">
        <f t="shared" si="314"/>
        <v>0.313223795806549</v>
      </c>
      <c r="BS34" s="89">
        <f t="shared" si="314"/>
        <v>0.174669507479616</v>
      </c>
      <c r="BT34" s="89">
        <f t="shared" si="314"/>
        <v>0.256886334421069</v>
      </c>
      <c r="BU34" s="89">
        <f t="shared" si="314"/>
        <v>0.153709028861281</v>
      </c>
      <c r="BV34" s="89">
        <f t="shared" si="314"/>
        <v>0.173780027689858</v>
      </c>
      <c r="BW34" s="89"/>
      <c r="BX34" s="89">
        <f t="shared" si="8"/>
        <v>0.405594819861598</v>
      </c>
      <c r="BY34" s="89">
        <f t="shared" si="9"/>
        <v>0.539470017636683</v>
      </c>
      <c r="BZ34" s="89">
        <f t="shared" si="10"/>
        <v>0.487893303286165</v>
      </c>
      <c r="CA34" s="89">
        <f t="shared" si="11"/>
        <v>0.584375390972208</v>
      </c>
      <c r="CB34" s="89"/>
      <c r="CC34" s="89">
        <f t="shared" ref="CC34:CF34" si="315">BX34/SUM(BX$32:BX$41)</f>
        <v>0.0841575607422959</v>
      </c>
      <c r="CD34" s="89">
        <f t="shared" si="315"/>
        <v>0.216919277430976</v>
      </c>
      <c r="CE34" s="89">
        <f t="shared" si="315"/>
        <v>0.0943651273647776</v>
      </c>
      <c r="CF34" s="89">
        <f t="shared" si="315"/>
        <v>0.121558625628338</v>
      </c>
      <c r="CG34" s="89"/>
      <c r="CH34" s="89">
        <f t="shared" ref="CH34:CK34" si="316">CC34*LN(CC34)</f>
        <v>-0.208295392177059</v>
      </c>
      <c r="CI34" s="89">
        <f t="shared" si="316"/>
        <v>-0.331502544757029</v>
      </c>
      <c r="CJ34" s="89">
        <f t="shared" si="316"/>
        <v>-0.222756780334588</v>
      </c>
      <c r="CK34" s="89">
        <f t="shared" si="316"/>
        <v>-0.256167617202548</v>
      </c>
      <c r="CL34" s="91" t="s">
        <v>182</v>
      </c>
      <c r="CM34" s="89">
        <f t="shared" ref="CM34:CP34" si="317">1-CM33</f>
        <v>0.00715334409836166</v>
      </c>
      <c r="CN34" s="89">
        <f t="shared" si="317"/>
        <v>0.204196657374063</v>
      </c>
      <c r="CO34" s="89">
        <f t="shared" si="317"/>
        <v>0.0286108064150382</v>
      </c>
      <c r="CP34" s="89">
        <f t="shared" si="317"/>
        <v>0.0138310031465591</v>
      </c>
      <c r="CQ34" s="89"/>
      <c r="CR34" s="89">
        <f t="shared" ref="CR34:CU34" si="318">CM$37*BX34</f>
        <v>0.032766973620618</v>
      </c>
      <c r="CS34" s="89">
        <f t="shared" si="318"/>
        <v>0.242293915006776</v>
      </c>
      <c r="CT34" s="89">
        <f t="shared" si="318"/>
        <v>0.0992010238139546</v>
      </c>
      <c r="CU34" s="89">
        <f t="shared" si="318"/>
        <v>0.155884511567411</v>
      </c>
      <c r="CV34" s="89">
        <f t="shared" si="16"/>
        <v>0.53014642400876</v>
      </c>
      <c r="CW34" s="89"/>
      <c r="CX34">
        <f t="shared" si="30"/>
        <v>0.155884511567411</v>
      </c>
    </row>
    <row r="35" spans="1:102">
      <c r="A35" s="7" t="s">
        <v>27</v>
      </c>
      <c r="B35" s="127">
        <v>2015</v>
      </c>
      <c r="C35" s="51" t="s">
        <v>26</v>
      </c>
      <c r="D35">
        <v>9223</v>
      </c>
      <c r="E35">
        <v>3.8697821</v>
      </c>
      <c r="F35">
        <v>92086</v>
      </c>
      <c r="I35">
        <v>12</v>
      </c>
      <c r="J35">
        <v>8385</v>
      </c>
      <c r="K35">
        <v>29.354967</v>
      </c>
      <c r="L35">
        <v>660300</v>
      </c>
      <c r="M35">
        <v>8175</v>
      </c>
      <c r="N35">
        <v>50600</v>
      </c>
      <c r="O35" s="89"/>
      <c r="P35" s="90">
        <f t="shared" ref="P35:U35" si="319">(D35-MIN(D$32:D$41))/(MAX(D$32:D$41)-MIN(D$32:D$41))+0.001</f>
        <v>0.478635782747604</v>
      </c>
      <c r="Q35" s="91">
        <f t="shared" si="319"/>
        <v>0.172979290042989</v>
      </c>
      <c r="R35" s="91">
        <f t="shared" si="319"/>
        <v>0.75959136965918</v>
      </c>
      <c r="S35" s="91">
        <v>0.001</v>
      </c>
      <c r="T35" s="91">
        <v>0.001</v>
      </c>
      <c r="U35" s="91">
        <f t="shared" si="319"/>
        <v>1.001</v>
      </c>
      <c r="V35" s="91">
        <f t="shared" si="288"/>
        <v>0.0982423802612482</v>
      </c>
      <c r="W35" s="91">
        <f t="shared" si="289"/>
        <v>0.524208816628585</v>
      </c>
      <c r="X35" s="91">
        <f t="shared" ref="X35:Z35" si="320">(L35-MIN(L$32:L$41))/(MAX(L$32:L$41)-MIN(L$32:L$41))+0.001</f>
        <v>0.209678693320332</v>
      </c>
      <c r="Y35" s="91">
        <f t="shared" si="320"/>
        <v>0.228146814404432</v>
      </c>
      <c r="Z35" s="91">
        <f t="shared" si="320"/>
        <v>0.752737207833228</v>
      </c>
      <c r="AA35" s="89"/>
      <c r="AB35" s="89">
        <f t="shared" ref="AB35:AL35" si="321">P35/SUM(P$32:P$41)</f>
        <v>0.0723863685779584</v>
      </c>
      <c r="AC35" s="89">
        <f t="shared" si="321"/>
        <v>0.0444286858798323</v>
      </c>
      <c r="AD35" s="89">
        <f t="shared" si="321"/>
        <v>0.142754721609255</v>
      </c>
      <c r="AE35" s="89">
        <f t="shared" si="321"/>
        <v>0.1</v>
      </c>
      <c r="AF35" s="89">
        <f t="shared" si="321"/>
        <v>0.1</v>
      </c>
      <c r="AG35" s="89">
        <f t="shared" si="321"/>
        <v>0.260450997398092</v>
      </c>
      <c r="AH35" s="89">
        <f t="shared" si="321"/>
        <v>0.0312378570208917</v>
      </c>
      <c r="AI35" s="89">
        <f t="shared" si="321"/>
        <v>0.0751037357547653</v>
      </c>
      <c r="AJ35" s="89">
        <f t="shared" si="321"/>
        <v>0.0590850325135227</v>
      </c>
      <c r="AK35" s="89">
        <f t="shared" si="321"/>
        <v>0.0471429654889177</v>
      </c>
      <c r="AL35" s="89">
        <f t="shared" si="321"/>
        <v>0.117526677141248</v>
      </c>
      <c r="AM35" s="89"/>
      <c r="AN35" s="89">
        <f t="shared" ref="AN35:AX35" si="322">AB35*LN(AB35)</f>
        <v>-0.190067586294822</v>
      </c>
      <c r="AO35" s="89">
        <f t="shared" si="322"/>
        <v>-0.1383451494255</v>
      </c>
      <c r="AP35" s="89">
        <f t="shared" si="322"/>
        <v>-0.277890246128733</v>
      </c>
      <c r="AQ35" s="89">
        <f t="shared" si="322"/>
        <v>-0.230258509299405</v>
      </c>
      <c r="AR35" s="89">
        <f t="shared" si="322"/>
        <v>-0.230258509299405</v>
      </c>
      <c r="AS35" s="89">
        <f t="shared" si="322"/>
        <v>-0.35039528685821</v>
      </c>
      <c r="AT35" s="89">
        <f t="shared" si="322"/>
        <v>-0.1082743032234</v>
      </c>
      <c r="AU35" s="89">
        <f t="shared" si="322"/>
        <v>-0.194434933265464</v>
      </c>
      <c r="AV35" s="89">
        <f t="shared" si="322"/>
        <v>-0.167138419046071</v>
      </c>
      <c r="AW35" s="89">
        <f t="shared" si="322"/>
        <v>-0.14400151050194</v>
      </c>
      <c r="AX35" s="89">
        <f t="shared" si="322"/>
        <v>-0.251635185129464</v>
      </c>
      <c r="AY35" s="91" t="s">
        <v>183</v>
      </c>
      <c r="AZ35" s="77">
        <f t="shared" ref="AZ35:BB35" si="323">AZ34/(3-SUM($AZ33:$BB33))</f>
        <v>0.196494605665177</v>
      </c>
      <c r="BA35" s="77">
        <f t="shared" si="323"/>
        <v>0.482612973886346</v>
      </c>
      <c r="BB35" s="77">
        <f t="shared" si="323"/>
        <v>0.320892420448478</v>
      </c>
      <c r="BC35" s="77">
        <f t="shared" ref="BC35:BE35" si="324">BC34/(3-SUM($BC33:$BE33))</f>
        <v>0</v>
      </c>
      <c r="BD35" s="77">
        <f t="shared" si="324"/>
        <v>0</v>
      </c>
      <c r="BE35" s="77">
        <f t="shared" si="324"/>
        <v>0.999999999999999</v>
      </c>
      <c r="BF35" s="77">
        <f>BF34/(2-SUM($BF33:$BG33))</f>
        <v>0.693734651343027</v>
      </c>
      <c r="BG35" s="77">
        <f>BG34/(2-SUM($BF33:$BG33))</f>
        <v>0.306265348656973</v>
      </c>
      <c r="BH35" s="77">
        <f t="shared" ref="BH35:BJ35" si="325">BH34/(3-SUM($BH33:$BJ33))</f>
        <v>0.540453790216956</v>
      </c>
      <c r="BI35" s="77">
        <f t="shared" si="325"/>
        <v>0.273737934599211</v>
      </c>
      <c r="BJ35" s="77">
        <f t="shared" si="325"/>
        <v>0.185808275183833</v>
      </c>
      <c r="BK35" s="89"/>
      <c r="BL35" s="89">
        <f t="shared" ref="BL35:BV35" si="326">AZ$37*P35</f>
        <v>0.109366496267151</v>
      </c>
      <c r="BM35" s="89">
        <f t="shared" si="326"/>
        <v>0.0965188713190215</v>
      </c>
      <c r="BN35" s="89">
        <f t="shared" si="326"/>
        <v>0.162191270181618</v>
      </c>
      <c r="BO35" s="89">
        <f t="shared" si="326"/>
        <v>4.03439153439154e-5</v>
      </c>
      <c r="BP35" s="89">
        <f t="shared" si="326"/>
        <v>0.000313492063492064</v>
      </c>
      <c r="BQ35" s="89">
        <f t="shared" si="326"/>
        <v>0.646810185185184</v>
      </c>
      <c r="BR35" s="89">
        <f t="shared" si="326"/>
        <v>0.0463573692414791</v>
      </c>
      <c r="BS35" s="89">
        <f t="shared" si="326"/>
        <v>0.276851804232626</v>
      </c>
      <c r="BT35" s="89">
        <f t="shared" si="326"/>
        <v>0.0681497528480693</v>
      </c>
      <c r="BU35" s="89">
        <f t="shared" si="326"/>
        <v>0.0975329401036524</v>
      </c>
      <c r="BV35" s="89">
        <f t="shared" si="326"/>
        <v>0.186286878024191</v>
      </c>
      <c r="BW35" s="89"/>
      <c r="BX35" s="89">
        <f t="shared" si="8"/>
        <v>0.36807663776779</v>
      </c>
      <c r="BY35" s="89">
        <f t="shared" si="9"/>
        <v>0.64716402116402</v>
      </c>
      <c r="BZ35" s="89">
        <f t="shared" si="10"/>
        <v>0.323209173474105</v>
      </c>
      <c r="CA35" s="89">
        <f t="shared" si="11"/>
        <v>0.351969570975912</v>
      </c>
      <c r="CB35" s="89"/>
      <c r="CC35" s="89">
        <f t="shared" ref="CC35:CF35" si="327">BX35/SUM(BX$32:BX$41)</f>
        <v>0.0763728491683721</v>
      </c>
      <c r="CD35" s="89">
        <f t="shared" si="327"/>
        <v>0.260222713516523</v>
      </c>
      <c r="CE35" s="89">
        <f t="shared" si="327"/>
        <v>0.0625130015413623</v>
      </c>
      <c r="CF35" s="89">
        <f t="shared" si="327"/>
        <v>0.0732148170025566</v>
      </c>
      <c r="CG35" s="89"/>
      <c r="CH35" s="89">
        <f t="shared" ref="CH35:CK35" si="328">CC35*LN(CC35)</f>
        <v>-0.196440745568938</v>
      </c>
      <c r="CI35" s="89">
        <f t="shared" si="328"/>
        <v>-0.350316351104038</v>
      </c>
      <c r="CJ35" s="89">
        <f t="shared" si="328"/>
        <v>-0.17330984017335</v>
      </c>
      <c r="CK35" s="89">
        <f t="shared" si="328"/>
        <v>-0.191409703044719</v>
      </c>
      <c r="CL35" s="91" t="s">
        <v>183</v>
      </c>
      <c r="CM35" s="89">
        <f t="shared" ref="CM35:CP35" si="329">CM34/(4-SUM($CM33:$CP33))</f>
        <v>0.0281858743559015</v>
      </c>
      <c r="CN35" s="89">
        <f t="shared" si="329"/>
        <v>0.804583317886051</v>
      </c>
      <c r="CO35" s="89">
        <f t="shared" si="329"/>
        <v>0.112733371098419</v>
      </c>
      <c r="CP35" s="89">
        <f t="shared" si="329"/>
        <v>0.0544974366596286</v>
      </c>
      <c r="CQ35" s="89"/>
      <c r="CR35" s="89">
        <f t="shared" ref="CR35:CU35" si="330">CM$37*BX35</f>
        <v>0.0297359751394716</v>
      </c>
      <c r="CS35" s="89">
        <f t="shared" si="330"/>
        <v>0.290662871360835</v>
      </c>
      <c r="CT35" s="89">
        <f t="shared" si="330"/>
        <v>0.0657165833159376</v>
      </c>
      <c r="CU35" s="89">
        <f t="shared" si="330"/>
        <v>0.0938893141391384</v>
      </c>
      <c r="CV35" s="89">
        <f t="shared" si="16"/>
        <v>0.480004743955382</v>
      </c>
      <c r="CW35" s="89"/>
      <c r="CX35">
        <f t="shared" si="30"/>
        <v>0.0938893141391384</v>
      </c>
    </row>
    <row r="36" spans="1:102">
      <c r="A36" s="7" t="s">
        <v>27</v>
      </c>
      <c r="B36" s="127">
        <v>2016</v>
      </c>
      <c r="C36" s="51" t="s">
        <v>26</v>
      </c>
      <c r="D36">
        <v>9333</v>
      </c>
      <c r="E36">
        <v>3.8784957</v>
      </c>
      <c r="F36">
        <v>96681</v>
      </c>
      <c r="I36">
        <v>6</v>
      </c>
      <c r="J36">
        <v>7861</v>
      </c>
      <c r="K36">
        <v>22.667881</v>
      </c>
      <c r="L36">
        <v>632600</v>
      </c>
      <c r="M36">
        <v>8919</v>
      </c>
      <c r="N36">
        <v>53300</v>
      </c>
      <c r="O36" s="89"/>
      <c r="P36" s="90">
        <f t="shared" ref="P36:U36" si="331">(D36-MIN(D$32:D$41))/(MAX(D$32:D$41)-MIN(D$32:D$41))+0.001</f>
        <v>0.654354632587859</v>
      </c>
      <c r="Q36" s="91">
        <f t="shared" si="331"/>
        <v>0.189421059186105</v>
      </c>
      <c r="R36" s="91">
        <f t="shared" si="331"/>
        <v>0.922384539077446</v>
      </c>
      <c r="S36" s="97">
        <v>0.001</v>
      </c>
      <c r="T36" s="91">
        <v>0.001</v>
      </c>
      <c r="U36" s="91">
        <f t="shared" si="331"/>
        <v>0.001</v>
      </c>
      <c r="V36" s="91">
        <f t="shared" si="288"/>
        <v>0.351749879051766</v>
      </c>
      <c r="W36" s="91">
        <f t="shared" si="289"/>
        <v>0.889240328372382</v>
      </c>
      <c r="X36" s="91">
        <f t="shared" ref="X36:Z36" si="332">(L36-MIN(L$32:L$41))/(MAX(L$32:L$41)-MIN(L$32:L$41))+0.001</f>
        <v>0.0746226231106777</v>
      </c>
      <c r="Y36" s="91">
        <f t="shared" si="332"/>
        <v>0.35695567867036</v>
      </c>
      <c r="Z36" s="91">
        <f t="shared" si="332"/>
        <v>0.923299431459255</v>
      </c>
      <c r="AA36" s="89"/>
      <c r="AB36" s="89">
        <f t="shared" ref="AB36:AL36" si="333">P36/SUM(P$32:P$41)</f>
        <v>0.0989611669718742</v>
      </c>
      <c r="AC36" s="89">
        <f t="shared" si="333"/>
        <v>0.0486516549785414</v>
      </c>
      <c r="AD36" s="89">
        <f t="shared" si="333"/>
        <v>0.173349452550735</v>
      </c>
      <c r="AE36" s="89">
        <f t="shared" si="333"/>
        <v>0.1</v>
      </c>
      <c r="AF36" s="89">
        <f t="shared" si="333"/>
        <v>0.1</v>
      </c>
      <c r="AG36" s="89">
        <f t="shared" si="333"/>
        <v>0.0002601908065915</v>
      </c>
      <c r="AH36" s="89">
        <f t="shared" si="333"/>
        <v>0.111844932906916</v>
      </c>
      <c r="AI36" s="89">
        <f t="shared" si="333"/>
        <v>0.127402036223056</v>
      </c>
      <c r="AJ36" s="89">
        <f t="shared" si="333"/>
        <v>0.0210277927762688</v>
      </c>
      <c r="AK36" s="89">
        <f t="shared" si="333"/>
        <v>0.0737592996183561</v>
      </c>
      <c r="AL36" s="89">
        <f t="shared" si="333"/>
        <v>0.14415696880212</v>
      </c>
      <c r="AM36" s="89"/>
      <c r="AN36" s="89">
        <f t="shared" ref="AN36:AX36" si="334">AB36*LN(AB36)</f>
        <v>-0.228899926230202</v>
      </c>
      <c r="AO36" s="89">
        <f t="shared" si="334"/>
        <v>-0.147077331997215</v>
      </c>
      <c r="AP36" s="89">
        <f t="shared" si="334"/>
        <v>-0.303785513972622</v>
      </c>
      <c r="AQ36" s="89">
        <f t="shared" si="334"/>
        <v>-0.230258509299405</v>
      </c>
      <c r="AR36" s="89">
        <f t="shared" si="334"/>
        <v>-0.230258509299405</v>
      </c>
      <c r="AS36" s="89">
        <f t="shared" si="334"/>
        <v>-0.0021476397201895</v>
      </c>
      <c r="AT36" s="89">
        <f t="shared" si="334"/>
        <v>-0.245012195729964</v>
      </c>
      <c r="AU36" s="89">
        <f t="shared" si="334"/>
        <v>-0.262500117709115</v>
      </c>
      <c r="AV36" s="89">
        <f t="shared" si="334"/>
        <v>-0.0812074484729128</v>
      </c>
      <c r="AW36" s="89">
        <f t="shared" si="334"/>
        <v>-0.192286673018672</v>
      </c>
      <c r="AX36" s="89">
        <f t="shared" si="334"/>
        <v>-0.279210787141724</v>
      </c>
      <c r="AY36" s="89" t="s">
        <v>184</v>
      </c>
      <c r="AZ36" s="92">
        <v>0.26049795615013</v>
      </c>
      <c r="BA36" s="92">
        <v>0.633345720302242</v>
      </c>
      <c r="BB36" s="92">
        <v>0.106156323547628</v>
      </c>
      <c r="BC36" s="92">
        <v>0.0806878306878307</v>
      </c>
      <c r="BD36" s="92">
        <v>0.626984126984127</v>
      </c>
      <c r="BE36" s="92">
        <v>0.292328042328042</v>
      </c>
      <c r="BF36" s="92">
        <v>0.25</v>
      </c>
      <c r="BG36" s="92">
        <v>0.75</v>
      </c>
      <c r="BH36" s="92">
        <v>0.10958605664488</v>
      </c>
      <c r="BI36" s="92">
        <v>0.581263616557734</v>
      </c>
      <c r="BJ36" s="92">
        <v>0.309150326797386</v>
      </c>
      <c r="BK36" s="89"/>
      <c r="BL36" s="89">
        <f t="shared" ref="BL36:BV36" si="335">AZ$37*P36</f>
        <v>0.14951759994102</v>
      </c>
      <c r="BM36" s="89">
        <f t="shared" si="335"/>
        <v>0.105693038930572</v>
      </c>
      <c r="BN36" s="89">
        <f t="shared" si="335"/>
        <v>0.196951579447225</v>
      </c>
      <c r="BO36" s="89">
        <f t="shared" si="335"/>
        <v>4.03439153439154e-5</v>
      </c>
      <c r="BP36" s="89">
        <f t="shared" si="335"/>
        <v>0.000313492063492064</v>
      </c>
      <c r="BQ36" s="89">
        <f t="shared" si="335"/>
        <v>0.00064616402116402</v>
      </c>
      <c r="BR36" s="89">
        <f t="shared" si="335"/>
        <v>0.165979274733435</v>
      </c>
      <c r="BS36" s="89">
        <f t="shared" si="335"/>
        <v>0.469636872744048</v>
      </c>
      <c r="BT36" s="89">
        <f t="shared" si="335"/>
        <v>0.0242538392496467</v>
      </c>
      <c r="BU36" s="89">
        <f t="shared" si="335"/>
        <v>0.152598829478719</v>
      </c>
      <c r="BV36" s="89">
        <f t="shared" si="335"/>
        <v>0.228497497902564</v>
      </c>
      <c r="BW36" s="89"/>
      <c r="BX36" s="89">
        <f t="shared" si="8"/>
        <v>0.452162218318818</v>
      </c>
      <c r="BY36" s="89">
        <f t="shared" si="9"/>
        <v>0.000999999999999999</v>
      </c>
      <c r="BZ36" s="89">
        <f t="shared" si="10"/>
        <v>0.635616147477483</v>
      </c>
      <c r="CA36" s="89">
        <f t="shared" si="11"/>
        <v>0.405350166630929</v>
      </c>
      <c r="CB36" s="89"/>
      <c r="CC36" s="89">
        <f t="shared" ref="CC36:CF36" si="336">BX36/SUM(BX$32:BX$41)</f>
        <v>0.0938199096490484</v>
      </c>
      <c r="CD36" s="89">
        <f t="shared" si="336"/>
        <v>0.000402097003242661</v>
      </c>
      <c r="CE36" s="89">
        <f t="shared" si="336"/>
        <v>0.12293671240788</v>
      </c>
      <c r="CF36" s="89">
        <f t="shared" si="336"/>
        <v>0.0843187613905134</v>
      </c>
      <c r="CG36" s="89"/>
      <c r="CH36" s="89">
        <f t="shared" ref="CH36:CK36" si="337">CC36*LN(CC36)</f>
        <v>-0.222013387897471</v>
      </c>
      <c r="CI36" s="89">
        <f t="shared" si="337"/>
        <v>-0.00314392296375763</v>
      </c>
      <c r="CJ36" s="89">
        <f t="shared" si="337"/>
        <v>-0.257685871273665</v>
      </c>
      <c r="CK36" s="89">
        <f t="shared" si="337"/>
        <v>-0.208533019244461</v>
      </c>
      <c r="CL36" s="89" t="s">
        <v>184</v>
      </c>
      <c r="CM36" s="92">
        <v>0.133389037433155</v>
      </c>
      <c r="CN36" s="92">
        <v>0.0936831550802139</v>
      </c>
      <c r="CO36" s="92">
        <v>0.293917112299465</v>
      </c>
      <c r="CP36" s="92">
        <v>0.479010695187166</v>
      </c>
      <c r="CQ36" s="89"/>
      <c r="CR36" s="89">
        <f t="shared" ref="CR36:CU36" si="338">CM$37*BX36</f>
        <v>0.0365290352696036</v>
      </c>
      <c r="CS36" s="89">
        <f t="shared" si="338"/>
        <v>0.000449133236483132</v>
      </c>
      <c r="CT36" s="89">
        <f t="shared" si="338"/>
        <v>0.129236806813609</v>
      </c>
      <c r="CU36" s="89">
        <f t="shared" si="338"/>
        <v>0.108128805071527</v>
      </c>
      <c r="CV36" s="89">
        <f t="shared" si="16"/>
        <v>0.274343780391223</v>
      </c>
      <c r="CW36" s="89"/>
      <c r="CX36">
        <f t="shared" si="30"/>
        <v>0.108128805071527</v>
      </c>
    </row>
    <row r="37" spans="1:102">
      <c r="A37" s="7" t="s">
        <v>27</v>
      </c>
      <c r="B37" s="127">
        <v>2017</v>
      </c>
      <c r="C37" s="51" t="s">
        <v>26</v>
      </c>
      <c r="D37">
        <v>9550</v>
      </c>
      <c r="E37">
        <v>3.7786387</v>
      </c>
      <c r="F37">
        <v>98900</v>
      </c>
      <c r="I37">
        <v>6</v>
      </c>
      <c r="J37">
        <v>8131</v>
      </c>
      <c r="K37">
        <v>20.652981</v>
      </c>
      <c r="L37">
        <v>643400</v>
      </c>
      <c r="M37">
        <v>9663</v>
      </c>
      <c r="N37">
        <v>54530</v>
      </c>
      <c r="O37" s="89"/>
      <c r="P37" s="90">
        <f t="shared" ref="P37:U37" si="339">(D37-MIN(D$32:D$41))/(MAX(D$32:D$41)-MIN(D$32:D$41))+0.001</f>
        <v>1.001</v>
      </c>
      <c r="Q37" s="91">
        <f t="shared" si="339"/>
        <v>0.001</v>
      </c>
      <c r="R37" s="91">
        <f t="shared" si="339"/>
        <v>1.001</v>
      </c>
      <c r="S37" s="91">
        <v>0.001</v>
      </c>
      <c r="T37" s="91">
        <v>0.001</v>
      </c>
      <c r="U37" s="91">
        <f t="shared" si="339"/>
        <v>0.001</v>
      </c>
      <c r="V37" s="91">
        <f t="shared" si="288"/>
        <v>0.221125786163522</v>
      </c>
      <c r="W37" s="91">
        <f t="shared" si="289"/>
        <v>0.999228743806635</v>
      </c>
      <c r="X37" s="91">
        <f t="shared" ref="X37:Z37" si="340">(L37-MIN(L$32:L$41))/(MAX(L$32:L$41)-MIN(L$32:L$41))+0.001</f>
        <v>0.127279863481229</v>
      </c>
      <c r="Y37" s="91">
        <f t="shared" si="340"/>
        <v>0.485764542936288</v>
      </c>
      <c r="Z37" s="91">
        <f t="shared" si="340"/>
        <v>1.001</v>
      </c>
      <c r="AA37" s="89"/>
      <c r="AB37" s="89">
        <f t="shared" ref="AB37:AL37" si="341">P37/SUM(P$32:P$41)</f>
        <v>0.151385996530781</v>
      </c>
      <c r="AC37" s="89">
        <f t="shared" si="341"/>
        <v>0.000256843960157258</v>
      </c>
      <c r="AD37" s="89">
        <f t="shared" si="341"/>
        <v>0.188124144163171</v>
      </c>
      <c r="AE37" s="89">
        <f t="shared" si="341"/>
        <v>0.1</v>
      </c>
      <c r="AF37" s="89">
        <f t="shared" si="341"/>
        <v>0.1</v>
      </c>
      <c r="AG37" s="89">
        <f t="shared" si="341"/>
        <v>0.0002601908065915</v>
      </c>
      <c r="AH37" s="89">
        <f t="shared" si="341"/>
        <v>0.0703107525839644</v>
      </c>
      <c r="AI37" s="89">
        <f t="shared" si="341"/>
        <v>0.143160147545919</v>
      </c>
      <c r="AJ37" s="89">
        <f t="shared" si="341"/>
        <v>0.0358659945510826</v>
      </c>
      <c r="AK37" s="89">
        <f t="shared" si="341"/>
        <v>0.100375633747794</v>
      </c>
      <c r="AL37" s="89">
        <f t="shared" si="341"/>
        <v>0.156288546114295</v>
      </c>
      <c r="AM37" s="89"/>
      <c r="AN37" s="89">
        <f t="shared" ref="AN37:AX37" si="342">AB37*LN(AB37)</f>
        <v>-0.285805019263147</v>
      </c>
      <c r="AO37" s="89">
        <f t="shared" si="342"/>
        <v>-0.00212333975890619</v>
      </c>
      <c r="AP37" s="89">
        <f t="shared" si="342"/>
        <v>-0.314290202086731</v>
      </c>
      <c r="AQ37" s="89">
        <f t="shared" si="342"/>
        <v>-0.230258509299405</v>
      </c>
      <c r="AR37" s="89">
        <f t="shared" si="342"/>
        <v>-0.230258509299405</v>
      </c>
      <c r="AS37" s="89">
        <f t="shared" si="342"/>
        <v>-0.0021476397201895</v>
      </c>
      <c r="AT37" s="89">
        <f t="shared" si="342"/>
        <v>-0.186663133182189</v>
      </c>
      <c r="AU37" s="89">
        <f t="shared" si="342"/>
        <v>-0.27827345824659</v>
      </c>
      <c r="AV37" s="89">
        <f t="shared" si="342"/>
        <v>-0.119360798205521</v>
      </c>
      <c r="AW37" s="89">
        <f t="shared" si="342"/>
        <v>-0.230747099597859</v>
      </c>
      <c r="AX37" s="89">
        <f t="shared" si="342"/>
        <v>-0.290079563200658</v>
      </c>
      <c r="AY37" s="89" t="s">
        <v>185</v>
      </c>
      <c r="AZ37" s="89">
        <f t="shared" ref="AZ37:BJ37" si="343">AVERAGE(AZ35:AZ36)</f>
        <v>0.228496280907654</v>
      </c>
      <c r="BA37" s="89">
        <f t="shared" si="343"/>
        <v>0.557979347094294</v>
      </c>
      <c r="BB37" s="89">
        <f t="shared" si="343"/>
        <v>0.213524371998053</v>
      </c>
      <c r="BC37" s="89">
        <f t="shared" si="343"/>
        <v>0.0403439153439153</v>
      </c>
      <c r="BD37" s="89">
        <f t="shared" si="343"/>
        <v>0.313492063492063</v>
      </c>
      <c r="BE37" s="89">
        <f t="shared" si="343"/>
        <v>0.64616402116402</v>
      </c>
      <c r="BF37" s="89">
        <f t="shared" si="343"/>
        <v>0.471867325671514</v>
      </c>
      <c r="BG37" s="89">
        <f t="shared" si="343"/>
        <v>0.528132674328486</v>
      </c>
      <c r="BH37" s="89">
        <f t="shared" si="343"/>
        <v>0.325019923430918</v>
      </c>
      <c r="BI37" s="89">
        <f t="shared" si="343"/>
        <v>0.427500775578472</v>
      </c>
      <c r="BJ37" s="89">
        <f t="shared" si="343"/>
        <v>0.24747930099061</v>
      </c>
      <c r="BK37" s="89"/>
      <c r="BL37" s="89">
        <f t="shared" ref="BL37:BV37" si="344">AZ$37*P37</f>
        <v>0.228724777188561</v>
      </c>
      <c r="BM37" s="89">
        <f t="shared" si="344"/>
        <v>0.000557979347094294</v>
      </c>
      <c r="BN37" s="89">
        <f t="shared" si="344"/>
        <v>0.213737896370051</v>
      </c>
      <c r="BO37" s="89">
        <f t="shared" si="344"/>
        <v>4.03439153439154e-5</v>
      </c>
      <c r="BP37" s="89">
        <f t="shared" si="344"/>
        <v>0.000313492063492064</v>
      </c>
      <c r="BQ37" s="89">
        <f t="shared" si="344"/>
        <v>0.00064616402116402</v>
      </c>
      <c r="BR37" s="89">
        <f t="shared" si="344"/>
        <v>0.104342033353992</v>
      </c>
      <c r="BS37" s="89">
        <f t="shared" si="344"/>
        <v>0.527725348732492</v>
      </c>
      <c r="BT37" s="89">
        <f t="shared" si="344"/>
        <v>0.0413684914829668</v>
      </c>
      <c r="BU37" s="89">
        <f t="shared" si="344"/>
        <v>0.207664718853785</v>
      </c>
      <c r="BV37" s="89">
        <f t="shared" si="344"/>
        <v>0.2477267802916</v>
      </c>
      <c r="BW37" s="89"/>
      <c r="BX37" s="89">
        <f t="shared" si="8"/>
        <v>0.443020652905707</v>
      </c>
      <c r="BY37" s="89">
        <f t="shared" si="9"/>
        <v>0.000999999999999999</v>
      </c>
      <c r="BZ37" s="89">
        <f t="shared" si="10"/>
        <v>0.632067382086484</v>
      </c>
      <c r="CA37" s="89">
        <f t="shared" si="11"/>
        <v>0.496759990628352</v>
      </c>
      <c r="CB37" s="89"/>
      <c r="CC37" s="89">
        <f t="shared" ref="CC37:CF37" si="345">BX37/SUM(BX$32:BX$41)</f>
        <v>0.0919231106544358</v>
      </c>
      <c r="CD37" s="89">
        <f t="shared" si="345"/>
        <v>0.000402097003242661</v>
      </c>
      <c r="CE37" s="89">
        <f t="shared" si="345"/>
        <v>0.122250333447862</v>
      </c>
      <c r="CF37" s="89">
        <f t="shared" si="345"/>
        <v>0.103333341309029</v>
      </c>
      <c r="CG37" s="89"/>
      <c r="CH37" s="89">
        <f t="shared" ref="CH37:CK37" si="346">CC37*LN(CC37)</f>
        <v>-0.219402338365925</v>
      </c>
      <c r="CI37" s="89">
        <f t="shared" si="346"/>
        <v>-0.00314392296375763</v>
      </c>
      <c r="CJ37" s="89">
        <f t="shared" si="346"/>
        <v>-0.25693162151894</v>
      </c>
      <c r="CK37" s="89">
        <f t="shared" si="346"/>
        <v>-0.23454552137851</v>
      </c>
      <c r="CL37" s="89" t="s">
        <v>185</v>
      </c>
      <c r="CM37" s="89">
        <f t="shared" ref="CM37:CP37" si="347">AVERAGE(CM35:CM36)</f>
        <v>0.0807874558945283</v>
      </c>
      <c r="CN37" s="89">
        <f t="shared" si="347"/>
        <v>0.449133236483132</v>
      </c>
      <c r="CO37" s="89">
        <f t="shared" si="347"/>
        <v>0.203325241698942</v>
      </c>
      <c r="CP37" s="89">
        <f t="shared" si="347"/>
        <v>0.266754065923397</v>
      </c>
      <c r="CQ37" s="89"/>
      <c r="CR37" s="89">
        <f t="shared" ref="CR37:CU37" si="348">CM$37*BX37</f>
        <v>0.0357905114569849</v>
      </c>
      <c r="CS37" s="89">
        <f t="shared" si="348"/>
        <v>0.000449133236483132</v>
      </c>
      <c r="CT37" s="89">
        <f t="shared" si="348"/>
        <v>0.128515253232752</v>
      </c>
      <c r="CU37" s="89">
        <f t="shared" si="348"/>
        <v>0.132512747288182</v>
      </c>
      <c r="CV37" s="89">
        <f t="shared" si="16"/>
        <v>0.297267645214402</v>
      </c>
      <c r="CW37" s="89"/>
      <c r="CX37">
        <f t="shared" si="30"/>
        <v>0.128515253232752</v>
      </c>
    </row>
    <row r="38" spans="1:102">
      <c r="A38" s="7" t="s">
        <v>27</v>
      </c>
      <c r="B38" s="127">
        <v>2018</v>
      </c>
      <c r="C38" s="51" t="s">
        <v>26</v>
      </c>
      <c r="D38">
        <v>9435</v>
      </c>
      <c r="E38">
        <v>4.2187599</v>
      </c>
      <c r="F38">
        <v>70674</v>
      </c>
      <c r="I38">
        <v>7</v>
      </c>
      <c r="J38">
        <v>7779</v>
      </c>
      <c r="K38">
        <v>20.644869</v>
      </c>
      <c r="L38">
        <v>767500</v>
      </c>
      <c r="M38">
        <v>10407</v>
      </c>
      <c r="N38">
        <v>38700</v>
      </c>
      <c r="O38" s="89"/>
      <c r="P38" s="90">
        <f t="shared" ref="P38:U38" si="349">(D38-MIN(D$32:D$41))/(MAX(D$32:D$41)-MIN(D$32:D$41))+0.001</f>
        <v>0.81729392971246</v>
      </c>
      <c r="Q38" s="91">
        <f t="shared" si="349"/>
        <v>0.831468596836069</v>
      </c>
      <c r="R38" s="91">
        <f t="shared" si="349"/>
        <v>0.001</v>
      </c>
      <c r="S38" s="97">
        <v>0.001</v>
      </c>
      <c r="T38" s="91">
        <v>0.001</v>
      </c>
      <c r="U38" s="91">
        <f t="shared" si="349"/>
        <v>0.167666666666667</v>
      </c>
      <c r="V38" s="91">
        <f t="shared" si="288"/>
        <v>0.391420899854862</v>
      </c>
      <c r="W38" s="91">
        <f t="shared" si="289"/>
        <v>0.999671557854976</v>
      </c>
      <c r="X38" s="91">
        <f t="shared" ref="X38:Z38" si="350">(L38-MIN(L$32:L$41))/(MAX(L$32:L$41)-MIN(L$32:L$41))+0.001</f>
        <v>0.732350560702097</v>
      </c>
      <c r="Y38" s="91">
        <f t="shared" si="350"/>
        <v>0.614573407202216</v>
      </c>
      <c r="Z38" s="91">
        <f t="shared" si="350"/>
        <v>0.001</v>
      </c>
      <c r="AA38" s="89"/>
      <c r="AB38" s="89">
        <f t="shared" ref="AB38:AL38" si="351">P38/SUM(P$32:P$41)</f>
        <v>0.123603252755323</v>
      </c>
      <c r="AC38" s="89">
        <f t="shared" si="351"/>
        <v>0.213557687157774</v>
      </c>
      <c r="AD38" s="89">
        <f t="shared" si="351"/>
        <v>0.000187936207955216</v>
      </c>
      <c r="AE38" s="89">
        <f t="shared" si="351"/>
        <v>0.1</v>
      </c>
      <c r="AF38" s="89">
        <f t="shared" si="351"/>
        <v>0.1</v>
      </c>
      <c r="AG38" s="89">
        <f t="shared" si="351"/>
        <v>0.0436253252385082</v>
      </c>
      <c r="AH38" s="89">
        <f t="shared" si="351"/>
        <v>0.124459017301294</v>
      </c>
      <c r="AI38" s="89">
        <f t="shared" si="351"/>
        <v>0.143223589800647</v>
      </c>
      <c r="AJ38" s="89">
        <f t="shared" si="351"/>
        <v>0.206367924204267</v>
      </c>
      <c r="AK38" s="89">
        <f t="shared" si="351"/>
        <v>0.126991967877233</v>
      </c>
      <c r="AL38" s="89">
        <f t="shared" si="351"/>
        <v>0.000156132413700595</v>
      </c>
      <c r="AM38" s="89"/>
      <c r="AN38" s="89">
        <f t="shared" ref="AN38:AX38" si="352">AB38*LN(AB38)</f>
        <v>-0.258414652870105</v>
      </c>
      <c r="AO38" s="89">
        <f t="shared" si="352"/>
        <v>-0.329700669141824</v>
      </c>
      <c r="AP38" s="89">
        <f t="shared" si="352"/>
        <v>-0.00161238140077785</v>
      </c>
      <c r="AQ38" s="89">
        <f t="shared" si="352"/>
        <v>-0.230258509299405</v>
      </c>
      <c r="AR38" s="89">
        <f t="shared" si="352"/>
        <v>-0.230258509299405</v>
      </c>
      <c r="AS38" s="89">
        <f t="shared" si="352"/>
        <v>-0.136639642143207</v>
      </c>
      <c r="AT38" s="89">
        <f t="shared" si="352"/>
        <v>-0.259345061170078</v>
      </c>
      <c r="AU38" s="89">
        <f t="shared" si="352"/>
        <v>-0.27833332044329</v>
      </c>
      <c r="AV38" s="89">
        <f t="shared" si="352"/>
        <v>-0.325668119891649</v>
      </c>
      <c r="AW38" s="89">
        <f t="shared" si="352"/>
        <v>-0.262064617486195</v>
      </c>
      <c r="AX38" s="89">
        <f t="shared" si="352"/>
        <v>-0.00136847033278724</v>
      </c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>
        <f t="shared" ref="BL38:BV38" si="353">AZ$37*P38</f>
        <v>0.186748623347698</v>
      </c>
      <c r="BM38" s="89">
        <f t="shared" si="353"/>
        <v>0.463942304791999</v>
      </c>
      <c r="BN38" s="89">
        <f t="shared" si="353"/>
        <v>0.000213524371998053</v>
      </c>
      <c r="BO38" s="89">
        <f t="shared" si="353"/>
        <v>4.03439153439154e-5</v>
      </c>
      <c r="BP38" s="89">
        <f t="shared" si="353"/>
        <v>0.000313492063492064</v>
      </c>
      <c r="BQ38" s="89">
        <f t="shared" si="353"/>
        <v>0.108340167548501</v>
      </c>
      <c r="BR38" s="89">
        <f t="shared" si="353"/>
        <v>0.184698733226451</v>
      </c>
      <c r="BS38" s="89">
        <f t="shared" si="353"/>
        <v>0.527959213300073</v>
      </c>
      <c r="BT38" s="89">
        <f t="shared" si="353"/>
        <v>0.238028523163985</v>
      </c>
      <c r="BU38" s="89">
        <f t="shared" si="353"/>
        <v>0.262730608228852</v>
      </c>
      <c r="BV38" s="89">
        <f t="shared" si="353"/>
        <v>0.00024747930099061</v>
      </c>
      <c r="BW38" s="89"/>
      <c r="BX38" s="89">
        <f t="shared" si="8"/>
        <v>0.650904452511695</v>
      </c>
      <c r="BY38" s="89">
        <f t="shared" si="9"/>
        <v>0.108694003527337</v>
      </c>
      <c r="BZ38" s="89">
        <f t="shared" si="10"/>
        <v>0.712657946526524</v>
      </c>
      <c r="CA38" s="89">
        <f t="shared" si="11"/>
        <v>0.501006610693828</v>
      </c>
      <c r="CB38" s="89"/>
      <c r="CC38" s="89">
        <f t="shared" ref="CC38:CF38" si="354">BX38/SUM(BX$32:BX$41)</f>
        <v>0.13505727469196</v>
      </c>
      <c r="CD38" s="89">
        <f t="shared" si="354"/>
        <v>0.0437055330887894</v>
      </c>
      <c r="CE38" s="89">
        <f t="shared" si="354"/>
        <v>0.13783763261053</v>
      </c>
      <c r="CF38" s="89">
        <f t="shared" si="354"/>
        <v>0.104216700373596</v>
      </c>
      <c r="CG38" s="89"/>
      <c r="CH38" s="89">
        <f t="shared" ref="CH38:CK38" si="355">CC38*LN(CC38)</f>
        <v>-0.270392272187389</v>
      </c>
      <c r="CI38" s="89">
        <f t="shared" si="355"/>
        <v>-0.136810581011477</v>
      </c>
      <c r="CJ38" s="89">
        <f t="shared" si="355"/>
        <v>-0.273149922907468</v>
      </c>
      <c r="CK38" s="89">
        <f t="shared" si="355"/>
        <v>-0.235663441428508</v>
      </c>
      <c r="CL38" s="89"/>
      <c r="CM38" s="89"/>
      <c r="CN38" s="89"/>
      <c r="CO38" s="89"/>
      <c r="CP38" s="89"/>
      <c r="CQ38" s="89"/>
      <c r="CR38" s="89">
        <f t="shared" ref="CR38:CU38" si="356">CM$37*BX38</f>
        <v>0.0525849147488406</v>
      </c>
      <c r="CS38" s="89">
        <f t="shared" si="356"/>
        <v>0.0488180895905418</v>
      </c>
      <c r="CT38" s="89">
        <f t="shared" si="356"/>
        <v>0.144901349226177</v>
      </c>
      <c r="CU38" s="89">
        <f t="shared" si="356"/>
        <v>0.133645550457079</v>
      </c>
      <c r="CV38" s="89">
        <f t="shared" si="16"/>
        <v>0.379949904022639</v>
      </c>
      <c r="CW38" s="89"/>
      <c r="CX38">
        <f t="shared" si="30"/>
        <v>0.133645550457079</v>
      </c>
    </row>
    <row r="39" spans="1:102">
      <c r="A39" s="7" t="s">
        <v>27</v>
      </c>
      <c r="B39" s="127">
        <v>2019</v>
      </c>
      <c r="C39" s="51" t="s">
        <v>26</v>
      </c>
      <c r="D39">
        <v>9456</v>
      </c>
      <c r="E39">
        <v>4.0826988</v>
      </c>
      <c r="F39">
        <v>76753</v>
      </c>
      <c r="I39">
        <v>7</v>
      </c>
      <c r="J39">
        <v>8040</v>
      </c>
      <c r="K39">
        <v>20.636757</v>
      </c>
      <c r="L39">
        <v>617500</v>
      </c>
      <c r="M39">
        <v>11151</v>
      </c>
      <c r="N39">
        <v>42100</v>
      </c>
      <c r="O39" s="89"/>
      <c r="P39" s="90">
        <f t="shared" ref="P39:U39" si="357">(D39-MIN(D$32:D$41))/(MAX(D$32:D$41)-MIN(D$32:D$41))+0.001</f>
        <v>0.850840255591054</v>
      </c>
      <c r="Q39" s="91">
        <f t="shared" si="357"/>
        <v>0.574733700173577</v>
      </c>
      <c r="R39" s="91">
        <f t="shared" si="357"/>
        <v>0.216368808899596</v>
      </c>
      <c r="S39" s="91">
        <v>0.001</v>
      </c>
      <c r="T39" s="91">
        <v>0.001</v>
      </c>
      <c r="U39" s="91">
        <f t="shared" si="357"/>
        <v>0.167666666666667</v>
      </c>
      <c r="V39" s="91">
        <f t="shared" si="288"/>
        <v>0.265150943396226</v>
      </c>
      <c r="W39" s="91">
        <f t="shared" si="289"/>
        <v>1.00011437190332</v>
      </c>
      <c r="X39" s="91">
        <f t="shared" ref="X39:Z39" si="358">(L39-MIN(L$32:L$41))/(MAX(L$32:L$41)-MIN(L$32:L$41))+0.001</f>
        <v>0.001</v>
      </c>
      <c r="Y39" s="91">
        <f t="shared" si="358"/>
        <v>0.743382271468144</v>
      </c>
      <c r="Z39" s="91">
        <f t="shared" si="358"/>
        <v>0.215782059380922</v>
      </c>
      <c r="AA39" s="89"/>
      <c r="AB39" s="89">
        <f t="shared" ref="AB39:AL39" si="359">P39/SUM(P$32:P$41)</f>
        <v>0.128676623357798</v>
      </c>
      <c r="AC39" s="89">
        <f t="shared" si="359"/>
        <v>0.147616879588416</v>
      </c>
      <c r="AD39" s="89">
        <f t="shared" si="359"/>
        <v>0.0406635334643769</v>
      </c>
      <c r="AE39" s="89">
        <f t="shared" si="359"/>
        <v>0.1</v>
      </c>
      <c r="AF39" s="89">
        <f t="shared" si="359"/>
        <v>0.1</v>
      </c>
      <c r="AG39" s="89">
        <f t="shared" si="359"/>
        <v>0.0436253252385082</v>
      </c>
      <c r="AH39" s="89">
        <f t="shared" si="359"/>
        <v>0.0843093096557739</v>
      </c>
      <c r="AI39" s="89">
        <f t="shared" si="359"/>
        <v>0.143287032055374</v>
      </c>
      <c r="AJ39" s="89">
        <f t="shared" si="359"/>
        <v>0.000281788442964288</v>
      </c>
      <c r="AK39" s="89">
        <f t="shared" si="359"/>
        <v>0.153608302006671</v>
      </c>
      <c r="AL39" s="89">
        <f t="shared" si="359"/>
        <v>0.0336905737644284</v>
      </c>
      <c r="AM39" s="89"/>
      <c r="AN39" s="89">
        <f t="shared" ref="AN39:AX39" si="360">AB39*LN(AB39)</f>
        <v>-0.263845344919332</v>
      </c>
      <c r="AO39" s="89">
        <f t="shared" si="360"/>
        <v>-0.282411020850298</v>
      </c>
      <c r="AP39" s="89">
        <f t="shared" si="360"/>
        <v>-0.130221858080752</v>
      </c>
      <c r="AQ39" s="89">
        <f t="shared" si="360"/>
        <v>-0.230258509299405</v>
      </c>
      <c r="AR39" s="89">
        <f t="shared" si="360"/>
        <v>-0.230258509299405</v>
      </c>
      <c r="AS39" s="89">
        <f t="shared" si="360"/>
        <v>-0.136639642143207</v>
      </c>
      <c r="AT39" s="89">
        <f t="shared" si="360"/>
        <v>-0.20851909488331</v>
      </c>
      <c r="AU39" s="89">
        <f t="shared" si="360"/>
        <v>-0.278393154537637</v>
      </c>
      <c r="AV39" s="89">
        <f t="shared" si="360"/>
        <v>-0.00230343847767715</v>
      </c>
      <c r="AW39" s="89">
        <f t="shared" si="360"/>
        <v>-0.287762021967033</v>
      </c>
      <c r="AX39" s="89">
        <f t="shared" si="360"/>
        <v>-0.114229143334571</v>
      </c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>
        <f t="shared" ref="BL39:BV39" si="361">AZ$37*P39</f>
        <v>0.194413834049073</v>
      </c>
      <c r="BM39" s="89">
        <f t="shared" si="361"/>
        <v>0.32068953477594</v>
      </c>
      <c r="BN39" s="89">
        <f t="shared" si="361"/>
        <v>0.046200014040253</v>
      </c>
      <c r="BO39" s="89">
        <f t="shared" si="361"/>
        <v>4.03439153439154e-5</v>
      </c>
      <c r="BP39" s="89">
        <f t="shared" si="361"/>
        <v>0.000313492063492064</v>
      </c>
      <c r="BQ39" s="89">
        <f t="shared" si="361"/>
        <v>0.108340167548501</v>
      </c>
      <c r="BR39" s="89">
        <f t="shared" si="361"/>
        <v>0.125116066559656</v>
      </c>
      <c r="BS39" s="89">
        <f t="shared" si="361"/>
        <v>0.528193077867655</v>
      </c>
      <c r="BT39" s="89">
        <f t="shared" si="361"/>
        <v>0.000325019923430918</v>
      </c>
      <c r="BU39" s="89">
        <f t="shared" si="361"/>
        <v>0.317796497603918</v>
      </c>
      <c r="BV39" s="89">
        <f t="shared" si="361"/>
        <v>0.0534015932219048</v>
      </c>
      <c r="BW39" s="89"/>
      <c r="BX39" s="89">
        <f t="shared" si="8"/>
        <v>0.561303382865266</v>
      </c>
      <c r="BY39" s="89">
        <f t="shared" si="9"/>
        <v>0.108694003527337</v>
      </c>
      <c r="BZ39" s="89">
        <f t="shared" si="10"/>
        <v>0.653309144427311</v>
      </c>
      <c r="CA39" s="89">
        <f t="shared" si="11"/>
        <v>0.371523110749254</v>
      </c>
      <c r="CB39" s="89"/>
      <c r="CC39" s="89">
        <f t="shared" ref="CC39:CF39" si="362">BX39/SUM(BX$32:BX$41)</f>
        <v>0.116465795974561</v>
      </c>
      <c r="CD39" s="89">
        <f t="shared" si="362"/>
        <v>0.0437055330887894</v>
      </c>
      <c r="CE39" s="89">
        <f t="shared" si="362"/>
        <v>0.126358776001272</v>
      </c>
      <c r="CF39" s="89">
        <f t="shared" si="362"/>
        <v>0.0772822391728538</v>
      </c>
      <c r="CG39" s="89"/>
      <c r="CH39" s="89">
        <f t="shared" ref="CH39:CK39" si="363">CC39*LN(CC39)</f>
        <v>-0.25041982169695</v>
      </c>
      <c r="CI39" s="89">
        <f t="shared" si="363"/>
        <v>-0.136810581011477</v>
      </c>
      <c r="CJ39" s="89">
        <f t="shared" si="363"/>
        <v>-0.261389553497357</v>
      </c>
      <c r="CK39" s="89">
        <f t="shared" si="363"/>
        <v>-0.197865030277885</v>
      </c>
      <c r="CL39" s="89"/>
      <c r="CM39" s="89"/>
      <c r="CN39" s="89"/>
      <c r="CO39" s="89"/>
      <c r="CP39" s="89"/>
      <c r="CQ39" s="89"/>
      <c r="CR39" s="89">
        <f t="shared" ref="CR39:CU39" si="364">CM$37*BX39</f>
        <v>0.0453462722866772</v>
      </c>
      <c r="CS39" s="89">
        <f t="shared" si="364"/>
        <v>0.0488180895905418</v>
      </c>
      <c r="CT39" s="89">
        <f t="shared" si="364"/>
        <v>0.132834239694812</v>
      </c>
      <c r="CU39" s="89">
        <f t="shared" si="364"/>
        <v>0.0991053003768721</v>
      </c>
      <c r="CV39" s="89">
        <f t="shared" si="16"/>
        <v>0.326103901948903</v>
      </c>
      <c r="CW39" s="89"/>
      <c r="CX39">
        <f t="shared" si="30"/>
        <v>0.0991053003768721</v>
      </c>
    </row>
    <row r="40" spans="1:102">
      <c r="A40" s="7" t="s">
        <v>27</v>
      </c>
      <c r="B40" s="127">
        <v>2020</v>
      </c>
      <c r="C40" s="51" t="s">
        <v>26</v>
      </c>
      <c r="D40">
        <v>9477</v>
      </c>
      <c r="E40">
        <v>3.9466377</v>
      </c>
      <c r="F40">
        <v>82832</v>
      </c>
      <c r="I40">
        <v>7</v>
      </c>
      <c r="J40">
        <v>8301</v>
      </c>
      <c r="K40">
        <v>20.628645</v>
      </c>
      <c r="L40">
        <v>631600</v>
      </c>
      <c r="M40">
        <v>11895</v>
      </c>
      <c r="N40">
        <v>49200</v>
      </c>
      <c r="O40" s="89"/>
      <c r="P40" s="90">
        <f t="shared" ref="P40:U40" si="365">(D40-MIN(D$32:D$41))/(MAX(D$32:D$41)-MIN(D$32:D$41))+0.001</f>
        <v>0.884386581469649</v>
      </c>
      <c r="Q40" s="91">
        <f t="shared" si="365"/>
        <v>0.317998803511085</v>
      </c>
      <c r="R40" s="91">
        <f t="shared" si="365"/>
        <v>0.431737617799192</v>
      </c>
      <c r="S40" s="97">
        <v>0.001</v>
      </c>
      <c r="T40" s="91">
        <v>0.001</v>
      </c>
      <c r="U40" s="91">
        <f t="shared" si="365"/>
        <v>0.167666666666667</v>
      </c>
      <c r="V40" s="91">
        <f t="shared" si="288"/>
        <v>0.138880986937591</v>
      </c>
      <c r="W40" s="91">
        <f t="shared" si="289"/>
        <v>1.00055718595166</v>
      </c>
      <c r="X40" s="91">
        <f t="shared" ref="X40:Z40" si="366">(L40-MIN(L$32:L$41))/(MAX(L$32:L$41)-MIN(L$32:L$41))+0.001</f>
        <v>0.0697469527059971</v>
      </c>
      <c r="Y40" s="91">
        <f t="shared" si="366"/>
        <v>0.872191135734072</v>
      </c>
      <c r="Z40" s="91">
        <f t="shared" si="366"/>
        <v>0.664297536323436</v>
      </c>
      <c r="AA40" s="89"/>
      <c r="AB40" s="89">
        <f t="shared" ref="AB40:AL40" si="367">P40/SUM(P$32:P$41)</f>
        <v>0.133749993960273</v>
      </c>
      <c r="AC40" s="89">
        <f t="shared" si="367"/>
        <v>0.0816760720190567</v>
      </c>
      <c r="AD40" s="89">
        <f t="shared" si="367"/>
        <v>0.0811391307207985</v>
      </c>
      <c r="AE40" s="89">
        <f t="shared" si="367"/>
        <v>0.1</v>
      </c>
      <c r="AF40" s="89">
        <f t="shared" si="367"/>
        <v>0.1</v>
      </c>
      <c r="AG40" s="89">
        <f t="shared" si="367"/>
        <v>0.0436253252385082</v>
      </c>
      <c r="AH40" s="89">
        <f t="shared" si="367"/>
        <v>0.0441596020102543</v>
      </c>
      <c r="AI40" s="89">
        <f t="shared" si="367"/>
        <v>0.143350474310102</v>
      </c>
      <c r="AJ40" s="89">
        <f t="shared" si="367"/>
        <v>0.0196538852045268</v>
      </c>
      <c r="AK40" s="89">
        <f t="shared" si="367"/>
        <v>0.18022463613611</v>
      </c>
      <c r="AL40" s="89">
        <f t="shared" si="367"/>
        <v>0.103718377761537</v>
      </c>
      <c r="AM40" s="89"/>
      <c r="AN40" s="89">
        <f t="shared" ref="AN40:AX40" si="368">AB40*LN(AB40)</f>
        <v>-0.269075955855413</v>
      </c>
      <c r="AO40" s="89">
        <f t="shared" si="368"/>
        <v>-0.204598086372598</v>
      </c>
      <c r="AP40" s="89">
        <f t="shared" si="368"/>
        <v>-0.203788224019444</v>
      </c>
      <c r="AQ40" s="89">
        <f t="shared" si="368"/>
        <v>-0.230258509299405</v>
      </c>
      <c r="AR40" s="89">
        <f t="shared" si="368"/>
        <v>-0.230258509299405</v>
      </c>
      <c r="AS40" s="89">
        <f t="shared" si="368"/>
        <v>-0.136639642143207</v>
      </c>
      <c r="AT40" s="89">
        <f t="shared" si="368"/>
        <v>-0.137775524614373</v>
      </c>
      <c r="AU40" s="89">
        <f t="shared" si="368"/>
        <v>-0.278452960542074</v>
      </c>
      <c r="AV40" s="89">
        <f t="shared" si="368"/>
        <v>-0.0772295535480343</v>
      </c>
      <c r="AW40" s="89">
        <f t="shared" si="368"/>
        <v>-0.308824146501266</v>
      </c>
      <c r="AX40" s="89">
        <f t="shared" si="368"/>
        <v>-0.235033722350855</v>
      </c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>
        <f t="shared" ref="BL40:BV40" si="369">AZ$37*P40</f>
        <v>0.202079044750448</v>
      </c>
      <c r="BM40" s="89">
        <f t="shared" si="369"/>
        <v>0.177436764759882</v>
      </c>
      <c r="BN40" s="89">
        <f t="shared" si="369"/>
        <v>0.092186503708508</v>
      </c>
      <c r="BO40" s="89">
        <f t="shared" si="369"/>
        <v>4.03439153439154e-5</v>
      </c>
      <c r="BP40" s="89">
        <f t="shared" si="369"/>
        <v>0.000313492063492064</v>
      </c>
      <c r="BQ40" s="89">
        <f t="shared" si="369"/>
        <v>0.108340167548501</v>
      </c>
      <c r="BR40" s="89">
        <f t="shared" si="369"/>
        <v>0.0655333998928615</v>
      </c>
      <c r="BS40" s="89">
        <f t="shared" si="369"/>
        <v>0.528426942435235</v>
      </c>
      <c r="BT40" s="89">
        <f t="shared" si="369"/>
        <v>0.022669149228043</v>
      </c>
      <c r="BU40" s="89">
        <f t="shared" si="369"/>
        <v>0.372862386978984</v>
      </c>
      <c r="BV40" s="89">
        <f t="shared" si="369"/>
        <v>0.164399889939108</v>
      </c>
      <c r="BW40" s="89"/>
      <c r="BX40" s="89">
        <f t="shared" si="8"/>
        <v>0.471702313218838</v>
      </c>
      <c r="BY40" s="89">
        <f t="shared" si="9"/>
        <v>0.108694003527337</v>
      </c>
      <c r="BZ40" s="89">
        <f t="shared" si="10"/>
        <v>0.593960342328096</v>
      </c>
      <c r="CA40" s="89">
        <f t="shared" si="11"/>
        <v>0.559931426146135</v>
      </c>
      <c r="CB40" s="89"/>
      <c r="CC40" s="89">
        <f t="shared" ref="CC40:CF40" si="370">BX40/SUM(BX$32:BX$41)</f>
        <v>0.0978743172571629</v>
      </c>
      <c r="CD40" s="89">
        <f t="shared" si="370"/>
        <v>0.0437055330887894</v>
      </c>
      <c r="CE40" s="89">
        <f t="shared" si="370"/>
        <v>0.114879919392013</v>
      </c>
      <c r="CF40" s="89">
        <f t="shared" si="370"/>
        <v>0.116473923542883</v>
      </c>
      <c r="CG40" s="89"/>
      <c r="CH40" s="89">
        <f t="shared" ref="CH40:CK40" si="371">CC40*LN(CC40)</f>
        <v>-0.227466872204513</v>
      </c>
      <c r="CI40" s="89">
        <f t="shared" si="371"/>
        <v>-0.136810581011477</v>
      </c>
      <c r="CJ40" s="89">
        <f t="shared" si="371"/>
        <v>-0.248584967095596</v>
      </c>
      <c r="CK40" s="89">
        <f t="shared" si="371"/>
        <v>-0.250429169398213</v>
      </c>
      <c r="CL40" s="89"/>
      <c r="CM40" s="89"/>
      <c r="CN40" s="89"/>
      <c r="CO40" s="89"/>
      <c r="CP40" s="89"/>
      <c r="CQ40" s="89"/>
      <c r="CR40" s="89">
        <f t="shared" ref="CR40:CU40" si="372">CM$37*BX40</f>
        <v>0.0381076298245139</v>
      </c>
      <c r="CS40" s="89">
        <f t="shared" si="372"/>
        <v>0.0488180895905418</v>
      </c>
      <c r="CT40" s="89">
        <f t="shared" si="372"/>
        <v>0.120767130163446</v>
      </c>
      <c r="CU40" s="89">
        <f t="shared" si="372"/>
        <v>0.149363984562768</v>
      </c>
      <c r="CV40" s="89">
        <f t="shared" si="16"/>
        <v>0.35705683414127</v>
      </c>
      <c r="CW40" s="89"/>
      <c r="CX40">
        <f t="shared" si="30"/>
        <v>0.120767130163446</v>
      </c>
    </row>
    <row r="41" spans="1:102">
      <c r="A41" s="7" t="s">
        <v>27</v>
      </c>
      <c r="B41" s="127">
        <v>2021</v>
      </c>
      <c r="C41" s="51" t="s">
        <v>26</v>
      </c>
      <c r="D41">
        <v>9498</v>
      </c>
      <c r="E41">
        <v>3.8105766</v>
      </c>
      <c r="F41">
        <v>88911</v>
      </c>
      <c r="I41">
        <v>7</v>
      </c>
      <c r="J41">
        <v>8562</v>
      </c>
      <c r="K41">
        <v>20.620533</v>
      </c>
      <c r="L41">
        <v>645700</v>
      </c>
      <c r="M41">
        <v>12639</v>
      </c>
      <c r="N41">
        <v>52800</v>
      </c>
      <c r="O41" s="89"/>
      <c r="P41" s="90">
        <f t="shared" ref="P41:U41" si="373">(D41-MIN(D$32:D$41))/(MAX(D$32:D$41)-MIN(D$32:D$41))+0.001</f>
        <v>0.917932907348243</v>
      </c>
      <c r="Q41" s="91">
        <f t="shared" si="373"/>
        <v>0.0612639068485923</v>
      </c>
      <c r="R41" s="91">
        <f t="shared" si="373"/>
        <v>0.647106426698788</v>
      </c>
      <c r="S41" s="91">
        <v>0.001</v>
      </c>
      <c r="T41" s="91">
        <v>0.001</v>
      </c>
      <c r="U41" s="91">
        <f t="shared" si="373"/>
        <v>0.167666666666667</v>
      </c>
      <c r="V41" s="91">
        <f t="shared" si="288"/>
        <v>0.012611030478955</v>
      </c>
      <c r="W41" s="91">
        <f t="shared" si="289"/>
        <v>1.001</v>
      </c>
      <c r="X41" s="91">
        <f t="shared" ref="X41:Z41" si="374">(L41-MIN(L$32:L$41))/(MAX(L$32:L$41)-MIN(L$32:L$41))+0.001</f>
        <v>0.138493905411994</v>
      </c>
      <c r="Y41" s="91">
        <f t="shared" si="374"/>
        <v>1.001</v>
      </c>
      <c r="Z41" s="91">
        <f t="shared" si="374"/>
        <v>0.891713834491472</v>
      </c>
      <c r="AA41" s="89"/>
      <c r="AB41" s="89">
        <f t="shared" ref="AB41:AL41" si="375">P41/SUM(P$32:P$41)</f>
        <v>0.138823364562748</v>
      </c>
      <c r="AC41" s="89">
        <f t="shared" si="375"/>
        <v>0.0157352644496978</v>
      </c>
      <c r="AD41" s="89">
        <f t="shared" si="375"/>
        <v>0.12161472797722</v>
      </c>
      <c r="AE41" s="89">
        <f t="shared" si="375"/>
        <v>0.1</v>
      </c>
      <c r="AF41" s="89">
        <f t="shared" si="375"/>
        <v>0.1</v>
      </c>
      <c r="AG41" s="89">
        <f t="shared" si="375"/>
        <v>0.0436253252385082</v>
      </c>
      <c r="AH41" s="89">
        <f t="shared" si="375"/>
        <v>0.00400989436473471</v>
      </c>
      <c r="AI41" s="89">
        <f t="shared" si="375"/>
        <v>0.14341391656483</v>
      </c>
      <c r="AJ41" s="89">
        <f t="shared" si="375"/>
        <v>0.0390259819660892</v>
      </c>
      <c r="AK41" s="89">
        <f t="shared" si="375"/>
        <v>0.206840970265548</v>
      </c>
      <c r="AL41" s="89">
        <f t="shared" si="375"/>
        <v>0.139225433309366</v>
      </c>
      <c r="AM41" s="89"/>
      <c r="AN41" s="89">
        <f t="shared" ref="AN41:AX41" si="376">AB41*LN(AB41)</f>
        <v>-0.274114078819192</v>
      </c>
      <c r="AO41" s="89">
        <f t="shared" si="376"/>
        <v>-0.0653304725303602</v>
      </c>
      <c r="AP41" s="89">
        <f t="shared" si="376"/>
        <v>-0.256229729677695</v>
      </c>
      <c r="AQ41" s="89">
        <f t="shared" si="376"/>
        <v>-0.230258509299405</v>
      </c>
      <c r="AR41" s="89">
        <f t="shared" si="376"/>
        <v>-0.230258509299405</v>
      </c>
      <c r="AS41" s="89">
        <f t="shared" si="376"/>
        <v>-0.136639642143207</v>
      </c>
      <c r="AT41" s="89">
        <f t="shared" si="376"/>
        <v>-0.0221305684276749</v>
      </c>
      <c r="AU41" s="89">
        <f t="shared" si="376"/>
        <v>-0.278512738469033</v>
      </c>
      <c r="AV41" s="89">
        <f t="shared" si="376"/>
        <v>-0.126581851591387</v>
      </c>
      <c r="AW41" s="89">
        <f t="shared" si="376"/>
        <v>-0.325941043540038</v>
      </c>
      <c r="AX41" s="89">
        <f t="shared" si="376"/>
        <v>-0.274505334400445</v>
      </c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>
        <f t="shared" ref="BL41:BV41" si="377">AZ$37*P41</f>
        <v>0.209744255451823</v>
      </c>
      <c r="BM41" s="89">
        <f t="shared" si="377"/>
        <v>0.0341839947438232</v>
      </c>
      <c r="BN41" s="89">
        <f t="shared" si="377"/>
        <v>0.138172993376763</v>
      </c>
      <c r="BO41" s="89">
        <f t="shared" si="377"/>
        <v>4.03439153439154e-5</v>
      </c>
      <c r="BP41" s="89">
        <f t="shared" si="377"/>
        <v>0.000313492063492064</v>
      </c>
      <c r="BQ41" s="89">
        <f t="shared" si="377"/>
        <v>0.108340167548501</v>
      </c>
      <c r="BR41" s="89">
        <f t="shared" si="377"/>
        <v>0.00595073322606644</v>
      </c>
      <c r="BS41" s="89">
        <f t="shared" si="377"/>
        <v>0.528660807002815</v>
      </c>
      <c r="BT41" s="89">
        <f t="shared" si="377"/>
        <v>0.0450132785326551</v>
      </c>
      <c r="BU41" s="89">
        <f t="shared" si="377"/>
        <v>0.427928276354051</v>
      </c>
      <c r="BV41" s="89">
        <f t="shared" si="377"/>
        <v>0.220680716443606</v>
      </c>
      <c r="BW41" s="89"/>
      <c r="BX41" s="89">
        <f t="shared" si="8"/>
        <v>0.38210124357241</v>
      </c>
      <c r="BY41" s="89">
        <f t="shared" si="9"/>
        <v>0.108694003527337</v>
      </c>
      <c r="BZ41" s="89">
        <f t="shared" si="10"/>
        <v>0.534611540228881</v>
      </c>
      <c r="CA41" s="89">
        <f t="shared" si="11"/>
        <v>0.693622271330312</v>
      </c>
      <c r="CB41" s="89"/>
      <c r="CC41" s="89">
        <f t="shared" ref="CC41:CF41" si="378">BX41/SUM(BX$32:BX$41)</f>
        <v>0.0792828385397643</v>
      </c>
      <c r="CD41" s="89">
        <f t="shared" si="378"/>
        <v>0.0437055330887894</v>
      </c>
      <c r="CE41" s="89">
        <f t="shared" si="378"/>
        <v>0.103401062782755</v>
      </c>
      <c r="CF41" s="89">
        <f t="shared" si="378"/>
        <v>0.144283574070163</v>
      </c>
      <c r="CG41" s="89"/>
      <c r="CH41" s="89">
        <f t="shared" ref="CH41:CK41" si="379">CC41*LN(CC41)</f>
        <v>-0.200960873609906</v>
      </c>
      <c r="CI41" s="89">
        <f t="shared" si="379"/>
        <v>-0.136810581011477</v>
      </c>
      <c r="CJ41" s="89">
        <f t="shared" si="379"/>
        <v>-0.234631491593875</v>
      </c>
      <c r="CK41" s="89">
        <f t="shared" si="379"/>
        <v>-0.279329342026106</v>
      </c>
      <c r="CL41" s="89"/>
      <c r="CM41" s="89"/>
      <c r="CN41" s="89"/>
      <c r="CO41" s="89"/>
      <c r="CP41" s="89"/>
      <c r="CQ41" s="89"/>
      <c r="CR41" s="89">
        <f t="shared" ref="CR41:CU41" si="380">CM$37*BX41</f>
        <v>0.0308689873623504</v>
      </c>
      <c r="CS41" s="89">
        <f t="shared" si="380"/>
        <v>0.0488180895905418</v>
      </c>
      <c r="CT41" s="89">
        <f t="shared" si="380"/>
        <v>0.108700020632081</v>
      </c>
      <c r="CU41" s="89">
        <f t="shared" si="380"/>
        <v>0.185026561092382</v>
      </c>
      <c r="CV41" s="89">
        <f t="shared" si="16"/>
        <v>0.373413658677356</v>
      </c>
      <c r="CW41" s="89"/>
      <c r="CX41">
        <f t="shared" si="30"/>
        <v>0.108700020632081</v>
      </c>
    </row>
  </sheetData>
  <autoFilter xmlns:etc="http://www.wps.cn/officeDocument/2017/etCustomData" ref="A1:A41" etc:filterBottomFollowUsedRange="0">
    <extLst/>
  </autoFilter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41"/>
  <sheetViews>
    <sheetView workbookViewId="0">
      <pane xSplit="1" topLeftCell="AS1" activePane="topRight" state="frozen"/>
      <selection/>
      <selection pane="topRight" activeCell="A2" sqref="A2:A1048576"/>
    </sheetView>
  </sheetViews>
  <sheetFormatPr defaultColWidth="8.61111111111111" defaultRowHeight="14.4"/>
  <cols>
    <col min="5" max="5" width="10.5462962962963"/>
    <col min="11" max="11" width="10.5462962962963"/>
    <col min="16" max="22" width="9.47222222222222"/>
    <col min="25" max="26" width="9.47222222222222"/>
    <col min="28" max="38" width="12.787037037037"/>
    <col min="40" max="50" width="13.9351851851852"/>
    <col min="64" max="74" width="12.787037037037"/>
    <col min="76" max="79" width="12.787037037037"/>
    <col min="81" max="84" width="12.787037037037"/>
    <col min="86" max="89" width="13.9351851851852"/>
    <col min="96" max="100" width="12.787037037037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5" t="s">
        <v>65</v>
      </c>
      <c r="B2" s="6">
        <v>2012</v>
      </c>
      <c r="C2" s="5" t="s">
        <v>58</v>
      </c>
      <c r="D2">
        <v>28577</v>
      </c>
      <c r="E2">
        <v>4.1249956</v>
      </c>
      <c r="F2">
        <v>313727</v>
      </c>
      <c r="G2">
        <v>385</v>
      </c>
      <c r="H2">
        <v>22900</v>
      </c>
      <c r="I2">
        <v>35</v>
      </c>
      <c r="J2">
        <v>47824</v>
      </c>
      <c r="K2">
        <v>54.924484</v>
      </c>
      <c r="L2">
        <v>555000</v>
      </c>
      <c r="M2">
        <v>6242</v>
      </c>
      <c r="N2">
        <v>181008</v>
      </c>
      <c r="O2" s="89"/>
      <c r="P2" s="90">
        <f t="shared" ref="P2:U2" si="0">(D2-MIN(D$2:D$11))/(MAX(D$2:D$11)-MIN(D$2:D$11))+0.001</f>
        <v>0.948403462050599</v>
      </c>
      <c r="Q2" s="91">
        <f t="shared" si="0"/>
        <v>0.914772139718191</v>
      </c>
      <c r="R2" s="91">
        <f t="shared" si="0"/>
        <v>0.001</v>
      </c>
      <c r="S2" s="91">
        <f t="shared" si="0"/>
        <v>0.0908876404494382</v>
      </c>
      <c r="T2" s="91">
        <f t="shared" si="0"/>
        <v>0.001</v>
      </c>
      <c r="U2" s="91">
        <f t="shared" si="0"/>
        <v>0.572428571428571</v>
      </c>
      <c r="V2" s="91">
        <f t="shared" ref="V2:V11" si="1">(MAX(J$2:J$11)-J2)/(MAX(J$2:J$11)-MIN(J$2:J$11))+0.001</f>
        <v>1.001</v>
      </c>
      <c r="W2" s="91">
        <f t="shared" ref="W2:W11" si="2">(MAX(K$2:K$11)-K2)/(MAX(K$2:K$11)-MIN(K$2:K$11))+0.001</f>
        <v>0.124443760689255</v>
      </c>
      <c r="X2" s="91">
        <f t="shared" ref="X2:Z2" si="3">(L2-MIN(L$2:L$11))/(MAX(L$2:L$11)-MIN(L$2:L$11))+0.001</f>
        <v>0.001</v>
      </c>
      <c r="Y2" s="91">
        <f t="shared" si="3"/>
        <v>0.001</v>
      </c>
      <c r="Z2" s="91">
        <f t="shared" si="3"/>
        <v>0.001</v>
      </c>
      <c r="AA2" s="91"/>
      <c r="AB2" s="89">
        <f t="shared" ref="AB2:AL2" si="4">P2/SUM(P$2:P$11)</f>
        <v>0.208077393872644</v>
      </c>
      <c r="AC2" s="89">
        <f t="shared" si="4"/>
        <v>0.157323012272453</v>
      </c>
      <c r="AD2" s="89">
        <f t="shared" si="4"/>
        <v>0.000212792623602501</v>
      </c>
      <c r="AE2" s="89">
        <f t="shared" si="4"/>
        <v>0.0248212587069256</v>
      </c>
      <c r="AF2" s="89">
        <f t="shared" si="4"/>
        <v>0.000178766616347637</v>
      </c>
      <c r="AG2" s="89">
        <f t="shared" si="4"/>
        <v>0.105253480430785</v>
      </c>
      <c r="AH2" s="89">
        <f t="shared" si="4"/>
        <v>0.245420858301233</v>
      </c>
      <c r="AI2" s="89">
        <f t="shared" si="4"/>
        <v>0.0236298471891125</v>
      </c>
      <c r="AJ2" s="89">
        <f t="shared" si="4"/>
        <v>0.000231438255726835</v>
      </c>
      <c r="AK2" s="89">
        <f t="shared" si="4"/>
        <v>0.000196536052082054</v>
      </c>
      <c r="AL2" s="89">
        <f t="shared" si="4"/>
        <v>0.000230754338911446</v>
      </c>
      <c r="AM2" s="89"/>
      <c r="AN2" s="89">
        <f t="shared" ref="AN2:AX2" si="5">AB2*LN(AB2)</f>
        <v>-0.326649294370911</v>
      </c>
      <c r="AO2" s="89">
        <f t="shared" si="5"/>
        <v>-0.29096170331504</v>
      </c>
      <c r="AP2" s="89">
        <f t="shared" si="5"/>
        <v>-0.00179920258761052</v>
      </c>
      <c r="AQ2" s="89">
        <f t="shared" si="5"/>
        <v>-0.0917407320650329</v>
      </c>
      <c r="AR2" s="89">
        <f t="shared" si="5"/>
        <v>-0.00154265389880356</v>
      </c>
      <c r="AS2" s="89">
        <f t="shared" si="5"/>
        <v>-0.236965974287701</v>
      </c>
      <c r="AT2" s="89">
        <f t="shared" si="5"/>
        <v>-0.344762498166768</v>
      </c>
      <c r="AU2" s="89">
        <f t="shared" si="5"/>
        <v>-0.0884995588745418</v>
      </c>
      <c r="AV2" s="89">
        <f t="shared" si="5"/>
        <v>-0.00193741533245497</v>
      </c>
      <c r="AW2" s="89">
        <f t="shared" si="5"/>
        <v>-0.00167736930054357</v>
      </c>
      <c r="AX2" s="89">
        <f t="shared" si="5"/>
        <v>-0.00193237303507163</v>
      </c>
      <c r="AY2" s="89"/>
      <c r="AZ2" s="89">
        <f t="shared" ref="AZ2:BJ2" si="6">SUM(AN2:AN11)</f>
        <v>-1.80043938243592</v>
      </c>
      <c r="BA2" s="89">
        <f t="shared" si="6"/>
        <v>-2.1427411736538</v>
      </c>
      <c r="BB2" s="89">
        <f t="shared" si="6"/>
        <v>-2.0395536916098</v>
      </c>
      <c r="BC2" s="89">
        <f t="shared" si="6"/>
        <v>-1.96211254799846</v>
      </c>
      <c r="BD2" s="89">
        <f t="shared" si="6"/>
        <v>-2.11423548556708</v>
      </c>
      <c r="BE2" s="89">
        <f t="shared" si="6"/>
        <v>-2.06449321277601</v>
      </c>
      <c r="BF2" s="89">
        <f t="shared" si="6"/>
        <v>-1.8983040232947</v>
      </c>
      <c r="BG2" s="89">
        <f t="shared" si="6"/>
        <v>-2.08053886392062</v>
      </c>
      <c r="BH2" s="89">
        <f t="shared" si="6"/>
        <v>-2.01010808793093</v>
      </c>
      <c r="BI2" s="89">
        <f t="shared" si="6"/>
        <v>-2.07657888463544</v>
      </c>
      <c r="BJ2" s="89">
        <f t="shared" si="6"/>
        <v>-1.9934668303125</v>
      </c>
      <c r="BK2" s="89"/>
      <c r="BL2" s="89">
        <f t="shared" ref="BL2:BV2" si="7">AZ$7*P2</f>
        <v>0.38094798856013</v>
      </c>
      <c r="BM2" s="89">
        <f t="shared" si="7"/>
        <v>0.368719963730486</v>
      </c>
      <c r="BN2" s="89">
        <f t="shared" si="7"/>
        <v>0.00019525406507167</v>
      </c>
      <c r="BO2" s="89">
        <f t="shared" si="7"/>
        <v>0.0238416100837548</v>
      </c>
      <c r="BP2" s="89">
        <f t="shared" si="7"/>
        <v>0.000436289143354101</v>
      </c>
      <c r="BQ2" s="89">
        <f t="shared" si="7"/>
        <v>0.172524962728426</v>
      </c>
      <c r="BR2" s="89">
        <f t="shared" si="7"/>
        <v>0.448187200515599</v>
      </c>
      <c r="BS2" s="89">
        <f t="shared" si="7"/>
        <v>0.0687253783466472</v>
      </c>
      <c r="BT2" s="89">
        <f t="shared" si="7"/>
        <v>0.000231494625352109</v>
      </c>
      <c r="BU2" s="89">
        <f t="shared" si="7"/>
        <v>0.000427174706572587</v>
      </c>
      <c r="BV2" s="89">
        <f t="shared" si="7"/>
        <v>0.000341330668075303</v>
      </c>
      <c r="BW2" s="89"/>
      <c r="BX2" s="89">
        <f t="shared" ref="BX2:BX41" si="8">SUM(BL2:BN2)</f>
        <v>0.749863206355688</v>
      </c>
      <c r="BY2" s="89">
        <f t="shared" ref="BY2:BY41" si="9">SUM(BO2:BQ2)</f>
        <v>0.196802861955535</v>
      </c>
      <c r="BZ2" s="89">
        <f t="shared" ref="BZ2:BZ41" si="10">SUM(BR2:BS2)</f>
        <v>0.516912578862246</v>
      </c>
      <c r="CA2" s="89">
        <f t="shared" ref="CA2:CA41" si="11">SUM(BT2:BV2)</f>
        <v>0.000999999999999999</v>
      </c>
      <c r="CB2" s="89"/>
      <c r="CC2" s="89">
        <f t="shared" ref="CC2:CF2" si="12">BX2/SUM(BX$2:BX$11)</f>
        <v>0.147260357499132</v>
      </c>
      <c r="CD2" s="89">
        <f t="shared" si="12"/>
        <v>0.0390464726676363</v>
      </c>
      <c r="CE2" s="89">
        <f t="shared" si="12"/>
        <v>0.109177378352858</v>
      </c>
      <c r="CF2" s="89">
        <f t="shared" si="12"/>
        <v>0.000214917100092484</v>
      </c>
      <c r="CG2" s="89"/>
      <c r="CH2" s="89">
        <f t="shared" ref="CH2:CK2" si="13">CC2*LN(CC2)</f>
        <v>-0.28208503716722</v>
      </c>
      <c r="CI2" s="89">
        <f t="shared" si="13"/>
        <v>-0.126627817668475</v>
      </c>
      <c r="CJ2" s="89">
        <f t="shared" si="13"/>
        <v>-0.241804026338686</v>
      </c>
      <c r="CK2" s="89">
        <f t="shared" si="13"/>
        <v>-0.00181503039868631</v>
      </c>
      <c r="CL2" s="89"/>
      <c r="CM2" s="89">
        <f t="shared" ref="CM2:CP2" si="14">SUM(CH2:CH11)</f>
        <v>-2.27851534837133</v>
      </c>
      <c r="CN2" s="89">
        <f t="shared" si="14"/>
        <v>-2.25721055742206</v>
      </c>
      <c r="CO2" s="89">
        <f t="shared" si="14"/>
        <v>-2.29530397706312</v>
      </c>
      <c r="CP2" s="89">
        <f t="shared" si="14"/>
        <v>-2.04231512732534</v>
      </c>
      <c r="CQ2" s="89"/>
      <c r="CR2" s="89">
        <f t="shared" ref="CR2:CU2" si="15">CM$7*BX2</f>
        <v>0.0767910895309479</v>
      </c>
      <c r="CS2" s="89">
        <f t="shared" si="15"/>
        <v>0.0224677573574364</v>
      </c>
      <c r="CT2" s="89">
        <f t="shared" si="15"/>
        <v>0.0815489283434599</v>
      </c>
      <c r="CU2" s="89">
        <f t="shared" si="15"/>
        <v>0.000625667881527126</v>
      </c>
      <c r="CV2" s="89">
        <f t="shared" ref="CV2:CV41" si="16">SUM(CR2:CU2)</f>
        <v>0.181433443113371</v>
      </c>
      <c r="CW2" s="89">
        <f>AVERAGE(CV2:CV11)</f>
        <v>0.475502092448907</v>
      </c>
      <c r="CX2">
        <f>MEDIAN(CR2:CU2)</f>
        <v>0.0496294234441922</v>
      </c>
    </row>
    <row r="3" spans="1:102">
      <c r="A3" s="5" t="s">
        <v>65</v>
      </c>
      <c r="B3" s="6">
        <v>2013</v>
      </c>
      <c r="C3" s="5" t="s">
        <v>58</v>
      </c>
      <c r="D3">
        <v>28704</v>
      </c>
      <c r="E3">
        <v>3.8586608</v>
      </c>
      <c r="F3">
        <v>359886</v>
      </c>
      <c r="G3">
        <v>381</v>
      </c>
      <c r="H3">
        <v>25000</v>
      </c>
      <c r="I3">
        <v>38</v>
      </c>
      <c r="J3">
        <v>51325</v>
      </c>
      <c r="K3">
        <v>59.19537</v>
      </c>
      <c r="L3">
        <v>612100</v>
      </c>
      <c r="M3">
        <v>7215</v>
      </c>
      <c r="N3">
        <v>202692</v>
      </c>
      <c r="O3" s="89"/>
      <c r="P3" s="90">
        <f t="shared" ref="P3:U3" si="17">(D3-MIN(D$2:D$11))/(MAX(D$2:D$11)-MIN(D$2:D$11))+0.001</f>
        <v>0.990680426098535</v>
      </c>
      <c r="Q3" s="91">
        <f t="shared" si="17"/>
        <v>0.387438627528043</v>
      </c>
      <c r="R3" s="91">
        <f t="shared" si="17"/>
        <v>0.132891524300168</v>
      </c>
      <c r="S3" s="91">
        <f t="shared" si="17"/>
        <v>0.0459438202247191</v>
      </c>
      <c r="T3" s="91">
        <f t="shared" si="17"/>
        <v>0.184118242064876</v>
      </c>
      <c r="U3" s="91">
        <f t="shared" si="17"/>
        <v>0.786714285714286</v>
      </c>
      <c r="V3" s="91">
        <f t="shared" si="1"/>
        <v>0.848947882736156</v>
      </c>
      <c r="W3" s="91">
        <f t="shared" si="2"/>
        <v>0.001</v>
      </c>
      <c r="X3" s="91">
        <f t="shared" ref="X3:Z3" si="18">(L3-MIN(L$2:L$11))/(MAX(L$2:L$11)-MIN(L$2:L$11))+0.001</f>
        <v>0.150542207043936</v>
      </c>
      <c r="Y3" s="91">
        <f t="shared" si="18"/>
        <v>0.15152599009901</v>
      </c>
      <c r="Z3" s="91">
        <f t="shared" si="18"/>
        <v>0.0928280489715716</v>
      </c>
      <c r="AA3" s="89"/>
      <c r="AB3" s="89">
        <f t="shared" ref="AB3:AL3" si="19">P3/SUM(P$2:P$11)</f>
        <v>0.217352856112018</v>
      </c>
      <c r="AC3" s="89">
        <f t="shared" si="19"/>
        <v>0.0666319067961495</v>
      </c>
      <c r="AD3" s="89">
        <f t="shared" si="19"/>
        <v>0.0282783361103684</v>
      </c>
      <c r="AE3" s="89">
        <f t="shared" si="19"/>
        <v>0.0125471784958115</v>
      </c>
      <c r="AF3" s="89">
        <f t="shared" si="19"/>
        <v>0.032914195141813</v>
      </c>
      <c r="AG3" s="89">
        <f t="shared" si="19"/>
        <v>0.144654583661676</v>
      </c>
      <c r="AH3" s="89">
        <f t="shared" si="19"/>
        <v>0.208141376657465</v>
      </c>
      <c r="AI3" s="89">
        <f t="shared" si="19"/>
        <v>0.000189883743935688</v>
      </c>
      <c r="AJ3" s="89">
        <f t="shared" si="19"/>
        <v>0.0348412258115165</v>
      </c>
      <c r="AK3" s="89">
        <f t="shared" si="19"/>
        <v>0.0297803198818838</v>
      </c>
      <c r="AL3" s="89">
        <f t="shared" si="19"/>
        <v>0.0214204750728744</v>
      </c>
      <c r="AM3" s="89"/>
      <c r="AN3" s="89">
        <f t="shared" ref="AN3:AX3" si="20">AB3*LN(AB3)</f>
        <v>-0.331731140987992</v>
      </c>
      <c r="AO3" s="89">
        <f t="shared" si="20"/>
        <v>-0.180477299406214</v>
      </c>
      <c r="AP3" s="89">
        <f t="shared" si="20"/>
        <v>-0.100830911460415</v>
      </c>
      <c r="AQ3" s="89">
        <f t="shared" si="20"/>
        <v>-0.0549348029422232</v>
      </c>
      <c r="AR3" s="89">
        <f t="shared" si="20"/>
        <v>-0.11236416626012</v>
      </c>
      <c r="AS3" s="89">
        <f t="shared" si="20"/>
        <v>-0.279676121002052</v>
      </c>
      <c r="AT3" s="89">
        <f t="shared" si="20"/>
        <v>-0.326685744816419</v>
      </c>
      <c r="AU3" s="89">
        <f t="shared" si="20"/>
        <v>-0.00162713251427679</v>
      </c>
      <c r="AV3" s="89">
        <f t="shared" si="20"/>
        <v>-0.116960390387456</v>
      </c>
      <c r="AW3" s="89">
        <f t="shared" si="20"/>
        <v>-0.104645289691596</v>
      </c>
      <c r="AX3" s="89">
        <f t="shared" si="20"/>
        <v>-0.082327626014374</v>
      </c>
      <c r="AY3" s="89" t="s">
        <v>181</v>
      </c>
      <c r="AZ3" s="91">
        <f t="shared" ref="AZ3:BJ3" si="21">-1/LN(10)*AZ2</f>
        <v>0.781920888793217</v>
      </c>
      <c r="BA3" s="91">
        <f t="shared" si="21"/>
        <v>0.930580667864741</v>
      </c>
      <c r="BB3" s="91">
        <f t="shared" si="21"/>
        <v>0.885766913811544</v>
      </c>
      <c r="BC3" s="91">
        <f t="shared" si="21"/>
        <v>0.852134652468861</v>
      </c>
      <c r="BD3" s="91">
        <f t="shared" si="21"/>
        <v>0.918200804825825</v>
      </c>
      <c r="BE3" s="91">
        <f t="shared" si="21"/>
        <v>0.896598010235339</v>
      </c>
      <c r="BF3" s="91">
        <f t="shared" si="21"/>
        <v>0.82442296229163</v>
      </c>
      <c r="BG3" s="91">
        <f t="shared" si="21"/>
        <v>0.903566547985986</v>
      </c>
      <c r="BH3" s="91">
        <f t="shared" si="21"/>
        <v>0.872978850617498</v>
      </c>
      <c r="BI3" s="91">
        <f t="shared" si="21"/>
        <v>0.901846750833982</v>
      </c>
      <c r="BJ3" s="91">
        <f t="shared" si="21"/>
        <v>0.865751644261884</v>
      </c>
      <c r="BK3" s="89"/>
      <c r="BL3" s="89">
        <f t="shared" ref="BL3:BV3" si="22">AZ$7*P3</f>
        <v>0.397929500185644</v>
      </c>
      <c r="BM3" s="89">
        <f t="shared" si="22"/>
        <v>0.156166055444078</v>
      </c>
      <c r="BN3" s="89">
        <f t="shared" si="22"/>
        <v>0.0259476103331785</v>
      </c>
      <c r="BO3" s="89">
        <f t="shared" si="22"/>
        <v>0.0120519648451568</v>
      </c>
      <c r="BP3" s="89">
        <f t="shared" si="22"/>
        <v>0.0803287901063478</v>
      </c>
      <c r="BQ3" s="89">
        <f t="shared" si="22"/>
        <v>0.237108802032803</v>
      </c>
      <c r="BR3" s="89">
        <f t="shared" si="22"/>
        <v>0.380107467479683</v>
      </c>
      <c r="BS3" s="89">
        <f t="shared" si="22"/>
        <v>0.000552260538945455</v>
      </c>
      <c r="BT3" s="89">
        <f t="shared" si="22"/>
        <v>0.0348497118193156</v>
      </c>
      <c r="BU3" s="89">
        <f t="shared" si="22"/>
        <v>0.0647280703586653</v>
      </c>
      <c r="BV3" s="89">
        <f t="shared" si="22"/>
        <v>0.0316850599715935</v>
      </c>
      <c r="BW3" s="89"/>
      <c r="BX3" s="89">
        <f t="shared" si="8"/>
        <v>0.580043165962901</v>
      </c>
      <c r="BY3" s="89">
        <f t="shared" si="9"/>
        <v>0.329489556984308</v>
      </c>
      <c r="BZ3" s="89">
        <f t="shared" si="10"/>
        <v>0.380659728018628</v>
      </c>
      <c r="CA3" s="89">
        <f t="shared" si="11"/>
        <v>0.131262842149574</v>
      </c>
      <c r="CB3" s="89"/>
      <c r="CC3" s="89">
        <f t="shared" ref="CC3:CF3" si="23">BX3/SUM(BX$2:BX$11)</f>
        <v>0.113910594973383</v>
      </c>
      <c r="CD3" s="89">
        <f t="shared" si="23"/>
        <v>0.0653720421198252</v>
      </c>
      <c r="CE3" s="89">
        <f t="shared" si="23"/>
        <v>0.0803993418791634</v>
      </c>
      <c r="CF3" s="89">
        <f t="shared" si="23"/>
        <v>0.028210629384684</v>
      </c>
      <c r="CG3" s="89"/>
      <c r="CH3" s="89">
        <f t="shared" ref="CH3:CK3" si="24">CC3*LN(CC3)</f>
        <v>-0.247452700550048</v>
      </c>
      <c r="CI3" s="89">
        <f t="shared" si="24"/>
        <v>-0.178312743791404</v>
      </c>
      <c r="CJ3" s="89">
        <f t="shared" si="24"/>
        <v>-0.202666583830796</v>
      </c>
      <c r="CK3" s="89">
        <f t="shared" si="24"/>
        <v>-0.100657117951858</v>
      </c>
      <c r="CL3" s="89" t="s">
        <v>181</v>
      </c>
      <c r="CM3" s="91">
        <f t="shared" ref="CM3:CP3" si="25">-1/LN(10)*CM2</f>
        <v>0.989546642729534</v>
      </c>
      <c r="CN3" s="91">
        <f t="shared" si="25"/>
        <v>0.980294089582163</v>
      </c>
      <c r="CO3" s="91">
        <f t="shared" si="25"/>
        <v>0.9968378515291</v>
      </c>
      <c r="CP3" s="91">
        <f t="shared" si="25"/>
        <v>0.886966190104931</v>
      </c>
      <c r="CQ3" s="89"/>
      <c r="CR3" s="89">
        <f t="shared" ref="CR3:CU3" si="26">CM$7*BX3</f>
        <v>0.0594003630418741</v>
      </c>
      <c r="CS3" s="89">
        <f t="shared" si="26"/>
        <v>0.0376157711558343</v>
      </c>
      <c r="CT3" s="89">
        <f t="shared" si="26"/>
        <v>0.0600534677483727</v>
      </c>
      <c r="CU3" s="89">
        <f t="shared" si="26"/>
        <v>0.0821269443709539</v>
      </c>
      <c r="CV3" s="89">
        <f t="shared" si="16"/>
        <v>0.239196546317035</v>
      </c>
      <c r="CW3" s="89"/>
      <c r="CX3">
        <f t="shared" ref="CX3:CX41" si="27">MEDIAN(CR3:CU3)</f>
        <v>0.0597269153951234</v>
      </c>
    </row>
    <row r="4" spans="1:102">
      <c r="A4" s="5" t="s">
        <v>65</v>
      </c>
      <c r="B4" s="6">
        <v>2014</v>
      </c>
      <c r="C4" s="5" t="s">
        <v>58</v>
      </c>
      <c r="D4">
        <v>28718</v>
      </c>
      <c r="E4">
        <v>3.6634863</v>
      </c>
      <c r="F4">
        <v>398236</v>
      </c>
      <c r="G4">
        <v>377</v>
      </c>
      <c r="H4">
        <v>27100</v>
      </c>
      <c r="I4">
        <v>40</v>
      </c>
      <c r="J4">
        <v>53742</v>
      </c>
      <c r="K4">
        <v>49.129936</v>
      </c>
      <c r="L4">
        <v>663000</v>
      </c>
      <c r="M4">
        <v>8218</v>
      </c>
      <c r="N4">
        <v>227910</v>
      </c>
      <c r="O4" s="89"/>
      <c r="P4" s="90">
        <f t="shared" ref="P4:U4" si="28">(D4-MIN(D$2:D$11))/(MAX(D$2:D$11)-MIN(D$2:D$11))+0.001</f>
        <v>0.995340878828229</v>
      </c>
      <c r="Q4" s="91">
        <f t="shared" si="28"/>
        <v>0.001</v>
      </c>
      <c r="R4" s="91">
        <f t="shared" si="28"/>
        <v>0.242470153752961</v>
      </c>
      <c r="S4" s="91">
        <f t="shared" si="28"/>
        <v>0.001</v>
      </c>
      <c r="T4" s="91">
        <f t="shared" si="28"/>
        <v>0.367236484129752</v>
      </c>
      <c r="U4" s="91">
        <f t="shared" si="28"/>
        <v>0.929571428571429</v>
      </c>
      <c r="V4" s="91">
        <f t="shared" si="1"/>
        <v>0.743975027144408</v>
      </c>
      <c r="W4" s="91">
        <f t="shared" si="2"/>
        <v>0.291926759911056</v>
      </c>
      <c r="X4" s="91">
        <f t="shared" ref="X4:Z4" si="29">(L4-MIN(L$2:L$11))/(MAX(L$2:L$11)-MIN(L$2:L$11))+0.001</f>
        <v>0.283846906492908</v>
      </c>
      <c r="Y4" s="91">
        <f t="shared" si="29"/>
        <v>0.306693069306931</v>
      </c>
      <c r="Z4" s="91">
        <f t="shared" si="29"/>
        <v>0.199621986389257</v>
      </c>
      <c r="AA4" s="89"/>
      <c r="AB4" s="89">
        <f t="shared" ref="AB4:AL4" si="30">P4/SUM(P$2:P$11)</f>
        <v>0.218375348012422</v>
      </c>
      <c r="AC4" s="89">
        <f t="shared" si="30"/>
        <v>0.000171980546238453</v>
      </c>
      <c r="AD4" s="89">
        <f t="shared" si="30"/>
        <v>0.0515958601623944</v>
      </c>
      <c r="AE4" s="89">
        <f t="shared" si="30"/>
        <v>0.00027309828469729</v>
      </c>
      <c r="AF4" s="89">
        <f t="shared" si="30"/>
        <v>0.0656496236672783</v>
      </c>
      <c r="AG4" s="89">
        <f t="shared" si="30"/>
        <v>0.170921985815603</v>
      </c>
      <c r="AH4" s="89">
        <f t="shared" si="30"/>
        <v>0.182404585131333</v>
      </c>
      <c r="AI4" s="89">
        <f t="shared" si="30"/>
        <v>0.0554321461269259</v>
      </c>
      <c r="AJ4" s="89">
        <f t="shared" si="30"/>
        <v>0.0656930329321766</v>
      </c>
      <c r="AK4" s="89">
        <f t="shared" si="30"/>
        <v>0.0602762450425119</v>
      </c>
      <c r="AL4" s="89">
        <f t="shared" si="30"/>
        <v>0.0460636395014427</v>
      </c>
      <c r="AM4" s="89"/>
      <c r="AN4" s="89">
        <f t="shared" ref="AN4:AX4" si="31">AB4*LN(AB4)</f>
        <v>-0.332266808864181</v>
      </c>
      <c r="AO4" s="89">
        <f t="shared" si="31"/>
        <v>-0.00149074959310138</v>
      </c>
      <c r="AP4" s="89">
        <f t="shared" si="31"/>
        <v>-0.152946322320899</v>
      </c>
      <c r="AQ4" s="89">
        <f t="shared" si="31"/>
        <v>-0.00224095680788725</v>
      </c>
      <c r="AR4" s="89">
        <f t="shared" si="31"/>
        <v>-0.178791721996474</v>
      </c>
      <c r="AS4" s="89">
        <f t="shared" si="31"/>
        <v>-0.301941900724437</v>
      </c>
      <c r="AT4" s="89">
        <f t="shared" si="31"/>
        <v>-0.310366520580699</v>
      </c>
      <c r="AU4" s="89">
        <f t="shared" si="31"/>
        <v>-0.160342781902879</v>
      </c>
      <c r="AV4" s="89">
        <f t="shared" si="31"/>
        <v>-0.178866520191325</v>
      </c>
      <c r="AW4" s="89">
        <f t="shared" si="31"/>
        <v>-0.169304953772163</v>
      </c>
      <c r="AX4" s="89">
        <f t="shared" si="31"/>
        <v>-0.141771508364303</v>
      </c>
      <c r="AY4" s="91" t="s">
        <v>182</v>
      </c>
      <c r="AZ4" s="89">
        <f t="shared" ref="AZ4:BJ4" si="32">1-AZ3</f>
        <v>0.218079111206783</v>
      </c>
      <c r="BA4" s="89">
        <f t="shared" si="32"/>
        <v>0.0694193321352592</v>
      </c>
      <c r="BB4" s="89">
        <f t="shared" si="32"/>
        <v>0.114233086188456</v>
      </c>
      <c r="BC4" s="89">
        <f t="shared" si="32"/>
        <v>0.147865347531139</v>
      </c>
      <c r="BD4" s="89">
        <f t="shared" si="32"/>
        <v>0.081799195174175</v>
      </c>
      <c r="BE4" s="89">
        <f t="shared" si="32"/>
        <v>0.103401989764661</v>
      </c>
      <c r="BF4" s="89">
        <f t="shared" si="32"/>
        <v>0.17557703770837</v>
      </c>
      <c r="BG4" s="89">
        <f t="shared" si="32"/>
        <v>0.0964334520140139</v>
      </c>
      <c r="BH4" s="89">
        <f t="shared" si="32"/>
        <v>0.127021149382502</v>
      </c>
      <c r="BI4" s="89">
        <f t="shared" si="32"/>
        <v>0.0981532491660176</v>
      </c>
      <c r="BJ4" s="89">
        <f t="shared" si="32"/>
        <v>0.134248355738116</v>
      </c>
      <c r="BK4" s="89"/>
      <c r="BL4" s="89">
        <f t="shared" ref="BL4:BV4" si="33">AZ$7*P4</f>
        <v>0.399801477845149</v>
      </c>
      <c r="BM4" s="89">
        <f t="shared" si="33"/>
        <v>0.000403073014274435</v>
      </c>
      <c r="BN4" s="89">
        <f t="shared" si="33"/>
        <v>0.0473432831788186</v>
      </c>
      <c r="BO4" s="89">
        <f t="shared" si="33"/>
        <v>0.000262319606558806</v>
      </c>
      <c r="BP4" s="89">
        <f t="shared" si="33"/>
        <v>0.160221291069341</v>
      </c>
      <c r="BQ4" s="89">
        <f t="shared" si="33"/>
        <v>0.280164694902387</v>
      </c>
      <c r="BR4" s="89">
        <f t="shared" si="33"/>
        <v>0.333106977691678</v>
      </c>
      <c r="BS4" s="89">
        <f t="shared" si="33"/>
        <v>0.16121962976108</v>
      </c>
      <c r="BT4" s="89">
        <f t="shared" si="33"/>
        <v>0.0657090332759309</v>
      </c>
      <c r="BU4" s="89">
        <f t="shared" si="33"/>
        <v>0.131011521889034</v>
      </c>
      <c r="BV4" s="89">
        <f t="shared" si="33"/>
        <v>0.0681371059767642</v>
      </c>
      <c r="BW4" s="89"/>
      <c r="BX4" s="89">
        <f t="shared" si="8"/>
        <v>0.447547834038242</v>
      </c>
      <c r="BY4" s="89">
        <f t="shared" si="9"/>
        <v>0.440648305578287</v>
      </c>
      <c r="BZ4" s="89">
        <f t="shared" si="10"/>
        <v>0.494326607452758</v>
      </c>
      <c r="CA4" s="89">
        <f t="shared" si="11"/>
        <v>0.264857661141729</v>
      </c>
      <c r="CB4" s="89"/>
      <c r="CC4" s="89">
        <f t="shared" ref="CC4:CF4" si="34">BX4/SUM(BX$2:BX$11)</f>
        <v>0.0878907692494143</v>
      </c>
      <c r="CD4" s="89">
        <f t="shared" si="34"/>
        <v>0.0874263811452613</v>
      </c>
      <c r="CE4" s="89">
        <f t="shared" si="34"/>
        <v>0.10440698342173</v>
      </c>
      <c r="CF4" s="89">
        <f t="shared" si="34"/>
        <v>0.0569224404698582</v>
      </c>
      <c r="CG4" s="89"/>
      <c r="CH4" s="89">
        <f t="shared" ref="CH4:CK4" si="35">CC4*LN(CC4)</f>
        <v>-0.21372051137395</v>
      </c>
      <c r="CI4" s="89">
        <f t="shared" si="35"/>
        <v>-0.213054436262074</v>
      </c>
      <c r="CJ4" s="89">
        <f t="shared" si="35"/>
        <v>-0.235903268573818</v>
      </c>
      <c r="CK4" s="89">
        <f t="shared" si="35"/>
        <v>-0.16314345027713</v>
      </c>
      <c r="CL4" s="91" t="s">
        <v>182</v>
      </c>
      <c r="CM4" s="89">
        <f t="shared" ref="CM4:CP4" si="36">1-CM3</f>
        <v>0.010453357270466</v>
      </c>
      <c r="CN4" s="89">
        <f t="shared" si="36"/>
        <v>0.0197059104178372</v>
      </c>
      <c r="CO4" s="89">
        <f t="shared" si="36"/>
        <v>0.00316214847090002</v>
      </c>
      <c r="CP4" s="89">
        <f t="shared" si="36"/>
        <v>0.113033809895069</v>
      </c>
      <c r="CQ4" s="89"/>
      <c r="CR4" s="89">
        <f t="shared" ref="CR4:CU4" si="37">CM$7*BX4</f>
        <v>0.0458319404148903</v>
      </c>
      <c r="CS4" s="89">
        <f t="shared" si="37"/>
        <v>0.0503060733534217</v>
      </c>
      <c r="CT4" s="89">
        <f t="shared" si="37"/>
        <v>0.077985730542985</v>
      </c>
      <c r="CU4" s="89">
        <f t="shared" si="37"/>
        <v>0.165712931752775</v>
      </c>
      <c r="CV4" s="89">
        <f t="shared" si="16"/>
        <v>0.339836676064072</v>
      </c>
      <c r="CW4" s="89"/>
      <c r="CX4">
        <f t="shared" si="27"/>
        <v>0.0641459019482034</v>
      </c>
    </row>
    <row r="5" spans="1:102">
      <c r="A5" s="5" t="s">
        <v>65</v>
      </c>
      <c r="B5" s="6">
        <v>2015</v>
      </c>
      <c r="C5" s="5" t="s">
        <v>58</v>
      </c>
      <c r="D5">
        <v>28735</v>
      </c>
      <c r="E5">
        <v>3.8845659</v>
      </c>
      <c r="F5">
        <v>414710</v>
      </c>
      <c r="G5">
        <v>400</v>
      </c>
      <c r="H5">
        <v>29333</v>
      </c>
      <c r="I5">
        <v>41</v>
      </c>
      <c r="J5">
        <v>58166</v>
      </c>
      <c r="K5">
        <v>44.735802</v>
      </c>
      <c r="L5">
        <v>615400</v>
      </c>
      <c r="M5">
        <v>8314</v>
      </c>
      <c r="N5">
        <v>237235</v>
      </c>
      <c r="O5" s="89"/>
      <c r="P5" s="90">
        <f t="shared" ref="P5:U5" si="38">(D5-MIN(D$2:D$11))/(MAX(D$2:D$11)-MIN(D$2:D$11))+0.001</f>
        <v>1.001</v>
      </c>
      <c r="Q5" s="91">
        <f t="shared" si="38"/>
        <v>0.438729812032047</v>
      </c>
      <c r="R5" s="91">
        <f t="shared" si="38"/>
        <v>0.289541818462356</v>
      </c>
      <c r="S5" s="91">
        <f t="shared" si="38"/>
        <v>0.259426966292135</v>
      </c>
      <c r="T5" s="91">
        <f t="shared" si="38"/>
        <v>0.561952214858737</v>
      </c>
      <c r="U5" s="91">
        <f t="shared" si="38"/>
        <v>1.001</v>
      </c>
      <c r="V5" s="91">
        <f t="shared" si="1"/>
        <v>0.551836047774159</v>
      </c>
      <c r="W5" s="91">
        <f t="shared" si="2"/>
        <v>0.41893282514729</v>
      </c>
      <c r="X5" s="91">
        <f t="shared" ref="X5:Z5" si="39">(L5-MIN(L$2:L$11))/(MAX(L$2:L$11)-MIN(L$2:L$11))+0.001</f>
        <v>0.159184751408997</v>
      </c>
      <c r="Y5" s="91">
        <f t="shared" si="39"/>
        <v>0.321544554455446</v>
      </c>
      <c r="Z5" s="91">
        <f t="shared" si="39"/>
        <v>0.23911177409724</v>
      </c>
      <c r="AA5" s="89"/>
      <c r="AB5" s="89">
        <f t="shared" ref="AB5:AL5" si="40">P5/SUM(P$2:P$11)</f>
        <v>0.219616945320055</v>
      </c>
      <c r="AC5" s="89">
        <f t="shared" si="40"/>
        <v>0.0754529927243654</v>
      </c>
      <c r="AD5" s="89">
        <f t="shared" si="40"/>
        <v>0.0616123631932439</v>
      </c>
      <c r="AE5" s="89">
        <f t="shared" si="40"/>
        <v>0.0708490594986038</v>
      </c>
      <c r="AF5" s="89">
        <f t="shared" si="40"/>
        <v>0.100458295999357</v>
      </c>
      <c r="AG5" s="89">
        <f t="shared" si="40"/>
        <v>0.184055686892566</v>
      </c>
      <c r="AH5" s="89">
        <f t="shared" si="40"/>
        <v>0.135296779706588</v>
      </c>
      <c r="AI5" s="89">
        <f t="shared" si="40"/>
        <v>0.0795485332965222</v>
      </c>
      <c r="AJ5" s="89">
        <f t="shared" si="40"/>
        <v>0.036841441204408</v>
      </c>
      <c r="AK5" s="89">
        <f t="shared" si="40"/>
        <v>0.0631950973011562</v>
      </c>
      <c r="AL5" s="89">
        <f t="shared" si="40"/>
        <v>0.0551760793577517</v>
      </c>
      <c r="AM5" s="89"/>
      <c r="AN5" s="89">
        <f t="shared" ref="AN5:AX5" si="41">AB5*LN(AB5)</f>
        <v>-0.332910828471471</v>
      </c>
      <c r="AO5" s="89">
        <f t="shared" si="41"/>
        <v>-0.194989051594066</v>
      </c>
      <c r="AP5" s="89">
        <f t="shared" si="41"/>
        <v>-0.171707046900651</v>
      </c>
      <c r="AQ5" s="89">
        <f t="shared" si="41"/>
        <v>-0.187551884474069</v>
      </c>
      <c r="AR5" s="89">
        <f t="shared" si="41"/>
        <v>-0.230854430260869</v>
      </c>
      <c r="AS5" s="89">
        <f t="shared" si="41"/>
        <v>-0.311517364473052</v>
      </c>
      <c r="AT5" s="89">
        <f t="shared" si="41"/>
        <v>-0.270632057465462</v>
      </c>
      <c r="AU5" s="89">
        <f t="shared" si="41"/>
        <v>-0.20136819957145</v>
      </c>
      <c r="AV5" s="89">
        <f t="shared" si="41"/>
        <v>-0.121618458559897</v>
      </c>
      <c r="AW5" s="89">
        <f t="shared" si="41"/>
        <v>-0.174515065744974</v>
      </c>
      <c r="AX5" s="89">
        <f t="shared" si="41"/>
        <v>-0.159857558704253</v>
      </c>
      <c r="AY5" s="91" t="s">
        <v>183</v>
      </c>
      <c r="AZ5" s="77">
        <f t="shared" ref="AZ5:BB5" si="42">AZ4/(3-SUM($AZ3:$BB3))</f>
        <v>0.54284788515766</v>
      </c>
      <c r="BA5" s="77">
        <f t="shared" si="42"/>
        <v>0.172800308246628</v>
      </c>
      <c r="BB5" s="77">
        <f t="shared" si="42"/>
        <v>0.284351806595713</v>
      </c>
      <c r="BC5" s="77">
        <f t="shared" ref="BC5:BE5" si="43">BC4/(3-SUM($BC3:$BE3))</f>
        <v>0.443951382429781</v>
      </c>
      <c r="BD5" s="77">
        <f t="shared" si="43"/>
        <v>0.245594159724075</v>
      </c>
      <c r="BE5" s="77">
        <f t="shared" si="43"/>
        <v>0.310454457846143</v>
      </c>
      <c r="BF5" s="77">
        <f>BF4/(2-SUM($BF3:$BG3))</f>
        <v>0.64547892210909</v>
      </c>
      <c r="BG5" s="77">
        <f>BG4/(2-SUM($BF3:$BG3))</f>
        <v>0.35452107789091</v>
      </c>
      <c r="BH5" s="77">
        <f t="shared" ref="BH5:BJ5" si="44">BH4/(3-SUM($BH3:$BJ3))</f>
        <v>0.353403194059338</v>
      </c>
      <c r="BI5" s="77">
        <f t="shared" si="44"/>
        <v>0.27308579658744</v>
      </c>
      <c r="BJ5" s="77">
        <f t="shared" si="44"/>
        <v>0.37351100935322</v>
      </c>
      <c r="BK5" s="89"/>
      <c r="BL5" s="89">
        <f t="shared" ref="BL5:BV5" si="45">AZ$7*P5</f>
        <v>0.402074593574549</v>
      </c>
      <c r="BM5" s="89">
        <f t="shared" si="45"/>
        <v>0.176840147787813</v>
      </c>
      <c r="BN5" s="89">
        <f t="shared" si="45"/>
        <v>0.0565342170630186</v>
      </c>
      <c r="BO5" s="89">
        <f t="shared" si="45"/>
        <v>0.0680527797284974</v>
      </c>
      <c r="BP5" s="89">
        <f t="shared" si="45"/>
        <v>0.245173650426658</v>
      </c>
      <c r="BQ5" s="89">
        <f t="shared" si="45"/>
        <v>0.30169264133718</v>
      </c>
      <c r="BR5" s="89">
        <f t="shared" si="45"/>
        <v>0.247078774620872</v>
      </c>
      <c r="BS5" s="89">
        <f t="shared" si="45"/>
        <v>0.231360067797785</v>
      </c>
      <c r="BT5" s="89">
        <f t="shared" si="45"/>
        <v>0.0368504143891944</v>
      </c>
      <c r="BU5" s="89">
        <f t="shared" si="45"/>
        <v>0.137355700699518</v>
      </c>
      <c r="BV5" s="89">
        <f t="shared" si="45"/>
        <v>0.0816161815972819</v>
      </c>
      <c r="BW5" s="89"/>
      <c r="BX5" s="89">
        <f t="shared" si="8"/>
        <v>0.635448958425381</v>
      </c>
      <c r="BY5" s="89">
        <f t="shared" si="9"/>
        <v>0.614919071492335</v>
      </c>
      <c r="BZ5" s="89">
        <f t="shared" si="10"/>
        <v>0.478438842418657</v>
      </c>
      <c r="CA5" s="89">
        <f t="shared" si="11"/>
        <v>0.255822296685994</v>
      </c>
      <c r="CB5" s="89"/>
      <c r="CC5" s="89">
        <f t="shared" ref="CC5:CF5" si="46">BX5/SUM(BX$2:BX$11)</f>
        <v>0.124791348604702</v>
      </c>
      <c r="CD5" s="89">
        <f t="shared" si="46"/>
        <v>0.122002396099599</v>
      </c>
      <c r="CE5" s="89">
        <f t="shared" si="46"/>
        <v>0.101051320191156</v>
      </c>
      <c r="CF5" s="89">
        <f t="shared" si="46"/>
        <v>0.054980586142753</v>
      </c>
      <c r="CG5" s="89"/>
      <c r="CH5" s="89">
        <f t="shared" ref="CH5:CK5" si="47">CC5*LN(CC5)</f>
        <v>-0.259704791487573</v>
      </c>
      <c r="CI5" s="89">
        <f t="shared" si="47"/>
        <v>-0.256658221211989</v>
      </c>
      <c r="CJ5" s="89">
        <f t="shared" si="47"/>
        <v>-0.231622436203098</v>
      </c>
      <c r="CK5" s="89">
        <f t="shared" si="47"/>
        <v>-0.159486317206247</v>
      </c>
      <c r="CL5" s="91" t="s">
        <v>183</v>
      </c>
      <c r="CM5" s="89">
        <f t="shared" ref="CM5:CP5" si="48">CM4/(4-SUM($CM3:$CP3))</f>
        <v>0.0714245575801283</v>
      </c>
      <c r="CN5" s="89">
        <f t="shared" si="48"/>
        <v>0.134644391929877</v>
      </c>
      <c r="CO5" s="89">
        <f t="shared" si="48"/>
        <v>0.0216059826229056</v>
      </c>
      <c r="CP5" s="89">
        <f t="shared" si="48"/>
        <v>0.772325067867088</v>
      </c>
      <c r="CQ5" s="89"/>
      <c r="CR5" s="89">
        <f t="shared" ref="CR5:CU5" si="49">CM$7*BX5</f>
        <v>0.0650742928112743</v>
      </c>
      <c r="CS5" s="89">
        <f t="shared" si="49"/>
        <v>0.0702014816017839</v>
      </c>
      <c r="CT5" s="89">
        <f t="shared" si="49"/>
        <v>0.0754792521455055</v>
      </c>
      <c r="CU5" s="89">
        <f t="shared" si="49"/>
        <v>0.16005979441493</v>
      </c>
      <c r="CV5" s="89">
        <f t="shared" si="16"/>
        <v>0.370814820973494</v>
      </c>
      <c r="CW5" s="89"/>
      <c r="CX5">
        <f t="shared" si="27"/>
        <v>0.0728403668736447</v>
      </c>
    </row>
    <row r="6" spans="1:102">
      <c r="A6" s="5" t="s">
        <v>65</v>
      </c>
      <c r="B6" s="6">
        <v>2016</v>
      </c>
      <c r="C6" s="5" t="s">
        <v>58</v>
      </c>
      <c r="D6">
        <v>26165</v>
      </c>
      <c r="E6">
        <v>4.1685458</v>
      </c>
      <c r="F6">
        <v>437159</v>
      </c>
      <c r="G6">
        <v>407</v>
      </c>
      <c r="H6">
        <v>28533</v>
      </c>
      <c r="I6">
        <v>40</v>
      </c>
      <c r="J6">
        <v>61610</v>
      </c>
      <c r="K6">
        <v>42.055248</v>
      </c>
      <c r="L6">
        <v>629700</v>
      </c>
      <c r="M6">
        <v>9046</v>
      </c>
      <c r="N6">
        <v>249748</v>
      </c>
      <c r="O6" s="89"/>
      <c r="P6" s="90">
        <f t="shared" ref="P6:U6" si="50">(D6-MIN(D$2:D$11))/(MAX(D$2:D$11)-MIN(D$2:D$11))+0.001</f>
        <v>0.145474034620506</v>
      </c>
      <c r="Q6" s="91">
        <f t="shared" si="50"/>
        <v>1.001</v>
      </c>
      <c r="R6" s="91">
        <f t="shared" si="50"/>
        <v>0.35368603365364</v>
      </c>
      <c r="S6" s="91">
        <f t="shared" si="50"/>
        <v>0.338078651685393</v>
      </c>
      <c r="T6" s="91">
        <f t="shared" si="50"/>
        <v>0.492192884548308</v>
      </c>
      <c r="U6" s="91">
        <f t="shared" si="50"/>
        <v>0.929571428571429</v>
      </c>
      <c r="V6" s="91">
        <f t="shared" si="1"/>
        <v>0.402259500542888</v>
      </c>
      <c r="W6" s="91">
        <f t="shared" si="2"/>
        <v>0.496410347724718</v>
      </c>
      <c r="X6" s="91">
        <f t="shared" ref="X6:Z6" si="51">(L6-MIN(L$2:L$11))/(MAX(L$2:L$11)-MIN(L$2:L$11))+0.001</f>
        <v>0.196635776990928</v>
      </c>
      <c r="Y6" s="91">
        <f t="shared" si="51"/>
        <v>0.434787128712871</v>
      </c>
      <c r="Z6" s="91">
        <f t="shared" si="51"/>
        <v>0.292102199147105</v>
      </c>
      <c r="AA6" s="89"/>
      <c r="AB6" s="89">
        <f t="shared" ref="AB6:AL6" si="52">P6/SUM(P$2:P$11)</f>
        <v>0.0319166464602791</v>
      </c>
      <c r="AC6" s="89">
        <f t="shared" si="52"/>
        <v>0.172152526784692</v>
      </c>
      <c r="AD6" s="89">
        <f t="shared" si="52"/>
        <v>0.0752617790327206</v>
      </c>
      <c r="AE6" s="89">
        <f t="shared" si="52"/>
        <v>0.0923286998680536</v>
      </c>
      <c r="AF6" s="89">
        <f t="shared" si="52"/>
        <v>0.087987656561084</v>
      </c>
      <c r="AG6" s="89">
        <f t="shared" si="52"/>
        <v>0.170921985815603</v>
      </c>
      <c r="AH6" s="89">
        <f t="shared" si="52"/>
        <v>0.0986242476354256</v>
      </c>
      <c r="AI6" s="89">
        <f t="shared" si="52"/>
        <v>0.0942602553543862</v>
      </c>
      <c r="AJ6" s="89">
        <f t="shared" si="52"/>
        <v>0.0455090412402713</v>
      </c>
      <c r="AK6" s="89">
        <f t="shared" si="52"/>
        <v>0.0854513457733195</v>
      </c>
      <c r="AL6" s="89">
        <f t="shared" si="52"/>
        <v>0.0674038498587699</v>
      </c>
      <c r="AM6" s="89"/>
      <c r="AN6" s="89">
        <f t="shared" ref="AN6:AX6" si="53">AB6*LN(AB6)</f>
        <v>-0.109940960424812</v>
      </c>
      <c r="AO6" s="89">
        <f t="shared" si="53"/>
        <v>-0.302880750499549</v>
      </c>
      <c r="AP6" s="89">
        <f t="shared" si="53"/>
        <v>-0.194685879684303</v>
      </c>
      <c r="AQ6" s="89">
        <f t="shared" si="53"/>
        <v>-0.219963917154468</v>
      </c>
      <c r="AR6" s="89">
        <f t="shared" si="53"/>
        <v>-0.21385916772768</v>
      </c>
      <c r="AS6" s="89">
        <f t="shared" si="53"/>
        <v>-0.301941900724437</v>
      </c>
      <c r="AT6" s="89">
        <f t="shared" si="53"/>
        <v>-0.22845696760582</v>
      </c>
      <c r="AU6" s="89">
        <f t="shared" si="53"/>
        <v>-0.222614034891985</v>
      </c>
      <c r="AV6" s="89">
        <f t="shared" si="53"/>
        <v>-0.140615850044937</v>
      </c>
      <c r="AW6" s="89">
        <f t="shared" si="53"/>
        <v>-0.210193914223402</v>
      </c>
      <c r="AX6" s="89">
        <f t="shared" si="53"/>
        <v>-0.181791765120578</v>
      </c>
      <c r="AY6" s="89" t="s">
        <v>184</v>
      </c>
      <c r="AZ6" s="92">
        <v>0.26049795615013</v>
      </c>
      <c r="BA6" s="92">
        <v>0.633345720302242</v>
      </c>
      <c r="BB6" s="92">
        <v>0.106156323547628</v>
      </c>
      <c r="BC6" s="92">
        <v>0.0806878306878307</v>
      </c>
      <c r="BD6" s="92">
        <v>0.626984126984127</v>
      </c>
      <c r="BE6" s="92">
        <v>0.292328042328042</v>
      </c>
      <c r="BF6" s="92">
        <v>0.25</v>
      </c>
      <c r="BG6" s="92">
        <v>0.75</v>
      </c>
      <c r="BH6" s="92">
        <v>0.10958605664488</v>
      </c>
      <c r="BI6" s="92">
        <v>0.581263616557734</v>
      </c>
      <c r="BJ6" s="92">
        <v>0.309150326797386</v>
      </c>
      <c r="BK6" s="89"/>
      <c r="BL6" s="89">
        <f t="shared" ref="BL6:BV6" si="54">AZ$7*P6</f>
        <v>0.0584329803653245</v>
      </c>
      <c r="BM6" s="89">
        <f t="shared" si="54"/>
        <v>0.403476087288709</v>
      </c>
      <c r="BN6" s="89">
        <f t="shared" si="54"/>
        <v>0.0690586358299488</v>
      </c>
      <c r="BO6" s="89">
        <f t="shared" si="54"/>
        <v>0.0886846588960438</v>
      </c>
      <c r="BP6" s="89">
        <f t="shared" si="54"/>
        <v>0.214738411964565</v>
      </c>
      <c r="BQ6" s="89">
        <f t="shared" si="54"/>
        <v>0.280164694902387</v>
      </c>
      <c r="BR6" s="89">
        <f t="shared" si="54"/>
        <v>0.180107451977143</v>
      </c>
      <c r="BS6" s="89">
        <f t="shared" si="54"/>
        <v>0.274147846172554</v>
      </c>
      <c r="BT6" s="89">
        <f t="shared" si="54"/>
        <v>0.0455201255253358</v>
      </c>
      <c r="BU6" s="89">
        <f t="shared" si="54"/>
        <v>0.185730064129458</v>
      </c>
      <c r="BV6" s="89">
        <f t="shared" si="54"/>
        <v>0.0997034387811466</v>
      </c>
      <c r="BW6" s="89"/>
      <c r="BX6" s="89">
        <f t="shared" si="8"/>
        <v>0.530967703483982</v>
      </c>
      <c r="BY6" s="89">
        <f t="shared" si="9"/>
        <v>0.583587765762996</v>
      </c>
      <c r="BZ6" s="89">
        <f t="shared" si="10"/>
        <v>0.454255298149697</v>
      </c>
      <c r="CA6" s="89">
        <f t="shared" si="11"/>
        <v>0.33095362843594</v>
      </c>
      <c r="CB6" s="89"/>
      <c r="CC6" s="89">
        <f t="shared" ref="CC6:CF6" si="55">BX6/SUM(BX$2:BX$11)</f>
        <v>0.104273010294168</v>
      </c>
      <c r="CD6" s="89">
        <f t="shared" si="55"/>
        <v>0.11578614009272</v>
      </c>
      <c r="CE6" s="89">
        <f t="shared" si="55"/>
        <v>0.0959435010539688</v>
      </c>
      <c r="CF6" s="89">
        <f t="shared" si="55"/>
        <v>0.0711275940885378</v>
      </c>
      <c r="CG6" s="89"/>
      <c r="CH6" s="89">
        <f t="shared" ref="CH6:CK6" si="56">CC6*LN(CC6)</f>
        <v>-0.235734448958046</v>
      </c>
      <c r="CI6" s="89">
        <f t="shared" si="56"/>
        <v>-0.24963612329546</v>
      </c>
      <c r="CJ6" s="89">
        <f t="shared" si="56"/>
        <v>-0.224891162687893</v>
      </c>
      <c r="CK6" s="89">
        <f t="shared" si="56"/>
        <v>-0.188010140853244</v>
      </c>
      <c r="CL6" s="89" t="s">
        <v>184</v>
      </c>
      <c r="CM6" s="92">
        <v>0.133389037433155</v>
      </c>
      <c r="CN6" s="92">
        <v>0.0936831550802139</v>
      </c>
      <c r="CO6" s="92">
        <v>0.293917112299465</v>
      </c>
      <c r="CP6" s="92">
        <v>0.479010695187166</v>
      </c>
      <c r="CQ6" s="89"/>
      <c r="CR6" s="89">
        <f t="shared" ref="CR6:CU6" si="57">CM$7*BX6</f>
        <v>0.0543747020932507</v>
      </c>
      <c r="CS6" s="89">
        <f t="shared" si="57"/>
        <v>0.0666245815108823</v>
      </c>
      <c r="CT6" s="89">
        <f t="shared" si="57"/>
        <v>0.0716640187785383</v>
      </c>
      <c r="CU6" s="89">
        <f t="shared" si="57"/>
        <v>0.207067055587231</v>
      </c>
      <c r="CV6" s="89">
        <f t="shared" si="16"/>
        <v>0.399730357969902</v>
      </c>
      <c r="CW6" s="89"/>
      <c r="CX6">
        <f t="shared" si="27"/>
        <v>0.0691443001447103</v>
      </c>
    </row>
    <row r="7" spans="1:102">
      <c r="A7" s="5" t="s">
        <v>65</v>
      </c>
      <c r="B7" s="6">
        <v>2017</v>
      </c>
      <c r="C7" s="5" t="s">
        <v>58</v>
      </c>
      <c r="D7">
        <v>26387</v>
      </c>
      <c r="E7">
        <v>4.1309736</v>
      </c>
      <c r="F7">
        <v>450236</v>
      </c>
      <c r="G7">
        <v>407</v>
      </c>
      <c r="H7">
        <v>29700</v>
      </c>
      <c r="I7">
        <v>32</v>
      </c>
      <c r="J7">
        <v>64105</v>
      </c>
      <c r="K7">
        <v>39.423866</v>
      </c>
      <c r="L7">
        <v>722300</v>
      </c>
      <c r="M7">
        <v>9778</v>
      </c>
      <c r="N7">
        <v>256897</v>
      </c>
      <c r="O7" s="89"/>
      <c r="P7" s="90">
        <f t="shared" ref="P7:U7" si="58">(D7-MIN(D$2:D$11))/(MAX(D$2:D$11)-MIN(D$2:D$11))+0.001</f>
        <v>0.219375499334221</v>
      </c>
      <c r="Q7" s="91">
        <f t="shared" si="58"/>
        <v>0.926608368914949</v>
      </c>
      <c r="R7" s="91">
        <f t="shared" si="58"/>
        <v>0.391051346231324</v>
      </c>
      <c r="S7" s="91">
        <f t="shared" si="58"/>
        <v>0.338078651685393</v>
      </c>
      <c r="T7" s="91">
        <f t="shared" si="58"/>
        <v>0.593954307638647</v>
      </c>
      <c r="U7" s="91">
        <f t="shared" si="58"/>
        <v>0.358142857142857</v>
      </c>
      <c r="V7" s="91">
        <f t="shared" si="1"/>
        <v>0.293899022801303</v>
      </c>
      <c r="W7" s="91">
        <f t="shared" si="2"/>
        <v>0.572466625014726</v>
      </c>
      <c r="X7" s="91">
        <f t="shared" ref="X7:Z7" si="59">(L7-MIN(L$2:L$11))/(MAX(L$2:L$11)-MIN(L$2:L$11))+0.001</f>
        <v>0.439150809780217</v>
      </c>
      <c r="Y7" s="91">
        <f t="shared" si="59"/>
        <v>0.548029702970297</v>
      </c>
      <c r="Z7" s="91">
        <f t="shared" si="59"/>
        <v>0.322376997251595</v>
      </c>
      <c r="AA7" s="89"/>
      <c r="AB7" s="89">
        <f t="shared" ref="AB7:AL7" si="60">P7/SUM(P$2:P$11)</f>
        <v>0.048130446595248</v>
      </c>
      <c r="AC7" s="89">
        <f t="shared" si="60"/>
        <v>0.159358613435115</v>
      </c>
      <c r="AD7" s="89">
        <f t="shared" si="60"/>
        <v>0.0832128419278535</v>
      </c>
      <c r="AE7" s="89">
        <f t="shared" si="60"/>
        <v>0.0923286998680536</v>
      </c>
      <c r="AF7" s="89">
        <f t="shared" si="60"/>
        <v>0.106179201841664</v>
      </c>
      <c r="AG7" s="89">
        <f t="shared" si="60"/>
        <v>0.0658523771998949</v>
      </c>
      <c r="AH7" s="89">
        <f t="shared" si="60"/>
        <v>0.0720568935362533</v>
      </c>
      <c r="AI7" s="89">
        <f t="shared" si="60"/>
        <v>0.108702106036024</v>
      </c>
      <c r="AJ7" s="89">
        <f t="shared" si="60"/>
        <v>0.101636297416561</v>
      </c>
      <c r="AK7" s="89">
        <f t="shared" si="60"/>
        <v>0.107707594245483</v>
      </c>
      <c r="AL7" s="89">
        <f t="shared" si="60"/>
        <v>0.074389890881049</v>
      </c>
      <c r="AM7" s="89"/>
      <c r="AN7" s="89">
        <f t="shared" ref="AN7:AX7" si="61">AB7*LN(AB7)</f>
        <v>-0.146020089344951</v>
      </c>
      <c r="AO7" s="89">
        <f t="shared" si="61"/>
        <v>-0.292677740361207</v>
      </c>
      <c r="AP7" s="89">
        <f t="shared" si="61"/>
        <v>-0.206896548508674</v>
      </c>
      <c r="AQ7" s="89">
        <f t="shared" si="61"/>
        <v>-0.219963917154468</v>
      </c>
      <c r="AR7" s="89">
        <f t="shared" si="61"/>
        <v>-0.238120347955628</v>
      </c>
      <c r="AS7" s="89">
        <f t="shared" si="61"/>
        <v>-0.179140839409093</v>
      </c>
      <c r="AT7" s="89">
        <f t="shared" si="61"/>
        <v>-0.189531195475436</v>
      </c>
      <c r="AU7" s="89">
        <f t="shared" si="61"/>
        <v>-0.241225638385552</v>
      </c>
      <c r="AV7" s="89">
        <f t="shared" si="61"/>
        <v>-0.232376611003076</v>
      </c>
      <c r="AW7" s="89">
        <f t="shared" si="61"/>
        <v>-0.240008621878751</v>
      </c>
      <c r="AX7" s="89">
        <f t="shared" si="61"/>
        <v>-0.193297312598507</v>
      </c>
      <c r="AY7" s="89" t="s">
        <v>185</v>
      </c>
      <c r="AZ7" s="89">
        <f t="shared" ref="AZ7:BJ7" si="62">AVERAGE(AZ5:AZ6)</f>
        <v>0.401672920653895</v>
      </c>
      <c r="BA7" s="89">
        <f t="shared" si="62"/>
        <v>0.403073014274435</v>
      </c>
      <c r="BB7" s="89">
        <f t="shared" si="62"/>
        <v>0.19525406507167</v>
      </c>
      <c r="BC7" s="89">
        <f t="shared" si="62"/>
        <v>0.262319606558806</v>
      </c>
      <c r="BD7" s="89">
        <f t="shared" si="62"/>
        <v>0.436289143354101</v>
      </c>
      <c r="BE7" s="89">
        <f t="shared" si="62"/>
        <v>0.301391250087093</v>
      </c>
      <c r="BF7" s="89">
        <f t="shared" si="62"/>
        <v>0.447739461054545</v>
      </c>
      <c r="BG7" s="89">
        <f t="shared" si="62"/>
        <v>0.552260538945455</v>
      </c>
      <c r="BH7" s="89">
        <f t="shared" si="62"/>
        <v>0.231494625352109</v>
      </c>
      <c r="BI7" s="89">
        <f t="shared" si="62"/>
        <v>0.427174706572587</v>
      </c>
      <c r="BJ7" s="89">
        <f t="shared" si="62"/>
        <v>0.341330668075303</v>
      </c>
      <c r="BK7" s="89"/>
      <c r="BL7" s="89">
        <f t="shared" ref="BL7:BV7" si="63">AZ$7*P7</f>
        <v>0.0881171975374832</v>
      </c>
      <c r="BM7" s="89">
        <f t="shared" si="63"/>
        <v>0.373490828310466</v>
      </c>
      <c r="BN7" s="89">
        <f t="shared" si="63"/>
        <v>0.0763543650034152</v>
      </c>
      <c r="BO7" s="89">
        <f t="shared" si="63"/>
        <v>0.0886846588960438</v>
      </c>
      <c r="BP7" s="89">
        <f t="shared" si="63"/>
        <v>0.259135816071143</v>
      </c>
      <c r="BQ7" s="89">
        <f t="shared" si="63"/>
        <v>0.107941123424049</v>
      </c>
      <c r="BR7" s="89">
        <f t="shared" si="63"/>
        <v>0.131590190073513</v>
      </c>
      <c r="BS7" s="89">
        <f t="shared" si="63"/>
        <v>0.316150726858918</v>
      </c>
      <c r="BT7" s="89">
        <f t="shared" si="63"/>
        <v>0.101661052183147</v>
      </c>
      <c r="BU7" s="89">
        <f t="shared" si="63"/>
        <v>0.234104427559398</v>
      </c>
      <c r="BV7" s="89">
        <f t="shared" si="63"/>
        <v>0.110037155843997</v>
      </c>
      <c r="BW7" s="89"/>
      <c r="BX7" s="89">
        <f t="shared" si="8"/>
        <v>0.537962390851364</v>
      </c>
      <c r="BY7" s="89">
        <f t="shared" si="9"/>
        <v>0.455761598391236</v>
      </c>
      <c r="BZ7" s="89">
        <f t="shared" si="10"/>
        <v>0.447740916932431</v>
      </c>
      <c r="CA7" s="89">
        <f t="shared" si="11"/>
        <v>0.445802635586542</v>
      </c>
      <c r="CB7" s="89"/>
      <c r="CC7" s="89">
        <f t="shared" ref="CC7:CF7" si="64">BX7/SUM(BX$2:BX$11)</f>
        <v>0.10564664771708</v>
      </c>
      <c r="CD7" s="89">
        <f t="shared" si="64"/>
        <v>0.090424918711611</v>
      </c>
      <c r="CE7" s="89">
        <f t="shared" si="64"/>
        <v>0.0945675951619945</v>
      </c>
      <c r="CF7" s="89">
        <f t="shared" si="64"/>
        <v>0.095810609653846</v>
      </c>
      <c r="CG7" s="89"/>
      <c r="CH7" s="89">
        <f t="shared" ref="CH7:CK7" si="65">CC7*LN(CC7)</f>
        <v>-0.237457244024055</v>
      </c>
      <c r="CI7" s="89">
        <f t="shared" si="65"/>
        <v>-0.217312365699235</v>
      </c>
      <c r="CJ7" s="89">
        <f t="shared" si="65"/>
        <v>-0.223032037666635</v>
      </c>
      <c r="CK7" s="89">
        <f t="shared" si="65"/>
        <v>-0.224712465128908</v>
      </c>
      <c r="CL7" s="89" t="s">
        <v>185</v>
      </c>
      <c r="CM7" s="89">
        <f t="shared" ref="CM7:CP7" si="66">AVERAGE(CM5:CM6)</f>
        <v>0.102406797506642</v>
      </c>
      <c r="CN7" s="89">
        <f t="shared" si="66"/>
        <v>0.114163773505046</v>
      </c>
      <c r="CO7" s="89">
        <f t="shared" si="66"/>
        <v>0.157761547461185</v>
      </c>
      <c r="CP7" s="89">
        <f t="shared" si="66"/>
        <v>0.625667881527127</v>
      </c>
      <c r="CQ7" s="89"/>
      <c r="CR7" s="89">
        <f t="shared" ref="CR7:CU7" si="67">CM$7*BX7</f>
        <v>0.0550910056261045</v>
      </c>
      <c r="CS7" s="89">
        <f t="shared" si="67"/>
        <v>0.0520314638910346</v>
      </c>
      <c r="CT7" s="89">
        <f t="shared" si="67"/>
        <v>0.0706362999169503</v>
      </c>
      <c r="CU7" s="89">
        <f t="shared" si="67"/>
        <v>0.278924390586642</v>
      </c>
      <c r="CV7" s="89">
        <f t="shared" si="16"/>
        <v>0.456683160020731</v>
      </c>
      <c r="CW7" s="89"/>
      <c r="CX7">
        <f t="shared" si="27"/>
        <v>0.0628636527715274</v>
      </c>
    </row>
    <row r="8" spans="1:102">
      <c r="A8" s="5" t="s">
        <v>65</v>
      </c>
      <c r="B8" s="6">
        <v>2018</v>
      </c>
      <c r="C8" s="5" t="s">
        <v>58</v>
      </c>
      <c r="D8">
        <v>26112</v>
      </c>
      <c r="E8">
        <v>3.9291513</v>
      </c>
      <c r="F8">
        <v>538547</v>
      </c>
      <c r="G8">
        <v>466</v>
      </c>
      <c r="H8">
        <v>30867</v>
      </c>
      <c r="I8">
        <v>33</v>
      </c>
      <c r="J8">
        <v>68699</v>
      </c>
      <c r="K8">
        <v>35.717285</v>
      </c>
      <c r="L8">
        <v>774973</v>
      </c>
      <c r="M8">
        <v>10510</v>
      </c>
      <c r="N8">
        <v>325466</v>
      </c>
      <c r="O8" s="89"/>
      <c r="P8" s="90">
        <f t="shared" ref="P8:U8" si="68">(D8-MIN(D$2:D$11))/(MAX(D$2:D$11)-MIN(D$2:D$11))+0.001</f>
        <v>0.127830892143808</v>
      </c>
      <c r="Q8" s="91">
        <f t="shared" si="68"/>
        <v>0.52700733180942</v>
      </c>
      <c r="R8" s="91">
        <f t="shared" si="68"/>
        <v>0.643385071018953</v>
      </c>
      <c r="S8" s="91">
        <f t="shared" si="68"/>
        <v>1.001</v>
      </c>
      <c r="T8" s="91">
        <f t="shared" si="68"/>
        <v>0.695715730728985</v>
      </c>
      <c r="U8" s="91">
        <f t="shared" si="68"/>
        <v>0.429571428571429</v>
      </c>
      <c r="V8" s="91">
        <f t="shared" si="1"/>
        <v>0.0943767643865364</v>
      </c>
      <c r="W8" s="91">
        <f t="shared" si="2"/>
        <v>0.679599968761045</v>
      </c>
      <c r="X8" s="91">
        <f t="shared" ref="X8:Z8" si="69">(L8-MIN(L$2:L$11))/(MAX(L$2:L$11)-MIN(L$2:L$11))+0.001</f>
        <v>0.577098912610782</v>
      </c>
      <c r="Y8" s="91">
        <f t="shared" si="69"/>
        <v>0.661272277227723</v>
      </c>
      <c r="Z8" s="91">
        <f t="shared" si="69"/>
        <v>0.612755040506147</v>
      </c>
      <c r="AA8" s="89"/>
      <c r="AB8" s="89">
        <f t="shared" ref="AB8:AL8" si="70">P8/SUM(P$2:P$11)</f>
        <v>0.0280457842658946</v>
      </c>
      <c r="AC8" s="89">
        <f t="shared" si="70"/>
        <v>0.0906350087962538</v>
      </c>
      <c r="AD8" s="89">
        <f t="shared" si="70"/>
        <v>0.136907597248805</v>
      </c>
      <c r="AE8" s="89">
        <f t="shared" si="70"/>
        <v>0.273371382981988</v>
      </c>
      <c r="AF8" s="89">
        <f t="shared" si="70"/>
        <v>0.124370747122244</v>
      </c>
      <c r="AG8" s="89">
        <f t="shared" si="70"/>
        <v>0.0789860782768584</v>
      </c>
      <c r="AH8" s="89">
        <f t="shared" si="70"/>
        <v>0.0231388876318052</v>
      </c>
      <c r="AI8" s="89">
        <f t="shared" si="70"/>
        <v>0.129044986446924</v>
      </c>
      <c r="AJ8" s="89">
        <f t="shared" si="70"/>
        <v>0.133562765716492</v>
      </c>
      <c r="AK8" s="89">
        <f t="shared" si="70"/>
        <v>0.129963842717646</v>
      </c>
      <c r="AL8" s="89">
        <f t="shared" si="70"/>
        <v>0.141395884286652</v>
      </c>
      <c r="AM8" s="89"/>
      <c r="AN8" s="89">
        <f t="shared" ref="AN8:AX8" si="71">AB8*LN(AB8)</f>
        <v>-0.100233303816079</v>
      </c>
      <c r="AO8" s="89">
        <f t="shared" si="71"/>
        <v>-0.217606927674043</v>
      </c>
      <c r="AP8" s="89">
        <f t="shared" si="71"/>
        <v>-0.272233782145736</v>
      </c>
      <c r="AQ8" s="89">
        <f t="shared" si="71"/>
        <v>-0.354541915990315</v>
      </c>
      <c r="AR8" s="89">
        <f t="shared" si="71"/>
        <v>-0.259249364512372</v>
      </c>
      <c r="AS8" s="89">
        <f t="shared" si="71"/>
        <v>-0.20050486957785</v>
      </c>
      <c r="AT8" s="89">
        <f t="shared" si="71"/>
        <v>-0.0871466187226341</v>
      </c>
      <c r="AU8" s="89">
        <f t="shared" si="71"/>
        <v>-0.26423176620935</v>
      </c>
      <c r="AV8" s="89">
        <f t="shared" si="71"/>
        <v>-0.268886390407037</v>
      </c>
      <c r="AW8" s="89">
        <f t="shared" si="71"/>
        <v>-0.265191091121513</v>
      </c>
      <c r="AX8" s="89">
        <f t="shared" si="71"/>
        <v>-0.276597445757713</v>
      </c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>
        <f t="shared" ref="BL8:BV8" si="72">AZ$7*P8</f>
        <v>0.0513462077971964</v>
      </c>
      <c r="BM8" s="89">
        <f t="shared" si="72"/>
        <v>0.21242243377715</v>
      </c>
      <c r="BN8" s="89">
        <f t="shared" si="72"/>
        <v>0.125623550522876</v>
      </c>
      <c r="BO8" s="89">
        <f t="shared" si="72"/>
        <v>0.262581926165364</v>
      </c>
      <c r="BP8" s="89">
        <f t="shared" si="72"/>
        <v>0.303533220177721</v>
      </c>
      <c r="BQ8" s="89">
        <f t="shared" si="72"/>
        <v>0.129469069858841</v>
      </c>
      <c r="BR8" s="89">
        <f t="shared" si="72"/>
        <v>0.0422562016224996</v>
      </c>
      <c r="BS8" s="89">
        <f t="shared" si="72"/>
        <v>0.375316245015289</v>
      </c>
      <c r="BT8" s="89">
        <f t="shared" si="72"/>
        <v>0.133595296565943</v>
      </c>
      <c r="BU8" s="89">
        <f t="shared" si="72"/>
        <v>0.282478790989339</v>
      </c>
      <c r="BV8" s="89">
        <f t="shared" si="72"/>
        <v>0.209152087342473</v>
      </c>
      <c r="BW8" s="89"/>
      <c r="BX8" s="89">
        <f t="shared" si="8"/>
        <v>0.389392192097222</v>
      </c>
      <c r="BY8" s="89">
        <f t="shared" si="9"/>
        <v>0.695584216201926</v>
      </c>
      <c r="BZ8" s="89">
        <f t="shared" si="10"/>
        <v>0.417572446637789</v>
      </c>
      <c r="CA8" s="89">
        <f t="shared" si="11"/>
        <v>0.625226174897755</v>
      </c>
      <c r="CB8" s="89"/>
      <c r="CC8" s="89">
        <f t="shared" ref="CC8:CF8" si="73">BX8/SUM(BX$2:BX$11)</f>
        <v>0.0764699920326644</v>
      </c>
      <c r="CD8" s="89">
        <f t="shared" si="73"/>
        <v>0.138006682504974</v>
      </c>
      <c r="CE8" s="89">
        <f t="shared" si="73"/>
        <v>0.0881956966430326</v>
      </c>
      <c r="CF8" s="89">
        <f t="shared" si="73"/>
        <v>0.134371796410942</v>
      </c>
      <c r="CG8" s="89"/>
      <c r="CH8" s="89">
        <f t="shared" ref="CH8:CK8" si="74">CC8*LN(CC8)</f>
        <v>-0.196593404833638</v>
      </c>
      <c r="CI8" s="89">
        <f t="shared" si="74"/>
        <v>-0.273315771992824</v>
      </c>
      <c r="CJ8" s="89">
        <f t="shared" si="74"/>
        <v>-0.21415653553151</v>
      </c>
      <c r="CK8" s="89">
        <f t="shared" si="74"/>
        <v>-0.269703641823846</v>
      </c>
      <c r="CL8" s="89"/>
      <c r="CM8" s="89"/>
      <c r="CN8" s="89"/>
      <c r="CO8" s="89"/>
      <c r="CP8" s="89"/>
      <c r="CQ8" s="89"/>
      <c r="CR8" s="89">
        <f t="shared" ref="CR8:CU8" si="75">CM$7*BX8</f>
        <v>0.0398764073667676</v>
      </c>
      <c r="CS8" s="89">
        <f t="shared" si="75"/>
        <v>0.0794105189121614</v>
      </c>
      <c r="CT8" s="89">
        <f t="shared" si="75"/>
        <v>0.0658768753587307</v>
      </c>
      <c r="CU8" s="89">
        <f t="shared" si="75"/>
        <v>0.391183936323587</v>
      </c>
      <c r="CV8" s="89">
        <f t="shared" si="16"/>
        <v>0.576347737961247</v>
      </c>
      <c r="CW8" s="89"/>
      <c r="CX8">
        <f t="shared" si="27"/>
        <v>0.0726436971354461</v>
      </c>
    </row>
    <row r="9" spans="1:102">
      <c r="A9" s="5" t="s">
        <v>65</v>
      </c>
      <c r="B9" s="6">
        <v>2019</v>
      </c>
      <c r="C9" s="5" t="s">
        <v>58</v>
      </c>
      <c r="D9">
        <v>25985</v>
      </c>
      <c r="E9">
        <v>3.9322686</v>
      </c>
      <c r="F9">
        <v>580266</v>
      </c>
      <c r="G9">
        <v>430</v>
      </c>
      <c r="H9">
        <v>32034</v>
      </c>
      <c r="I9">
        <v>31</v>
      </c>
      <c r="J9">
        <v>70849</v>
      </c>
      <c r="K9">
        <v>32.010704</v>
      </c>
      <c r="L9">
        <v>845257</v>
      </c>
      <c r="M9">
        <v>11242</v>
      </c>
      <c r="N9">
        <v>346957</v>
      </c>
      <c r="O9" s="89"/>
      <c r="P9" s="90">
        <f t="shared" ref="P9:U9" si="76">(D9-MIN(D$2:D$11))/(MAX(D$2:D$11)-MIN(D$2:D$11))+0.001</f>
        <v>0.0855539280958722</v>
      </c>
      <c r="Q9" s="91">
        <f t="shared" si="76"/>
        <v>0.533179475883534</v>
      </c>
      <c r="R9" s="91">
        <f t="shared" si="76"/>
        <v>0.762590047345968</v>
      </c>
      <c r="S9" s="91">
        <f t="shared" si="76"/>
        <v>0.596505617977528</v>
      </c>
      <c r="T9" s="91">
        <f t="shared" si="76"/>
        <v>0.797477153819323</v>
      </c>
      <c r="U9" s="91">
        <f t="shared" si="76"/>
        <v>0.286714285714286</v>
      </c>
      <c r="V9" s="91">
        <f t="shared" si="1"/>
        <v>0.001</v>
      </c>
      <c r="W9" s="91">
        <f t="shared" si="2"/>
        <v>0.786733312507363</v>
      </c>
      <c r="X9" s="91">
        <f t="shared" ref="X9:Z9" si="77">(L9-MIN(L$2:L$11))/(MAX(L$2:L$11)-MIN(L$2:L$11))+0.001</f>
        <v>0.761169393869555</v>
      </c>
      <c r="Y9" s="91">
        <f t="shared" si="77"/>
        <v>0.774514851485149</v>
      </c>
      <c r="Z9" s="91">
        <f t="shared" si="77"/>
        <v>0.703765767329982</v>
      </c>
      <c r="AA9" s="89"/>
      <c r="AB9" s="89">
        <f t="shared" ref="AB9:AL9" si="78">P9/SUM(P$2:P$11)</f>
        <v>0.0187703220265205</v>
      </c>
      <c r="AC9" s="89">
        <f t="shared" si="78"/>
        <v>0.0916964975055824</v>
      </c>
      <c r="AD9" s="89">
        <f t="shared" si="78"/>
        <v>0.162273536907904</v>
      </c>
      <c r="AE9" s="89">
        <f t="shared" si="78"/>
        <v>0.16290466108196</v>
      </c>
      <c r="AF9" s="89">
        <f t="shared" si="78"/>
        <v>0.142562292402824</v>
      </c>
      <c r="AG9" s="89">
        <f t="shared" si="78"/>
        <v>0.0527186761229314</v>
      </c>
      <c r="AH9" s="89">
        <f t="shared" si="78"/>
        <v>0.000245175682618615</v>
      </c>
      <c r="AI9" s="89">
        <f t="shared" si="78"/>
        <v>0.149387866857824</v>
      </c>
      <c r="AJ9" s="89">
        <f t="shared" si="78"/>
        <v>0.176163716829822</v>
      </c>
      <c r="AK9" s="89">
        <f t="shared" si="78"/>
        <v>0.152220091189809</v>
      </c>
      <c r="AL9" s="89">
        <f t="shared" si="78"/>
        <v>0.162397004388737</v>
      </c>
      <c r="AM9" s="89"/>
      <c r="AN9" s="89">
        <f t="shared" ref="AN9:AX9" si="79">AB9*LN(AB9)</f>
        <v>-0.0746210073764396</v>
      </c>
      <c r="AO9" s="89">
        <f t="shared" si="79"/>
        <v>-0.219087791056932</v>
      </c>
      <c r="AP9" s="89">
        <f t="shared" si="79"/>
        <v>-0.295089861825334</v>
      </c>
      <c r="AQ9" s="89">
        <f t="shared" si="79"/>
        <v>-0.295605193491786</v>
      </c>
      <c r="AR9" s="89">
        <f t="shared" si="79"/>
        <v>-0.277707957625244</v>
      </c>
      <c r="AS9" s="89">
        <f t="shared" si="79"/>
        <v>-0.155139755704347</v>
      </c>
      <c r="AT9" s="89">
        <f t="shared" si="79"/>
        <v>-0.00203827674914991</v>
      </c>
      <c r="AU9" s="89">
        <f t="shared" si="79"/>
        <v>-0.284017590131829</v>
      </c>
      <c r="AV9" s="89">
        <f t="shared" si="79"/>
        <v>-0.305880373569611</v>
      </c>
      <c r="AW9" s="89">
        <f t="shared" si="79"/>
        <v>-0.286543337018124</v>
      </c>
      <c r="AX9" s="89">
        <f t="shared" si="79"/>
        <v>-0.295190869526197</v>
      </c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>
        <f t="shared" ref="BL9:BV9" si="80">AZ$7*P9</f>
        <v>0.0343646961716823</v>
      </c>
      <c r="BM9" s="89">
        <f t="shared" si="80"/>
        <v>0.214910258493639</v>
      </c>
      <c r="BN9" s="89">
        <f t="shared" si="80"/>
        <v>0.148898806727498</v>
      </c>
      <c r="BO9" s="89">
        <f t="shared" si="80"/>
        <v>0.156475119017982</v>
      </c>
      <c r="BP9" s="89">
        <f t="shared" si="80"/>
        <v>0.347930624284299</v>
      </c>
      <c r="BQ9" s="89">
        <f t="shared" si="80"/>
        <v>0.0864131769892565</v>
      </c>
      <c r="BR9" s="89">
        <f t="shared" si="80"/>
        <v>0.000447739461054545</v>
      </c>
      <c r="BS9" s="89">
        <f t="shared" si="80"/>
        <v>0.434481763171659</v>
      </c>
      <c r="BT9" s="89">
        <f t="shared" si="80"/>
        <v>0.176206623663325</v>
      </c>
      <c r="BU9" s="89">
        <f t="shared" si="80"/>
        <v>0.330853154419279</v>
      </c>
      <c r="BV9" s="89">
        <f t="shared" si="80"/>
        <v>0.240216839531271</v>
      </c>
      <c r="BW9" s="89"/>
      <c r="BX9" s="89">
        <f t="shared" si="8"/>
        <v>0.398173761392819</v>
      </c>
      <c r="BY9" s="89">
        <f t="shared" si="9"/>
        <v>0.590818920291538</v>
      </c>
      <c r="BZ9" s="89">
        <f t="shared" si="10"/>
        <v>0.434929502632714</v>
      </c>
      <c r="CA9" s="89">
        <f t="shared" si="11"/>
        <v>0.747276617613875</v>
      </c>
      <c r="CB9" s="89"/>
      <c r="CC9" s="89">
        <f t="shared" ref="CC9:CF9" si="81">BX9/SUM(BX$2:BX$11)</f>
        <v>0.0781945426212415</v>
      </c>
      <c r="CD9" s="89">
        <f t="shared" si="81"/>
        <v>0.117220829989242</v>
      </c>
      <c r="CE9" s="89">
        <f t="shared" si="81"/>
        <v>0.0918616895922092</v>
      </c>
      <c r="CF9" s="89">
        <f t="shared" si="81"/>
        <v>0.160602523624494</v>
      </c>
      <c r="CG9" s="89"/>
      <c r="CH9" s="89">
        <f t="shared" ref="CH9:CK9" si="82">CC9*LN(CC9)</f>
        <v>-0.199283125514869</v>
      </c>
      <c r="CI9" s="89">
        <f t="shared" si="82"/>
        <v>-0.251285787715261</v>
      </c>
      <c r="CJ9" s="89">
        <f t="shared" si="82"/>
        <v>-0.219317138939841</v>
      </c>
      <c r="CK9" s="89">
        <f t="shared" si="82"/>
        <v>-0.293713551138854</v>
      </c>
      <c r="CL9" s="89"/>
      <c r="CM9" s="89"/>
      <c r="CN9" s="89"/>
      <c r="CO9" s="89"/>
      <c r="CP9" s="89"/>
      <c r="CQ9" s="89"/>
      <c r="CR9" s="89">
        <f t="shared" ref="CR9:CU9" si="83">CM$7*BX9</f>
        <v>0.0407756997554123</v>
      </c>
      <c r="CS9" s="89">
        <f t="shared" si="83"/>
        <v>0.0674501173986587</v>
      </c>
      <c r="CT9" s="89">
        <f t="shared" si="83"/>
        <v>0.0686151513718605</v>
      </c>
      <c r="CU9" s="89">
        <f t="shared" si="83"/>
        <v>0.46754697825723</v>
      </c>
      <c r="CV9" s="89">
        <f t="shared" si="16"/>
        <v>0.644387946783162</v>
      </c>
      <c r="CW9" s="89"/>
      <c r="CX9">
        <f t="shared" si="27"/>
        <v>0.0680326343852596</v>
      </c>
    </row>
    <row r="10" spans="1:102">
      <c r="A10" s="5" t="s">
        <v>65</v>
      </c>
      <c r="B10" s="6">
        <v>2020</v>
      </c>
      <c r="C10" s="5" t="s">
        <v>58</v>
      </c>
      <c r="D10">
        <v>25858</v>
      </c>
      <c r="E10">
        <v>3.9353859</v>
      </c>
      <c r="F10">
        <v>621985</v>
      </c>
      <c r="G10">
        <v>430</v>
      </c>
      <c r="H10">
        <v>33201</v>
      </c>
      <c r="I10">
        <v>29</v>
      </c>
      <c r="J10">
        <v>69779</v>
      </c>
      <c r="K10">
        <v>28.304123</v>
      </c>
      <c r="L10">
        <v>841442</v>
      </c>
      <c r="M10">
        <v>11974</v>
      </c>
      <c r="N10">
        <v>385987</v>
      </c>
      <c r="O10" s="89"/>
      <c r="P10" s="90">
        <f t="shared" ref="P10:U10" si="84">(D10-MIN(D$2:D$11))/(MAX(D$2:D$11)-MIN(D$2:D$11))+0.001</f>
        <v>0.0432769640479361</v>
      </c>
      <c r="Q10" s="91">
        <f t="shared" si="84"/>
        <v>0.539351619957648</v>
      </c>
      <c r="R10" s="91">
        <f t="shared" si="84"/>
        <v>0.881795023672984</v>
      </c>
      <c r="S10" s="91">
        <f t="shared" si="84"/>
        <v>0.596505617977528</v>
      </c>
      <c r="T10" s="91">
        <f t="shared" si="84"/>
        <v>0.899238576909662</v>
      </c>
      <c r="U10" s="91">
        <f t="shared" si="84"/>
        <v>0.143857142857143</v>
      </c>
      <c r="V10" s="91">
        <f t="shared" si="1"/>
        <v>0.047471226927253</v>
      </c>
      <c r="W10" s="91">
        <f t="shared" si="2"/>
        <v>0.893866656253682</v>
      </c>
      <c r="X10" s="91">
        <f t="shared" ref="X10:Z10" si="85">(L10-MIN(L$2:L$11))/(MAX(L$2:L$11)-MIN(L$2:L$11))+0.001</f>
        <v>0.751178088792977</v>
      </c>
      <c r="Y10" s="91">
        <f t="shared" si="85"/>
        <v>0.887757425742574</v>
      </c>
      <c r="Z10" s="91">
        <f t="shared" si="85"/>
        <v>0.869051173683074</v>
      </c>
      <c r="AA10" s="89"/>
      <c r="AB10" s="89">
        <f t="shared" ref="AB10:AL10" si="86">P10/SUM(P$2:P$11)</f>
        <v>0.0094948597871464</v>
      </c>
      <c r="AC10" s="89">
        <f t="shared" si="86"/>
        <v>0.092757986214911</v>
      </c>
      <c r="AD10" s="89">
        <f t="shared" si="86"/>
        <v>0.187639476567004</v>
      </c>
      <c r="AE10" s="89">
        <f t="shared" si="86"/>
        <v>0.16290466108196</v>
      </c>
      <c r="AF10" s="89">
        <f t="shared" si="86"/>
        <v>0.160753837683404</v>
      </c>
      <c r="AG10" s="89">
        <f t="shared" si="86"/>
        <v>0.0264512739690045</v>
      </c>
      <c r="AH10" s="89">
        <f t="shared" si="86"/>
        <v>0.0116387904666324</v>
      </c>
      <c r="AI10" s="89">
        <f t="shared" si="86"/>
        <v>0.169730747268724</v>
      </c>
      <c r="AJ10" s="89">
        <f t="shared" si="86"/>
        <v>0.173851346610464</v>
      </c>
      <c r="AK10" s="89">
        <f t="shared" si="86"/>
        <v>0.174476339661973</v>
      </c>
      <c r="AL10" s="89">
        <f t="shared" si="86"/>
        <v>0.200537329063454</v>
      </c>
      <c r="AM10" s="89"/>
      <c r="AN10" s="89">
        <f t="shared" ref="AN10:AX10" si="87">AB10*LN(AB10)</f>
        <v>-0.0442176066721167</v>
      </c>
      <c r="AO10" s="89">
        <f t="shared" si="87"/>
        <v>-0.220556366255676</v>
      </c>
      <c r="AP10" s="89">
        <f t="shared" si="87"/>
        <v>-0.313964533350176</v>
      </c>
      <c r="AQ10" s="89">
        <f t="shared" si="87"/>
        <v>-0.295605193491786</v>
      </c>
      <c r="AR10" s="89">
        <f t="shared" si="87"/>
        <v>-0.29383889241635</v>
      </c>
      <c r="AS10" s="89">
        <f t="shared" si="87"/>
        <v>-0.0960829554335326</v>
      </c>
      <c r="AT10" s="89">
        <f t="shared" si="87"/>
        <v>-0.0518323262650402</v>
      </c>
      <c r="AU10" s="89">
        <f t="shared" si="87"/>
        <v>-0.301024598301071</v>
      </c>
      <c r="AV10" s="89">
        <f t="shared" si="87"/>
        <v>-0.304162436172223</v>
      </c>
      <c r="AW10" s="89">
        <f t="shared" si="87"/>
        <v>-0.304629780559028</v>
      </c>
      <c r="AX10" s="89">
        <f t="shared" si="87"/>
        <v>-0.322214330028781</v>
      </c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>
        <f t="shared" ref="BL10:BV10" si="88">AZ$7*P10</f>
        <v>0.0173831845461681</v>
      </c>
      <c r="BM10" s="89">
        <f t="shared" si="88"/>
        <v>0.217398083210129</v>
      </c>
      <c r="BN10" s="89">
        <f t="shared" si="88"/>
        <v>0.17217406293212</v>
      </c>
      <c r="BO10" s="89">
        <f t="shared" si="88"/>
        <v>0.156475119017982</v>
      </c>
      <c r="BP10" s="89">
        <f t="shared" si="88"/>
        <v>0.392328028390877</v>
      </c>
      <c r="BQ10" s="89">
        <f t="shared" si="88"/>
        <v>0.0433572841196718</v>
      </c>
      <c r="BR10" s="89">
        <f t="shared" si="88"/>
        <v>0.0212547415600063</v>
      </c>
      <c r="BS10" s="89">
        <f t="shared" si="88"/>
        <v>0.49364728132803</v>
      </c>
      <c r="BT10" s="89">
        <f t="shared" si="88"/>
        <v>0.173893690237844</v>
      </c>
      <c r="BU10" s="89">
        <f t="shared" si="88"/>
        <v>0.379227517849219</v>
      </c>
      <c r="BV10" s="89">
        <f t="shared" si="88"/>
        <v>0.29663381770487</v>
      </c>
      <c r="BW10" s="89"/>
      <c r="BX10" s="89">
        <f t="shared" si="8"/>
        <v>0.406955330688417</v>
      </c>
      <c r="BY10" s="89">
        <f t="shared" si="9"/>
        <v>0.592160431528531</v>
      </c>
      <c r="BZ10" s="89">
        <f t="shared" si="10"/>
        <v>0.514902022888036</v>
      </c>
      <c r="CA10" s="89">
        <f t="shared" si="11"/>
        <v>0.849755025791933</v>
      </c>
      <c r="CB10" s="89"/>
      <c r="CC10" s="89">
        <f t="shared" ref="CC10:CF10" si="89">BX10/SUM(BX$2:BX$11)</f>
        <v>0.0799190932098187</v>
      </c>
      <c r="CD10" s="89">
        <f t="shared" si="89"/>
        <v>0.117486991168648</v>
      </c>
      <c r="CE10" s="89">
        <f t="shared" si="89"/>
        <v>0.108752727765366</v>
      </c>
      <c r="CF10" s="89">
        <f t="shared" si="89"/>
        <v>0.182626885932216</v>
      </c>
      <c r="CG10" s="89"/>
      <c r="CH10" s="89">
        <f t="shared" ref="CH10:CK10" si="90">CC10*LN(CC10)</f>
        <v>-0.201934808811634</v>
      </c>
      <c r="CI10" s="89">
        <f t="shared" si="90"/>
        <v>-0.251589893164441</v>
      </c>
      <c r="CJ10" s="89">
        <f t="shared" si="90"/>
        <v>-0.241287341783487</v>
      </c>
      <c r="CK10" s="89">
        <f t="shared" si="90"/>
        <v>-0.310522335424504</v>
      </c>
      <c r="CL10" s="89"/>
      <c r="CM10" s="89"/>
      <c r="CN10" s="89"/>
      <c r="CO10" s="89"/>
      <c r="CP10" s="89"/>
      <c r="CQ10" s="89"/>
      <c r="CR10" s="89">
        <f t="shared" ref="CR10:CU10" si="91">CM$7*BX10</f>
        <v>0.0416749921440571</v>
      </c>
      <c r="CS10" s="89">
        <f t="shared" si="91"/>
        <v>0.0676032693836733</v>
      </c>
      <c r="CT10" s="89">
        <f t="shared" si="91"/>
        <v>0.0812317399217113</v>
      </c>
      <c r="CU10" s="89">
        <f t="shared" si="91"/>
        <v>0.531664426804268</v>
      </c>
      <c r="CV10" s="89">
        <f t="shared" si="16"/>
        <v>0.72217442825371</v>
      </c>
      <c r="CW10" s="89"/>
      <c r="CX10">
        <f t="shared" si="27"/>
        <v>0.0744175046526923</v>
      </c>
    </row>
    <row r="11" spans="1:102">
      <c r="A11" s="7" t="s">
        <v>65</v>
      </c>
      <c r="B11" s="9">
        <v>2021</v>
      </c>
      <c r="C11" s="8" t="s">
        <v>58</v>
      </c>
      <c r="D11">
        <v>25731</v>
      </c>
      <c r="E11">
        <v>3.9385032</v>
      </c>
      <c r="F11">
        <v>663704</v>
      </c>
      <c r="G11">
        <v>412</v>
      </c>
      <c r="H11">
        <v>34368</v>
      </c>
      <c r="I11">
        <v>27</v>
      </c>
      <c r="J11">
        <v>68709</v>
      </c>
      <c r="K11">
        <v>24.597542</v>
      </c>
      <c r="L11">
        <v>936832</v>
      </c>
      <c r="M11">
        <v>12706</v>
      </c>
      <c r="N11">
        <v>417145</v>
      </c>
      <c r="O11" s="89"/>
      <c r="P11" s="90">
        <f t="shared" ref="P11:U11" si="92">(D11-MIN(D$2:D$11))/(MAX(D$2:D$11)-MIN(D$2:D$11))+0.001</f>
        <v>0.001</v>
      </c>
      <c r="Q11" s="91">
        <f t="shared" si="92"/>
        <v>0.545523764031762</v>
      </c>
      <c r="R11" s="91">
        <f t="shared" si="92"/>
        <v>1.001</v>
      </c>
      <c r="S11" s="91">
        <f t="shared" si="92"/>
        <v>0.394258426966292</v>
      </c>
      <c r="T11" s="91">
        <f t="shared" si="92"/>
        <v>1.001</v>
      </c>
      <c r="U11" s="91">
        <f t="shared" si="92"/>
        <v>0.001</v>
      </c>
      <c r="V11" s="91">
        <f t="shared" si="1"/>
        <v>0.093942453854506</v>
      </c>
      <c r="W11" s="91">
        <f t="shared" si="2"/>
        <v>1.001</v>
      </c>
      <c r="X11" s="91">
        <f t="shared" ref="X11:Z11" si="93">(L11-MIN(L$2:L$11))/(MAX(L$2:L$11)-MIN(L$2:L$11))+0.001</f>
        <v>1.001</v>
      </c>
      <c r="Y11" s="91">
        <f t="shared" si="93"/>
        <v>1.001</v>
      </c>
      <c r="Z11" s="91">
        <f t="shared" si="93"/>
        <v>1.001</v>
      </c>
      <c r="AA11" s="89"/>
      <c r="AB11" s="89">
        <f t="shared" ref="AB11:AL11" si="94">P11/SUM(P$2:P$11)</f>
        <v>0.000219397547772282</v>
      </c>
      <c r="AC11" s="89">
        <f t="shared" si="94"/>
        <v>0.0938194749242395</v>
      </c>
      <c r="AD11" s="89">
        <f t="shared" si="94"/>
        <v>0.213005416226104</v>
      </c>
      <c r="AE11" s="89">
        <f t="shared" si="94"/>
        <v>0.107671300131946</v>
      </c>
      <c r="AF11" s="89">
        <f t="shared" si="94"/>
        <v>0.178945382963984</v>
      </c>
      <c r="AG11" s="89">
        <f t="shared" si="94"/>
        <v>0.000183871815077489</v>
      </c>
      <c r="AH11" s="89">
        <f t="shared" si="94"/>
        <v>0.0230324052506462</v>
      </c>
      <c r="AI11" s="89">
        <f t="shared" si="94"/>
        <v>0.190073627679623</v>
      </c>
      <c r="AJ11" s="89">
        <f t="shared" si="94"/>
        <v>0.231669693982562</v>
      </c>
      <c r="AK11" s="89">
        <f t="shared" si="94"/>
        <v>0.196732588134136</v>
      </c>
      <c r="AL11" s="89">
        <f t="shared" si="94"/>
        <v>0.230985093250358</v>
      </c>
      <c r="AM11" s="89"/>
      <c r="AN11" s="89">
        <f t="shared" ref="AN11:AX11" si="95">AB11*LN(AB11)</f>
        <v>-0.00184834210696304</v>
      </c>
      <c r="AO11" s="89">
        <f t="shared" si="95"/>
        <v>-0.222012793897966</v>
      </c>
      <c r="AP11" s="89">
        <f t="shared" si="95"/>
        <v>-0.329399602826004</v>
      </c>
      <c r="AQ11" s="89">
        <f t="shared" si="95"/>
        <v>-0.239964034426428</v>
      </c>
      <c r="AR11" s="89">
        <f t="shared" si="95"/>
        <v>-0.307906782913541</v>
      </c>
      <c r="AS11" s="89">
        <f t="shared" si="95"/>
        <v>-0.0015815314395127</v>
      </c>
      <c r="AT11" s="89">
        <f t="shared" si="95"/>
        <v>-0.0868518174472705</v>
      </c>
      <c r="AU11" s="89">
        <f t="shared" si="95"/>
        <v>-0.315587563137687</v>
      </c>
      <c r="AV11" s="89">
        <f t="shared" si="95"/>
        <v>-0.338803642262909</v>
      </c>
      <c r="AW11" s="89">
        <f t="shared" si="95"/>
        <v>-0.319869461325348</v>
      </c>
      <c r="AX11" s="89">
        <f t="shared" si="95"/>
        <v>-0.33848604116272</v>
      </c>
      <c r="AY11" s="89" t="s">
        <v>170</v>
      </c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>
        <f t="shared" ref="BL11:BV11" si="96">AZ$7*P11</f>
        <v>0.000401672920653895</v>
      </c>
      <c r="BM11" s="89">
        <f t="shared" si="96"/>
        <v>0.219885907926618</v>
      </c>
      <c r="BN11" s="89">
        <f t="shared" si="96"/>
        <v>0.195449319136742</v>
      </c>
      <c r="BO11" s="89">
        <f t="shared" si="96"/>
        <v>0.103421715444291</v>
      </c>
      <c r="BP11" s="89">
        <f t="shared" si="96"/>
        <v>0.436725432497455</v>
      </c>
      <c r="BQ11" s="89">
        <f t="shared" si="96"/>
        <v>0.000301391250087093</v>
      </c>
      <c r="BR11" s="89">
        <f t="shared" si="96"/>
        <v>0.042061743658958</v>
      </c>
      <c r="BS11" s="89">
        <f t="shared" si="96"/>
        <v>0.552812799484401</v>
      </c>
      <c r="BT11" s="89">
        <f t="shared" si="96"/>
        <v>0.231726119977461</v>
      </c>
      <c r="BU11" s="89">
        <f t="shared" si="96"/>
        <v>0.427601881279159</v>
      </c>
      <c r="BV11" s="89">
        <f t="shared" si="96"/>
        <v>0.341671998743379</v>
      </c>
      <c r="BW11" s="89"/>
      <c r="BX11" s="89">
        <f t="shared" si="8"/>
        <v>0.415736899984014</v>
      </c>
      <c r="BY11" s="89">
        <f t="shared" si="9"/>
        <v>0.540448539191833</v>
      </c>
      <c r="BZ11" s="89">
        <f t="shared" si="10"/>
        <v>0.594874543143359</v>
      </c>
      <c r="CA11" s="89">
        <f t="shared" si="11"/>
        <v>1.001</v>
      </c>
      <c r="CB11" s="89"/>
      <c r="CC11" s="89">
        <f t="shared" ref="CC11:CF11" si="97">BX11/SUM(BX$2:BX$11)</f>
        <v>0.0816436437983958</v>
      </c>
      <c r="CD11" s="89">
        <f t="shared" si="97"/>
        <v>0.107227145500484</v>
      </c>
      <c r="CE11" s="89">
        <f t="shared" si="97"/>
        <v>0.125643765938522</v>
      </c>
      <c r="CF11" s="89">
        <f t="shared" si="97"/>
        <v>0.215132017192576</v>
      </c>
      <c r="CG11" s="89"/>
      <c r="CH11" s="89">
        <f t="shared" ref="CH11:CK11" si="98">CC11*LN(CC11)</f>
        <v>-0.204549275650298</v>
      </c>
      <c r="CI11" s="89">
        <f t="shared" si="98"/>
        <v>-0.239417396620895</v>
      </c>
      <c r="CJ11" s="89">
        <f t="shared" si="98"/>
        <v>-0.260623445507353</v>
      </c>
      <c r="CK11" s="89">
        <f t="shared" si="98"/>
        <v>-0.330551077122061</v>
      </c>
      <c r="CL11" s="89" t="s">
        <v>170</v>
      </c>
      <c r="CM11" s="89"/>
      <c r="CN11" s="89"/>
      <c r="CO11" s="89"/>
      <c r="CP11" s="89"/>
      <c r="CQ11" s="89"/>
      <c r="CR11" s="89">
        <f t="shared" ref="CR11:CU11" si="99">CM$7*BX11</f>
        <v>0.0425742845327018</v>
      </c>
      <c r="CS11" s="89">
        <f t="shared" si="99"/>
        <v>0.0616996446194292</v>
      </c>
      <c r="CT11" s="89">
        <f t="shared" si="99"/>
        <v>0.0938483284715619</v>
      </c>
      <c r="CU11" s="89">
        <f t="shared" si="99"/>
        <v>0.626293549408654</v>
      </c>
      <c r="CV11" s="89">
        <f t="shared" si="16"/>
        <v>0.824415807032347</v>
      </c>
      <c r="CW11" s="89"/>
      <c r="CX11">
        <f t="shared" si="27"/>
        <v>0.0777739865454956</v>
      </c>
    </row>
    <row r="12" spans="1:102">
      <c r="A12" s="20" t="s">
        <v>63</v>
      </c>
      <c r="B12" s="21">
        <v>2012</v>
      </c>
      <c r="C12" s="20" t="s">
        <v>58</v>
      </c>
      <c r="D12">
        <v>45504</v>
      </c>
      <c r="E12">
        <v>3.9041623</v>
      </c>
      <c r="F12">
        <v>311150</v>
      </c>
      <c r="G12">
        <v>93</v>
      </c>
      <c r="H12">
        <v>34033</v>
      </c>
      <c r="I12">
        <v>29</v>
      </c>
      <c r="J12">
        <v>31851</v>
      </c>
      <c r="K12">
        <v>62.768162</v>
      </c>
      <c r="L12">
        <v>770700</v>
      </c>
      <c r="M12">
        <v>5938</v>
      </c>
      <c r="N12">
        <v>175310</v>
      </c>
      <c r="O12" s="95"/>
      <c r="P12" s="96">
        <f t="shared" ref="P12:U12" si="100">(D12-MIN(D$12:D$21))/(MAX(D$12:D$21)-MIN(D$12:D$21))+0.001</f>
        <v>0.001</v>
      </c>
      <c r="Q12" s="97">
        <f t="shared" si="100"/>
        <v>1.001</v>
      </c>
      <c r="R12" s="97">
        <f t="shared" si="100"/>
        <v>0.001</v>
      </c>
      <c r="S12" s="97">
        <f t="shared" si="100"/>
        <v>0.001</v>
      </c>
      <c r="T12" s="97">
        <f t="shared" si="100"/>
        <v>0.001</v>
      </c>
      <c r="U12" s="97">
        <f t="shared" si="100"/>
        <v>0.001</v>
      </c>
      <c r="V12" s="91" cm="1">
        <f t="array" ref="V12">(MAX(J$12:J$21-J12)/(MAX(J$12:J$21)-MIN(J$12:J$21))+0.001)</f>
        <v>0.32245816072908</v>
      </c>
      <c r="W12" s="91" cm="1">
        <f t="array" ref="W12">(MAX(K$12:K$21-K12)/(MAX(K$12:K$21)-MIN(K$12:K$21))+0.001)</f>
        <v>0.0398272523091937</v>
      </c>
      <c r="X12" s="97">
        <f t="shared" ref="X12:Z12" si="101">(L12-MIN(L$12:L$21))/(MAX(L$12:L$21)-MIN(L$12:L$21))+0.001</f>
        <v>0.001</v>
      </c>
      <c r="Y12" s="97">
        <f t="shared" si="101"/>
        <v>0.001</v>
      </c>
      <c r="Z12" s="97">
        <f t="shared" si="101"/>
        <v>0.001</v>
      </c>
      <c r="AA12" s="95"/>
      <c r="AB12" s="95">
        <f t="shared" ref="AB12:AL12" si="102">P12/SUM(P$12:P$21)</f>
        <v>0.000162031302989888</v>
      </c>
      <c r="AC12" s="95">
        <f t="shared" si="102"/>
        <v>0.150593231966762</v>
      </c>
      <c r="AD12" s="95">
        <f t="shared" si="102"/>
        <v>0.000247007794880283</v>
      </c>
      <c r="AE12" s="95">
        <f t="shared" si="102"/>
        <v>0.000267089121355346</v>
      </c>
      <c r="AF12" s="95">
        <f t="shared" si="102"/>
        <v>0.000264648085038533</v>
      </c>
      <c r="AG12" s="95">
        <f t="shared" si="102"/>
        <v>0.00044001955642473</v>
      </c>
      <c r="AH12" s="95">
        <f t="shared" si="102"/>
        <v>0.0687782189730459</v>
      </c>
      <c r="AI12" s="95">
        <f t="shared" si="102"/>
        <v>0.0074032178887562</v>
      </c>
      <c r="AJ12" s="95">
        <f t="shared" si="102"/>
        <v>0.000291762204617712</v>
      </c>
      <c r="AK12" s="95">
        <f t="shared" si="102"/>
        <v>0.000195454909713056</v>
      </c>
      <c r="AL12" s="95">
        <f t="shared" si="102"/>
        <v>0.000275996442052505</v>
      </c>
      <c r="AM12" s="95"/>
      <c r="AN12" s="89">
        <f t="shared" ref="AN12:AX12" si="103">AB12*LN(AB12)</f>
        <v>-0.00141416400787922</v>
      </c>
      <c r="AO12" s="89">
        <f t="shared" si="103"/>
        <v>-0.285099026448796</v>
      </c>
      <c r="AP12" s="89">
        <f t="shared" si="103"/>
        <v>-0.00205166913889512</v>
      </c>
      <c r="AQ12" s="89">
        <f t="shared" si="103"/>
        <v>-0.00219759010480872</v>
      </c>
      <c r="AR12" s="89">
        <f t="shared" si="103"/>
        <v>-0.00217993528070501</v>
      </c>
      <c r="AS12" s="89">
        <f t="shared" si="103"/>
        <v>-0.00340077535524407</v>
      </c>
      <c r="AT12" s="89">
        <f t="shared" si="103"/>
        <v>-0.184110225079861</v>
      </c>
      <c r="AU12" s="89">
        <f t="shared" si="103"/>
        <v>-0.0363190063226633</v>
      </c>
      <c r="AV12" s="89">
        <f t="shared" si="103"/>
        <v>-0.00237481931241871</v>
      </c>
      <c r="AW12" s="89">
        <f t="shared" si="103"/>
        <v>-0.00166922027618702</v>
      </c>
      <c r="AX12" s="89">
        <f t="shared" si="103"/>
        <v>-0.00226182467521477</v>
      </c>
      <c r="AY12" s="95"/>
      <c r="AZ12" s="95">
        <f t="shared" ref="AZ12:BJ12" si="104">SUM(AN12:AN21)</f>
        <v>-2.13698399597557</v>
      </c>
      <c r="BA12" s="95">
        <f t="shared" si="104"/>
        <v>-2.15336096380009</v>
      </c>
      <c r="BB12" s="95">
        <f t="shared" si="104"/>
        <v>-1.95625823678363</v>
      </c>
      <c r="BC12" s="95">
        <f t="shared" si="104"/>
        <v>-1.85676730598176</v>
      </c>
      <c r="BD12" s="95">
        <f t="shared" si="104"/>
        <v>-1.83929526921757</v>
      </c>
      <c r="BE12" s="95">
        <f t="shared" si="104"/>
        <v>-1.41702107260471</v>
      </c>
      <c r="BF12" s="95">
        <f t="shared" si="104"/>
        <v>-1.82929397591081</v>
      </c>
      <c r="BG12" s="95">
        <f t="shared" si="104"/>
        <v>-2.04847291536618</v>
      </c>
      <c r="BH12" s="95">
        <f t="shared" si="104"/>
        <v>-1.90955584520518</v>
      </c>
      <c r="BI12" s="95">
        <f t="shared" si="104"/>
        <v>-2.08127320816235</v>
      </c>
      <c r="BJ12" s="95">
        <f t="shared" si="104"/>
        <v>-1.86096355157171</v>
      </c>
      <c r="BK12" s="95"/>
      <c r="BL12" s="95">
        <f t="shared" ref="BL12:BV12" si="105">AZ$17*P12</f>
        <v>0.000255485743882124</v>
      </c>
      <c r="BM12" s="95">
        <f t="shared" si="105"/>
        <v>0.42995397590901</v>
      </c>
      <c r="BN12" s="95">
        <f t="shared" si="105"/>
        <v>0.000314989804660323</v>
      </c>
      <c r="BO12" s="95">
        <f t="shared" si="105"/>
        <v>0.000164549864573644</v>
      </c>
      <c r="BP12" s="95">
        <f t="shared" si="105"/>
        <v>0.000442565765813962</v>
      </c>
      <c r="BQ12" s="95">
        <f t="shared" si="105"/>
        <v>0.000392884369612393</v>
      </c>
      <c r="BR12" s="95">
        <f t="shared" si="105"/>
        <v>0.145212337344567</v>
      </c>
      <c r="BS12" s="95">
        <f t="shared" si="105"/>
        <v>0.021891876182401</v>
      </c>
      <c r="BT12" s="95">
        <f t="shared" si="105"/>
        <v>0.000240893000153876</v>
      </c>
      <c r="BU12" s="95">
        <f t="shared" si="105"/>
        <v>0.000395423336555323</v>
      </c>
      <c r="BV12" s="95">
        <f t="shared" si="105"/>
        <v>0.000363683663290801</v>
      </c>
      <c r="BW12" s="95"/>
      <c r="BX12" s="89">
        <f t="shared" si="8"/>
        <v>0.430524451457552</v>
      </c>
      <c r="BY12" s="89">
        <f t="shared" si="9"/>
        <v>0.000999999999999999</v>
      </c>
      <c r="BZ12" s="89">
        <f t="shared" si="10"/>
        <v>0.167104213526968</v>
      </c>
      <c r="CA12" s="89">
        <f t="shared" si="11"/>
        <v>0.001</v>
      </c>
      <c r="CB12" s="95"/>
      <c r="CC12" s="95">
        <f t="shared" ref="CC12:CF12" si="106">BX12/SUM(BX$12:BX$21)</f>
        <v>0.0754371914150908</v>
      </c>
      <c r="CD12" s="95">
        <f t="shared" si="106"/>
        <v>0.000314342284276173</v>
      </c>
      <c r="CE12" s="95">
        <f t="shared" si="106"/>
        <v>0.0329698897204037</v>
      </c>
      <c r="CF12" s="95">
        <f t="shared" si="106"/>
        <v>0.0002400123540009</v>
      </c>
      <c r="CG12" s="95"/>
      <c r="CH12" s="89">
        <f t="shared" ref="CH12:CK12" si="107">CC12*LN(CC12)</f>
        <v>-0.194964016787402</v>
      </c>
      <c r="CI12" s="89">
        <f t="shared" si="107"/>
        <v>-0.00253517935207369</v>
      </c>
      <c r="CJ12" s="89">
        <f t="shared" si="107"/>
        <v>-0.112498557594084</v>
      </c>
      <c r="CK12" s="89">
        <f t="shared" si="107"/>
        <v>-0.00200045980700217</v>
      </c>
      <c r="CL12" s="95"/>
      <c r="CM12" s="95">
        <f t="shared" ref="CM12:CP12" si="108">SUM(CH12:CH21)</f>
        <v>-2.2859382701934</v>
      </c>
      <c r="CN12" s="95">
        <f t="shared" si="108"/>
        <v>-1.77013351556132</v>
      </c>
      <c r="CO12" s="95">
        <f t="shared" si="108"/>
        <v>-2.07332511665845</v>
      </c>
      <c r="CP12" s="95">
        <f t="shared" si="108"/>
        <v>-2.00251396843614</v>
      </c>
      <c r="CQ12" s="95"/>
      <c r="CR12" s="95">
        <f t="shared" ref="CR12:CU12" si="109">CM$17*BX12</f>
        <v>0.0320364457335927</v>
      </c>
      <c r="CS12" s="95">
        <f t="shared" si="109"/>
        <v>0.000293705919101772</v>
      </c>
      <c r="CT12" s="95">
        <f t="shared" si="109"/>
        <v>0.0423194766782193</v>
      </c>
      <c r="CU12" s="95">
        <f t="shared" si="109"/>
        <v>0.000378629474040585</v>
      </c>
      <c r="CV12" s="89">
        <f t="shared" si="16"/>
        <v>0.0750282578049544</v>
      </c>
      <c r="CW12" s="95">
        <f>AVERAGE(CV12:CV21)</f>
        <v>0.422014889754855</v>
      </c>
      <c r="CX12">
        <f t="shared" si="27"/>
        <v>0.0162075376038166</v>
      </c>
    </row>
    <row r="13" spans="1:102">
      <c r="A13" s="20" t="s">
        <v>63</v>
      </c>
      <c r="B13" s="21">
        <v>2013</v>
      </c>
      <c r="C13" s="20" t="s">
        <v>58</v>
      </c>
      <c r="D13">
        <v>46307</v>
      </c>
      <c r="E13">
        <v>3.7812858</v>
      </c>
      <c r="F13">
        <v>343357</v>
      </c>
      <c r="G13">
        <v>118</v>
      </c>
      <c r="H13">
        <v>35466</v>
      </c>
      <c r="I13">
        <v>32</v>
      </c>
      <c r="J13">
        <v>33001</v>
      </c>
      <c r="K13">
        <v>64.078476</v>
      </c>
      <c r="L13">
        <v>830100</v>
      </c>
      <c r="M13">
        <v>6800</v>
      </c>
      <c r="N13">
        <v>188677</v>
      </c>
      <c r="O13" s="89"/>
      <c r="P13" s="90">
        <f t="shared" ref="P13:U13" si="110">(D13-MIN(D$12:D$21))/(MAX(D$12:D$21)-MIN(D$12:D$21))+0.001</f>
        <v>0.307138009912314</v>
      </c>
      <c r="Q13" s="91">
        <f t="shared" si="110"/>
        <v>0.863709738690801</v>
      </c>
      <c r="R13" s="91">
        <f t="shared" si="110"/>
        <v>0.0889886131418768</v>
      </c>
      <c r="S13" s="91">
        <f t="shared" si="110"/>
        <v>0.0316372549019608</v>
      </c>
      <c r="T13" s="91">
        <f t="shared" si="110"/>
        <v>0.0347120944785565</v>
      </c>
      <c r="U13" s="91">
        <f t="shared" si="110"/>
        <v>0.0161515151515152</v>
      </c>
      <c r="V13" s="91" cm="1">
        <f t="array" ref="V13">(MAX(J$12:J$21-J13)/(MAX(J$12:J$21)-MIN(J$12:J$21))+0.001)</f>
        <v>0.227180613090307</v>
      </c>
      <c r="W13" s="91" cm="1">
        <f t="array" ref="W13">(MAX(K$12:K$21-K13)/(MAX(K$12:K$21)-MIN(K$12:K$21))+0.001)</f>
        <v>0.001</v>
      </c>
      <c r="X13" s="91">
        <f t="shared" ref="X13:Z13" si="111">(L13-MIN(L$12:L$21))/(MAX(L$12:L$21)-MIN(L$12:L$21))+0.001</f>
        <v>0.163052446064363</v>
      </c>
      <c r="Y13" s="91">
        <f t="shared" si="111"/>
        <v>0.159485015627873</v>
      </c>
      <c r="Z13" s="91">
        <f t="shared" si="111"/>
        <v>0.064201543277005</v>
      </c>
      <c r="AA13" s="89"/>
      <c r="AB13" s="89">
        <f t="shared" ref="AB13:AL13" si="112">P13/SUM(P$12:P$21)</f>
        <v>0.0497659719438135</v>
      </c>
      <c r="AC13" s="89">
        <f t="shared" si="112"/>
        <v>0.129938902128487</v>
      </c>
      <c r="AD13" s="89">
        <f t="shared" si="112"/>
        <v>0.0219808811016296</v>
      </c>
      <c r="AE13" s="89">
        <f t="shared" si="112"/>
        <v>0.00844996661385983</v>
      </c>
      <c r="AF13" s="89">
        <f t="shared" si="112"/>
        <v>0.0091864893314266</v>
      </c>
      <c r="AG13" s="89">
        <f t="shared" si="112"/>
        <v>0.007106982532557</v>
      </c>
      <c r="AH13" s="89">
        <f t="shared" si="112"/>
        <v>0.0484561405368916</v>
      </c>
      <c r="AI13" s="89">
        <f t="shared" si="112"/>
        <v>0.000185883219642728</v>
      </c>
      <c r="AJ13" s="89">
        <f t="shared" si="112"/>
        <v>0.0475725411320489</v>
      </c>
      <c r="AK13" s="89">
        <f t="shared" si="112"/>
        <v>0.0311721293301312</v>
      </c>
      <c r="AL13" s="89">
        <f t="shared" si="112"/>
        <v>0.0177193975187333</v>
      </c>
      <c r="AM13" s="89"/>
      <c r="AN13" s="89">
        <f t="shared" ref="AN13:AX13" si="113">AB13*LN(AB13)</f>
        <v>-0.149319007785234</v>
      </c>
      <c r="AO13" s="89">
        <f t="shared" si="113"/>
        <v>-0.265165138070176</v>
      </c>
      <c r="AP13" s="89">
        <f t="shared" si="113"/>
        <v>-0.083913821407513</v>
      </c>
      <c r="AQ13" s="89">
        <f t="shared" si="113"/>
        <v>-0.0403366996921985</v>
      </c>
      <c r="AR13" s="89">
        <f t="shared" si="113"/>
        <v>-0.0430848317871003</v>
      </c>
      <c r="AS13" s="89">
        <f t="shared" si="113"/>
        <v>-0.0351559507495882</v>
      </c>
      <c r="AT13" s="89">
        <f t="shared" si="113"/>
        <v>-0.146681399322414</v>
      </c>
      <c r="AU13" s="89">
        <f t="shared" si="113"/>
        <v>-0.00159680971046466</v>
      </c>
      <c r="AV13" s="89">
        <f t="shared" si="113"/>
        <v>-0.144882152665685</v>
      </c>
      <c r="AW13" s="89">
        <f t="shared" si="113"/>
        <v>-0.108112141353873</v>
      </c>
      <c r="AX13" s="89">
        <f t="shared" si="113"/>
        <v>-0.0714640194621515</v>
      </c>
      <c r="AY13" s="89" t="s">
        <v>181</v>
      </c>
      <c r="AZ13" s="91">
        <f t="shared" ref="AZ13:BJ13" si="114">-1/LN(10)*AZ12</f>
        <v>0.928080357367749</v>
      </c>
      <c r="BA13" s="91">
        <f t="shared" si="114"/>
        <v>0.935192784124245</v>
      </c>
      <c r="BB13" s="91">
        <f t="shared" si="114"/>
        <v>0.849592157412917</v>
      </c>
      <c r="BC13" s="91">
        <f t="shared" si="114"/>
        <v>0.806383795166247</v>
      </c>
      <c r="BD13" s="91">
        <f t="shared" si="114"/>
        <v>0.798795786011947</v>
      </c>
      <c r="BE13" s="91">
        <f t="shared" si="114"/>
        <v>0.615404432572853</v>
      </c>
      <c r="BF13" s="91">
        <f t="shared" si="114"/>
        <v>0.794452279516925</v>
      </c>
      <c r="BG13" s="91">
        <f t="shared" si="114"/>
        <v>0.889640483471801</v>
      </c>
      <c r="BH13" s="91">
        <f t="shared" si="114"/>
        <v>0.829309566458712</v>
      </c>
      <c r="BI13" s="91">
        <f t="shared" si="114"/>
        <v>0.903885469637986</v>
      </c>
      <c r="BJ13" s="91">
        <f t="shared" si="114"/>
        <v>0.80820620147067</v>
      </c>
      <c r="BK13" s="89"/>
      <c r="BL13" s="89">
        <f t="shared" ref="BL13:BV13" si="115">AZ$17*P13</f>
        <v>0.0784693829369228</v>
      </c>
      <c r="BM13" s="89">
        <f t="shared" si="115"/>
        <v>0.370984451729713</v>
      </c>
      <c r="BN13" s="89">
        <f t="shared" si="115"/>
        <v>0.0280305058705529</v>
      </c>
      <c r="BO13" s="89">
        <f t="shared" si="115"/>
        <v>0.00520590600959951</v>
      </c>
      <c r="BP13" s="89">
        <f t="shared" si="115"/>
        <v>0.015362384675909</v>
      </c>
      <c r="BQ13" s="89">
        <f t="shared" si="115"/>
        <v>0.00634567784858807</v>
      </c>
      <c r="BR13" s="89">
        <f t="shared" si="115"/>
        <v>0.102306072054824</v>
      </c>
      <c r="BS13" s="89">
        <f t="shared" si="115"/>
        <v>0.000549670763437212</v>
      </c>
      <c r="BT13" s="89">
        <f t="shared" si="115"/>
        <v>0.0392781929148724</v>
      </c>
      <c r="BU13" s="89">
        <f t="shared" si="115"/>
        <v>0.0630640970101514</v>
      </c>
      <c r="BV13" s="89">
        <f t="shared" si="115"/>
        <v>0.0233490524479041</v>
      </c>
      <c r="BW13" s="89"/>
      <c r="BX13" s="89">
        <f t="shared" si="8"/>
        <v>0.477484340537189</v>
      </c>
      <c r="BY13" s="89">
        <f t="shared" si="9"/>
        <v>0.0269139685340966</v>
      </c>
      <c r="BZ13" s="89">
        <f t="shared" si="10"/>
        <v>0.102855742818261</v>
      </c>
      <c r="CA13" s="89">
        <f t="shared" si="11"/>
        <v>0.125691342372928</v>
      </c>
      <c r="CB13" s="89"/>
      <c r="CC13" s="89">
        <f t="shared" ref="CC13:CF13" si="116">BX13/SUM(BX$12:BX$21)</f>
        <v>0.0836655792089516</v>
      </c>
      <c r="CD13" s="89">
        <f t="shared" si="116"/>
        <v>0.00846019834794498</v>
      </c>
      <c r="CE13" s="89">
        <f t="shared" si="116"/>
        <v>0.0202935786372676</v>
      </c>
      <c r="CF13" s="89">
        <f t="shared" si="116"/>
        <v>0.0301674749604595</v>
      </c>
      <c r="CG13" s="89"/>
      <c r="CH13" s="89">
        <f t="shared" ref="CH13:CK13" si="117">CC13*LN(CC13)</f>
        <v>-0.207568246813606</v>
      </c>
      <c r="CI13" s="89">
        <f t="shared" si="117"/>
        <v>-0.040375303898053</v>
      </c>
      <c r="CJ13" s="89">
        <f t="shared" si="117"/>
        <v>-0.0790932236100262</v>
      </c>
      <c r="CK13" s="89">
        <f t="shared" si="117"/>
        <v>-0.105616056007423</v>
      </c>
      <c r="CL13" s="89" t="s">
        <v>181</v>
      </c>
      <c r="CM13" s="91">
        <f t="shared" ref="CM13:CP13" si="118">-1/LN(10)*CM12</f>
        <v>0.992770376716456</v>
      </c>
      <c r="CN13" s="91">
        <f t="shared" si="118"/>
        <v>0.768759218040285</v>
      </c>
      <c r="CO13" s="91">
        <f t="shared" si="118"/>
        <v>0.900433657356179</v>
      </c>
      <c r="CP13" s="91">
        <f t="shared" si="118"/>
        <v>0.869680766425998</v>
      </c>
      <c r="CQ13" s="89"/>
      <c r="CR13" s="89">
        <f t="shared" ref="CR13:CU13" si="119">CM$17*BX13</f>
        <v>0.0355308533870071</v>
      </c>
      <c r="CS13" s="89">
        <f t="shared" si="119"/>
        <v>0.00790479186498301</v>
      </c>
      <c r="CT13" s="89">
        <f t="shared" si="119"/>
        <v>0.0260484228227785</v>
      </c>
      <c r="CU13" s="89">
        <f t="shared" si="119"/>
        <v>0.0475904468541167</v>
      </c>
      <c r="CV13" s="89">
        <f t="shared" si="16"/>
        <v>0.117074514928885</v>
      </c>
      <c r="CW13" s="89"/>
      <c r="CX13">
        <f t="shared" si="27"/>
        <v>0.0307896381048928</v>
      </c>
    </row>
    <row r="14" spans="1:102">
      <c r="A14" s="20" t="s">
        <v>63</v>
      </c>
      <c r="B14" s="21">
        <v>2014</v>
      </c>
      <c r="C14" s="20" t="s">
        <v>58</v>
      </c>
      <c r="D14">
        <v>46925</v>
      </c>
      <c r="E14">
        <v>3.565349</v>
      </c>
      <c r="F14">
        <v>368722</v>
      </c>
      <c r="G14">
        <v>143</v>
      </c>
      <c r="H14">
        <v>36899</v>
      </c>
      <c r="I14">
        <v>35</v>
      </c>
      <c r="J14">
        <v>33529</v>
      </c>
      <c r="K14">
        <v>54.744663</v>
      </c>
      <c r="L14">
        <v>852900</v>
      </c>
      <c r="M14">
        <v>7691</v>
      </c>
      <c r="N14">
        <v>196430</v>
      </c>
      <c r="O14" s="89"/>
      <c r="P14" s="90">
        <f t="shared" ref="P14:U14" si="120">(D14-MIN(D$12:D$21))/(MAX(D$12:D$21)-MIN(D$12:D$21))+0.001</f>
        <v>0.54274609226077</v>
      </c>
      <c r="Q14" s="91">
        <f t="shared" si="120"/>
        <v>0.622442940741051</v>
      </c>
      <c r="R14" s="91">
        <f t="shared" si="120"/>
        <v>0.158285075784895</v>
      </c>
      <c r="S14" s="91">
        <f t="shared" si="120"/>
        <v>0.0622745098039216</v>
      </c>
      <c r="T14" s="91">
        <f t="shared" si="120"/>
        <v>0.0684241889571129</v>
      </c>
      <c r="U14" s="91">
        <f t="shared" si="120"/>
        <v>0.0313030303030303</v>
      </c>
      <c r="V14" s="91" cm="1">
        <f t="array" ref="V14">(MAX(J$12:J$21-J14)/(MAX(J$12:J$21)-MIN(J$12:J$21))+0.001)</f>
        <v>0.183435791217896</v>
      </c>
      <c r="W14" s="91" cm="1">
        <f t="array" ref="W14">(MAX(K$12:K$21-K14)/(MAX(K$12:K$21)-MIN(K$12:K$21))+0.001)</f>
        <v>0.277579745280774</v>
      </c>
      <c r="X14" s="91">
        <f t="shared" ref="X14:Z14" si="121">(L14-MIN(L$12:L$21))/(MAX(L$12:L$21)-MIN(L$12:L$21))+0.001</f>
        <v>0.225254395058764</v>
      </c>
      <c r="Y14" s="91">
        <f t="shared" si="121"/>
        <v>0.323301893730465</v>
      </c>
      <c r="Z14" s="91">
        <f t="shared" si="121"/>
        <v>0.100859100322462</v>
      </c>
      <c r="AA14" s="89"/>
      <c r="AB14" s="89">
        <f t="shared" ref="AB14:AL14" si="122">P14/SUM(P$12:P$21)</f>
        <v>0.0879418565216827</v>
      </c>
      <c r="AC14" s="89">
        <f t="shared" si="122"/>
        <v>0.0936420521089815</v>
      </c>
      <c r="AD14" s="89">
        <f t="shared" si="122"/>
        <v>0.0390976475320855</v>
      </c>
      <c r="AE14" s="89">
        <f t="shared" si="122"/>
        <v>0.0166328441063643</v>
      </c>
      <c r="AF14" s="89">
        <f t="shared" si="122"/>
        <v>0.0181083305778147</v>
      </c>
      <c r="AG14" s="89">
        <f t="shared" si="122"/>
        <v>0.0137739455086893</v>
      </c>
      <c r="AH14" s="89">
        <f t="shared" si="122"/>
        <v>0.0391256558288139</v>
      </c>
      <c r="AI14" s="89">
        <f t="shared" si="122"/>
        <v>0.0515974167603986</v>
      </c>
      <c r="AJ14" s="89">
        <f t="shared" si="122"/>
        <v>0.0657207189021741</v>
      </c>
      <c r="AK14" s="89">
        <f t="shared" si="122"/>
        <v>0.0631909424491481</v>
      </c>
      <c r="AL14" s="89">
        <f t="shared" si="122"/>
        <v>0.0278367528376161</v>
      </c>
      <c r="AM14" s="89"/>
      <c r="AN14" s="89">
        <f t="shared" ref="AN14:AX14" si="123">AB14*LN(AB14)</f>
        <v>-0.21379363615882</v>
      </c>
      <c r="AO14" s="89">
        <f t="shared" si="123"/>
        <v>-0.22177019854208</v>
      </c>
      <c r="AP14" s="89">
        <f t="shared" si="123"/>
        <v>-0.126742569508805</v>
      </c>
      <c r="AQ14" s="89">
        <f t="shared" si="123"/>
        <v>-0.0681343830392767</v>
      </c>
      <c r="AR14" s="89">
        <f t="shared" si="123"/>
        <v>-0.0726394529453805</v>
      </c>
      <c r="AS14" s="89">
        <f t="shared" si="123"/>
        <v>-0.0590210325135284</v>
      </c>
      <c r="AT14" s="89">
        <f t="shared" si="123"/>
        <v>-0.126805345481214</v>
      </c>
      <c r="AU14" s="89">
        <f t="shared" si="123"/>
        <v>-0.152949379944421</v>
      </c>
      <c r="AV14" s="89">
        <f t="shared" si="123"/>
        <v>-0.17891421070629</v>
      </c>
      <c r="AW14" s="89">
        <f t="shared" si="123"/>
        <v>-0.174507746717933</v>
      </c>
      <c r="AX14" s="89">
        <f t="shared" si="123"/>
        <v>-0.0996944933581011</v>
      </c>
      <c r="AY14" s="91" t="s">
        <v>182</v>
      </c>
      <c r="AZ14" s="89">
        <f t="shared" ref="AZ14:BJ14" si="124">1-AZ13</f>
        <v>0.0719196426322511</v>
      </c>
      <c r="BA14" s="89">
        <f t="shared" si="124"/>
        <v>0.0648072158757549</v>
      </c>
      <c r="BB14" s="89">
        <f t="shared" si="124"/>
        <v>0.150407842587083</v>
      </c>
      <c r="BC14" s="89">
        <f t="shared" si="124"/>
        <v>0.193616204833753</v>
      </c>
      <c r="BD14" s="89">
        <f t="shared" si="124"/>
        <v>0.201204213988053</v>
      </c>
      <c r="BE14" s="89">
        <f t="shared" si="124"/>
        <v>0.384595567427147</v>
      </c>
      <c r="BF14" s="89">
        <f t="shared" si="124"/>
        <v>0.205547720483075</v>
      </c>
      <c r="BG14" s="89">
        <f t="shared" si="124"/>
        <v>0.110359516528199</v>
      </c>
      <c r="BH14" s="89">
        <f t="shared" si="124"/>
        <v>0.170690433541288</v>
      </c>
      <c r="BI14" s="89">
        <f t="shared" si="124"/>
        <v>0.0961145303620138</v>
      </c>
      <c r="BJ14" s="89">
        <f t="shared" si="124"/>
        <v>0.19179379852933</v>
      </c>
      <c r="BK14" s="89"/>
      <c r="BL14" s="89">
        <f t="shared" ref="BL14:BV14" si="125">AZ$17*P14</f>
        <v>0.138663889120359</v>
      </c>
      <c r="BM14" s="89">
        <f t="shared" si="125"/>
        <v>0.267354462685426</v>
      </c>
      <c r="BN14" s="89">
        <f t="shared" si="125"/>
        <v>0.0498581851021286</v>
      </c>
      <c r="BO14" s="89">
        <f t="shared" si="125"/>
        <v>0.0102472621546254</v>
      </c>
      <c r="BP14" s="89">
        <f t="shared" si="125"/>
        <v>0.0302822035860039</v>
      </c>
      <c r="BQ14" s="89">
        <f t="shared" si="125"/>
        <v>0.0122984713275637</v>
      </c>
      <c r="BR14" s="89">
        <f t="shared" si="125"/>
        <v>0.0826064998174461</v>
      </c>
      <c r="BS14" s="89">
        <f t="shared" si="125"/>
        <v>0.15257747050319</v>
      </c>
      <c r="BT14" s="89">
        <f t="shared" si="125"/>
        <v>0.054262207023552</v>
      </c>
      <c r="BU14" s="89">
        <f t="shared" si="125"/>
        <v>0.127841113533555</v>
      </c>
      <c r="BV14" s="89">
        <f t="shared" si="125"/>
        <v>0.0366808070814874</v>
      </c>
      <c r="BW14" s="89"/>
      <c r="BX14" s="89">
        <f t="shared" si="8"/>
        <v>0.455876536907914</v>
      </c>
      <c r="BY14" s="89">
        <f t="shared" si="9"/>
        <v>0.052827937068193</v>
      </c>
      <c r="BZ14" s="89">
        <f t="shared" si="10"/>
        <v>0.235183970320636</v>
      </c>
      <c r="CA14" s="89">
        <f t="shared" si="11"/>
        <v>0.218784127638594</v>
      </c>
      <c r="CB14" s="89"/>
      <c r="CC14" s="89">
        <f t="shared" ref="CC14:CF14" si="126">BX14/SUM(BX$12:BX$21)</f>
        <v>0.0798794248734132</v>
      </c>
      <c r="CD14" s="89">
        <f t="shared" si="126"/>
        <v>0.0166060544116137</v>
      </c>
      <c r="CE14" s="89">
        <f t="shared" si="126"/>
        <v>0.0464021187845553</v>
      </c>
      <c r="CF14" s="89">
        <f t="shared" si="126"/>
        <v>0.0525108934925724</v>
      </c>
      <c r="CG14" s="89"/>
      <c r="CH14" s="89">
        <f t="shared" ref="CH14:CK14" si="127">CC14*LN(CC14)</f>
        <v>-0.201874235709794</v>
      </c>
      <c r="CI14" s="89">
        <f t="shared" si="127"/>
        <v>-0.0680514104859926</v>
      </c>
      <c r="CJ14" s="89">
        <f t="shared" si="127"/>
        <v>-0.142473536837835</v>
      </c>
      <c r="CK14" s="89">
        <f t="shared" si="127"/>
        <v>-0.154735668612002</v>
      </c>
      <c r="CL14" s="91" t="s">
        <v>182</v>
      </c>
      <c r="CM14" s="89">
        <f t="shared" ref="CM14:CP14" si="128">1-CM13</f>
        <v>0.00722962328354382</v>
      </c>
      <c r="CN14" s="89">
        <f t="shared" si="128"/>
        <v>0.231240781959715</v>
      </c>
      <c r="CO14" s="89">
        <f t="shared" si="128"/>
        <v>0.0995663426438211</v>
      </c>
      <c r="CP14" s="89">
        <f t="shared" si="128"/>
        <v>0.130319233574002</v>
      </c>
      <c r="CQ14" s="89"/>
      <c r="CR14" s="89">
        <f t="shared" ref="CR14:CU14" si="129">CM$17*BX14</f>
        <v>0.0339229604414431</v>
      </c>
      <c r="CS14" s="89">
        <f t="shared" si="129"/>
        <v>0.0155158778108642</v>
      </c>
      <c r="CT14" s="89">
        <f t="shared" si="129"/>
        <v>0.0595608114062842</v>
      </c>
      <c r="CU14" s="89">
        <f t="shared" si="129"/>
        <v>0.0828381191762291</v>
      </c>
      <c r="CV14" s="89">
        <f t="shared" si="16"/>
        <v>0.191837768834821</v>
      </c>
      <c r="CW14" s="89"/>
      <c r="CX14">
        <f t="shared" si="27"/>
        <v>0.0467418859238636</v>
      </c>
    </row>
    <row r="15" spans="1:102">
      <c r="A15" s="20" t="s">
        <v>63</v>
      </c>
      <c r="B15" s="21">
        <v>2015</v>
      </c>
      <c r="C15" s="20" t="s">
        <v>58</v>
      </c>
      <c r="D15">
        <v>46655</v>
      </c>
      <c r="E15">
        <v>3.827264</v>
      </c>
      <c r="F15">
        <v>380550</v>
      </c>
      <c r="G15">
        <v>200</v>
      </c>
      <c r="H15">
        <v>36899</v>
      </c>
      <c r="I15">
        <v>37</v>
      </c>
      <c r="J15">
        <v>35445</v>
      </c>
      <c r="K15">
        <v>48.889057</v>
      </c>
      <c r="L15">
        <v>822600</v>
      </c>
      <c r="M15">
        <v>7687</v>
      </c>
      <c r="N15">
        <v>202072</v>
      </c>
      <c r="O15" s="89"/>
      <c r="P15" s="90">
        <f t="shared" ref="P15:U15" si="130">(D15-MIN(D$12:D$21))/(MAX(D$12:D$21)-MIN(D$12:D$21))+0.001</f>
        <v>0.439810522302707</v>
      </c>
      <c r="Q15" s="91">
        <f t="shared" si="130"/>
        <v>0.915081311713524</v>
      </c>
      <c r="R15" s="91">
        <f t="shared" si="130"/>
        <v>0.190598837272837</v>
      </c>
      <c r="S15" s="91">
        <f t="shared" si="130"/>
        <v>0.132127450980392</v>
      </c>
      <c r="T15" s="91">
        <f t="shared" si="130"/>
        <v>0.0684241889571129</v>
      </c>
      <c r="U15" s="91">
        <f t="shared" si="130"/>
        <v>0.0414040404040404</v>
      </c>
      <c r="V15" s="91" cm="1">
        <f t="array" ref="V15">(MAX(J$12:J$21-J15)/(MAX(J$12:J$21)-MIN(J$12:J$21))+0.001)</f>
        <v>0.0246951118475559</v>
      </c>
      <c r="W15" s="91" cm="1">
        <f t="array" ref="W15">(MAX(K$12:K$21-K15)/(MAX(K$12:K$21)-MIN(K$12:K$21))+0.001)</f>
        <v>0.451093186780468</v>
      </c>
      <c r="X15" s="91">
        <f t="shared" ref="X15:Z15" si="131">(L15-MIN(L$12:L$21))/(MAX(L$12:L$21)-MIN(L$12:L$21))+0.001</f>
        <v>0.142591278631994</v>
      </c>
      <c r="Y15" s="91">
        <f t="shared" si="131"/>
        <v>0.322566464423607</v>
      </c>
      <c r="Z15" s="91">
        <f t="shared" si="131"/>
        <v>0.127535475512771</v>
      </c>
      <c r="AA15" s="89"/>
      <c r="AB15" s="89">
        <f t="shared" ref="AB15:AL15" si="132">P15/SUM(P$12:P$21)</f>
        <v>0.0712630719973709</v>
      </c>
      <c r="AC15" s="89">
        <f t="shared" si="132"/>
        <v>0.137667384858465</v>
      </c>
      <c r="AD15" s="89">
        <f t="shared" si="132"/>
        <v>0.0470793985015093</v>
      </c>
      <c r="AE15" s="89">
        <f t="shared" si="132"/>
        <v>0.0352898047892745</v>
      </c>
      <c r="AF15" s="89">
        <f t="shared" si="132"/>
        <v>0.0181083305778147</v>
      </c>
      <c r="AG15" s="89">
        <f t="shared" si="132"/>
        <v>0.0182185874927775</v>
      </c>
      <c r="AH15" s="89">
        <f t="shared" si="132"/>
        <v>0.00526730601692564</v>
      </c>
      <c r="AI15" s="89">
        <f t="shared" si="132"/>
        <v>0.0838506539176517</v>
      </c>
      <c r="AJ15" s="89">
        <f t="shared" si="132"/>
        <v>0.0416027458129288</v>
      </c>
      <c r="AK15" s="89">
        <f t="shared" si="132"/>
        <v>0.0630471991803759</v>
      </c>
      <c r="AL15" s="89">
        <f t="shared" si="132"/>
        <v>0.0351993374769991</v>
      </c>
      <c r="AM15" s="89"/>
      <c r="AN15" s="89">
        <f t="shared" ref="AN15:AX15" si="133">AB15*LN(AB15)</f>
        <v>-0.188232640038079</v>
      </c>
      <c r="AO15" s="89">
        <f t="shared" si="133"/>
        <v>-0.272982689105406</v>
      </c>
      <c r="AP15" s="89">
        <f t="shared" si="133"/>
        <v>-0.143870864770662</v>
      </c>
      <c r="AQ15" s="89">
        <f t="shared" si="133"/>
        <v>-0.118014794976436</v>
      </c>
      <c r="AR15" s="89">
        <f t="shared" si="133"/>
        <v>-0.0726394529453805</v>
      </c>
      <c r="AS15" s="89">
        <f t="shared" si="133"/>
        <v>-0.0729711437824353</v>
      </c>
      <c r="AT15" s="89">
        <f t="shared" si="133"/>
        <v>-0.0276335317098279</v>
      </c>
      <c r="AU15" s="89">
        <f t="shared" si="133"/>
        <v>-0.207842124513625</v>
      </c>
      <c r="AV15" s="89">
        <f t="shared" si="133"/>
        <v>-0.13227963748191</v>
      </c>
      <c r="AW15" s="89">
        <f t="shared" si="133"/>
        <v>-0.174254365780723</v>
      </c>
      <c r="AX15" s="89">
        <f t="shared" si="133"/>
        <v>-0.117802608957455</v>
      </c>
      <c r="AY15" s="91" t="s">
        <v>183</v>
      </c>
      <c r="AZ15" s="77">
        <f t="shared" ref="AZ15:BB15" si="134">AZ14/(3-SUM($AZ13:$BB13))</f>
        <v>0.250473531614118</v>
      </c>
      <c r="BA15" s="77">
        <f t="shared" si="134"/>
        <v>0.225703182612864</v>
      </c>
      <c r="BB15" s="77">
        <f t="shared" si="134"/>
        <v>0.523823285773019</v>
      </c>
      <c r="BC15" s="77">
        <f t="shared" ref="BC15:BE15" si="135">BC14/(3-SUM($BC13:$BE13))</f>
        <v>0.248411898459458</v>
      </c>
      <c r="BD15" s="77">
        <f t="shared" si="135"/>
        <v>0.258147404643798</v>
      </c>
      <c r="BE15" s="77">
        <f t="shared" si="135"/>
        <v>0.493440696896745</v>
      </c>
      <c r="BF15" s="77">
        <f>BF14/(2-SUM($BF13:$BG13))</f>
        <v>0.650658473125576</v>
      </c>
      <c r="BG15" s="77">
        <f>BG14/(2-SUM($BF13:$BG13))</f>
        <v>0.349341526874424</v>
      </c>
      <c r="BH15" s="77">
        <f t="shared" ref="BH15:BJ15" si="136">BH14/(3-SUM($BH13:$BJ13))</f>
        <v>0.372199943662871</v>
      </c>
      <c r="BI15" s="77">
        <f t="shared" si="136"/>
        <v>0.209583056552912</v>
      </c>
      <c r="BJ15" s="77">
        <f t="shared" si="136"/>
        <v>0.418216999784217</v>
      </c>
      <c r="BK15" s="89"/>
      <c r="BL15" s="89">
        <f t="shared" ref="BL15:BV15" si="137">AZ$17*P15</f>
        <v>0.112365318457693</v>
      </c>
      <c r="BM15" s="89">
        <f t="shared" si="137"/>
        <v>0.393049798452809</v>
      </c>
      <c r="BN15" s="89">
        <f t="shared" si="137"/>
        <v>0.0600366905210557</v>
      </c>
      <c r="BO15" s="89">
        <f t="shared" si="137"/>
        <v>0.0217415541652843</v>
      </c>
      <c r="BP15" s="89">
        <f t="shared" si="137"/>
        <v>0.0302822035860039</v>
      </c>
      <c r="BQ15" s="89">
        <f t="shared" si="137"/>
        <v>0.0162670003135475</v>
      </c>
      <c r="BR15" s="89">
        <f t="shared" si="137"/>
        <v>0.0111209308651425</v>
      </c>
      <c r="BS15" s="89">
        <f t="shared" si="137"/>
        <v>0.247952736358945</v>
      </c>
      <c r="BT15" s="89">
        <f t="shared" si="137"/>
        <v>0.0343492409054382</v>
      </c>
      <c r="BU15" s="89">
        <f t="shared" si="137"/>
        <v>0.127550307623237</v>
      </c>
      <c r="BV15" s="89">
        <f t="shared" si="137"/>
        <v>0.0463825689340188</v>
      </c>
      <c r="BW15" s="89"/>
      <c r="BX15" s="89">
        <f t="shared" si="8"/>
        <v>0.565451807431558</v>
      </c>
      <c r="BY15" s="89">
        <f t="shared" si="9"/>
        <v>0.0682907580648357</v>
      </c>
      <c r="BZ15" s="89">
        <f t="shared" si="10"/>
        <v>0.259073667224087</v>
      </c>
      <c r="CA15" s="89">
        <f t="shared" si="11"/>
        <v>0.208282117462694</v>
      </c>
      <c r="CB15" s="89"/>
      <c r="CC15" s="89">
        <f t="shared" ref="CC15:CF15" si="138">BX15/SUM(BX$12:BX$21)</f>
        <v>0.0990793811798844</v>
      </c>
      <c r="CD15" s="89">
        <f t="shared" si="138"/>
        <v>0.021466672885052</v>
      </c>
      <c r="CE15" s="89">
        <f t="shared" si="138"/>
        <v>0.0511155886351139</v>
      </c>
      <c r="CF15" s="89">
        <f t="shared" si="138"/>
        <v>0.0499902813085132</v>
      </c>
      <c r="CG15" s="89"/>
      <c r="CH15" s="89">
        <f t="shared" ref="CH15:CK15" si="139">CC15*LN(CC15)</f>
        <v>-0.2290550741884</v>
      </c>
      <c r="CI15" s="89">
        <f t="shared" si="139"/>
        <v>-0.0824589354628015</v>
      </c>
      <c r="CJ15" s="89">
        <f t="shared" si="139"/>
        <v>-0.152000676081313</v>
      </c>
      <c r="CK15" s="89">
        <f t="shared" si="139"/>
        <v>-0.149767216826852</v>
      </c>
      <c r="CL15" s="91" t="s">
        <v>183</v>
      </c>
      <c r="CM15" s="89">
        <f t="shared" ref="CM15:CP15" si="140">CM14/(4-SUM($CM13:$CP13))</f>
        <v>0.0154361715654624</v>
      </c>
      <c r="CN15" s="89">
        <f t="shared" si="140"/>
        <v>0.49372868312333</v>
      </c>
      <c r="CO15" s="89">
        <f t="shared" si="140"/>
        <v>0.212586892417204</v>
      </c>
      <c r="CP15" s="89">
        <f t="shared" si="140"/>
        <v>0.278248252894003</v>
      </c>
      <c r="CQ15" s="89"/>
      <c r="CR15" s="89">
        <f t="shared" ref="CR15:CU15" si="141">CM$17*BX15</f>
        <v>0.0420767417098238</v>
      </c>
      <c r="CS15" s="89">
        <f t="shared" si="141"/>
        <v>0.0200573998635893</v>
      </c>
      <c r="CT15" s="89">
        <f t="shared" si="141"/>
        <v>0.065610924982817</v>
      </c>
      <c r="CU15" s="89">
        <f t="shared" si="141"/>
        <v>0.0788617485869591</v>
      </c>
      <c r="CV15" s="89">
        <f t="shared" si="16"/>
        <v>0.206606815143189</v>
      </c>
      <c r="CW15" s="89"/>
      <c r="CX15">
        <f t="shared" si="27"/>
        <v>0.0538438333463204</v>
      </c>
    </row>
    <row r="16" spans="1:102">
      <c r="A16" s="20" t="s">
        <v>63</v>
      </c>
      <c r="B16" s="21">
        <v>2016</v>
      </c>
      <c r="C16" s="20" t="s">
        <v>58</v>
      </c>
      <c r="D16">
        <v>46884</v>
      </c>
      <c r="E16">
        <v>3.7444117</v>
      </c>
      <c r="F16">
        <v>402459</v>
      </c>
      <c r="G16">
        <v>251</v>
      </c>
      <c r="H16">
        <v>42535</v>
      </c>
      <c r="I16">
        <v>40</v>
      </c>
      <c r="J16">
        <v>35307</v>
      </c>
      <c r="K16">
        <v>45.655518</v>
      </c>
      <c r="L16">
        <v>790400</v>
      </c>
      <c r="M16">
        <v>8302</v>
      </c>
      <c r="N16">
        <v>212954</v>
      </c>
      <c r="O16" s="89"/>
      <c r="P16" s="90">
        <f t="shared" ref="P16:U16" si="142">(D16-MIN(D$12:D$21))/(MAX(D$12:D$21)-MIN(D$12:D$21))+0.001</f>
        <v>0.527115135341212</v>
      </c>
      <c r="Q16" s="91">
        <f t="shared" si="142"/>
        <v>0.822510202371476</v>
      </c>
      <c r="R16" s="91">
        <f t="shared" si="142"/>
        <v>0.250453605656274</v>
      </c>
      <c r="S16" s="91">
        <f t="shared" si="142"/>
        <v>0.194627450980392</v>
      </c>
      <c r="T16" s="91">
        <f t="shared" si="142"/>
        <v>0.201014115322182</v>
      </c>
      <c r="U16" s="91">
        <f t="shared" si="142"/>
        <v>0.0565555555555556</v>
      </c>
      <c r="V16" s="91" cm="1">
        <f t="array" ref="V16">(MAX(J$12:J$21-J16)/(MAX(J$12:J$21)-MIN(J$12:J$21))+0.001)</f>
        <v>0.0361284175642088</v>
      </c>
      <c r="W16" s="91" cm="1">
        <f t="array" ref="W16">(MAX(K$12:K$21-K16)/(MAX(K$12:K$21)-MIN(K$12:K$21))+0.001)</f>
        <v>0.546909483183176</v>
      </c>
      <c r="X16" s="91">
        <f t="shared" ref="X16:Z16" si="143">(L16-MIN(L$12:L$21))/(MAX(L$12:L$21)-MIN(L$12:L$21))+0.001</f>
        <v>0.0547446664556893</v>
      </c>
      <c r="Y16" s="91">
        <f t="shared" si="143"/>
        <v>0.435638720353006</v>
      </c>
      <c r="Z16" s="91">
        <f t="shared" si="143"/>
        <v>0.178987498699751</v>
      </c>
      <c r="AA16" s="89"/>
      <c r="AB16" s="89">
        <f t="shared" ref="AB16:AL16" si="144">P16/SUM(P$12:P$21)</f>
        <v>0.085409152205028</v>
      </c>
      <c r="AC16" s="89">
        <f t="shared" si="144"/>
        <v>0.123740728971784</v>
      </c>
      <c r="AD16" s="89">
        <f t="shared" si="144"/>
        <v>0.0618639928529723</v>
      </c>
      <c r="AE16" s="89">
        <f t="shared" si="144"/>
        <v>0.0519828748739837</v>
      </c>
      <c r="AF16" s="89">
        <f t="shared" si="144"/>
        <v>0.0531980006857304</v>
      </c>
      <c r="AG16" s="89">
        <f t="shared" si="144"/>
        <v>0.0248855504689097</v>
      </c>
      <c r="AH16" s="89">
        <f t="shared" si="144"/>
        <v>0.00770595542926415</v>
      </c>
      <c r="AI16" s="89">
        <f t="shared" si="144"/>
        <v>0.101661295587229</v>
      </c>
      <c r="AJ16" s="89">
        <f t="shared" si="144"/>
        <v>0.0159724245761732</v>
      </c>
      <c r="AK16" s="89">
        <f t="shared" si="144"/>
        <v>0.0851477267541081</v>
      </c>
      <c r="AL16" s="89">
        <f t="shared" si="144"/>
        <v>0.0493999128130087</v>
      </c>
      <c r="AM16" s="89"/>
      <c r="AN16" s="89">
        <f t="shared" ref="AN16:AX16" si="145">AB16*LN(AB16)</f>
        <v>-0.210132309291048</v>
      </c>
      <c r="AO16" s="89">
        <f t="shared" si="145"/>
        <v>-0.258564518787524</v>
      </c>
      <c r="AP16" s="89">
        <f t="shared" si="145"/>
        <v>-0.172156168970205</v>
      </c>
      <c r="AQ16" s="89">
        <f t="shared" si="145"/>
        <v>-0.1537050928136</v>
      </c>
      <c r="AR16" s="89">
        <f t="shared" si="145"/>
        <v>-0.156068808050818</v>
      </c>
      <c r="AS16" s="89">
        <f t="shared" si="145"/>
        <v>-0.0919139829855753</v>
      </c>
      <c r="AT16" s="89">
        <f t="shared" si="145"/>
        <v>-0.0374953436888687</v>
      </c>
      <c r="AU16" s="89">
        <f t="shared" si="145"/>
        <v>-0.23240876443966</v>
      </c>
      <c r="AV16" s="89">
        <f t="shared" si="145"/>
        <v>-0.0660761875850198</v>
      </c>
      <c r="AW16" s="89">
        <f t="shared" si="145"/>
        <v>-0.209750148676053</v>
      </c>
      <c r="AX16" s="89">
        <f t="shared" si="145"/>
        <v>-0.148585384771999</v>
      </c>
      <c r="AY16" s="89" t="s">
        <v>184</v>
      </c>
      <c r="AZ16" s="92">
        <v>0.26049795615013</v>
      </c>
      <c r="BA16" s="92">
        <v>0.633345720302242</v>
      </c>
      <c r="BB16" s="92">
        <v>0.106156323547628</v>
      </c>
      <c r="BC16" s="92">
        <v>0.0806878306878307</v>
      </c>
      <c r="BD16" s="92">
        <v>0.626984126984127</v>
      </c>
      <c r="BE16" s="92">
        <v>0.292328042328042</v>
      </c>
      <c r="BF16" s="92">
        <v>0.25</v>
      </c>
      <c r="BG16" s="92">
        <v>0.75</v>
      </c>
      <c r="BH16" s="92">
        <v>0.10958605664488</v>
      </c>
      <c r="BI16" s="92">
        <v>0.581263616557734</v>
      </c>
      <c r="BJ16" s="92">
        <v>0.309150326797386</v>
      </c>
      <c r="BK16" s="89"/>
      <c r="BL16" s="89">
        <f t="shared" ref="BL16:BV16" si="146">AZ$17*P16</f>
        <v>0.134670402464176</v>
      </c>
      <c r="BM16" s="89">
        <f t="shared" si="146"/>
        <v>0.353288243491849</v>
      </c>
      <c r="BN16" s="89">
        <f t="shared" si="146"/>
        <v>0.0788903323221434</v>
      </c>
      <c r="BO16" s="89">
        <f t="shared" si="146"/>
        <v>0.0320259207011371</v>
      </c>
      <c r="BP16" s="89">
        <f t="shared" si="146"/>
        <v>0.0889619658869776</v>
      </c>
      <c r="BQ16" s="89">
        <f t="shared" si="146"/>
        <v>0.0222197937925232</v>
      </c>
      <c r="BR16" s="89">
        <f t="shared" si="146"/>
        <v>0.0162696826999118</v>
      </c>
      <c r="BS16" s="89">
        <f t="shared" si="146"/>
        <v>0.300620153152347</v>
      </c>
      <c r="BT16" s="89">
        <f t="shared" si="146"/>
        <v>0.0131876069449342</v>
      </c>
      <c r="BU16" s="89">
        <f t="shared" si="146"/>
        <v>0.172261716334677</v>
      </c>
      <c r="BV16" s="89">
        <f t="shared" si="146"/>
        <v>0.065094829210383</v>
      </c>
      <c r="BW16" s="89"/>
      <c r="BX16" s="89">
        <f t="shared" si="8"/>
        <v>0.566848978278168</v>
      </c>
      <c r="BY16" s="89">
        <f t="shared" si="9"/>
        <v>0.143207680380638</v>
      </c>
      <c r="BZ16" s="89">
        <f t="shared" si="10"/>
        <v>0.316889835852259</v>
      </c>
      <c r="CA16" s="89">
        <f t="shared" si="11"/>
        <v>0.250544152489994</v>
      </c>
      <c r="CB16" s="89"/>
      <c r="CC16" s="89">
        <f t="shared" ref="CC16:CF16" si="147">BX16/SUM(BX$12:BX$21)</f>
        <v>0.0993241957176848</v>
      </c>
      <c r="CD16" s="89">
        <f t="shared" si="147"/>
        <v>0.0450162293767419</v>
      </c>
      <c r="CE16" s="89">
        <f t="shared" si="147"/>
        <v>0.0625227977263403</v>
      </c>
      <c r="CF16" s="89">
        <f t="shared" si="147"/>
        <v>0.060133691820284</v>
      </c>
      <c r="CG16" s="89"/>
      <c r="CH16" s="89">
        <f t="shared" ref="CH16:CK16" si="148">CC16*LN(CC16)</f>
        <v>-0.229375927996761</v>
      </c>
      <c r="CI16" s="89">
        <f t="shared" si="148"/>
        <v>-0.139583272014744</v>
      </c>
      <c r="CJ16" s="89">
        <f t="shared" si="148"/>
        <v>-0.173327201975205</v>
      </c>
      <c r="CK16" s="89">
        <f t="shared" si="148"/>
        <v>-0.169046932349895</v>
      </c>
      <c r="CL16" s="89" t="s">
        <v>184</v>
      </c>
      <c r="CM16" s="92">
        <v>0.133389037433155</v>
      </c>
      <c r="CN16" s="92">
        <v>0.0936831550802139</v>
      </c>
      <c r="CO16" s="92">
        <v>0.293917112299465</v>
      </c>
      <c r="CP16" s="92">
        <v>0.479010695187166</v>
      </c>
      <c r="CQ16" s="89"/>
      <c r="CR16" s="89">
        <f t="shared" ref="CR16:CU16" si="149">CM$17*BX16</f>
        <v>0.0421807088314506</v>
      </c>
      <c r="CS16" s="89">
        <f t="shared" si="149"/>
        <v>0.0420609433886281</v>
      </c>
      <c r="CT16" s="89">
        <f t="shared" si="149"/>
        <v>0.0802529854565885</v>
      </c>
      <c r="CU16" s="89">
        <f t="shared" si="149"/>
        <v>0.0948634006812305</v>
      </c>
      <c r="CV16" s="89">
        <f t="shared" si="16"/>
        <v>0.259358038357898</v>
      </c>
      <c r="CW16" s="89"/>
      <c r="CX16">
        <f t="shared" si="27"/>
        <v>0.0612168471440196</v>
      </c>
    </row>
    <row r="17" spans="1:102">
      <c r="A17" s="20" t="s">
        <v>63</v>
      </c>
      <c r="B17" s="21">
        <v>2017</v>
      </c>
      <c r="C17" s="20" t="s">
        <v>58</v>
      </c>
      <c r="D17">
        <v>47193</v>
      </c>
      <c r="E17">
        <v>3.6547369</v>
      </c>
      <c r="F17">
        <v>412496</v>
      </c>
      <c r="G17">
        <v>325</v>
      </c>
      <c r="H17">
        <v>49336</v>
      </c>
      <c r="I17">
        <v>35</v>
      </c>
      <c r="J17">
        <v>35731</v>
      </c>
      <c r="K17">
        <v>43.042961</v>
      </c>
      <c r="L17">
        <v>856900</v>
      </c>
      <c r="M17">
        <v>8917</v>
      </c>
      <c r="N17">
        <v>217238</v>
      </c>
      <c r="O17" s="89"/>
      <c r="P17" s="90">
        <f t="shared" ref="P17:U17" si="150">(D17-MIN(D$12:D$21))/(MAX(D$12:D$21)-MIN(D$12:D$21))+0.001</f>
        <v>0.64491917651544</v>
      </c>
      <c r="Q17" s="91">
        <f t="shared" si="150"/>
        <v>0.722316294465161</v>
      </c>
      <c r="R17" s="91">
        <f t="shared" si="150"/>
        <v>0.277874405796151</v>
      </c>
      <c r="S17" s="91">
        <f t="shared" si="150"/>
        <v>0.285313725490196</v>
      </c>
      <c r="T17" s="91">
        <f t="shared" si="150"/>
        <v>0.361011292257746</v>
      </c>
      <c r="U17" s="91">
        <f t="shared" si="150"/>
        <v>0.0313030303030303</v>
      </c>
      <c r="V17" s="91" cm="1">
        <f t="array" ref="V17">(MAX(J$12:J$21-J17)/(MAX(J$12:J$21)-MIN(J$12:J$21))+0.001)</f>
        <v>0.001</v>
      </c>
      <c r="W17" s="91" cm="1">
        <f t="array" ref="W17">(MAX(K$12:K$21-K17)/(MAX(K$12:K$21)-MIN(K$12:K$21))+0.001)</f>
        <v>0.62432482775795</v>
      </c>
      <c r="X17" s="91">
        <f t="shared" ref="X17:Z17" si="151">(L17-MIN(L$12:L$21))/(MAX(L$12:L$21)-MIN(L$12:L$21))+0.001</f>
        <v>0.236167017689361</v>
      </c>
      <c r="Y17" s="91">
        <f t="shared" si="151"/>
        <v>0.548710976282405</v>
      </c>
      <c r="Z17" s="91">
        <f t="shared" si="151"/>
        <v>0.19924300939016</v>
      </c>
      <c r="AA17" s="89"/>
      <c r="AB17" s="89">
        <f t="shared" ref="AB17:AL17" si="152">P17/SUM(P$12:P$21)</f>
        <v>0.104497094493963</v>
      </c>
      <c r="AC17" s="89">
        <f t="shared" si="152"/>
        <v>0.108667278007756</v>
      </c>
      <c r="AD17" s="89">
        <f t="shared" si="152"/>
        <v>0.0686371442293762</v>
      </c>
      <c r="AE17" s="89">
        <f t="shared" si="152"/>
        <v>0.076204192251797</v>
      </c>
      <c r="AF17" s="89">
        <f t="shared" si="152"/>
        <v>0.0955409471732986</v>
      </c>
      <c r="AG17" s="89">
        <f t="shared" si="152"/>
        <v>0.0137739455086893</v>
      </c>
      <c r="AH17" s="89">
        <f t="shared" si="152"/>
        <v>0.000213293466716853</v>
      </c>
      <c r="AI17" s="89">
        <f t="shared" si="152"/>
        <v>0.116051509086539</v>
      </c>
      <c r="AJ17" s="89">
        <f t="shared" si="152"/>
        <v>0.0689046097390381</v>
      </c>
      <c r="AK17" s="89">
        <f t="shared" si="152"/>
        <v>0.10724825432784</v>
      </c>
      <c r="AL17" s="89">
        <f t="shared" si="152"/>
        <v>0.0549903616955179</v>
      </c>
      <c r="AM17" s="89"/>
      <c r="AN17" s="89">
        <f t="shared" ref="AN17:AX17" si="153">AB17*LN(AB17)</f>
        <v>-0.236016720873907</v>
      </c>
      <c r="AO17" s="89">
        <f t="shared" si="153"/>
        <v>-0.241183172419991</v>
      </c>
      <c r="AP17" s="89">
        <f t="shared" si="153"/>
        <v>-0.183873516550709</v>
      </c>
      <c r="AQ17" s="89">
        <f t="shared" si="153"/>
        <v>-0.196175408941249</v>
      </c>
      <c r="AR17" s="89">
        <f t="shared" si="153"/>
        <v>-0.224349286277356</v>
      </c>
      <c r="AS17" s="89">
        <f t="shared" si="153"/>
        <v>-0.0590210325135284</v>
      </c>
      <c r="AT17" s="89">
        <f t="shared" si="153"/>
        <v>-0.00180293588047535</v>
      </c>
      <c r="AU17" s="89">
        <f t="shared" si="153"/>
        <v>-0.249942588748527</v>
      </c>
      <c r="AV17" s="89">
        <f t="shared" si="153"/>
        <v>-0.184322049671833</v>
      </c>
      <c r="AW17" s="89">
        <f t="shared" si="153"/>
        <v>-0.239443417628908</v>
      </c>
      <c r="AX17" s="89">
        <f t="shared" si="153"/>
        <v>-0.159504897464881</v>
      </c>
      <c r="AY17" s="89" t="s">
        <v>185</v>
      </c>
      <c r="AZ17" s="89">
        <f t="shared" ref="AZ17:BJ17" si="154">AVERAGE(AZ15:AZ16)</f>
        <v>0.255485743882124</v>
      </c>
      <c r="BA17" s="89">
        <f t="shared" si="154"/>
        <v>0.429524451457553</v>
      </c>
      <c r="BB17" s="89">
        <f t="shared" si="154"/>
        <v>0.314989804660323</v>
      </c>
      <c r="BC17" s="89">
        <f t="shared" si="154"/>
        <v>0.164549864573644</v>
      </c>
      <c r="BD17" s="89">
        <f t="shared" si="154"/>
        <v>0.442565765813962</v>
      </c>
      <c r="BE17" s="89">
        <f t="shared" si="154"/>
        <v>0.392884369612393</v>
      </c>
      <c r="BF17" s="89">
        <f t="shared" si="154"/>
        <v>0.450329236562788</v>
      </c>
      <c r="BG17" s="89">
        <f t="shared" si="154"/>
        <v>0.549670763437212</v>
      </c>
      <c r="BH17" s="89">
        <f t="shared" si="154"/>
        <v>0.240893000153875</v>
      </c>
      <c r="BI17" s="89">
        <f t="shared" si="154"/>
        <v>0.395423336555323</v>
      </c>
      <c r="BJ17" s="89">
        <f t="shared" si="154"/>
        <v>0.363683663290801</v>
      </c>
      <c r="BK17" s="89"/>
      <c r="BL17" s="89">
        <f t="shared" ref="BL17:BV17" si="155">AZ$17*P17</f>
        <v>0.164767655555894</v>
      </c>
      <c r="BM17" s="89">
        <f t="shared" si="155"/>
        <v>0.310252510159001</v>
      </c>
      <c r="BN17" s="89">
        <f t="shared" si="155"/>
        <v>0.0875276048018331</v>
      </c>
      <c r="BO17" s="89">
        <f t="shared" si="155"/>
        <v>0.0469483348904137</v>
      </c>
      <c r="BP17" s="89">
        <f t="shared" si="155"/>
        <v>0.159771239025537</v>
      </c>
      <c r="BQ17" s="89">
        <f t="shared" si="155"/>
        <v>0.0122984713275637</v>
      </c>
      <c r="BR17" s="89">
        <f t="shared" si="155"/>
        <v>0.000450329236562788</v>
      </c>
      <c r="BS17" s="89">
        <f t="shared" si="155"/>
        <v>0.343173104706518</v>
      </c>
      <c r="BT17" s="89">
        <f t="shared" si="155"/>
        <v>0.0568909814285836</v>
      </c>
      <c r="BU17" s="89">
        <f t="shared" si="155"/>
        <v>0.216973125046117</v>
      </c>
      <c r="BV17" s="89">
        <f t="shared" si="155"/>
        <v>0.0724614275400969</v>
      </c>
      <c r="BW17" s="89"/>
      <c r="BX17" s="89">
        <f t="shared" si="8"/>
        <v>0.562547770516728</v>
      </c>
      <c r="BY17" s="89">
        <f t="shared" si="9"/>
        <v>0.219018045243514</v>
      </c>
      <c r="BZ17" s="89">
        <f t="shared" si="10"/>
        <v>0.343623433943081</v>
      </c>
      <c r="CA17" s="89">
        <f t="shared" si="11"/>
        <v>0.346325534014797</v>
      </c>
      <c r="CB17" s="89"/>
      <c r="CC17" s="89">
        <f t="shared" ref="CC17:CF17" si="156">BX17/SUM(BX$12:BX$21)</f>
        <v>0.0985705311299538</v>
      </c>
      <c r="CD17" s="89">
        <f t="shared" si="156"/>
        <v>0.0688466326395487</v>
      </c>
      <c r="CE17" s="89">
        <f t="shared" si="156"/>
        <v>0.0677973731681005</v>
      </c>
      <c r="CF17" s="89">
        <f t="shared" si="156"/>
        <v>0.0831224066695103</v>
      </c>
      <c r="CG17" s="89"/>
      <c r="CH17" s="89">
        <f t="shared" ref="CH17:CK17" si="157">CC17*LN(CC17)</f>
        <v>-0.228386238518669</v>
      </c>
      <c r="CI17" s="89">
        <f t="shared" si="157"/>
        <v>-0.184224911765287</v>
      </c>
      <c r="CJ17" s="89">
        <f t="shared" si="157"/>
        <v>-0.182458448566798</v>
      </c>
      <c r="CK17" s="89">
        <f t="shared" si="157"/>
        <v>-0.206762080577422</v>
      </c>
      <c r="CL17" s="89" t="s">
        <v>185</v>
      </c>
      <c r="CM17" s="89">
        <f t="shared" ref="CM17:CP17" si="158">AVERAGE(CM15:CM16)</f>
        <v>0.0744126044993087</v>
      </c>
      <c r="CN17" s="89">
        <f t="shared" si="158"/>
        <v>0.293705919101772</v>
      </c>
      <c r="CO17" s="89">
        <f t="shared" si="158"/>
        <v>0.253252002358335</v>
      </c>
      <c r="CP17" s="89">
        <f t="shared" si="158"/>
        <v>0.378629474040585</v>
      </c>
      <c r="CQ17" s="89"/>
      <c r="CR17" s="89">
        <f t="shared" ref="CR17:CU17" si="159">CM$17*BX17</f>
        <v>0.0418606447594292</v>
      </c>
      <c r="CS17" s="89">
        <f t="shared" si="159"/>
        <v>0.0643268962781199</v>
      </c>
      <c r="CT17" s="89">
        <f t="shared" si="159"/>
        <v>0.0870233227033321</v>
      </c>
      <c r="CU17" s="89">
        <f t="shared" si="159"/>
        <v>0.131129054790847</v>
      </c>
      <c r="CV17" s="89">
        <f t="shared" si="16"/>
        <v>0.324339918531728</v>
      </c>
      <c r="CW17" s="89"/>
      <c r="CX17">
        <f t="shared" si="27"/>
        <v>0.075675109490726</v>
      </c>
    </row>
    <row r="18" spans="1:102">
      <c r="A18" s="20" t="s">
        <v>63</v>
      </c>
      <c r="B18" s="21">
        <v>2018</v>
      </c>
      <c r="C18" s="20" t="s">
        <v>58</v>
      </c>
      <c r="D18">
        <v>48127</v>
      </c>
      <c r="E18">
        <v>3.7681135</v>
      </c>
      <c r="F18">
        <v>508307</v>
      </c>
      <c r="G18">
        <v>570</v>
      </c>
      <c r="H18">
        <v>56137</v>
      </c>
      <c r="I18">
        <v>38</v>
      </c>
      <c r="J18">
        <v>24863</v>
      </c>
      <c r="K18">
        <v>39.865021</v>
      </c>
      <c r="L18">
        <v>878458</v>
      </c>
      <c r="M18">
        <v>9532</v>
      </c>
      <c r="N18">
        <v>272915</v>
      </c>
      <c r="O18" s="89"/>
      <c r="P18" s="90">
        <f t="shared" ref="P18:U18" si="160">(D18-MIN(D$12:D$21))/(MAX(D$12:D$21)-MIN(D$12:D$21))+0.001</f>
        <v>1.001</v>
      </c>
      <c r="Q18" s="91">
        <f t="shared" si="160"/>
        <v>0.848992290610467</v>
      </c>
      <c r="R18" s="91">
        <f t="shared" si="160"/>
        <v>0.539627348129692</v>
      </c>
      <c r="S18" s="91">
        <f t="shared" si="160"/>
        <v>0.585558823529412</v>
      </c>
      <c r="T18" s="91">
        <f t="shared" si="160"/>
        <v>0.521008469193309</v>
      </c>
      <c r="U18" s="91">
        <f t="shared" si="160"/>
        <v>0.0464545454545455</v>
      </c>
      <c r="V18" s="91" cm="1">
        <f t="array" ref="V18">(MAX(J$12:J$21-J18)/(MAX(J$12:J$21)-MIN(J$12:J$21))+0.001)</f>
        <v>0.901414250207125</v>
      </c>
      <c r="W18" s="91" cm="1">
        <f t="array" ref="W18">(MAX(K$12:K$21-K18)/(MAX(K$12:K$21)-MIN(K$12:K$21))+0.001)</f>
        <v>0.718493613410457</v>
      </c>
      <c r="X18" s="91">
        <f t="shared" ref="X18:Z18" si="161">(L18-MIN(L$12:L$21))/(MAX(L$12:L$21)-MIN(L$12:L$21))+0.001</f>
        <v>0.294980597356963</v>
      </c>
      <c r="Y18" s="91">
        <f t="shared" si="161"/>
        <v>0.661783232211804</v>
      </c>
      <c r="Z18" s="91">
        <f t="shared" si="161"/>
        <v>0.46249372570899</v>
      </c>
      <c r="AA18" s="89"/>
      <c r="AB18" s="89">
        <f t="shared" ref="AB18:AL18" si="162">P18/SUM(P$12:P$21)</f>
        <v>0.162193334292878</v>
      </c>
      <c r="AC18" s="89">
        <f t="shared" si="162"/>
        <v>0.127724768189705</v>
      </c>
      <c r="AD18" s="89">
        <f t="shared" si="162"/>
        <v>0.13329216131861</v>
      </c>
      <c r="AE18" s="89">
        <f t="shared" si="162"/>
        <v>0.156396391678341</v>
      </c>
      <c r="AF18" s="89">
        <f t="shared" si="162"/>
        <v>0.137883893660867</v>
      </c>
      <c r="AG18" s="89">
        <f t="shared" si="162"/>
        <v>0.0204409084848215</v>
      </c>
      <c r="AH18" s="89">
        <f t="shared" si="162"/>
        <v>0.192265770374651</v>
      </c>
      <c r="AI18" s="89">
        <f t="shared" si="162"/>
        <v>0.133555906153473</v>
      </c>
      <c r="AJ18" s="89">
        <f t="shared" si="162"/>
        <v>0.086064189404317</v>
      </c>
      <c r="AK18" s="89">
        <f t="shared" si="162"/>
        <v>0.129348781901573</v>
      </c>
      <c r="AL18" s="89">
        <f t="shared" si="162"/>
        <v>0.127646622767288</v>
      </c>
      <c r="AM18" s="89"/>
      <c r="AN18" s="89">
        <f t="shared" ref="AN18:AX18" si="163">AB18*LN(AB18)</f>
        <v>-0.295024198418106</v>
      </c>
      <c r="AO18" s="89">
        <f t="shared" si="163"/>
        <v>-0.262841936700216</v>
      </c>
      <c r="AP18" s="89">
        <f t="shared" si="163"/>
        <v>-0.268611944112788</v>
      </c>
      <c r="AQ18" s="89">
        <f t="shared" si="163"/>
        <v>-0.29017184733833</v>
      </c>
      <c r="AR18" s="89">
        <f t="shared" si="163"/>
        <v>-0.273195328640513</v>
      </c>
      <c r="AS18" s="89">
        <f t="shared" si="163"/>
        <v>-0.0795195710774635</v>
      </c>
      <c r="AT18" s="89">
        <f t="shared" si="163"/>
        <v>-0.317022538096714</v>
      </c>
      <c r="AU18" s="89">
        <f t="shared" si="163"/>
        <v>-0.268879440233059</v>
      </c>
      <c r="AV18" s="89">
        <f t="shared" si="163"/>
        <v>-0.211086355958147</v>
      </c>
      <c r="AW18" s="89">
        <f t="shared" si="163"/>
        <v>-0.264549663251925</v>
      </c>
      <c r="AX18" s="89">
        <f t="shared" si="163"/>
        <v>-0.262759244499361</v>
      </c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>
        <f t="shared" ref="BL18:BV18" si="164">AZ$17*P18</f>
        <v>0.255741229626006</v>
      </c>
      <c r="BM18" s="89">
        <f t="shared" si="164"/>
        <v>0.364662947916152</v>
      </c>
      <c r="BN18" s="89">
        <f t="shared" si="164"/>
        <v>0.16997711297674</v>
      </c>
      <c r="BO18" s="89">
        <f t="shared" si="164"/>
        <v>0.0963536251116672</v>
      </c>
      <c r="BP18" s="89">
        <f t="shared" si="164"/>
        <v>0.230580512164097</v>
      </c>
      <c r="BQ18" s="89">
        <f t="shared" si="164"/>
        <v>0.0182512648065394</v>
      </c>
      <c r="BR18" s="89">
        <f t="shared" si="164"/>
        <v>0.405933191122593</v>
      </c>
      <c r="BS18" s="89">
        <f t="shared" si="164"/>
        <v>0.394934933008087</v>
      </c>
      <c r="BT18" s="89">
        <f t="shared" si="164"/>
        <v>0.0710587610845012</v>
      </c>
      <c r="BU18" s="89">
        <f t="shared" si="164"/>
        <v>0.261684533757558</v>
      </c>
      <c r="BV18" s="89">
        <f t="shared" si="164"/>
        <v>0.168201412414857</v>
      </c>
      <c r="BW18" s="89"/>
      <c r="BX18" s="89">
        <f t="shared" si="8"/>
        <v>0.790381290518898</v>
      </c>
      <c r="BY18" s="89">
        <f t="shared" si="9"/>
        <v>0.345185402082304</v>
      </c>
      <c r="BZ18" s="89">
        <f t="shared" si="10"/>
        <v>0.80086812413068</v>
      </c>
      <c r="CA18" s="89">
        <f t="shared" si="11"/>
        <v>0.500944707256916</v>
      </c>
      <c r="CB18" s="89"/>
      <c r="CC18" s="89">
        <f t="shared" ref="CC18:CF18" si="165">BX18/SUM(BX$12:BX$21)</f>
        <v>0.138491889373348</v>
      </c>
      <c r="CD18" s="89">
        <f t="shared" si="165"/>
        <v>0.108506367789341</v>
      </c>
      <c r="CE18" s="89">
        <f t="shared" si="165"/>
        <v>0.158012375486354</v>
      </c>
      <c r="CF18" s="89">
        <f t="shared" si="165"/>
        <v>0.120232918413024</v>
      </c>
      <c r="CG18" s="89"/>
      <c r="CH18" s="89">
        <f t="shared" ref="CH18:CK18" si="166">CC18*LN(CC18)</f>
        <v>-0.273790642653007</v>
      </c>
      <c r="CI18" s="89">
        <f t="shared" si="166"/>
        <v>-0.240986828917618</v>
      </c>
      <c r="CJ18" s="89">
        <f t="shared" si="166"/>
        <v>-0.29154577764536</v>
      </c>
      <c r="CK18" s="89">
        <f t="shared" si="166"/>
        <v>-0.254692328449361</v>
      </c>
      <c r="CL18" s="89"/>
      <c r="CM18" s="89"/>
      <c r="CN18" s="89"/>
      <c r="CO18" s="89"/>
      <c r="CP18" s="89"/>
      <c r="CQ18" s="89"/>
      <c r="CR18" s="89">
        <f t="shared" ref="CR18:CU18" si="167">CM$17*BX18</f>
        <v>0.058814330375036</v>
      </c>
      <c r="CS18" s="89">
        <f t="shared" si="167"/>
        <v>0.101382995779098</v>
      </c>
      <c r="CT18" s="89">
        <f t="shared" si="167"/>
        <v>0.202821456061058</v>
      </c>
      <c r="CU18" s="89">
        <f t="shared" si="167"/>
        <v>0.189672431032101</v>
      </c>
      <c r="CV18" s="89">
        <f t="shared" si="16"/>
        <v>0.552691213247292</v>
      </c>
      <c r="CW18" s="89"/>
      <c r="CX18">
        <f t="shared" si="27"/>
        <v>0.1455277134056</v>
      </c>
    </row>
    <row r="19" spans="1:102">
      <c r="A19" s="20" t="s">
        <v>63</v>
      </c>
      <c r="B19" s="21">
        <v>2019</v>
      </c>
      <c r="C19" s="20" t="s">
        <v>58</v>
      </c>
      <c r="D19">
        <v>47998</v>
      </c>
      <c r="E19">
        <v>3.5151256</v>
      </c>
      <c r="F19">
        <v>564600</v>
      </c>
      <c r="G19">
        <v>652</v>
      </c>
      <c r="H19">
        <v>62938</v>
      </c>
      <c r="I19">
        <v>101</v>
      </c>
      <c r="J19">
        <v>23749</v>
      </c>
      <c r="K19">
        <v>36.68708</v>
      </c>
      <c r="L19">
        <v>984934</v>
      </c>
      <c r="M19">
        <v>10147</v>
      </c>
      <c r="N19">
        <v>304252</v>
      </c>
      <c r="O19" s="89"/>
      <c r="P19" s="90">
        <f t="shared" ref="P19:U19" si="168">(D19-MIN(D$12:D$21))/(MAX(D$12:D$21)-MIN(D$12:D$21))+0.001</f>
        <v>0.951819672131147</v>
      </c>
      <c r="Q19" s="91">
        <f t="shared" si="168"/>
        <v>0.566328193740311</v>
      </c>
      <c r="R19" s="91">
        <f t="shared" si="168"/>
        <v>0.693418232086461</v>
      </c>
      <c r="S19" s="91">
        <f t="shared" si="168"/>
        <v>0.686049019607843</v>
      </c>
      <c r="T19" s="91">
        <f t="shared" si="168"/>
        <v>0.681005646128873</v>
      </c>
      <c r="U19" s="91">
        <f t="shared" si="168"/>
        <v>0.364636363636364</v>
      </c>
      <c r="V19" s="91" cm="1">
        <f t="array" ref="V19">(MAX(J$12:J$21-J19)/(MAX(J$12:J$21)-MIN(J$12:J$21))+0.001)</f>
        <v>0.993709196354598</v>
      </c>
      <c r="W19" s="91" cm="1">
        <f t="array" ref="W19">(MAX(K$12:K$21-K19)/(MAX(K$12:K$21)-MIN(K$12:K$21))+0.001)</f>
        <v>0.812662428694985</v>
      </c>
      <c r="X19" s="91">
        <f t="shared" ref="X19:Z19" si="169">(L19-MIN(L$12:L$21))/(MAX(L$12:L$21)-MIN(L$12:L$21))+0.001</f>
        <v>0.585463699160819</v>
      </c>
      <c r="Y19" s="91">
        <f t="shared" si="169"/>
        <v>0.774855488141202</v>
      </c>
      <c r="Z19" s="91">
        <f t="shared" si="169"/>
        <v>0.610660611447862</v>
      </c>
      <c r="AA19" s="89"/>
      <c r="AB19" s="89">
        <f t="shared" ref="AB19:AL19" si="170">P19/SUM(P$12:P$21)</f>
        <v>0.154224581686818</v>
      </c>
      <c r="AC19" s="89">
        <f t="shared" si="170"/>
        <v>0.0851999930561958</v>
      </c>
      <c r="AD19" s="89">
        <f t="shared" si="170"/>
        <v>0.171279708437461</v>
      </c>
      <c r="AE19" s="89">
        <f t="shared" si="170"/>
        <v>0.183236229853756</v>
      </c>
      <c r="AF19" s="89">
        <f t="shared" si="170"/>
        <v>0.180226840148435</v>
      </c>
      <c r="AG19" s="89">
        <f t="shared" si="170"/>
        <v>0.160447130983599</v>
      </c>
      <c r="AH19" s="89">
        <f t="shared" si="170"/>
        <v>0.211951679398891</v>
      </c>
      <c r="AI19" s="89">
        <f t="shared" si="170"/>
        <v>0.151060308728503</v>
      </c>
      <c r="AJ19" s="89">
        <f t="shared" si="170"/>
        <v>0.170816179590801</v>
      </c>
      <c r="AK19" s="89">
        <f t="shared" si="170"/>
        <v>0.151449309475305</v>
      </c>
      <c r="AL19" s="89">
        <f t="shared" si="170"/>
        <v>0.168540156061217</v>
      </c>
      <c r="AM19" s="89"/>
      <c r="AN19" s="89">
        <f t="shared" ref="AN19:AX19" si="171">AB19*LN(AB19)</f>
        <v>-0.288299014848805</v>
      </c>
      <c r="AO19" s="89">
        <f t="shared" si="171"/>
        <v>-0.209826617449436</v>
      </c>
      <c r="AP19" s="89">
        <f t="shared" si="171"/>
        <v>-0.302215738224664</v>
      </c>
      <c r="AQ19" s="89">
        <f t="shared" si="171"/>
        <v>-0.310948049691435</v>
      </c>
      <c r="AR19" s="89">
        <f t="shared" si="171"/>
        <v>-0.30882571916349</v>
      </c>
      <c r="AS19" s="89">
        <f t="shared" si="171"/>
        <v>-0.293584682980603</v>
      </c>
      <c r="AT19" s="89">
        <f t="shared" si="171"/>
        <v>-0.328821190588933</v>
      </c>
      <c r="AU19" s="89">
        <f t="shared" si="171"/>
        <v>-0.285515483167013</v>
      </c>
      <c r="AV19" s="89">
        <f t="shared" si="171"/>
        <v>-0.301860762413656</v>
      </c>
      <c r="AW19" s="89">
        <f t="shared" si="171"/>
        <v>-0.285861223009459</v>
      </c>
      <c r="AX19" s="89">
        <f t="shared" si="171"/>
        <v>-0.300099440520768</v>
      </c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>
        <f t="shared" ref="BL19:BV19" si="172">AZ$17*P19</f>
        <v>0.243176356976066</v>
      </c>
      <c r="BM19" s="89">
        <f t="shared" si="172"/>
        <v>0.243251806761254</v>
      </c>
      <c r="BN19" s="89">
        <f t="shared" si="172"/>
        <v>0.218419673472821</v>
      </c>
      <c r="BO19" s="89">
        <f t="shared" si="172"/>
        <v>0.112889273267352</v>
      </c>
      <c r="BP19" s="89">
        <f t="shared" si="172"/>
        <v>0.301389785302657</v>
      </c>
      <c r="BQ19" s="89">
        <f t="shared" si="172"/>
        <v>0.143259927865028</v>
      </c>
      <c r="BR19" s="89">
        <f t="shared" si="172"/>
        <v>0.447496303759788</v>
      </c>
      <c r="BS19" s="89">
        <f t="shared" si="172"/>
        <v>0.446696777597511</v>
      </c>
      <c r="BT19" s="89">
        <f t="shared" si="172"/>
        <v>0.141034106972036</v>
      </c>
      <c r="BU19" s="89">
        <f t="shared" si="172"/>
        <v>0.306395942468998</v>
      </c>
      <c r="BV19" s="89">
        <f t="shared" si="172"/>
        <v>0.222087288198759</v>
      </c>
      <c r="BW19" s="89"/>
      <c r="BX19" s="89">
        <f t="shared" si="8"/>
        <v>0.704847837210141</v>
      </c>
      <c r="BY19" s="89">
        <f t="shared" si="9"/>
        <v>0.557538986435037</v>
      </c>
      <c r="BZ19" s="89">
        <f t="shared" si="10"/>
        <v>0.894193081357299</v>
      </c>
      <c r="CA19" s="89">
        <f t="shared" si="11"/>
        <v>0.669517337639793</v>
      </c>
      <c r="CB19" s="89"/>
      <c r="CC19" s="89">
        <f t="shared" ref="CC19:CF19" si="173">BX19/SUM(BX$12:BX$21)</f>
        <v>0.12350457920362</v>
      </c>
      <c r="CD19" s="89">
        <f t="shared" si="173"/>
        <v>0.175258078569012</v>
      </c>
      <c r="CE19" s="89">
        <f t="shared" si="173"/>
        <v>0.176425517100084</v>
      </c>
      <c r="CF19" s="89">
        <f t="shared" si="173"/>
        <v>0.160692432251342</v>
      </c>
      <c r="CG19" s="89"/>
      <c r="CH19" s="89">
        <f t="shared" ref="CH19:CK19" si="174">CC19*LN(CC19)</f>
        <v>-0.25830699236042</v>
      </c>
      <c r="CI19" s="89">
        <f t="shared" si="174"/>
        <v>-0.305211182635098</v>
      </c>
      <c r="CJ19" s="89">
        <f t="shared" si="174"/>
        <v>-0.306072953538264</v>
      </c>
      <c r="CK19" s="89">
        <f t="shared" si="174"/>
        <v>-0.29378804429379</v>
      </c>
      <c r="CL19" s="89"/>
      <c r="CM19" s="89"/>
      <c r="CN19" s="89"/>
      <c r="CO19" s="89"/>
      <c r="CP19" s="89"/>
      <c r="CQ19" s="89"/>
      <c r="CR19" s="89">
        <f t="shared" ref="CR19:CU19" si="175">CM$17*BX19</f>
        <v>0.0524495633425114</v>
      </c>
      <c r="CS19" s="89">
        <f t="shared" si="175"/>
        <v>0.163752500445973</v>
      </c>
      <c r="CT19" s="89">
        <f t="shared" si="175"/>
        <v>0.226456188348705</v>
      </c>
      <c r="CU19" s="89">
        <f t="shared" si="175"/>
        <v>0.253498997411607</v>
      </c>
      <c r="CV19" s="89">
        <f t="shared" si="16"/>
        <v>0.696157249548797</v>
      </c>
      <c r="CW19" s="89"/>
      <c r="CX19">
        <f t="shared" si="27"/>
        <v>0.195104344397339</v>
      </c>
    </row>
    <row r="20" spans="1:102">
      <c r="A20" s="20" t="s">
        <v>63</v>
      </c>
      <c r="B20" s="21">
        <v>2020</v>
      </c>
      <c r="C20" s="20" t="s">
        <v>58</v>
      </c>
      <c r="D20">
        <v>47869</v>
      </c>
      <c r="E20">
        <v>3.2621377</v>
      </c>
      <c r="F20">
        <v>620893</v>
      </c>
      <c r="G20">
        <v>716</v>
      </c>
      <c r="H20">
        <v>69739</v>
      </c>
      <c r="I20">
        <v>164</v>
      </c>
      <c r="J20">
        <v>23705</v>
      </c>
      <c r="K20">
        <v>33.50914</v>
      </c>
      <c r="L20">
        <v>1035419</v>
      </c>
      <c r="M20">
        <v>10762</v>
      </c>
      <c r="N20">
        <v>360636</v>
      </c>
      <c r="O20" s="89"/>
      <c r="P20" s="90">
        <f t="shared" ref="P20:U20" si="176">(D20-MIN(D$12:D$21))/(MAX(D$12:D$21)-MIN(D$12:D$21))+0.001</f>
        <v>0.902639344262295</v>
      </c>
      <c r="Q20" s="91">
        <f t="shared" si="176"/>
        <v>0.283664096870155</v>
      </c>
      <c r="R20" s="91">
        <f t="shared" si="176"/>
        <v>0.847209116043231</v>
      </c>
      <c r="S20" s="91">
        <f t="shared" si="176"/>
        <v>0.764480392156863</v>
      </c>
      <c r="T20" s="91">
        <f t="shared" si="176"/>
        <v>0.841002823064436</v>
      </c>
      <c r="U20" s="91">
        <f t="shared" si="176"/>
        <v>0.682818181818182</v>
      </c>
      <c r="V20" s="91" cm="1">
        <f t="array" ref="V20">(MAX(J$12:J$21-J20)/(MAX(J$12:J$21)-MIN(J$12:J$21))+0.001)</f>
        <v>0.997354598177299</v>
      </c>
      <c r="W20" s="91" cm="1">
        <f t="array" ref="W20">(MAX(K$12:K$21-K20)/(MAX(K$12:K$21)-MIN(K$12:K$21))+0.001)</f>
        <v>0.906831214347493</v>
      </c>
      <c r="X20" s="91">
        <f t="shared" ref="X20:Z20" si="177">(L20-MIN(L$12:L$21))/(MAX(L$12:L$21)-MIN(L$12:L$21))+0.001</f>
        <v>0.723194637537239</v>
      </c>
      <c r="Y20" s="91">
        <f t="shared" si="177"/>
        <v>0.887927744070601</v>
      </c>
      <c r="Z20" s="91">
        <f t="shared" si="177"/>
        <v>0.877254148975404</v>
      </c>
      <c r="AA20" s="89"/>
      <c r="AB20" s="89">
        <f t="shared" ref="AB20:AL20" si="178">P20/SUM(P$12:P$21)</f>
        <v>0.146255829080758</v>
      </c>
      <c r="AC20" s="89">
        <f t="shared" si="178"/>
        <v>0.0426752179226866</v>
      </c>
      <c r="AD20" s="89">
        <f t="shared" si="178"/>
        <v>0.209267255556312</v>
      </c>
      <c r="AE20" s="89">
        <f t="shared" si="178"/>
        <v>0.204184396234567</v>
      </c>
      <c r="AF20" s="89">
        <f t="shared" si="178"/>
        <v>0.222569786636003</v>
      </c>
      <c r="AG20" s="89">
        <f t="shared" si="178"/>
        <v>0.300453353482377</v>
      </c>
      <c r="AH20" s="89">
        <f t="shared" si="178"/>
        <v>0.21272921979123</v>
      </c>
      <c r="AI20" s="89">
        <f t="shared" si="178"/>
        <v>0.168564705795437</v>
      </c>
      <c r="AJ20" s="89">
        <f t="shared" si="178"/>
        <v>0.211000861815572</v>
      </c>
      <c r="AK20" s="89">
        <f t="shared" si="178"/>
        <v>0.173549837049037</v>
      </c>
      <c r="AL20" s="89">
        <f t="shared" si="178"/>
        <v>0.24211902389301</v>
      </c>
      <c r="AM20" s="89"/>
      <c r="AN20" s="89">
        <f t="shared" ref="AN20:AX20" si="179">AB20*LN(AB20)</f>
        <v>-0.281161904055488</v>
      </c>
      <c r="AO20" s="89">
        <f t="shared" si="179"/>
        <v>-0.13460347972548</v>
      </c>
      <c r="AP20" s="89">
        <f t="shared" si="179"/>
        <v>-0.327323935756056</v>
      </c>
      <c r="AQ20" s="89">
        <f t="shared" si="179"/>
        <v>-0.324394241381417</v>
      </c>
      <c r="AR20" s="89">
        <f t="shared" si="179"/>
        <v>-0.334414349210043</v>
      </c>
      <c r="AS20" s="89">
        <f t="shared" si="179"/>
        <v>-0.361283970702386</v>
      </c>
      <c r="AT20" s="89">
        <f t="shared" si="179"/>
        <v>-0.329248499541022</v>
      </c>
      <c r="AU20" s="89">
        <f t="shared" si="179"/>
        <v>-0.300118601794929</v>
      </c>
      <c r="AV20" s="89">
        <f t="shared" si="179"/>
        <v>-0.328294776780837</v>
      </c>
      <c r="AW20" s="89">
        <f t="shared" si="179"/>
        <v>-0.303936176666402</v>
      </c>
      <c r="AX20" s="89">
        <f t="shared" si="179"/>
        <v>-0.34340366781414</v>
      </c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>
        <f t="shared" ref="BL20:BV20" si="180">AZ$17*P20</f>
        <v>0.230611484326125</v>
      </c>
      <c r="BM20" s="89">
        <f t="shared" si="180"/>
        <v>0.121840665606355</v>
      </c>
      <c r="BN20" s="89">
        <f t="shared" si="180"/>
        <v>0.266862233968903</v>
      </c>
      <c r="BO20" s="89">
        <f t="shared" si="180"/>
        <v>0.125795144998618</v>
      </c>
      <c r="BP20" s="89">
        <f t="shared" si="180"/>
        <v>0.372199058441216</v>
      </c>
      <c r="BQ20" s="89">
        <f t="shared" si="180"/>
        <v>0.268268590923517</v>
      </c>
      <c r="BR20" s="89">
        <f t="shared" si="180"/>
        <v>0.449137934779569</v>
      </c>
      <c r="BS20" s="89">
        <f t="shared" si="180"/>
        <v>0.498458605899081</v>
      </c>
      <c r="BT20" s="89">
        <f t="shared" si="180"/>
        <v>0.17421252593154</v>
      </c>
      <c r="BU20" s="89">
        <f t="shared" si="180"/>
        <v>0.351107351180438</v>
      </c>
      <c r="BV20" s="89">
        <f t="shared" si="180"/>
        <v>0.319043002536429</v>
      </c>
      <c r="BW20" s="89"/>
      <c r="BX20" s="89">
        <f t="shared" si="8"/>
        <v>0.619314383901383</v>
      </c>
      <c r="BY20" s="89">
        <f t="shared" si="9"/>
        <v>0.766262794363351</v>
      </c>
      <c r="BZ20" s="89">
        <f t="shared" si="10"/>
        <v>0.94759654067865</v>
      </c>
      <c r="CA20" s="89">
        <f t="shared" si="11"/>
        <v>0.844362879648407</v>
      </c>
      <c r="CB20" s="89"/>
      <c r="CC20" s="89">
        <f t="shared" ref="CC20:CF20" si="181">BX20/SUM(BX$12:BX$21)</f>
        <v>0.108517269033891</v>
      </c>
      <c r="CD20" s="89">
        <f t="shared" si="181"/>
        <v>0.24086879713602</v>
      </c>
      <c r="CE20" s="89">
        <f t="shared" si="181"/>
        <v>0.186962092613955</v>
      </c>
      <c r="CF20" s="89">
        <f t="shared" si="181"/>
        <v>0.202657522375393</v>
      </c>
      <c r="CG20" s="89"/>
      <c r="CH20" s="89">
        <f t="shared" ref="CH20:CK20" si="182">CC20*LN(CC20)</f>
        <v>-0.241000138205522</v>
      </c>
      <c r="CI20" s="89">
        <f t="shared" si="182"/>
        <v>-0.342877432196601</v>
      </c>
      <c r="CJ20" s="89">
        <f t="shared" si="182"/>
        <v>-0.313507272069189</v>
      </c>
      <c r="CK20" s="89">
        <f t="shared" si="182"/>
        <v>-0.323489598999436</v>
      </c>
      <c r="CL20" s="89"/>
      <c r="CM20" s="89"/>
      <c r="CN20" s="89"/>
      <c r="CO20" s="89"/>
      <c r="CP20" s="89"/>
      <c r="CQ20" s="89"/>
      <c r="CR20" s="89">
        <f t="shared" ref="CR20:CU20" si="183">CM$17*BX20</f>
        <v>0.0460847963099867</v>
      </c>
      <c r="CS20" s="89">
        <f t="shared" si="183"/>
        <v>0.22505591829198</v>
      </c>
      <c r="CT20" s="89">
        <f t="shared" si="183"/>
        <v>0.239980721354699</v>
      </c>
      <c r="CU20" s="89">
        <f t="shared" si="183"/>
        <v>0.31970067302067</v>
      </c>
      <c r="CV20" s="89">
        <f t="shared" si="16"/>
        <v>0.830822108977336</v>
      </c>
      <c r="CW20" s="89"/>
      <c r="CX20">
        <f t="shared" si="27"/>
        <v>0.232518319823339</v>
      </c>
    </row>
    <row r="21" spans="1:102">
      <c r="A21" s="7" t="s">
        <v>63</v>
      </c>
      <c r="B21" s="9">
        <v>2021</v>
      </c>
      <c r="C21" s="8" t="s">
        <v>58</v>
      </c>
      <c r="D21">
        <v>47740</v>
      </c>
      <c r="E21">
        <v>3.0091498</v>
      </c>
      <c r="F21">
        <v>677186</v>
      </c>
      <c r="G21">
        <v>909</v>
      </c>
      <c r="H21">
        <v>76540</v>
      </c>
      <c r="I21">
        <v>227</v>
      </c>
      <c r="J21">
        <v>23661</v>
      </c>
      <c r="K21">
        <v>30.3312</v>
      </c>
      <c r="L21">
        <v>1137248</v>
      </c>
      <c r="M21">
        <v>11377</v>
      </c>
      <c r="N21">
        <v>386808</v>
      </c>
      <c r="O21" s="89"/>
      <c r="P21" s="90">
        <f t="shared" ref="P21:U21" si="184">(D21-MIN(D$12:D$21))/(MAX(D$12:D$21)-MIN(D$12:D$21))+0.001</f>
        <v>0.853459016393443</v>
      </c>
      <c r="Q21" s="91">
        <f t="shared" si="184"/>
        <v>0.001</v>
      </c>
      <c r="R21" s="91">
        <f t="shared" si="184"/>
        <v>1.001</v>
      </c>
      <c r="S21" s="91">
        <f t="shared" si="184"/>
        <v>1.001</v>
      </c>
      <c r="T21" s="91">
        <f t="shared" si="184"/>
        <v>1.001</v>
      </c>
      <c r="U21" s="91">
        <f t="shared" si="184"/>
        <v>1.001</v>
      </c>
      <c r="V21" s="91" cm="1">
        <f t="array" ref="V21">(MAX(J$12:J$21-J21)/(MAX(J$12:J$21)-MIN(J$12:J$21))+0.001)</f>
        <v>1.001</v>
      </c>
      <c r="W21" s="91" cm="1">
        <f t="array" ref="W21">(MAX(K$12:K$21-K21)/(MAX(K$12:K$21)-MIN(K$12:K$21))+0.001)</f>
        <v>1.001</v>
      </c>
      <c r="X21" s="91">
        <f t="shared" ref="X21:Z21" si="185">(L21-MIN(L$12:L$21))/(MAX(L$12:L$21)-MIN(L$12:L$21))+0.001</f>
        <v>1.001</v>
      </c>
      <c r="Y21" s="91">
        <f t="shared" si="185"/>
        <v>1.001</v>
      </c>
      <c r="Z21" s="91">
        <f t="shared" si="185"/>
        <v>1.001</v>
      </c>
      <c r="AA21" s="89"/>
      <c r="AB21" s="89">
        <f t="shared" ref="AB21:AL21" si="186">P21/SUM(P$12:P$21)</f>
        <v>0.138287076474698</v>
      </c>
      <c r="AC21" s="89">
        <f t="shared" si="186"/>
        <v>0.000150442789177584</v>
      </c>
      <c r="AD21" s="89">
        <f t="shared" si="186"/>
        <v>0.247254802675163</v>
      </c>
      <c r="AE21" s="89">
        <f t="shared" si="186"/>
        <v>0.267356210476702</v>
      </c>
      <c r="AF21" s="89">
        <f t="shared" si="186"/>
        <v>0.264912733123571</v>
      </c>
      <c r="AG21" s="89">
        <f t="shared" si="186"/>
        <v>0.440459575981155</v>
      </c>
      <c r="AH21" s="89">
        <f t="shared" si="186"/>
        <v>0.21350676018357</v>
      </c>
      <c r="AI21" s="89">
        <f t="shared" si="186"/>
        <v>0.18606910286237</v>
      </c>
      <c r="AJ21" s="89">
        <f t="shared" si="186"/>
        <v>0.292053966822329</v>
      </c>
      <c r="AK21" s="89">
        <f t="shared" si="186"/>
        <v>0.195650364622769</v>
      </c>
      <c r="AL21" s="89">
        <f t="shared" si="186"/>
        <v>0.276272438494557</v>
      </c>
      <c r="AM21" s="89"/>
      <c r="AN21" s="89">
        <f t="shared" ref="AN21:AX21" si="187">AB21*LN(AB21)</f>
        <v>-0.273590400498198</v>
      </c>
      <c r="AO21" s="89">
        <f t="shared" si="187"/>
        <v>-0.00132418655098071</v>
      </c>
      <c r="AP21" s="89">
        <f t="shared" si="187"/>
        <v>-0.345498008343338</v>
      </c>
      <c r="AQ21" s="89">
        <f t="shared" si="187"/>
        <v>-0.352689198003014</v>
      </c>
      <c r="AR21" s="89">
        <f t="shared" si="187"/>
        <v>-0.351898104916785</v>
      </c>
      <c r="AS21" s="89">
        <f t="shared" si="187"/>
        <v>-0.361148929944359</v>
      </c>
      <c r="AT21" s="89">
        <f t="shared" si="187"/>
        <v>-0.329672966521479</v>
      </c>
      <c r="AU21" s="89">
        <f t="shared" si="187"/>
        <v>-0.312900716491823</v>
      </c>
      <c r="AV21" s="89">
        <f t="shared" si="187"/>
        <v>-0.359464892629388</v>
      </c>
      <c r="AW21" s="89">
        <f t="shared" si="187"/>
        <v>-0.319189104800887</v>
      </c>
      <c r="AX21" s="89">
        <f t="shared" si="187"/>
        <v>-0.355387970047638</v>
      </c>
      <c r="AY21" s="89" t="s">
        <v>170</v>
      </c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>
        <f t="shared" ref="BL21:BV21" si="188">AZ$17*P21</f>
        <v>0.218046611676185</v>
      </c>
      <c r="BM21" s="89">
        <f t="shared" si="188"/>
        <v>0.000429524451457553</v>
      </c>
      <c r="BN21" s="89">
        <f t="shared" si="188"/>
        <v>0.315304794464984</v>
      </c>
      <c r="BO21" s="89">
        <f t="shared" si="188"/>
        <v>0.164714414438218</v>
      </c>
      <c r="BP21" s="89">
        <f t="shared" si="188"/>
        <v>0.443008331579776</v>
      </c>
      <c r="BQ21" s="89">
        <f t="shared" si="188"/>
        <v>0.393277253982006</v>
      </c>
      <c r="BR21" s="89">
        <f t="shared" si="188"/>
        <v>0.450779565799351</v>
      </c>
      <c r="BS21" s="89">
        <f t="shared" si="188"/>
        <v>0.550220434200649</v>
      </c>
      <c r="BT21" s="89">
        <f t="shared" si="188"/>
        <v>0.241133893154029</v>
      </c>
      <c r="BU21" s="89">
        <f t="shared" si="188"/>
        <v>0.395818759891878</v>
      </c>
      <c r="BV21" s="89">
        <f t="shared" si="188"/>
        <v>0.364047346954092</v>
      </c>
      <c r="BW21" s="89"/>
      <c r="BX21" s="89">
        <f t="shared" si="8"/>
        <v>0.533780930592627</v>
      </c>
      <c r="BY21" s="89">
        <f t="shared" si="9"/>
        <v>1.001</v>
      </c>
      <c r="BZ21" s="89">
        <f t="shared" si="10"/>
        <v>1.001</v>
      </c>
      <c r="CA21" s="89">
        <f t="shared" si="11"/>
        <v>1.001</v>
      </c>
      <c r="CB21" s="89"/>
      <c r="CC21" s="89">
        <f t="shared" ref="CC21:CF21" si="189">BX21/SUM(BX$12:BX$21)</f>
        <v>0.0935299588641631</v>
      </c>
      <c r="CD21" s="89">
        <f t="shared" si="189"/>
        <v>0.31465662656045</v>
      </c>
      <c r="CE21" s="89">
        <f t="shared" si="189"/>
        <v>0.197498668127826</v>
      </c>
      <c r="CF21" s="89">
        <f t="shared" si="189"/>
        <v>0.240252366354901</v>
      </c>
      <c r="CG21" s="89"/>
      <c r="CH21" s="89">
        <f t="shared" ref="CH21:CK21" si="190">CC21*LN(CC21)</f>
        <v>-0.221616756959813</v>
      </c>
      <c r="CI21" s="89">
        <f t="shared" si="190"/>
        <v>-0.36382905883305</v>
      </c>
      <c r="CJ21" s="89">
        <f t="shared" si="190"/>
        <v>-0.320347468740372</v>
      </c>
      <c r="CK21" s="89">
        <f t="shared" si="190"/>
        <v>-0.342615582512957</v>
      </c>
      <c r="CL21" s="89" t="s">
        <v>170</v>
      </c>
      <c r="CM21" s="89"/>
      <c r="CN21" s="89"/>
      <c r="CO21" s="89"/>
      <c r="CP21" s="89"/>
      <c r="CQ21" s="89"/>
      <c r="CR21" s="89">
        <f t="shared" ref="CR21:CU21" si="191">CM$17*BX21</f>
        <v>0.0397200292774621</v>
      </c>
      <c r="CS21" s="89">
        <f t="shared" si="191"/>
        <v>0.293999625020874</v>
      </c>
      <c r="CT21" s="89">
        <f t="shared" si="191"/>
        <v>0.253505254360693</v>
      </c>
      <c r="CU21" s="89">
        <f t="shared" si="191"/>
        <v>0.379008103514625</v>
      </c>
      <c r="CV21" s="89">
        <f t="shared" si="16"/>
        <v>0.966233012173654</v>
      </c>
      <c r="CW21" s="89"/>
      <c r="CX21">
        <f t="shared" si="27"/>
        <v>0.273752439690783</v>
      </c>
    </row>
    <row r="22" spans="1:102">
      <c r="A22" s="43" t="s">
        <v>67</v>
      </c>
      <c r="B22" s="44">
        <v>2012</v>
      </c>
      <c r="C22" s="43" t="s">
        <v>58</v>
      </c>
      <c r="D22">
        <v>26882</v>
      </c>
      <c r="E22">
        <v>3.0975374</v>
      </c>
      <c r="F22">
        <v>231794</v>
      </c>
      <c r="G22">
        <v>1100</v>
      </c>
      <c r="H22">
        <v>14273</v>
      </c>
      <c r="I22">
        <v>28</v>
      </c>
      <c r="J22">
        <v>17474</v>
      </c>
      <c r="K22">
        <v>55.369511</v>
      </c>
      <c r="L22">
        <v>2332200</v>
      </c>
      <c r="M22">
        <v>8852</v>
      </c>
      <c r="N22">
        <v>129383</v>
      </c>
      <c r="O22" s="95"/>
      <c r="P22" s="96">
        <f t="shared" ref="P22:T22" si="192">(D22-MIN(D$22:D$31))/(MAX(D$22:D$31)-MIN(D$22:D$31))+0.001</f>
        <v>0.90849354005168</v>
      </c>
      <c r="Q22" s="97">
        <f t="shared" si="192"/>
        <v>0.993852785009803</v>
      </c>
      <c r="R22" s="97">
        <f t="shared" si="192"/>
        <v>0.001</v>
      </c>
      <c r="S22" s="97">
        <f t="shared" si="192"/>
        <v>0.653686762778506</v>
      </c>
      <c r="T22" s="97">
        <f t="shared" si="192"/>
        <v>0.001</v>
      </c>
      <c r="U22" s="97">
        <f t="shared" ref="U22:Z22" si="193">(I22-MIN(I$22:I$31))/(MAX(I$22:I$31)-MIN(I$22:I$31))+0.001</f>
        <v>0.667666666666667</v>
      </c>
      <c r="V22" s="97">
        <f t="shared" ref="V22:V41" si="194">(MAX(J$22:J$31)-J22)/(MAX(J$22:J$31)-MIN(J$22:J$31))+0.001</f>
        <v>1.001</v>
      </c>
      <c r="W22" s="97">
        <f t="shared" ref="W22:W41" si="195">(MAX(K$22:K$31)-K22)/(MAX(K$22:K$31)-MIN(K$22:K$31))+0.001</f>
        <v>0.001</v>
      </c>
      <c r="X22" s="97">
        <f t="shared" si="193"/>
        <v>0.001</v>
      </c>
      <c r="Y22" s="97">
        <f t="shared" si="193"/>
        <v>0.001</v>
      </c>
      <c r="Z22" s="97">
        <f t="shared" si="193"/>
        <v>0.001</v>
      </c>
      <c r="AA22" s="95"/>
      <c r="AB22" s="95">
        <f t="shared" ref="AB22:AL22" si="196">P22/SUM(P$22:P$31)</f>
        <v>0.248722737466132</v>
      </c>
      <c r="AC22" s="95">
        <f t="shared" si="196"/>
        <v>0.192289171389383</v>
      </c>
      <c r="AD22" s="95">
        <f t="shared" si="196"/>
        <v>0.000235305869490444</v>
      </c>
      <c r="AE22" s="95">
        <f t="shared" si="196"/>
        <v>0.10630910792198</v>
      </c>
      <c r="AF22" s="95">
        <f t="shared" si="196"/>
        <v>0.000149671360917228</v>
      </c>
      <c r="AG22" s="95">
        <f t="shared" si="196"/>
        <v>0.133266799733866</v>
      </c>
      <c r="AH22" s="95">
        <f t="shared" si="196"/>
        <v>0.172236532646433</v>
      </c>
      <c r="AI22" s="95">
        <f t="shared" si="196"/>
        <v>0.000188987611701258</v>
      </c>
      <c r="AJ22" s="95">
        <f t="shared" si="196"/>
        <v>0.000156654650524721</v>
      </c>
      <c r="AK22" s="95">
        <f t="shared" si="196"/>
        <v>0.000198235250959977</v>
      </c>
      <c r="AL22" s="95">
        <f t="shared" si="196"/>
        <v>0.000252223420188607</v>
      </c>
      <c r="AM22" s="95"/>
      <c r="AN22" s="89">
        <f t="shared" ref="AN22:AX22" si="197">AB22*LN(AB22)</f>
        <v>-0.346076922595469</v>
      </c>
      <c r="AO22" s="89">
        <f t="shared" si="197"/>
        <v>-0.317037721044574</v>
      </c>
      <c r="AP22" s="89">
        <f t="shared" si="197"/>
        <v>-0.0019658921393733</v>
      </c>
      <c r="AQ22" s="89">
        <f t="shared" si="197"/>
        <v>-0.238281693327142</v>
      </c>
      <c r="AR22" s="89">
        <f t="shared" si="197"/>
        <v>-0.00131816594225697</v>
      </c>
      <c r="AS22" s="89">
        <f t="shared" si="197"/>
        <v>-0.268586194318273</v>
      </c>
      <c r="AT22" s="89">
        <f t="shared" si="197"/>
        <v>-0.30294452190839</v>
      </c>
      <c r="AU22" s="89">
        <f t="shared" si="197"/>
        <v>-0.00162034748315759</v>
      </c>
      <c r="AV22" s="89">
        <f t="shared" si="197"/>
        <v>-0.00137252452804218</v>
      </c>
      <c r="AW22" s="89">
        <f t="shared" si="197"/>
        <v>-0.00169016486996541</v>
      </c>
      <c r="AX22" s="89">
        <f t="shared" si="197"/>
        <v>-0.00208972028923887</v>
      </c>
      <c r="AY22" s="95"/>
      <c r="AZ22" s="95">
        <f t="shared" ref="AZ22:BJ22" si="198">SUM(AN22:AN31)</f>
        <v>-1.8857877866771</v>
      </c>
      <c r="BA22" s="95">
        <f t="shared" si="198"/>
        <v>-1.9552666617621</v>
      </c>
      <c r="BB22" s="95">
        <f t="shared" si="198"/>
        <v>-1.94997227331124</v>
      </c>
      <c r="BC22" s="95">
        <f t="shared" si="198"/>
        <v>-1.95061689815419</v>
      </c>
      <c r="BD22" s="95">
        <f t="shared" si="198"/>
        <v>-1.94857583046932</v>
      </c>
      <c r="BE22" s="95">
        <f t="shared" si="198"/>
        <v>-2.05563938225934</v>
      </c>
      <c r="BF22" s="95">
        <f t="shared" si="198"/>
        <v>-2.12958075972461</v>
      </c>
      <c r="BG22" s="95">
        <f t="shared" si="198"/>
        <v>-2.02518387419479</v>
      </c>
      <c r="BH22" s="95">
        <f t="shared" si="198"/>
        <v>-2.15303877287802</v>
      </c>
      <c r="BI22" s="95">
        <f t="shared" si="198"/>
        <v>-2.07555016488769</v>
      </c>
      <c r="BJ22" s="95">
        <f t="shared" si="198"/>
        <v>-1.77177137492128</v>
      </c>
      <c r="BK22" s="95"/>
      <c r="BL22" s="95">
        <f t="shared" ref="BL22:BV22" si="199">AZ$27*P22</f>
        <v>0.287869164699435</v>
      </c>
      <c r="BM22" s="95">
        <f t="shared" si="199"/>
        <v>0.469277365034512</v>
      </c>
      <c r="BN22" s="95">
        <f t="shared" si="199"/>
        <v>0.000210955748676809</v>
      </c>
      <c r="BO22" s="95">
        <f t="shared" si="199"/>
        <v>0.147093952063454</v>
      </c>
      <c r="BP22" s="95">
        <f t="shared" si="199"/>
        <v>0.000499241174425549</v>
      </c>
      <c r="BQ22" s="95">
        <f t="shared" si="199"/>
        <v>0.18410023682406</v>
      </c>
      <c r="BR22" s="95">
        <f t="shared" si="199"/>
        <v>0.317371006745817</v>
      </c>
      <c r="BS22" s="95">
        <f t="shared" si="199"/>
        <v>0.000682946047206976</v>
      </c>
      <c r="BT22" s="95">
        <f t="shared" si="199"/>
        <v>0.000137197232484283</v>
      </c>
      <c r="BU22" s="95">
        <f t="shared" si="199"/>
        <v>0.000415734402264666</v>
      </c>
      <c r="BV22" s="95">
        <f t="shared" si="199"/>
        <v>0.000447068365251051</v>
      </c>
      <c r="BW22" s="95"/>
      <c r="BX22" s="89">
        <f t="shared" si="8"/>
        <v>0.757357485482624</v>
      </c>
      <c r="BY22" s="89">
        <f t="shared" si="9"/>
        <v>0.331693430061939</v>
      </c>
      <c r="BZ22" s="89">
        <f t="shared" si="10"/>
        <v>0.318053952793024</v>
      </c>
      <c r="CA22" s="89">
        <f t="shared" si="11"/>
        <v>0.001</v>
      </c>
      <c r="CB22" s="95"/>
      <c r="CC22" s="95">
        <f t="shared" ref="CC22:CF22" si="200">BX22/SUM(BX$22:BX$31)</f>
        <v>0.168511954601094</v>
      </c>
      <c r="CD22" s="95">
        <f t="shared" si="200"/>
        <v>0.0543700220601338</v>
      </c>
      <c r="CE22" s="95">
        <f t="shared" si="200"/>
        <v>0.05829056094581</v>
      </c>
      <c r="CF22" s="95">
        <f t="shared" si="200"/>
        <v>0.000210726817537788</v>
      </c>
      <c r="CG22" s="95"/>
      <c r="CH22" s="89">
        <f t="shared" ref="CH22:CK22" si="201">CC22*LN(CC22)</f>
        <v>-0.300077424630403</v>
      </c>
      <c r="CI22" s="89">
        <f t="shared" si="201"/>
        <v>-0.158322369376916</v>
      </c>
      <c r="CJ22" s="89">
        <f t="shared" si="201"/>
        <v>-0.165680141774077</v>
      </c>
      <c r="CK22" s="89">
        <f t="shared" si="201"/>
        <v>-0.00178379154569906</v>
      </c>
      <c r="CL22" s="95"/>
      <c r="CM22" s="95">
        <f t="shared" ref="CM22:CP22" si="202">SUM(CH22:CH31)</f>
        <v>-2.21956732197793</v>
      </c>
      <c r="CN22" s="95">
        <f t="shared" si="202"/>
        <v>-2.23517825556753</v>
      </c>
      <c r="CO22" s="95">
        <f t="shared" si="202"/>
        <v>-2.25541650674858</v>
      </c>
      <c r="CP22" s="95">
        <f t="shared" si="202"/>
        <v>-2.01982336080872</v>
      </c>
      <c r="CQ22" s="95"/>
      <c r="CR22" s="95">
        <f t="shared" ref="CR22:CU22" si="203">CM$27*BX22</f>
        <v>0.115957086301596</v>
      </c>
      <c r="CS22" s="95">
        <f t="shared" si="203"/>
        <v>0.0388098402255513</v>
      </c>
      <c r="CT22" s="95">
        <f t="shared" si="203"/>
        <v>0.0623564480562471</v>
      </c>
      <c r="CU22" s="95">
        <f t="shared" si="203"/>
        <v>0.000533831184975737</v>
      </c>
      <c r="CV22" s="89">
        <f t="shared" si="16"/>
        <v>0.21765720576837</v>
      </c>
      <c r="CW22" s="95">
        <f>AVERAGE(CV22:CV31)</f>
        <v>0.500497087148326</v>
      </c>
      <c r="CX22">
        <f t="shared" si="27"/>
        <v>0.0505831441408992</v>
      </c>
    </row>
    <row r="23" spans="1:102">
      <c r="A23" s="43" t="s">
        <v>67</v>
      </c>
      <c r="B23" s="44">
        <v>2013</v>
      </c>
      <c r="C23" s="43" t="s">
        <v>58</v>
      </c>
      <c r="D23">
        <v>27240</v>
      </c>
      <c r="E23">
        <v>2.8487518</v>
      </c>
      <c r="F23">
        <v>258311</v>
      </c>
      <c r="G23">
        <v>1200</v>
      </c>
      <c r="H23">
        <v>14273</v>
      </c>
      <c r="I23">
        <v>28</v>
      </c>
      <c r="J23">
        <v>17547</v>
      </c>
      <c r="K23">
        <v>54.883118</v>
      </c>
      <c r="L23">
        <v>2820600</v>
      </c>
      <c r="M23">
        <v>10179</v>
      </c>
      <c r="N23">
        <v>132352</v>
      </c>
      <c r="O23" s="89"/>
      <c r="P23" s="90">
        <f t="shared" ref="P23:R23" si="204">(D23-MIN(D$22:D$31))/(MAX(D$22:D$31)-MIN(D$22:D$31))+0.001</f>
        <v>1.001</v>
      </c>
      <c r="Q23" s="91">
        <f t="shared" si="204"/>
        <v>0.771099992067106</v>
      </c>
      <c r="R23" s="97">
        <f t="shared" ref="R23:R41" si="205">(F23-MIN(F$22:F$31))/(MAX(F$22:F$31)-MIN(F$22:F$31))+0.001</f>
        <v>0.0904536033437573</v>
      </c>
      <c r="S23" s="97">
        <f t="shared" ref="S23:S41" si="206">(G23-MIN(G$22:G$31))/(MAX(G$22:G$31)-MIN(G$22:G$31))+0.001</f>
        <v>0.784748361730013</v>
      </c>
      <c r="T23" s="97">
        <f t="shared" ref="T23:T41" si="207">(H23-MIN(H$22:H$31))/(MAX(H$22:H$31)-MIN(H$22:H$31))+0.001</f>
        <v>0.001</v>
      </c>
      <c r="U23" s="91">
        <f t="shared" ref="U23:Z23" si="208">(I23-MIN(I$22:I$31))/(MAX(I$22:I$31)-MIN(I$22:I$31))+0.001</f>
        <v>0.667666666666667</v>
      </c>
      <c r="V23" s="91">
        <f t="shared" si="194"/>
        <v>0.929007889546351</v>
      </c>
      <c r="W23" s="91">
        <f t="shared" si="195"/>
        <v>0.0208197986012171</v>
      </c>
      <c r="X23" s="91">
        <f t="shared" si="208"/>
        <v>0.346648047626394</v>
      </c>
      <c r="Y23" s="91">
        <f t="shared" si="208"/>
        <v>0.158919790550994</v>
      </c>
      <c r="Z23" s="91">
        <f t="shared" si="208"/>
        <v>0.0215098093395966</v>
      </c>
      <c r="AA23" s="89"/>
      <c r="AB23" s="89">
        <f t="shared" ref="AB23:AL23" si="209">P23/SUM(P$22:P$31)</f>
        <v>0.274048685243744</v>
      </c>
      <c r="AC23" s="89">
        <f t="shared" si="209"/>
        <v>0.149191289463943</v>
      </c>
      <c r="AD23" s="89">
        <f t="shared" si="209"/>
        <v>0.0212842637833465</v>
      </c>
      <c r="AE23" s="89">
        <f t="shared" si="209"/>
        <v>0.127623661712454</v>
      </c>
      <c r="AF23" s="89">
        <f t="shared" si="209"/>
        <v>0.000149671360917228</v>
      </c>
      <c r="AG23" s="89">
        <f t="shared" si="209"/>
        <v>0.133266799733866</v>
      </c>
      <c r="AH23" s="89">
        <f t="shared" si="209"/>
        <v>0.159849248448196</v>
      </c>
      <c r="AI23" s="89">
        <f t="shared" si="209"/>
        <v>0.00393468401374522</v>
      </c>
      <c r="AJ23" s="89">
        <f t="shared" si="209"/>
        <v>0.0543040287559897</v>
      </c>
      <c r="AK23" s="89">
        <f t="shared" si="209"/>
        <v>0.0315035045623832</v>
      </c>
      <c r="AL23" s="89">
        <f t="shared" si="209"/>
        <v>0.00542527767923788</v>
      </c>
      <c r="AM23" s="89"/>
      <c r="AN23" s="89">
        <f t="shared" ref="AN23:AX23" si="210">AB23*LN(AB23)</f>
        <v>-0.354742184961463</v>
      </c>
      <c r="AO23" s="89">
        <f t="shared" si="210"/>
        <v>-0.283840303378135</v>
      </c>
      <c r="AP23" s="89">
        <f t="shared" si="210"/>
        <v>-0.081939887739344</v>
      </c>
      <c r="AQ23" s="89">
        <f t="shared" si="210"/>
        <v>-0.262734938396543</v>
      </c>
      <c r="AR23" s="89">
        <f t="shared" si="210"/>
        <v>-0.00131816594225697</v>
      </c>
      <c r="AS23" s="89">
        <f t="shared" si="210"/>
        <v>-0.268586194318273</v>
      </c>
      <c r="AT23" s="89">
        <f t="shared" si="210"/>
        <v>-0.293087450210906</v>
      </c>
      <c r="AU23" s="89">
        <f t="shared" si="210"/>
        <v>-0.0217899837934955</v>
      </c>
      <c r="AV23" s="89">
        <f t="shared" si="210"/>
        <v>-0.158196153917503</v>
      </c>
      <c r="AW23" s="89">
        <f t="shared" si="210"/>
        <v>-0.108928296799642</v>
      </c>
      <c r="AX23" s="89">
        <f t="shared" si="210"/>
        <v>-0.0283019711774047</v>
      </c>
      <c r="AY23" s="89" t="s">
        <v>181</v>
      </c>
      <c r="AZ23" s="91">
        <f t="shared" ref="AZ23:BJ23" si="211">-1/LN(10)*AZ22</f>
        <v>0.818987229794412</v>
      </c>
      <c r="BA23" s="91">
        <f t="shared" si="211"/>
        <v>0.849161521852674</v>
      </c>
      <c r="BB23" s="91">
        <f t="shared" si="211"/>
        <v>0.846862198163412</v>
      </c>
      <c r="BC23" s="91">
        <f t="shared" si="211"/>
        <v>0.847142155175602</v>
      </c>
      <c r="BD23" s="91">
        <f t="shared" si="211"/>
        <v>0.846255730742871</v>
      </c>
      <c r="BE23" s="91">
        <f t="shared" si="211"/>
        <v>0.892752840498241</v>
      </c>
      <c r="BF23" s="91">
        <f t="shared" si="211"/>
        <v>0.924865172715734</v>
      </c>
      <c r="BG23" s="91">
        <f t="shared" si="211"/>
        <v>0.879526181402245</v>
      </c>
      <c r="BH23" s="91">
        <f t="shared" si="211"/>
        <v>0.935052858384672</v>
      </c>
      <c r="BI23" s="91">
        <f t="shared" si="211"/>
        <v>0.901399983524106</v>
      </c>
      <c r="BJ23" s="91">
        <f t="shared" si="211"/>
        <v>0.76947053132245</v>
      </c>
      <c r="BK23" s="89"/>
      <c r="BL23" s="89">
        <f t="shared" ref="BL23:BV23" si="212">AZ$27*P23</f>
        <v>0.317181158875101</v>
      </c>
      <c r="BM23" s="89">
        <f t="shared" si="212"/>
        <v>0.36409796089852</v>
      </c>
      <c r="BN23" s="89">
        <f t="shared" si="212"/>
        <v>0.0190817076138974</v>
      </c>
      <c r="BO23" s="89">
        <f t="shared" si="212"/>
        <v>0.17658570507309</v>
      </c>
      <c r="BP23" s="89">
        <f t="shared" si="212"/>
        <v>0.000499241174425549</v>
      </c>
      <c r="BQ23" s="89">
        <f t="shared" si="212"/>
        <v>0.18410023682406</v>
      </c>
      <c r="BR23" s="89">
        <f t="shared" si="212"/>
        <v>0.294545623556576</v>
      </c>
      <c r="BS23" s="89">
        <f t="shared" si="212"/>
        <v>0.0142187991583465</v>
      </c>
      <c r="BT23" s="89">
        <f t="shared" si="212"/>
        <v>0.0475591527804211</v>
      </c>
      <c r="BU23" s="89">
        <f t="shared" si="212"/>
        <v>0.0660684241327434</v>
      </c>
      <c r="BV23" s="89">
        <f t="shared" si="212"/>
        <v>0.00961635529831524</v>
      </c>
      <c r="BW23" s="89"/>
      <c r="BX23" s="89">
        <f t="shared" si="8"/>
        <v>0.700360827387518</v>
      </c>
      <c r="BY23" s="89">
        <f t="shared" si="9"/>
        <v>0.361185183071576</v>
      </c>
      <c r="BZ23" s="89">
        <f t="shared" si="10"/>
        <v>0.308764422714923</v>
      </c>
      <c r="CA23" s="89">
        <f t="shared" si="11"/>
        <v>0.12324393221148</v>
      </c>
      <c r="CB23" s="89"/>
      <c r="CC23" s="89">
        <f t="shared" ref="CC23:CF23" si="213">BX23/SUM(BX$22:BX$31)</f>
        <v>0.155830204640947</v>
      </c>
      <c r="CD23" s="89">
        <f t="shared" si="213"/>
        <v>0.0592042066305864</v>
      </c>
      <c r="CE23" s="89">
        <f t="shared" si="213"/>
        <v>0.0565880450222682</v>
      </c>
      <c r="CF23" s="89">
        <f t="shared" si="213"/>
        <v>0.025970801615768</v>
      </c>
      <c r="CG23" s="89"/>
      <c r="CH23" s="89">
        <f t="shared" ref="CH23:CK23" si="214">CC23*LN(CC23)</f>
        <v>-0.289686526636533</v>
      </c>
      <c r="CI23" s="89">
        <f t="shared" si="214"/>
        <v>-0.167356241901078</v>
      </c>
      <c r="CJ23" s="89">
        <f t="shared" si="214"/>
        <v>-0.162518462279644</v>
      </c>
      <c r="CK23" s="89">
        <f t="shared" si="214"/>
        <v>-0.0948137451097254</v>
      </c>
      <c r="CL23" s="89" t="s">
        <v>181</v>
      </c>
      <c r="CM23" s="91">
        <f t="shared" ref="CM23:CP23" si="215">-1/LN(10)*CM22</f>
        <v>0.963945840147793</v>
      </c>
      <c r="CN23" s="91">
        <f t="shared" si="215"/>
        <v>0.970725582463115</v>
      </c>
      <c r="CO23" s="91">
        <f t="shared" si="215"/>
        <v>0.979514943274418</v>
      </c>
      <c r="CP23" s="91">
        <f t="shared" si="215"/>
        <v>0.877198140018509</v>
      </c>
      <c r="CQ23" s="89"/>
      <c r="CR23" s="89">
        <f t="shared" ref="CR23:CU23" si="216">CM$27*BX23</f>
        <v>0.107230472346727</v>
      </c>
      <c r="CS23" s="89">
        <f t="shared" si="216"/>
        <v>0.0422605272713022</v>
      </c>
      <c r="CT23" s="89">
        <f t="shared" si="216"/>
        <v>0.0605351781279998</v>
      </c>
      <c r="CU23" s="89">
        <f t="shared" si="216"/>
        <v>0.0657914543735237</v>
      </c>
      <c r="CV23" s="89">
        <f t="shared" si="16"/>
        <v>0.275817632119553</v>
      </c>
      <c r="CW23" s="89"/>
      <c r="CX23">
        <f t="shared" si="27"/>
        <v>0.0631633162507617</v>
      </c>
    </row>
    <row r="24" spans="1:102">
      <c r="A24" s="43" t="s">
        <v>67</v>
      </c>
      <c r="B24" s="44">
        <v>2014</v>
      </c>
      <c r="C24" s="43" t="s">
        <v>58</v>
      </c>
      <c r="D24">
        <v>25305</v>
      </c>
      <c r="E24">
        <v>2.8765066</v>
      </c>
      <c r="F24">
        <v>276872</v>
      </c>
      <c r="G24">
        <v>1300</v>
      </c>
      <c r="H24">
        <v>14273</v>
      </c>
      <c r="I24">
        <v>30</v>
      </c>
      <c r="J24">
        <v>17612</v>
      </c>
      <c r="K24">
        <v>49.500835</v>
      </c>
      <c r="L24">
        <v>3030100</v>
      </c>
      <c r="M24">
        <v>11400</v>
      </c>
      <c r="N24">
        <v>138177</v>
      </c>
      <c r="O24" s="89"/>
      <c r="P24" s="90">
        <f t="shared" ref="P24:R24" si="217">(D24-MIN(D$22:D$31))/(MAX(D$22:D$31)-MIN(D$22:D$31))+0.001</f>
        <v>0.501</v>
      </c>
      <c r="Q24" s="91">
        <f t="shared" si="217"/>
        <v>0.795950542973453</v>
      </c>
      <c r="R24" s="97">
        <f t="shared" si="205"/>
        <v>0.153068089585168</v>
      </c>
      <c r="S24" s="97">
        <f t="shared" si="206"/>
        <v>0.91580996068152</v>
      </c>
      <c r="T24" s="97">
        <f t="shared" si="207"/>
        <v>0.001</v>
      </c>
      <c r="U24" s="91">
        <f t="shared" ref="U24:Z24" si="218">(I24-MIN(I$22:I$31))/(MAX(I$22:I$31)-MIN(I$22:I$31))+0.001</f>
        <v>0.889888888888889</v>
      </c>
      <c r="V24" s="91">
        <f t="shared" si="194"/>
        <v>0.864905325443787</v>
      </c>
      <c r="W24" s="91">
        <f t="shared" si="195"/>
        <v>0.240139906157771</v>
      </c>
      <c r="X24" s="91">
        <f t="shared" si="218"/>
        <v>0.494914357982106</v>
      </c>
      <c r="Y24" s="91">
        <f t="shared" si="218"/>
        <v>0.304225038676663</v>
      </c>
      <c r="Z24" s="91">
        <f t="shared" si="218"/>
        <v>0.0617488256424427</v>
      </c>
      <c r="AA24" s="89"/>
      <c r="AB24" s="89">
        <f t="shared" ref="AB24:AL24" si="219">P24/SUM(P$22:P$31)</f>
        <v>0.137161230077039</v>
      </c>
      <c r="AC24" s="89">
        <f t="shared" si="219"/>
        <v>0.153999337410706</v>
      </c>
      <c r="AD24" s="89">
        <f t="shared" si="219"/>
        <v>0.0360178199110791</v>
      </c>
      <c r="AE24" s="89">
        <f t="shared" si="219"/>
        <v>0.148938215502928</v>
      </c>
      <c r="AF24" s="89">
        <f t="shared" si="219"/>
        <v>0.000149671360917228</v>
      </c>
      <c r="AG24" s="89">
        <f t="shared" si="219"/>
        <v>0.177622532712353</v>
      </c>
      <c r="AH24" s="89">
        <f t="shared" si="219"/>
        <v>0.148819474847026</v>
      </c>
      <c r="AI24" s="89">
        <f t="shared" si="219"/>
        <v>0.0453834673389214</v>
      </c>
      <c r="AJ24" s="89">
        <f t="shared" si="219"/>
        <v>0.0775306357893535</v>
      </c>
      <c r="AK24" s="89">
        <f t="shared" si="219"/>
        <v>0.0603081268903771</v>
      </c>
      <c r="AL24" s="89">
        <f t="shared" si="219"/>
        <v>0.0155744999961668</v>
      </c>
      <c r="AM24" s="89"/>
      <c r="AN24" s="89">
        <f t="shared" ref="AN24:AX24" si="220">AB24*LN(AB24)</f>
        <v>-0.272484250481586</v>
      </c>
      <c r="AO24" s="89">
        <f t="shared" si="220"/>
        <v>-0.288103035205594</v>
      </c>
      <c r="AP24" s="89">
        <f t="shared" si="220"/>
        <v>-0.119713921534173</v>
      </c>
      <c r="AQ24" s="89">
        <f t="shared" si="220"/>
        <v>-0.283611682788033</v>
      </c>
      <c r="AR24" s="89">
        <f t="shared" si="220"/>
        <v>-0.00131816594225697</v>
      </c>
      <c r="AS24" s="89">
        <f t="shared" si="220"/>
        <v>-0.306948536615201</v>
      </c>
      <c r="AT24" s="89">
        <f t="shared" si="220"/>
        <v>-0.283504267324984</v>
      </c>
      <c r="AU24" s="89">
        <f t="shared" si="220"/>
        <v>-0.140353246738757</v>
      </c>
      <c r="AV24" s="89">
        <f t="shared" si="220"/>
        <v>-0.198252202546687</v>
      </c>
      <c r="AW24" s="89">
        <f t="shared" si="220"/>
        <v>-0.169362613776792</v>
      </c>
      <c r="AX24" s="89">
        <f t="shared" si="220"/>
        <v>-0.0648229428736029</v>
      </c>
      <c r="AY24" s="91" t="s">
        <v>182</v>
      </c>
      <c r="AZ24" s="89">
        <f t="shared" ref="AZ24:BJ24" si="221">1-AZ23</f>
        <v>0.181012770205588</v>
      </c>
      <c r="BA24" s="89">
        <f t="shared" si="221"/>
        <v>0.150838478147326</v>
      </c>
      <c r="BB24" s="89">
        <f t="shared" si="221"/>
        <v>0.153137801836588</v>
      </c>
      <c r="BC24" s="89">
        <f t="shared" si="221"/>
        <v>0.152857844824398</v>
      </c>
      <c r="BD24" s="89">
        <f t="shared" si="221"/>
        <v>0.153744269257129</v>
      </c>
      <c r="BE24" s="89">
        <f t="shared" si="221"/>
        <v>0.107247159501759</v>
      </c>
      <c r="BF24" s="89">
        <f t="shared" si="221"/>
        <v>0.0751348272842662</v>
      </c>
      <c r="BG24" s="89">
        <f t="shared" si="221"/>
        <v>0.120473818597755</v>
      </c>
      <c r="BH24" s="89">
        <f t="shared" si="221"/>
        <v>0.0649471416153284</v>
      </c>
      <c r="BI24" s="89">
        <f t="shared" si="221"/>
        <v>0.0986000164758939</v>
      </c>
      <c r="BJ24" s="89">
        <f t="shared" si="221"/>
        <v>0.23052946867755</v>
      </c>
      <c r="BK24" s="89"/>
      <c r="BL24" s="89">
        <f t="shared" ref="BL24:BV24" si="222">AZ$27*P24</f>
        <v>0.158749011584841</v>
      </c>
      <c r="BM24" s="89">
        <f t="shared" si="222"/>
        <v>0.375831892950511</v>
      </c>
      <c r="BN24" s="89">
        <f t="shared" si="222"/>
        <v>0.0322905934369679</v>
      </c>
      <c r="BO24" s="89">
        <f t="shared" si="222"/>
        <v>0.206077458082727</v>
      </c>
      <c r="BP24" s="89">
        <f t="shared" si="222"/>
        <v>0.000499241174425549</v>
      </c>
      <c r="BQ24" s="89">
        <f t="shared" si="222"/>
        <v>0.245375070182043</v>
      </c>
      <c r="BR24" s="89">
        <f t="shared" si="222"/>
        <v>0.27422165222369</v>
      </c>
      <c r="BS24" s="89">
        <f t="shared" si="222"/>
        <v>0.164002599687104</v>
      </c>
      <c r="BT24" s="89">
        <f t="shared" si="222"/>
        <v>0.0679008802318806</v>
      </c>
      <c r="BU24" s="89">
        <f t="shared" si="222"/>
        <v>0.126476814608187</v>
      </c>
      <c r="BV24" s="89">
        <f t="shared" si="222"/>
        <v>0.0276059465361391</v>
      </c>
      <c r="BW24" s="89"/>
      <c r="BX24" s="89">
        <f t="shared" si="8"/>
        <v>0.566871497972319</v>
      </c>
      <c r="BY24" s="89">
        <f t="shared" si="9"/>
        <v>0.451951769439195</v>
      </c>
      <c r="BZ24" s="89">
        <f t="shared" si="10"/>
        <v>0.438224251910794</v>
      </c>
      <c r="CA24" s="89">
        <f t="shared" si="11"/>
        <v>0.221983641376207</v>
      </c>
      <c r="CB24" s="89"/>
      <c r="CC24" s="89">
        <f t="shared" ref="CC24:CF24" si="223">BX24/SUM(BX$22:BX$31)</f>
        <v>0.126128843989827</v>
      </c>
      <c r="CD24" s="89">
        <f t="shared" si="223"/>
        <v>0.0740823466715543</v>
      </c>
      <c r="CE24" s="89">
        <f t="shared" si="223"/>
        <v>0.0803144788474339</v>
      </c>
      <c r="CF24" s="89">
        <f t="shared" si="223"/>
        <v>0.0467779062926576</v>
      </c>
      <c r="CG24" s="89"/>
      <c r="CH24" s="89">
        <f t="shared" ref="CH24:CK24" si="224">CC24*LN(CC24)</f>
        <v>-0.261143631926466</v>
      </c>
      <c r="CI24" s="89">
        <f t="shared" si="224"/>
        <v>-0.192805086496164</v>
      </c>
      <c r="CJ24" s="89">
        <f t="shared" si="224"/>
        <v>-0.202537483632644</v>
      </c>
      <c r="CK24" s="89">
        <f t="shared" si="224"/>
        <v>-0.143250053545408</v>
      </c>
      <c r="CL24" s="91" t="s">
        <v>182</v>
      </c>
      <c r="CM24" s="89">
        <f t="shared" ref="CM24:CP24" si="225">1-CM23</f>
        <v>0.0360541598522066</v>
      </c>
      <c r="CN24" s="89">
        <f t="shared" si="225"/>
        <v>0.0292744175368854</v>
      </c>
      <c r="CO24" s="89">
        <f t="shared" si="225"/>
        <v>0.0204850567255819</v>
      </c>
      <c r="CP24" s="89">
        <f t="shared" si="225"/>
        <v>0.122801859981491</v>
      </c>
      <c r="CQ24" s="89"/>
      <c r="CR24" s="89">
        <f t="shared" ref="CR24:CU24" si="226">CM$27*BX24</f>
        <v>0.0867922592333038</v>
      </c>
      <c r="CS24" s="89">
        <f t="shared" si="226"/>
        <v>0.0528806855122665</v>
      </c>
      <c r="CT24" s="89">
        <f t="shared" si="226"/>
        <v>0.0859165797541456</v>
      </c>
      <c r="CU24" s="89">
        <f t="shared" si="226"/>
        <v>0.11850179032109</v>
      </c>
      <c r="CV24" s="89">
        <f t="shared" si="16"/>
        <v>0.344091314820806</v>
      </c>
      <c r="CW24" s="89"/>
      <c r="CX24">
        <f t="shared" si="27"/>
        <v>0.0863544194937247</v>
      </c>
    </row>
    <row r="25" spans="1:102">
      <c r="A25" s="43" t="s">
        <v>67</v>
      </c>
      <c r="B25" s="44">
        <v>2015</v>
      </c>
      <c r="C25" s="43" t="s">
        <v>58</v>
      </c>
      <c r="D25">
        <v>23370</v>
      </c>
      <c r="E25">
        <v>3.1055199</v>
      </c>
      <c r="F25">
        <v>287983</v>
      </c>
      <c r="G25">
        <v>1260</v>
      </c>
      <c r="H25">
        <v>23400</v>
      </c>
      <c r="I25">
        <v>31</v>
      </c>
      <c r="J25">
        <v>17642</v>
      </c>
      <c r="K25">
        <v>46.096855</v>
      </c>
      <c r="L25">
        <v>3112900</v>
      </c>
      <c r="M25">
        <v>11429</v>
      </c>
      <c r="N25">
        <v>143256</v>
      </c>
      <c r="O25" s="89"/>
      <c r="P25" s="90">
        <f t="shared" ref="P25:R25" si="227">(D25-MIN(D$22:D$31))/(MAX(D$22:D$31)-MIN(D$22:D$31))+0.001</f>
        <v>0.001</v>
      </c>
      <c r="Q25" s="91">
        <f t="shared" si="227"/>
        <v>1.001</v>
      </c>
      <c r="R25" s="97">
        <f t="shared" si="205"/>
        <v>0.190550421174431</v>
      </c>
      <c r="S25" s="97">
        <f t="shared" si="206"/>
        <v>0.863385321100917</v>
      </c>
      <c r="T25" s="97">
        <f t="shared" si="207"/>
        <v>1.001</v>
      </c>
      <c r="U25" s="91">
        <f t="shared" ref="U25:Z25" si="228">(I25-MIN(I$22:I$31))/(MAX(I$22:I$31)-MIN(I$22:I$31))+0.001</f>
        <v>1.001</v>
      </c>
      <c r="V25" s="91">
        <f t="shared" si="194"/>
        <v>0.835319526627219</v>
      </c>
      <c r="W25" s="91">
        <f t="shared" si="195"/>
        <v>0.378847079251486</v>
      </c>
      <c r="X25" s="91">
        <f t="shared" si="228"/>
        <v>0.553513167039161</v>
      </c>
      <c r="Y25" s="91">
        <f t="shared" si="228"/>
        <v>0.307676187076044</v>
      </c>
      <c r="Z25" s="91">
        <f t="shared" si="228"/>
        <v>0.0968344846642719</v>
      </c>
      <c r="AA25" s="89"/>
      <c r="AB25" s="89">
        <f t="shared" ref="AB25:AL25" si="229">P25/SUM(P$22:P$31)</f>
        <v>0.000273774910333411</v>
      </c>
      <c r="AC25" s="89">
        <f t="shared" si="229"/>
        <v>0.193672004006985</v>
      </c>
      <c r="AD25" s="89">
        <f t="shared" si="229"/>
        <v>0.0448376325362197</v>
      </c>
      <c r="AE25" s="89">
        <f t="shared" si="229"/>
        <v>0.140412393986738</v>
      </c>
      <c r="AF25" s="89">
        <f t="shared" si="229"/>
        <v>0.149821032278145</v>
      </c>
      <c r="AG25" s="89">
        <f t="shared" si="229"/>
        <v>0.199800399201597</v>
      </c>
      <c r="AH25" s="89">
        <f t="shared" si="229"/>
        <v>0.143728810108024</v>
      </c>
      <c r="AI25" s="89">
        <f t="shared" si="229"/>
        <v>0.0715974047077356</v>
      </c>
      <c r="AJ25" s="89">
        <f t="shared" si="229"/>
        <v>0.0867104117433512</v>
      </c>
      <c r="AK25" s="89">
        <f t="shared" si="229"/>
        <v>0.0609922661594285</v>
      </c>
      <c r="AL25" s="89">
        <f t="shared" si="229"/>
        <v>0.0244239249142238</v>
      </c>
      <c r="AM25" s="89"/>
      <c r="AN25" s="89">
        <f t="shared" ref="AN25:AX25" si="230">AB25*LN(AB25)</f>
        <v>-0.00224583151738685</v>
      </c>
      <c r="AO25" s="89">
        <f t="shared" si="230"/>
        <v>-0.317929880145005</v>
      </c>
      <c r="AP25" s="89">
        <f t="shared" si="230"/>
        <v>-0.139207733129867</v>
      </c>
      <c r="AQ25" s="89">
        <f t="shared" si="230"/>
        <v>-0.275653612231615</v>
      </c>
      <c r="AR25" s="89">
        <f t="shared" si="230"/>
        <v>-0.284407335405652</v>
      </c>
      <c r="AS25" s="89">
        <f t="shared" si="230"/>
        <v>-0.321765838558574</v>
      </c>
      <c r="AT25" s="89">
        <f t="shared" si="230"/>
        <v>-0.27880902912899</v>
      </c>
      <c r="AU25" s="89">
        <f t="shared" si="230"/>
        <v>-0.188780623020506</v>
      </c>
      <c r="AV25" s="89">
        <f t="shared" si="230"/>
        <v>-0.212022678445509</v>
      </c>
      <c r="AW25" s="89">
        <f t="shared" si="230"/>
        <v>-0.170595869018665</v>
      </c>
      <c r="AX25" s="89">
        <f t="shared" si="230"/>
        <v>-0.0906663010642411</v>
      </c>
      <c r="AY25" s="91" t="s">
        <v>183</v>
      </c>
      <c r="AZ25" s="77">
        <f t="shared" ref="AZ25:BB25" si="231">AZ24/(3-SUM($AZ23:$BB23))</f>
        <v>0.37323063301091</v>
      </c>
      <c r="BA25" s="77">
        <f t="shared" si="231"/>
        <v>0.3110141931831</v>
      </c>
      <c r="BB25" s="77">
        <f t="shared" si="231"/>
        <v>0.315755173805989</v>
      </c>
      <c r="BC25" s="77">
        <f t="shared" ref="BC25:BE25" si="232">BC24/(3-SUM($BC23:$BE23))</f>
        <v>0.369356320239223</v>
      </c>
      <c r="BD25" s="77">
        <f t="shared" si="232"/>
        <v>0.371498221866972</v>
      </c>
      <c r="BE25" s="77">
        <f t="shared" si="232"/>
        <v>0.259145457893805</v>
      </c>
      <c r="BF25" s="77">
        <f>BF24/(2-SUM($BF23:$BG23))</f>
        <v>0.384107905586049</v>
      </c>
      <c r="BG25" s="77">
        <f>BG24/(2-SUM($BF23:$BG23))</f>
        <v>0.615892094413951</v>
      </c>
      <c r="BH25" s="77">
        <f t="shared" ref="BH25:BJ25" si="233">BH24/(3-SUM($BH23:$BJ23))</f>
        <v>0.164808408323686</v>
      </c>
      <c r="BI25" s="77">
        <f t="shared" si="233"/>
        <v>0.250205187971598</v>
      </c>
      <c r="BJ25" s="77">
        <f t="shared" si="233"/>
        <v>0.584986403704716</v>
      </c>
      <c r="BK25" s="89"/>
      <c r="BL25" s="89">
        <f t="shared" ref="BL25:BV25" si="234">AZ$27*P25</f>
        <v>0.00031686429458052</v>
      </c>
      <c r="BM25" s="89">
        <f t="shared" si="234"/>
        <v>0.472652136699414</v>
      </c>
      <c r="BN25" s="89">
        <f t="shared" si="234"/>
        <v>0.0401977067595333</v>
      </c>
      <c r="BO25" s="89">
        <f t="shared" si="234"/>
        <v>0.194280756878872</v>
      </c>
      <c r="BP25" s="89">
        <f t="shared" si="234"/>
        <v>0.499740415599975</v>
      </c>
      <c r="BQ25" s="89">
        <f t="shared" si="234"/>
        <v>0.276012486861034</v>
      </c>
      <c r="BR25" s="89">
        <f t="shared" si="234"/>
        <v>0.264841357762358</v>
      </c>
      <c r="BS25" s="89">
        <f t="shared" si="234"/>
        <v>0.25873211527071</v>
      </c>
      <c r="BT25" s="89">
        <f t="shared" si="234"/>
        <v>0.0759404746613835</v>
      </c>
      <c r="BU25" s="89">
        <f t="shared" si="234"/>
        <v>0.127911575725131</v>
      </c>
      <c r="BV25" s="89">
        <f t="shared" si="234"/>
        <v>0.043291634758784</v>
      </c>
      <c r="BW25" s="89"/>
      <c r="BX25" s="89">
        <f t="shared" si="8"/>
        <v>0.513166707753528</v>
      </c>
      <c r="BY25" s="89">
        <f t="shared" si="9"/>
        <v>0.970033659339881</v>
      </c>
      <c r="BZ25" s="89">
        <f t="shared" si="10"/>
        <v>0.523573473033068</v>
      </c>
      <c r="CA25" s="89">
        <f t="shared" si="11"/>
        <v>0.247143685145298</v>
      </c>
      <c r="CB25" s="89"/>
      <c r="CC25" s="89">
        <f t="shared" ref="CC25:CF25" si="235">BX25/SUM(BX$22:BX$31)</f>
        <v>0.114179534258712</v>
      </c>
      <c r="CD25" s="89">
        <f t="shared" si="235"/>
        <v>0.15900451042257</v>
      </c>
      <c r="CE25" s="89">
        <f t="shared" si="235"/>
        <v>0.095956648774317</v>
      </c>
      <c r="CF25" s="89">
        <f t="shared" si="235"/>
        <v>0.0520798022452297</v>
      </c>
      <c r="CG25" s="89"/>
      <c r="CH25" s="89">
        <f t="shared" ref="CH25:CK25" si="236">CC25*LN(CC25)</f>
        <v>-0.247767671977431</v>
      </c>
      <c r="CI25" s="89">
        <f t="shared" si="236"/>
        <v>-0.292381104713999</v>
      </c>
      <c r="CJ25" s="89">
        <f t="shared" si="236"/>
        <v>-0.224908832267894</v>
      </c>
      <c r="CK25" s="89">
        <f t="shared" si="236"/>
        <v>-0.153894673952876</v>
      </c>
      <c r="CL25" s="91" t="s">
        <v>183</v>
      </c>
      <c r="CM25" s="89">
        <f t="shared" ref="CM25:CP25" si="237">CM24/(4-SUM($CM23:$CP23))</f>
        <v>0.172825896793585</v>
      </c>
      <c r="CN25" s="89">
        <f t="shared" si="237"/>
        <v>0.140327149063007</v>
      </c>
      <c r="CO25" s="89">
        <f t="shared" si="237"/>
        <v>0.0981952793790999</v>
      </c>
      <c r="CP25" s="89">
        <f t="shared" si="237"/>
        <v>0.588651674764308</v>
      </c>
      <c r="CQ25" s="89"/>
      <c r="CR25" s="89">
        <f t="shared" ref="CR25:CU25" si="238">CM$27*BX25</f>
        <v>0.0785696548310497</v>
      </c>
      <c r="CS25" s="89">
        <f t="shared" si="238"/>
        <v>0.113498935825644</v>
      </c>
      <c r="CT25" s="89">
        <f t="shared" si="238"/>
        <v>0.102649823365224</v>
      </c>
      <c r="CU25" s="89">
        <f t="shared" si="238"/>
        <v>0.131933006300385</v>
      </c>
      <c r="CV25" s="89">
        <f t="shared" si="16"/>
        <v>0.426651420322303</v>
      </c>
      <c r="CW25" s="89"/>
      <c r="CX25">
        <f t="shared" si="27"/>
        <v>0.108074379595434</v>
      </c>
    </row>
    <row r="26" spans="1:102">
      <c r="A26" s="43" t="s">
        <v>67</v>
      </c>
      <c r="B26" s="44">
        <v>2016</v>
      </c>
      <c r="C26" s="43" t="s">
        <v>58</v>
      </c>
      <c r="D26">
        <v>24709</v>
      </c>
      <c r="E26">
        <v>2.7812133</v>
      </c>
      <c r="F26">
        <v>305760</v>
      </c>
      <c r="G26">
        <v>1312</v>
      </c>
      <c r="H26">
        <v>23400</v>
      </c>
      <c r="I26">
        <v>28</v>
      </c>
      <c r="J26">
        <v>18124</v>
      </c>
      <c r="K26">
        <v>40.73254</v>
      </c>
      <c r="L26">
        <v>3203800</v>
      </c>
      <c r="M26">
        <v>12400</v>
      </c>
      <c r="N26">
        <v>151869</v>
      </c>
      <c r="O26" s="89"/>
      <c r="P26" s="90">
        <f t="shared" ref="P26:R26" si="239">(D26-MIN(D$22:D$31))/(MAX(D$22:D$31)-MIN(D$22:D$31))+0.001</f>
        <v>0.346994832041344</v>
      </c>
      <c r="Q26" s="91">
        <f t="shared" si="239"/>
        <v>0.710628688638932</v>
      </c>
      <c r="R26" s="97">
        <f t="shared" si="205"/>
        <v>0.250520127651105</v>
      </c>
      <c r="S26" s="97">
        <f t="shared" si="206"/>
        <v>0.931537352555701</v>
      </c>
      <c r="T26" s="97">
        <f t="shared" si="207"/>
        <v>1.001</v>
      </c>
      <c r="U26" s="91">
        <f t="shared" ref="U26:Z26" si="240">(I26-MIN(I$22:I$31))/(MAX(I$22:I$31)-MIN(I$22:I$31))+0.001</f>
        <v>0.667666666666667</v>
      </c>
      <c r="V26" s="91">
        <f t="shared" si="194"/>
        <v>0.359974358974359</v>
      </c>
      <c r="W26" s="91">
        <f t="shared" si="195"/>
        <v>0.597435017263521</v>
      </c>
      <c r="X26" s="91">
        <f t="shared" si="240"/>
        <v>0.617844468286579</v>
      </c>
      <c r="Y26" s="91">
        <f t="shared" si="240"/>
        <v>0.423230155896704</v>
      </c>
      <c r="Z26" s="91">
        <f t="shared" si="240"/>
        <v>0.156332964907433</v>
      </c>
      <c r="AA26" s="89"/>
      <c r="AB26" s="89">
        <f t="shared" ref="AB26:AL26" si="241">P26/SUM(P$22:P$31)</f>
        <v>0.0949984790282759</v>
      </c>
      <c r="AC26" s="89">
        <f t="shared" si="241"/>
        <v>0.137491390842715</v>
      </c>
      <c r="AD26" s="89">
        <f t="shared" si="241"/>
        <v>0.0589488564618003</v>
      </c>
      <c r="AE26" s="89">
        <f t="shared" si="241"/>
        <v>0.151495961957784</v>
      </c>
      <c r="AF26" s="89">
        <f t="shared" si="241"/>
        <v>0.149821032278145</v>
      </c>
      <c r="AG26" s="89">
        <f t="shared" si="241"/>
        <v>0.133266799733866</v>
      </c>
      <c r="AH26" s="89">
        <f t="shared" si="241"/>
        <v>0.0619387966347312</v>
      </c>
      <c r="AI26" s="89">
        <f t="shared" si="241"/>
        <v>0.112907817059333</v>
      </c>
      <c r="AJ26" s="89">
        <f t="shared" si="241"/>
        <v>0.0967882092580662</v>
      </c>
      <c r="AK26" s="89">
        <f t="shared" si="241"/>
        <v>0.0838991361680133</v>
      </c>
      <c r="AL26" s="89">
        <f t="shared" si="241"/>
        <v>0.0394308350971781</v>
      </c>
      <c r="AM26" s="89"/>
      <c r="AN26" s="89">
        <f t="shared" ref="AN26:AX26" si="242">AB26*LN(AB26)</f>
        <v>-0.223616387578331</v>
      </c>
      <c r="AO26" s="89">
        <f t="shared" si="242"/>
        <v>-0.272809589446675</v>
      </c>
      <c r="AP26" s="89">
        <f t="shared" si="242"/>
        <v>-0.166889226280716</v>
      </c>
      <c r="AQ26" s="89">
        <f t="shared" si="242"/>
        <v>-0.285902620103626</v>
      </c>
      <c r="AR26" s="89">
        <f t="shared" si="242"/>
        <v>-0.284407335405652</v>
      </c>
      <c r="AS26" s="89">
        <f t="shared" si="242"/>
        <v>-0.268586194318273</v>
      </c>
      <c r="AT26" s="89">
        <f t="shared" si="242"/>
        <v>-0.172289485214692</v>
      </c>
      <c r="AU26" s="89">
        <f t="shared" si="242"/>
        <v>-0.246272675656285</v>
      </c>
      <c r="AV26" s="89">
        <f t="shared" si="242"/>
        <v>-0.226022739323567</v>
      </c>
      <c r="AW26" s="89">
        <f t="shared" si="242"/>
        <v>-0.207913802076071</v>
      </c>
      <c r="AX26" s="89">
        <f t="shared" si="242"/>
        <v>-0.127488058048815</v>
      </c>
      <c r="AY26" s="89" t="s">
        <v>184</v>
      </c>
      <c r="AZ26" s="92">
        <v>0.26049795615013</v>
      </c>
      <c r="BA26" s="92">
        <v>0.633345720302242</v>
      </c>
      <c r="BB26" s="92">
        <v>0.106156323547628</v>
      </c>
      <c r="BC26" s="92">
        <v>0.0806878306878307</v>
      </c>
      <c r="BD26" s="92">
        <v>0.626984126984127</v>
      </c>
      <c r="BE26" s="92">
        <v>0.292328042328042</v>
      </c>
      <c r="BF26" s="92">
        <v>0.25</v>
      </c>
      <c r="BG26" s="92">
        <v>0.75</v>
      </c>
      <c r="BH26" s="92">
        <v>0.10958605664488</v>
      </c>
      <c r="BI26" s="92">
        <v>0.581263616557734</v>
      </c>
      <c r="BJ26" s="92">
        <v>0.309150326797386</v>
      </c>
      <c r="BK26" s="89"/>
      <c r="BL26" s="89">
        <f t="shared" ref="BL26:BV26" si="243">AZ$27*P26</f>
        <v>0.109950272677867</v>
      </c>
      <c r="BM26" s="89">
        <f t="shared" si="243"/>
        <v>0.335544623461632</v>
      </c>
      <c r="BN26" s="89">
        <f t="shared" si="243"/>
        <v>0.0528486610872485</v>
      </c>
      <c r="BO26" s="89">
        <f t="shared" si="243"/>
        <v>0.209616468443883</v>
      </c>
      <c r="BP26" s="89">
        <f t="shared" si="243"/>
        <v>0.499740415599975</v>
      </c>
      <c r="BQ26" s="89">
        <f t="shared" si="243"/>
        <v>0.18410023682406</v>
      </c>
      <c r="BR26" s="89">
        <f t="shared" si="243"/>
        <v>0.114131293416956</v>
      </c>
      <c r="BS26" s="89">
        <f t="shared" si="243"/>
        <v>0.408015883503153</v>
      </c>
      <c r="BT26" s="89">
        <f t="shared" si="243"/>
        <v>0.0847665511546419</v>
      </c>
      <c r="BU26" s="89">
        <f t="shared" si="243"/>
        <v>0.175951335882098</v>
      </c>
      <c r="BV26" s="89">
        <f t="shared" si="243"/>
        <v>0.069891523056016</v>
      </c>
      <c r="BW26" s="89"/>
      <c r="BX26" s="89">
        <f t="shared" si="8"/>
        <v>0.498343557226747</v>
      </c>
      <c r="BY26" s="89">
        <f t="shared" si="9"/>
        <v>0.893457120867918</v>
      </c>
      <c r="BZ26" s="89">
        <f t="shared" si="10"/>
        <v>0.522147176920109</v>
      </c>
      <c r="CA26" s="89">
        <f t="shared" si="11"/>
        <v>0.330609410092756</v>
      </c>
      <c r="CB26" s="89"/>
      <c r="CC26" s="89">
        <f t="shared" ref="CC26:CF26" si="244">BX26/SUM(BX$22:BX$31)</f>
        <v>0.110881384948123</v>
      </c>
      <c r="CD26" s="89">
        <f t="shared" si="244"/>
        <v>0.146452353193433</v>
      </c>
      <c r="CE26" s="89">
        <f t="shared" si="244"/>
        <v>0.0956952478397613</v>
      </c>
      <c r="CF26" s="89">
        <f t="shared" si="244"/>
        <v>0.0696682688368917</v>
      </c>
      <c r="CG26" s="89"/>
      <c r="CH26" s="89">
        <f t="shared" ref="CH26:CK26" si="245">CC26*LN(CC26)</f>
        <v>-0.24386079269275</v>
      </c>
      <c r="CI26" s="89">
        <f t="shared" si="245"/>
        <v>-0.281343045515801</v>
      </c>
      <c r="CJ26" s="89">
        <f t="shared" si="245"/>
        <v>-0.224557189958584</v>
      </c>
      <c r="CK26" s="89">
        <f t="shared" si="245"/>
        <v>-0.185596987038961</v>
      </c>
      <c r="CL26" s="89" t="s">
        <v>184</v>
      </c>
      <c r="CM26" s="92">
        <v>0.133389037433155</v>
      </c>
      <c r="CN26" s="92">
        <v>0.0936831550802139</v>
      </c>
      <c r="CO26" s="92">
        <v>0.293917112299465</v>
      </c>
      <c r="CP26" s="92">
        <v>0.479010695187166</v>
      </c>
      <c r="CQ26" s="89"/>
      <c r="CR26" s="89">
        <f t="shared" ref="CR26:CU26" si="246">CM$27*BX26</f>
        <v>0.0763001197992541</v>
      </c>
      <c r="CS26" s="89">
        <f t="shared" si="246"/>
        <v>0.104539086296614</v>
      </c>
      <c r="CT26" s="89">
        <f t="shared" si="246"/>
        <v>0.102370189175177</v>
      </c>
      <c r="CU26" s="89">
        <f t="shared" si="246"/>
        <v>0.176489613153945</v>
      </c>
      <c r="CV26" s="89">
        <f t="shared" si="16"/>
        <v>0.459699008424991</v>
      </c>
      <c r="CW26" s="89"/>
      <c r="CX26">
        <f t="shared" si="27"/>
        <v>0.103454637735895</v>
      </c>
    </row>
    <row r="27" spans="1:102">
      <c r="A27" s="43" t="s">
        <v>67</v>
      </c>
      <c r="B27" s="44">
        <v>2017</v>
      </c>
      <c r="C27" s="43" t="s">
        <v>58</v>
      </c>
      <c r="D27">
        <v>24573</v>
      </c>
      <c r="E27">
        <v>2.6486794</v>
      </c>
      <c r="F27">
        <v>315781</v>
      </c>
      <c r="G27">
        <v>1365</v>
      </c>
      <c r="H27">
        <v>23200</v>
      </c>
      <c r="I27">
        <v>26</v>
      </c>
      <c r="J27">
        <v>18068</v>
      </c>
      <c r="K27">
        <v>40.172787</v>
      </c>
      <c r="L27">
        <v>3490000</v>
      </c>
      <c r="M27">
        <v>13371</v>
      </c>
      <c r="N27">
        <v>156245</v>
      </c>
      <c r="O27" s="89"/>
      <c r="P27" s="90">
        <f t="shared" ref="P27:R27" si="247">(D27-MIN(D$22:D$31))/(MAX(D$22:D$31)-MIN(D$22:D$31))+0.001</f>
        <v>0.311852713178295</v>
      </c>
      <c r="Q27" s="91">
        <f t="shared" si="247"/>
        <v>0.591963073006081</v>
      </c>
      <c r="R27" s="97">
        <f t="shared" si="205"/>
        <v>0.284325405740926</v>
      </c>
      <c r="S27" s="97">
        <f t="shared" si="206"/>
        <v>1.001</v>
      </c>
      <c r="T27" s="97">
        <f t="shared" si="207"/>
        <v>0.979086994631314</v>
      </c>
      <c r="U27" s="91">
        <f t="shared" ref="U27:Z27" si="248">(I27-MIN(I$22:I$31))/(MAX(I$22:I$31)-MIN(I$22:I$31))+0.001</f>
        <v>0.445444444444444</v>
      </c>
      <c r="V27" s="91">
        <f t="shared" si="194"/>
        <v>0.415201183431953</v>
      </c>
      <c r="W27" s="91">
        <f t="shared" si="195"/>
        <v>0.620244127851928</v>
      </c>
      <c r="X27" s="91">
        <f t="shared" si="248"/>
        <v>0.820392525679442</v>
      </c>
      <c r="Y27" s="91">
        <f t="shared" si="248"/>
        <v>0.538784124717363</v>
      </c>
      <c r="Z27" s="91">
        <f t="shared" si="248"/>
        <v>0.186562310030395</v>
      </c>
      <c r="AA27" s="89"/>
      <c r="AB27" s="89">
        <f t="shared" ref="AB27:AL27" si="249">P27/SUM(P$22:P$31)</f>
        <v>0.0853774485876186</v>
      </c>
      <c r="AC27" s="89">
        <f t="shared" si="249"/>
        <v>0.114532142504716</v>
      </c>
      <c r="AD27" s="89">
        <f t="shared" si="249"/>
        <v>0.0669034368160919</v>
      </c>
      <c r="AE27" s="89">
        <f t="shared" si="249"/>
        <v>0.162792675466735</v>
      </c>
      <c r="AF27" s="89">
        <f t="shared" si="249"/>
        <v>0.146541282942827</v>
      </c>
      <c r="AG27" s="89">
        <f t="shared" si="249"/>
        <v>0.0889110667553781</v>
      </c>
      <c r="AH27" s="89">
        <f t="shared" si="249"/>
        <v>0.0714413708142009</v>
      </c>
      <c r="AI27" s="89">
        <f t="shared" si="249"/>
        <v>0.117218456394466</v>
      </c>
      <c r="AJ27" s="89">
        <f t="shared" si="249"/>
        <v>0.128518304403406</v>
      </c>
      <c r="AK27" s="89">
        <f t="shared" si="249"/>
        <v>0.106806006176598</v>
      </c>
      <c r="AL27" s="89">
        <f t="shared" si="249"/>
        <v>0.0470553839141534</v>
      </c>
      <c r="AM27" s="89"/>
      <c r="AN27" s="89">
        <f t="shared" ref="AN27:AX27" si="250">AB27*LN(AB27)</f>
        <v>-0.210086006549783</v>
      </c>
      <c r="AO27" s="89">
        <f t="shared" si="250"/>
        <v>-0.24817967380281</v>
      </c>
      <c r="AP27" s="89">
        <f t="shared" si="250"/>
        <v>-0.180940675420913</v>
      </c>
      <c r="AQ27" s="89">
        <f t="shared" si="250"/>
        <v>-0.29551393261263</v>
      </c>
      <c r="AR27" s="89">
        <f t="shared" si="250"/>
        <v>-0.28142492772358</v>
      </c>
      <c r="AS27" s="89">
        <f t="shared" si="250"/>
        <v>-0.215175331626069</v>
      </c>
      <c r="AT27" s="89">
        <f t="shared" si="250"/>
        <v>-0.188525072752648</v>
      </c>
      <c r="AU27" s="89">
        <f t="shared" si="250"/>
        <v>-0.251283073021121</v>
      </c>
      <c r="AV27" s="89">
        <f t="shared" si="250"/>
        <v>-0.263678940892757</v>
      </c>
      <c r="AW27" s="89">
        <f t="shared" si="250"/>
        <v>-0.238897385496737</v>
      </c>
      <c r="AX27" s="89">
        <f t="shared" si="250"/>
        <v>-0.143821486579877</v>
      </c>
      <c r="AY27" s="89" t="s">
        <v>185</v>
      </c>
      <c r="AZ27" s="89">
        <f t="shared" ref="AZ27:BJ27" si="251">AVERAGE(AZ25:AZ26)</f>
        <v>0.31686429458052</v>
      </c>
      <c r="BA27" s="89">
        <f t="shared" si="251"/>
        <v>0.472179956742671</v>
      </c>
      <c r="BB27" s="89">
        <f t="shared" si="251"/>
        <v>0.210955748676809</v>
      </c>
      <c r="BC27" s="89">
        <f t="shared" si="251"/>
        <v>0.225022075463527</v>
      </c>
      <c r="BD27" s="89">
        <f t="shared" si="251"/>
        <v>0.499241174425549</v>
      </c>
      <c r="BE27" s="89">
        <f t="shared" si="251"/>
        <v>0.275736750110924</v>
      </c>
      <c r="BF27" s="89">
        <f t="shared" si="251"/>
        <v>0.317053952793024</v>
      </c>
      <c r="BG27" s="89">
        <f t="shared" si="251"/>
        <v>0.682946047206976</v>
      </c>
      <c r="BH27" s="89">
        <f t="shared" si="251"/>
        <v>0.137197232484283</v>
      </c>
      <c r="BI27" s="89">
        <f t="shared" si="251"/>
        <v>0.415734402264666</v>
      </c>
      <c r="BJ27" s="89">
        <f t="shared" si="251"/>
        <v>0.447068365251051</v>
      </c>
      <c r="BK27" s="89"/>
      <c r="BL27" s="89">
        <f t="shared" ref="BL27:BV27" si="252">AZ$27*P27</f>
        <v>0.0988149899742617</v>
      </c>
      <c r="BM27" s="89">
        <f t="shared" si="252"/>
        <v>0.27951309820527</v>
      </c>
      <c r="BN27" s="89">
        <f t="shared" si="252"/>
        <v>0.0599800788359144</v>
      </c>
      <c r="BO27" s="89">
        <f t="shared" si="252"/>
        <v>0.22524709753899</v>
      </c>
      <c r="BP27" s="89">
        <f t="shared" si="252"/>
        <v>0.488800541064519</v>
      </c>
      <c r="BQ27" s="89">
        <f t="shared" si="252"/>
        <v>0.122825403466077</v>
      </c>
      <c r="BR27" s="89">
        <f t="shared" si="252"/>
        <v>0.131641176411442</v>
      </c>
      <c r="BS27" s="89">
        <f t="shared" si="252"/>
        <v>0.423593275419812</v>
      </c>
      <c r="BT27" s="89">
        <f t="shared" si="252"/>
        <v>0.11255558407401</v>
      </c>
      <c r="BU27" s="89">
        <f t="shared" si="252"/>
        <v>0.223991096039064</v>
      </c>
      <c r="BV27" s="89">
        <f t="shared" si="252"/>
        <v>0.0834061069627485</v>
      </c>
      <c r="BW27" s="89"/>
      <c r="BX27" s="89">
        <f t="shared" si="8"/>
        <v>0.438308167015446</v>
      </c>
      <c r="BY27" s="89">
        <f t="shared" si="9"/>
        <v>0.836873042069586</v>
      </c>
      <c r="BZ27" s="89">
        <f t="shared" si="10"/>
        <v>0.555234451831255</v>
      </c>
      <c r="CA27" s="89">
        <f t="shared" si="11"/>
        <v>0.419952787075823</v>
      </c>
      <c r="CB27" s="89"/>
      <c r="CC27" s="89">
        <f t="shared" ref="CC27:CF27" si="253">BX27/SUM(BX$22:BX$31)</f>
        <v>0.0975235174368528</v>
      </c>
      <c r="CD27" s="89">
        <f t="shared" si="253"/>
        <v>0.137177289735157</v>
      </c>
      <c r="CE27" s="89">
        <f t="shared" si="253"/>
        <v>0.101759237291243</v>
      </c>
      <c r="CF27" s="89">
        <f t="shared" si="253"/>
        <v>0.0884953143366123</v>
      </c>
      <c r="CG27" s="89"/>
      <c r="CH27" s="89">
        <f t="shared" ref="CH27:CK27" si="254">CC27*LN(CC27)</f>
        <v>-0.227001758881981</v>
      </c>
      <c r="CI27" s="89">
        <f t="shared" si="254"/>
        <v>-0.272500093970965</v>
      </c>
      <c r="CJ27" s="89">
        <f t="shared" si="254"/>
        <v>-0.232534680945758</v>
      </c>
      <c r="CK27" s="89">
        <f t="shared" si="254"/>
        <v>-0.214583940300957</v>
      </c>
      <c r="CL27" s="89" t="s">
        <v>185</v>
      </c>
      <c r="CM27" s="89">
        <f t="shared" ref="CM27:CP27" si="255">AVERAGE(CM25:CM26)</f>
        <v>0.15310746711337</v>
      </c>
      <c r="CN27" s="89">
        <f t="shared" si="255"/>
        <v>0.117005152071611</v>
      </c>
      <c r="CO27" s="89">
        <f t="shared" si="255"/>
        <v>0.196056195839282</v>
      </c>
      <c r="CP27" s="89">
        <f t="shared" si="255"/>
        <v>0.533831184975737</v>
      </c>
      <c r="CQ27" s="89"/>
      <c r="CR27" s="89">
        <f t="shared" ref="CR27:CU27" si="256">CM$27*BX27</f>
        <v>0.067108253266839</v>
      </c>
      <c r="CS27" s="89">
        <f t="shared" si="256"/>
        <v>0.0979184575519833</v>
      </c>
      <c r="CT27" s="89">
        <f t="shared" si="256"/>
        <v>0.108857154424945</v>
      </c>
      <c r="CU27" s="89">
        <f t="shared" si="256"/>
        <v>0.22418389395855</v>
      </c>
      <c r="CV27" s="89">
        <f t="shared" si="16"/>
        <v>0.498067759202317</v>
      </c>
      <c r="CW27" s="89"/>
      <c r="CX27">
        <f t="shared" si="27"/>
        <v>0.103387805988464</v>
      </c>
    </row>
    <row r="28" spans="1:102">
      <c r="A28" s="43" t="s">
        <v>67</v>
      </c>
      <c r="B28" s="44">
        <v>2018</v>
      </c>
      <c r="C28" s="43" t="s">
        <v>58</v>
      </c>
      <c r="D28">
        <v>24408</v>
      </c>
      <c r="E28">
        <v>1.9886513</v>
      </c>
      <c r="F28">
        <v>420899</v>
      </c>
      <c r="G28">
        <v>1352</v>
      </c>
      <c r="H28">
        <v>23000</v>
      </c>
      <c r="I28">
        <v>25</v>
      </c>
      <c r="J28">
        <v>18488</v>
      </c>
      <c r="K28">
        <v>37.836777</v>
      </c>
      <c r="L28">
        <v>3689941</v>
      </c>
      <c r="M28">
        <v>14342</v>
      </c>
      <c r="N28">
        <v>224921</v>
      </c>
      <c r="O28" s="89"/>
      <c r="P28" s="90">
        <f t="shared" ref="P28:R28" si="257">(D28-MIN(D$22:D$31))/(MAX(D$22:D$31)-MIN(D$22:D$31))+0.001</f>
        <v>0.269217054263566</v>
      </c>
      <c r="Q28" s="91">
        <f t="shared" si="257"/>
        <v>0.001</v>
      </c>
      <c r="R28" s="97">
        <f t="shared" si="205"/>
        <v>0.638935047717359</v>
      </c>
      <c r="S28" s="97">
        <f t="shared" si="206"/>
        <v>0.983961992136304</v>
      </c>
      <c r="T28" s="97">
        <f t="shared" si="207"/>
        <v>0.957173989262627</v>
      </c>
      <c r="U28" s="91">
        <f t="shared" ref="U28:Z28" si="258">(I28-MIN(I$22:I$31))/(MAX(I$22:I$31)-MIN(I$22:I$31))+0.001</f>
        <v>0.334333333333333</v>
      </c>
      <c r="V28" s="91">
        <f t="shared" si="194"/>
        <v>0.001</v>
      </c>
      <c r="W28" s="91">
        <f t="shared" si="195"/>
        <v>0.715433095888946</v>
      </c>
      <c r="X28" s="91">
        <f t="shared" si="258"/>
        <v>0.961893787535439</v>
      </c>
      <c r="Y28" s="91">
        <f t="shared" si="258"/>
        <v>0.654338093538022</v>
      </c>
      <c r="Z28" s="91">
        <f t="shared" si="258"/>
        <v>0.660975131251727</v>
      </c>
      <c r="AA28" s="89"/>
      <c r="AB28" s="89">
        <f t="shared" ref="AB28:AL28" si="259">P28/SUM(P$22:P$31)</f>
        <v>0.0737048748912328</v>
      </c>
      <c r="AC28" s="89">
        <f t="shared" si="259"/>
        <v>0.000193478525481504</v>
      </c>
      <c r="AD28" s="89">
        <f t="shared" si="259"/>
        <v>0.150345166951052</v>
      </c>
      <c r="AE28" s="89">
        <f t="shared" si="259"/>
        <v>0.160021783473974</v>
      </c>
      <c r="AF28" s="89">
        <f t="shared" si="259"/>
        <v>0.143261533607509</v>
      </c>
      <c r="AG28" s="89">
        <f t="shared" si="259"/>
        <v>0.0667332002661344</v>
      </c>
      <c r="AH28" s="89">
        <f t="shared" si="259"/>
        <v>0.000172064468178255</v>
      </c>
      <c r="AI28" s="89">
        <f t="shared" si="259"/>
        <v>0.135207992124089</v>
      </c>
      <c r="AJ28" s="89">
        <f t="shared" si="259"/>
        <v>0.150685135128264</v>
      </c>
      <c r="AK28" s="89">
        <f t="shared" si="259"/>
        <v>0.129712876185183</v>
      </c>
      <c r="AL28" s="89">
        <f t="shared" si="259"/>
        <v>0.166713408263924</v>
      </c>
      <c r="AM28" s="89"/>
      <c r="AN28" s="89">
        <f t="shared" ref="AN28:AX28" si="260">AB28*LN(AB28)</f>
        <v>-0.192199195217537</v>
      </c>
      <c r="AO28" s="89">
        <f t="shared" si="260"/>
        <v>-0.00165430795549233</v>
      </c>
      <c r="AP28" s="89">
        <f t="shared" si="260"/>
        <v>-0.284877257072979</v>
      </c>
      <c r="AQ28" s="89">
        <f t="shared" si="260"/>
        <v>-0.293231169233569</v>
      </c>
      <c r="AR28" s="89">
        <f t="shared" si="260"/>
        <v>-0.278369109643443</v>
      </c>
      <c r="AS28" s="89">
        <f t="shared" si="260"/>
        <v>-0.180650289612072</v>
      </c>
      <c r="AT28" s="89">
        <f t="shared" si="260"/>
        <v>-0.00149139309690521</v>
      </c>
      <c r="AU28" s="89">
        <f t="shared" si="260"/>
        <v>-0.270543215479386</v>
      </c>
      <c r="AV28" s="89">
        <f t="shared" si="260"/>
        <v>-0.285181083825182</v>
      </c>
      <c r="AW28" s="89">
        <f t="shared" si="260"/>
        <v>-0.264929718224968</v>
      </c>
      <c r="AX28" s="89">
        <f t="shared" si="260"/>
        <v>-0.298663579753193</v>
      </c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>
        <f t="shared" ref="BL28:BV28" si="261">AZ$27*P28</f>
        <v>0.0853052719882704</v>
      </c>
      <c r="BM28" s="89">
        <f t="shared" si="261"/>
        <v>0.000472179956742671</v>
      </c>
      <c r="BN28" s="89">
        <f t="shared" si="261"/>
        <v>0.134787021347068</v>
      </c>
      <c r="BO28" s="89">
        <f t="shared" si="261"/>
        <v>0.221413169647738</v>
      </c>
      <c r="BP28" s="89">
        <f t="shared" si="261"/>
        <v>0.477860666529062</v>
      </c>
      <c r="BQ28" s="89">
        <f t="shared" si="261"/>
        <v>0.0921879867870854</v>
      </c>
      <c r="BR28" s="89">
        <f t="shared" si="261"/>
        <v>0.000317053952793024</v>
      </c>
      <c r="BS28" s="89">
        <f t="shared" si="261"/>
        <v>0.488602204878405</v>
      </c>
      <c r="BT28" s="89">
        <f t="shared" si="261"/>
        <v>0.131969165593687</v>
      </c>
      <c r="BU28" s="89">
        <f t="shared" si="261"/>
        <v>0.272030856196031</v>
      </c>
      <c r="BV28" s="89">
        <f t="shared" si="261"/>
        <v>0.295501071400309</v>
      </c>
      <c r="BW28" s="89"/>
      <c r="BX28" s="89">
        <f t="shared" si="8"/>
        <v>0.220564473292081</v>
      </c>
      <c r="BY28" s="89">
        <f t="shared" si="9"/>
        <v>0.791461822963885</v>
      </c>
      <c r="BZ28" s="89">
        <f t="shared" si="10"/>
        <v>0.488919258831198</v>
      </c>
      <c r="CA28" s="89">
        <f t="shared" si="11"/>
        <v>0.699501093190026</v>
      </c>
      <c r="CB28" s="89"/>
      <c r="CC28" s="89">
        <f t="shared" ref="CC28:CF28" si="262">BX28/SUM(BX$22:BX$31)</f>
        <v>0.0490755702854437</v>
      </c>
      <c r="CD28" s="89">
        <f t="shared" si="262"/>
        <v>0.12973364219564</v>
      </c>
      <c r="CE28" s="89">
        <f t="shared" si="262"/>
        <v>0.0896054823535752</v>
      </c>
      <c r="CF28" s="89">
        <f t="shared" si="262"/>
        <v>0.147403639232138</v>
      </c>
      <c r="CG28" s="89"/>
      <c r="CH28" s="89">
        <f t="shared" ref="CH28:CK28" si="263">CC28*LN(CC28)</f>
        <v>-0.147933100600415</v>
      </c>
      <c r="CI28" s="89">
        <f t="shared" si="263"/>
        <v>-0.264951363714886</v>
      </c>
      <c r="CJ28" s="89">
        <f t="shared" si="263"/>
        <v>-0.216158779434756</v>
      </c>
      <c r="CK28" s="89">
        <f t="shared" si="263"/>
        <v>-0.282216149522118</v>
      </c>
      <c r="CL28" s="89"/>
      <c r="CM28" s="89"/>
      <c r="CN28" s="89"/>
      <c r="CO28" s="89"/>
      <c r="CP28" s="89"/>
      <c r="CQ28" s="89"/>
      <c r="CR28" s="89">
        <f t="shared" ref="CR28:CU28" si="264">CM$27*BX28</f>
        <v>0.0337700678409451</v>
      </c>
      <c r="CS28" s="89">
        <f t="shared" si="264"/>
        <v>0.0926051109547635</v>
      </c>
      <c r="CT28" s="89">
        <f t="shared" si="264"/>
        <v>0.0958556499590062</v>
      </c>
      <c r="CU28" s="89">
        <f t="shared" si="264"/>
        <v>0.373415497469455</v>
      </c>
      <c r="CV28" s="89">
        <f t="shared" si="16"/>
        <v>0.59564632622417</v>
      </c>
      <c r="CW28" s="89"/>
      <c r="CX28">
        <f t="shared" si="27"/>
        <v>0.0942303804568848</v>
      </c>
    </row>
    <row r="29" spans="1:102">
      <c r="A29" s="43" t="s">
        <v>67</v>
      </c>
      <c r="B29" s="44">
        <v>2019</v>
      </c>
      <c r="C29" s="43" t="s">
        <v>58</v>
      </c>
      <c r="D29">
        <v>24089</v>
      </c>
      <c r="E29">
        <v>2.0445016</v>
      </c>
      <c r="F29">
        <v>456675</v>
      </c>
      <c r="G29">
        <v>611</v>
      </c>
      <c r="H29">
        <v>22800</v>
      </c>
      <c r="I29">
        <v>24</v>
      </c>
      <c r="J29">
        <v>18010</v>
      </c>
      <c r="K29">
        <v>35.500767</v>
      </c>
      <c r="L29">
        <v>3518557</v>
      </c>
      <c r="M29">
        <v>15313</v>
      </c>
      <c r="N29">
        <v>245308</v>
      </c>
      <c r="O29" s="89"/>
      <c r="P29" s="90">
        <f t="shared" ref="P29:R29" si="265">(D29-MIN(D$22:D$31))/(MAX(D$22:D$31)-MIN(D$22:D$31))+0.001</f>
        <v>0.18678811369509</v>
      </c>
      <c r="Q29" s="91">
        <f t="shared" si="265"/>
        <v>0.0510061511264619</v>
      </c>
      <c r="R29" s="97">
        <f t="shared" si="205"/>
        <v>0.759623365144906</v>
      </c>
      <c r="S29" s="97">
        <f t="shared" si="206"/>
        <v>0.0127955439056356</v>
      </c>
      <c r="T29" s="97">
        <f t="shared" si="207"/>
        <v>0.935260983893941</v>
      </c>
      <c r="U29" s="91">
        <f t="shared" ref="U29:Z29" si="266">(I29-MIN(I$22:I$31))/(MAX(I$22:I$31)-MIN(I$22:I$31))+0.001</f>
        <v>0.223222222222222</v>
      </c>
      <c r="V29" s="91">
        <f t="shared" si="194"/>
        <v>0.472400394477318</v>
      </c>
      <c r="W29" s="91">
        <f t="shared" si="195"/>
        <v>0.810622063925964</v>
      </c>
      <c r="X29" s="91">
        <f t="shared" si="266"/>
        <v>0.840602745368359</v>
      </c>
      <c r="Y29" s="91">
        <f t="shared" si="266"/>
        <v>0.769892062358681</v>
      </c>
      <c r="Z29" s="91">
        <f t="shared" si="266"/>
        <v>0.801808234318873</v>
      </c>
      <c r="AA29" s="89"/>
      <c r="AB29" s="89">
        <f t="shared" ref="AB29:AL29" si="267">P29/SUM(P$22:P$31)</f>
        <v>0.0511378990782204</v>
      </c>
      <c r="AC29" s="89">
        <f t="shared" si="267"/>
        <v>0.00986859491043458</v>
      </c>
      <c r="AD29" s="89">
        <f t="shared" si="267"/>
        <v>0.178743836420679</v>
      </c>
      <c r="AE29" s="89">
        <f t="shared" si="267"/>
        <v>0.00208093988656394</v>
      </c>
      <c r="AF29" s="89">
        <f t="shared" si="267"/>
        <v>0.139981784272192</v>
      </c>
      <c r="AG29" s="89">
        <f t="shared" si="267"/>
        <v>0.0445553337768907</v>
      </c>
      <c r="AH29" s="89">
        <f t="shared" si="267"/>
        <v>0.0812833226429374</v>
      </c>
      <c r="AI29" s="89">
        <f t="shared" si="267"/>
        <v>0.153197527853713</v>
      </c>
      <c r="AJ29" s="89">
        <f t="shared" si="267"/>
        <v>0.131684329305801</v>
      </c>
      <c r="AK29" s="89">
        <f t="shared" si="267"/>
        <v>0.152619746193768</v>
      </c>
      <c r="AL29" s="89">
        <f t="shared" si="267"/>
        <v>0.202234815195294</v>
      </c>
      <c r="AM29" s="89"/>
      <c r="AN29" s="89">
        <f t="shared" ref="AN29:AX29" si="268">AB29*LN(AB29)</f>
        <v>-0.152044704570901</v>
      </c>
      <c r="AO29" s="89">
        <f t="shared" si="268"/>
        <v>-0.0455770969770855</v>
      </c>
      <c r="AP29" s="89">
        <f t="shared" si="268"/>
        <v>-0.307761419886661</v>
      </c>
      <c r="AQ29" s="89">
        <f t="shared" si="268"/>
        <v>-0.0128496698261053</v>
      </c>
      <c r="AR29" s="89">
        <f t="shared" si="268"/>
        <v>-0.275238200258276</v>
      </c>
      <c r="AS29" s="89">
        <f t="shared" si="268"/>
        <v>-0.138612686268791</v>
      </c>
      <c r="AT29" s="89">
        <f t="shared" si="268"/>
        <v>-0.204006055032072</v>
      </c>
      <c r="AU29" s="89">
        <f t="shared" si="268"/>
        <v>-0.287402722873368</v>
      </c>
      <c r="AV29" s="89">
        <f t="shared" si="268"/>
        <v>-0.266969917550962</v>
      </c>
      <c r="AW29" s="89">
        <f t="shared" si="268"/>
        <v>-0.286895479528777</v>
      </c>
      <c r="AX29" s="89">
        <f t="shared" si="268"/>
        <v>-0.323237123845113</v>
      </c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>
        <f t="shared" ref="BL29:BV29" si="269">AZ$27*P29</f>
        <v>0.0591864838820207</v>
      </c>
      <c r="BM29" s="89">
        <f t="shared" si="269"/>
        <v>0.0240840822325029</v>
      </c>
      <c r="BN29" s="89">
        <f t="shared" si="269"/>
        <v>0.16024691570654</v>
      </c>
      <c r="BO29" s="89">
        <f t="shared" si="269"/>
        <v>0.00287927984633081</v>
      </c>
      <c r="BP29" s="89">
        <f t="shared" si="269"/>
        <v>0.466920791993606</v>
      </c>
      <c r="BQ29" s="89">
        <f t="shared" si="269"/>
        <v>0.0615505701080939</v>
      </c>
      <c r="BR29" s="89">
        <f t="shared" si="269"/>
        <v>0.149776412370018</v>
      </c>
      <c r="BS29" s="89">
        <f t="shared" si="269"/>
        <v>0.553611134336997</v>
      </c>
      <c r="BT29" s="89">
        <f t="shared" si="269"/>
        <v>0.115328370283229</v>
      </c>
      <c r="BU29" s="89">
        <f t="shared" si="269"/>
        <v>0.320070616352997</v>
      </c>
      <c r="BV29" s="89">
        <f t="shared" si="269"/>
        <v>0.35846309656177</v>
      </c>
      <c r="BW29" s="89"/>
      <c r="BX29" s="89">
        <f t="shared" si="8"/>
        <v>0.243517481821064</v>
      </c>
      <c r="BY29" s="89">
        <f t="shared" si="9"/>
        <v>0.531350641948031</v>
      </c>
      <c r="BZ29" s="89">
        <f t="shared" si="10"/>
        <v>0.703387546707015</v>
      </c>
      <c r="CA29" s="89">
        <f t="shared" si="11"/>
        <v>0.793862083197997</v>
      </c>
      <c r="CB29" s="89"/>
      <c r="CC29" s="89">
        <f t="shared" ref="CC29:CF29" si="270">BX29/SUM(BX$22:BX$31)</f>
        <v>0.0541826120792271</v>
      </c>
      <c r="CD29" s="89">
        <f t="shared" si="270"/>
        <v>0.0870971309832273</v>
      </c>
      <c r="CE29" s="89">
        <f t="shared" si="270"/>
        <v>0.128911633701753</v>
      </c>
      <c r="CF29" s="89">
        <f t="shared" si="270"/>
        <v>0.167288030356232</v>
      </c>
      <c r="CG29" s="89"/>
      <c r="CH29" s="89">
        <f t="shared" ref="CH29:CK29" si="271">CC29*LN(CC29)</f>
        <v>-0.157963728932241</v>
      </c>
      <c r="CI29" s="89">
        <f t="shared" si="271"/>
        <v>-0.21258069678016</v>
      </c>
      <c r="CJ29" s="89">
        <f t="shared" si="271"/>
        <v>-0.264091997720621</v>
      </c>
      <c r="CK29" s="89">
        <f t="shared" si="271"/>
        <v>-0.299117391947967</v>
      </c>
      <c r="CL29" s="89"/>
      <c r="CM29" s="89"/>
      <c r="CN29" s="89"/>
      <c r="CO29" s="89"/>
      <c r="CP29" s="89"/>
      <c r="CQ29" s="89"/>
      <c r="CR29" s="89">
        <f t="shared" ref="CR29:CU29" si="272">CM$27*BX29</f>
        <v>0.0372843448394493</v>
      </c>
      <c r="CS29" s="89">
        <f t="shared" si="272"/>
        <v>0.0621707626644772</v>
      </c>
      <c r="CT29" s="89">
        <f t="shared" si="272"/>
        <v>0.137903486608103</v>
      </c>
      <c r="CU29" s="89">
        <f t="shared" si="272"/>
        <v>0.423788336580894</v>
      </c>
      <c r="CV29" s="89">
        <f t="shared" si="16"/>
        <v>0.661146930692923</v>
      </c>
      <c r="CW29" s="89"/>
      <c r="CX29">
        <f t="shared" si="27"/>
        <v>0.10003712463629</v>
      </c>
    </row>
    <row r="30" spans="1:102">
      <c r="A30" s="43" t="s">
        <v>67</v>
      </c>
      <c r="B30" s="44">
        <v>2020</v>
      </c>
      <c r="C30" s="43" t="s">
        <v>58</v>
      </c>
      <c r="D30">
        <v>23770</v>
      </c>
      <c r="E30">
        <v>2.100352</v>
      </c>
      <c r="F30">
        <v>492451</v>
      </c>
      <c r="G30">
        <v>602</v>
      </c>
      <c r="H30">
        <v>22600</v>
      </c>
      <c r="I30">
        <v>23</v>
      </c>
      <c r="J30">
        <v>18014</v>
      </c>
      <c r="K30">
        <v>33.164757</v>
      </c>
      <c r="L30">
        <v>3384402</v>
      </c>
      <c r="M30">
        <v>16284</v>
      </c>
      <c r="N30">
        <v>270664</v>
      </c>
      <c r="O30" s="89"/>
      <c r="P30" s="90">
        <f t="shared" ref="P30:R30" si="273">(D30-MIN(D$22:D$31))/(MAX(D$22:D$31)-MIN(D$22:D$31))+0.001</f>
        <v>0.104359173126615</v>
      </c>
      <c r="Q30" s="91">
        <f t="shared" si="273"/>
        <v>0.101012391788971</v>
      </c>
      <c r="R30" s="97">
        <f t="shared" si="205"/>
        <v>0.880311682572453</v>
      </c>
      <c r="S30" s="97">
        <f t="shared" si="206"/>
        <v>0.001</v>
      </c>
      <c r="T30" s="97">
        <f t="shared" si="207"/>
        <v>0.913347978525255</v>
      </c>
      <c r="U30" s="91">
        <f t="shared" ref="U30:Z30" si="274">(I30-MIN(I$22:I$31))/(MAX(I$22:I$31)-MIN(I$22:I$31))+0.001</f>
        <v>0.112111111111111</v>
      </c>
      <c r="V30" s="91">
        <f t="shared" si="194"/>
        <v>0.468455621301775</v>
      </c>
      <c r="W30" s="91">
        <f t="shared" si="195"/>
        <v>0.905811031962982</v>
      </c>
      <c r="X30" s="91">
        <f t="shared" si="274"/>
        <v>0.745659228109311</v>
      </c>
      <c r="Y30" s="91">
        <f t="shared" si="274"/>
        <v>0.885446031179341</v>
      </c>
      <c r="Z30" s="91">
        <f t="shared" si="274"/>
        <v>0.976967117988395</v>
      </c>
      <c r="AA30" s="89"/>
      <c r="AB30" s="89">
        <f t="shared" ref="AB30:AL30" si="275">P30/SUM(P$22:P$31)</f>
        <v>0.0285709232652079</v>
      </c>
      <c r="AC30" s="89">
        <f t="shared" si="275"/>
        <v>0.0195437286186902</v>
      </c>
      <c r="AD30" s="89">
        <f t="shared" si="275"/>
        <v>0.207142505890307</v>
      </c>
      <c r="AE30" s="89">
        <f t="shared" si="275"/>
        <v>0.000162630045421314</v>
      </c>
      <c r="AF30" s="89">
        <f t="shared" si="275"/>
        <v>0.136702034936874</v>
      </c>
      <c r="AG30" s="89">
        <f t="shared" si="275"/>
        <v>0.0223774672876469</v>
      </c>
      <c r="AH30" s="89">
        <f t="shared" si="275"/>
        <v>0.0806045673444038</v>
      </c>
      <c r="AI30" s="89">
        <f t="shared" si="275"/>
        <v>0.171187063583336</v>
      </c>
      <c r="AJ30" s="89">
        <f t="shared" si="275"/>
        <v>0.116810985789997</v>
      </c>
      <c r="AK30" s="89">
        <f t="shared" si="275"/>
        <v>0.175526616202352</v>
      </c>
      <c r="AL30" s="89">
        <f t="shared" si="275"/>
        <v>0.246413987910839</v>
      </c>
      <c r="AM30" s="89"/>
      <c r="AN30" s="89">
        <f t="shared" ref="AN30:AX30" si="276">AB30*LN(AB30)</f>
        <v>-0.101580081947672</v>
      </c>
      <c r="AO30" s="89">
        <f t="shared" si="276"/>
        <v>-0.076906542723978</v>
      </c>
      <c r="AP30" s="89">
        <f t="shared" si="276"/>
        <v>-0.326114449588012</v>
      </c>
      <c r="AQ30" s="89">
        <f t="shared" si="276"/>
        <v>-0.00141878981746349</v>
      </c>
      <c r="AR30" s="89">
        <f t="shared" si="276"/>
        <v>-0.272030439873241</v>
      </c>
      <c r="AS30" s="89">
        <f t="shared" si="276"/>
        <v>-0.0850276792597267</v>
      </c>
      <c r="AT30" s="89">
        <f t="shared" si="276"/>
        <v>-0.20297841860676</v>
      </c>
      <c r="AU30" s="89">
        <f t="shared" si="276"/>
        <v>-0.302144890125969</v>
      </c>
      <c r="AV30" s="89">
        <f t="shared" si="276"/>
        <v>-0.250816333357723</v>
      </c>
      <c r="AW30" s="89">
        <f t="shared" si="276"/>
        <v>-0.305410096496685</v>
      </c>
      <c r="AX30" s="89">
        <f t="shared" si="276"/>
        <v>-0.345162491204636</v>
      </c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>
        <f t="shared" ref="BL30:BV30" si="277">AZ$27*P30</f>
        <v>0.0330676957757712</v>
      </c>
      <c r="BM30" s="89">
        <f t="shared" si="277"/>
        <v>0.0476960267853901</v>
      </c>
      <c r="BN30" s="89">
        <f t="shared" si="277"/>
        <v>0.185706810066013</v>
      </c>
      <c r="BO30" s="89">
        <f t="shared" si="277"/>
        <v>0.000225022075463527</v>
      </c>
      <c r="BP30" s="89">
        <f t="shared" si="277"/>
        <v>0.45598091745815</v>
      </c>
      <c r="BQ30" s="89">
        <f t="shared" si="277"/>
        <v>0.0309131534291024</v>
      </c>
      <c r="BR30" s="89">
        <f t="shared" si="277"/>
        <v>0.14852570644184</v>
      </c>
      <c r="BS30" s="89">
        <f t="shared" si="277"/>
        <v>0.61862006379559</v>
      </c>
      <c r="BT30" s="89">
        <f t="shared" si="277"/>
        <v>0.102302382472964</v>
      </c>
      <c r="BU30" s="89">
        <f t="shared" si="277"/>
        <v>0.368110376509964</v>
      </c>
      <c r="BV30" s="89">
        <f t="shared" si="277"/>
        <v>0.436771092343103</v>
      </c>
      <c r="BW30" s="89"/>
      <c r="BX30" s="89">
        <f t="shared" si="8"/>
        <v>0.266470532627174</v>
      </c>
      <c r="BY30" s="89">
        <f t="shared" si="9"/>
        <v>0.487119092962716</v>
      </c>
      <c r="BZ30" s="89">
        <f t="shared" si="10"/>
        <v>0.76714577023743</v>
      </c>
      <c r="CA30" s="89">
        <f t="shared" si="11"/>
        <v>0.907183851326031</v>
      </c>
      <c r="CB30" s="89"/>
      <c r="CC30" s="89">
        <f t="shared" ref="CC30:CF30" si="278">BX30/SUM(BX$22:BX$31)</f>
        <v>0.0592896632796666</v>
      </c>
      <c r="CD30" s="89">
        <f t="shared" si="278"/>
        <v>0.0798468508265284</v>
      </c>
      <c r="CE30" s="89">
        <f t="shared" si="278"/>
        <v>0.140596766308531</v>
      </c>
      <c r="CF30" s="89">
        <f t="shared" si="278"/>
        <v>0.191167965911608</v>
      </c>
      <c r="CG30" s="89"/>
      <c r="CH30" s="89">
        <f t="shared" ref="CH30:CK30" si="279">CC30*LN(CC30)</f>
        <v>-0.167512289273171</v>
      </c>
      <c r="CI30" s="89">
        <f t="shared" si="279"/>
        <v>-0.201824480778526</v>
      </c>
      <c r="CJ30" s="89">
        <f t="shared" si="279"/>
        <v>-0.27583107340552</v>
      </c>
      <c r="CK30" s="89">
        <f t="shared" si="279"/>
        <v>-0.31630705830212</v>
      </c>
      <c r="CL30" s="89"/>
      <c r="CM30" s="89"/>
      <c r="CN30" s="89"/>
      <c r="CO30" s="89"/>
      <c r="CP30" s="89"/>
      <c r="CQ30" s="89"/>
      <c r="CR30" s="89">
        <f t="shared" ref="CR30:CU30" si="280">CM$27*BX30</f>
        <v>0.0407986283108973</v>
      </c>
      <c r="CS30" s="89">
        <f t="shared" si="280"/>
        <v>0.0569954435490875</v>
      </c>
      <c r="CT30" s="89">
        <f t="shared" si="280"/>
        <v>0.150403681366947</v>
      </c>
      <c r="CU30" s="89">
        <f t="shared" si="280"/>
        <v>0.484283030344228</v>
      </c>
      <c r="CV30" s="89">
        <f t="shared" si="16"/>
        <v>0.73248078357116</v>
      </c>
      <c r="CW30" s="89"/>
      <c r="CX30">
        <f t="shared" si="27"/>
        <v>0.103699562458017</v>
      </c>
    </row>
    <row r="31" spans="1:102">
      <c r="A31" s="7" t="s">
        <v>67</v>
      </c>
      <c r="B31" s="9">
        <v>2021</v>
      </c>
      <c r="C31" s="8" t="s">
        <v>58</v>
      </c>
      <c r="D31">
        <v>23451</v>
      </c>
      <c r="E31">
        <v>2.1562024</v>
      </c>
      <c r="F31">
        <v>528227</v>
      </c>
      <c r="G31">
        <v>602</v>
      </c>
      <c r="H31">
        <v>22400</v>
      </c>
      <c r="I31">
        <v>22</v>
      </c>
      <c r="J31">
        <v>18018</v>
      </c>
      <c r="K31">
        <v>30.828747</v>
      </c>
      <c r="L31">
        <v>3745198</v>
      </c>
      <c r="M31">
        <v>17255</v>
      </c>
      <c r="N31">
        <v>274143</v>
      </c>
      <c r="O31" s="89"/>
      <c r="P31" s="90">
        <f t="shared" ref="P31:R31" si="281">(D31-MIN(D$22:D$31))/(MAX(D$22:D$31)-MIN(D$22:D$31))+0.001</f>
        <v>0.0219302325581395</v>
      </c>
      <c r="Q31" s="91">
        <f t="shared" si="281"/>
        <v>0.151018632451481</v>
      </c>
      <c r="R31" s="97">
        <f t="shared" si="205"/>
        <v>1.001</v>
      </c>
      <c r="S31" s="97">
        <f t="shared" si="206"/>
        <v>0.001</v>
      </c>
      <c r="T31" s="97">
        <f t="shared" si="207"/>
        <v>0.891434973156568</v>
      </c>
      <c r="U31" s="91">
        <f t="shared" ref="U31:Z31" si="282">(I31-MIN(I$22:I$31))/(MAX(I$22:I$31)-MIN(I$22:I$31))+0.001</f>
        <v>0.001</v>
      </c>
      <c r="V31" s="91">
        <f t="shared" si="194"/>
        <v>0.464510848126233</v>
      </c>
      <c r="W31" s="91">
        <f t="shared" si="195"/>
        <v>1.001</v>
      </c>
      <c r="X31" s="91">
        <f t="shared" si="282"/>
        <v>1.001</v>
      </c>
      <c r="Y31" s="91">
        <f t="shared" si="282"/>
        <v>1.001</v>
      </c>
      <c r="Z31" s="91">
        <f t="shared" si="282"/>
        <v>1.001</v>
      </c>
      <c r="AA31" s="89"/>
      <c r="AB31" s="89">
        <f t="shared" ref="AB31:AL31" si="283">P31/SUM(P$22:P$31)</f>
        <v>0.0060039474521955</v>
      </c>
      <c r="AC31" s="89">
        <f t="shared" si="283"/>
        <v>0.0292188623269457</v>
      </c>
      <c r="AD31" s="89">
        <f t="shared" si="283"/>
        <v>0.235541175359934</v>
      </c>
      <c r="AE31" s="89">
        <f t="shared" si="283"/>
        <v>0.000162630045421314</v>
      </c>
      <c r="AF31" s="89">
        <f t="shared" si="283"/>
        <v>0.133422285601556</v>
      </c>
      <c r="AG31" s="89">
        <f t="shared" si="283"/>
        <v>0.000199600798403194</v>
      </c>
      <c r="AH31" s="89">
        <f t="shared" si="283"/>
        <v>0.0799258120458703</v>
      </c>
      <c r="AI31" s="89">
        <f t="shared" si="283"/>
        <v>0.18917659931296</v>
      </c>
      <c r="AJ31" s="89">
        <f t="shared" si="283"/>
        <v>0.156811305175246</v>
      </c>
      <c r="AK31" s="89">
        <f t="shared" si="283"/>
        <v>0.198433486210937</v>
      </c>
      <c r="AL31" s="89">
        <f t="shared" si="283"/>
        <v>0.252475643608795</v>
      </c>
      <c r="AM31" s="89"/>
      <c r="AN31" s="89">
        <f t="shared" ref="AN31:AX31" si="284">AB31*LN(AB31)</f>
        <v>-0.0307122212569735</v>
      </c>
      <c r="AO31" s="89">
        <f t="shared" si="284"/>
        <v>-0.103228511082756</v>
      </c>
      <c r="AP31" s="89">
        <f t="shared" si="284"/>
        <v>-0.340561810519204</v>
      </c>
      <c r="AQ31" s="89">
        <f t="shared" si="284"/>
        <v>-0.00141878981746349</v>
      </c>
      <c r="AR31" s="89">
        <f t="shared" si="284"/>
        <v>-0.268743984332704</v>
      </c>
      <c r="AS31" s="89">
        <f t="shared" si="284"/>
        <v>-0.00170043736408761</v>
      </c>
      <c r="AT31" s="89">
        <f t="shared" si="284"/>
        <v>-0.201945066448265</v>
      </c>
      <c r="AU31" s="89">
        <f t="shared" si="284"/>
        <v>-0.314993096002741</v>
      </c>
      <c r="AV31" s="89">
        <f t="shared" si="284"/>
        <v>-0.290526198490085</v>
      </c>
      <c r="AW31" s="89">
        <f t="shared" si="284"/>
        <v>-0.320926738599383</v>
      </c>
      <c r="AX31" s="89">
        <f t="shared" si="284"/>
        <v>-0.347517700085161</v>
      </c>
      <c r="AY31" s="89" t="s">
        <v>170</v>
      </c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>
        <f t="shared" ref="BL31:BV31" si="285">AZ$27*P31</f>
        <v>0.00694890766952163</v>
      </c>
      <c r="BM31" s="89">
        <f t="shared" si="285"/>
        <v>0.0713079713382777</v>
      </c>
      <c r="BN31" s="89">
        <f t="shared" si="285"/>
        <v>0.211166704425485</v>
      </c>
      <c r="BO31" s="89">
        <f t="shared" si="285"/>
        <v>0.000225022075463527</v>
      </c>
      <c r="BP31" s="89">
        <f t="shared" si="285"/>
        <v>0.445041042922693</v>
      </c>
      <c r="BQ31" s="89">
        <f t="shared" si="285"/>
        <v>0.000275736750110924</v>
      </c>
      <c r="BR31" s="89">
        <f t="shared" si="285"/>
        <v>0.147275000513662</v>
      </c>
      <c r="BS31" s="89">
        <f t="shared" si="285"/>
        <v>0.683628993254183</v>
      </c>
      <c r="BT31" s="89">
        <f t="shared" si="285"/>
        <v>0.137334429716767</v>
      </c>
      <c r="BU31" s="89">
        <f t="shared" si="285"/>
        <v>0.416150136666931</v>
      </c>
      <c r="BV31" s="89">
        <f t="shared" si="285"/>
        <v>0.447515433616302</v>
      </c>
      <c r="BW31" s="89"/>
      <c r="BX31" s="89">
        <f t="shared" si="8"/>
        <v>0.289423583433285</v>
      </c>
      <c r="BY31" s="89">
        <f t="shared" si="9"/>
        <v>0.445541801748268</v>
      </c>
      <c r="BZ31" s="89">
        <f t="shared" si="10"/>
        <v>0.830903993767845</v>
      </c>
      <c r="CA31" s="89">
        <f t="shared" si="11"/>
        <v>1.001</v>
      </c>
      <c r="CB31" s="89"/>
      <c r="CC31" s="89">
        <f t="shared" ref="CC31:CF31" si="286">BX31/SUM(BX$22:BX$31)</f>
        <v>0.0643967144801061</v>
      </c>
      <c r="CD31" s="89">
        <f t="shared" si="286"/>
        <v>0.0730316472811702</v>
      </c>
      <c r="CE31" s="89">
        <f t="shared" si="286"/>
        <v>0.152281898915308</v>
      </c>
      <c r="CF31" s="89">
        <f t="shared" si="286"/>
        <v>0.210937544355325</v>
      </c>
      <c r="CG31" s="89"/>
      <c r="CH31" s="89">
        <f t="shared" ref="CH31:CK31" si="287">CC31*LN(CC31)</f>
        <v>-0.17662039642654</v>
      </c>
      <c r="CI31" s="89">
        <f t="shared" si="287"/>
        <v>-0.191113772319036</v>
      </c>
      <c r="CJ31" s="89">
        <f t="shared" si="287"/>
        <v>-0.286597865329088</v>
      </c>
      <c r="CK31" s="89">
        <f t="shared" si="287"/>
        <v>-0.328259569542891</v>
      </c>
      <c r="CL31" s="89" t="s">
        <v>170</v>
      </c>
      <c r="CM31" s="89"/>
      <c r="CN31" s="89"/>
      <c r="CO31" s="89"/>
      <c r="CP31" s="89"/>
      <c r="CQ31" s="89"/>
      <c r="CR31" s="89">
        <f t="shared" ref="CR31:CU31" si="288">CM$27*BX31</f>
        <v>0.0443129117823454</v>
      </c>
      <c r="CS31" s="89">
        <f t="shared" si="288"/>
        <v>0.0521306862678154</v>
      </c>
      <c r="CT31" s="89">
        <f t="shared" si="288"/>
        <v>0.162903876125791</v>
      </c>
      <c r="CU31" s="89">
        <f t="shared" si="288"/>
        <v>0.534365016160713</v>
      </c>
      <c r="CV31" s="89">
        <f t="shared" si="16"/>
        <v>0.793712490336664</v>
      </c>
      <c r="CW31" s="89"/>
      <c r="CX31">
        <f t="shared" si="27"/>
        <v>0.107517281196803</v>
      </c>
    </row>
    <row r="32" spans="1:102">
      <c r="A32" t="s">
        <v>62</v>
      </c>
      <c r="B32" s="44">
        <v>2012</v>
      </c>
      <c r="C32" t="s">
        <v>58</v>
      </c>
      <c r="D32">
        <v>58383</v>
      </c>
      <c r="E32">
        <v>3.7713033</v>
      </c>
      <c r="F32">
        <v>274949</v>
      </c>
      <c r="G32">
        <v>1473</v>
      </c>
      <c r="H32">
        <v>35668</v>
      </c>
      <c r="I32">
        <v>27</v>
      </c>
      <c r="J32">
        <v>26725</v>
      </c>
      <c r="K32">
        <v>65.839005</v>
      </c>
      <c r="L32">
        <v>601000</v>
      </c>
      <c r="M32">
        <v>5912</v>
      </c>
      <c r="N32">
        <v>151269</v>
      </c>
      <c r="P32" s="96">
        <f>(D32-MIN(D$32:D$41))/(MAX(D$32:D$41)-MIN(D$32:D$41))+0.001</f>
        <v>0.580037800687285</v>
      </c>
      <c r="Q32" s="96">
        <f>(E32-MIN(E$32:E$41))/(MAX(E$32:E$41)-MIN(E$32:E$41))+0.001</f>
        <v>0.425346451010174</v>
      </c>
      <c r="R32" s="96">
        <f>(F32-MIN(F$32:F$41))/(MAX(F$32:F$41)-MIN(F$32:F$41))+0.001</f>
        <v>0.001</v>
      </c>
      <c r="S32" s="96">
        <f>(G32-MIN(G$32:G$41))/(MAX(G$32:G$41)-MIN(G$32:G$41))+0.001</f>
        <v>0.519836748182419</v>
      </c>
      <c r="T32" s="96">
        <f t="shared" ref="T32:Z32" si="289">(H32-MIN(H$32:H$41))/(MAX(H$32:H$41)-MIN(H$32:H$41))+0.001</f>
        <v>0.00109101665604806</v>
      </c>
      <c r="U32" s="96">
        <f t="shared" si="289"/>
        <v>0.001</v>
      </c>
      <c r="V32" s="96">
        <f t="shared" si="289"/>
        <v>1.001</v>
      </c>
      <c r="W32" s="97">
        <f>(MAX(K$32:K$41)-K32)/(MAX(K$32:K$41)-MIN(K$32:K$41))+0.001</f>
        <v>0.001</v>
      </c>
      <c r="X32" s="97">
        <f>(MAX(L$32:L$41)-L32)/(MAX(L$32:L$41)-MIN(L$32:L$41))+0.001</f>
        <v>1.001</v>
      </c>
      <c r="Y32" s="96">
        <f t="shared" si="289"/>
        <v>0.001</v>
      </c>
      <c r="Z32" s="96">
        <f t="shared" si="289"/>
        <v>0.001</v>
      </c>
      <c r="AB32" s="89">
        <f>P32/SUM(P$32:P$41)</f>
        <v>0.0973189730225264</v>
      </c>
      <c r="AC32" s="89">
        <f t="shared" ref="AC32:AL32" si="290">Q32/SUM(Q$32:Q$41)</f>
        <v>0.112176370976671</v>
      </c>
      <c r="AD32" s="89">
        <f t="shared" si="290"/>
        <v>0.000243198010875162</v>
      </c>
      <c r="AE32" s="89">
        <f t="shared" si="290"/>
        <v>0.0988562278394144</v>
      </c>
      <c r="AF32" s="89">
        <f t="shared" si="290"/>
        <v>0.000247578994676855</v>
      </c>
      <c r="AG32" s="89">
        <f t="shared" si="290"/>
        <v>0.000179676582152126</v>
      </c>
      <c r="AH32" s="89">
        <f t="shared" si="290"/>
        <v>0.439606619682483</v>
      </c>
      <c r="AI32" s="89">
        <f t="shared" si="290"/>
        <v>0.000202360337572989</v>
      </c>
      <c r="AJ32" s="89">
        <f t="shared" si="290"/>
        <v>0.179864418855792</v>
      </c>
      <c r="AK32" s="89">
        <f t="shared" si="290"/>
        <v>0.00019915633424306</v>
      </c>
      <c r="AL32" s="89">
        <f t="shared" si="290"/>
        <v>0.000260958308946283</v>
      </c>
      <c r="AN32" s="89">
        <f t="shared" ref="AN32:AN41" si="291">AB32*LN(AB32)</f>
        <v>-0.226729978437527</v>
      </c>
      <c r="AO32" s="89">
        <f t="shared" ref="AO32:AO41" si="292">AC32*LN(AC32)</f>
        <v>-0.24540632917863</v>
      </c>
      <c r="AP32" s="89">
        <f t="shared" ref="AP32:AP41" si="293">AD32*LN(AD32)</f>
        <v>-0.00202380497875746</v>
      </c>
      <c r="AQ32" s="89">
        <f t="shared" ref="AQ32:AQ41" si="294">AE32*LN(AE32)</f>
        <v>-0.228762082577535</v>
      </c>
      <c r="AR32" s="89">
        <f t="shared" ref="AR32:AR41" si="295">AF32*LN(AF32)</f>
        <v>-0.00205584171646127</v>
      </c>
      <c r="AS32" s="89">
        <f t="shared" ref="AS32:AS41" si="296">AG32*LN(AG32)</f>
        <v>-0.00154959410663084</v>
      </c>
      <c r="AT32" s="89">
        <f t="shared" ref="AT32:AT41" si="297">AH32*LN(AH32)</f>
        <v>-0.36130168973548</v>
      </c>
      <c r="AU32" s="89">
        <f t="shared" ref="AU32:AU41" si="298">AI32*LN(AI32)</f>
        <v>-0.00172116787830291</v>
      </c>
      <c r="AV32" s="89">
        <f t="shared" ref="AV32:AV41" si="299">AJ32*LN(AJ32)</f>
        <v>-0.308566752793167</v>
      </c>
      <c r="AW32" s="89">
        <f t="shared" ref="AW32:AW41" si="300">AK32*LN(AK32)</f>
        <v>-0.00169709485786221</v>
      </c>
      <c r="AX32" s="89">
        <f t="shared" ref="AX32:AX41" si="301">AL32*LN(AL32)</f>
        <v>-0.00215320612456763</v>
      </c>
      <c r="AY32" s="95"/>
      <c r="AZ32" s="95">
        <f t="shared" ref="AZ32:BJ32" si="302">SUM(AN32:AN41)</f>
        <v>-2.1480866701521</v>
      </c>
      <c r="BA32" s="95">
        <f t="shared" si="302"/>
        <v>-1.94190641347991</v>
      </c>
      <c r="BB32" s="95">
        <f t="shared" si="302"/>
        <v>-1.97601699419744</v>
      </c>
      <c r="BC32" s="95">
        <f t="shared" si="302"/>
        <v>-1.96587376318301</v>
      </c>
      <c r="BD32" s="95">
        <f t="shared" si="302"/>
        <v>-1.88062209589532</v>
      </c>
      <c r="BE32" s="95">
        <f t="shared" si="302"/>
        <v>-2.13331144812115</v>
      </c>
      <c r="BF32" s="95">
        <f t="shared" si="302"/>
        <v>-1.77289550974968</v>
      </c>
      <c r="BG32" s="95">
        <f t="shared" si="302"/>
        <v>-2.00997639462668</v>
      </c>
      <c r="BH32" s="95">
        <f t="shared" si="302"/>
        <v>-2.09435747332326</v>
      </c>
      <c r="BI32" s="95">
        <f t="shared" si="302"/>
        <v>-2.07256833636012</v>
      </c>
      <c r="BJ32" s="95">
        <f t="shared" si="302"/>
        <v>-1.87696423967798</v>
      </c>
      <c r="BL32" s="89">
        <f>AZ$37*P32</f>
        <v>0.128780953175727</v>
      </c>
      <c r="BM32" s="89">
        <f t="shared" ref="BM32:BV32" si="303">BA$37*Q32</f>
        <v>0.22582384524327</v>
      </c>
      <c r="BN32" s="89">
        <f t="shared" si="303"/>
        <v>0.000247060912343346</v>
      </c>
      <c r="BO32" s="89">
        <f t="shared" si="303"/>
        <v>0.115285146651921</v>
      </c>
      <c r="BP32" s="89">
        <f t="shared" si="303"/>
        <v>0.000590082428129674</v>
      </c>
      <c r="BQ32" s="89">
        <f t="shared" si="303"/>
        <v>0.000237372607216379</v>
      </c>
      <c r="BR32" s="89">
        <f t="shared" si="303"/>
        <v>0.44752581530291</v>
      </c>
      <c r="BS32" s="89">
        <f t="shared" si="303"/>
        <v>0.000552921263433656</v>
      </c>
      <c r="BT32" s="89">
        <f t="shared" si="303"/>
        <v>0.175489236321219</v>
      </c>
      <c r="BU32" s="89">
        <f t="shared" si="303"/>
        <v>0.000423764123799251</v>
      </c>
      <c r="BV32" s="89">
        <f t="shared" si="303"/>
        <v>0.000400921953801929</v>
      </c>
      <c r="BX32" s="89">
        <f t="shared" ref="BX32:BX41" si="304">SUM(BL32:BN32)</f>
        <v>0.35485185933134</v>
      </c>
      <c r="BY32" s="89">
        <f t="shared" ref="BY32:BY41" si="305">SUM(BO32:BQ32)</f>
        <v>0.116112601687267</v>
      </c>
      <c r="BZ32" s="89">
        <f t="shared" ref="BZ32:BZ41" si="306">SUM(BR32:BS32)</f>
        <v>0.448078736566344</v>
      </c>
      <c r="CA32" s="89">
        <f t="shared" ref="CA32:CA41" si="307">SUM(BT32:BV32)</f>
        <v>0.176313922398821</v>
      </c>
      <c r="CC32" s="95">
        <f>BX32/SUM(BX$32:BX$41)</f>
        <v>0.0815323086382599</v>
      </c>
      <c r="CD32" s="95">
        <f>BY32/SUM(BY$32:BY$41)</f>
        <v>0.0238389421305496</v>
      </c>
      <c r="CE32" s="95">
        <f>BZ32/SUM(BZ$32:BZ$41)</f>
        <v>0.119475743023299</v>
      </c>
      <c r="CF32" s="95">
        <f>CA32/SUM(CA$32:CA$41)</f>
        <v>0.0380001944476044</v>
      </c>
      <c r="CH32" s="89">
        <f t="shared" ref="CH32:CH41" si="308">CC32*LN(CC32)</f>
        <v>-0.204381596720929</v>
      </c>
      <c r="CI32" s="89">
        <f t="shared" ref="CI32:CI41" si="309">CD32*LN(CD32)</f>
        <v>-0.0890726532456357</v>
      </c>
      <c r="CJ32" s="89">
        <f t="shared" ref="CJ32:CJ41" si="310">CE32*LN(CE32)</f>
        <v>-0.253843171508985</v>
      </c>
      <c r="CK32" s="89">
        <f t="shared" ref="CK32:CK41" si="311">CF32*LN(CF32)</f>
        <v>-0.124266867960168</v>
      </c>
      <c r="CL32" s="95"/>
      <c r="CM32" s="95">
        <f t="shared" ref="CM32:CP32" si="312">SUM(CH32:CH41)</f>
        <v>-2.19718798966923</v>
      </c>
      <c r="CN32" s="95">
        <f t="shared" si="312"/>
        <v>-2.18227405009852</v>
      </c>
      <c r="CO32" s="95">
        <f t="shared" si="312"/>
        <v>-2.24731866200684</v>
      </c>
      <c r="CP32" s="95">
        <f t="shared" si="312"/>
        <v>-2.19841238612889</v>
      </c>
      <c r="CR32" s="95">
        <f>CM$37*BX32</f>
        <v>0.0722199932228042</v>
      </c>
      <c r="CS32" s="95">
        <f>CN$37*BY32</f>
        <v>0.0235743339033982</v>
      </c>
      <c r="CT32" s="95">
        <f>CO$37*BZ32</f>
        <v>0.0979973712923748</v>
      </c>
      <c r="CU32" s="95">
        <f>CP$37*CA32</f>
        <v>0.0660723802527277</v>
      </c>
      <c r="CV32" s="89">
        <f t="shared" si="16"/>
        <v>0.259864078671305</v>
      </c>
      <c r="CW32" s="95">
        <f>AVERAGE(CV32:CV41)</f>
        <v>0.443365004029468</v>
      </c>
      <c r="CX32">
        <f t="shared" si="27"/>
        <v>0.069146186737766</v>
      </c>
    </row>
    <row r="33" spans="1:102">
      <c r="A33" t="s">
        <v>62</v>
      </c>
      <c r="B33" s="44">
        <v>2013</v>
      </c>
      <c r="C33" t="s">
        <v>58</v>
      </c>
      <c r="D33">
        <v>58628</v>
      </c>
      <c r="E33">
        <v>3.5307362</v>
      </c>
      <c r="F33">
        <v>310376</v>
      </c>
      <c r="G33">
        <v>1475</v>
      </c>
      <c r="H33">
        <v>35667</v>
      </c>
      <c r="I33">
        <v>30</v>
      </c>
      <c r="J33">
        <v>25148</v>
      </c>
      <c r="K33">
        <v>65.364479</v>
      </c>
      <c r="L33">
        <v>678500</v>
      </c>
      <c r="M33">
        <v>6785</v>
      </c>
      <c r="N33">
        <v>160687</v>
      </c>
      <c r="P33" s="96">
        <f t="shared" ref="P33:P41" si="313">(D33-MIN(D$32:D$41))/(MAX(D$32:D$41)-MIN(D$32:D$41))+0.001</f>
        <v>1.001</v>
      </c>
      <c r="Q33" s="96">
        <f t="shared" ref="Q33:Q41" si="314">(E33-MIN(E$32:E$41))/(MAX(E$32:E$41)-MIN(E$32:E$41))+0.001</f>
        <v>0.164500339601725</v>
      </c>
      <c r="R33" s="96">
        <f t="shared" ref="R33:R41" si="315">(F33-MIN(F$32:F$41))/(MAX(F$32:F$41)-MIN(F$32:F$41))+0.001</f>
        <v>0.105319787985866</v>
      </c>
      <c r="S33" s="96">
        <f t="shared" ref="S33:S41" si="316">(G33-MIN(G$32:G$41))/(MAX(G$32:G$41)-MIN(G$32:G$41))+0.001</f>
        <v>0.521158625247852</v>
      </c>
      <c r="T33" s="96">
        <f t="shared" ref="T33:T41" si="317">(H33-MIN(H$32:H$41))/(MAX(H$32:H$41)-MIN(H$32:H$41))+0.001</f>
        <v>0.00104550832802403</v>
      </c>
      <c r="U33" s="96">
        <f t="shared" ref="U33:U41" si="318">(I33-MIN(I$32:I$41))/(MAX(I$32:I$41)-MIN(I$32:I$41))+0.001</f>
        <v>0.334333333333333</v>
      </c>
      <c r="V33" s="96">
        <f t="shared" ref="V33:V41" si="319">(J33-MIN(J$32:J$41))/(MAX(J$32:J$41)-MIN(J$32:J$41))+0.001</f>
        <v>0.329364565587734</v>
      </c>
      <c r="W33" s="97">
        <f t="shared" ref="W33:W41" si="320">(MAX(K$32:K$41)-K33)/(MAX(K$32:K$41)-MIN(K$32:K$41))+0.001</f>
        <v>0.0133507029533428</v>
      </c>
      <c r="X33" s="97">
        <f t="shared" ref="X33:X41" si="321">(MAX(L$32:L$41)-L33)/(MAX(L$32:L$41)-MIN(L$32:L$41))+0.001</f>
        <v>0.879539210677265</v>
      </c>
      <c r="Y33" s="96">
        <f t="shared" ref="Y33:Y41" si="322">(M33-MIN(M$32:M$41))/(MAX(M$32:M$41)-MIN(M$32:M$41))+0.001</f>
        <v>0.15351572327044</v>
      </c>
      <c r="Z33" s="96">
        <f t="shared" ref="Z33:Z41" si="323">(N33-MIN(N$32:N$41))/(MAX(N$32:N$41)-MIN(N$32:N$41))+0.001</f>
        <v>0.047245556144796</v>
      </c>
      <c r="AB33" s="89">
        <f t="shared" ref="AB33:AB41" si="324">P33/SUM(P$32:P$41)</f>
        <v>0.167948178343068</v>
      </c>
      <c r="AC33" s="89">
        <f t="shared" ref="AC33:AL33" si="325">Q33/SUM(Q$32:Q$41)</f>
        <v>0.0433835784385328</v>
      </c>
      <c r="AD33" s="89">
        <f t="shared" si="325"/>
        <v>0.0256135629439563</v>
      </c>
      <c r="AE33" s="89">
        <f t="shared" si="325"/>
        <v>0.0991076063362464</v>
      </c>
      <c r="AF33" s="89">
        <f t="shared" si="325"/>
        <v>0.000237252015671397</v>
      </c>
      <c r="AG33" s="89">
        <f t="shared" si="325"/>
        <v>0.0600718706328609</v>
      </c>
      <c r="AH33" s="89">
        <f t="shared" si="325"/>
        <v>0.144646197124089</v>
      </c>
      <c r="AI33" s="89">
        <f t="shared" si="325"/>
        <v>0.00270165275647514</v>
      </c>
      <c r="AJ33" s="89">
        <f t="shared" si="325"/>
        <v>0.158039769220128</v>
      </c>
      <c r="AK33" s="89">
        <f t="shared" si="325"/>
        <v>0.0305736286952129</v>
      </c>
      <c r="AL33" s="89">
        <f t="shared" si="325"/>
        <v>0.0123291204367726</v>
      </c>
      <c r="AN33" s="89">
        <f t="shared" si="291"/>
        <v>-0.299636312972084</v>
      </c>
      <c r="AO33" s="89">
        <f t="shared" si="292"/>
        <v>-0.136123538521671</v>
      </c>
      <c r="AP33" s="89">
        <f t="shared" si="293"/>
        <v>-0.0938643148071271</v>
      </c>
      <c r="AQ33" s="89">
        <f t="shared" si="294"/>
        <v>-0.229092096885987</v>
      </c>
      <c r="AR33" s="89">
        <f t="shared" si="295"/>
        <v>-0.00198019728749448</v>
      </c>
      <c r="AS33" s="89">
        <f t="shared" si="296"/>
        <v>-0.16893493095373</v>
      </c>
      <c r="AT33" s="89">
        <f t="shared" si="297"/>
        <v>-0.279668292709737</v>
      </c>
      <c r="AU33" s="89">
        <f t="shared" si="298"/>
        <v>-0.0159772814378662</v>
      </c>
      <c r="AV33" s="89">
        <f t="shared" si="299"/>
        <v>-0.291568925220168</v>
      </c>
      <c r="AW33" s="89">
        <f t="shared" si="300"/>
        <v>-0.106629120914814</v>
      </c>
      <c r="AX33" s="89">
        <f t="shared" si="301"/>
        <v>-0.0541962403472851</v>
      </c>
      <c r="AY33" s="89" t="s">
        <v>181</v>
      </c>
      <c r="AZ33" s="91">
        <f t="shared" ref="AZ33:BJ33" si="326">-1/LN(10)*AZ32</f>
        <v>0.932902187496986</v>
      </c>
      <c r="BA33" s="91">
        <f t="shared" si="326"/>
        <v>0.843359239746857</v>
      </c>
      <c r="BB33" s="91">
        <f t="shared" si="326"/>
        <v>0.858173276726997</v>
      </c>
      <c r="BC33" s="91">
        <f t="shared" si="326"/>
        <v>0.853768127468761</v>
      </c>
      <c r="BD33" s="91">
        <f t="shared" si="326"/>
        <v>0.816743798792666</v>
      </c>
      <c r="BE33" s="91">
        <f t="shared" si="326"/>
        <v>0.926485390100049</v>
      </c>
      <c r="BF33" s="91">
        <f t="shared" si="326"/>
        <v>0.76995873687534</v>
      </c>
      <c r="BG33" s="91">
        <f t="shared" si="326"/>
        <v>0.87292165694216</v>
      </c>
      <c r="BH33" s="91">
        <f t="shared" si="326"/>
        <v>0.909567893797128</v>
      </c>
      <c r="BI33" s="91">
        <f t="shared" si="326"/>
        <v>0.900104991848604</v>
      </c>
      <c r="BJ33" s="91">
        <f t="shared" si="326"/>
        <v>0.815155212021879</v>
      </c>
      <c r="BL33" s="89">
        <f t="shared" ref="BL33:BL41" si="327">AZ$37*P33</f>
        <v>0.222243677870921</v>
      </c>
      <c r="BM33" s="89">
        <f t="shared" ref="BM33:BV33" si="328">BA$37*Q33</f>
        <v>0.0873360977726758</v>
      </c>
      <c r="BN33" s="89">
        <f t="shared" si="328"/>
        <v>0.0260204029075958</v>
      </c>
      <c r="BO33" s="89">
        <f t="shared" si="328"/>
        <v>0.11557830174701</v>
      </c>
      <c r="BP33" s="89">
        <f t="shared" si="328"/>
        <v>0.000565468995739181</v>
      </c>
      <c r="BQ33" s="89">
        <f t="shared" si="328"/>
        <v>0.0793615750126761</v>
      </c>
      <c r="BR33" s="89">
        <f t="shared" si="328"/>
        <v>0.147251893852687</v>
      </c>
      <c r="BS33" s="89">
        <f t="shared" si="328"/>
        <v>0.00738188754468973</v>
      </c>
      <c r="BT33" s="89">
        <f t="shared" si="328"/>
        <v>0.154195468927394</v>
      </c>
      <c r="BU33" s="89">
        <f t="shared" si="328"/>
        <v>0.0650544559611063</v>
      </c>
      <c r="BV33" s="89">
        <f t="shared" si="328"/>
        <v>0.0189417806780303</v>
      </c>
      <c r="BX33" s="89">
        <f t="shared" si="304"/>
        <v>0.335600178551193</v>
      </c>
      <c r="BY33" s="89">
        <f t="shared" si="305"/>
        <v>0.195505345755426</v>
      </c>
      <c r="BZ33" s="89">
        <f t="shared" si="306"/>
        <v>0.154633781397377</v>
      </c>
      <c r="CA33" s="89">
        <f t="shared" si="307"/>
        <v>0.238191705566531</v>
      </c>
      <c r="CC33" s="89">
        <f t="shared" ref="CC33:CC41" si="329">BX33/SUM(BX$32:BX$41)</f>
        <v>0.0771089586179727</v>
      </c>
      <c r="CD33" s="89">
        <f t="shared" ref="CD33:CD41" si="330">BY33/SUM(BY$32:BY$41)</f>
        <v>0.0401389733409769</v>
      </c>
      <c r="CE33" s="89">
        <f t="shared" ref="CE33:CE41" si="331">BZ33/SUM(BZ$32:BZ$41)</f>
        <v>0.041231561378094</v>
      </c>
      <c r="CF33" s="89">
        <f t="shared" ref="CF33:CF41" si="332">CA33/SUM(CA$32:CA$41)</f>
        <v>0.0513364515075598</v>
      </c>
      <c r="CH33" s="89">
        <f t="shared" si="308"/>
        <v>-0.197594467759457</v>
      </c>
      <c r="CI33" s="89">
        <f t="shared" si="309"/>
        <v>-0.129063156440561</v>
      </c>
      <c r="CJ33" s="89">
        <f t="shared" si="310"/>
        <v>-0.131468947108781</v>
      </c>
      <c r="CK33" s="89">
        <f t="shared" si="311"/>
        <v>-0.152436109099763</v>
      </c>
      <c r="CL33" s="89" t="s">
        <v>181</v>
      </c>
      <c r="CM33" s="91">
        <f t="shared" ref="CM33:CP33" si="333">-1/LN(10)*CM32</f>
        <v>0.954226619617446</v>
      </c>
      <c r="CN33" s="91">
        <f t="shared" si="333"/>
        <v>0.947749577958445</v>
      </c>
      <c r="CO33" s="91">
        <f t="shared" si="333"/>
        <v>0.975998093987771</v>
      </c>
      <c r="CP33" s="91">
        <f t="shared" si="333"/>
        <v>0.954758368243539</v>
      </c>
      <c r="CR33" s="89">
        <f t="shared" ref="CR33:CR41" si="334">CM$37*BX33</f>
        <v>0.0683018617014146</v>
      </c>
      <c r="CS33" s="89">
        <f t="shared" ref="CS33:CS41" si="335">CN$37*BY33</f>
        <v>0.0396934375232686</v>
      </c>
      <c r="CT33" s="89">
        <f t="shared" ref="CT33:CT41" si="336">CO$37*BZ33</f>
        <v>0.0338192885609044</v>
      </c>
      <c r="CU33" s="89">
        <f t="shared" ref="CU33:CU41" si="337">CP$37*CA33</f>
        <v>0.0892606365346384</v>
      </c>
      <c r="CV33" s="89">
        <f t="shared" si="16"/>
        <v>0.231075224320226</v>
      </c>
      <c r="CX33">
        <f t="shared" si="27"/>
        <v>0.0539976496123416</v>
      </c>
    </row>
    <row r="34" spans="1:102">
      <c r="A34" t="s">
        <v>62</v>
      </c>
      <c r="B34" s="44">
        <v>2014</v>
      </c>
      <c r="C34" t="s">
        <v>58</v>
      </c>
      <c r="D34">
        <v>58395</v>
      </c>
      <c r="E34">
        <v>3.3799469</v>
      </c>
      <c r="F34">
        <v>332370</v>
      </c>
      <c r="G34">
        <v>1477</v>
      </c>
      <c r="H34">
        <v>35666</v>
      </c>
      <c r="I34">
        <v>31</v>
      </c>
      <c r="J34">
        <v>24909</v>
      </c>
      <c r="K34">
        <v>57.519619</v>
      </c>
      <c r="L34">
        <v>713900</v>
      </c>
      <c r="M34">
        <v>7620</v>
      </c>
      <c r="N34">
        <v>174894</v>
      </c>
      <c r="P34" s="96">
        <f t="shared" si="313"/>
        <v>0.600656357388316</v>
      </c>
      <c r="Q34" s="96">
        <f t="shared" si="314"/>
        <v>0.001</v>
      </c>
      <c r="R34" s="96">
        <f t="shared" si="315"/>
        <v>0.170084216725559</v>
      </c>
      <c r="S34" s="96">
        <f t="shared" si="316"/>
        <v>0.522480502313285</v>
      </c>
      <c r="T34" s="96">
        <f t="shared" si="317"/>
        <v>0.001</v>
      </c>
      <c r="U34" s="96">
        <f t="shared" si="318"/>
        <v>0.445444444444444</v>
      </c>
      <c r="V34" s="96">
        <f t="shared" si="319"/>
        <v>0.227575809199319</v>
      </c>
      <c r="W34" s="97">
        <f t="shared" si="320"/>
        <v>0.217532424440809</v>
      </c>
      <c r="X34" s="97">
        <f t="shared" si="321"/>
        <v>0.824059056586623</v>
      </c>
      <c r="Y34" s="96">
        <f t="shared" si="322"/>
        <v>0.299392732354997</v>
      </c>
      <c r="Z34" s="96">
        <f t="shared" si="323"/>
        <v>0.117006717341347</v>
      </c>
      <c r="AB34" s="89">
        <f t="shared" si="324"/>
        <v>0.100778362670879</v>
      </c>
      <c r="AC34" s="89">
        <f t="shared" ref="AC34:AL34" si="338">Q34/SUM(Q$32:Q$41)</f>
        <v>0.00026372941565695</v>
      </c>
      <c r="AD34" s="89">
        <f t="shared" si="338"/>
        <v>0.041364143188916</v>
      </c>
      <c r="AE34" s="89">
        <f t="shared" si="338"/>
        <v>0.0993589848330784</v>
      </c>
      <c r="AF34" s="89">
        <f t="shared" si="338"/>
        <v>0.000226925036665939</v>
      </c>
      <c r="AG34" s="89">
        <f t="shared" si="338"/>
        <v>0.0800359353164304</v>
      </c>
      <c r="AH34" s="89">
        <f t="shared" si="338"/>
        <v>0.0999438883153028</v>
      </c>
      <c r="AI34" s="89">
        <f t="shared" si="338"/>
        <v>0.0440199348429127</v>
      </c>
      <c r="AJ34" s="89">
        <f t="shared" si="338"/>
        <v>0.148070832483322</v>
      </c>
      <c r="AK34" s="89">
        <f t="shared" si="338"/>
        <v>0.0596259590748346</v>
      </c>
      <c r="AL34" s="89">
        <f t="shared" si="338"/>
        <v>0.0305338750927537</v>
      </c>
      <c r="AN34" s="89">
        <f t="shared" si="291"/>
        <v>-0.231269371498249</v>
      </c>
      <c r="AO34" s="89">
        <f t="shared" si="292"/>
        <v>-0.00217328517337787</v>
      </c>
      <c r="AP34" s="89">
        <f t="shared" si="293"/>
        <v>-0.131758896265239</v>
      </c>
      <c r="AQ34" s="89">
        <f t="shared" si="294"/>
        <v>-0.229421473592354</v>
      </c>
      <c r="AR34" s="89">
        <f t="shared" si="295"/>
        <v>-0.0019041032092518</v>
      </c>
      <c r="AS34" s="89">
        <f t="shared" si="296"/>
        <v>-0.20211311101657</v>
      </c>
      <c r="AT34" s="89">
        <f t="shared" si="297"/>
        <v>-0.230185403309824</v>
      </c>
      <c r="AU34" s="89">
        <f t="shared" si="298"/>
        <v>-0.137479216815156</v>
      </c>
      <c r="AV34" s="89">
        <f t="shared" si="299"/>
        <v>-0.282824843847064</v>
      </c>
      <c r="AW34" s="89">
        <f t="shared" si="300"/>
        <v>-0.168125184864651</v>
      </c>
      <c r="AX34" s="89">
        <f t="shared" si="301"/>
        <v>-0.106530203303501</v>
      </c>
      <c r="AY34" s="91" t="s">
        <v>182</v>
      </c>
      <c r="AZ34" s="89">
        <f t="shared" ref="AZ34:BJ34" si="339">1-AZ33</f>
        <v>0.0670978125030137</v>
      </c>
      <c r="BA34" s="89">
        <f t="shared" si="339"/>
        <v>0.156640760253143</v>
      </c>
      <c r="BB34" s="89">
        <f t="shared" si="339"/>
        <v>0.141826723273003</v>
      </c>
      <c r="BC34" s="89">
        <f t="shared" si="339"/>
        <v>0.146231872531239</v>
      </c>
      <c r="BD34" s="89">
        <f t="shared" si="339"/>
        <v>0.183256201207334</v>
      </c>
      <c r="BE34" s="89">
        <f t="shared" si="339"/>
        <v>0.0735146098999514</v>
      </c>
      <c r="BF34" s="89">
        <f t="shared" si="339"/>
        <v>0.23004126312466</v>
      </c>
      <c r="BG34" s="89">
        <f t="shared" si="339"/>
        <v>0.12707834305784</v>
      </c>
      <c r="BH34" s="89">
        <f t="shared" si="339"/>
        <v>0.0904321062028722</v>
      </c>
      <c r="BI34" s="89">
        <f t="shared" si="339"/>
        <v>0.0998950081513964</v>
      </c>
      <c r="BJ34" s="89">
        <f t="shared" si="339"/>
        <v>0.184844787978121</v>
      </c>
      <c r="BL34" s="89">
        <f t="shared" si="327"/>
        <v>0.133358719283247</v>
      </c>
      <c r="BM34" s="89">
        <f t="shared" ref="BM34:BV34" si="340">BA$37*Q34</f>
        <v>0.000530917431441947</v>
      </c>
      <c r="BN34" s="89">
        <f t="shared" si="340"/>
        <v>0.0420211617594201</v>
      </c>
      <c r="BO34" s="89">
        <f t="shared" si="340"/>
        <v>0.115871456842099</v>
      </c>
      <c r="BP34" s="89">
        <f t="shared" si="340"/>
        <v>0.000540855563348688</v>
      </c>
      <c r="BQ34" s="89">
        <f t="shared" si="340"/>
        <v>0.105736309147829</v>
      </c>
      <c r="BR34" s="89">
        <f t="shared" si="340"/>
        <v>0.101744305249895</v>
      </c>
      <c r="BS34" s="89">
        <f t="shared" si="340"/>
        <v>0.120278302959598</v>
      </c>
      <c r="BT34" s="89">
        <f t="shared" si="340"/>
        <v>0.144469025498472</v>
      </c>
      <c r="BU34" s="89">
        <f t="shared" si="340"/>
        <v>0.126871898898279</v>
      </c>
      <c r="BV34" s="89">
        <f t="shared" si="340"/>
        <v>0.0469105617244429</v>
      </c>
      <c r="BX34" s="89">
        <f t="shared" si="304"/>
        <v>0.175910798474109</v>
      </c>
      <c r="BY34" s="89">
        <f t="shared" si="305"/>
        <v>0.222148621553278</v>
      </c>
      <c r="BZ34" s="89">
        <f t="shared" si="306"/>
        <v>0.222022608209493</v>
      </c>
      <c r="CA34" s="89">
        <f t="shared" si="307"/>
        <v>0.318251486121194</v>
      </c>
      <c r="CC34" s="89">
        <f t="shared" si="329"/>
        <v>0.0404180311779109</v>
      </c>
      <c r="CD34" s="89">
        <f t="shared" si="330"/>
        <v>0.0456090730604195</v>
      </c>
      <c r="CE34" s="89">
        <f t="shared" si="331"/>
        <v>0.0592001224764043</v>
      </c>
      <c r="CF34" s="89">
        <f t="shared" si="332"/>
        <v>0.0685913976123156</v>
      </c>
      <c r="CH34" s="89">
        <f t="shared" si="308"/>
        <v>-0.129680415463576</v>
      </c>
      <c r="CI34" s="89">
        <f t="shared" si="309"/>
        <v>-0.140824791112762</v>
      </c>
      <c r="CJ34" s="89">
        <f t="shared" si="310"/>
        <v>-0.167348780979758</v>
      </c>
      <c r="CK34" s="89">
        <f t="shared" si="311"/>
        <v>-0.183796696326554</v>
      </c>
      <c r="CL34" s="91" t="s">
        <v>182</v>
      </c>
      <c r="CM34" s="89">
        <f t="shared" ref="CM34:CP34" si="341">1-CM33</f>
        <v>0.0457733803825542</v>
      </c>
      <c r="CN34" s="89">
        <f t="shared" si="341"/>
        <v>0.0522504220415545</v>
      </c>
      <c r="CO34" s="89">
        <f t="shared" si="341"/>
        <v>0.0240019060122292</v>
      </c>
      <c r="CP34" s="89">
        <f t="shared" si="341"/>
        <v>0.0452416317564607</v>
      </c>
      <c r="CR34" s="89">
        <f t="shared" si="334"/>
        <v>0.0358016347936215</v>
      </c>
      <c r="CS34" s="89">
        <f t="shared" si="335"/>
        <v>0.0451028200606661</v>
      </c>
      <c r="CT34" s="89">
        <f t="shared" si="336"/>
        <v>0.0485576087335392</v>
      </c>
      <c r="CU34" s="89">
        <f t="shared" si="337"/>
        <v>0.119262466179108</v>
      </c>
      <c r="CV34" s="89">
        <f t="shared" si="16"/>
        <v>0.248724529766935</v>
      </c>
      <c r="CX34">
        <f t="shared" si="27"/>
        <v>0.0468302143971027</v>
      </c>
    </row>
    <row r="35" spans="1:102">
      <c r="A35" t="s">
        <v>62</v>
      </c>
      <c r="B35" s="44">
        <v>2015</v>
      </c>
      <c r="C35" t="s">
        <v>58</v>
      </c>
      <c r="D35">
        <v>58535</v>
      </c>
      <c r="E35">
        <v>3.5236013</v>
      </c>
      <c r="F35">
        <v>344712</v>
      </c>
      <c r="G35">
        <v>1690</v>
      </c>
      <c r="H35">
        <v>43333</v>
      </c>
      <c r="I35">
        <v>32</v>
      </c>
      <c r="J35">
        <v>24797</v>
      </c>
      <c r="K35">
        <v>51.070175</v>
      </c>
      <c r="L35">
        <v>753100</v>
      </c>
      <c r="M35">
        <v>7646</v>
      </c>
      <c r="N35">
        <v>181981</v>
      </c>
      <c r="P35" s="96">
        <f t="shared" si="313"/>
        <v>0.84120618556701</v>
      </c>
      <c r="Q35" s="96">
        <f t="shared" si="314"/>
        <v>0.156763991113972</v>
      </c>
      <c r="R35" s="96">
        <f t="shared" si="315"/>
        <v>0.206426972909305</v>
      </c>
      <c r="S35" s="96">
        <f t="shared" si="316"/>
        <v>0.66326040978189</v>
      </c>
      <c r="T35" s="96">
        <f t="shared" si="317"/>
        <v>0.349912350960226</v>
      </c>
      <c r="U35" s="96">
        <f t="shared" si="318"/>
        <v>0.556555555555556</v>
      </c>
      <c r="V35" s="96">
        <f t="shared" si="319"/>
        <v>0.179875638841567</v>
      </c>
      <c r="W35" s="97">
        <f t="shared" si="320"/>
        <v>0.385395022187232</v>
      </c>
      <c r="X35" s="97">
        <f t="shared" si="321"/>
        <v>0.762623405729188</v>
      </c>
      <c r="Y35" s="96">
        <f t="shared" si="322"/>
        <v>0.30393501048218</v>
      </c>
      <c r="Z35" s="96">
        <f t="shared" si="323"/>
        <v>0.15180627737513</v>
      </c>
      <c r="AB35" s="89">
        <f t="shared" si="324"/>
        <v>0.141137908568332</v>
      </c>
      <c r="AC35" s="89">
        <f t="shared" ref="AC35:AL35" si="342">Q35/SUM(Q$32:Q$41)</f>
        <v>0.0413432757725391</v>
      </c>
      <c r="AD35" s="89">
        <f t="shared" si="342"/>
        <v>0.0502026292025239</v>
      </c>
      <c r="AE35" s="89">
        <f t="shared" si="342"/>
        <v>0.126130794745687</v>
      </c>
      <c r="AF35" s="89">
        <f t="shared" si="342"/>
        <v>0.0794038730715141</v>
      </c>
      <c r="AG35" s="89">
        <f t="shared" si="342"/>
        <v>0.1</v>
      </c>
      <c r="AH35" s="89">
        <f t="shared" si="342"/>
        <v>0.0789955260283402</v>
      </c>
      <c r="AI35" s="89">
        <f t="shared" si="342"/>
        <v>0.0779886667887577</v>
      </c>
      <c r="AJ35" s="89">
        <f t="shared" si="342"/>
        <v>0.137031783893412</v>
      </c>
      <c r="AK35" s="89">
        <f t="shared" si="342"/>
        <v>0.060530582535757</v>
      </c>
      <c r="AL35" s="89">
        <f t="shared" si="342"/>
        <v>0.0396151094312444</v>
      </c>
      <c r="AN35" s="89">
        <f t="shared" si="291"/>
        <v>-0.276350536053758</v>
      </c>
      <c r="AO35" s="89">
        <f t="shared" si="292"/>
        <v>-0.13171328858268</v>
      </c>
      <c r="AP35" s="89">
        <f t="shared" si="293"/>
        <v>-0.150190597284327</v>
      </c>
      <c r="AQ35" s="89">
        <f t="shared" si="294"/>
        <v>-0.261145720100571</v>
      </c>
      <c r="AR35" s="89">
        <f t="shared" si="295"/>
        <v>-0.20114653703109</v>
      </c>
      <c r="AS35" s="89">
        <f t="shared" si="296"/>
        <v>-0.230258509299405</v>
      </c>
      <c r="AT35" s="89">
        <f t="shared" si="297"/>
        <v>-0.200519404224175</v>
      </c>
      <c r="AU35" s="89">
        <f t="shared" si="298"/>
        <v>-0.198964044118344</v>
      </c>
      <c r="AV35" s="89">
        <f t="shared" si="299"/>
        <v>-0.272356478010221</v>
      </c>
      <c r="AW35" s="89">
        <f t="shared" si="300"/>
        <v>-0.169764467964967</v>
      </c>
      <c r="AX35" s="89">
        <f t="shared" si="301"/>
        <v>-0.127899150889009</v>
      </c>
      <c r="AY35" s="91" t="s">
        <v>183</v>
      </c>
      <c r="AZ35" s="77">
        <f t="shared" ref="AZ35:BB35" si="343">AZ34/(3-SUM($AZ33:$BB33))</f>
        <v>0.183545356279283</v>
      </c>
      <c r="BA35" s="77">
        <f t="shared" si="343"/>
        <v>0.428489142581653</v>
      </c>
      <c r="BB35" s="77">
        <f t="shared" si="343"/>
        <v>0.387965501139064</v>
      </c>
      <c r="BC35" s="77">
        <f t="shared" ref="BC35:BE35" si="344">BC34/(3-SUM($BC33:$BE33))</f>
        <v>0.362855828182033</v>
      </c>
      <c r="BD35" s="77">
        <f t="shared" si="344"/>
        <v>0.45472699971325</v>
      </c>
      <c r="BE35" s="77">
        <f t="shared" si="344"/>
        <v>0.182417172104717</v>
      </c>
      <c r="BF35" s="77">
        <f>BF34/(2-SUM($BF33:$BG33))</f>
        <v>0.644157473132688</v>
      </c>
      <c r="BG35" s="77">
        <f>BG34/(2-SUM($BF33:$BG33))</f>
        <v>0.355842526867312</v>
      </c>
      <c r="BH35" s="77">
        <f t="shared" ref="BH35:BJ35" si="345">BH34/(3-SUM($BH33:$BJ33))</f>
        <v>0.241041788152761</v>
      </c>
      <c r="BI35" s="77">
        <f t="shared" si="345"/>
        <v>0.266264631040767</v>
      </c>
      <c r="BJ35" s="77">
        <f t="shared" si="345"/>
        <v>0.492693580806472</v>
      </c>
      <c r="BL35" s="89">
        <f t="shared" si="327"/>
        <v>0.186765990537643</v>
      </c>
      <c r="BM35" s="89">
        <f t="shared" ref="BM35:BV35" si="346">BA$37*Q35</f>
        <v>0.0832287355048182</v>
      </c>
      <c r="BN35" s="89">
        <f t="shared" si="346"/>
        <v>0.0510000362592481</v>
      </c>
      <c r="BO35" s="89">
        <f t="shared" si="346"/>
        <v>0.147092474469093</v>
      </c>
      <c r="BP35" s="89">
        <f t="shared" si="346"/>
        <v>0.189252041701257</v>
      </c>
      <c r="BQ35" s="89">
        <f t="shared" si="346"/>
        <v>0.132111043282983</v>
      </c>
      <c r="BR35" s="89">
        <f t="shared" si="346"/>
        <v>0.0804185733523519</v>
      </c>
      <c r="BS35" s="89">
        <f t="shared" si="346"/>
        <v>0.213093102588806</v>
      </c>
      <c r="BT35" s="89">
        <f t="shared" si="346"/>
        <v>0.133698500571531</v>
      </c>
      <c r="BU35" s="89">
        <f t="shared" si="346"/>
        <v>0.128796753408897</v>
      </c>
      <c r="BV35" s="89">
        <f t="shared" si="346"/>
        <v>0.0608624693246347</v>
      </c>
      <c r="BX35" s="89">
        <f t="shared" si="304"/>
        <v>0.32099476230171</v>
      </c>
      <c r="BY35" s="89">
        <f t="shared" si="305"/>
        <v>0.468455559453332</v>
      </c>
      <c r="BZ35" s="89">
        <f t="shared" si="306"/>
        <v>0.293511675941158</v>
      </c>
      <c r="CA35" s="89">
        <f t="shared" si="307"/>
        <v>0.323357723305063</v>
      </c>
      <c r="CC35" s="89">
        <f t="shared" si="329"/>
        <v>0.0737531545714982</v>
      </c>
      <c r="CD35" s="89">
        <f t="shared" si="330"/>
        <v>0.0961780617285648</v>
      </c>
      <c r="CE35" s="89">
        <f t="shared" si="331"/>
        <v>0.0782619720761767</v>
      </c>
      <c r="CF35" s="89">
        <f t="shared" si="332"/>
        <v>0.0696919233294152</v>
      </c>
      <c r="CH35" s="89">
        <f t="shared" si="308"/>
        <v>-0.192276797990728</v>
      </c>
      <c r="CI35" s="89">
        <f t="shared" si="309"/>
        <v>-0.225206124756237</v>
      </c>
      <c r="CJ35" s="89">
        <f t="shared" si="310"/>
        <v>-0.199387514698017</v>
      </c>
      <c r="CK35" s="89">
        <f t="shared" si="311"/>
        <v>-0.185636344343339</v>
      </c>
      <c r="CL35" s="91" t="s">
        <v>183</v>
      </c>
      <c r="CM35" s="89">
        <f t="shared" ref="CM35:CP35" si="347">CM34/(4-SUM($CM33:$CP33))</f>
        <v>0.273654021937541</v>
      </c>
      <c r="CN35" s="89">
        <f t="shared" si="347"/>
        <v>0.312376713716669</v>
      </c>
      <c r="CO35" s="89">
        <f t="shared" si="347"/>
        <v>0.143494276794045</v>
      </c>
      <c r="CP35" s="89">
        <f t="shared" si="347"/>
        <v>0.270474987551745</v>
      </c>
      <c r="CR35" s="89">
        <f t="shared" si="334"/>
        <v>0.0653293450446286</v>
      </c>
      <c r="CS35" s="89">
        <f t="shared" si="335"/>
        <v>0.0951105015043951</v>
      </c>
      <c r="CT35" s="89">
        <f t="shared" si="336"/>
        <v>0.0641926749442931</v>
      </c>
      <c r="CU35" s="89">
        <f t="shared" si="337"/>
        <v>0.121175992010097</v>
      </c>
      <c r="CV35" s="89">
        <f t="shared" si="16"/>
        <v>0.345808513503414</v>
      </c>
      <c r="CX35">
        <f t="shared" si="27"/>
        <v>0.0802199232745119</v>
      </c>
    </row>
    <row r="36" spans="1:102">
      <c r="A36" t="s">
        <v>62</v>
      </c>
      <c r="B36" s="44">
        <v>2016</v>
      </c>
      <c r="C36" t="s">
        <v>58</v>
      </c>
      <c r="D36">
        <v>58324</v>
      </c>
      <c r="E36">
        <v>3.4821171</v>
      </c>
      <c r="F36">
        <v>363275</v>
      </c>
      <c r="G36">
        <v>2103</v>
      </c>
      <c r="H36">
        <v>43340</v>
      </c>
      <c r="I36">
        <v>32</v>
      </c>
      <c r="J36">
        <v>24764</v>
      </c>
      <c r="K36">
        <v>47.492641</v>
      </c>
      <c r="L36">
        <v>784700</v>
      </c>
      <c r="M36">
        <v>8311</v>
      </c>
      <c r="N36">
        <v>191796</v>
      </c>
      <c r="P36" s="96">
        <f t="shared" si="313"/>
        <v>0.47866323024055</v>
      </c>
      <c r="Q36" s="96">
        <f t="shared" si="314"/>
        <v>0.111782810167407</v>
      </c>
      <c r="R36" s="96">
        <f t="shared" si="315"/>
        <v>0.261088339222615</v>
      </c>
      <c r="S36" s="96">
        <f t="shared" si="316"/>
        <v>0.936228023793787</v>
      </c>
      <c r="T36" s="96">
        <f t="shared" si="317"/>
        <v>0.350230909256394</v>
      </c>
      <c r="U36" s="96">
        <f t="shared" si="318"/>
        <v>0.556555555555556</v>
      </c>
      <c r="V36" s="96">
        <f t="shared" si="319"/>
        <v>0.165821124361158</v>
      </c>
      <c r="W36" s="97">
        <f t="shared" si="320"/>
        <v>0.478509118652936</v>
      </c>
      <c r="X36" s="97">
        <f t="shared" si="321"/>
        <v>0.713098748405337</v>
      </c>
      <c r="Y36" s="96">
        <f t="shared" si="322"/>
        <v>0.42011250873515</v>
      </c>
      <c r="Z36" s="96">
        <f t="shared" si="323"/>
        <v>0.200001237404985</v>
      </c>
      <c r="AB36" s="89">
        <f t="shared" si="324"/>
        <v>0.0803103072514573</v>
      </c>
      <c r="AC36" s="89">
        <f t="shared" ref="AC36:AL36" si="348">Q36/SUM(Q$32:Q$41)</f>
        <v>0.0294804152059419</v>
      </c>
      <c r="AD36" s="89">
        <f t="shared" si="348"/>
        <v>0.0634961647616395</v>
      </c>
      <c r="AE36" s="89">
        <f t="shared" si="348"/>
        <v>0.178040454341495</v>
      </c>
      <c r="AF36" s="89">
        <f t="shared" si="348"/>
        <v>0.0794761619245523</v>
      </c>
      <c r="AG36" s="89">
        <f t="shared" si="348"/>
        <v>0.1</v>
      </c>
      <c r="AH36" s="89">
        <f t="shared" si="348"/>
        <v>0.0728232407116458</v>
      </c>
      <c r="AI36" s="89">
        <f t="shared" si="348"/>
        <v>0.0968312667823613</v>
      </c>
      <c r="AJ36" s="89">
        <f t="shared" si="348"/>
        <v>0.128132959009709</v>
      </c>
      <c r="AK36" s="89">
        <f t="shared" si="348"/>
        <v>0.083668067209348</v>
      </c>
      <c r="AL36" s="89">
        <f t="shared" si="348"/>
        <v>0.052191984700369</v>
      </c>
      <c r="AN36" s="89">
        <f t="shared" si="291"/>
        <v>-0.202531135167167</v>
      </c>
      <c r="AO36" s="89">
        <f t="shared" si="292"/>
        <v>-0.103889841874582</v>
      </c>
      <c r="AP36" s="89">
        <f t="shared" si="293"/>
        <v>-0.175044688652793</v>
      </c>
      <c r="AQ36" s="89">
        <f t="shared" si="294"/>
        <v>-0.307252331818345</v>
      </c>
      <c r="AR36" s="89">
        <f t="shared" si="295"/>
        <v>-0.201257337992763</v>
      </c>
      <c r="AS36" s="89">
        <f t="shared" si="296"/>
        <v>-0.230258509299405</v>
      </c>
      <c r="AT36" s="89">
        <f t="shared" si="297"/>
        <v>-0.190776509928632</v>
      </c>
      <c r="AU36" s="89">
        <f t="shared" si="298"/>
        <v>-0.226080221449985</v>
      </c>
      <c r="AV36" s="89">
        <f t="shared" si="299"/>
        <v>-0.263273101049357</v>
      </c>
      <c r="AW36" s="89">
        <f t="shared" si="300"/>
        <v>-0.207571931325134</v>
      </c>
      <c r="AX36" s="89">
        <f t="shared" si="301"/>
        <v>-0.154113867456832</v>
      </c>
      <c r="AY36" s="89" t="s">
        <v>184</v>
      </c>
      <c r="AZ36" s="92">
        <v>0.26049795615013</v>
      </c>
      <c r="BA36" s="92">
        <v>0.633345720302242</v>
      </c>
      <c r="BB36" s="92">
        <v>0.106156323547628</v>
      </c>
      <c r="BC36" s="92">
        <v>0.0806878306878307</v>
      </c>
      <c r="BD36" s="92">
        <v>0.626984126984127</v>
      </c>
      <c r="BE36" s="92">
        <v>0.292328042328042</v>
      </c>
      <c r="BF36" s="92">
        <v>0.25</v>
      </c>
      <c r="BG36" s="92">
        <v>0.75</v>
      </c>
      <c r="BH36" s="92">
        <v>0.10958605664488</v>
      </c>
      <c r="BI36" s="92">
        <v>0.581263616557734</v>
      </c>
      <c r="BJ36" s="92">
        <v>0.309150326797386</v>
      </c>
      <c r="BL36" s="89">
        <f t="shared" si="327"/>
        <v>0.106273603147088</v>
      </c>
      <c r="BM36" s="89">
        <f t="shared" ref="BM36:BV36" si="349">BA$37*Q36</f>
        <v>0.0593474424534423</v>
      </c>
      <c r="BN36" s="89">
        <f t="shared" si="349"/>
        <v>0.0645047232905482</v>
      </c>
      <c r="BO36" s="89">
        <f t="shared" si="349"/>
        <v>0.207629001604999</v>
      </c>
      <c r="BP36" s="89">
        <f t="shared" si="349"/>
        <v>0.18942433572799</v>
      </c>
      <c r="BQ36" s="89">
        <f t="shared" si="349"/>
        <v>0.132111043282983</v>
      </c>
      <c r="BR36" s="89">
        <f t="shared" si="349"/>
        <v>0.0741350987753973</v>
      </c>
      <c r="BS36" s="89">
        <f t="shared" si="349"/>
        <v>0.264577866450106</v>
      </c>
      <c r="BT36" s="89">
        <f t="shared" si="349"/>
        <v>0.125016138640629</v>
      </c>
      <c r="BU36" s="89">
        <f t="shared" si="349"/>
        <v>0.178028609161256</v>
      </c>
      <c r="BV36" s="89">
        <f t="shared" si="349"/>
        <v>0.08018488686321</v>
      </c>
      <c r="BX36" s="89">
        <f t="shared" si="304"/>
        <v>0.230125768891079</v>
      </c>
      <c r="BY36" s="89">
        <f t="shared" si="305"/>
        <v>0.529164380615972</v>
      </c>
      <c r="BZ36" s="89">
        <f t="shared" si="306"/>
        <v>0.338712965225504</v>
      </c>
      <c r="CA36" s="89">
        <f t="shared" si="307"/>
        <v>0.383229634665095</v>
      </c>
      <c r="CC36" s="89">
        <f t="shared" si="329"/>
        <v>0.0528746988960393</v>
      </c>
      <c r="CD36" s="89">
        <f t="shared" si="330"/>
        <v>0.108642118630915</v>
      </c>
      <c r="CE36" s="89">
        <f t="shared" si="331"/>
        <v>0.0903144467466829</v>
      </c>
      <c r="CF36" s="89">
        <f t="shared" si="332"/>
        <v>0.0825958633171186</v>
      </c>
      <c r="CH36" s="89">
        <f t="shared" si="308"/>
        <v>-0.15544264383569</v>
      </c>
      <c r="CI36" s="89">
        <f t="shared" si="309"/>
        <v>-0.241152488538811</v>
      </c>
      <c r="CJ36" s="89">
        <f t="shared" si="310"/>
        <v>-0.217157280018129</v>
      </c>
      <c r="CK36" s="89">
        <f t="shared" si="311"/>
        <v>-0.205977207176967</v>
      </c>
      <c r="CL36" s="89" t="s">
        <v>184</v>
      </c>
      <c r="CM36" s="92">
        <v>0.133389037433155</v>
      </c>
      <c r="CN36" s="92">
        <v>0.0936831550802139</v>
      </c>
      <c r="CO36" s="92">
        <v>0.293917112299465</v>
      </c>
      <c r="CP36" s="92">
        <v>0.479010695187166</v>
      </c>
      <c r="CR36" s="89">
        <f t="shared" si="334"/>
        <v>0.0468355485047292</v>
      </c>
      <c r="CS36" s="89">
        <f t="shared" si="335"/>
        <v>0.107436209482453</v>
      </c>
      <c r="CT36" s="89">
        <f t="shared" si="336"/>
        <v>0.0740784543116347</v>
      </c>
      <c r="CU36" s="89">
        <f t="shared" si="337"/>
        <v>0.143612562191376</v>
      </c>
      <c r="CV36" s="89">
        <f t="shared" si="16"/>
        <v>0.371962774490193</v>
      </c>
      <c r="CX36">
        <f t="shared" si="27"/>
        <v>0.0907573318970439</v>
      </c>
    </row>
    <row r="37" spans="1:102">
      <c r="A37" t="s">
        <v>62</v>
      </c>
      <c r="B37" s="44">
        <v>2017</v>
      </c>
      <c r="C37" t="s">
        <v>58</v>
      </c>
      <c r="D37">
        <v>58406</v>
      </c>
      <c r="E37">
        <v>3.4934425</v>
      </c>
      <c r="F37">
        <v>374359</v>
      </c>
      <c r="G37">
        <v>2197</v>
      </c>
      <c r="H37">
        <v>46200</v>
      </c>
      <c r="I37">
        <v>30</v>
      </c>
      <c r="J37">
        <v>24695</v>
      </c>
      <c r="K37">
        <v>45.231647</v>
      </c>
      <c r="L37">
        <v>924500</v>
      </c>
      <c r="M37">
        <v>8976</v>
      </c>
      <c r="N37">
        <v>197510</v>
      </c>
      <c r="P37" s="96">
        <f t="shared" si="313"/>
        <v>0.619556701030928</v>
      </c>
      <c r="Q37" s="96">
        <f t="shared" si="314"/>
        <v>0.124062903954734</v>
      </c>
      <c r="R37" s="96">
        <f t="shared" si="315"/>
        <v>0.293726737338045</v>
      </c>
      <c r="S37" s="96">
        <f t="shared" si="316"/>
        <v>0.998356245869134</v>
      </c>
      <c r="T37" s="96">
        <f t="shared" si="317"/>
        <v>0.480384727405115</v>
      </c>
      <c r="U37" s="96">
        <f t="shared" si="318"/>
        <v>0.334333333333333</v>
      </c>
      <c r="V37" s="96">
        <f t="shared" si="319"/>
        <v>0.136434412265758</v>
      </c>
      <c r="W37" s="97">
        <f t="shared" si="320"/>
        <v>0.537357032725695</v>
      </c>
      <c r="X37" s="97">
        <f t="shared" si="321"/>
        <v>0.493999156827037</v>
      </c>
      <c r="Y37" s="96">
        <f t="shared" si="322"/>
        <v>0.53629000698812</v>
      </c>
      <c r="Z37" s="96">
        <f t="shared" si="323"/>
        <v>0.228058904405555</v>
      </c>
      <c r="AB37" s="89">
        <f t="shared" si="324"/>
        <v>0.103949469848536</v>
      </c>
      <c r="AC37" s="89">
        <f t="shared" ref="AC37:AL37" si="350">Q37/SUM(Q$32:Q$41)</f>
        <v>0.0327190371646862</v>
      </c>
      <c r="AD37" s="89">
        <f t="shared" si="350"/>
        <v>0.0714337582614636</v>
      </c>
      <c r="AE37" s="89">
        <f t="shared" si="350"/>
        <v>0.189855243692599</v>
      </c>
      <c r="AF37" s="89">
        <f t="shared" si="350"/>
        <v>0.109011321880163</v>
      </c>
      <c r="AG37" s="89">
        <f t="shared" si="350"/>
        <v>0.0600718706328609</v>
      </c>
      <c r="AH37" s="89">
        <f t="shared" si="350"/>
        <v>0.0599175532312849</v>
      </c>
      <c r="AI37" s="89">
        <f t="shared" si="350"/>
        <v>0.108739750539591</v>
      </c>
      <c r="AJ37" s="89">
        <f t="shared" si="350"/>
        <v>0.0887641071507955</v>
      </c>
      <c r="AK37" s="89">
        <f t="shared" si="350"/>
        <v>0.106805551882939</v>
      </c>
      <c r="AL37" s="89">
        <f t="shared" si="350"/>
        <v>0.0595138660338156</v>
      </c>
      <c r="AN37" s="89">
        <f t="shared" si="291"/>
        <v>-0.235326045232521</v>
      </c>
      <c r="AO37" s="89">
        <f t="shared" si="292"/>
        <v>-0.111892504211354</v>
      </c>
      <c r="AP37" s="89">
        <f t="shared" si="293"/>
        <v>-0.18851259630067</v>
      </c>
      <c r="AQ37" s="89">
        <f t="shared" si="294"/>
        <v>-0.315443229129293</v>
      </c>
      <c r="AR37" s="89">
        <f t="shared" si="295"/>
        <v>-0.241602177676867</v>
      </c>
      <c r="AS37" s="89">
        <f t="shared" si="296"/>
        <v>-0.16893493095373</v>
      </c>
      <c r="AT37" s="89">
        <f t="shared" si="297"/>
        <v>-0.168655076480108</v>
      </c>
      <c r="AU37" s="89">
        <f t="shared" si="298"/>
        <v>-0.2412715259428</v>
      </c>
      <c r="AV37" s="89">
        <f t="shared" si="299"/>
        <v>-0.214966510029016</v>
      </c>
      <c r="AW37" s="89">
        <f t="shared" si="300"/>
        <v>-0.238896823652124</v>
      </c>
      <c r="AX37" s="89">
        <f t="shared" si="301"/>
        <v>-0.167921107735808</v>
      </c>
      <c r="AY37" s="89" t="s">
        <v>185</v>
      </c>
      <c r="AZ37" s="89">
        <f t="shared" ref="AZ37:BJ37" si="351">AVERAGE(AZ35:AZ36)</f>
        <v>0.222021656214706</v>
      </c>
      <c r="BA37" s="89">
        <f t="shared" si="351"/>
        <v>0.530917431441947</v>
      </c>
      <c r="BB37" s="89">
        <f t="shared" si="351"/>
        <v>0.247060912343346</v>
      </c>
      <c r="BC37" s="89">
        <f t="shared" si="351"/>
        <v>0.221771829434932</v>
      </c>
      <c r="BD37" s="89">
        <f t="shared" si="351"/>
        <v>0.540855563348688</v>
      </c>
      <c r="BE37" s="89">
        <f t="shared" si="351"/>
        <v>0.237372607216379</v>
      </c>
      <c r="BF37" s="89">
        <f t="shared" si="351"/>
        <v>0.447078736566344</v>
      </c>
      <c r="BG37" s="89">
        <f t="shared" si="351"/>
        <v>0.552921263433656</v>
      </c>
      <c r="BH37" s="89">
        <f t="shared" si="351"/>
        <v>0.175313922398821</v>
      </c>
      <c r="BI37" s="89">
        <f t="shared" si="351"/>
        <v>0.42376412379925</v>
      </c>
      <c r="BJ37" s="89">
        <f t="shared" si="351"/>
        <v>0.400921953801929</v>
      </c>
      <c r="BL37" s="89">
        <f t="shared" si="327"/>
        <v>0.137555004881806</v>
      </c>
      <c r="BM37" s="89">
        <f t="shared" ref="BM37:BV37" si="352">BA$37*Q37</f>
        <v>0.0658671583048761</v>
      </c>
      <c r="BN37" s="89">
        <f t="shared" si="352"/>
        <v>0.0725683957063717</v>
      </c>
      <c r="BO37" s="89">
        <f t="shared" si="352"/>
        <v>0.221407291074189</v>
      </c>
      <c r="BP37" s="89">
        <f t="shared" si="352"/>
        <v>0.2598187523648</v>
      </c>
      <c r="BQ37" s="89">
        <f t="shared" si="352"/>
        <v>0.0793615750126761</v>
      </c>
      <c r="BR37" s="89">
        <f t="shared" si="352"/>
        <v>0.0609969246599469</v>
      </c>
      <c r="BS37" s="89">
        <f t="shared" si="352"/>
        <v>0.297116129449652</v>
      </c>
      <c r="BT37" s="89">
        <f t="shared" si="352"/>
        <v>0.0866049298450579</v>
      </c>
      <c r="BU37" s="89">
        <f t="shared" si="352"/>
        <v>0.227260464913615</v>
      </c>
      <c r="BV37" s="89">
        <f t="shared" si="352"/>
        <v>0.0914338215362022</v>
      </c>
      <c r="BX37" s="89">
        <f t="shared" si="304"/>
        <v>0.275990558893054</v>
      </c>
      <c r="BY37" s="89">
        <f t="shared" si="305"/>
        <v>0.560587618451664</v>
      </c>
      <c r="BZ37" s="89">
        <f t="shared" si="306"/>
        <v>0.358113054109599</v>
      </c>
      <c r="CA37" s="89">
        <f t="shared" si="307"/>
        <v>0.405299216294875</v>
      </c>
      <c r="CC37" s="89">
        <f t="shared" si="329"/>
        <v>0.0634127927956076</v>
      </c>
      <c r="CD37" s="89">
        <f t="shared" si="330"/>
        <v>0.115093586752671</v>
      </c>
      <c r="CE37" s="89">
        <f t="shared" si="331"/>
        <v>0.0954872876895651</v>
      </c>
      <c r="CF37" s="89">
        <f t="shared" si="332"/>
        <v>0.087352426961661</v>
      </c>
      <c r="CH37" s="89">
        <f t="shared" si="308"/>
        <v>-0.17489816804412</v>
      </c>
      <c r="CI37" s="89">
        <f t="shared" si="309"/>
        <v>-0.248833449093746</v>
      </c>
      <c r="CJ37" s="89">
        <f t="shared" si="310"/>
        <v>-0.22427692747078</v>
      </c>
      <c r="CK37" s="89">
        <f t="shared" si="311"/>
        <v>-0.212948135903833</v>
      </c>
      <c r="CL37" s="89" t="s">
        <v>185</v>
      </c>
      <c r="CM37" s="89">
        <f t="shared" ref="CM37:CP37" si="353">AVERAGE(CM35:CM36)</f>
        <v>0.203521529685348</v>
      </c>
      <c r="CN37" s="89">
        <f t="shared" si="353"/>
        <v>0.203029934398441</v>
      </c>
      <c r="CO37" s="89">
        <f t="shared" si="353"/>
        <v>0.218705694546755</v>
      </c>
      <c r="CP37" s="89">
        <f t="shared" si="353"/>
        <v>0.374742841369455</v>
      </c>
      <c r="CR37" s="89">
        <f t="shared" si="334"/>
        <v>0.0561700207246285</v>
      </c>
      <c r="CS37" s="89">
        <f t="shared" si="335"/>
        <v>0.11381606739882</v>
      </c>
      <c r="CT37" s="89">
        <f t="shared" si="336"/>
        <v>0.0783213642252995</v>
      </c>
      <c r="CU37" s="89">
        <f t="shared" si="337"/>
        <v>0.151882979919155</v>
      </c>
      <c r="CV37" s="89">
        <f t="shared" si="16"/>
        <v>0.400190432267903</v>
      </c>
      <c r="CX37">
        <f t="shared" si="27"/>
        <v>0.0960687158120598</v>
      </c>
    </row>
    <row r="38" spans="1:102">
      <c r="A38" t="s">
        <v>62</v>
      </c>
      <c r="B38" s="44">
        <v>2018</v>
      </c>
      <c r="C38" t="s">
        <v>58</v>
      </c>
      <c r="D38">
        <v>58580</v>
      </c>
      <c r="E38">
        <v>3.7508365</v>
      </c>
      <c r="F38">
        <v>456674</v>
      </c>
      <c r="G38">
        <v>2201</v>
      </c>
      <c r="H38">
        <v>49060</v>
      </c>
      <c r="I38">
        <v>33</v>
      </c>
      <c r="J38">
        <v>24663</v>
      </c>
      <c r="K38">
        <v>40.778244</v>
      </c>
      <c r="L38">
        <v>971800</v>
      </c>
      <c r="M38">
        <v>9641</v>
      </c>
      <c r="N38">
        <v>255200</v>
      </c>
      <c r="P38" s="96">
        <f t="shared" si="313"/>
        <v>0.918525773195876</v>
      </c>
      <c r="Q38" s="96">
        <f t="shared" si="314"/>
        <v>0.403154367416971</v>
      </c>
      <c r="R38" s="96">
        <f t="shared" si="315"/>
        <v>0.536114840989399</v>
      </c>
      <c r="S38" s="96">
        <f t="shared" si="316"/>
        <v>1.001</v>
      </c>
      <c r="T38" s="96">
        <f t="shared" si="317"/>
        <v>0.610538545553836</v>
      </c>
      <c r="U38" s="96">
        <f t="shared" si="318"/>
        <v>0.667666666666667</v>
      </c>
      <c r="V38" s="96">
        <f t="shared" si="319"/>
        <v>0.122805792163543</v>
      </c>
      <c r="W38" s="97">
        <f t="shared" si="320"/>
        <v>0.653267768037408</v>
      </c>
      <c r="X38" s="97">
        <f t="shared" si="321"/>
        <v>0.419868894440387</v>
      </c>
      <c r="Y38" s="96">
        <f t="shared" si="322"/>
        <v>0.65246750524109</v>
      </c>
      <c r="Z38" s="96">
        <f t="shared" si="323"/>
        <v>0.51133625989433</v>
      </c>
      <c r="AB38" s="89">
        <f t="shared" si="324"/>
        <v>0.154110619749656</v>
      </c>
      <c r="AC38" s="89">
        <f t="shared" ref="AC38:AL38" si="354">Q38/SUM(Q$32:Q$41)</f>
        <v>0.106323665738425</v>
      </c>
      <c r="AD38" s="89">
        <f t="shared" si="354"/>
        <v>0.130382062929276</v>
      </c>
      <c r="AE38" s="89">
        <f t="shared" si="354"/>
        <v>0.190358000686263</v>
      </c>
      <c r="AF38" s="89">
        <f t="shared" si="354"/>
        <v>0.138546481835773</v>
      </c>
      <c r="AG38" s="89">
        <f t="shared" si="354"/>
        <v>0.11996406468357</v>
      </c>
      <c r="AH38" s="89">
        <f t="shared" si="354"/>
        <v>0.0539323068635813</v>
      </c>
      <c r="AI38" s="89">
        <f t="shared" si="354"/>
        <v>0.132195486065603</v>
      </c>
      <c r="AJ38" s="89">
        <f t="shared" si="354"/>
        <v>0.0754440306634807</v>
      </c>
      <c r="AK38" s="89">
        <f t="shared" si="354"/>
        <v>0.12994303655653</v>
      </c>
      <c r="AL38" s="89">
        <f t="shared" si="354"/>
        <v>0.133437445684941</v>
      </c>
      <c r="AN38" s="89">
        <f t="shared" si="291"/>
        <v>-0.288199900445501</v>
      </c>
      <c r="AO38" s="89">
        <f t="shared" si="292"/>
        <v>-0.238299764466591</v>
      </c>
      <c r="AP38" s="89">
        <f t="shared" si="293"/>
        <v>-0.265625576643407</v>
      </c>
      <c r="AQ38" s="89">
        <f t="shared" si="294"/>
        <v>-0.315775134458248</v>
      </c>
      <c r="AR38" s="89">
        <f t="shared" si="295"/>
        <v>-0.273843965646616</v>
      </c>
      <c r="AS38" s="89">
        <f t="shared" si="296"/>
        <v>-0.254391361938203</v>
      </c>
      <c r="AT38" s="89">
        <f t="shared" si="297"/>
        <v>-0.157483716460766</v>
      </c>
      <c r="AU38" s="89">
        <f t="shared" si="298"/>
        <v>-0.267494062461677</v>
      </c>
      <c r="AV38" s="89">
        <f t="shared" si="299"/>
        <v>-0.194974852957807</v>
      </c>
      <c r="AW38" s="89">
        <f t="shared" si="300"/>
        <v>-0.265169440666136</v>
      </c>
      <c r="AX38" s="89">
        <f t="shared" si="301"/>
        <v>-0.268759359375319</v>
      </c>
      <c r="BL38" s="89">
        <f t="shared" si="327"/>
        <v>0.203932613440842</v>
      </c>
      <c r="BM38" s="89">
        <f t="shared" ref="BM38:BV38" si="355">BA$37*Q38</f>
        <v>0.214041681223621</v>
      </c>
      <c r="BN38" s="89">
        <f t="shared" si="355"/>
        <v>0.132453021735649</v>
      </c>
      <c r="BO38" s="89">
        <f t="shared" si="355"/>
        <v>0.221993601264367</v>
      </c>
      <c r="BP38" s="89">
        <f t="shared" si="355"/>
        <v>0.330213169001609</v>
      </c>
      <c r="BQ38" s="89">
        <f t="shared" si="355"/>
        <v>0.158485777418136</v>
      </c>
      <c r="BR38" s="89">
        <f t="shared" si="355"/>
        <v>0.054903858403506</v>
      </c>
      <c r="BS38" s="89">
        <f t="shared" si="355"/>
        <v>0.361205639663728</v>
      </c>
      <c r="BT38" s="89">
        <f t="shared" si="355"/>
        <v>0.0736088627776006</v>
      </c>
      <c r="BU38" s="89">
        <f t="shared" si="355"/>
        <v>0.276492320665973</v>
      </c>
      <c r="BV38" s="89">
        <f t="shared" si="355"/>
        <v>0.205005932366605</v>
      </c>
      <c r="BX38" s="89">
        <f t="shared" si="304"/>
        <v>0.550427316400113</v>
      </c>
      <c r="BY38" s="89">
        <f t="shared" si="305"/>
        <v>0.710692547684112</v>
      </c>
      <c r="BZ38" s="89">
        <f t="shared" si="306"/>
        <v>0.416109498067234</v>
      </c>
      <c r="CA38" s="89">
        <f t="shared" si="307"/>
        <v>0.555107115810179</v>
      </c>
      <c r="CC38" s="89">
        <f t="shared" si="329"/>
        <v>0.126468577417708</v>
      </c>
      <c r="CD38" s="89">
        <f t="shared" si="330"/>
        <v>0.145911453801421</v>
      </c>
      <c r="CE38" s="89">
        <f t="shared" si="331"/>
        <v>0.110951463221853</v>
      </c>
      <c r="CF38" s="89">
        <f t="shared" si="332"/>
        <v>0.119639890333339</v>
      </c>
      <c r="CH38" s="89">
        <f t="shared" si="308"/>
        <v>-0.261506842890863</v>
      </c>
      <c r="CI38" s="89">
        <f t="shared" si="309"/>
        <v>-0.280843847255236</v>
      </c>
      <c r="CJ38" s="89">
        <f t="shared" si="310"/>
        <v>-0.243944815023239</v>
      </c>
      <c r="CK38" s="89">
        <f t="shared" si="311"/>
        <v>-0.254027665745061</v>
      </c>
      <c r="CR38" s="89">
        <f t="shared" si="334"/>
        <v>0.112023809414352</v>
      </c>
      <c r="CS38" s="89">
        <f t="shared" si="335"/>
        <v>0.144291861333766</v>
      </c>
      <c r="CT38" s="89">
        <f t="shared" si="336"/>
        <v>0.0910055167822961</v>
      </c>
      <c r="CU38" s="89">
        <f t="shared" si="337"/>
        <v>0.20802241784311</v>
      </c>
      <c r="CV38" s="89">
        <f t="shared" si="16"/>
        <v>0.555343605373524</v>
      </c>
      <c r="CX38">
        <f t="shared" si="27"/>
        <v>0.128157835374059</v>
      </c>
    </row>
    <row r="39" spans="1:102">
      <c r="A39" t="s">
        <v>62</v>
      </c>
      <c r="B39" s="44">
        <v>2019</v>
      </c>
      <c r="C39" t="s">
        <v>58</v>
      </c>
      <c r="D39">
        <v>58402</v>
      </c>
      <c r="E39">
        <v>3.9346255</v>
      </c>
      <c r="F39">
        <v>509299</v>
      </c>
      <c r="G39">
        <v>688</v>
      </c>
      <c r="H39">
        <v>51920</v>
      </c>
      <c r="I39">
        <v>34</v>
      </c>
      <c r="J39">
        <v>24551</v>
      </c>
      <c r="K39">
        <v>36.324841</v>
      </c>
      <c r="L39">
        <v>1049762</v>
      </c>
      <c r="M39">
        <v>10306</v>
      </c>
      <c r="N39">
        <v>285133</v>
      </c>
      <c r="P39" s="96">
        <f t="shared" si="313"/>
        <v>0.612683848797251</v>
      </c>
      <c r="Q39" s="96">
        <f t="shared" si="314"/>
        <v>0.602436172658201</v>
      </c>
      <c r="R39" s="96">
        <f t="shared" si="315"/>
        <v>0.6910765606596</v>
      </c>
      <c r="S39" s="96">
        <f t="shared" si="316"/>
        <v>0.001</v>
      </c>
      <c r="T39" s="96">
        <f t="shared" si="317"/>
        <v>0.740692363702558</v>
      </c>
      <c r="U39" s="96">
        <f t="shared" si="318"/>
        <v>0.778777777777778</v>
      </c>
      <c r="V39" s="96">
        <f t="shared" si="319"/>
        <v>0.0751056218057922</v>
      </c>
      <c r="W39" s="97">
        <f t="shared" si="320"/>
        <v>0.769178503349122</v>
      </c>
      <c r="X39" s="97">
        <f t="shared" si="321"/>
        <v>0.29768404208969</v>
      </c>
      <c r="Y39" s="96">
        <f t="shared" si="322"/>
        <v>0.76864500349406</v>
      </c>
      <c r="Z39" s="96">
        <f t="shared" si="323"/>
        <v>0.658317384557971</v>
      </c>
      <c r="AB39" s="89">
        <f t="shared" si="324"/>
        <v>0.102796339965752</v>
      </c>
      <c r="AC39" s="89">
        <f t="shared" ref="AC39:AL39" si="356">Q39/SUM(Q$32:Q$41)</f>
        <v>0.158880139785757</v>
      </c>
      <c r="AD39" s="89">
        <f t="shared" si="356"/>
        <v>0.168068444914863</v>
      </c>
      <c r="AE39" s="89">
        <f t="shared" si="356"/>
        <v>0.00019016783285341</v>
      </c>
      <c r="AF39" s="89">
        <f t="shared" si="356"/>
        <v>0.168081641791384</v>
      </c>
      <c r="AG39" s="89">
        <f t="shared" si="356"/>
        <v>0.139928129367139</v>
      </c>
      <c r="AH39" s="89">
        <f t="shared" si="356"/>
        <v>0.0329839445766186</v>
      </c>
      <c r="AI39" s="89">
        <f t="shared" si="356"/>
        <v>0.155651221591614</v>
      </c>
      <c r="AJ39" s="89">
        <f t="shared" si="356"/>
        <v>0.0534892779551501</v>
      </c>
      <c r="AK39" s="89">
        <f t="shared" si="356"/>
        <v>0.153080521230121</v>
      </c>
      <c r="AL39" s="89">
        <f t="shared" si="356"/>
        <v>0.171793391424188</v>
      </c>
      <c r="AN39" s="89">
        <f t="shared" si="291"/>
        <v>-0.233862241890048</v>
      </c>
      <c r="AO39" s="89">
        <f t="shared" si="292"/>
        <v>-0.292276731146426</v>
      </c>
      <c r="AP39" s="89">
        <f t="shared" si="293"/>
        <v>-0.299730570917336</v>
      </c>
      <c r="AQ39" s="89">
        <f t="shared" si="294"/>
        <v>-0.00162928259888148</v>
      </c>
      <c r="AR39" s="89">
        <f t="shared" si="295"/>
        <v>-0.299740908620786</v>
      </c>
      <c r="AS39" s="89">
        <f t="shared" si="296"/>
        <v>-0.275186346298823</v>
      </c>
      <c r="AT39" s="89">
        <f t="shared" si="297"/>
        <v>-0.112532457168695</v>
      </c>
      <c r="AU39" s="89">
        <f t="shared" si="298"/>
        <v>-0.289532679464604</v>
      </c>
      <c r="AV39" s="89">
        <f t="shared" si="299"/>
        <v>-0.156631264975422</v>
      </c>
      <c r="AW39" s="89">
        <f t="shared" si="300"/>
        <v>-0.287300177199321</v>
      </c>
      <c r="AX39" s="89">
        <f t="shared" si="301"/>
        <v>-0.302607657431298</v>
      </c>
      <c r="BL39" s="89">
        <f t="shared" si="327"/>
        <v>0.136029082845966</v>
      </c>
      <c r="BM39" s="89">
        <f t="shared" ref="BM39:BV39" si="357">BA$37*Q39</f>
        <v>0.31984386539541</v>
      </c>
      <c r="BN39" s="89">
        <f t="shared" si="357"/>
        <v>0.170738005575662</v>
      </c>
      <c r="BO39" s="89">
        <f t="shared" si="357"/>
        <v>0.000221771829434932</v>
      </c>
      <c r="BP39" s="89">
        <f t="shared" si="357"/>
        <v>0.400607585638418</v>
      </c>
      <c r="BQ39" s="89">
        <f t="shared" si="357"/>
        <v>0.184860511553289</v>
      </c>
      <c r="BR39" s="89">
        <f t="shared" si="357"/>
        <v>0.0335781265059632</v>
      </c>
      <c r="BS39" s="89">
        <f t="shared" si="357"/>
        <v>0.425295149877805</v>
      </c>
      <c r="BT39" s="89">
        <f t="shared" si="357"/>
        <v>0.0521881570542791</v>
      </c>
      <c r="BU39" s="89">
        <f t="shared" si="357"/>
        <v>0.325724176418332</v>
      </c>
      <c r="BV39" s="89">
        <f t="shared" si="357"/>
        <v>0.263933892038758</v>
      </c>
      <c r="BX39" s="89">
        <f t="shared" si="304"/>
        <v>0.626610953817039</v>
      </c>
      <c r="BY39" s="89">
        <f t="shared" si="305"/>
        <v>0.585689869021142</v>
      </c>
      <c r="BZ39" s="89">
        <f t="shared" si="306"/>
        <v>0.458873276383768</v>
      </c>
      <c r="CA39" s="89">
        <f t="shared" si="307"/>
        <v>0.641846225511369</v>
      </c>
      <c r="CC39" s="89">
        <f t="shared" si="329"/>
        <v>0.143972861742909</v>
      </c>
      <c r="CD39" s="89">
        <f t="shared" si="330"/>
        <v>0.120247300389061</v>
      </c>
      <c r="CE39" s="89">
        <f t="shared" si="331"/>
        <v>0.122353999811748</v>
      </c>
      <c r="CF39" s="89">
        <f t="shared" si="332"/>
        <v>0.138334404016731</v>
      </c>
      <c r="CH39" s="89">
        <f t="shared" si="308"/>
        <v>-0.27903818836651</v>
      </c>
      <c r="CI39" s="89">
        <f t="shared" si="309"/>
        <v>-0.25470841130439</v>
      </c>
      <c r="CJ39" s="89">
        <f t="shared" si="310"/>
        <v>-0.25704578519592</v>
      </c>
      <c r="CK39" s="89">
        <f t="shared" si="311"/>
        <v>-0.273636698779265</v>
      </c>
      <c r="CR39" s="89">
        <f t="shared" si="334"/>
        <v>0.127528819838439</v>
      </c>
      <c r="CS39" s="89">
        <f t="shared" si="335"/>
        <v>0.118912575685194</v>
      </c>
      <c r="CT39" s="89">
        <f t="shared" si="336"/>
        <v>0.100358198620457</v>
      </c>
      <c r="CU39" s="89">
        <f t="shared" si="337"/>
        <v>0.240527278270391</v>
      </c>
      <c r="CV39" s="89">
        <f t="shared" si="16"/>
        <v>0.58732687241448</v>
      </c>
      <c r="CX39">
        <f t="shared" si="27"/>
        <v>0.123220697761817</v>
      </c>
    </row>
    <row r="40" spans="1:102">
      <c r="A40" t="s">
        <v>62</v>
      </c>
      <c r="B40" s="44">
        <v>2020</v>
      </c>
      <c r="C40" t="s">
        <v>58</v>
      </c>
      <c r="D40">
        <v>58224</v>
      </c>
      <c r="E40">
        <v>4.1184146</v>
      </c>
      <c r="F40">
        <v>561924</v>
      </c>
      <c r="G40">
        <v>820</v>
      </c>
      <c r="H40">
        <v>54780</v>
      </c>
      <c r="I40">
        <v>35</v>
      </c>
      <c r="J40">
        <v>24464</v>
      </c>
      <c r="K40">
        <v>31.871437</v>
      </c>
      <c r="L40">
        <v>1129682</v>
      </c>
      <c r="M40">
        <v>10971</v>
      </c>
      <c r="N40">
        <v>337663</v>
      </c>
      <c r="P40" s="96">
        <f t="shared" si="313"/>
        <v>0.306841924398625</v>
      </c>
      <c r="Q40" s="96">
        <f t="shared" si="314"/>
        <v>0.801718086329101</v>
      </c>
      <c r="R40" s="96">
        <f t="shared" si="315"/>
        <v>0.8460382803298</v>
      </c>
      <c r="S40" s="96">
        <f t="shared" si="316"/>
        <v>0.0882438863185724</v>
      </c>
      <c r="T40" s="96">
        <f t="shared" si="317"/>
        <v>0.870846181851279</v>
      </c>
      <c r="U40" s="96">
        <f t="shared" si="318"/>
        <v>0.889888888888889</v>
      </c>
      <c r="V40" s="96">
        <f t="shared" si="319"/>
        <v>0.0380528109028961</v>
      </c>
      <c r="W40" s="97">
        <f t="shared" si="320"/>
        <v>0.885089264688287</v>
      </c>
      <c r="X40" s="97">
        <f t="shared" si="321"/>
        <v>0.172430541668103</v>
      </c>
      <c r="Y40" s="96">
        <f t="shared" si="322"/>
        <v>0.88482250174703</v>
      </c>
      <c r="Z40" s="96">
        <f t="shared" si="323"/>
        <v>0.916257399878224</v>
      </c>
      <c r="AB40" s="89">
        <f t="shared" si="324"/>
        <v>0.0514820601818486</v>
      </c>
      <c r="AC40" s="89">
        <f t="shared" ref="AC40:AL40" si="358">Q40/SUM(Q$32:Q$41)</f>
        <v>0.211436642429182</v>
      </c>
      <c r="AD40" s="89">
        <f t="shared" si="358"/>
        <v>0.20575482690045</v>
      </c>
      <c r="AE40" s="89">
        <f t="shared" si="358"/>
        <v>0.0167811486237656</v>
      </c>
      <c r="AF40" s="89">
        <f t="shared" si="358"/>
        <v>0.197616801746994</v>
      </c>
      <c r="AG40" s="89">
        <f t="shared" si="358"/>
        <v>0.159892194050709</v>
      </c>
      <c r="AH40" s="89">
        <f t="shared" si="358"/>
        <v>0.0167115560144244</v>
      </c>
      <c r="AI40" s="89">
        <f t="shared" si="358"/>
        <v>0.17910696238455</v>
      </c>
      <c r="AJ40" s="89">
        <f t="shared" si="358"/>
        <v>0.0309831360340888</v>
      </c>
      <c r="AK40" s="89">
        <f t="shared" si="358"/>
        <v>0.176218005903712</v>
      </c>
      <c r="AL40" s="89">
        <f t="shared" si="358"/>
        <v>0.23910498163174</v>
      </c>
      <c r="AN40" s="89">
        <f t="shared" si="291"/>
        <v>-0.152722657853067</v>
      </c>
      <c r="AO40" s="89">
        <f t="shared" si="292"/>
        <v>-0.328536574500177</v>
      </c>
      <c r="AP40" s="89">
        <f t="shared" si="293"/>
        <v>-0.32531277998525</v>
      </c>
      <c r="AQ40" s="89">
        <f t="shared" si="294"/>
        <v>-0.0685929303720708</v>
      </c>
      <c r="AR40" s="89">
        <f t="shared" si="295"/>
        <v>-0.32042091529664</v>
      </c>
      <c r="AS40" s="89">
        <f t="shared" si="296"/>
        <v>-0.293123240637375</v>
      </c>
      <c r="AT40" s="89">
        <f t="shared" si="297"/>
        <v>-0.0683779187487644</v>
      </c>
      <c r="AU40" s="89">
        <f t="shared" si="298"/>
        <v>-0.30802315617731</v>
      </c>
      <c r="AV40" s="89">
        <f t="shared" si="299"/>
        <v>-0.107645088181105</v>
      </c>
      <c r="AW40" s="89">
        <f t="shared" si="300"/>
        <v>-0.305920340503715</v>
      </c>
      <c r="AX40" s="89">
        <f t="shared" si="301"/>
        <v>-0.342123977420952</v>
      </c>
      <c r="BL40" s="89">
        <f t="shared" si="327"/>
        <v>0.0681255522510906</v>
      </c>
      <c r="BM40" s="89">
        <f t="shared" ref="BM40:BV40" si="359">BA$37*Q40</f>
        <v>0.4256461071344</v>
      </c>
      <c r="BN40" s="89">
        <f t="shared" si="359"/>
        <v>0.209022989415676</v>
      </c>
      <c r="BO40" s="89">
        <f t="shared" si="359"/>
        <v>0.019570008105318</v>
      </c>
      <c r="BP40" s="89">
        <f t="shared" si="359"/>
        <v>0.471002002275228</v>
      </c>
      <c r="BQ40" s="89">
        <f t="shared" si="359"/>
        <v>0.211235245688442</v>
      </c>
      <c r="BR40" s="89">
        <f t="shared" si="359"/>
        <v>0.0170126026212648</v>
      </c>
      <c r="BS40" s="89">
        <f t="shared" si="359"/>
        <v>0.489384674483013</v>
      </c>
      <c r="BT40" s="89">
        <f t="shared" si="359"/>
        <v>0.0302294746011885</v>
      </c>
      <c r="BU40" s="89">
        <f t="shared" si="359"/>
        <v>0.374956032170691</v>
      </c>
      <c r="BV40" s="89">
        <f t="shared" si="359"/>
        <v>0.367347706944653</v>
      </c>
      <c r="BX40" s="89">
        <f t="shared" si="304"/>
        <v>0.702794648801166</v>
      </c>
      <c r="BY40" s="89">
        <f t="shared" si="305"/>
        <v>0.701807256068988</v>
      </c>
      <c r="BZ40" s="89">
        <f t="shared" si="306"/>
        <v>0.506397277104278</v>
      </c>
      <c r="CA40" s="89">
        <f t="shared" si="307"/>
        <v>0.772533213716532</v>
      </c>
      <c r="CC40" s="89">
        <f t="shared" si="329"/>
        <v>0.161477159295001</v>
      </c>
      <c r="CD40" s="89">
        <f t="shared" si="330"/>
        <v>0.144087224996381</v>
      </c>
      <c r="CE40" s="89">
        <f t="shared" si="331"/>
        <v>0.135025802408392</v>
      </c>
      <c r="CF40" s="89">
        <f t="shared" si="332"/>
        <v>0.166500818194363</v>
      </c>
      <c r="CH40" s="89">
        <f t="shared" si="308"/>
        <v>-0.294436091786844</v>
      </c>
      <c r="CI40" s="89">
        <f t="shared" si="309"/>
        <v>-0.279145430608214</v>
      </c>
      <c r="CJ40" s="89">
        <f t="shared" si="310"/>
        <v>-0.270360731519044</v>
      </c>
      <c r="CK40" s="89">
        <f t="shared" si="311"/>
        <v>-0.298495183561741</v>
      </c>
      <c r="CR40" s="89">
        <f t="shared" si="334"/>
        <v>0.14303384197869</v>
      </c>
      <c r="CS40" s="89">
        <f t="shared" si="335"/>
        <v>0.142487881160037</v>
      </c>
      <c r="CT40" s="89">
        <f t="shared" si="336"/>
        <v>0.110751968205677</v>
      </c>
      <c r="CU40" s="89">
        <f t="shared" si="337"/>
        <v>0.28950129156041</v>
      </c>
      <c r="CV40" s="89">
        <f t="shared" si="16"/>
        <v>0.685774982904813</v>
      </c>
      <c r="CX40">
        <f t="shared" si="27"/>
        <v>0.142760861569364</v>
      </c>
    </row>
    <row r="41" spans="1:102">
      <c r="A41" t="s">
        <v>62</v>
      </c>
      <c r="B41" s="9">
        <v>2021</v>
      </c>
      <c r="C41" t="s">
        <v>58</v>
      </c>
      <c r="D41">
        <v>58046</v>
      </c>
      <c r="E41">
        <v>4.3022037</v>
      </c>
      <c r="F41">
        <v>614549</v>
      </c>
      <c r="G41">
        <v>697</v>
      </c>
      <c r="H41">
        <v>57640</v>
      </c>
      <c r="I41">
        <v>36</v>
      </c>
      <c r="J41">
        <v>24377</v>
      </c>
      <c r="K41">
        <v>27.418034</v>
      </c>
      <c r="L41">
        <v>1239066</v>
      </c>
      <c r="M41">
        <v>11636</v>
      </c>
      <c r="N41">
        <v>354921</v>
      </c>
      <c r="P41" s="96">
        <f t="shared" si="313"/>
        <v>0.001</v>
      </c>
      <c r="Q41" s="96">
        <f t="shared" si="314"/>
        <v>1.001</v>
      </c>
      <c r="R41" s="96">
        <f t="shared" si="315"/>
        <v>1.001</v>
      </c>
      <c r="S41" s="96">
        <f t="shared" si="316"/>
        <v>0.00694844679444812</v>
      </c>
      <c r="T41" s="96">
        <f t="shared" si="317"/>
        <v>1.001</v>
      </c>
      <c r="U41" s="96">
        <f t="shared" si="318"/>
        <v>1.001</v>
      </c>
      <c r="V41" s="96">
        <f t="shared" si="319"/>
        <v>0.001</v>
      </c>
      <c r="W41" s="97">
        <f t="shared" si="320"/>
        <v>1.001</v>
      </c>
      <c r="X41" s="97">
        <f t="shared" si="321"/>
        <v>0.001</v>
      </c>
      <c r="Y41" s="96">
        <f t="shared" si="322"/>
        <v>1.001</v>
      </c>
      <c r="Z41" s="96">
        <f t="shared" si="323"/>
        <v>1.001</v>
      </c>
      <c r="AB41" s="89">
        <f t="shared" si="324"/>
        <v>0.000167780397945123</v>
      </c>
      <c r="AC41" s="89">
        <f t="shared" ref="AC41:AL41" si="360">Q41/SUM(Q$32:Q$41)</f>
        <v>0.263993145072607</v>
      </c>
      <c r="AD41" s="89">
        <f t="shared" si="360"/>
        <v>0.243441208886037</v>
      </c>
      <c r="AE41" s="89">
        <f t="shared" si="360"/>
        <v>0.00132137106859742</v>
      </c>
      <c r="AF41" s="89">
        <f t="shared" si="360"/>
        <v>0.227151961702605</v>
      </c>
      <c r="AG41" s="89">
        <f t="shared" si="360"/>
        <v>0.179856258734278</v>
      </c>
      <c r="AH41" s="89">
        <f t="shared" si="360"/>
        <v>0.000439167452230253</v>
      </c>
      <c r="AI41" s="89">
        <f t="shared" si="360"/>
        <v>0.202562697910562</v>
      </c>
      <c r="AJ41" s="89">
        <f t="shared" si="360"/>
        <v>0.00017968473412167</v>
      </c>
      <c r="AK41" s="89">
        <f t="shared" si="360"/>
        <v>0.199355490577303</v>
      </c>
      <c r="AL41" s="89">
        <f t="shared" si="360"/>
        <v>0.261219267255229</v>
      </c>
      <c r="AN41" s="89">
        <f t="shared" si="291"/>
        <v>-0.00145849060217486</v>
      </c>
      <c r="AO41" s="89">
        <f t="shared" si="292"/>
        <v>-0.351594555824416</v>
      </c>
      <c r="AP41" s="89">
        <f t="shared" si="293"/>
        <v>-0.34395316836253</v>
      </c>
      <c r="AQ41" s="89">
        <f t="shared" si="294"/>
        <v>-0.00875948164972519</v>
      </c>
      <c r="AR41" s="89">
        <f t="shared" si="295"/>
        <v>-0.33667011141735</v>
      </c>
      <c r="AS41" s="89">
        <f t="shared" si="296"/>
        <v>-0.308560913617275</v>
      </c>
      <c r="AT41" s="89">
        <f t="shared" si="297"/>
        <v>-0.00339504098350194</v>
      </c>
      <c r="AU41" s="89">
        <f t="shared" si="298"/>
        <v>-0.323433038880636</v>
      </c>
      <c r="AV41" s="89">
        <f t="shared" si="299"/>
        <v>-0.00154965625993194</v>
      </c>
      <c r="AW41" s="89">
        <f t="shared" si="300"/>
        <v>-0.321493754411399</v>
      </c>
      <c r="AX41" s="89">
        <f t="shared" si="301"/>
        <v>-0.350659469593408</v>
      </c>
      <c r="BL41" s="89">
        <f t="shared" si="327"/>
        <v>0.000222021656214706</v>
      </c>
      <c r="BM41" s="89">
        <f t="shared" ref="BM41:BV41" si="361">BA$37*Q41</f>
        <v>0.531448348873389</v>
      </c>
      <c r="BN41" s="89">
        <f t="shared" si="361"/>
        <v>0.247307973255689</v>
      </c>
      <c r="BO41" s="89">
        <f t="shared" si="361"/>
        <v>0.00154096975733605</v>
      </c>
      <c r="BP41" s="89">
        <f t="shared" si="361"/>
        <v>0.541396418912037</v>
      </c>
      <c r="BQ41" s="89">
        <f t="shared" si="361"/>
        <v>0.237609979823596</v>
      </c>
      <c r="BR41" s="89">
        <f t="shared" si="361"/>
        <v>0.000447078736566344</v>
      </c>
      <c r="BS41" s="89">
        <f t="shared" si="361"/>
        <v>0.553474184697089</v>
      </c>
      <c r="BT41" s="89">
        <f t="shared" si="361"/>
        <v>0.000175313922398821</v>
      </c>
      <c r="BU41" s="89">
        <f t="shared" si="361"/>
        <v>0.42418788792305</v>
      </c>
      <c r="BV41" s="89">
        <f t="shared" si="361"/>
        <v>0.401322875755731</v>
      </c>
      <c r="BX41" s="89">
        <f t="shared" si="304"/>
        <v>0.778978343785293</v>
      </c>
      <c r="BY41" s="89">
        <f t="shared" si="305"/>
        <v>0.780547368492969</v>
      </c>
      <c r="BZ41" s="89">
        <f t="shared" si="306"/>
        <v>0.553921263433656</v>
      </c>
      <c r="CA41" s="89">
        <f t="shared" si="307"/>
        <v>0.825686077601179</v>
      </c>
      <c r="CC41" s="89">
        <f t="shared" si="329"/>
        <v>0.178981456847093</v>
      </c>
      <c r="CD41" s="89">
        <f t="shared" si="330"/>
        <v>0.160253265169039</v>
      </c>
      <c r="CE41" s="89">
        <f t="shared" si="331"/>
        <v>0.147697601167785</v>
      </c>
      <c r="CF41" s="89">
        <f t="shared" si="332"/>
        <v>0.177956630279893</v>
      </c>
      <c r="CH41" s="89">
        <f t="shared" si="308"/>
        <v>-0.307932776810514</v>
      </c>
      <c r="CI41" s="89">
        <f t="shared" si="309"/>
        <v>-0.293423697742921</v>
      </c>
      <c r="CJ41" s="89">
        <f t="shared" si="310"/>
        <v>-0.28248470848419</v>
      </c>
      <c r="CK41" s="89">
        <f t="shared" si="311"/>
        <v>-0.307191477232203</v>
      </c>
      <c r="CR41" s="89">
        <f t="shared" si="334"/>
        <v>0.158538864118942</v>
      </c>
      <c r="CS41" s="89">
        <f t="shared" si="335"/>
        <v>0.158474481020003</v>
      </c>
      <c r="CT41" s="89">
        <f t="shared" si="336"/>
        <v>0.121145734643474</v>
      </c>
      <c r="CU41" s="89">
        <f t="shared" si="337"/>
        <v>0.309419946799466</v>
      </c>
      <c r="CV41" s="89">
        <f t="shared" si="16"/>
        <v>0.747579026581885</v>
      </c>
      <c r="CX41">
        <f t="shared" si="27"/>
        <v>0.158506672569472</v>
      </c>
    </row>
  </sheetData>
  <autoFilter xmlns:etc="http://www.wps.cn/officeDocument/2017/etCustomData" ref="A1:A41" etc:filterBottomFollowUsedRange="0">
    <extLst/>
  </autoFilter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51"/>
  <sheetViews>
    <sheetView workbookViewId="0">
      <pane xSplit="1" topLeftCell="AV1" activePane="topRight" state="frozen"/>
      <selection/>
      <selection pane="topRight" activeCell="BA10" sqref="BA10"/>
    </sheetView>
  </sheetViews>
  <sheetFormatPr defaultColWidth="8.61111111111111" defaultRowHeight="14.4"/>
  <cols>
    <col min="16" max="16" width="11.8240740740741" customWidth="1"/>
    <col min="17" max="21" width="9.47222222222222"/>
    <col min="24" max="26" width="9.47222222222222"/>
    <col min="28" max="38" width="12.787037037037"/>
    <col min="40" max="50" width="13.9351851851852"/>
    <col min="64" max="74" width="12.787037037037"/>
    <col min="76" max="79" width="12.787037037037"/>
    <col min="81" max="84" width="12.787037037037"/>
    <col min="86" max="89" width="13.9351851851852"/>
    <col min="96" max="100" width="12.787037037037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27" t="s">
        <v>52</v>
      </c>
      <c r="B2" s="28">
        <v>2012</v>
      </c>
      <c r="C2" s="27" t="s">
        <v>44</v>
      </c>
      <c r="D2">
        <v>27766</v>
      </c>
      <c r="E2">
        <v>4.5643953</v>
      </c>
      <c r="F2">
        <v>386944</v>
      </c>
      <c r="G2">
        <v>80</v>
      </c>
      <c r="H2">
        <v>16135</v>
      </c>
      <c r="I2">
        <v>10</v>
      </c>
      <c r="J2">
        <v>33448</v>
      </c>
      <c r="K2">
        <v>29.265432</v>
      </c>
      <c r="L2">
        <v>868400</v>
      </c>
      <c r="M2">
        <v>6662</v>
      </c>
      <c r="N2">
        <v>232570</v>
      </c>
      <c r="O2" s="89"/>
      <c r="P2" s="90">
        <f t="shared" ref="P2:U2" si="0">(D2-MIN(D$2:D$11))/(MAX(D$2:D$11)-MIN(D$2:D$11))+0.001</f>
        <v>0.63868115942029</v>
      </c>
      <c r="Q2" s="91">
        <f t="shared" si="0"/>
        <v>0.384928433254276</v>
      </c>
      <c r="R2" s="91">
        <f t="shared" si="0"/>
        <v>0.001</v>
      </c>
      <c r="S2" s="91">
        <f t="shared" si="0"/>
        <v>0.348150259067358</v>
      </c>
      <c r="T2" s="91">
        <f t="shared" si="0"/>
        <v>1.001</v>
      </c>
      <c r="U2" s="91">
        <f t="shared" si="0"/>
        <v>0.001</v>
      </c>
      <c r="V2" s="91">
        <f t="shared" ref="V2:V11" si="1">(MAX(J$2:J$11)-J2)/(MAX(J$2:J$11)-MIN(J$2:J$11))+0.001</f>
        <v>0.0376626229950128</v>
      </c>
      <c r="W2" s="91">
        <f t="shared" ref="W2:W11" si="2">(MAX(K$2:K$11)-K2)/(MAX(K$2:K$11)-MIN(K$2:K$11))+0.001</f>
        <v>0.281972883630916</v>
      </c>
      <c r="X2" s="91">
        <f t="shared" ref="X2:Z2" si="3">(L2-MIN(L$2:L$11))/(MAX(L$2:L$11)-MIN(L$2:L$11))+0.001</f>
        <v>0.001</v>
      </c>
      <c r="Y2" s="91">
        <f t="shared" si="3"/>
        <v>0.001</v>
      </c>
      <c r="Z2" s="91">
        <f t="shared" si="3"/>
        <v>0.001</v>
      </c>
      <c r="AA2" s="91"/>
      <c r="AB2" s="89">
        <f t="shared" ref="AB2:AL2" si="4">P2/SUM(P$2:P$11)</f>
        <v>0.0947333347664395</v>
      </c>
      <c r="AC2" s="89">
        <f t="shared" si="4"/>
        <v>0.132102531012056</v>
      </c>
      <c r="AD2" s="89">
        <f t="shared" si="4"/>
        <v>0.000149308309104168</v>
      </c>
      <c r="AE2" s="89">
        <f t="shared" si="4"/>
        <v>0.114287415168472</v>
      </c>
      <c r="AF2" s="89">
        <f t="shared" si="4"/>
        <v>0.493264950648345</v>
      </c>
      <c r="AG2" s="89">
        <f t="shared" si="4"/>
        <v>0.000358708648864089</v>
      </c>
      <c r="AH2" s="89">
        <f t="shared" si="4"/>
        <v>0.00840150952291751</v>
      </c>
      <c r="AI2" s="89">
        <f t="shared" si="4"/>
        <v>0.0467118485872714</v>
      </c>
      <c r="AJ2" s="89">
        <f t="shared" si="4"/>
        <v>0.000233325639821617</v>
      </c>
      <c r="AK2" s="89">
        <f t="shared" si="4"/>
        <v>0.000202817007982964</v>
      </c>
      <c r="AL2" s="89">
        <f t="shared" si="4"/>
        <v>0.000230645139234495</v>
      </c>
      <c r="AM2" s="89"/>
      <c r="AN2" s="89">
        <f t="shared" ref="AN2:AX2" si="5">AB2*LN(AB2)</f>
        <v>-0.223257039889205</v>
      </c>
      <c r="AO2" s="89">
        <f t="shared" si="5"/>
        <v>-0.267398892739003</v>
      </c>
      <c r="AP2" s="89">
        <f t="shared" si="5"/>
        <v>-0.00131533113117243</v>
      </c>
      <c r="AQ2" s="89">
        <f t="shared" si="5"/>
        <v>-0.247893839881428</v>
      </c>
      <c r="AR2" s="89">
        <f t="shared" si="5"/>
        <v>-0.348594693218012</v>
      </c>
      <c r="AS2" s="89">
        <f t="shared" si="5"/>
        <v>-0.00284563573368745</v>
      </c>
      <c r="AT2" s="89">
        <f t="shared" si="5"/>
        <v>-0.0401537031561407</v>
      </c>
      <c r="AU2" s="89">
        <f t="shared" si="5"/>
        <v>-0.143113773151</v>
      </c>
      <c r="AV2" s="89">
        <f t="shared" si="5"/>
        <v>-0.00195131993825676</v>
      </c>
      <c r="AW2" s="89">
        <f t="shared" si="5"/>
        <v>-0.00172459488517113</v>
      </c>
      <c r="AX2" s="89">
        <f t="shared" si="5"/>
        <v>-0.0019315677536801</v>
      </c>
      <c r="AY2" s="89"/>
      <c r="AZ2" s="89">
        <f t="shared" ref="AZ2:BJ2" si="6">SUM(AN2:AN11)</f>
        <v>-2.18478547183929</v>
      </c>
      <c r="BA2" s="89">
        <f t="shared" si="6"/>
        <v>-1.76604858362647</v>
      </c>
      <c r="BB2" s="89">
        <f t="shared" si="6"/>
        <v>-2.15444285100675</v>
      </c>
      <c r="BC2" s="89">
        <f t="shared" si="6"/>
        <v>-2.00550451710543</v>
      </c>
      <c r="BD2" s="89">
        <f t="shared" si="6"/>
        <v>-1.46196916342298</v>
      </c>
      <c r="BE2" s="89">
        <f t="shared" si="6"/>
        <v>-1.60023315605664</v>
      </c>
      <c r="BF2" s="89">
        <f t="shared" si="6"/>
        <v>-1.93356828979309</v>
      </c>
      <c r="BG2" s="89">
        <f t="shared" si="6"/>
        <v>-2.14210341644508</v>
      </c>
      <c r="BH2" s="89">
        <f t="shared" si="6"/>
        <v>-1.96782346613261</v>
      </c>
      <c r="BI2" s="89">
        <f t="shared" si="6"/>
        <v>-2.07387434646898</v>
      </c>
      <c r="BJ2" s="89">
        <f t="shared" si="6"/>
        <v>-2.06470000825659</v>
      </c>
      <c r="BK2" s="89"/>
      <c r="BL2" s="89">
        <f t="shared" ref="BL2:BV2" si="7">AZ$7*P2</f>
        <v>0.130065092507735</v>
      </c>
      <c r="BM2" s="89">
        <f t="shared" si="7"/>
        <v>0.250577835917189</v>
      </c>
      <c r="BN2" s="89">
        <f t="shared" si="7"/>
        <v>0.000145381111648963</v>
      </c>
      <c r="BO2" s="89">
        <f t="shared" si="7"/>
        <v>0.0421506240690032</v>
      </c>
      <c r="BP2" s="89">
        <f t="shared" si="7"/>
        <v>0.542456205753776</v>
      </c>
      <c r="BQ2" s="89">
        <f t="shared" si="7"/>
        <v>0.000337015501145285</v>
      </c>
      <c r="BR2" s="89">
        <f t="shared" si="7"/>
        <v>0.0178317000565465</v>
      </c>
      <c r="BS2" s="89">
        <f t="shared" si="7"/>
        <v>0.148470342247865</v>
      </c>
      <c r="BT2" s="89">
        <f t="shared" si="7"/>
        <v>0.000263664627050142</v>
      </c>
      <c r="BU2" s="89">
        <f t="shared" si="7"/>
        <v>0.000433333884740785</v>
      </c>
      <c r="BV2" s="89">
        <f t="shared" si="7"/>
        <v>0.000303001488209074</v>
      </c>
      <c r="BW2" s="89"/>
      <c r="BX2" s="89">
        <f t="shared" ref="BX2:BX41" si="8">SUM(BL2:BN2)</f>
        <v>0.380788309536573</v>
      </c>
      <c r="BY2" s="89">
        <f t="shared" ref="BY2:BY41" si="9">SUM(BO2:BQ2)</f>
        <v>0.584943845323925</v>
      </c>
      <c r="BZ2" s="89">
        <f t="shared" ref="BZ2:BZ41" si="10">SUM(BR2:BS2)</f>
        <v>0.166302042304411</v>
      </c>
      <c r="CA2" s="89">
        <f t="shared" ref="CA2:CA41" si="11">SUM(BT2:BV2)</f>
        <v>0.001</v>
      </c>
      <c r="CB2" s="89"/>
      <c r="CC2" s="89">
        <f t="shared" ref="CC2:CF2" si="12">BX2/SUM(BX$2:BX$11)</f>
        <v>0.0897344670287176</v>
      </c>
      <c r="CD2" s="89">
        <f t="shared" si="12"/>
        <v>0.242910562051968</v>
      </c>
      <c r="CE2" s="89">
        <f t="shared" si="12"/>
        <v>0.0313725936898819</v>
      </c>
      <c r="CF2" s="89">
        <f t="shared" si="12"/>
        <v>0.000218325497312511</v>
      </c>
      <c r="CG2" s="89"/>
      <c r="CH2" s="89">
        <f t="shared" ref="CH2:CK2" si="13">CC2*LN(CC2)</f>
        <v>-0.216340856702229</v>
      </c>
      <c r="CI2" s="89">
        <f t="shared" si="13"/>
        <v>-0.343733496234016</v>
      </c>
      <c r="CJ2" s="89">
        <f t="shared" si="13"/>
        <v>-0.108606290471521</v>
      </c>
      <c r="CK2" s="89">
        <f t="shared" si="13"/>
        <v>-0.0018403799106408</v>
      </c>
      <c r="CL2" s="89"/>
      <c r="CM2" s="89">
        <f t="shared" ref="CM2:CP2" si="14">SUM(CH2:CH11)</f>
        <v>-2.16761717911547</v>
      </c>
      <c r="CN2" s="89">
        <f t="shared" si="14"/>
        <v>-2.05614603272029</v>
      </c>
      <c r="CO2" s="89">
        <f t="shared" si="14"/>
        <v>-2.1985817641894</v>
      </c>
      <c r="CP2" s="89">
        <f t="shared" si="14"/>
        <v>-2.13830697952982</v>
      </c>
      <c r="CQ2" s="89"/>
      <c r="CR2" s="89">
        <f t="shared" ref="CR2:CU2" si="15">CM$7*BX2</f>
        <v>0.0649494560182233</v>
      </c>
      <c r="CS2" s="89">
        <f t="shared" si="15"/>
        <v>0.13833980463265</v>
      </c>
      <c r="CT2" s="89">
        <f t="shared" si="15"/>
        <v>0.0377504779802573</v>
      </c>
      <c r="CU2" s="89">
        <f t="shared" si="15"/>
        <v>0.00036593373180978</v>
      </c>
      <c r="CV2" s="89">
        <f t="shared" ref="CV2:CV41" si="16">SUM(CR2:CU2)</f>
        <v>0.24140567236294</v>
      </c>
      <c r="CW2" s="89">
        <f>AVERAGE(CV2:CV11)</f>
        <v>0.417269259263715</v>
      </c>
      <c r="CX2">
        <f>MEDIAN(CR2:CV2)</f>
        <v>0.0649494560182233</v>
      </c>
    </row>
    <row r="3" spans="1:102">
      <c r="A3" s="27" t="s">
        <v>52</v>
      </c>
      <c r="B3" s="28">
        <v>2013</v>
      </c>
      <c r="C3" s="27" t="s">
        <v>44</v>
      </c>
      <c r="D3">
        <v>27767</v>
      </c>
      <c r="E3">
        <v>4.2828898</v>
      </c>
      <c r="F3">
        <v>434653</v>
      </c>
      <c r="G3">
        <v>72</v>
      </c>
      <c r="H3">
        <v>15334</v>
      </c>
      <c r="I3">
        <v>11</v>
      </c>
      <c r="J3">
        <v>28267</v>
      </c>
      <c r="K3">
        <v>33.434055</v>
      </c>
      <c r="L3">
        <v>1022800</v>
      </c>
      <c r="M3">
        <v>7701</v>
      </c>
      <c r="N3">
        <v>244209</v>
      </c>
      <c r="O3" s="89"/>
      <c r="P3" s="90">
        <f t="shared" ref="P3:U3" si="17">(D3-MIN(D$2:D$11))/(MAX(D$2:D$11)-MIN(D$2:D$11))+0.001</f>
        <v>0.645927536231884</v>
      </c>
      <c r="Q3" s="91">
        <f t="shared" si="17"/>
        <v>0.24529880810711</v>
      </c>
      <c r="R3" s="91">
        <f t="shared" si="17"/>
        <v>0.297596313450002</v>
      </c>
      <c r="S3" s="91">
        <f t="shared" si="17"/>
        <v>0.306699481865285</v>
      </c>
      <c r="T3" s="91">
        <f t="shared" si="17"/>
        <v>0.517012084592145</v>
      </c>
      <c r="U3" s="91">
        <f t="shared" si="17"/>
        <v>0.112111111111111</v>
      </c>
      <c r="V3" s="91">
        <f t="shared" si="1"/>
        <v>0.73600471761693</v>
      </c>
      <c r="W3" s="91">
        <f t="shared" si="2"/>
        <v>0.001</v>
      </c>
      <c r="X3" s="91">
        <f t="shared" ref="X3:Z3" si="18">(L3-MIN(L$2:L$11))/(MAX(L$2:L$11)-MIN(L$2:L$11))+0.001</f>
        <v>0.439885730528709</v>
      </c>
      <c r="Y3" s="91">
        <f t="shared" si="18"/>
        <v>0.174051299133911</v>
      </c>
      <c r="Z3" s="91">
        <f t="shared" si="18"/>
        <v>0.105554437657204</v>
      </c>
      <c r="AA3" s="89"/>
      <c r="AB3" s="89">
        <f t="shared" ref="AB3:AL3" si="19">P3/SUM(P$2:P$11)</f>
        <v>0.0958081644059416</v>
      </c>
      <c r="AC3" s="89">
        <f t="shared" si="19"/>
        <v>0.0841834237373266</v>
      </c>
      <c r="AD3" s="89">
        <f t="shared" si="19"/>
        <v>0.0444336023568538</v>
      </c>
      <c r="AE3" s="89">
        <f t="shared" si="19"/>
        <v>0.100680353103261</v>
      </c>
      <c r="AF3" s="89">
        <f t="shared" si="19"/>
        <v>0.254769171219723</v>
      </c>
      <c r="AG3" s="89">
        <f t="shared" si="19"/>
        <v>0.0402152251893185</v>
      </c>
      <c r="AH3" s="89">
        <f t="shared" si="19"/>
        <v>0.164182687031375</v>
      </c>
      <c r="AI3" s="89">
        <f t="shared" si="19"/>
        <v>0.000165660782646087</v>
      </c>
      <c r="AJ3" s="89">
        <f t="shared" si="19"/>
        <v>0.10263661952401</v>
      </c>
      <c r="AK3" s="89">
        <f t="shared" si="19"/>
        <v>0.0353005637258876</v>
      </c>
      <c r="AL3" s="89">
        <f t="shared" si="19"/>
        <v>0.0243456179702648</v>
      </c>
      <c r="AM3" s="89"/>
      <c r="AN3" s="89">
        <f t="shared" ref="AN3:AX3" si="20">AB3*LN(AB3)</f>
        <v>-0.224709175305549</v>
      </c>
      <c r="AO3" s="89">
        <f t="shared" si="20"/>
        <v>-0.2083335377896</v>
      </c>
      <c r="AP3" s="89">
        <f t="shared" si="20"/>
        <v>-0.138355541946466</v>
      </c>
      <c r="AQ3" s="89">
        <f t="shared" si="20"/>
        <v>-0.231142417938878</v>
      </c>
      <c r="AR3" s="89">
        <f t="shared" si="20"/>
        <v>-0.348370690779244</v>
      </c>
      <c r="AS3" s="89">
        <f t="shared" si="20"/>
        <v>-0.129232012976402</v>
      </c>
      <c r="AT3" s="89">
        <f t="shared" si="20"/>
        <v>-0.296641260691881</v>
      </c>
      <c r="AU3" s="89">
        <f t="shared" si="20"/>
        <v>-0.00144217126431723</v>
      </c>
      <c r="AV3" s="89">
        <f t="shared" si="20"/>
        <v>-0.233658473295946</v>
      </c>
      <c r="AW3" s="89">
        <f t="shared" si="20"/>
        <v>-0.118040014018014</v>
      </c>
      <c r="AX3" s="89">
        <f t="shared" si="20"/>
        <v>-0.090453791923069</v>
      </c>
      <c r="AY3" s="89" t="s">
        <v>181</v>
      </c>
      <c r="AZ3" s="91">
        <f t="shared" ref="AZ3:BJ3" si="21">-1/LN(10)*AZ2</f>
        <v>0.948840274562194</v>
      </c>
      <c r="BA3" s="91">
        <f t="shared" si="21"/>
        <v>0.76698515464203</v>
      </c>
      <c r="BB3" s="91">
        <f t="shared" si="21"/>
        <v>0.935662641768141</v>
      </c>
      <c r="BC3" s="91">
        <f t="shared" si="21"/>
        <v>0.870979545210933</v>
      </c>
      <c r="BD3" s="91">
        <f t="shared" si="21"/>
        <v>0.634925140387313</v>
      </c>
      <c r="BE3" s="91">
        <f t="shared" si="21"/>
        <v>0.694972429434023</v>
      </c>
      <c r="BF3" s="91">
        <f t="shared" si="21"/>
        <v>0.839738038640249</v>
      </c>
      <c r="BG3" s="91">
        <f t="shared" si="21"/>
        <v>0.930303693428203</v>
      </c>
      <c r="BH3" s="91">
        <f t="shared" si="21"/>
        <v>0.854614872701124</v>
      </c>
      <c r="BI3" s="91">
        <f t="shared" si="21"/>
        <v>0.900672184832192</v>
      </c>
      <c r="BJ3" s="91">
        <f t="shared" si="21"/>
        <v>0.896687820371437</v>
      </c>
      <c r="BK3" s="89"/>
      <c r="BL3" s="89">
        <f t="shared" ref="BL3:BV3" si="22">AZ$7*P3</f>
        <v>0.131540790759428</v>
      </c>
      <c r="BM3" s="89">
        <f t="shared" si="22"/>
        <v>0.159682785625612</v>
      </c>
      <c r="BN3" s="89">
        <f t="shared" si="22"/>
        <v>0.0432648828719946</v>
      </c>
      <c r="BO3" s="89">
        <f t="shared" si="22"/>
        <v>0.037132169876572</v>
      </c>
      <c r="BP3" s="89">
        <f t="shared" si="22"/>
        <v>0.280176237499206</v>
      </c>
      <c r="BQ3" s="89">
        <f t="shared" si="22"/>
        <v>0.0377831822950658</v>
      </c>
      <c r="BR3" s="89">
        <f t="shared" si="22"/>
        <v>0.348467905872784</v>
      </c>
      <c r="BS3" s="89">
        <f t="shared" si="22"/>
        <v>0.000526541206147335</v>
      </c>
      <c r="BT3" s="89">
        <f t="shared" si="22"/>
        <v>0.115982307084531</v>
      </c>
      <c r="BU3" s="89">
        <f t="shared" si="22"/>
        <v>0.075422325597878</v>
      </c>
      <c r="BV3" s="89">
        <f t="shared" si="22"/>
        <v>0.0319831516972047</v>
      </c>
      <c r="BW3" s="89"/>
      <c r="BX3" s="89">
        <f t="shared" si="8"/>
        <v>0.334488459257036</v>
      </c>
      <c r="BY3" s="89">
        <f t="shared" si="9"/>
        <v>0.355091589670844</v>
      </c>
      <c r="BZ3" s="89">
        <f t="shared" si="10"/>
        <v>0.348994447078931</v>
      </c>
      <c r="CA3" s="89">
        <f t="shared" si="11"/>
        <v>0.223387784379614</v>
      </c>
      <c r="CB3" s="89"/>
      <c r="CC3" s="89">
        <f t="shared" ref="CC3:CF3" si="23">BX3/SUM(BX$2:BX$11)</f>
        <v>0.0788237003788693</v>
      </c>
      <c r="CD3" s="89">
        <f t="shared" si="23"/>
        <v>0.147459449853867</v>
      </c>
      <c r="CE3" s="89">
        <f t="shared" si="23"/>
        <v>0.0658372010139884</v>
      </c>
      <c r="CF3" s="89">
        <f t="shared" si="23"/>
        <v>0.0487712491182192</v>
      </c>
      <c r="CG3" s="89"/>
      <c r="CH3" s="89">
        <f t="shared" ref="CH3:CK3" si="24">CC3*LN(CC3)</f>
        <v>-0.200254886813007</v>
      </c>
      <c r="CI3" s="89">
        <f t="shared" si="24"/>
        <v>-0.282267182270286</v>
      </c>
      <c r="CJ3" s="89">
        <f t="shared" si="24"/>
        <v>-0.179114729464337</v>
      </c>
      <c r="CK3" s="89">
        <f t="shared" si="24"/>
        <v>-0.147319132376748</v>
      </c>
      <c r="CL3" s="89" t="s">
        <v>181</v>
      </c>
      <c r="CM3" s="91">
        <f t="shared" ref="CM3:CP3" si="25">-1/LN(10)*CM2</f>
        <v>0.941384179768539</v>
      </c>
      <c r="CN3" s="91">
        <f t="shared" si="25"/>
        <v>0.892972875997687</v>
      </c>
      <c r="CO3" s="91">
        <f t="shared" si="25"/>
        <v>0.954831928200571</v>
      </c>
      <c r="CP3" s="91">
        <f t="shared" si="25"/>
        <v>0.92865492182501</v>
      </c>
      <c r="CQ3" s="89"/>
      <c r="CR3" s="89">
        <f t="shared" ref="CR3:CU3" si="26">CM$7*BX3</f>
        <v>0.0570522858213732</v>
      </c>
      <c r="CS3" s="89">
        <f t="shared" si="26"/>
        <v>0.0839795162124639</v>
      </c>
      <c r="CT3" s="89">
        <f t="shared" si="26"/>
        <v>0.0792215598024308</v>
      </c>
      <c r="CU3" s="89">
        <f t="shared" si="26"/>
        <v>0.0817451255787507</v>
      </c>
      <c r="CV3" s="89">
        <f t="shared" si="16"/>
        <v>0.301998487415019</v>
      </c>
      <c r="CW3" s="89"/>
      <c r="CX3">
        <f t="shared" ref="CX3:CX34" si="27">MEDIAN(CR3:CV3)</f>
        <v>0.0817451255787507</v>
      </c>
    </row>
    <row r="4" spans="1:102">
      <c r="A4" s="27" t="s">
        <v>52</v>
      </c>
      <c r="B4" s="28">
        <v>2014</v>
      </c>
      <c r="C4" s="27" t="s">
        <v>44</v>
      </c>
      <c r="D4">
        <v>27678</v>
      </c>
      <c r="E4">
        <v>3.9030277</v>
      </c>
      <c r="F4">
        <v>486744</v>
      </c>
      <c r="G4">
        <v>64</v>
      </c>
      <c r="H4">
        <v>14533</v>
      </c>
      <c r="I4">
        <v>12</v>
      </c>
      <c r="J4">
        <v>33440</v>
      </c>
      <c r="K4">
        <v>27.471186</v>
      </c>
      <c r="L4">
        <v>1160200</v>
      </c>
      <c r="M4">
        <v>8741</v>
      </c>
      <c r="N4">
        <v>268200</v>
      </c>
      <c r="O4" s="89"/>
      <c r="P4" s="90">
        <f t="shared" ref="P4:U4" si="28">(D4-MIN(D$2:D$11))/(MAX(D$2:D$11)-MIN(D$2:D$11))+0.001</f>
        <v>0.001</v>
      </c>
      <c r="Q4" s="91">
        <f t="shared" si="28"/>
        <v>0.0568832971113552</v>
      </c>
      <c r="R4" s="91">
        <f t="shared" si="28"/>
        <v>0.621434552858164</v>
      </c>
      <c r="S4" s="91">
        <f t="shared" si="28"/>
        <v>0.265248704663212</v>
      </c>
      <c r="T4" s="91">
        <f t="shared" si="28"/>
        <v>0.03302416918429</v>
      </c>
      <c r="U4" s="91">
        <f t="shared" si="28"/>
        <v>0.223222222222222</v>
      </c>
      <c r="V4" s="91">
        <f t="shared" si="1"/>
        <v>0.0387409354360426</v>
      </c>
      <c r="W4" s="91">
        <f t="shared" si="2"/>
        <v>0.402908375413991</v>
      </c>
      <c r="X4" s="91">
        <f t="shared" ref="X4:Z4" si="29">(L4-MIN(L$2:L$11))/(MAX(L$2:L$11)-MIN(L$2:L$11))+0.001</f>
        <v>0.830448550312678</v>
      </c>
      <c r="Y4" s="91">
        <f t="shared" si="29"/>
        <v>0.347269153897402</v>
      </c>
      <c r="Z4" s="91">
        <f t="shared" si="29"/>
        <v>0.321068271649299</v>
      </c>
      <c r="AA4" s="89"/>
      <c r="AB4" s="89">
        <f t="shared" ref="AB4:AL4" si="30">P4/SUM(P$2:P$11)</f>
        <v>0.000148326490251295</v>
      </c>
      <c r="AC4" s="89">
        <f t="shared" si="30"/>
        <v>0.0195216223888479</v>
      </c>
      <c r="AD4" s="89">
        <f t="shared" si="30"/>
        <v>0.0927853423061574</v>
      </c>
      <c r="AE4" s="89">
        <f t="shared" si="30"/>
        <v>0.0870732910380488</v>
      </c>
      <c r="AF4" s="89">
        <f t="shared" si="30"/>
        <v>0.0162733917911003</v>
      </c>
      <c r="AG4" s="89">
        <f t="shared" si="30"/>
        <v>0.0800717417297728</v>
      </c>
      <c r="AH4" s="89">
        <f t="shared" si="30"/>
        <v>0.00864205177732162</v>
      </c>
      <c r="AI4" s="89">
        <f t="shared" si="30"/>
        <v>0.066746116805745</v>
      </c>
      <c r="AJ4" s="89">
        <f t="shared" si="30"/>
        <v>0.19376493934064</v>
      </c>
      <c r="AK4" s="89">
        <f t="shared" si="30"/>
        <v>0.0704320907582465</v>
      </c>
      <c r="AL4" s="89">
        <f t="shared" si="30"/>
        <v>0.0740528362183313</v>
      </c>
      <c r="AM4" s="89"/>
      <c r="AN4" s="89">
        <f t="shared" ref="AN4:AX4" si="31">AB4*LN(AB4)</f>
        <v>-0.00130766038437642</v>
      </c>
      <c r="AO4" s="89">
        <f t="shared" si="31"/>
        <v>-0.0768416462033276</v>
      </c>
      <c r="AP4" s="89">
        <f t="shared" si="31"/>
        <v>-0.220594052390823</v>
      </c>
      <c r="AQ4" s="89">
        <f t="shared" si="31"/>
        <v>-0.212546346561123</v>
      </c>
      <c r="AR4" s="89">
        <f t="shared" si="31"/>
        <v>-0.0670174711782127</v>
      </c>
      <c r="AS4" s="89">
        <f t="shared" si="31"/>
        <v>-0.202167717798405</v>
      </c>
      <c r="AT4" s="89">
        <f t="shared" si="31"/>
        <v>-0.0410593839916603</v>
      </c>
      <c r="AU4" s="89">
        <f t="shared" si="31"/>
        <v>-0.180672337575872</v>
      </c>
      <c r="AV4" s="89">
        <f t="shared" si="31"/>
        <v>-0.317989484161805</v>
      </c>
      <c r="AW4" s="89">
        <f t="shared" si="31"/>
        <v>-0.186863822659564</v>
      </c>
      <c r="AX4" s="89">
        <f t="shared" si="31"/>
        <v>-0.192757787814241</v>
      </c>
      <c r="AY4" s="91" t="s">
        <v>182</v>
      </c>
      <c r="AZ4" s="89">
        <f t="shared" ref="AZ4:BJ4" si="32">1-AZ3</f>
        <v>0.0511597254378062</v>
      </c>
      <c r="BA4" s="89">
        <f t="shared" si="32"/>
        <v>0.23301484535797</v>
      </c>
      <c r="BB4" s="89">
        <f t="shared" si="32"/>
        <v>0.0643373582318587</v>
      </c>
      <c r="BC4" s="89">
        <f t="shared" si="32"/>
        <v>0.129020454789067</v>
      </c>
      <c r="BD4" s="89">
        <f t="shared" si="32"/>
        <v>0.365074859612687</v>
      </c>
      <c r="BE4" s="89">
        <f t="shared" si="32"/>
        <v>0.305027570565977</v>
      </c>
      <c r="BF4" s="89">
        <f t="shared" si="32"/>
        <v>0.160261961359751</v>
      </c>
      <c r="BG4" s="89">
        <f t="shared" si="32"/>
        <v>0.0696963065717974</v>
      </c>
      <c r="BH4" s="89">
        <f t="shared" si="32"/>
        <v>0.145385127298876</v>
      </c>
      <c r="BI4" s="89">
        <f t="shared" si="32"/>
        <v>0.0993278151678083</v>
      </c>
      <c r="BJ4" s="89">
        <f t="shared" si="32"/>
        <v>0.103312179628563</v>
      </c>
      <c r="BK4" s="89"/>
      <c r="BL4" s="89">
        <f t="shared" ref="BL4:BV4" si="33">AZ$7*P4</f>
        <v>0.000203646358733661</v>
      </c>
      <c r="BM4" s="89">
        <f t="shared" si="33"/>
        <v>0.0370294638135556</v>
      </c>
      <c r="BN4" s="89">
        <f t="shared" si="33"/>
        <v>0.0903448461115962</v>
      </c>
      <c r="BO4" s="89">
        <f t="shared" si="33"/>
        <v>0.0321137156841408</v>
      </c>
      <c r="BP4" s="89">
        <f t="shared" si="33"/>
        <v>0.0178962692446361</v>
      </c>
      <c r="BQ4" s="89">
        <f t="shared" si="33"/>
        <v>0.0752293490889862</v>
      </c>
      <c r="BR4" s="89">
        <f t="shared" si="33"/>
        <v>0.0183422365642728</v>
      </c>
      <c r="BS4" s="89">
        <f t="shared" si="33"/>
        <v>0.212147861957346</v>
      </c>
      <c r="BT4" s="89">
        <f t="shared" si="33"/>
        <v>0.218959907302523</v>
      </c>
      <c r="BU4" s="89">
        <f t="shared" si="33"/>
        <v>0.150483491509007</v>
      </c>
      <c r="BV4" s="89">
        <f t="shared" si="33"/>
        <v>0.0972841641264527</v>
      </c>
      <c r="BW4" s="89"/>
      <c r="BX4" s="89">
        <f t="shared" si="8"/>
        <v>0.127577956283886</v>
      </c>
      <c r="BY4" s="89">
        <f t="shared" si="9"/>
        <v>0.125239334017763</v>
      </c>
      <c r="BZ4" s="89">
        <f t="shared" si="10"/>
        <v>0.230490098521619</v>
      </c>
      <c r="CA4" s="89">
        <f t="shared" si="11"/>
        <v>0.466727562937983</v>
      </c>
      <c r="CB4" s="89"/>
      <c r="CC4" s="89">
        <f t="shared" ref="CC4:CF4" si="34">BX4/SUM(BX$2:BX$11)</f>
        <v>0.0300643155922515</v>
      </c>
      <c r="CD4" s="89">
        <f t="shared" si="34"/>
        <v>0.0520083376557662</v>
      </c>
      <c r="CE4" s="89">
        <f t="shared" si="34"/>
        <v>0.0434815598790021</v>
      </c>
      <c r="CF4" s="89">
        <f t="shared" si="34"/>
        <v>0.101898527287891</v>
      </c>
      <c r="CG4" s="89"/>
      <c r="CH4" s="89">
        <f t="shared" ref="CH4:CK4" si="35">CC4*LN(CC4)</f>
        <v>-0.105357878782902</v>
      </c>
      <c r="CI4" s="89">
        <f t="shared" si="35"/>
        <v>-0.153754913192338</v>
      </c>
      <c r="CJ4" s="89">
        <f t="shared" si="35"/>
        <v>-0.136332880365595</v>
      </c>
      <c r="CK4" s="89">
        <f t="shared" si="35"/>
        <v>-0.232713593594521</v>
      </c>
      <c r="CL4" s="91" t="s">
        <v>182</v>
      </c>
      <c r="CM4" s="89">
        <f t="shared" ref="CM4:CP4" si="36">1-CM3</f>
        <v>0.0586158202314606</v>
      </c>
      <c r="CN4" s="89">
        <f t="shared" si="36"/>
        <v>0.107027124002313</v>
      </c>
      <c r="CO4" s="89">
        <f t="shared" si="36"/>
        <v>0.0451680717994289</v>
      </c>
      <c r="CP4" s="89">
        <f t="shared" si="36"/>
        <v>0.0713450781749897</v>
      </c>
      <c r="CQ4" s="89"/>
      <c r="CR4" s="89">
        <f t="shared" ref="CR4:CU4" si="37">CM$7*BX4</f>
        <v>0.0217604339551269</v>
      </c>
      <c r="CS4" s="89">
        <f t="shared" si="37"/>
        <v>0.0296192277922782</v>
      </c>
      <c r="CT4" s="89">
        <f t="shared" si="37"/>
        <v>0.0523211336934791</v>
      </c>
      <c r="CU4" s="89">
        <f t="shared" si="37"/>
        <v>0.17079135884438</v>
      </c>
      <c r="CV4" s="89">
        <f t="shared" si="16"/>
        <v>0.274492154285264</v>
      </c>
      <c r="CW4" s="89"/>
      <c r="CX4">
        <f t="shared" si="27"/>
        <v>0.0523211336934791</v>
      </c>
    </row>
    <row r="5" spans="1:102">
      <c r="A5" s="27" t="s">
        <v>52</v>
      </c>
      <c r="B5" s="28">
        <v>2015</v>
      </c>
      <c r="C5" s="27" t="s">
        <v>44</v>
      </c>
      <c r="D5">
        <v>27752</v>
      </c>
      <c r="E5">
        <v>4.0545907</v>
      </c>
      <c r="F5">
        <v>512243</v>
      </c>
      <c r="G5">
        <v>64</v>
      </c>
      <c r="H5">
        <v>14480</v>
      </c>
      <c r="I5">
        <v>14</v>
      </c>
      <c r="J5">
        <v>33720</v>
      </c>
      <c r="K5">
        <v>24.339066</v>
      </c>
      <c r="L5">
        <v>1049230</v>
      </c>
      <c r="M5">
        <v>8208</v>
      </c>
      <c r="N5">
        <v>270580</v>
      </c>
      <c r="O5" s="89"/>
      <c r="P5" s="90">
        <f t="shared" ref="P5:U5" si="38">(D5-MIN(D$2:D$11))/(MAX(D$2:D$11)-MIN(D$2:D$11))+0.001</f>
        <v>0.537231884057971</v>
      </c>
      <c r="Q5" s="91">
        <f t="shared" si="38"/>
        <v>0.132060104939906</v>
      </c>
      <c r="R5" s="91">
        <f t="shared" si="38"/>
        <v>0.779956202791334</v>
      </c>
      <c r="S5" s="91">
        <f t="shared" si="38"/>
        <v>0.265248704663212</v>
      </c>
      <c r="T5" s="91">
        <f t="shared" si="38"/>
        <v>0.001</v>
      </c>
      <c r="U5" s="91">
        <f t="shared" si="38"/>
        <v>0.445444444444444</v>
      </c>
      <c r="V5" s="91">
        <f t="shared" si="1"/>
        <v>0.001</v>
      </c>
      <c r="W5" s="91">
        <f t="shared" si="2"/>
        <v>0.614019043919649</v>
      </c>
      <c r="X5" s="91">
        <f t="shared" ref="X5:Z5" si="39">(L5-MIN(L$2:L$11))/(MAX(L$2:L$11)-MIN(L$2:L$11))+0.001</f>
        <v>0.515013644115975</v>
      </c>
      <c r="Y5" s="91">
        <f t="shared" si="39"/>
        <v>0.258495003331113</v>
      </c>
      <c r="Z5" s="91">
        <f t="shared" si="39"/>
        <v>0.342448077614086</v>
      </c>
      <c r="AA5" s="89"/>
      <c r="AB5" s="89">
        <f t="shared" ref="AB5:AL5" si="40">P5/SUM(P$2:P$11)</f>
        <v>0.0796857198134096</v>
      </c>
      <c r="AC5" s="89">
        <f t="shared" si="40"/>
        <v>0.045321344440033</v>
      </c>
      <c r="AD5" s="89">
        <f t="shared" si="40"/>
        <v>0.116453941814082</v>
      </c>
      <c r="AE5" s="89">
        <f t="shared" si="40"/>
        <v>0.0870732910380488</v>
      </c>
      <c r="AF5" s="89">
        <f t="shared" si="40"/>
        <v>0.000492772178469875</v>
      </c>
      <c r="AG5" s="89">
        <f t="shared" si="40"/>
        <v>0.159784774810682</v>
      </c>
      <c r="AH5" s="89">
        <f t="shared" si="40"/>
        <v>0.000223072873178005</v>
      </c>
      <c r="AI5" s="89">
        <f t="shared" si="40"/>
        <v>0.101718875375331</v>
      </c>
      <c r="AJ5" s="89">
        <f t="shared" si="40"/>
        <v>0.120165888030222</v>
      </c>
      <c r="AK5" s="89">
        <f t="shared" si="40"/>
        <v>0.0524271831541626</v>
      </c>
      <c r="AL5" s="89">
        <f t="shared" si="40"/>
        <v>0.078983984541886</v>
      </c>
      <c r="AM5" s="89"/>
      <c r="AN5" s="89">
        <f t="shared" ref="AN5:AX5" si="41">AB5*LN(AB5)</f>
        <v>-0.201578167126438</v>
      </c>
      <c r="AO5" s="89">
        <f t="shared" si="41"/>
        <v>-0.140223205363395</v>
      </c>
      <c r="AP5" s="89">
        <f t="shared" si="41"/>
        <v>-0.250406186940346</v>
      </c>
      <c r="AQ5" s="89">
        <f t="shared" si="41"/>
        <v>-0.212546346561123</v>
      </c>
      <c r="AR5" s="89">
        <f t="shared" si="41"/>
        <v>-0.00375268858988857</v>
      </c>
      <c r="AS5" s="89">
        <f t="shared" si="41"/>
        <v>-0.29303369687574</v>
      </c>
      <c r="AT5" s="89">
        <f t="shared" si="41"/>
        <v>-0.00187559940667588</v>
      </c>
      <c r="AU5" s="89">
        <f t="shared" si="41"/>
        <v>-0.232482801998445</v>
      </c>
      <c r="AV5" s="89">
        <f t="shared" si="41"/>
        <v>-0.254617348046333</v>
      </c>
      <c r="AW5" s="89">
        <f t="shared" si="41"/>
        <v>-0.154572640037864</v>
      </c>
      <c r="AX5" s="89">
        <f t="shared" si="41"/>
        <v>-0.200501648373043</v>
      </c>
      <c r="AY5" s="91" t="s">
        <v>183</v>
      </c>
      <c r="AZ5" s="77">
        <f t="shared" ref="AZ5:BB5" si="42">AZ4/(3-SUM($AZ3:$BB3))</f>
        <v>0.146794761317193</v>
      </c>
      <c r="BA5" s="77">
        <f t="shared" si="42"/>
        <v>0.668599338932508</v>
      </c>
      <c r="BB5" s="77">
        <f t="shared" si="42"/>
        <v>0.184605899750298</v>
      </c>
      <c r="BC5" s="77">
        <f t="shared" ref="BC5:BE5" si="43">BC4/(3-SUM($BC3:$BE3))</f>
        <v>0.161452584096971</v>
      </c>
      <c r="BD5" s="77">
        <f t="shared" si="43"/>
        <v>0.456844455940501</v>
      </c>
      <c r="BE5" s="77">
        <f t="shared" si="43"/>
        <v>0.381702959962527</v>
      </c>
      <c r="BF5" s="77">
        <f>BF4/(2-SUM($BF3:$BG3))</f>
        <v>0.696917587705333</v>
      </c>
      <c r="BG5" s="77">
        <f>BG4/(2-SUM($BF3:$BG3))</f>
        <v>0.303082412294669</v>
      </c>
      <c r="BH5" s="77">
        <f t="shared" ref="BH5:BJ5" si="44">BH4/(3-SUM($BH3:$BJ3))</f>
        <v>0.417743197455404</v>
      </c>
      <c r="BI5" s="77">
        <f t="shared" si="44"/>
        <v>0.285404152923835</v>
      </c>
      <c r="BJ5" s="77">
        <f t="shared" si="44"/>
        <v>0.296852649620761</v>
      </c>
      <c r="BK5" s="89"/>
      <c r="BL5" s="89">
        <f t="shared" ref="BL5:BV5" si="45">AZ$7*P5</f>
        <v>0.10940531698403</v>
      </c>
      <c r="BM5" s="89">
        <f t="shared" si="45"/>
        <v>0.0859675005742666</v>
      </c>
      <c r="BN5" s="89">
        <f t="shared" si="45"/>
        <v>0.113390899799308</v>
      </c>
      <c r="BO5" s="89">
        <f t="shared" si="45"/>
        <v>0.0321137156841408</v>
      </c>
      <c r="BP5" s="89">
        <f t="shared" si="45"/>
        <v>0.000541914291462314</v>
      </c>
      <c r="BQ5" s="89">
        <f t="shared" si="45"/>
        <v>0.150121682676827</v>
      </c>
      <c r="BR5" s="89">
        <f t="shared" si="45"/>
        <v>0.000473458793852666</v>
      </c>
      <c r="BS5" s="89">
        <f t="shared" si="45"/>
        <v>0.323306327982885</v>
      </c>
      <c r="BT5" s="89">
        <f t="shared" si="45"/>
        <v>0.135790880401573</v>
      </c>
      <c r="BU5" s="89">
        <f t="shared" si="45"/>
        <v>0.112014643979553</v>
      </c>
      <c r="BV5" s="89">
        <f t="shared" si="45"/>
        <v>0.103762277151404</v>
      </c>
      <c r="BW5" s="89"/>
      <c r="BX5" s="89">
        <f t="shared" si="8"/>
        <v>0.308763717357605</v>
      </c>
      <c r="BY5" s="89">
        <f t="shared" si="9"/>
        <v>0.18277731265243</v>
      </c>
      <c r="BZ5" s="89">
        <f t="shared" si="10"/>
        <v>0.323779786776738</v>
      </c>
      <c r="CA5" s="89">
        <f t="shared" si="11"/>
        <v>0.351567801532531</v>
      </c>
      <c r="CB5" s="89"/>
      <c r="CC5" s="89">
        <f t="shared" ref="CC5:CF5" si="46">BX5/SUM(BX$2:BX$11)</f>
        <v>0.0727615499767048</v>
      </c>
      <c r="CD5" s="89">
        <f t="shared" si="46"/>
        <v>0.0759022256609323</v>
      </c>
      <c r="CE5" s="89">
        <f t="shared" si="46"/>
        <v>0.0610804988007881</v>
      </c>
      <c r="CF5" s="89">
        <f t="shared" si="46"/>
        <v>0.0767562151086559</v>
      </c>
      <c r="CG5" s="89"/>
      <c r="CH5" s="89">
        <f t="shared" ref="CH5:CK5" si="47">CC5*LN(CC5)</f>
        <v>-0.190676562065745</v>
      </c>
      <c r="CI5" s="89">
        <f t="shared" si="47"/>
        <v>-0.19569941214258</v>
      </c>
      <c r="CJ5" s="89">
        <f t="shared" si="47"/>
        <v>-0.170754360010517</v>
      </c>
      <c r="CK5" s="89">
        <f t="shared" si="47"/>
        <v>-0.197042485328922</v>
      </c>
      <c r="CL5" s="91" t="s">
        <v>183</v>
      </c>
      <c r="CM5" s="89">
        <f t="shared" ref="CM5:CP5" si="48">CM4/(4-SUM($CM3:$CP3))</f>
        <v>0.207742527752068</v>
      </c>
      <c r="CN5" s="89">
        <f t="shared" si="48"/>
        <v>0.379318845841912</v>
      </c>
      <c r="CO5" s="89">
        <f t="shared" si="48"/>
        <v>0.160081857973626</v>
      </c>
      <c r="CP5" s="89">
        <f t="shared" si="48"/>
        <v>0.252856768432394</v>
      </c>
      <c r="CQ5" s="89"/>
      <c r="CR5" s="89">
        <f t="shared" ref="CR5:CU5" si="49">CM$7*BX5</f>
        <v>0.0526645250873039</v>
      </c>
      <c r="CS5" s="89">
        <f t="shared" si="49"/>
        <v>0.0432270173038843</v>
      </c>
      <c r="CT5" s="89">
        <f t="shared" si="49"/>
        <v>0.07349784489594</v>
      </c>
      <c r="CU5" s="89">
        <f t="shared" si="49"/>
        <v>0.128650517598959</v>
      </c>
      <c r="CV5" s="89">
        <f t="shared" si="16"/>
        <v>0.298039904886087</v>
      </c>
      <c r="CW5" s="89"/>
      <c r="CX5">
        <f t="shared" si="27"/>
        <v>0.07349784489594</v>
      </c>
    </row>
    <row r="6" spans="1:102">
      <c r="A6" s="27" t="s">
        <v>52</v>
      </c>
      <c r="B6" s="28">
        <v>2016</v>
      </c>
      <c r="C6" s="27" t="s">
        <v>44</v>
      </c>
      <c r="D6">
        <v>27816</v>
      </c>
      <c r="E6">
        <v>3.9547023</v>
      </c>
      <c r="F6">
        <v>526502</v>
      </c>
      <c r="G6">
        <v>66</v>
      </c>
      <c r="H6">
        <v>14480</v>
      </c>
      <c r="I6">
        <v>10</v>
      </c>
      <c r="J6">
        <v>32085</v>
      </c>
      <c r="K6">
        <v>21.768564</v>
      </c>
      <c r="L6">
        <v>1066300</v>
      </c>
      <c r="M6">
        <v>8951</v>
      </c>
      <c r="N6">
        <v>292882</v>
      </c>
      <c r="O6" s="89"/>
      <c r="P6" s="90">
        <f t="shared" ref="P6:U6" si="50">(D6-MIN(D$2:D$11))/(MAX(D$2:D$11)-MIN(D$2:D$11))+0.001</f>
        <v>1.001</v>
      </c>
      <c r="Q6" s="91">
        <f t="shared" si="50"/>
        <v>0.0825144305266162</v>
      </c>
      <c r="R6" s="91">
        <f t="shared" si="50"/>
        <v>0.868601255789376</v>
      </c>
      <c r="S6" s="91">
        <f t="shared" si="50"/>
        <v>0.275611398963731</v>
      </c>
      <c r="T6" s="91">
        <f t="shared" si="50"/>
        <v>0.001</v>
      </c>
      <c r="U6" s="91">
        <f t="shared" si="50"/>
        <v>0.001</v>
      </c>
      <c r="V6" s="91">
        <f t="shared" si="1"/>
        <v>0.221380105135463</v>
      </c>
      <c r="W6" s="91">
        <f t="shared" si="2"/>
        <v>0.787275622727336</v>
      </c>
      <c r="X6" s="91">
        <f t="shared" ref="X6:Z6" si="51">(L6-MIN(L$2:L$11))/(MAX(L$2:L$11)-MIN(L$2:L$11))+0.001</f>
        <v>0.563535531552018</v>
      </c>
      <c r="Y6" s="91">
        <f t="shared" si="51"/>
        <v>0.38224583610926</v>
      </c>
      <c r="Z6" s="91">
        <f t="shared" si="51"/>
        <v>0.542789435860582</v>
      </c>
      <c r="AA6" s="89"/>
      <c r="AB6" s="89">
        <f t="shared" ref="AB6:AL6" si="52">P6/SUM(P$2:P$11)</f>
        <v>0.148474816741546</v>
      </c>
      <c r="AC6" s="89">
        <f t="shared" si="52"/>
        <v>0.0283179006170842</v>
      </c>
      <c r="AD6" s="89">
        <f t="shared" si="52"/>
        <v>0.129689384787669</v>
      </c>
      <c r="AE6" s="89">
        <f t="shared" si="52"/>
        <v>0.0904750565543517</v>
      </c>
      <c r="AF6" s="89">
        <f t="shared" si="52"/>
        <v>0.000492772178469875</v>
      </c>
      <c r="AG6" s="89">
        <f t="shared" si="52"/>
        <v>0.000358708648864089</v>
      </c>
      <c r="AH6" s="89">
        <f t="shared" si="52"/>
        <v>0.0493838961170166</v>
      </c>
      <c r="AI6" s="89">
        <f t="shared" si="52"/>
        <v>0.130420695819196</v>
      </c>
      <c r="AJ6" s="89">
        <f t="shared" si="52"/>
        <v>0.131487288461589</v>
      </c>
      <c r="AK6" s="89">
        <f t="shared" si="52"/>
        <v>0.0775259567936266</v>
      </c>
      <c r="AL6" s="89">
        <f t="shared" si="52"/>
        <v>0.125191745009077</v>
      </c>
      <c r="AM6" s="89"/>
      <c r="AN6" s="89">
        <f t="shared" ref="AN6:AX6" si="53">AB6*LN(AB6)</f>
        <v>-0.283191944989687</v>
      </c>
      <c r="AO6" s="89">
        <f t="shared" si="53"/>
        <v>-0.100932392839417</v>
      </c>
      <c r="AP6" s="89">
        <f t="shared" si="53"/>
        <v>-0.26490522791514</v>
      </c>
      <c r="AQ6" s="89">
        <f t="shared" si="53"/>
        <v>-0.217382706997675</v>
      </c>
      <c r="AR6" s="89">
        <f t="shared" si="53"/>
        <v>-0.00375268858988857</v>
      </c>
      <c r="AS6" s="89">
        <f t="shared" si="53"/>
        <v>-0.00284563573368745</v>
      </c>
      <c r="AT6" s="89">
        <f t="shared" si="53"/>
        <v>-0.148553223746971</v>
      </c>
      <c r="AU6" s="89">
        <f t="shared" si="53"/>
        <v>-0.265665644283724</v>
      </c>
      <c r="AV6" s="89">
        <f t="shared" si="53"/>
        <v>-0.266767340608854</v>
      </c>
      <c r="AW6" s="89">
        <f t="shared" si="53"/>
        <v>-0.198244916824908</v>
      </c>
      <c r="AX6" s="89">
        <f t="shared" si="53"/>
        <v>-0.260137023248732</v>
      </c>
      <c r="AY6" s="89" t="s">
        <v>184</v>
      </c>
      <c r="AZ6" s="92">
        <v>0.26049795615013</v>
      </c>
      <c r="BA6" s="92">
        <v>0.633345720302242</v>
      </c>
      <c r="BB6" s="92">
        <v>0.106156323547628</v>
      </c>
      <c r="BC6" s="92">
        <v>0.0806878306878307</v>
      </c>
      <c r="BD6" s="92">
        <v>0.626984126984127</v>
      </c>
      <c r="BE6" s="92">
        <v>0.292328042328042</v>
      </c>
      <c r="BF6" s="92">
        <v>0.25</v>
      </c>
      <c r="BG6" s="92">
        <v>0.75</v>
      </c>
      <c r="BH6" s="92">
        <v>0.10958605664488</v>
      </c>
      <c r="BI6" s="92">
        <v>0.581263616557734</v>
      </c>
      <c r="BJ6" s="92">
        <v>0.309150326797386</v>
      </c>
      <c r="BK6" s="89"/>
      <c r="BL6" s="89">
        <f t="shared" ref="BL6:BV6" si="54">AZ$7*P6</f>
        <v>0.203850005092395</v>
      </c>
      <c r="BM6" s="89">
        <f t="shared" si="54"/>
        <v>0.0537146275698485</v>
      </c>
      <c r="BN6" s="89">
        <f t="shared" si="54"/>
        <v>0.126278216146345</v>
      </c>
      <c r="BO6" s="89">
        <f t="shared" si="54"/>
        <v>0.0333683292322487</v>
      </c>
      <c r="BP6" s="89">
        <f t="shared" si="54"/>
        <v>0.000541914291462314</v>
      </c>
      <c r="BQ6" s="89">
        <f t="shared" si="54"/>
        <v>0.000337015501145285</v>
      </c>
      <c r="BR6" s="89">
        <f t="shared" si="54"/>
        <v>0.104814357560413</v>
      </c>
      <c r="BS6" s="89">
        <f t="shared" si="54"/>
        <v>0.414533055961245</v>
      </c>
      <c r="BT6" s="89">
        <f t="shared" si="54"/>
        <v>0.148584385756166</v>
      </c>
      <c r="BU6" s="89">
        <f t="shared" si="54"/>
        <v>0.165640073087215</v>
      </c>
      <c r="BV6" s="89">
        <f t="shared" si="54"/>
        <v>0.16446600684992</v>
      </c>
      <c r="BW6" s="89"/>
      <c r="BX6" s="89">
        <f t="shared" si="8"/>
        <v>0.383842848808588</v>
      </c>
      <c r="BY6" s="89">
        <f t="shared" si="9"/>
        <v>0.0342472590248563</v>
      </c>
      <c r="BZ6" s="89">
        <f t="shared" si="10"/>
        <v>0.519347413521658</v>
      </c>
      <c r="CA6" s="89">
        <f t="shared" si="11"/>
        <v>0.478690465693301</v>
      </c>
      <c r="CB6" s="89"/>
      <c r="CC6" s="89">
        <f t="shared" ref="CC6:CF6" si="55">BX6/SUM(BX$2:BX$11)</f>
        <v>0.0904542828600548</v>
      </c>
      <c r="CD6" s="89">
        <f t="shared" si="55"/>
        <v>0.0142219137870582</v>
      </c>
      <c r="CE6" s="89">
        <f t="shared" si="55"/>
        <v>0.0979739945615442</v>
      </c>
      <c r="CF6" s="89">
        <f t="shared" si="55"/>
        <v>0.104510333981247</v>
      </c>
      <c r="CG6" s="89"/>
      <c r="CH6" s="89">
        <f t="shared" ref="CH6:CK6" si="56">CC6*LN(CC6)</f>
        <v>-0.217353565744556</v>
      </c>
      <c r="CI6" s="89">
        <f t="shared" si="56"/>
        <v>-0.0604853908756187</v>
      </c>
      <c r="CJ6" s="89">
        <f t="shared" si="56"/>
        <v>-0.227598801303074</v>
      </c>
      <c r="CK6" s="89">
        <f t="shared" si="56"/>
        <v>-0.236033383201135</v>
      </c>
      <c r="CL6" s="89" t="s">
        <v>184</v>
      </c>
      <c r="CM6" s="92">
        <v>0.133389037433155</v>
      </c>
      <c r="CN6" s="92">
        <v>0.0936831550802139</v>
      </c>
      <c r="CO6" s="92">
        <v>0.293917112299465</v>
      </c>
      <c r="CP6" s="92">
        <v>0.479010695187166</v>
      </c>
      <c r="CQ6" s="89"/>
      <c r="CR6" s="89">
        <f t="shared" ref="CR6:CU6" si="57">CM$7*BX6</f>
        <v>0.0654704558996144</v>
      </c>
      <c r="CS6" s="89">
        <f t="shared" si="57"/>
        <v>0.00809951102242769</v>
      </c>
      <c r="CT6" s="89">
        <f t="shared" si="57"/>
        <v>0.117891595476413</v>
      </c>
      <c r="CU6" s="89">
        <f t="shared" si="57"/>
        <v>0.175168988492911</v>
      </c>
      <c r="CV6" s="89">
        <f t="shared" si="16"/>
        <v>0.366630550891366</v>
      </c>
      <c r="CW6" s="89"/>
      <c r="CX6">
        <f t="shared" si="27"/>
        <v>0.117891595476413</v>
      </c>
    </row>
    <row r="7" spans="1:102">
      <c r="A7" s="27" t="s">
        <v>52</v>
      </c>
      <c r="B7" s="28">
        <v>2017</v>
      </c>
      <c r="C7" s="27" t="s">
        <v>44</v>
      </c>
      <c r="D7">
        <v>27786</v>
      </c>
      <c r="E7">
        <v>3.8048298</v>
      </c>
      <c r="F7">
        <v>542244</v>
      </c>
      <c r="G7">
        <v>69</v>
      </c>
      <c r="H7">
        <v>14532</v>
      </c>
      <c r="I7">
        <v>10</v>
      </c>
      <c r="J7">
        <v>30430</v>
      </c>
      <c r="K7">
        <v>18.597666</v>
      </c>
      <c r="L7">
        <v>1220200</v>
      </c>
      <c r="M7">
        <v>9694</v>
      </c>
      <c r="N7">
        <v>293471</v>
      </c>
      <c r="O7" s="89"/>
      <c r="P7" s="90">
        <f t="shared" ref="P7:U7" si="58">(D7-MIN(D$2:D$11))/(MAX(D$2:D$11)-MIN(D$2:D$11))+0.001</f>
        <v>0.783608695652174</v>
      </c>
      <c r="Q7" s="91">
        <f t="shared" si="58"/>
        <v>0.00817612809604663</v>
      </c>
      <c r="R7" s="91">
        <f t="shared" si="58"/>
        <v>0.966465792173075</v>
      </c>
      <c r="S7" s="91">
        <f t="shared" si="58"/>
        <v>0.291155440414508</v>
      </c>
      <c r="T7" s="91">
        <f t="shared" si="58"/>
        <v>0.0324199395770393</v>
      </c>
      <c r="U7" s="91">
        <f t="shared" si="58"/>
        <v>0.001</v>
      </c>
      <c r="V7" s="91">
        <f t="shared" si="1"/>
        <v>0.4444559913735</v>
      </c>
      <c r="W7" s="91">
        <f t="shared" si="2"/>
        <v>1.001</v>
      </c>
      <c r="X7" s="91">
        <f t="shared" ref="X7:Z7" si="59">(L7-MIN(L$2:L$11))/(MAX(L$2:L$11)-MIN(L$2:L$11))+0.001</f>
        <v>1.001</v>
      </c>
      <c r="Y7" s="91">
        <f t="shared" si="59"/>
        <v>0.505996668887408</v>
      </c>
      <c r="Z7" s="91">
        <f t="shared" si="59"/>
        <v>0.548080488681279</v>
      </c>
      <c r="AA7" s="89"/>
      <c r="AB7" s="89">
        <f t="shared" ref="AB7:AL7" si="60">P7/SUM(P$2:P$11)</f>
        <v>0.116229927556482</v>
      </c>
      <c r="AC7" s="89">
        <f t="shared" si="60"/>
        <v>0.00280594292875492</v>
      </c>
      <c r="AD7" s="89">
        <f t="shared" si="60"/>
        <v>0.144301373236382</v>
      </c>
      <c r="AE7" s="89">
        <f t="shared" si="60"/>
        <v>0.0955777048288062</v>
      </c>
      <c r="AF7" s="89">
        <f t="shared" si="60"/>
        <v>0.0159756442512394</v>
      </c>
      <c r="AG7" s="89">
        <f t="shared" si="60"/>
        <v>0.000358708648864089</v>
      </c>
      <c r="AH7" s="89">
        <f t="shared" si="60"/>
        <v>0.0991460749968654</v>
      </c>
      <c r="AI7" s="89">
        <f t="shared" si="60"/>
        <v>0.165826443428733</v>
      </c>
      <c r="AJ7" s="89">
        <f t="shared" si="60"/>
        <v>0.233558965461438</v>
      </c>
      <c r="AK7" s="89">
        <f t="shared" si="60"/>
        <v>0.102624730433091</v>
      </c>
      <c r="AL7" s="89">
        <f t="shared" si="60"/>
        <v>0.126412100623604</v>
      </c>
      <c r="AM7" s="89"/>
      <c r="AN7" s="89">
        <f t="shared" ref="AN7:AX7" si="61">AB7*LN(AB7)</f>
        <v>-0.250148296828806</v>
      </c>
      <c r="AO7" s="89">
        <f t="shared" si="61"/>
        <v>-0.016487764524526</v>
      </c>
      <c r="AP7" s="89">
        <f t="shared" si="61"/>
        <v>-0.279346000496677</v>
      </c>
      <c r="AQ7" s="89">
        <f t="shared" si="61"/>
        <v>-0.224398835891625</v>
      </c>
      <c r="AR7" s="89">
        <f t="shared" si="61"/>
        <v>-0.0660862870319076</v>
      </c>
      <c r="AS7" s="89">
        <f t="shared" si="61"/>
        <v>-0.00284563573368745</v>
      </c>
      <c r="AT7" s="89">
        <f t="shared" si="61"/>
        <v>-0.229142542957831</v>
      </c>
      <c r="AU7" s="89">
        <f t="shared" si="61"/>
        <v>-0.297959202006449</v>
      </c>
      <c r="AV7" s="89">
        <f t="shared" si="61"/>
        <v>-0.339669639311384</v>
      </c>
      <c r="AW7" s="89">
        <f t="shared" si="61"/>
        <v>-0.233643295463539</v>
      </c>
      <c r="AX7" s="89">
        <f t="shared" si="61"/>
        <v>-0.2614465265378</v>
      </c>
      <c r="AY7" s="89" t="s">
        <v>185</v>
      </c>
      <c r="AZ7" s="89">
        <f t="shared" ref="AZ7:BJ7" si="62">AVERAGE(AZ5:AZ6)</f>
        <v>0.203646358733661</v>
      </c>
      <c r="BA7" s="89">
        <f t="shared" si="62"/>
        <v>0.650972529617375</v>
      </c>
      <c r="BB7" s="89">
        <f t="shared" si="62"/>
        <v>0.145381111648963</v>
      </c>
      <c r="BC7" s="89">
        <f t="shared" si="62"/>
        <v>0.121070207392401</v>
      </c>
      <c r="BD7" s="89">
        <f t="shared" si="62"/>
        <v>0.541914291462314</v>
      </c>
      <c r="BE7" s="89">
        <f t="shared" si="62"/>
        <v>0.337015501145285</v>
      </c>
      <c r="BF7" s="89">
        <f t="shared" si="62"/>
        <v>0.473458793852666</v>
      </c>
      <c r="BG7" s="89">
        <f t="shared" si="62"/>
        <v>0.526541206147335</v>
      </c>
      <c r="BH7" s="89">
        <f t="shared" si="62"/>
        <v>0.263664627050142</v>
      </c>
      <c r="BI7" s="89">
        <f t="shared" si="62"/>
        <v>0.433333884740785</v>
      </c>
      <c r="BJ7" s="89">
        <f t="shared" si="62"/>
        <v>0.303001488209074</v>
      </c>
      <c r="BK7" s="89"/>
      <c r="BL7" s="89">
        <f t="shared" ref="BL7:BV7" si="63">AZ$7*P7</f>
        <v>0.159579057541599</v>
      </c>
      <c r="BM7" s="89">
        <f t="shared" si="63"/>
        <v>0.00532243478915917</v>
      </c>
      <c r="BN7" s="89">
        <f t="shared" si="63"/>
        <v>0.140505871236817</v>
      </c>
      <c r="BO7" s="89">
        <f t="shared" si="63"/>
        <v>0.0352502495544103</v>
      </c>
      <c r="BP7" s="89">
        <f t="shared" si="63"/>
        <v>0.0175688285851423</v>
      </c>
      <c r="BQ7" s="89">
        <f t="shared" si="63"/>
        <v>0.000337015501145285</v>
      </c>
      <c r="BR7" s="89">
        <f t="shared" si="63"/>
        <v>0.210431597596288</v>
      </c>
      <c r="BS7" s="89">
        <f t="shared" si="63"/>
        <v>0.527067747353482</v>
      </c>
      <c r="BT7" s="89">
        <f t="shared" si="63"/>
        <v>0.263928291677192</v>
      </c>
      <c r="BU7" s="89">
        <f t="shared" si="63"/>
        <v>0.219265502194877</v>
      </c>
      <c r="BV7" s="89">
        <f t="shared" si="63"/>
        <v>0.166069203728784</v>
      </c>
      <c r="BW7" s="89"/>
      <c r="BX7" s="89">
        <f t="shared" si="8"/>
        <v>0.305407363567576</v>
      </c>
      <c r="BY7" s="89">
        <f t="shared" si="9"/>
        <v>0.0531560936406979</v>
      </c>
      <c r="BZ7" s="89">
        <f t="shared" si="10"/>
        <v>0.73749934494977</v>
      </c>
      <c r="CA7" s="89">
        <f t="shared" si="11"/>
        <v>0.649262997600853</v>
      </c>
      <c r="CB7" s="89"/>
      <c r="CC7" s="89">
        <f t="shared" ref="CC7:CF7" si="64">BX7/SUM(BX$2:BX$11)</f>
        <v>0.0719706102052747</v>
      </c>
      <c r="CD7" s="89">
        <f t="shared" si="64"/>
        <v>0.0220742156464584</v>
      </c>
      <c r="CE7" s="89">
        <f t="shared" si="64"/>
        <v>0.139127980480908</v>
      </c>
      <c r="CF7" s="89">
        <f t="shared" si="64"/>
        <v>0.141750666837818</v>
      </c>
      <c r="CG7" s="89"/>
      <c r="CH7" s="89">
        <f t="shared" ref="CH7:CK7" si="65">CC7*LN(CC7)</f>
        <v>-0.189390476142818</v>
      </c>
      <c r="CI7" s="89">
        <f t="shared" si="65"/>
        <v>-0.0841766012865334</v>
      </c>
      <c r="CJ7" s="89">
        <f t="shared" si="65"/>
        <v>-0.274410609188847</v>
      </c>
      <c r="CK7" s="89">
        <f t="shared" si="65"/>
        <v>-0.276936241136268</v>
      </c>
      <c r="CL7" s="89" t="s">
        <v>185</v>
      </c>
      <c r="CM7" s="89">
        <f t="shared" ref="CM7:CP7" si="66">AVERAGE(CM5:CM6)</f>
        <v>0.170565782592612</v>
      </c>
      <c r="CN7" s="89">
        <f t="shared" si="66"/>
        <v>0.236501000461063</v>
      </c>
      <c r="CO7" s="89">
        <f t="shared" si="66"/>
        <v>0.226999485136546</v>
      </c>
      <c r="CP7" s="89">
        <f t="shared" si="66"/>
        <v>0.36593373180978</v>
      </c>
      <c r="CQ7" s="89"/>
      <c r="CR7" s="89">
        <f t="shared" ref="CR7:CU7" si="67">CM$7*BX7</f>
        <v>0.0520920459764498</v>
      </c>
      <c r="CS7" s="89">
        <f t="shared" si="67"/>
        <v>0.012571469326627</v>
      </c>
      <c r="CT7" s="89">
        <f t="shared" si="67"/>
        <v>0.167411971592137</v>
      </c>
      <c r="CU7" s="89">
        <f t="shared" si="67"/>
        <v>0.237587231638084</v>
      </c>
      <c r="CV7" s="89">
        <f t="shared" si="16"/>
        <v>0.469662718533299</v>
      </c>
      <c r="CW7" s="89"/>
      <c r="CX7">
        <f t="shared" si="27"/>
        <v>0.167411971592137</v>
      </c>
    </row>
    <row r="8" spans="1:102">
      <c r="A8" s="27" t="s">
        <v>52</v>
      </c>
      <c r="B8" s="28">
        <v>2018</v>
      </c>
      <c r="C8" s="27" t="s">
        <v>44</v>
      </c>
      <c r="D8">
        <v>27786</v>
      </c>
      <c r="E8">
        <v>3.7903621</v>
      </c>
      <c r="F8">
        <v>480119</v>
      </c>
      <c r="G8">
        <v>206</v>
      </c>
      <c r="H8">
        <v>14584</v>
      </c>
      <c r="I8">
        <v>10</v>
      </c>
      <c r="J8">
        <v>30012</v>
      </c>
      <c r="K8">
        <v>20.164009</v>
      </c>
      <c r="L8">
        <v>965846</v>
      </c>
      <c r="M8">
        <v>10437</v>
      </c>
      <c r="N8">
        <v>264731</v>
      </c>
      <c r="O8" s="89"/>
      <c r="P8" s="90">
        <f t="shared" ref="P8:U8" si="68">(D8-MIN(D$2:D$11))/(MAX(D$2:D$11)-MIN(D$2:D$11))+0.001</f>
        <v>0.783608695652174</v>
      </c>
      <c r="Q8" s="91">
        <f t="shared" si="68"/>
        <v>0.001</v>
      </c>
      <c r="R8" s="91">
        <f t="shared" si="68"/>
        <v>0.580248391408411</v>
      </c>
      <c r="S8" s="91">
        <f t="shared" si="68"/>
        <v>1.001</v>
      </c>
      <c r="T8" s="91">
        <f t="shared" si="68"/>
        <v>0.0638398791540786</v>
      </c>
      <c r="U8" s="91">
        <f t="shared" si="68"/>
        <v>0.001</v>
      </c>
      <c r="V8" s="91">
        <f t="shared" si="1"/>
        <v>0.500797816417307</v>
      </c>
      <c r="W8" s="91">
        <f t="shared" si="2"/>
        <v>0.895425591024878</v>
      </c>
      <c r="X8" s="91">
        <f t="shared" ref="X8:Z8" si="69">(L8-MIN(L$2:L$11))/(MAX(L$2:L$11)-MIN(L$2:L$11))+0.001</f>
        <v>0.27799260943718</v>
      </c>
      <c r="Y8" s="91">
        <f t="shared" si="69"/>
        <v>0.629747501665556</v>
      </c>
      <c r="Z8" s="91">
        <f t="shared" si="69"/>
        <v>0.289905856988861</v>
      </c>
      <c r="AA8" s="89"/>
      <c r="AB8" s="89">
        <f t="shared" ref="AB8:AL8" si="70">P8/SUM(P$2:P$11)</f>
        <v>0.116229927556482</v>
      </c>
      <c r="AC8" s="89">
        <f t="shared" si="70"/>
        <v>0.000343187251446276</v>
      </c>
      <c r="AD8" s="89">
        <f t="shared" si="70"/>
        <v>0.0866359061816035</v>
      </c>
      <c r="AE8" s="89">
        <f t="shared" si="70"/>
        <v>0.328598642695559</v>
      </c>
      <c r="AF8" s="89">
        <f t="shared" si="70"/>
        <v>0.0314585163240089</v>
      </c>
      <c r="AG8" s="89">
        <f t="shared" si="70"/>
        <v>0.000358708648864089</v>
      </c>
      <c r="AH8" s="89">
        <f t="shared" si="70"/>
        <v>0.11171440778948</v>
      </c>
      <c r="AI8" s="89">
        <f t="shared" si="70"/>
        <v>0.148336904210516</v>
      </c>
      <c r="AJ8" s="89">
        <f t="shared" si="70"/>
        <v>0.0648628034626109</v>
      </c>
      <c r="AK8" s="89">
        <f t="shared" si="70"/>
        <v>0.127723504072555</v>
      </c>
      <c r="AL8" s="89">
        <f t="shared" si="70"/>
        <v>0.0668653767500915</v>
      </c>
      <c r="AM8" s="89"/>
      <c r="AN8" s="89">
        <f t="shared" ref="AN8:AX8" si="71">AB8*LN(AB8)</f>
        <v>-0.250148296828806</v>
      </c>
      <c r="AO8" s="89">
        <f t="shared" si="71"/>
        <v>-0.00273768512631828</v>
      </c>
      <c r="AP8" s="89">
        <f t="shared" si="71"/>
        <v>-0.211914972381481</v>
      </c>
      <c r="AQ8" s="89">
        <f t="shared" si="71"/>
        <v>-0.365703411250753</v>
      </c>
      <c r="AR8" s="89">
        <f t="shared" si="71"/>
        <v>-0.10881769902614</v>
      </c>
      <c r="AS8" s="89">
        <f t="shared" si="71"/>
        <v>-0.00284563573368745</v>
      </c>
      <c r="AT8" s="89">
        <f t="shared" si="71"/>
        <v>-0.244856710864576</v>
      </c>
      <c r="AU8" s="89">
        <f t="shared" si="71"/>
        <v>-0.283066747374248</v>
      </c>
      <c r="AV8" s="89">
        <f t="shared" si="71"/>
        <v>-0.177430963608315</v>
      </c>
      <c r="AW8" s="89">
        <f t="shared" si="71"/>
        <v>-0.262840599412771</v>
      </c>
      <c r="AX8" s="89">
        <f t="shared" si="71"/>
        <v>-0.180875791022501</v>
      </c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>
        <f t="shared" ref="BL8:BV8" si="72">AZ$7*P8</f>
        <v>0.159579057541599</v>
      </c>
      <c r="BM8" s="89">
        <f t="shared" si="72"/>
        <v>0.000650972529617375</v>
      </c>
      <c r="BN8" s="89">
        <f t="shared" si="72"/>
        <v>0.0843571561754775</v>
      </c>
      <c r="BO8" s="89">
        <f t="shared" si="72"/>
        <v>0.121191277599793</v>
      </c>
      <c r="BP8" s="89">
        <f t="shared" si="72"/>
        <v>0.0345957428788223</v>
      </c>
      <c r="BQ8" s="89">
        <f t="shared" si="72"/>
        <v>0.000337015501145285</v>
      </c>
      <c r="BR8" s="89">
        <f t="shared" si="72"/>
        <v>0.237107130124987</v>
      </c>
      <c r="BS8" s="89">
        <f t="shared" si="72"/>
        <v>0.471478470713429</v>
      </c>
      <c r="BT8" s="89">
        <f t="shared" si="72"/>
        <v>0.0732968176899499</v>
      </c>
      <c r="BU8" s="89">
        <f t="shared" si="72"/>
        <v>0.272890931302539</v>
      </c>
      <c r="BV8" s="89">
        <f t="shared" si="72"/>
        <v>0.0878419061081517</v>
      </c>
      <c r="BW8" s="89"/>
      <c r="BX8" s="89">
        <f t="shared" si="8"/>
        <v>0.244587186246694</v>
      </c>
      <c r="BY8" s="89">
        <f t="shared" si="9"/>
        <v>0.156124035979761</v>
      </c>
      <c r="BZ8" s="89">
        <f t="shared" si="10"/>
        <v>0.708585600838416</v>
      </c>
      <c r="CA8" s="89">
        <f t="shared" si="11"/>
        <v>0.434029655100641</v>
      </c>
      <c r="CB8" s="89"/>
      <c r="CC8" s="89">
        <f t="shared" ref="CC8:CF8" si="73">BX8/SUM(BX$2:BX$11)</f>
        <v>0.0576380635913214</v>
      </c>
      <c r="CD8" s="89">
        <f t="shared" si="73"/>
        <v>0.0648338770171418</v>
      </c>
      <c r="CE8" s="89">
        <f t="shared" si="73"/>
        <v>0.133673452481797</v>
      </c>
      <c r="CF8" s="89">
        <f t="shared" si="73"/>
        <v>0.0947597402982249</v>
      </c>
      <c r="CG8" s="89"/>
      <c r="CH8" s="89">
        <f t="shared" ref="CH8:CK8" si="74">CC8*LN(CC8)</f>
        <v>-0.164474370351941</v>
      </c>
      <c r="CI8" s="89">
        <f t="shared" si="74"/>
        <v>-0.177380755862057</v>
      </c>
      <c r="CJ8" s="89">
        <f t="shared" si="74"/>
        <v>-0.268998490587933</v>
      </c>
      <c r="CK8" s="89">
        <f t="shared" si="74"/>
        <v>-0.223292860312876</v>
      </c>
      <c r="CL8" s="89"/>
      <c r="CM8" s="89"/>
      <c r="CN8" s="89"/>
      <c r="CO8" s="89"/>
      <c r="CP8" s="89"/>
      <c r="CQ8" s="89"/>
      <c r="CR8" s="89">
        <f t="shared" ref="CR8:CU8" si="75">CM$7*BX8</f>
        <v>0.0417182048342922</v>
      </c>
      <c r="CS8" s="89">
        <f t="shared" si="75"/>
        <v>0.0369234907052325</v>
      </c>
      <c r="CT8" s="89">
        <f t="shared" si="75"/>
        <v>0.16084856656549</v>
      </c>
      <c r="CU8" s="89">
        <f t="shared" si="75"/>
        <v>0.158826091407089</v>
      </c>
      <c r="CV8" s="89">
        <f t="shared" si="16"/>
        <v>0.398316353512104</v>
      </c>
      <c r="CW8" s="89"/>
      <c r="CX8">
        <f t="shared" si="27"/>
        <v>0.158826091407089</v>
      </c>
    </row>
    <row r="9" spans="1:102">
      <c r="A9" s="27" t="s">
        <v>52</v>
      </c>
      <c r="B9" s="28">
        <v>2019</v>
      </c>
      <c r="C9" s="27" t="s">
        <v>44</v>
      </c>
      <c r="D9">
        <v>27786</v>
      </c>
      <c r="E9">
        <v>4.4623911</v>
      </c>
      <c r="F9">
        <v>502679</v>
      </c>
      <c r="G9">
        <v>13</v>
      </c>
      <c r="H9">
        <v>14636</v>
      </c>
      <c r="I9">
        <v>13</v>
      </c>
      <c r="J9">
        <v>28775</v>
      </c>
      <c r="K9">
        <v>21.730352</v>
      </c>
      <c r="L9">
        <v>883870</v>
      </c>
      <c r="M9">
        <v>11180</v>
      </c>
      <c r="N9">
        <v>285120</v>
      </c>
      <c r="O9" s="89"/>
      <c r="P9" s="90">
        <f t="shared" ref="P9:U9" si="76">(D9-MIN(D$2:D$11))/(MAX(D$2:D$11)-MIN(D$2:D$11))+0.001</f>
        <v>0.783608695652174</v>
      </c>
      <c r="Q9" s="91">
        <f t="shared" si="76"/>
        <v>0.33433330026598</v>
      </c>
      <c r="R9" s="91">
        <f t="shared" si="76"/>
        <v>0.720498927605608</v>
      </c>
      <c r="S9" s="91">
        <f t="shared" si="76"/>
        <v>0.001</v>
      </c>
      <c r="T9" s="91">
        <f t="shared" si="76"/>
        <v>0.0952598187311178</v>
      </c>
      <c r="U9" s="91">
        <f t="shared" si="76"/>
        <v>0.334333333333333</v>
      </c>
      <c r="V9" s="91">
        <f t="shared" si="1"/>
        <v>0.667531877611538</v>
      </c>
      <c r="W9" s="91">
        <f t="shared" si="2"/>
        <v>0.789851182049756</v>
      </c>
      <c r="X9" s="91">
        <f t="shared" ref="X9:Z9" si="77">(L9-MIN(L$2:L$11))/(MAX(L$2:L$11)-MIN(L$2:L$11))+0.001</f>
        <v>0.0449738487777146</v>
      </c>
      <c r="Y9" s="91">
        <f t="shared" si="77"/>
        <v>0.753498334443704</v>
      </c>
      <c r="Z9" s="91">
        <f t="shared" si="77"/>
        <v>0.473062522457779</v>
      </c>
      <c r="AA9" s="89"/>
      <c r="AB9" s="89">
        <f t="shared" ref="AB9:AL9" si="78">P9/SUM(P$2:P$11)</f>
        <v>0.116229927556482</v>
      </c>
      <c r="AC9" s="89">
        <f t="shared" si="78"/>
        <v>0.114738926385244</v>
      </c>
      <c r="AD9" s="89">
        <f t="shared" si="78"/>
        <v>0.10757647659216</v>
      </c>
      <c r="AE9" s="89">
        <f t="shared" si="78"/>
        <v>0.000328270372323236</v>
      </c>
      <c r="AF9" s="89">
        <f t="shared" si="78"/>
        <v>0.0469413883967784</v>
      </c>
      <c r="AG9" s="89">
        <f t="shared" si="78"/>
        <v>0.119928258270227</v>
      </c>
      <c r="AH9" s="89">
        <f t="shared" si="78"/>
        <v>0.148908253876714</v>
      </c>
      <c r="AI9" s="89">
        <f t="shared" si="78"/>
        <v>0.130847364992299</v>
      </c>
      <c r="AJ9" s="89">
        <f t="shared" si="78"/>
        <v>0.0104935520413009</v>
      </c>
      <c r="AK9" s="89">
        <f t="shared" si="78"/>
        <v>0.152822277712019</v>
      </c>
      <c r="AL9" s="89">
        <f t="shared" si="78"/>
        <v>0.109109571358896</v>
      </c>
      <c r="AM9" s="89"/>
      <c r="AN9" s="89">
        <f t="shared" ref="AN9:AX9" si="79">AB9*LN(AB9)</f>
        <v>-0.250148296828806</v>
      </c>
      <c r="AO9" s="89">
        <f t="shared" si="79"/>
        <v>-0.248420783308051</v>
      </c>
      <c r="AP9" s="89">
        <f t="shared" si="79"/>
        <v>-0.239847485611556</v>
      </c>
      <c r="AQ9" s="89">
        <f t="shared" si="79"/>
        <v>-0.00263327757687332</v>
      </c>
      <c r="AR9" s="89">
        <f t="shared" si="79"/>
        <v>-0.143586924585863</v>
      </c>
      <c r="AS9" s="89">
        <f t="shared" si="79"/>
        <v>-0.254351233250532</v>
      </c>
      <c r="AT9" s="89">
        <f t="shared" si="79"/>
        <v>-0.283584587761054</v>
      </c>
      <c r="AU9" s="89">
        <f t="shared" si="79"/>
        <v>-0.266107398759673</v>
      </c>
      <c r="AV9" s="89">
        <f t="shared" si="79"/>
        <v>-0.0478190568573738</v>
      </c>
      <c r="AW9" s="89">
        <f t="shared" si="79"/>
        <v>-0.287073533603513</v>
      </c>
      <c r="AX9" s="89">
        <f t="shared" si="79"/>
        <v>-0.241721634603098</v>
      </c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>
        <f t="shared" ref="BL9:BV9" si="80">AZ$7*P9</f>
        <v>0.159579057541599</v>
      </c>
      <c r="BM9" s="89">
        <f t="shared" si="80"/>
        <v>0.21764179420947</v>
      </c>
      <c r="BN9" s="89">
        <f t="shared" si="80"/>
        <v>0.104746935037189</v>
      </c>
      <c r="BO9" s="89">
        <f t="shared" si="80"/>
        <v>0.000121070207392401</v>
      </c>
      <c r="BP9" s="89">
        <f t="shared" si="80"/>
        <v>0.0516226571725022</v>
      </c>
      <c r="BQ9" s="89">
        <f t="shared" si="80"/>
        <v>0.112675515882907</v>
      </c>
      <c r="BR9" s="89">
        <f t="shared" si="80"/>
        <v>0.316048837632165</v>
      </c>
      <c r="BS9" s="89">
        <f t="shared" si="80"/>
        <v>0.415889194073376</v>
      </c>
      <c r="BT9" s="89">
        <f t="shared" si="80"/>
        <v>0.0118580130649856</v>
      </c>
      <c r="BU9" s="89">
        <f t="shared" si="80"/>
        <v>0.326516360410201</v>
      </c>
      <c r="BV9" s="89">
        <f t="shared" si="80"/>
        <v>0.143338648320645</v>
      </c>
      <c r="BW9" s="89"/>
      <c r="BX9" s="89">
        <f t="shared" si="8"/>
        <v>0.481967786788259</v>
      </c>
      <c r="BY9" s="89">
        <f t="shared" si="9"/>
        <v>0.164419243262801</v>
      </c>
      <c r="BZ9" s="89">
        <f t="shared" si="10"/>
        <v>0.731938031705541</v>
      </c>
      <c r="CA9" s="89">
        <f t="shared" si="11"/>
        <v>0.481713021795832</v>
      </c>
      <c r="CB9" s="89"/>
      <c r="CC9" s="89">
        <f t="shared" ref="CC9:CF9" si="81">BX9/SUM(BX$2:BX$11)</f>
        <v>0.113577863052282</v>
      </c>
      <c r="CD9" s="89">
        <f t="shared" si="81"/>
        <v>0.0682786409540032</v>
      </c>
      <c r="CE9" s="89">
        <f t="shared" si="81"/>
        <v>0.13807884832128</v>
      </c>
      <c r="CF9" s="89">
        <f t="shared" si="81"/>
        <v>0.105170235045487</v>
      </c>
      <c r="CG9" s="89"/>
      <c r="CH9" s="89">
        <f t="shared" ref="CH9:CK9" si="82">CC9*LN(CC9)</f>
        <v>-0.247062138718739</v>
      </c>
      <c r="CI9" s="89">
        <f t="shared" si="82"/>
        <v>-0.183270679823446</v>
      </c>
      <c r="CJ9" s="89">
        <f t="shared" si="82"/>
        <v>-0.273386508331243</v>
      </c>
      <c r="CK9" s="89">
        <f t="shared" si="82"/>
        <v>-0.236861769437983</v>
      </c>
      <c r="CL9" s="89"/>
      <c r="CM9" s="89"/>
      <c r="CN9" s="89"/>
      <c r="CO9" s="89"/>
      <c r="CP9" s="89"/>
      <c r="CQ9" s="89"/>
      <c r="CR9" s="89">
        <f t="shared" ref="CR9:CU9" si="83">CM$7*BX9</f>
        <v>0.0822072127379684</v>
      </c>
      <c r="CS9" s="89">
        <f t="shared" si="83"/>
        <v>0.0388853155267034</v>
      </c>
      <c r="CT9" s="89">
        <f t="shared" si="83"/>
        <v>0.166149556349014</v>
      </c>
      <c r="CU9" s="89">
        <f t="shared" si="83"/>
        <v>0.176275043727115</v>
      </c>
      <c r="CV9" s="89">
        <f t="shared" si="16"/>
        <v>0.463517128340801</v>
      </c>
      <c r="CW9" s="89"/>
      <c r="CX9">
        <f t="shared" si="27"/>
        <v>0.166149556349014</v>
      </c>
    </row>
    <row r="10" spans="1:102">
      <c r="A10" s="27" t="s">
        <v>52</v>
      </c>
      <c r="B10" s="28">
        <v>2020</v>
      </c>
      <c r="C10" s="27" t="s">
        <v>44</v>
      </c>
      <c r="D10">
        <v>27786</v>
      </c>
      <c r="E10">
        <v>5.1344202</v>
      </c>
      <c r="F10">
        <v>525239</v>
      </c>
      <c r="G10">
        <v>42</v>
      </c>
      <c r="H10">
        <v>14688</v>
      </c>
      <c r="I10">
        <v>16</v>
      </c>
      <c r="J10">
        <v>27538</v>
      </c>
      <c r="K10">
        <v>23.296696</v>
      </c>
      <c r="L10">
        <v>892100</v>
      </c>
      <c r="M10">
        <v>11923</v>
      </c>
      <c r="N10">
        <v>311580</v>
      </c>
      <c r="O10" s="89"/>
      <c r="P10" s="90">
        <f t="shared" ref="P10:U10" si="84">(D10-MIN(D$2:D$11))/(MAX(D$2:D$11)-MIN(D$2:D$11))+0.001</f>
        <v>0.783608695652174</v>
      </c>
      <c r="Q10" s="91">
        <f t="shared" si="84"/>
        <v>0.66766665013299</v>
      </c>
      <c r="R10" s="91">
        <f t="shared" si="84"/>
        <v>0.860749463802804</v>
      </c>
      <c r="S10" s="91">
        <f t="shared" si="84"/>
        <v>0.151259067357513</v>
      </c>
      <c r="T10" s="91">
        <f t="shared" si="84"/>
        <v>0.126679758308157</v>
      </c>
      <c r="U10" s="91">
        <f t="shared" si="84"/>
        <v>0.667666666666667</v>
      </c>
      <c r="V10" s="91">
        <f t="shared" si="1"/>
        <v>0.834265938805769</v>
      </c>
      <c r="W10" s="91">
        <f t="shared" si="2"/>
        <v>0.684276705672789</v>
      </c>
      <c r="X10" s="91">
        <f t="shared" ref="X10:Z10" si="85">(L10-MIN(L$2:L$11))/(MAX(L$2:L$11)-MIN(L$2:L$11))+0.001</f>
        <v>0.0683678226264923</v>
      </c>
      <c r="Y10" s="91">
        <f t="shared" si="85"/>
        <v>0.877249167221852</v>
      </c>
      <c r="Z10" s="91">
        <f t="shared" si="85"/>
        <v>0.710755659360402</v>
      </c>
      <c r="AA10" s="89"/>
      <c r="AB10" s="89">
        <f t="shared" ref="AB10:AL10" si="86">P10/SUM(P$2:P$11)</f>
        <v>0.116229927556482</v>
      </c>
      <c r="AC10" s="89">
        <f t="shared" si="86"/>
        <v>0.229134682541484</v>
      </c>
      <c r="AD10" s="89">
        <f t="shared" si="86"/>
        <v>0.128517047002716</v>
      </c>
      <c r="AE10" s="89">
        <f t="shared" si="86"/>
        <v>0.0496538703587162</v>
      </c>
      <c r="AF10" s="89">
        <f t="shared" si="86"/>
        <v>0.0624242604695479</v>
      </c>
      <c r="AG10" s="89">
        <f t="shared" si="86"/>
        <v>0.23949780789159</v>
      </c>
      <c r="AH10" s="89">
        <f t="shared" si="86"/>
        <v>0.186102099963949</v>
      </c>
      <c r="AI10" s="89">
        <f t="shared" si="86"/>
        <v>0.11335781460824</v>
      </c>
      <c r="AJ10" s="89">
        <f t="shared" si="86"/>
        <v>0.0159519659575371</v>
      </c>
      <c r="AK10" s="89">
        <f t="shared" si="86"/>
        <v>0.177921051351483</v>
      </c>
      <c r="AL10" s="89">
        <f t="shared" si="86"/>
        <v>0.163932338014885</v>
      </c>
      <c r="AM10" s="89"/>
      <c r="AN10" s="89">
        <f t="shared" ref="AN10:AX10" si="87">AB10*LN(AB10)</f>
        <v>-0.250148296828806</v>
      </c>
      <c r="AO10" s="89">
        <f t="shared" si="87"/>
        <v>-0.337617424481385</v>
      </c>
      <c r="AP10" s="89">
        <f t="shared" si="87"/>
        <v>-0.263677618498497</v>
      </c>
      <c r="AQ10" s="89">
        <f t="shared" si="87"/>
        <v>-0.149094630750307</v>
      </c>
      <c r="AR10" s="89">
        <f t="shared" si="87"/>
        <v>-0.173152494192118</v>
      </c>
      <c r="AS10" s="89">
        <f t="shared" si="87"/>
        <v>-0.342292905113371</v>
      </c>
      <c r="AT10" s="89">
        <f t="shared" si="87"/>
        <v>-0.312923205616571</v>
      </c>
      <c r="AU10" s="89">
        <f t="shared" si="87"/>
        <v>-0.24680330981772</v>
      </c>
      <c r="AV10" s="89">
        <f t="shared" si="87"/>
        <v>-0.0660119980099375</v>
      </c>
      <c r="AW10" s="89">
        <f t="shared" si="87"/>
        <v>-0.307165635709283</v>
      </c>
      <c r="AX10" s="89">
        <f t="shared" si="87"/>
        <v>-0.296439094266804</v>
      </c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>
        <f t="shared" ref="BL10:BV10" si="88">AZ$7*P10</f>
        <v>0.159579057541599</v>
      </c>
      <c r="BM10" s="89">
        <f t="shared" si="88"/>
        <v>0.434632648178231</v>
      </c>
      <c r="BN10" s="89">
        <f t="shared" si="88"/>
        <v>0.125136713898901</v>
      </c>
      <c r="BO10" s="89">
        <f t="shared" si="88"/>
        <v>0.0183129666549553</v>
      </c>
      <c r="BP10" s="89">
        <f t="shared" si="88"/>
        <v>0.0686495714661821</v>
      </c>
      <c r="BQ10" s="89">
        <f t="shared" si="88"/>
        <v>0.225014016264668</v>
      </c>
      <c r="BR10" s="89">
        <f t="shared" si="88"/>
        <v>0.394990545139342</v>
      </c>
      <c r="BS10" s="89">
        <f t="shared" si="88"/>
        <v>0.360299881943475</v>
      </c>
      <c r="BT10" s="89">
        <f t="shared" si="88"/>
        <v>0.0180261764550444</v>
      </c>
      <c r="BU10" s="89">
        <f t="shared" si="88"/>
        <v>0.380141789517863</v>
      </c>
      <c r="BV10" s="89">
        <f t="shared" si="88"/>
        <v>0.215360022539223</v>
      </c>
      <c r="BW10" s="89"/>
      <c r="BX10" s="89">
        <f t="shared" si="8"/>
        <v>0.719348419618731</v>
      </c>
      <c r="BY10" s="89">
        <f t="shared" si="9"/>
        <v>0.311976554385806</v>
      </c>
      <c r="BZ10" s="89">
        <f t="shared" si="10"/>
        <v>0.755290427082817</v>
      </c>
      <c r="CA10" s="89">
        <f t="shared" si="11"/>
        <v>0.613527988512131</v>
      </c>
      <c r="CB10" s="89"/>
      <c r="CC10" s="89">
        <f t="shared" ref="CC10:CF10" si="89">BX10/SUM(BX$2:BX$11)</f>
        <v>0.169517670122269</v>
      </c>
      <c r="CD10" s="89">
        <f t="shared" si="89"/>
        <v>0.12955500049911</v>
      </c>
      <c r="CE10" s="89">
        <f t="shared" si="89"/>
        <v>0.142484237465664</v>
      </c>
      <c r="CF10" s="89">
        <f t="shared" si="89"/>
        <v>0.133948803207055</v>
      </c>
      <c r="CG10" s="89"/>
      <c r="CH10" s="89">
        <f t="shared" ref="CH10:CK10" si="90">CC10*LN(CC10)</f>
        <v>-0.300859640389696</v>
      </c>
      <c r="CI10" s="89">
        <f t="shared" si="90"/>
        <v>-0.264765047455503</v>
      </c>
      <c r="CJ10" s="89">
        <f t="shared" si="90"/>
        <v>-0.277633942027772</v>
      </c>
      <c r="CK10" s="89">
        <f t="shared" si="90"/>
        <v>-0.269276959975</v>
      </c>
      <c r="CL10" s="89"/>
      <c r="CM10" s="89"/>
      <c r="CN10" s="89"/>
      <c r="CO10" s="89"/>
      <c r="CP10" s="89"/>
      <c r="CQ10" s="89"/>
      <c r="CR10" s="89">
        <f t="shared" ref="CR10:CU10" si="91">CM$7*BX10</f>
        <v>0.122696226149027</v>
      </c>
      <c r="CS10" s="89">
        <f t="shared" si="91"/>
        <v>0.0737827672326383</v>
      </c>
      <c r="CT10" s="89">
        <f t="shared" si="91"/>
        <v>0.171450538076361</v>
      </c>
      <c r="CU10" s="89">
        <f t="shared" si="91"/>
        <v>0.224510586405992</v>
      </c>
      <c r="CV10" s="89">
        <f t="shared" si="16"/>
        <v>0.592440117864019</v>
      </c>
      <c r="CW10" s="89"/>
      <c r="CX10">
        <f t="shared" si="27"/>
        <v>0.171450538076361</v>
      </c>
    </row>
    <row r="11" spans="1:102">
      <c r="A11" s="7" t="s">
        <v>52</v>
      </c>
      <c r="B11" s="9">
        <v>2021</v>
      </c>
      <c r="C11" s="8" t="s">
        <v>44</v>
      </c>
      <c r="D11">
        <v>27786</v>
      </c>
      <c r="E11">
        <v>5.8064493</v>
      </c>
      <c r="F11">
        <v>547799</v>
      </c>
      <c r="G11">
        <v>40</v>
      </c>
      <c r="H11">
        <v>14740</v>
      </c>
      <c r="I11">
        <v>19</v>
      </c>
      <c r="J11">
        <v>26301</v>
      </c>
      <c r="K11">
        <v>24.863039</v>
      </c>
      <c r="L11">
        <v>1059300</v>
      </c>
      <c r="M11">
        <v>12666</v>
      </c>
      <c r="N11">
        <v>343890</v>
      </c>
      <c r="O11" s="89"/>
      <c r="P11" s="90">
        <f t="shared" ref="P11:U11" si="92">(D11-MIN(D$2:D$11))/(MAX(D$2:D$11)-MIN(D$2:D$11))+0.001</f>
        <v>0.783608695652174</v>
      </c>
      <c r="Q11" s="91">
        <f t="shared" si="92"/>
        <v>1.001</v>
      </c>
      <c r="R11" s="91">
        <f t="shared" si="92"/>
        <v>1.001</v>
      </c>
      <c r="S11" s="91">
        <f t="shared" si="92"/>
        <v>0.140896373056995</v>
      </c>
      <c r="T11" s="91">
        <f t="shared" si="92"/>
        <v>0.158099697885196</v>
      </c>
      <c r="U11" s="91">
        <f t="shared" si="92"/>
        <v>1.001</v>
      </c>
      <c r="V11" s="91">
        <f t="shared" si="1"/>
        <v>1.001</v>
      </c>
      <c r="W11" s="91">
        <f t="shared" si="2"/>
        <v>0.578702296697667</v>
      </c>
      <c r="X11" s="91">
        <f t="shared" ref="X11:Z11" si="93">(L11-MIN(L$2:L$11))/(MAX(L$2:L$11)-MIN(L$2:L$11))+0.001</f>
        <v>0.543637862421831</v>
      </c>
      <c r="Y11" s="91">
        <f t="shared" si="93"/>
        <v>1.001</v>
      </c>
      <c r="Z11" s="91">
        <f t="shared" si="93"/>
        <v>1.001</v>
      </c>
      <c r="AA11" s="89"/>
      <c r="AB11" s="89">
        <f t="shared" ref="AB11:AL11" si="94">P11/SUM(P$2:P$11)</f>
        <v>0.116229927556482</v>
      </c>
      <c r="AC11" s="89">
        <f t="shared" si="94"/>
        <v>0.343530438697723</v>
      </c>
      <c r="AD11" s="89">
        <f t="shared" si="94"/>
        <v>0.149457617413272</v>
      </c>
      <c r="AE11" s="89">
        <f t="shared" si="94"/>
        <v>0.0462521048424132</v>
      </c>
      <c r="AF11" s="89">
        <f t="shared" si="94"/>
        <v>0.0779071325423174</v>
      </c>
      <c r="AG11" s="89">
        <f t="shared" si="94"/>
        <v>0.359067357512953</v>
      </c>
      <c r="AH11" s="89">
        <f t="shared" si="94"/>
        <v>0.223295946051183</v>
      </c>
      <c r="AI11" s="89">
        <f t="shared" si="94"/>
        <v>0.0958682753900233</v>
      </c>
      <c r="AJ11" s="89">
        <f t="shared" si="94"/>
        <v>0.12684465208083</v>
      </c>
      <c r="AK11" s="89">
        <f t="shared" si="94"/>
        <v>0.203019824990947</v>
      </c>
      <c r="AL11" s="89">
        <f t="shared" si="94"/>
        <v>0.23087578437373</v>
      </c>
      <c r="AM11" s="89"/>
      <c r="AN11" s="89">
        <f t="shared" ref="AN11:AX11" si="95">AB11*LN(AB11)</f>
        <v>-0.250148296828806</v>
      </c>
      <c r="AO11" s="89">
        <f t="shared" si="95"/>
        <v>-0.367055251251449</v>
      </c>
      <c r="AP11" s="89">
        <f t="shared" si="95"/>
        <v>-0.284080433694591</v>
      </c>
      <c r="AQ11" s="89">
        <f t="shared" si="95"/>
        <v>-0.142162703695645</v>
      </c>
      <c r="AR11" s="89">
        <f t="shared" si="95"/>
        <v>-0.198837526231704</v>
      </c>
      <c r="AS11" s="89">
        <f t="shared" si="95"/>
        <v>-0.367773047107439</v>
      </c>
      <c r="AT11" s="89">
        <f t="shared" si="95"/>
        <v>-0.334778071599735</v>
      </c>
      <c r="AU11" s="89">
        <f t="shared" si="95"/>
        <v>-0.224790030213634</v>
      </c>
      <c r="AV11" s="89">
        <f t="shared" si="95"/>
        <v>-0.261907842294406</v>
      </c>
      <c r="AW11" s="89">
        <f t="shared" si="95"/>
        <v>-0.323705293854356</v>
      </c>
      <c r="AX11" s="89">
        <f t="shared" si="95"/>
        <v>-0.338435142713625</v>
      </c>
      <c r="AY11" s="89" t="s">
        <v>170</v>
      </c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>
        <f t="shared" ref="BL11:BV11" si="96">AZ$7*P11</f>
        <v>0.159579057541599</v>
      </c>
      <c r="BM11" s="89">
        <f t="shared" si="96"/>
        <v>0.651623502146992</v>
      </c>
      <c r="BN11" s="89">
        <f t="shared" si="96"/>
        <v>0.145526492760612</v>
      </c>
      <c r="BO11" s="89">
        <f t="shared" si="96"/>
        <v>0.0170583531068475</v>
      </c>
      <c r="BP11" s="89">
        <f t="shared" si="96"/>
        <v>0.0856764857598619</v>
      </c>
      <c r="BQ11" s="89">
        <f t="shared" si="96"/>
        <v>0.33735251664643</v>
      </c>
      <c r="BR11" s="89">
        <f t="shared" si="96"/>
        <v>0.473932252646519</v>
      </c>
      <c r="BS11" s="89">
        <f t="shared" si="96"/>
        <v>0.304710605303422</v>
      </c>
      <c r="BT11" s="89">
        <f t="shared" si="96"/>
        <v>0.143338074245789</v>
      </c>
      <c r="BU11" s="89">
        <f t="shared" si="96"/>
        <v>0.433767218625525</v>
      </c>
      <c r="BV11" s="89">
        <f t="shared" si="96"/>
        <v>0.303304489697283</v>
      </c>
      <c r="BW11" s="89"/>
      <c r="BX11" s="89">
        <f t="shared" si="8"/>
        <v>0.956729052449204</v>
      </c>
      <c r="BY11" s="89">
        <f t="shared" si="9"/>
        <v>0.440087355513139</v>
      </c>
      <c r="BZ11" s="89">
        <f t="shared" si="10"/>
        <v>0.778642857949941</v>
      </c>
      <c r="CA11" s="89">
        <f t="shared" si="11"/>
        <v>0.880409782568596</v>
      </c>
      <c r="CB11" s="89"/>
      <c r="CC11" s="89">
        <f t="shared" ref="CC11:CF11" si="97">BX11/SUM(BX$2:BX$11)</f>
        <v>0.225457477192255</v>
      </c>
      <c r="CD11" s="89">
        <f t="shared" si="97"/>
        <v>0.182755776873696</v>
      </c>
      <c r="CE11" s="89">
        <f t="shared" si="97"/>
        <v>0.146889633305147</v>
      </c>
      <c r="CF11" s="89">
        <f t="shared" si="97"/>
        <v>0.192215903618088</v>
      </c>
      <c r="CG11" s="89"/>
      <c r="CH11" s="89">
        <f t="shared" ref="CH11:CK11" si="98">CC11*LN(CC11)</f>
        <v>-0.335846803403832</v>
      </c>
      <c r="CI11" s="89">
        <f t="shared" si="98"/>
        <v>-0.310612553577916</v>
      </c>
      <c r="CJ11" s="89">
        <f t="shared" si="98"/>
        <v>-0.281745152438557</v>
      </c>
      <c r="CK11" s="89">
        <f t="shared" si="98"/>
        <v>-0.316990174255727</v>
      </c>
      <c r="CL11" s="89" t="s">
        <v>170</v>
      </c>
      <c r="CM11" s="89"/>
      <c r="CN11" s="89"/>
      <c r="CO11" s="89"/>
      <c r="CP11" s="89"/>
      <c r="CQ11" s="89"/>
      <c r="CR11" s="89">
        <f t="shared" ref="CR11:CU11" si="99">CM$7*BX11</f>
        <v>0.163185239560086</v>
      </c>
      <c r="CS11" s="89">
        <f t="shared" si="99"/>
        <v>0.104081099869121</v>
      </c>
      <c r="CT11" s="89">
        <f t="shared" si="99"/>
        <v>0.176751527859885</v>
      </c>
      <c r="CU11" s="89">
        <f t="shared" si="99"/>
        <v>0.322171637257164</v>
      </c>
      <c r="CV11" s="89">
        <f t="shared" si="16"/>
        <v>0.766189504546256</v>
      </c>
      <c r="CW11" s="89"/>
      <c r="CX11">
        <f t="shared" si="27"/>
        <v>0.176751527859885</v>
      </c>
    </row>
    <row r="12" spans="1:102">
      <c r="A12" s="18" t="s">
        <v>51</v>
      </c>
      <c r="B12" s="19">
        <v>2012</v>
      </c>
      <c r="C12" s="18" t="s">
        <v>44</v>
      </c>
      <c r="D12">
        <v>11058</v>
      </c>
      <c r="E12">
        <v>5.666938</v>
      </c>
      <c r="F12">
        <v>208938</v>
      </c>
      <c r="G12">
        <v>58</v>
      </c>
      <c r="H12">
        <v>7477</v>
      </c>
      <c r="I12">
        <v>12</v>
      </c>
      <c r="J12">
        <v>32460</v>
      </c>
      <c r="K12">
        <v>47.167747</v>
      </c>
      <c r="L12">
        <v>446200</v>
      </c>
      <c r="M12">
        <v>6622</v>
      </c>
      <c r="N12">
        <v>126011</v>
      </c>
      <c r="O12" s="95"/>
      <c r="P12" s="96">
        <f t="shared" ref="P12:U12" si="100">(D12-MIN(D$12:D$21))/(MAX(D$12:D$21)-MIN(D$12:D$21))+0.001</f>
        <v>0.001</v>
      </c>
      <c r="Q12" s="97">
        <f t="shared" si="100"/>
        <v>1.001</v>
      </c>
      <c r="R12" s="97">
        <f t="shared" si="100"/>
        <v>0.001</v>
      </c>
      <c r="S12" s="97">
        <f t="shared" si="100"/>
        <v>0.001</v>
      </c>
      <c r="T12" s="97">
        <f t="shared" si="100"/>
        <v>0.166263157894737</v>
      </c>
      <c r="U12" s="97">
        <f t="shared" si="100"/>
        <v>0.001</v>
      </c>
      <c r="V12" s="91" cm="1">
        <f t="array" ref="V12">(MAX(J$12:J$21-J12)/(MAX(J$12:J$21)-MIN(J$12:J$21))+0.001)</f>
        <v>0.618089739006078</v>
      </c>
      <c r="W12" s="91" cm="1">
        <f t="array" ref="W12">(MAX(K$12:K$21-K12)/(MAX(K$12:K$21)-MIN(K$12:K$21))+0.001)</f>
        <v>0.121534048666743</v>
      </c>
      <c r="X12" s="97">
        <f t="shared" ref="X12:Z12" si="101">(L12-MIN(L$12:L$21))/(MAX(L$12:L$21)-MIN(L$12:L$21))+0.001</f>
        <v>0.001</v>
      </c>
      <c r="Y12" s="97">
        <f t="shared" si="101"/>
        <v>0.001</v>
      </c>
      <c r="Z12" s="97">
        <f t="shared" si="101"/>
        <v>0.001</v>
      </c>
      <c r="AA12" s="95"/>
      <c r="AB12" s="95">
        <f t="shared" ref="AB12:AL12" si="102">P12/SUM(P$12:P$21)</f>
        <v>0.00016955035588434</v>
      </c>
      <c r="AC12" s="95">
        <f t="shared" si="102"/>
        <v>0.251425905872291</v>
      </c>
      <c r="AD12" s="95">
        <f t="shared" si="102"/>
        <v>0.000190875939780889</v>
      </c>
      <c r="AE12" s="95">
        <f t="shared" si="102"/>
        <v>0.000178549184071752</v>
      </c>
      <c r="AF12" s="95">
        <f t="shared" si="102"/>
        <v>0.0492132730954977</v>
      </c>
      <c r="AG12" s="95">
        <f t="shared" si="102"/>
        <v>0.000383141762452107</v>
      </c>
      <c r="AH12" s="95">
        <f t="shared" si="102"/>
        <v>0.166087230532896</v>
      </c>
      <c r="AI12" s="95">
        <f t="shared" si="102"/>
        <v>0.024804774893179</v>
      </c>
      <c r="AJ12" s="95">
        <f t="shared" si="102"/>
        <v>0.000199042865785152</v>
      </c>
      <c r="AK12" s="95">
        <f t="shared" si="102"/>
        <v>0.000206036824300322</v>
      </c>
      <c r="AL12" s="95">
        <f t="shared" si="102"/>
        <v>0.000212711789646985</v>
      </c>
      <c r="AM12" s="95"/>
      <c r="AN12" s="89">
        <f t="shared" ref="AN12:AX12" si="103">AB12*LN(AB12)</f>
        <v>-0.00147209732801872</v>
      </c>
      <c r="AO12" s="89">
        <f t="shared" si="103"/>
        <v>-0.347120350971941</v>
      </c>
      <c r="AP12" s="89">
        <f t="shared" si="103"/>
        <v>-0.00163463995465961</v>
      </c>
      <c r="AQ12" s="89">
        <f t="shared" si="103"/>
        <v>-0.00154099488231647</v>
      </c>
      <c r="AR12" s="89">
        <f t="shared" si="103"/>
        <v>-0.148210295291452</v>
      </c>
      <c r="AS12" s="89">
        <f t="shared" si="103"/>
        <v>-0.00301421666678802</v>
      </c>
      <c r="AT12" s="89">
        <f t="shared" si="103"/>
        <v>-0.298166795750956</v>
      </c>
      <c r="AU12" s="89">
        <f t="shared" si="103"/>
        <v>-0.0916962853254044</v>
      </c>
      <c r="AV12" s="89">
        <f t="shared" si="103"/>
        <v>-0.00169624138155311</v>
      </c>
      <c r="AW12" s="89">
        <f t="shared" si="103"/>
        <v>-0.0017487284077763</v>
      </c>
      <c r="AX12" s="89">
        <f t="shared" si="103"/>
        <v>-0.00179859993955924</v>
      </c>
      <c r="AY12" s="95"/>
      <c r="AZ12" s="95">
        <f t="shared" ref="AZ12:BJ12" si="104">SUM(AN12:AN21)</f>
        <v>-2.1190080017777</v>
      </c>
      <c r="BA12" s="95">
        <f t="shared" si="104"/>
        <v>-2.03692145493608</v>
      </c>
      <c r="BB12" s="95">
        <f t="shared" si="104"/>
        <v>-2.10182294400351</v>
      </c>
      <c r="BC12" s="95">
        <f t="shared" si="104"/>
        <v>-2.03932526418834</v>
      </c>
      <c r="BD12" s="95">
        <f t="shared" si="104"/>
        <v>-1.80579016057036</v>
      </c>
      <c r="BE12" s="95">
        <f t="shared" si="104"/>
        <v>-1.67779078252292</v>
      </c>
      <c r="BF12" s="95">
        <f t="shared" si="104"/>
        <v>-1.98529247832928</v>
      </c>
      <c r="BG12" s="95">
        <f t="shared" si="104"/>
        <v>-2.0623651209299</v>
      </c>
      <c r="BH12" s="95">
        <f t="shared" si="104"/>
        <v>-2.04968216823521</v>
      </c>
      <c r="BI12" s="95">
        <f t="shared" si="104"/>
        <v>-2.06587746520634</v>
      </c>
      <c r="BJ12" s="95">
        <f t="shared" si="104"/>
        <v>-2.08024397231723</v>
      </c>
      <c r="BK12" s="95"/>
      <c r="BL12" s="95">
        <f t="shared" ref="BL12:BV12" si="105">AZ$17*P12</f>
        <v>0.000271461499861426</v>
      </c>
      <c r="BM12" s="95">
        <f t="shared" si="105"/>
        <v>0.521549628503393</v>
      </c>
      <c r="BN12" s="95">
        <f t="shared" si="105"/>
        <v>0.000207509900235083</v>
      </c>
      <c r="BO12" s="95">
        <f t="shared" si="105"/>
        <v>0.000135393922664366</v>
      </c>
      <c r="BP12" s="95">
        <f t="shared" si="105"/>
        <v>0.0819444534983408</v>
      </c>
      <c r="BQ12" s="95">
        <f t="shared" si="105"/>
        <v>0.000371746116440264</v>
      </c>
      <c r="BR12" s="95">
        <f t="shared" si="105"/>
        <v>0.253145416275528</v>
      </c>
      <c r="BS12" s="95">
        <f t="shared" si="105"/>
        <v>0.071758449105964</v>
      </c>
      <c r="BT12" s="95">
        <f t="shared" si="105"/>
        <v>0.000232405452220413</v>
      </c>
      <c r="BU12" s="95">
        <f t="shared" si="105"/>
        <v>0.000456870358373155</v>
      </c>
      <c r="BV12" s="95">
        <f t="shared" si="105"/>
        <v>0.000310724189406432</v>
      </c>
      <c r="BW12" s="95"/>
      <c r="BX12" s="89">
        <f t="shared" si="8"/>
        <v>0.52202859990349</v>
      </c>
      <c r="BY12" s="89">
        <f t="shared" si="9"/>
        <v>0.0824515935374455</v>
      </c>
      <c r="BZ12" s="89">
        <f t="shared" si="10"/>
        <v>0.324903865381492</v>
      </c>
      <c r="CA12" s="89">
        <f t="shared" si="11"/>
        <v>0.001</v>
      </c>
      <c r="CB12" s="95"/>
      <c r="CC12" s="95">
        <f t="shared" ref="CC12:CF12" si="106">BX12/SUM(BX$12:BX$21)</f>
        <v>0.109610471822651</v>
      </c>
      <c r="CD12" s="95">
        <f t="shared" si="106"/>
        <v>0.0242958715288469</v>
      </c>
      <c r="CE12" s="95">
        <f t="shared" si="106"/>
        <v>0.0735559172652051</v>
      </c>
      <c r="CF12" s="95">
        <f t="shared" si="106"/>
        <v>0.000206363781911551</v>
      </c>
      <c r="CG12" s="95"/>
      <c r="CH12" s="89">
        <f t="shared" ref="CH12:CK12" si="107">CC12*LN(CC12)</f>
        <v>-0.242329282347004</v>
      </c>
      <c r="CI12" s="89">
        <f t="shared" si="107"/>
        <v>-0.090318659407449</v>
      </c>
      <c r="CJ12" s="89">
        <f t="shared" si="107"/>
        <v>-0.191959567454134</v>
      </c>
      <c r="CK12" s="89">
        <f t="shared" si="107"/>
        <v>-0.001751176229103</v>
      </c>
      <c r="CL12" s="95"/>
      <c r="CM12" s="95">
        <f t="shared" ref="CM12:CP12" si="108">SUM(CH12:CH21)</f>
        <v>-2.29925170619596</v>
      </c>
      <c r="CN12" s="95">
        <f t="shared" si="108"/>
        <v>-2.05873574634204</v>
      </c>
      <c r="CO12" s="95">
        <f t="shared" si="108"/>
        <v>-2.16046597722667</v>
      </c>
      <c r="CP12" s="95">
        <f t="shared" si="108"/>
        <v>-2.07178834394388</v>
      </c>
      <c r="CQ12" s="95"/>
      <c r="CR12" s="95">
        <f t="shared" ref="CR12:CU12" si="109">CM$17*BX12</f>
        <v>0.0362195482883658</v>
      </c>
      <c r="CS12" s="95">
        <f t="shared" si="109"/>
        <v>0.0200739129648462</v>
      </c>
      <c r="CT12" s="95">
        <f t="shared" si="109"/>
        <v>0.0849794255500289</v>
      </c>
      <c r="CU12" s="95">
        <f t="shared" si="109"/>
        <v>0.000425602163241081</v>
      </c>
      <c r="CV12" s="89">
        <f t="shared" si="16"/>
        <v>0.141698488966482</v>
      </c>
      <c r="CW12" s="95">
        <f>AVERAGE(CV12:CV21)</f>
        <v>0.437435769728598</v>
      </c>
      <c r="CX12">
        <f t="shared" si="27"/>
        <v>0.0362195482883658</v>
      </c>
    </row>
    <row r="13" spans="1:102">
      <c r="A13" s="18" t="s">
        <v>51</v>
      </c>
      <c r="B13" s="19">
        <v>2013</v>
      </c>
      <c r="C13" s="18" t="s">
        <v>44</v>
      </c>
      <c r="D13">
        <v>11223</v>
      </c>
      <c r="E13">
        <v>5.2500223</v>
      </c>
      <c r="F13">
        <v>233416</v>
      </c>
      <c r="G13">
        <v>143</v>
      </c>
      <c r="H13">
        <v>7405</v>
      </c>
      <c r="I13">
        <v>13</v>
      </c>
      <c r="J13">
        <v>34186</v>
      </c>
      <c r="K13">
        <v>50.432613</v>
      </c>
      <c r="L13">
        <v>525800</v>
      </c>
      <c r="M13">
        <v>7556</v>
      </c>
      <c r="N13">
        <v>136649</v>
      </c>
      <c r="O13" s="89"/>
      <c r="P13" s="90">
        <f t="shared" ref="P13:U13" si="110">(D13-MIN(D$12:D$21))/(MAX(D$12:D$21)-MIN(D$12:D$21))+0.001</f>
        <v>0.140005897219882</v>
      </c>
      <c r="Q13" s="91">
        <f t="shared" si="110"/>
        <v>0.717279306209595</v>
      </c>
      <c r="R13" s="91">
        <f t="shared" si="110"/>
        <v>0.120626624963347</v>
      </c>
      <c r="S13" s="91">
        <f t="shared" si="110"/>
        <v>0.396348837209302</v>
      </c>
      <c r="T13" s="91">
        <f t="shared" si="110"/>
        <v>0.0904736842105263</v>
      </c>
      <c r="U13" s="91">
        <f t="shared" si="110"/>
        <v>0.0676666666666667</v>
      </c>
      <c r="V13" s="91" cm="1">
        <f t="array" ref="V13">(MAX(J$12:J$21-J13)/(MAX(J$12:J$21)-MIN(J$12:J$21))+0.001)</f>
        <v>0.001</v>
      </c>
      <c r="W13" s="91" cm="1">
        <f t="array" ref="W13">(MAX(K$12:K$21-K13)/(MAX(K$12:K$21)-MIN(K$12:K$21))+0.001)</f>
        <v>0.001</v>
      </c>
      <c r="X13" s="91">
        <f t="shared" ref="X13:Z13" si="111">(L13-MIN(L$12:L$21))/(MAX(L$12:L$21)-MIN(L$12:L$21))+0.001</f>
        <v>0.109005427408412</v>
      </c>
      <c r="Y13" s="91">
        <f t="shared" si="111"/>
        <v>0.166163572060124</v>
      </c>
      <c r="Z13" s="91">
        <f t="shared" si="111"/>
        <v>0.141548824796206</v>
      </c>
      <c r="AA13" s="89"/>
      <c r="AB13" s="89">
        <f t="shared" ref="AB13:AL13" si="112">P13/SUM(P$12:P$21)</f>
        <v>0.0237380496995373</v>
      </c>
      <c r="AC13" s="89">
        <f t="shared" si="112"/>
        <v>0.180162436890306</v>
      </c>
      <c r="AD13" s="89">
        <f t="shared" si="112"/>
        <v>0.0230247204024757</v>
      </c>
      <c r="AE13" s="89">
        <f t="shared" si="112"/>
        <v>0.0707677614915085</v>
      </c>
      <c r="AF13" s="89">
        <f t="shared" si="112"/>
        <v>0.0267798722542452</v>
      </c>
      <c r="AG13" s="89">
        <f t="shared" si="112"/>
        <v>0.0259259259259259</v>
      </c>
      <c r="AH13" s="89">
        <f t="shared" si="112"/>
        <v>0.000268710544847377</v>
      </c>
      <c r="AI13" s="89">
        <f t="shared" si="112"/>
        <v>0.000204097330462477</v>
      </c>
      <c r="AJ13" s="89">
        <f t="shared" si="112"/>
        <v>0.0216967526575058</v>
      </c>
      <c r="AK13" s="89">
        <f t="shared" si="112"/>
        <v>0.0342358147016656</v>
      </c>
      <c r="AL13" s="89">
        <f t="shared" si="112"/>
        <v>0.0301091038448283</v>
      </c>
      <c r="AM13" s="89"/>
      <c r="AN13" s="89">
        <f t="shared" ref="AN13:AX13" si="113">AB13*LN(AB13)</f>
        <v>-0.0887963538822221</v>
      </c>
      <c r="AO13" s="89">
        <f t="shared" si="113"/>
        <v>-0.308779753418708</v>
      </c>
      <c r="AP13" s="89">
        <f t="shared" si="113"/>
        <v>-0.0868305225794763</v>
      </c>
      <c r="AQ13" s="89">
        <f t="shared" si="113"/>
        <v>-0.187417923443283</v>
      </c>
      <c r="AR13" s="89">
        <f t="shared" si="113"/>
        <v>-0.0969459416519488</v>
      </c>
      <c r="AS13" s="89">
        <f t="shared" si="113"/>
        <v>-0.0946947506281535</v>
      </c>
      <c r="AT13" s="89">
        <f t="shared" si="113"/>
        <v>-0.0022093047256625</v>
      </c>
      <c r="AU13" s="89">
        <f t="shared" si="113"/>
        <v>-0.00173419737635649</v>
      </c>
      <c r="AV13" s="89">
        <f t="shared" si="113"/>
        <v>-0.0831114218391742</v>
      </c>
      <c r="AW13" s="89">
        <f t="shared" si="113"/>
        <v>-0.11552817365294</v>
      </c>
      <c r="AX13" s="89">
        <f t="shared" si="113"/>
        <v>-0.105470013869403</v>
      </c>
      <c r="AY13" s="89" t="s">
        <v>181</v>
      </c>
      <c r="AZ13" s="91">
        <f t="shared" ref="AZ13:BJ13" si="114">-1/LN(10)*AZ12</f>
        <v>0.920273482280891</v>
      </c>
      <c r="BA13" s="91">
        <f t="shared" si="114"/>
        <v>0.884623747949083</v>
      </c>
      <c r="BB13" s="91">
        <f t="shared" si="114"/>
        <v>0.91281010651837</v>
      </c>
      <c r="BC13" s="91">
        <f t="shared" si="114"/>
        <v>0.885667709042887</v>
      </c>
      <c r="BD13" s="91">
        <f t="shared" si="114"/>
        <v>0.784244702210895</v>
      </c>
      <c r="BE13" s="91">
        <f t="shared" si="114"/>
        <v>0.728655278637844</v>
      </c>
      <c r="BF13" s="91">
        <f t="shared" si="114"/>
        <v>0.862201568302435</v>
      </c>
      <c r="BG13" s="91">
        <f t="shared" si="114"/>
        <v>0.89567379168959</v>
      </c>
      <c r="BH13" s="91">
        <f t="shared" si="114"/>
        <v>0.890165655320044</v>
      </c>
      <c r="BI13" s="91">
        <f t="shared" si="114"/>
        <v>0.89719918342739</v>
      </c>
      <c r="BJ13" s="91">
        <f t="shared" si="114"/>
        <v>0.903438478189874</v>
      </c>
      <c r="BK13" s="89"/>
      <c r="BL13" s="89">
        <f t="shared" ref="BL13:BV13" si="115">AZ$17*P13</f>
        <v>0.0380062108487538</v>
      </c>
      <c r="BM13" s="89">
        <f t="shared" si="115"/>
        <v>0.373723032654132</v>
      </c>
      <c r="BN13" s="89">
        <f t="shared" si="115"/>
        <v>0.0250312189118389</v>
      </c>
      <c r="BO13" s="89">
        <f t="shared" si="115"/>
        <v>0.0536632238132276</v>
      </c>
      <c r="BP13" s="89">
        <f t="shared" si="115"/>
        <v>0.0445908564620601</v>
      </c>
      <c r="BQ13" s="89">
        <f t="shared" si="115"/>
        <v>0.0251548205457912</v>
      </c>
      <c r="BR13" s="89">
        <f t="shared" si="115"/>
        <v>0.000409560942853702</v>
      </c>
      <c r="BS13" s="89">
        <f t="shared" si="115"/>
        <v>0.000590439057146298</v>
      </c>
      <c r="BT13" s="89">
        <f t="shared" si="115"/>
        <v>0.0253334556513314</v>
      </c>
      <c r="BU13" s="89">
        <f t="shared" si="115"/>
        <v>0.0759152107156724</v>
      </c>
      <c r="BV13" s="89">
        <f t="shared" si="115"/>
        <v>0.0439826438462342</v>
      </c>
      <c r="BW13" s="89"/>
      <c r="BX13" s="89">
        <f t="shared" si="8"/>
        <v>0.436760462414725</v>
      </c>
      <c r="BY13" s="89">
        <f t="shared" si="9"/>
        <v>0.123408900821079</v>
      </c>
      <c r="BZ13" s="89">
        <f t="shared" si="10"/>
        <v>0.001</v>
      </c>
      <c r="CA13" s="89">
        <f t="shared" si="11"/>
        <v>0.145231310213238</v>
      </c>
      <c r="CB13" s="89"/>
      <c r="CC13" s="89">
        <f t="shared" ref="CC13:CF13" si="116">BX13/SUM(BX$12:BX$21)</f>
        <v>0.0917067002988111</v>
      </c>
      <c r="CD13" s="89">
        <f t="shared" si="116"/>
        <v>0.0363646919510834</v>
      </c>
      <c r="CE13" s="89">
        <f t="shared" si="116"/>
        <v>0.000226392866021579</v>
      </c>
      <c r="CF13" s="89">
        <f t="shared" si="116"/>
        <v>0.0299704824275735</v>
      </c>
      <c r="CG13" s="89"/>
      <c r="CH13" s="89">
        <f t="shared" ref="CH13:CK13" si="117">CC13*LN(CC13)</f>
        <v>-0.219101964935063</v>
      </c>
      <c r="CI13" s="89">
        <f t="shared" si="117"/>
        <v>-0.12051829752574</v>
      </c>
      <c r="CJ13" s="89">
        <f t="shared" si="117"/>
        <v>-0.00190016936962111</v>
      </c>
      <c r="CK13" s="89">
        <f t="shared" si="117"/>
        <v>-0.105122734889108</v>
      </c>
      <c r="CL13" s="89" t="s">
        <v>181</v>
      </c>
      <c r="CM13" s="91">
        <f t="shared" ref="CM13:CP13" si="118">-1/LN(10)*CM12</f>
        <v>0.998552328507542</v>
      </c>
      <c r="CN13" s="91">
        <f t="shared" si="118"/>
        <v>0.894097574333322</v>
      </c>
      <c r="CO13" s="91">
        <f t="shared" si="118"/>
        <v>0.938278452249259</v>
      </c>
      <c r="CP13" s="91">
        <f t="shared" si="118"/>
        <v>0.899766245446303</v>
      </c>
      <c r="CQ13" s="89"/>
      <c r="CR13" s="89">
        <f t="shared" ref="CR13:CU13" si="119">CM$17*BX13</f>
        <v>0.0303034482436473</v>
      </c>
      <c r="CS13" s="89">
        <f t="shared" si="119"/>
        <v>0.0300455021896527</v>
      </c>
      <c r="CT13" s="89">
        <f t="shared" si="119"/>
        <v>0.000261552522467681</v>
      </c>
      <c r="CU13" s="89">
        <f t="shared" si="119"/>
        <v>0.0618107597970905</v>
      </c>
      <c r="CV13" s="89">
        <f t="shared" si="16"/>
        <v>0.122421262752858</v>
      </c>
      <c r="CW13" s="89"/>
      <c r="CX13">
        <f t="shared" si="27"/>
        <v>0.0303034482436473</v>
      </c>
    </row>
    <row r="14" spans="1:102">
      <c r="A14" s="18" t="s">
        <v>51</v>
      </c>
      <c r="B14" s="19">
        <v>2014</v>
      </c>
      <c r="C14" s="18" t="s">
        <v>44</v>
      </c>
      <c r="D14">
        <v>11666</v>
      </c>
      <c r="E14">
        <v>4.729556</v>
      </c>
      <c r="F14">
        <v>292219</v>
      </c>
      <c r="G14">
        <v>228</v>
      </c>
      <c r="H14">
        <v>7333</v>
      </c>
      <c r="I14">
        <v>14</v>
      </c>
      <c r="J14">
        <v>31389</v>
      </c>
      <c r="K14">
        <v>43.582703</v>
      </c>
      <c r="L14">
        <v>606100</v>
      </c>
      <c r="M14">
        <v>8508</v>
      </c>
      <c r="N14">
        <v>147306</v>
      </c>
      <c r="O14" s="89"/>
      <c r="P14" s="90">
        <f t="shared" ref="P14:U14" si="120">(D14-MIN(D$12:D$21))/(MAX(D$12:D$21)-MIN(D$12:D$21))+0.001</f>
        <v>0.513215669755687</v>
      </c>
      <c r="Q14" s="91">
        <f t="shared" si="120"/>
        <v>0.363090054688183</v>
      </c>
      <c r="R14" s="91">
        <f t="shared" si="120"/>
        <v>0.408003225491154</v>
      </c>
      <c r="S14" s="91">
        <f t="shared" si="120"/>
        <v>0.791697674418605</v>
      </c>
      <c r="T14" s="91">
        <f t="shared" si="120"/>
        <v>0.0146842105263158</v>
      </c>
      <c r="U14" s="91">
        <f t="shared" si="120"/>
        <v>0.134333333333333</v>
      </c>
      <c r="V14" s="91" cm="1">
        <f t="array" ref="V14">(MAX(J$12:J$21-J14)/(MAX(J$12:J$21)-MIN(J$12:J$21))+0.001)</f>
        <v>1.001</v>
      </c>
      <c r="W14" s="91" cm="1">
        <f t="array" ref="W14">(MAX(K$12:K$21-K14)/(MAX(K$12:K$21)-MIN(K$12:K$21))+0.001)</f>
        <v>0.253888597970884</v>
      </c>
      <c r="X14" s="91">
        <f t="shared" ref="X14:Z14" si="121">(L14-MIN(L$12:L$21))/(MAX(L$12:L$21)-MIN(L$12:L$21))+0.001</f>
        <v>0.217960651289009</v>
      </c>
      <c r="Y14" s="91">
        <f t="shared" si="121"/>
        <v>0.334510167992927</v>
      </c>
      <c r="Z14" s="91">
        <f t="shared" si="121"/>
        <v>0.28234867682226</v>
      </c>
      <c r="AA14" s="89"/>
      <c r="AB14" s="89">
        <f t="shared" ref="AB14:AL14" si="122">P14/SUM(P$12:P$21)</f>
        <v>0.0870158994524966</v>
      </c>
      <c r="AC14" s="89">
        <f t="shared" si="122"/>
        <v>0.09119904686633</v>
      </c>
      <c r="AD14" s="89">
        <f t="shared" si="122"/>
        <v>0.0778779990992581</v>
      </c>
      <c r="AE14" s="89">
        <f t="shared" si="122"/>
        <v>0.141356973798945</v>
      </c>
      <c r="AF14" s="89">
        <f t="shared" si="122"/>
        <v>0.00434647141299268</v>
      </c>
      <c r="AG14" s="89">
        <f t="shared" si="122"/>
        <v>0.0514687100893997</v>
      </c>
      <c r="AH14" s="89">
        <f t="shared" si="122"/>
        <v>0.268979255392224</v>
      </c>
      <c r="AI14" s="89">
        <f t="shared" si="122"/>
        <v>0.0518179850807186</v>
      </c>
      <c r="AJ14" s="89">
        <f t="shared" si="122"/>
        <v>0.0433835126609627</v>
      </c>
      <c r="AK14" s="89">
        <f t="shared" si="122"/>
        <v>0.0689214127094298</v>
      </c>
      <c r="AL14" s="89">
        <f t="shared" si="122"/>
        <v>0.0600588923513209</v>
      </c>
      <c r="AM14" s="89"/>
      <c r="AN14" s="89">
        <f t="shared" ref="AN14:AX14" si="123">AB14*LN(AB14)</f>
        <v>-0.212463626076188</v>
      </c>
      <c r="AO14" s="89">
        <f t="shared" si="123"/>
        <v>-0.218395345488575</v>
      </c>
      <c r="AP14" s="89">
        <f t="shared" si="123"/>
        <v>-0.198792298753097</v>
      </c>
      <c r="AQ14" s="89">
        <f t="shared" si="123"/>
        <v>-0.276560234520593</v>
      </c>
      <c r="AR14" s="89">
        <f t="shared" si="123"/>
        <v>-0.0236378107207223</v>
      </c>
      <c r="AS14" s="89">
        <f t="shared" si="123"/>
        <v>-0.152696402873101</v>
      </c>
      <c r="AT14" s="89">
        <f t="shared" si="123"/>
        <v>-0.353202314160484</v>
      </c>
      <c r="AU14" s="89">
        <f t="shared" si="123"/>
        <v>-0.153382167922551</v>
      </c>
      <c r="AV14" s="89">
        <f t="shared" si="123"/>
        <v>-0.136123397910601</v>
      </c>
      <c r="AW14" s="89">
        <f t="shared" si="123"/>
        <v>-0.184350193139662</v>
      </c>
      <c r="AX14" s="89">
        <f t="shared" si="123"/>
        <v>-0.168911410133499</v>
      </c>
      <c r="AY14" s="91" t="s">
        <v>182</v>
      </c>
      <c r="AZ14" s="89">
        <f t="shared" ref="AZ14:BJ14" si="124">1-AZ13</f>
        <v>0.0797265177191085</v>
      </c>
      <c r="BA14" s="89">
        <f t="shared" si="124"/>
        <v>0.115376252050917</v>
      </c>
      <c r="BB14" s="89">
        <f t="shared" si="124"/>
        <v>0.0871898934816295</v>
      </c>
      <c r="BC14" s="89">
        <f t="shared" si="124"/>
        <v>0.114332290957113</v>
      </c>
      <c r="BD14" s="89">
        <f t="shared" si="124"/>
        <v>0.215755297789105</v>
      </c>
      <c r="BE14" s="89">
        <f t="shared" si="124"/>
        <v>0.271344721362156</v>
      </c>
      <c r="BF14" s="89">
        <f t="shared" si="124"/>
        <v>0.137798431697565</v>
      </c>
      <c r="BG14" s="89">
        <f t="shared" si="124"/>
        <v>0.10432620831041</v>
      </c>
      <c r="BH14" s="89">
        <f t="shared" si="124"/>
        <v>0.109834344679956</v>
      </c>
      <c r="BI14" s="89">
        <f t="shared" si="124"/>
        <v>0.10280081657261</v>
      </c>
      <c r="BJ14" s="89">
        <f t="shared" si="124"/>
        <v>0.0965615218101259</v>
      </c>
      <c r="BK14" s="89"/>
      <c r="BL14" s="89">
        <f t="shared" ref="BL14:BV14" si="125">AZ$17*P14</f>
        <v>0.139318295464265</v>
      </c>
      <c r="BM14" s="89">
        <f t="shared" si="125"/>
        <v>0.189180302833066</v>
      </c>
      <c r="BN14" s="89">
        <f t="shared" si="125"/>
        <v>0.0846647086172614</v>
      </c>
      <c r="BO14" s="89">
        <f t="shared" si="125"/>
        <v>0.107191053703791</v>
      </c>
      <c r="BP14" s="89">
        <f t="shared" si="125"/>
        <v>0.00723725942577939</v>
      </c>
      <c r="BQ14" s="89">
        <f t="shared" si="125"/>
        <v>0.049937894975142</v>
      </c>
      <c r="BR14" s="89">
        <f t="shared" si="125"/>
        <v>0.409970503796555</v>
      </c>
      <c r="BS14" s="89">
        <f t="shared" si="125"/>
        <v>0.149905744406124</v>
      </c>
      <c r="BT14" s="89">
        <f t="shared" si="125"/>
        <v>0.0506552437290778</v>
      </c>
      <c r="BU14" s="89">
        <f t="shared" si="125"/>
        <v>0.152827780330393</v>
      </c>
      <c r="BV14" s="89">
        <f t="shared" si="125"/>
        <v>0.0877325637355754</v>
      </c>
      <c r="BW14" s="89"/>
      <c r="BX14" s="89">
        <f t="shared" si="8"/>
        <v>0.413163306914592</v>
      </c>
      <c r="BY14" s="89">
        <f t="shared" si="9"/>
        <v>0.164366208104712</v>
      </c>
      <c r="BZ14" s="89">
        <f t="shared" si="10"/>
        <v>0.55987624820268</v>
      </c>
      <c r="CA14" s="89">
        <f t="shared" si="11"/>
        <v>0.291215587795046</v>
      </c>
      <c r="CB14" s="89"/>
      <c r="CC14" s="89">
        <f t="shared" ref="CC14:CF14" si="126">BX14/SUM(BX$12:BX$21)</f>
        <v>0.0867519998312119</v>
      </c>
      <c r="CD14" s="89">
        <f t="shared" si="126"/>
        <v>0.0484335123733199</v>
      </c>
      <c r="CE14" s="89">
        <f t="shared" si="126"/>
        <v>0.126751988448013</v>
      </c>
      <c r="CF14" s="89">
        <f t="shared" si="126"/>
        <v>0.0600963500489811</v>
      </c>
      <c r="CG14" s="89"/>
      <c r="CH14" s="89">
        <f t="shared" ref="CH14:CK14" si="127">CC14*LN(CC14)</f>
        <v>-0.212082770801278</v>
      </c>
      <c r="CI14" s="89">
        <f t="shared" si="127"/>
        <v>-0.146635524573521</v>
      </c>
      <c r="CJ14" s="89">
        <f t="shared" si="127"/>
        <v>-0.261809140930337</v>
      </c>
      <c r="CK14" s="89">
        <f t="shared" si="127"/>
        <v>-0.168979287897262</v>
      </c>
      <c r="CL14" s="91" t="s">
        <v>182</v>
      </c>
      <c r="CM14" s="89">
        <f t="shared" ref="CM14:CP14" si="128">1-CM13</f>
        <v>0.00144767149245839</v>
      </c>
      <c r="CN14" s="89">
        <f t="shared" si="128"/>
        <v>0.105902425666678</v>
      </c>
      <c r="CO14" s="89">
        <f t="shared" si="128"/>
        <v>0.0617215477507408</v>
      </c>
      <c r="CP14" s="89">
        <f t="shared" si="128"/>
        <v>0.100233754553697</v>
      </c>
      <c r="CQ14" s="89"/>
      <c r="CR14" s="89">
        <f t="shared" ref="CR14:CU14" si="129">CM$17*BX14</f>
        <v>0.0286662231696511</v>
      </c>
      <c r="CS14" s="89">
        <f t="shared" si="129"/>
        <v>0.0400170914144592</v>
      </c>
      <c r="CT14" s="89">
        <f t="shared" si="129"/>
        <v>0.146437044987152</v>
      </c>
      <c r="CU14" s="89">
        <f t="shared" si="129"/>
        <v>0.123941984135094</v>
      </c>
      <c r="CV14" s="89">
        <f t="shared" si="16"/>
        <v>0.339062343706357</v>
      </c>
      <c r="CW14" s="89"/>
      <c r="CX14">
        <f t="shared" si="27"/>
        <v>0.123941984135094</v>
      </c>
    </row>
    <row r="15" spans="1:102">
      <c r="A15" s="18" t="s">
        <v>51</v>
      </c>
      <c r="B15" s="19">
        <v>2015</v>
      </c>
      <c r="C15" s="18" t="s">
        <v>44</v>
      </c>
      <c r="D15">
        <v>11708</v>
      </c>
      <c r="E15">
        <v>5.0107619</v>
      </c>
      <c r="F15">
        <v>307462</v>
      </c>
      <c r="G15">
        <v>247</v>
      </c>
      <c r="H15">
        <v>7415</v>
      </c>
      <c r="I15">
        <v>15</v>
      </c>
      <c r="J15">
        <v>32570</v>
      </c>
      <c r="K15">
        <v>38.969009</v>
      </c>
      <c r="L15">
        <v>688300</v>
      </c>
      <c r="M15">
        <v>7987</v>
      </c>
      <c r="N15">
        <v>152760</v>
      </c>
      <c r="O15" s="89"/>
      <c r="P15" s="90">
        <f t="shared" ref="P15:U15" si="130">(D15-MIN(D$12:D$21))/(MAX(D$12:D$21)-MIN(D$12:D$21))+0.001</f>
        <v>0.54859898904802</v>
      </c>
      <c r="Q15" s="91">
        <f t="shared" si="130"/>
        <v>0.554457117732236</v>
      </c>
      <c r="R15" s="91">
        <f t="shared" si="130"/>
        <v>0.482497409832861</v>
      </c>
      <c r="S15" s="91">
        <f t="shared" si="130"/>
        <v>0.88006976744186</v>
      </c>
      <c r="T15" s="91">
        <f t="shared" si="130"/>
        <v>0.101</v>
      </c>
      <c r="U15" s="91">
        <f t="shared" si="130"/>
        <v>0.201</v>
      </c>
      <c r="V15" s="91" cm="1">
        <f t="array" ref="V15">(MAX(J$12:J$21-J15)/(MAX(J$12:J$21)-MIN(J$12:J$21))+0.001)</f>
        <v>0.578761887736861</v>
      </c>
      <c r="W15" s="91" cm="1">
        <f t="array" ref="W15">(MAX(K$12:K$21-K15)/(MAX(K$12:K$21)-MIN(K$12:K$21))+0.001)</f>
        <v>0.424219391678638</v>
      </c>
      <c r="X15" s="91">
        <f t="shared" ref="X15:Z15" si="131">(L15-MIN(L$12:L$21))/(MAX(L$12:L$21)-MIN(L$12:L$21))+0.001</f>
        <v>0.329493894165536</v>
      </c>
      <c r="Y15" s="91">
        <f t="shared" si="131"/>
        <v>0.242379310344828</v>
      </c>
      <c r="Z15" s="91">
        <f t="shared" si="131"/>
        <v>0.354406703748233</v>
      </c>
      <c r="AA15" s="89"/>
      <c r="AB15" s="89">
        <f t="shared" ref="AB15:AL15" si="132">P15/SUM(P$12:P$21)</f>
        <v>0.093015153830881</v>
      </c>
      <c r="AC15" s="89">
        <f t="shared" si="132"/>
        <v>0.139265617475692</v>
      </c>
      <c r="AD15" s="89">
        <f t="shared" si="132"/>
        <v>0.0920971465436921</v>
      </c>
      <c r="AE15" s="89">
        <f t="shared" si="132"/>
        <v>0.157135738902961</v>
      </c>
      <c r="AF15" s="89">
        <f t="shared" si="132"/>
        <v>0.0298956223710858</v>
      </c>
      <c r="AG15" s="89">
        <f t="shared" si="132"/>
        <v>0.0770114942528736</v>
      </c>
      <c r="AH15" s="89">
        <f t="shared" si="132"/>
        <v>0.155519422190668</v>
      </c>
      <c r="AI15" s="89">
        <f t="shared" si="132"/>
        <v>0.086582045372026</v>
      </c>
      <c r="AJ15" s="89">
        <f t="shared" si="132"/>
        <v>0.065583408953418</v>
      </c>
      <c r="AK15" s="89">
        <f t="shared" si="132"/>
        <v>0.0499390633795504</v>
      </c>
      <c r="AL15" s="89">
        <f t="shared" si="132"/>
        <v>0.0753864842171753</v>
      </c>
      <c r="AM15" s="89"/>
      <c r="AN15" s="89">
        <f t="shared" ref="AN15:AX15" si="133">AB15*LN(AB15)</f>
        <v>-0.22091032572575</v>
      </c>
      <c r="AO15" s="89">
        <f t="shared" si="133"/>
        <v>-0.274544373982587</v>
      </c>
      <c r="AP15" s="89">
        <f t="shared" si="133"/>
        <v>-0.21964352718016</v>
      </c>
      <c r="AQ15" s="89">
        <f t="shared" si="133"/>
        <v>-0.290802511660724</v>
      </c>
      <c r="AR15" s="89">
        <f t="shared" si="133"/>
        <v>-0.104934926560432</v>
      </c>
      <c r="AS15" s="89">
        <f t="shared" si="133"/>
        <v>-0.197442114576165</v>
      </c>
      <c r="AT15" s="89">
        <f t="shared" si="133"/>
        <v>-0.289419258035858</v>
      </c>
      <c r="AU15" s="89">
        <f t="shared" si="133"/>
        <v>-0.211837070700524</v>
      </c>
      <c r="AV15" s="89">
        <f t="shared" si="133"/>
        <v>-0.178677572604911</v>
      </c>
      <c r="AW15" s="89">
        <f t="shared" si="133"/>
        <v>-0.149664963349816</v>
      </c>
      <c r="AX15" s="89">
        <f t="shared" si="133"/>
        <v>-0.19488365647474</v>
      </c>
      <c r="AY15" s="91" t="s">
        <v>183</v>
      </c>
      <c r="AZ15" s="77">
        <f t="shared" ref="AZ15:BB15" si="134">AZ14/(3-SUM($AZ13:$BB13))</f>
        <v>0.282425043572722</v>
      </c>
      <c r="BA15" s="77">
        <f t="shared" si="134"/>
        <v>0.408711479504738</v>
      </c>
      <c r="BB15" s="77">
        <f t="shared" si="134"/>
        <v>0.308863476922538</v>
      </c>
      <c r="BC15" s="77">
        <f t="shared" ref="BC15:BE15" si="135">BC14/(3-SUM($BC13:$BE13))</f>
        <v>0.190100014640901</v>
      </c>
      <c r="BD15" s="77">
        <f t="shared" si="135"/>
        <v>0.358735794806613</v>
      </c>
      <c r="BE15" s="77">
        <f t="shared" si="135"/>
        <v>0.451164190552486</v>
      </c>
      <c r="BF15" s="77">
        <f>BF14/(2-SUM($BF13:$BG13))</f>
        <v>0.569121885707404</v>
      </c>
      <c r="BG15" s="77">
        <f>BG14/(2-SUM($BF13:$BG13))</f>
        <v>0.430878114292596</v>
      </c>
      <c r="BH15" s="77">
        <f t="shared" ref="BH15:BJ15" si="136">BH14/(3-SUM($BH13:$BJ13))</f>
        <v>0.355224847795945</v>
      </c>
      <c r="BI15" s="77">
        <f t="shared" si="136"/>
        <v>0.332477100188576</v>
      </c>
      <c r="BJ15" s="77">
        <f t="shared" si="136"/>
        <v>0.312298052015478</v>
      </c>
      <c r="BK15" s="89"/>
      <c r="BL15" s="89">
        <f t="shared" ref="BL15:BV15" si="137">AZ$17*P15</f>
        <v>0.148923504389437</v>
      </c>
      <c r="BM15" s="89">
        <f t="shared" si="137"/>
        <v>0.288888015758551</v>
      </c>
      <c r="BN15" s="89">
        <f t="shared" si="137"/>
        <v>0.100122989378103</v>
      </c>
      <c r="BO15" s="89">
        <f t="shared" si="137"/>
        <v>0.11915609803227</v>
      </c>
      <c r="BP15" s="89">
        <f t="shared" si="137"/>
        <v>0.0497788560504324</v>
      </c>
      <c r="BQ15" s="89">
        <f t="shared" si="137"/>
        <v>0.074720969404493</v>
      </c>
      <c r="BR15" s="89">
        <f t="shared" si="137"/>
        <v>0.237038264429297</v>
      </c>
      <c r="BS15" s="89">
        <f t="shared" si="137"/>
        <v>0.250475697645911</v>
      </c>
      <c r="BT15" s="89">
        <f t="shared" si="137"/>
        <v>0.0765761774774062</v>
      </c>
      <c r="BU15" s="89">
        <f t="shared" si="137"/>
        <v>0.11073592237948</v>
      </c>
      <c r="BV15" s="89">
        <f t="shared" si="137"/>
        <v>0.110122735742375</v>
      </c>
      <c r="BW15" s="89"/>
      <c r="BX15" s="89">
        <f t="shared" si="8"/>
        <v>0.537934509526092</v>
      </c>
      <c r="BY15" s="89">
        <f t="shared" si="9"/>
        <v>0.243655923487195</v>
      </c>
      <c r="BZ15" s="89">
        <f t="shared" si="10"/>
        <v>0.487513962075208</v>
      </c>
      <c r="CA15" s="89">
        <f t="shared" si="11"/>
        <v>0.297434835599261</v>
      </c>
      <c r="CB15" s="89"/>
      <c r="CC15" s="89">
        <f t="shared" ref="CC15:CF15" si="138">BX15/SUM(BX$12:BX$21)</f>
        <v>0.112950239526613</v>
      </c>
      <c r="CD15" s="89">
        <f t="shared" si="138"/>
        <v>0.0717976786173204</v>
      </c>
      <c r="CE15" s="89">
        <f t="shared" si="138"/>
        <v>0.110369683099742</v>
      </c>
      <c r="CF15" s="89">
        <f t="shared" si="138"/>
        <v>0.061379777546504</v>
      </c>
      <c r="CG15" s="89"/>
      <c r="CH15" s="89">
        <f t="shared" ref="CH15:CK15" si="139">CC15*LN(CC15)</f>
        <v>-0.246322776409069</v>
      </c>
      <c r="CI15" s="89">
        <f t="shared" si="139"/>
        <v>-0.189108130773318</v>
      </c>
      <c r="CJ15" s="89">
        <f t="shared" si="139"/>
        <v>-0.243245929070513</v>
      </c>
      <c r="CK15" s="89">
        <f t="shared" si="139"/>
        <v>-0.171291001743065</v>
      </c>
      <c r="CL15" s="91" t="s">
        <v>183</v>
      </c>
      <c r="CM15" s="89">
        <f t="shared" ref="CM15:CP15" si="140">CM14/(4-SUM($CM13:$CP13))</f>
        <v>0.00537557544461414</v>
      </c>
      <c r="CN15" s="89">
        <f t="shared" si="140"/>
        <v>0.393242860624494</v>
      </c>
      <c r="CO15" s="89">
        <f t="shared" si="140"/>
        <v>0.229187932635896</v>
      </c>
      <c r="CP15" s="89">
        <f t="shared" si="140"/>
        <v>0.372193631294996</v>
      </c>
      <c r="CQ15" s="89"/>
      <c r="CR15" s="89">
        <f t="shared" ref="CR15:CU15" si="141">CM$17*BX15</f>
        <v>0.0373231369839904</v>
      </c>
      <c r="CS15" s="89">
        <f t="shared" si="141"/>
        <v>0.0593212040132355</v>
      </c>
      <c r="CT15" s="89">
        <f t="shared" si="141"/>
        <v>0.127510506518984</v>
      </c>
      <c r="CU15" s="89">
        <f t="shared" si="141"/>
        <v>0.126588909454301</v>
      </c>
      <c r="CV15" s="89">
        <f t="shared" si="16"/>
        <v>0.350743756970511</v>
      </c>
      <c r="CW15" s="89"/>
      <c r="CX15">
        <f t="shared" si="27"/>
        <v>0.126588909454301</v>
      </c>
    </row>
    <row r="16" spans="1:102">
      <c r="A16" s="18" t="s">
        <v>51</v>
      </c>
      <c r="B16" s="19">
        <v>2016</v>
      </c>
      <c r="C16" s="18" t="s">
        <v>44</v>
      </c>
      <c r="D16">
        <v>11775</v>
      </c>
      <c r="E16">
        <v>4.6533333</v>
      </c>
      <c r="F16">
        <v>319740</v>
      </c>
      <c r="G16">
        <v>248</v>
      </c>
      <c r="H16">
        <v>7320</v>
      </c>
      <c r="I16">
        <v>14</v>
      </c>
      <c r="J16">
        <v>33266</v>
      </c>
      <c r="K16">
        <v>40.79892</v>
      </c>
      <c r="L16">
        <v>730000</v>
      </c>
      <c r="M16">
        <v>8702</v>
      </c>
      <c r="N16">
        <v>158683</v>
      </c>
      <c r="O16" s="89"/>
      <c r="P16" s="90">
        <f t="shared" ref="P16:U16" si="142">(D16-MIN(D$12:D$21))/(MAX(D$12:D$21)-MIN(D$12:D$21))+0.001</f>
        <v>0.605043807919124</v>
      </c>
      <c r="Q16" s="91">
        <f t="shared" si="142"/>
        <v>0.311218759540081</v>
      </c>
      <c r="R16" s="91">
        <f t="shared" si="142"/>
        <v>0.542501319519109</v>
      </c>
      <c r="S16" s="91">
        <f t="shared" si="142"/>
        <v>0.884720930232558</v>
      </c>
      <c r="T16" s="91">
        <f t="shared" si="142"/>
        <v>0.001</v>
      </c>
      <c r="U16" s="91">
        <f t="shared" si="142"/>
        <v>0.134333333333333</v>
      </c>
      <c r="V16" s="91" cm="1">
        <f t="array" ref="V16">(MAX(J$12:J$21-J16)/(MAX(J$12:J$21)-MIN(J$12:J$21))+0.001)</f>
        <v>0.329923846978906</v>
      </c>
      <c r="W16" s="91" cm="1">
        <f t="array" ref="W16">(MAX(K$12:K$21-K16)/(MAX(K$12:K$21)-MIN(K$12:K$21))+0.001)</f>
        <v>0.356661770162224</v>
      </c>
      <c r="X16" s="91">
        <f t="shared" ref="X16:Z16" si="143">(L16-MIN(L$12:L$21))/(MAX(L$12:L$21)-MIN(L$12:L$21))+0.001</f>
        <v>0.386074626865672</v>
      </c>
      <c r="Y16" s="91">
        <f t="shared" si="143"/>
        <v>0.368816091954023</v>
      </c>
      <c r="Z16" s="91">
        <f t="shared" si="143"/>
        <v>0.432661139663624</v>
      </c>
      <c r="AA16" s="89"/>
      <c r="AB16" s="89">
        <f t="shared" ref="AB16:AL16" si="144">P16/SUM(P$12:P$21)</f>
        <v>0.102585392958304</v>
      </c>
      <c r="AC16" s="89">
        <f t="shared" si="144"/>
        <v>0.0781702882535621</v>
      </c>
      <c r="AD16" s="89">
        <f t="shared" si="144"/>
        <v>0.103550449195582</v>
      </c>
      <c r="AE16" s="89">
        <f t="shared" si="144"/>
        <v>0.157966200224225</v>
      </c>
      <c r="AF16" s="89">
        <f t="shared" si="144"/>
        <v>0.00029599626109986</v>
      </c>
      <c r="AG16" s="89">
        <f t="shared" si="144"/>
        <v>0.0514687100893997</v>
      </c>
      <c r="AH16" s="89">
        <f t="shared" si="144"/>
        <v>0.0886540166798444</v>
      </c>
      <c r="AI16" s="89">
        <f t="shared" si="144"/>
        <v>0.0727937151681315</v>
      </c>
      <c r="AJ16" s="89">
        <f t="shared" si="144"/>
        <v>0.0768454001382767</v>
      </c>
      <c r="AK16" s="89">
        <f t="shared" si="144"/>
        <v>0.0759896963370624</v>
      </c>
      <c r="AL16" s="89">
        <f t="shared" si="144"/>
        <v>0.0920321253285533</v>
      </c>
      <c r="AM16" s="89"/>
      <c r="AN16" s="89">
        <f t="shared" ref="AN16:AX16" si="145">AB16*LN(AB16)</f>
        <v>-0.233593066700023</v>
      </c>
      <c r="AO16" s="89">
        <f t="shared" si="145"/>
        <v>-0.199245562520312</v>
      </c>
      <c r="AP16" s="89">
        <f t="shared" si="145"/>
        <v>-0.234820976012179</v>
      </c>
      <c r="AQ16" s="89">
        <f t="shared" si="145"/>
        <v>-0.291506749018583</v>
      </c>
      <c r="AR16" s="89">
        <f t="shared" si="145"/>
        <v>-0.00240501808642543</v>
      </c>
      <c r="AS16" s="89">
        <f t="shared" si="145"/>
        <v>-0.152696402873101</v>
      </c>
      <c r="AT16" s="89">
        <f t="shared" si="145"/>
        <v>-0.214809918081247</v>
      </c>
      <c r="AU16" s="89">
        <f t="shared" si="145"/>
        <v>-0.190728680825084</v>
      </c>
      <c r="AV16" s="89">
        <f t="shared" si="145"/>
        <v>-0.197182197261201</v>
      </c>
      <c r="AW16" s="89">
        <f t="shared" si="145"/>
        <v>-0.195837417539891</v>
      </c>
      <c r="AX16" s="89">
        <f t="shared" si="145"/>
        <v>-0.219553455605266</v>
      </c>
      <c r="AY16" s="89" t="s">
        <v>184</v>
      </c>
      <c r="AZ16" s="92">
        <v>0.26049795615013</v>
      </c>
      <c r="BA16" s="92">
        <v>0.633345720302242</v>
      </c>
      <c r="BB16" s="92">
        <v>0.106156323547628</v>
      </c>
      <c r="BC16" s="92">
        <v>0.0806878306878307</v>
      </c>
      <c r="BD16" s="92">
        <v>0.626984126984127</v>
      </c>
      <c r="BE16" s="92">
        <v>0.292328042328042</v>
      </c>
      <c r="BF16" s="92">
        <v>0.25</v>
      </c>
      <c r="BG16" s="92">
        <v>0.75</v>
      </c>
      <c r="BH16" s="92">
        <v>0.10958605664488</v>
      </c>
      <c r="BI16" s="92">
        <v>0.581263616557734</v>
      </c>
      <c r="BJ16" s="92">
        <v>0.309150326797386</v>
      </c>
      <c r="BK16" s="89"/>
      <c r="BL16" s="89">
        <f t="shared" ref="BL16:BV16" si="146">AZ$17*P16</f>
        <v>0.164246099579594</v>
      </c>
      <c r="BM16" s="89">
        <f t="shared" si="146"/>
        <v>0.162153874546869</v>
      </c>
      <c r="BN16" s="89">
        <f t="shared" si="146"/>
        <v>0.112574394690811</v>
      </c>
      <c r="BO16" s="89">
        <f t="shared" si="146"/>
        <v>0.119785837207453</v>
      </c>
      <c r="BP16" s="89">
        <f t="shared" si="146"/>
        <v>0.00049285996089537</v>
      </c>
      <c r="BQ16" s="89">
        <f t="shared" si="146"/>
        <v>0.049937894975142</v>
      </c>
      <c r="BR16" s="89">
        <f t="shared" si="146"/>
        <v>0.135123921838601</v>
      </c>
      <c r="BS16" s="89">
        <f t="shared" si="146"/>
        <v>0.210587039294713</v>
      </c>
      <c r="BT16" s="89">
        <f t="shared" si="146"/>
        <v>0.0897258482475436</v>
      </c>
      <c r="BU16" s="89">
        <f t="shared" si="146"/>
        <v>0.168501140104821</v>
      </c>
      <c r="BV16" s="89">
        <f t="shared" si="146"/>
        <v>0.134438281909643</v>
      </c>
      <c r="BW16" s="89"/>
      <c r="BX16" s="89">
        <f t="shared" si="8"/>
        <v>0.438974368817274</v>
      </c>
      <c r="BY16" s="89">
        <f t="shared" si="9"/>
        <v>0.17021659214349</v>
      </c>
      <c r="BZ16" s="89">
        <f t="shared" si="10"/>
        <v>0.345710961133314</v>
      </c>
      <c r="CA16" s="89">
        <f t="shared" si="11"/>
        <v>0.392665270262007</v>
      </c>
      <c r="CB16" s="89"/>
      <c r="CC16" s="89">
        <f t="shared" ref="CC16:CF16" si="147">BX16/SUM(BX$12:BX$21)</f>
        <v>0.092171554763489</v>
      </c>
      <c r="CD16" s="89">
        <f t="shared" si="147"/>
        <v>0.0501574351369959</v>
      </c>
      <c r="CE16" s="89">
        <f t="shared" si="147"/>
        <v>0.0782664953060457</v>
      </c>
      <c r="CF16" s="89">
        <f t="shared" si="147"/>
        <v>0.0810318901965892</v>
      </c>
      <c r="CG16" s="89"/>
      <c r="CH16" s="89">
        <f t="shared" ref="CH16:CK16" si="148">CC16*LN(CC16)</f>
        <v>-0.21974654591564</v>
      </c>
      <c r="CI16" s="89">
        <f t="shared" si="148"/>
        <v>-0.150100564463105</v>
      </c>
      <c r="CJ16" s="89">
        <f t="shared" si="148"/>
        <v>-0.199394515140609</v>
      </c>
      <c r="CK16" s="89">
        <f t="shared" si="148"/>
        <v>-0.20362604942203</v>
      </c>
      <c r="CL16" s="89" t="s">
        <v>184</v>
      </c>
      <c r="CM16" s="92">
        <v>0.133389037433155</v>
      </c>
      <c r="CN16" s="92">
        <v>0.0936831550802139</v>
      </c>
      <c r="CO16" s="92">
        <v>0.293917112299465</v>
      </c>
      <c r="CP16" s="92">
        <v>0.479010695187166</v>
      </c>
      <c r="CQ16" s="89"/>
      <c r="CR16" s="89">
        <f t="shared" ref="CR16:CU16" si="149">CM$17*BX16</f>
        <v>0.0304570541760961</v>
      </c>
      <c r="CS16" s="89">
        <f t="shared" si="149"/>
        <v>0.0414414435096315</v>
      </c>
      <c r="CT16" s="89">
        <f t="shared" si="149"/>
        <v>0.0904215739291446</v>
      </c>
      <c r="CU16" s="89">
        <f t="shared" si="149"/>
        <v>0.167119188453154</v>
      </c>
      <c r="CV16" s="89">
        <f t="shared" si="16"/>
        <v>0.329439260068026</v>
      </c>
      <c r="CW16" s="89"/>
      <c r="CX16">
        <f t="shared" si="27"/>
        <v>0.0904215739291446</v>
      </c>
    </row>
    <row r="17" spans="1:102">
      <c r="A17" s="18" t="s">
        <v>51</v>
      </c>
      <c r="B17" s="19">
        <v>2017</v>
      </c>
      <c r="C17" s="18" t="s">
        <v>44</v>
      </c>
      <c r="D17">
        <v>11831</v>
      </c>
      <c r="E17">
        <v>4.755811</v>
      </c>
      <c r="F17">
        <v>353680</v>
      </c>
      <c r="G17">
        <v>265</v>
      </c>
      <c r="H17">
        <v>7510</v>
      </c>
      <c r="I17">
        <v>13</v>
      </c>
      <c r="J17">
        <v>33494</v>
      </c>
      <c r="K17">
        <v>37.026669</v>
      </c>
      <c r="L17">
        <v>959200</v>
      </c>
      <c r="M17">
        <v>9417</v>
      </c>
      <c r="N17">
        <v>166383</v>
      </c>
      <c r="O17" s="89"/>
      <c r="P17" s="90">
        <f t="shared" ref="P17:U17" si="150">(D17-MIN(D$12:D$21))/(MAX(D$12:D$21)-MIN(D$12:D$21))+0.001</f>
        <v>0.652221566975569</v>
      </c>
      <c r="Q17" s="91">
        <f t="shared" si="150"/>
        <v>0.380957184219326</v>
      </c>
      <c r="R17" s="91">
        <f t="shared" si="150"/>
        <v>0.708369758576874</v>
      </c>
      <c r="S17" s="91">
        <f t="shared" si="150"/>
        <v>0.963790697674419</v>
      </c>
      <c r="T17" s="91">
        <f t="shared" si="150"/>
        <v>0.201</v>
      </c>
      <c r="U17" s="91">
        <f t="shared" si="150"/>
        <v>0.0676666666666667</v>
      </c>
      <c r="V17" s="91" cm="1">
        <f t="array" ref="V17">(MAX(J$12:J$21-J17)/(MAX(J$12:J$21)-MIN(J$12:J$21))+0.001)</f>
        <v>0.248407937075438</v>
      </c>
      <c r="W17" s="91" cm="1">
        <f t="array" ref="W17">(MAX(K$12:K$21-K17)/(MAX(K$12:K$21)-MIN(K$12:K$21))+0.001)</f>
        <v>0.495927726442564</v>
      </c>
      <c r="X17" s="91">
        <f t="shared" ref="X17:Z17" si="151">(L17-MIN(L$12:L$21))/(MAX(L$12:L$21)-MIN(L$12:L$21))+0.001</f>
        <v>0.69706512890095</v>
      </c>
      <c r="Y17" s="91">
        <f t="shared" si="151"/>
        <v>0.495252873563218</v>
      </c>
      <c r="Z17" s="91">
        <f t="shared" si="151"/>
        <v>0.534393227549578</v>
      </c>
      <c r="AA17" s="89"/>
      <c r="AB17" s="89">
        <f t="shared" ref="AB17:AL17" si="152">P17/SUM(P$12:P$21)</f>
        <v>0.11058439879615</v>
      </c>
      <c r="AC17" s="89">
        <f t="shared" si="152"/>
        <v>0.095686818322579</v>
      </c>
      <c r="AD17" s="89">
        <f t="shared" si="152"/>
        <v>0.135210743380722</v>
      </c>
      <c r="AE17" s="89">
        <f t="shared" si="152"/>
        <v>0.172084042685712</v>
      </c>
      <c r="AF17" s="89">
        <f t="shared" si="152"/>
        <v>0.0594952484810718</v>
      </c>
      <c r="AG17" s="89">
        <f t="shared" si="152"/>
        <v>0.0259259259259259</v>
      </c>
      <c r="AH17" s="89">
        <f t="shared" si="152"/>
        <v>0.0667498321159538</v>
      </c>
      <c r="AI17" s="89">
        <f t="shared" si="152"/>
        <v>0.101217525069253</v>
      </c>
      <c r="AJ17" s="89">
        <f t="shared" si="152"/>
        <v>0.138745840895342</v>
      </c>
      <c r="AK17" s="89">
        <f t="shared" si="152"/>
        <v>0.102040329294574</v>
      </c>
      <c r="AL17" s="89">
        <f t="shared" si="152"/>
        <v>0.113671739807299</v>
      </c>
      <c r="AM17" s="89"/>
      <c r="AN17" s="89">
        <f t="shared" ref="AN17:AX17" si="153">AB17*LN(AB17)</f>
        <v>-0.243504220826071</v>
      </c>
      <c r="AO17" s="89">
        <f t="shared" si="153"/>
        <v>-0.224545838512099</v>
      </c>
      <c r="AP17" s="89">
        <f t="shared" si="153"/>
        <v>-0.270545969296971</v>
      </c>
      <c r="AQ17" s="89">
        <f t="shared" si="153"/>
        <v>-0.302828731803533</v>
      </c>
      <c r="AR17" s="89">
        <f t="shared" si="153"/>
        <v>-0.167887192095649</v>
      </c>
      <c r="AS17" s="89">
        <f t="shared" si="153"/>
        <v>-0.0946947506281535</v>
      </c>
      <c r="AT17" s="89">
        <f t="shared" si="153"/>
        <v>-0.180678678983728</v>
      </c>
      <c r="AU17" s="89">
        <f t="shared" si="153"/>
        <v>-0.23183705736702</v>
      </c>
      <c r="AV17" s="89">
        <f t="shared" si="153"/>
        <v>-0.274038506253384</v>
      </c>
      <c r="AW17" s="89">
        <f t="shared" si="153"/>
        <v>-0.232895537241363</v>
      </c>
      <c r="AX17" s="89">
        <f t="shared" si="153"/>
        <v>-0.247172430153176</v>
      </c>
      <c r="AY17" s="89" t="s">
        <v>185</v>
      </c>
      <c r="AZ17" s="89">
        <f t="shared" ref="AZ17:BJ17" si="154">AVERAGE(AZ15:AZ16)</f>
        <v>0.271461499861426</v>
      </c>
      <c r="BA17" s="89">
        <f t="shared" si="154"/>
        <v>0.52102859990349</v>
      </c>
      <c r="BB17" s="89">
        <f t="shared" si="154"/>
        <v>0.207509900235083</v>
      </c>
      <c r="BC17" s="89">
        <f t="shared" si="154"/>
        <v>0.135393922664366</v>
      </c>
      <c r="BD17" s="89">
        <f t="shared" si="154"/>
        <v>0.49285996089537</v>
      </c>
      <c r="BE17" s="89">
        <f t="shared" si="154"/>
        <v>0.371746116440264</v>
      </c>
      <c r="BF17" s="89">
        <f t="shared" si="154"/>
        <v>0.409560942853702</v>
      </c>
      <c r="BG17" s="89">
        <f t="shared" si="154"/>
        <v>0.590439057146298</v>
      </c>
      <c r="BH17" s="89">
        <f t="shared" si="154"/>
        <v>0.232405452220413</v>
      </c>
      <c r="BI17" s="89">
        <f t="shared" si="154"/>
        <v>0.456870358373155</v>
      </c>
      <c r="BJ17" s="89">
        <f t="shared" si="154"/>
        <v>0.310724189406432</v>
      </c>
      <c r="BK17" s="89"/>
      <c r="BL17" s="89">
        <f t="shared" ref="BL17:BV17" si="155">AZ$17*P17</f>
        <v>0.177053044813157</v>
      </c>
      <c r="BM17" s="89">
        <f t="shared" si="155"/>
        <v>0.198489588316971</v>
      </c>
      <c r="BN17" s="89">
        <f t="shared" si="155"/>
        <v>0.146993737931837</v>
      </c>
      <c r="BO17" s="89">
        <f t="shared" si="155"/>
        <v>0.130491403185566</v>
      </c>
      <c r="BP17" s="89">
        <f t="shared" si="155"/>
        <v>0.0990648521399694</v>
      </c>
      <c r="BQ17" s="89">
        <f t="shared" si="155"/>
        <v>0.0251548205457912</v>
      </c>
      <c r="BR17" s="89">
        <f t="shared" si="155"/>
        <v>0.101738188920959</v>
      </c>
      <c r="BS17" s="89">
        <f t="shared" si="155"/>
        <v>0.292815099213455</v>
      </c>
      <c r="BT17" s="89">
        <f t="shared" si="155"/>
        <v>0.162001736509306</v>
      </c>
      <c r="BU17" s="89">
        <f t="shared" si="155"/>
        <v>0.226266357830162</v>
      </c>
      <c r="BV17" s="89">
        <f t="shared" si="155"/>
        <v>0.16604890245463</v>
      </c>
      <c r="BW17" s="89"/>
      <c r="BX17" s="89">
        <f t="shared" si="8"/>
        <v>0.522536371061965</v>
      </c>
      <c r="BY17" s="89">
        <f t="shared" si="9"/>
        <v>0.254711075871326</v>
      </c>
      <c r="BZ17" s="89">
        <f t="shared" si="10"/>
        <v>0.394553288134414</v>
      </c>
      <c r="CA17" s="89">
        <f t="shared" si="11"/>
        <v>0.554316996794097</v>
      </c>
      <c r="CB17" s="89"/>
      <c r="CC17" s="89">
        <f t="shared" ref="CC17:CF17" si="156">BX17/SUM(BX$12:BX$21)</f>
        <v>0.109717088656037</v>
      </c>
      <c r="CD17" s="89">
        <f t="shared" si="156"/>
        <v>0.0750552816609134</v>
      </c>
      <c r="CE17" s="89">
        <f t="shared" si="156"/>
        <v>0.0893240496989878</v>
      </c>
      <c r="CF17" s="89">
        <f t="shared" si="156"/>
        <v>0.114390951836283</v>
      </c>
      <c r="CG17" s="89"/>
      <c r="CH17" s="89">
        <f t="shared" ref="CH17:CK17" si="157">CC17*LN(CC17)</f>
        <v>-0.242458324557488</v>
      </c>
      <c r="CI17" s="89">
        <f t="shared" si="157"/>
        <v>-0.194357929649896</v>
      </c>
      <c r="CJ17" s="89">
        <f t="shared" si="157"/>
        <v>-0.215760858759554</v>
      </c>
      <c r="CK17" s="89">
        <f t="shared" si="157"/>
        <v>-0.248014831380707</v>
      </c>
      <c r="CL17" s="89" t="s">
        <v>185</v>
      </c>
      <c r="CM17" s="89">
        <f t="shared" ref="CM17:CP17" si="158">AVERAGE(CM15:CM16)</f>
        <v>0.0693823064388846</v>
      </c>
      <c r="CN17" s="89">
        <f t="shared" si="158"/>
        <v>0.243463007852354</v>
      </c>
      <c r="CO17" s="89">
        <f t="shared" si="158"/>
        <v>0.261552522467681</v>
      </c>
      <c r="CP17" s="89">
        <f t="shared" si="158"/>
        <v>0.425602163241081</v>
      </c>
      <c r="CQ17" s="89"/>
      <c r="CR17" s="89">
        <f t="shared" ref="CR17:CU17" si="159">CM$17*BX17</f>
        <v>0.036254778622484</v>
      </c>
      <c r="CS17" s="89">
        <f t="shared" si="159"/>
        <v>0.0620127246649422</v>
      </c>
      <c r="CT17" s="89">
        <f t="shared" si="159"/>
        <v>0.103196407759474</v>
      </c>
      <c r="CU17" s="89">
        <f t="shared" si="159"/>
        <v>0.235918512956867</v>
      </c>
      <c r="CV17" s="89">
        <f t="shared" si="16"/>
        <v>0.437382424003767</v>
      </c>
      <c r="CW17" s="89"/>
      <c r="CX17">
        <f t="shared" si="27"/>
        <v>0.103196407759474</v>
      </c>
    </row>
    <row r="18" spans="1:102">
      <c r="A18" s="18" t="s">
        <v>51</v>
      </c>
      <c r="B18" s="19">
        <v>2018</v>
      </c>
      <c r="C18" s="18" t="s">
        <v>44</v>
      </c>
      <c r="D18">
        <v>11909</v>
      </c>
      <c r="E18">
        <v>4.6745319</v>
      </c>
      <c r="F18">
        <v>308384</v>
      </c>
      <c r="G18">
        <v>273</v>
      </c>
      <c r="H18">
        <v>7700</v>
      </c>
      <c r="I18">
        <v>12</v>
      </c>
      <c r="J18">
        <v>34064</v>
      </c>
      <c r="K18">
        <v>33.606487</v>
      </c>
      <c r="L18">
        <v>1004600</v>
      </c>
      <c r="M18">
        <v>10132</v>
      </c>
      <c r="N18">
        <v>162800</v>
      </c>
      <c r="O18" s="89"/>
      <c r="P18" s="90">
        <f t="shared" ref="P18:U18" si="160">(D18-MIN(D$12:D$21))/(MAX(D$12:D$21)-MIN(D$12:D$21))+0.001</f>
        <v>0.717933445661331</v>
      </c>
      <c r="Q18" s="91">
        <f t="shared" si="160"/>
        <v>0.325644892927203</v>
      </c>
      <c r="R18" s="91">
        <f t="shared" si="160"/>
        <v>0.487003323233311</v>
      </c>
      <c r="S18" s="91">
        <f t="shared" si="160"/>
        <v>1.001</v>
      </c>
      <c r="T18" s="91">
        <f t="shared" si="160"/>
        <v>0.401</v>
      </c>
      <c r="U18" s="91">
        <f t="shared" si="160"/>
        <v>0.001</v>
      </c>
      <c r="V18" s="91" cm="1">
        <f t="array" ref="V18">(MAX(J$12:J$21-J18)/(MAX(J$12:J$21)-MIN(J$12:J$21))+0.001)</f>
        <v>0.044618162316768</v>
      </c>
      <c r="W18" s="91" cm="1">
        <f t="array" ref="W18">(MAX(K$12:K$21-K18)/(MAX(K$12:K$21)-MIN(K$12:K$21))+0.001)</f>
        <v>0.622195813291187</v>
      </c>
      <c r="X18" s="91">
        <f t="shared" ref="X18:Z18" si="161">(L18-MIN(L$12:L$21))/(MAX(L$12:L$21)-MIN(L$12:L$21))+0.001</f>
        <v>0.758666214382632</v>
      </c>
      <c r="Y18" s="91">
        <f t="shared" si="161"/>
        <v>0.621689655172414</v>
      </c>
      <c r="Z18" s="91">
        <f t="shared" si="161"/>
        <v>0.487054776783945</v>
      </c>
      <c r="AA18" s="89"/>
      <c r="AB18" s="89">
        <f t="shared" ref="AB18:AL18" si="162">P18/SUM(P$12:P$21)</f>
        <v>0.121725871213149</v>
      </c>
      <c r="AC18" s="89">
        <f t="shared" si="162"/>
        <v>0.0817937684284788</v>
      </c>
      <c r="AD18" s="89">
        <f t="shared" si="162"/>
        <v>0.0929572169985742</v>
      </c>
      <c r="AE18" s="89">
        <f t="shared" si="162"/>
        <v>0.178727733255824</v>
      </c>
      <c r="AF18" s="89">
        <f t="shared" si="162"/>
        <v>0.118694500701044</v>
      </c>
      <c r="AG18" s="89">
        <f t="shared" si="162"/>
        <v>0.000383141762452107</v>
      </c>
      <c r="AH18" s="89">
        <f t="shared" si="162"/>
        <v>0.0119893707062274</v>
      </c>
      <c r="AI18" s="89">
        <f t="shared" si="162"/>
        <v>0.126988504517661</v>
      </c>
      <c r="AJ18" s="89">
        <f t="shared" si="162"/>
        <v>0.151007097485092</v>
      </c>
      <c r="AK18" s="89">
        <f t="shared" si="162"/>
        <v>0.128090962252086</v>
      </c>
      <c r="AL18" s="89">
        <f t="shared" si="162"/>
        <v>0.103602293225825</v>
      </c>
      <c r="AM18" s="89"/>
      <c r="AN18" s="89">
        <f t="shared" ref="AN18:AX18" si="163">AB18*LN(AB18)</f>
        <v>-0.256352703042957</v>
      </c>
      <c r="AO18" s="89">
        <f t="shared" si="163"/>
        <v>-0.204775134025271</v>
      </c>
      <c r="AP18" s="89">
        <f t="shared" si="163"/>
        <v>-0.22083064494785</v>
      </c>
      <c r="AQ18" s="89">
        <f t="shared" si="163"/>
        <v>-0.307749795871438</v>
      </c>
      <c r="AR18" s="89">
        <f t="shared" si="163"/>
        <v>-0.252961993821128</v>
      </c>
      <c r="AS18" s="89">
        <f t="shared" si="163"/>
        <v>-0.00301421666678802</v>
      </c>
      <c r="AT18" s="89">
        <f t="shared" si="163"/>
        <v>-0.0530377963777417</v>
      </c>
      <c r="AU18" s="89">
        <f t="shared" si="163"/>
        <v>-0.262060933700841</v>
      </c>
      <c r="AV18" s="89">
        <f t="shared" si="163"/>
        <v>-0.285468111736625</v>
      </c>
      <c r="AW18" s="89">
        <f t="shared" si="163"/>
        <v>-0.263228800739785</v>
      </c>
      <c r="AX18" s="89">
        <f t="shared" si="163"/>
        <v>-0.234886685524187</v>
      </c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>
        <f t="shared" ref="BL18:BV18" si="164">AZ$17*P18</f>
        <v>0.194891289959906</v>
      </c>
      <c r="BM18" s="89">
        <f t="shared" si="164"/>
        <v>0.169670302627582</v>
      </c>
      <c r="BN18" s="89">
        <f t="shared" si="164"/>
        <v>0.101058011018298</v>
      </c>
      <c r="BO18" s="89">
        <f t="shared" si="164"/>
        <v>0.13552931658703</v>
      </c>
      <c r="BP18" s="89">
        <f t="shared" si="164"/>
        <v>0.197636844319043</v>
      </c>
      <c r="BQ18" s="89">
        <f t="shared" si="164"/>
        <v>0.000371746116440264</v>
      </c>
      <c r="BR18" s="89">
        <f t="shared" si="164"/>
        <v>0.018273856626855</v>
      </c>
      <c r="BS18" s="89">
        <f t="shared" si="164"/>
        <v>0.367368709360023</v>
      </c>
      <c r="BT18" s="89">
        <f t="shared" si="164"/>
        <v>0.176318164637944</v>
      </c>
      <c r="BU18" s="89">
        <f t="shared" si="164"/>
        <v>0.284031575555504</v>
      </c>
      <c r="BV18" s="89">
        <f t="shared" si="164"/>
        <v>0.151339700712722</v>
      </c>
      <c r="BW18" s="89"/>
      <c r="BX18" s="89">
        <f t="shared" si="8"/>
        <v>0.465619603605787</v>
      </c>
      <c r="BY18" s="89">
        <f t="shared" si="9"/>
        <v>0.333537907022514</v>
      </c>
      <c r="BZ18" s="89">
        <f t="shared" si="10"/>
        <v>0.385642565986878</v>
      </c>
      <c r="CA18" s="89">
        <f t="shared" si="11"/>
        <v>0.61168944090617</v>
      </c>
      <c r="CB18" s="89"/>
      <c r="CC18" s="89">
        <f t="shared" ref="CC18:CF18" si="165">BX18/SUM(BX$12:BX$21)</f>
        <v>0.097766261179065</v>
      </c>
      <c r="CD18" s="89">
        <f t="shared" si="165"/>
        <v>0.098283050591851</v>
      </c>
      <c r="CE18" s="89">
        <f t="shared" si="165"/>
        <v>0.087306725773685</v>
      </c>
      <c r="CF18" s="89">
        <f t="shared" si="165"/>
        <v>0.12623054638076</v>
      </c>
      <c r="CG18" s="89"/>
      <c r="CH18" s="89">
        <f t="shared" ref="CH18:CK18" si="166">CC18*LN(CC18)</f>
        <v>-0.227323738603803</v>
      </c>
      <c r="CI18" s="89">
        <f t="shared" si="166"/>
        <v>-0.22800721192982</v>
      </c>
      <c r="CJ18" s="89">
        <f t="shared" si="166"/>
        <v>-0.212882414574907</v>
      </c>
      <c r="CK18" s="89">
        <f t="shared" si="166"/>
        <v>-0.261252458393208</v>
      </c>
      <c r="CL18" s="89"/>
      <c r="CM18" s="89"/>
      <c r="CN18" s="89"/>
      <c r="CO18" s="89"/>
      <c r="CP18" s="89"/>
      <c r="CQ18" s="89"/>
      <c r="CR18" s="89">
        <f t="shared" ref="CR18:CU18" si="167">CM$17*BX18</f>
        <v>0.0323057620213287</v>
      </c>
      <c r="CS18" s="89">
        <f t="shared" si="167"/>
        <v>0.08120414207648</v>
      </c>
      <c r="CT18" s="89">
        <f t="shared" si="167"/>
        <v>0.100865785904777</v>
      </c>
      <c r="CU18" s="89">
        <f t="shared" si="167"/>
        <v>0.260336349281393</v>
      </c>
      <c r="CV18" s="89">
        <f t="shared" si="16"/>
        <v>0.474712039283979</v>
      </c>
      <c r="CW18" s="89"/>
      <c r="CX18">
        <f t="shared" si="27"/>
        <v>0.100865785904777</v>
      </c>
    </row>
    <row r="19" spans="1:102">
      <c r="A19" s="18" t="s">
        <v>51</v>
      </c>
      <c r="B19" s="19">
        <v>2019</v>
      </c>
      <c r="C19" s="18" t="s">
        <v>44</v>
      </c>
      <c r="D19">
        <v>12021</v>
      </c>
      <c r="E19">
        <v>4.5155145</v>
      </c>
      <c r="F19">
        <v>343442</v>
      </c>
      <c r="G19">
        <v>87</v>
      </c>
      <c r="H19">
        <v>7890</v>
      </c>
      <c r="I19">
        <v>17</v>
      </c>
      <c r="J19">
        <v>33707</v>
      </c>
      <c r="K19">
        <v>30.186306</v>
      </c>
      <c r="L19">
        <v>1022450</v>
      </c>
      <c r="M19">
        <v>10847</v>
      </c>
      <c r="N19">
        <v>176090</v>
      </c>
      <c r="O19" s="89"/>
      <c r="P19" s="90">
        <f t="shared" ref="P19:U19" si="168">(D19-MIN(D$12:D$21))/(MAX(D$12:D$21)-MIN(D$12:D$21))+0.001</f>
        <v>0.812288963774221</v>
      </c>
      <c r="Q19" s="91">
        <f t="shared" si="168"/>
        <v>0.217429905934038</v>
      </c>
      <c r="R19" s="91">
        <f t="shared" si="168"/>
        <v>0.658335548822207</v>
      </c>
      <c r="S19" s="91">
        <f t="shared" si="168"/>
        <v>0.135883720930233</v>
      </c>
      <c r="T19" s="91">
        <f t="shared" si="168"/>
        <v>0.601</v>
      </c>
      <c r="U19" s="91">
        <f t="shared" si="168"/>
        <v>0.334333333333333</v>
      </c>
      <c r="V19" s="91" cm="1">
        <f t="array" ref="V19">(MAX(J$12:J$21-J19)/(MAX(J$12:J$21)-MIN(J$12:J$21))+0.001)</f>
        <v>0.172254915981409</v>
      </c>
      <c r="W19" s="91" cm="1">
        <f t="array" ref="W19">(MAX(K$12:K$21-K19)/(MAX(K$12:K$21)-MIN(K$12:K$21))+0.001)</f>
        <v>0.748463863221282</v>
      </c>
      <c r="X19" s="91">
        <f t="shared" ref="X19:Z19" si="169">(L19-MIN(L$12:L$21))/(MAX(L$12:L$21)-MIN(L$12:L$21))+0.001</f>
        <v>0.782886024423338</v>
      </c>
      <c r="Y19" s="91">
        <f t="shared" si="169"/>
        <v>0.748126436781609</v>
      </c>
      <c r="Z19" s="91">
        <f t="shared" si="169"/>
        <v>0.662641718083209</v>
      </c>
      <c r="AA19" s="89"/>
      <c r="AB19" s="89">
        <f t="shared" ref="AB19:AL19" si="170">P19/SUM(P$12:P$21)</f>
        <v>0.137723882888841</v>
      </c>
      <c r="AC19" s="89">
        <f t="shared" si="170"/>
        <v>0.0546128981650275</v>
      </c>
      <c r="AD19" s="89">
        <f t="shared" si="170"/>
        <v>0.125660416572606</v>
      </c>
      <c r="AE19" s="89">
        <f t="shared" si="170"/>
        <v>0.0242619275007267</v>
      </c>
      <c r="AF19" s="89">
        <f t="shared" si="170"/>
        <v>0.177893752921016</v>
      </c>
      <c r="AG19" s="89">
        <f t="shared" si="170"/>
        <v>0.128097062579821</v>
      </c>
      <c r="AH19" s="89">
        <f t="shared" si="170"/>
        <v>0.0462867123260034</v>
      </c>
      <c r="AI19" s="89">
        <f t="shared" si="170"/>
        <v>0.152759476431096</v>
      </c>
      <c r="AJ19" s="89">
        <f t="shared" si="170"/>
        <v>0.155827877884366</v>
      </c>
      <c r="AK19" s="89">
        <f t="shared" si="170"/>
        <v>0.154141595209598</v>
      </c>
      <c r="AL19" s="89">
        <f t="shared" si="170"/>
        <v>0.140951705748232</v>
      </c>
      <c r="AM19" s="89"/>
      <c r="AN19" s="89">
        <f t="shared" ref="AN19:AX19" si="171">AB19*LN(AB19)</f>
        <v>-0.273038210261576</v>
      </c>
      <c r="AO19" s="89">
        <f t="shared" si="171"/>
        <v>-0.158786192816275</v>
      </c>
      <c r="AP19" s="89">
        <f t="shared" si="171"/>
        <v>-0.260641332257411</v>
      </c>
      <c r="AQ19" s="89">
        <f t="shared" si="171"/>
        <v>-0.0902263945248056</v>
      </c>
      <c r="AR19" s="89">
        <f t="shared" si="171"/>
        <v>-0.307145803615814</v>
      </c>
      <c r="AS19" s="89">
        <f t="shared" si="171"/>
        <v>-0.2632352365295</v>
      </c>
      <c r="AT19" s="89">
        <f t="shared" si="171"/>
        <v>-0.142234454501313</v>
      </c>
      <c r="AU19" s="89">
        <f t="shared" si="171"/>
        <v>-0.287018351052694</v>
      </c>
      <c r="AV19" s="89">
        <f t="shared" si="171"/>
        <v>-0.289684527962491</v>
      </c>
      <c r="AW19" s="89">
        <f t="shared" si="171"/>
        <v>-0.288226848604183</v>
      </c>
      <c r="AX19" s="89">
        <f t="shared" si="171"/>
        <v>-0.276172027556783</v>
      </c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>
        <f t="shared" ref="BL19:BV19" si="172">AZ$17*P19</f>
        <v>0.220505180427033</v>
      </c>
      <c r="BM19" s="89">
        <f t="shared" si="172"/>
        <v>0.113287199465959</v>
      </c>
      <c r="BN19" s="89">
        <f t="shared" si="172"/>
        <v>0.136611144057305</v>
      </c>
      <c r="BO19" s="89">
        <f t="shared" si="172"/>
        <v>0.0183978300029743</v>
      </c>
      <c r="BP19" s="89">
        <f t="shared" si="172"/>
        <v>0.296208836498117</v>
      </c>
      <c r="BQ19" s="89">
        <f t="shared" si="172"/>
        <v>0.124287118263195</v>
      </c>
      <c r="BR19" s="89">
        <f t="shared" si="172"/>
        <v>0.070548885800531</v>
      </c>
      <c r="BS19" s="89">
        <f t="shared" si="172"/>
        <v>0.44192229770845</v>
      </c>
      <c r="BT19" s="89">
        <f t="shared" si="172"/>
        <v>0.181946980543147</v>
      </c>
      <c r="BU19" s="89">
        <f t="shared" si="172"/>
        <v>0.341796793280845</v>
      </c>
      <c r="BV19" s="89">
        <f t="shared" si="172"/>
        <v>0.205898810718291</v>
      </c>
      <c r="BW19" s="89"/>
      <c r="BX19" s="89">
        <f t="shared" si="8"/>
        <v>0.470403523950297</v>
      </c>
      <c r="BY19" s="89">
        <f t="shared" si="9"/>
        <v>0.438893784764286</v>
      </c>
      <c r="BZ19" s="89">
        <f t="shared" si="10"/>
        <v>0.512471183508981</v>
      </c>
      <c r="CA19" s="89">
        <f t="shared" si="11"/>
        <v>0.729642584542282</v>
      </c>
      <c r="CB19" s="89"/>
      <c r="CC19" s="89">
        <f t="shared" ref="CC19:CF19" si="173">BX19/SUM(BX$12:BX$21)</f>
        <v>0.0987707420949012</v>
      </c>
      <c r="CD19" s="89">
        <f t="shared" si="173"/>
        <v>0.1293280887846</v>
      </c>
      <c r="CE19" s="89">
        <f t="shared" si="173"/>
        <v>0.116019819988069</v>
      </c>
      <c r="CF19" s="89">
        <f t="shared" si="173"/>
        <v>0.150571803189864</v>
      </c>
      <c r="CG19" s="89"/>
      <c r="CH19" s="89">
        <f t="shared" ref="CH19:CK19" si="174">CC19*LN(CC19)</f>
        <v>-0.228649709751749</v>
      </c>
      <c r="CI19" s="89">
        <f t="shared" si="174"/>
        <v>-0.264528032265336</v>
      </c>
      <c r="CJ19" s="89">
        <f t="shared" si="174"/>
        <v>-0.249906024038716</v>
      </c>
      <c r="CK19" s="89">
        <f t="shared" si="174"/>
        <v>-0.285079885321198</v>
      </c>
      <c r="CL19" s="89"/>
      <c r="CM19" s="89"/>
      <c r="CN19" s="89"/>
      <c r="CO19" s="89"/>
      <c r="CP19" s="89"/>
      <c r="CQ19" s="89"/>
      <c r="CR19" s="89">
        <f t="shared" ref="CR19:CU19" si="175">CM$17*BX19</f>
        <v>0.0326376814486507</v>
      </c>
      <c r="CS19" s="89">
        <f t="shared" si="175"/>
        <v>0.106854400966417</v>
      </c>
      <c r="CT19" s="89">
        <f t="shared" si="175"/>
        <v>0.134038130738771</v>
      </c>
      <c r="CU19" s="89">
        <f t="shared" si="175"/>
        <v>0.310537462374009</v>
      </c>
      <c r="CV19" s="89">
        <f t="shared" si="16"/>
        <v>0.584067675527848</v>
      </c>
      <c r="CW19" s="89"/>
      <c r="CX19">
        <f t="shared" si="27"/>
        <v>0.134038130738771</v>
      </c>
    </row>
    <row r="20" spans="1:102">
      <c r="A20" s="18" t="s">
        <v>51</v>
      </c>
      <c r="B20" s="19">
        <v>2020</v>
      </c>
      <c r="C20" s="18" t="s">
        <v>44</v>
      </c>
      <c r="D20">
        <v>12133</v>
      </c>
      <c r="E20">
        <v>4.3564972</v>
      </c>
      <c r="F20">
        <v>378500</v>
      </c>
      <c r="G20">
        <v>133</v>
      </c>
      <c r="H20">
        <v>8080</v>
      </c>
      <c r="I20">
        <v>22</v>
      </c>
      <c r="J20">
        <v>33350</v>
      </c>
      <c r="K20">
        <v>26.766125</v>
      </c>
      <c r="L20">
        <v>991500</v>
      </c>
      <c r="M20">
        <v>11562</v>
      </c>
      <c r="N20">
        <v>186800</v>
      </c>
      <c r="O20" s="89"/>
      <c r="P20" s="90">
        <f t="shared" ref="P20:U20" si="176">(D20-MIN(D$12:D$21))/(MAX(D$12:D$21)-MIN(D$12:D$21))+0.001</f>
        <v>0.90664448188711</v>
      </c>
      <c r="Q20" s="91">
        <f t="shared" si="176"/>
        <v>0.109214986993165</v>
      </c>
      <c r="R20" s="91">
        <f t="shared" si="176"/>
        <v>0.829667774411104</v>
      </c>
      <c r="S20" s="91">
        <f t="shared" si="176"/>
        <v>0.349837209302326</v>
      </c>
      <c r="T20" s="91">
        <f t="shared" si="176"/>
        <v>0.801</v>
      </c>
      <c r="U20" s="91">
        <f t="shared" si="176"/>
        <v>0.667666666666667</v>
      </c>
      <c r="V20" s="91" cm="1">
        <f t="array" ref="V20">(MAX(J$12:J$21-J20)/(MAX(J$12:J$21)-MIN(J$12:J$21))+0.001)</f>
        <v>0.299891669646049</v>
      </c>
      <c r="W20" s="91" cm="1">
        <f t="array" ref="W20">(MAX(K$12:K$21-K20)/(MAX(K$12:K$21)-MIN(K$12:K$21))+0.001)</f>
        <v>0.874731913151377</v>
      </c>
      <c r="X20" s="91">
        <f t="shared" ref="X20:Z20" si="177">(L20-MIN(L$12:L$21))/(MAX(L$12:L$21)-MIN(L$12:L$21))+0.001</f>
        <v>0.74089145183175</v>
      </c>
      <c r="Y20" s="91">
        <f t="shared" si="177"/>
        <v>0.874563218390805</v>
      </c>
      <c r="Z20" s="91">
        <f t="shared" si="177"/>
        <v>0.804141803960945</v>
      </c>
      <c r="AA20" s="89"/>
      <c r="AB20" s="89">
        <f t="shared" ref="AB20:AL20" si="178">P20/SUM(P$12:P$21)</f>
        <v>0.153721894564533</v>
      </c>
      <c r="AC20" s="89">
        <f t="shared" si="178"/>
        <v>0.0274320449945925</v>
      </c>
      <c r="AD20" s="89">
        <f t="shared" si="178"/>
        <v>0.158363616146638</v>
      </c>
      <c r="AE20" s="89">
        <f t="shared" si="178"/>
        <v>0.0624631482788689</v>
      </c>
      <c r="AF20" s="89">
        <f t="shared" si="178"/>
        <v>0.237093005140988</v>
      </c>
      <c r="AG20" s="89">
        <f t="shared" si="178"/>
        <v>0.25581098339719</v>
      </c>
      <c r="AH20" s="89">
        <f t="shared" si="178"/>
        <v>0.0805840539457795</v>
      </c>
      <c r="AI20" s="89">
        <f t="shared" si="178"/>
        <v>0.178530448344532</v>
      </c>
      <c r="AJ20" s="89">
        <f t="shared" si="178"/>
        <v>0.147469157808314</v>
      </c>
      <c r="AK20" s="89">
        <f t="shared" si="178"/>
        <v>0.18019222816711</v>
      </c>
      <c r="AL20" s="89">
        <f t="shared" si="178"/>
        <v>0.171050442250487</v>
      </c>
      <c r="AM20" s="89"/>
      <c r="AN20" s="89">
        <f t="shared" ref="AN20:AX20" si="179">AB20*LN(AB20)</f>
        <v>-0.287861185970235</v>
      </c>
      <c r="AO20" s="89">
        <f t="shared" si="179"/>
        <v>-0.0986468249987046</v>
      </c>
      <c r="AP20" s="89">
        <f t="shared" si="179"/>
        <v>-0.291842214686159</v>
      </c>
      <c r="AQ20" s="89">
        <f t="shared" si="179"/>
        <v>-0.173221461328184</v>
      </c>
      <c r="AR20" s="89">
        <f t="shared" si="179"/>
        <v>-0.341248623331561</v>
      </c>
      <c r="AS20" s="89">
        <f t="shared" si="179"/>
        <v>-0.348751322605111</v>
      </c>
      <c r="AT20" s="89">
        <f t="shared" si="179"/>
        <v>-0.202947272555209</v>
      </c>
      <c r="AU20" s="89">
        <f t="shared" si="179"/>
        <v>-0.307607268611979</v>
      </c>
      <c r="AV20" s="89">
        <f t="shared" si="179"/>
        <v>-0.28227605698266</v>
      </c>
      <c r="AW20" s="89">
        <f t="shared" si="179"/>
        <v>-0.308801018841229</v>
      </c>
      <c r="AX20" s="89">
        <f t="shared" si="179"/>
        <v>-0.302040320495457</v>
      </c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>
        <f t="shared" ref="BL20:BV20" si="180">AZ$17*P20</f>
        <v>0.24611907089416</v>
      </c>
      <c r="BM20" s="89">
        <f t="shared" si="180"/>
        <v>0.0569041317615266</v>
      </c>
      <c r="BN20" s="89">
        <f t="shared" si="180"/>
        <v>0.172164277096311</v>
      </c>
      <c r="BO20" s="89">
        <f t="shared" si="180"/>
        <v>0.0473658320613968</v>
      </c>
      <c r="BP20" s="89">
        <f t="shared" si="180"/>
        <v>0.394780828677192</v>
      </c>
      <c r="BQ20" s="89">
        <f t="shared" si="180"/>
        <v>0.24820249040995</v>
      </c>
      <c r="BR20" s="89">
        <f t="shared" si="180"/>
        <v>0.122823914974207</v>
      </c>
      <c r="BS20" s="89">
        <f t="shared" si="180"/>
        <v>0.516475886056877</v>
      </c>
      <c r="BT20" s="89">
        <f t="shared" si="180"/>
        <v>0.172187212909196</v>
      </c>
      <c r="BU20" s="89">
        <f t="shared" si="180"/>
        <v>0.399562011006187</v>
      </c>
      <c r="BV20" s="89">
        <f t="shared" si="180"/>
        <v>0.249866310203591</v>
      </c>
      <c r="BW20" s="89"/>
      <c r="BX20" s="89">
        <f t="shared" si="8"/>
        <v>0.475187479751998</v>
      </c>
      <c r="BY20" s="89">
        <f t="shared" si="9"/>
        <v>0.690349151148538</v>
      </c>
      <c r="BZ20" s="89">
        <f t="shared" si="10"/>
        <v>0.639299801031083</v>
      </c>
      <c r="CA20" s="89">
        <f t="shared" si="11"/>
        <v>0.821615534118973</v>
      </c>
      <c r="CB20" s="89"/>
      <c r="CC20" s="89">
        <f t="shared" ref="CC20:CF20" si="181">BX20/SUM(BX$12:BX$21)</f>
        <v>0.0997752304556923</v>
      </c>
      <c r="CD20" s="89">
        <f t="shared" si="181"/>
        <v>0.203424016040831</v>
      </c>
      <c r="CE20" s="89">
        <f t="shared" si="181"/>
        <v>0.144732914202452</v>
      </c>
      <c r="CF20" s="89">
        <f t="shared" si="181"/>
        <v>0.169551688898071</v>
      </c>
      <c r="CG20" s="89"/>
      <c r="CH20" s="89">
        <f t="shared" ref="CH20:CK20" si="182">CC20*LN(CC20)</f>
        <v>-0.229965475045416</v>
      </c>
      <c r="CI20" s="89">
        <f t="shared" si="182"/>
        <v>-0.323945163804596</v>
      </c>
      <c r="CJ20" s="89">
        <f t="shared" si="182"/>
        <v>-0.279749214038481</v>
      </c>
      <c r="CK20" s="89">
        <f t="shared" si="182"/>
        <v>-0.300885994659648</v>
      </c>
      <c r="CL20" s="89"/>
      <c r="CM20" s="89"/>
      <c r="CN20" s="89"/>
      <c r="CO20" s="89"/>
      <c r="CP20" s="89"/>
      <c r="CQ20" s="89"/>
      <c r="CR20" s="89">
        <f t="shared" ref="CR20:CU20" si="183">CM$17*BX20</f>
        <v>0.0329696033360744</v>
      </c>
      <c r="CS20" s="89">
        <f t="shared" si="183"/>
        <v>0.168074480806942</v>
      </c>
      <c r="CT20" s="89">
        <f t="shared" si="183"/>
        <v>0.167210475572766</v>
      </c>
      <c r="CU20" s="89">
        <f t="shared" si="183"/>
        <v>0.349681348673511</v>
      </c>
      <c r="CV20" s="89">
        <f t="shared" si="16"/>
        <v>0.717935908389294</v>
      </c>
      <c r="CW20" s="89"/>
      <c r="CX20">
        <f t="shared" si="27"/>
        <v>0.168074480806942</v>
      </c>
    </row>
    <row r="21" spans="1:102">
      <c r="A21" s="7" t="s">
        <v>51</v>
      </c>
      <c r="B21" s="9">
        <v>2021</v>
      </c>
      <c r="C21" s="8" t="s">
        <v>44</v>
      </c>
      <c r="D21">
        <v>12245</v>
      </c>
      <c r="E21">
        <v>4.1974798</v>
      </c>
      <c r="F21">
        <v>413558</v>
      </c>
      <c r="G21">
        <v>100</v>
      </c>
      <c r="H21">
        <v>8270</v>
      </c>
      <c r="I21">
        <v>27</v>
      </c>
      <c r="J21">
        <v>32993</v>
      </c>
      <c r="K21">
        <v>23.345943</v>
      </c>
      <c r="L21">
        <v>1183200</v>
      </c>
      <c r="M21">
        <v>12277</v>
      </c>
      <c r="N21">
        <v>201700</v>
      </c>
      <c r="O21" s="89"/>
      <c r="P21" s="90">
        <f t="shared" ref="P21:U21" si="184">(D21-MIN(D$12:D$21))/(MAX(D$12:D$21)-MIN(D$12:D$21))+0.001</f>
        <v>1.001</v>
      </c>
      <c r="Q21" s="91">
        <f t="shared" si="184"/>
        <v>0.001</v>
      </c>
      <c r="R21" s="91">
        <f t="shared" si="184"/>
        <v>1.001</v>
      </c>
      <c r="S21" s="91">
        <f t="shared" si="184"/>
        <v>0.196348837209302</v>
      </c>
      <c r="T21" s="91">
        <f t="shared" si="184"/>
        <v>1.001</v>
      </c>
      <c r="U21" s="91">
        <f t="shared" si="184"/>
        <v>1.001</v>
      </c>
      <c r="V21" s="91" cm="1">
        <f t="array" ref="V21">(MAX(J$12:J$21-J21)/(MAX(J$12:J$21)-MIN(J$12:J$21))+0.001)</f>
        <v>0.42752842331069</v>
      </c>
      <c r="W21" s="91" cm="1">
        <f t="array" ref="W21">(MAX(K$12:K$21-K21)/(MAX(K$12:K$21)-MIN(K$12:K$21))+0.001)</f>
        <v>1.001</v>
      </c>
      <c r="X21" s="91">
        <f t="shared" ref="X21:Z21" si="185">(L21-MIN(L$12:L$21))/(MAX(L$12:L$21)-MIN(L$12:L$21))+0.001</f>
        <v>1.001</v>
      </c>
      <c r="Y21" s="91">
        <f t="shared" si="185"/>
        <v>1.001</v>
      </c>
      <c r="Z21" s="91">
        <f t="shared" si="185"/>
        <v>1.001</v>
      </c>
      <c r="AA21" s="89"/>
      <c r="AB21" s="89">
        <f t="shared" ref="AB21:AL21" si="186">P21/SUM(P$12:P$21)</f>
        <v>0.169719906240224</v>
      </c>
      <c r="AC21" s="89">
        <f t="shared" si="186"/>
        <v>0.00025117473114115</v>
      </c>
      <c r="AD21" s="89">
        <f t="shared" si="186"/>
        <v>0.19106681572067</v>
      </c>
      <c r="AE21" s="89">
        <f t="shared" si="186"/>
        <v>0.0350579246771582</v>
      </c>
      <c r="AF21" s="89">
        <f t="shared" si="186"/>
        <v>0.29629225736096</v>
      </c>
      <c r="AG21" s="89">
        <f t="shared" si="186"/>
        <v>0.383524904214559</v>
      </c>
      <c r="AH21" s="89">
        <f t="shared" si="186"/>
        <v>0.114881395565555</v>
      </c>
      <c r="AI21" s="89">
        <f t="shared" si="186"/>
        <v>0.20430142779294</v>
      </c>
      <c r="AJ21" s="89">
        <f t="shared" si="186"/>
        <v>0.199241908650938</v>
      </c>
      <c r="AK21" s="89">
        <f t="shared" si="186"/>
        <v>0.206242861124622</v>
      </c>
      <c r="AL21" s="89">
        <f t="shared" si="186"/>
        <v>0.212924501436632</v>
      </c>
      <c r="AM21" s="89"/>
      <c r="AN21" s="89">
        <f t="shared" ref="AN21:AX21" si="187">AB21*LN(AB21)</f>
        <v>-0.301016211964659</v>
      </c>
      <c r="AO21" s="89">
        <f t="shared" si="187"/>
        <v>-0.00208207820160918</v>
      </c>
      <c r="AP21" s="89">
        <f t="shared" si="187"/>
        <v>-0.316240818335545</v>
      </c>
      <c r="AQ21" s="89">
        <f t="shared" si="187"/>
        <v>-0.117470467134881</v>
      </c>
      <c r="AR21" s="89">
        <f t="shared" si="187"/>
        <v>-0.360412555395229</v>
      </c>
      <c r="AS21" s="89">
        <f t="shared" si="187"/>
        <v>-0.367551368476061</v>
      </c>
      <c r="AT21" s="89">
        <f t="shared" si="187"/>
        <v>-0.248586685157076</v>
      </c>
      <c r="AU21" s="89">
        <f t="shared" si="187"/>
        <v>-0.324463108047449</v>
      </c>
      <c r="AV21" s="89">
        <f t="shared" si="187"/>
        <v>-0.32142413430261</v>
      </c>
      <c r="AW21" s="89">
        <f t="shared" si="187"/>
        <v>-0.325595783689695</v>
      </c>
      <c r="AX21" s="89">
        <f t="shared" si="187"/>
        <v>-0.329355372565161</v>
      </c>
      <c r="AY21" s="89" t="s">
        <v>170</v>
      </c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>
        <f t="shared" ref="BL21:BV21" si="188">AZ$17*P21</f>
        <v>0.271732961361287</v>
      </c>
      <c r="BM21" s="89">
        <f t="shared" si="188"/>
        <v>0.00052102859990349</v>
      </c>
      <c r="BN21" s="89">
        <f t="shared" si="188"/>
        <v>0.207717410135318</v>
      </c>
      <c r="BO21" s="89">
        <f t="shared" si="188"/>
        <v>0.0265844392803544</v>
      </c>
      <c r="BP21" s="89">
        <f t="shared" si="188"/>
        <v>0.493352820856266</v>
      </c>
      <c r="BQ21" s="89">
        <f t="shared" si="188"/>
        <v>0.372117862556704</v>
      </c>
      <c r="BR21" s="89">
        <f t="shared" si="188"/>
        <v>0.175098944147883</v>
      </c>
      <c r="BS21" s="89">
        <f t="shared" si="188"/>
        <v>0.591029496203444</v>
      </c>
      <c r="BT21" s="89">
        <f t="shared" si="188"/>
        <v>0.232637857672633</v>
      </c>
      <c r="BU21" s="89">
        <f t="shared" si="188"/>
        <v>0.457327228731528</v>
      </c>
      <c r="BV21" s="89">
        <f t="shared" si="188"/>
        <v>0.311034913595838</v>
      </c>
      <c r="BW21" s="89"/>
      <c r="BX21" s="89">
        <f t="shared" si="8"/>
        <v>0.479971400096509</v>
      </c>
      <c r="BY21" s="89">
        <f t="shared" si="9"/>
        <v>0.892055122693324</v>
      </c>
      <c r="BZ21" s="89">
        <f t="shared" si="10"/>
        <v>0.766128440351327</v>
      </c>
      <c r="CA21" s="89">
        <f t="shared" si="11"/>
        <v>1.001</v>
      </c>
      <c r="CB21" s="89"/>
      <c r="CC21" s="89">
        <f t="shared" ref="CC21:CF21" si="189">BX21/SUM(BX$12:BX$21)</f>
        <v>0.100779711371529</v>
      </c>
      <c r="CD21" s="89">
        <f t="shared" si="189"/>
        <v>0.262860373314238</v>
      </c>
      <c r="CE21" s="89">
        <f t="shared" si="189"/>
        <v>0.173446013351779</v>
      </c>
      <c r="CF21" s="89">
        <f t="shared" si="189"/>
        <v>0.206570145693463</v>
      </c>
      <c r="CG21" s="89"/>
      <c r="CH21" s="89">
        <f t="shared" ref="CH21:CK21" si="190">CC21*LN(CC21)</f>
        <v>-0.231271117829447</v>
      </c>
      <c r="CI21" s="89">
        <f t="shared" si="190"/>
        <v>-0.35121623194926</v>
      </c>
      <c r="CJ21" s="89">
        <f t="shared" si="190"/>
        <v>-0.303858143849798</v>
      </c>
      <c r="CK21" s="89">
        <f t="shared" si="190"/>
        <v>-0.32578492400855</v>
      </c>
      <c r="CL21" s="89" t="s">
        <v>170</v>
      </c>
      <c r="CM21" s="89"/>
      <c r="CN21" s="89"/>
      <c r="CO21" s="89"/>
      <c r="CP21" s="89"/>
      <c r="CQ21" s="89"/>
      <c r="CR21" s="89">
        <f t="shared" ref="CR21:CU21" si="191">CM$17*BX21</f>
        <v>0.0333015227633964</v>
      </c>
      <c r="CS21" s="89">
        <f t="shared" si="191"/>
        <v>0.217182423341017</v>
      </c>
      <c r="CT21" s="89">
        <f t="shared" si="191"/>
        <v>0.20038282610812</v>
      </c>
      <c r="CU21" s="89">
        <f t="shared" si="191"/>
        <v>0.426027765404322</v>
      </c>
      <c r="CV21" s="89">
        <f t="shared" si="16"/>
        <v>0.876894537616855</v>
      </c>
      <c r="CW21" s="89"/>
      <c r="CX21">
        <f t="shared" si="27"/>
        <v>0.217182423341017</v>
      </c>
    </row>
    <row r="22" spans="1:102">
      <c r="A22" s="47" t="s">
        <v>50</v>
      </c>
      <c r="B22" s="48">
        <v>2012</v>
      </c>
      <c r="C22" s="47" t="s">
        <v>44</v>
      </c>
      <c r="D22">
        <v>19256</v>
      </c>
      <c r="E22">
        <v>4.4004466</v>
      </c>
      <c r="F22">
        <v>195466</v>
      </c>
      <c r="G22">
        <v>4</v>
      </c>
      <c r="H22">
        <v>15784</v>
      </c>
      <c r="I22">
        <v>14</v>
      </c>
      <c r="J22">
        <v>24220</v>
      </c>
      <c r="K22">
        <v>44.974308</v>
      </c>
      <c r="L22">
        <v>348700</v>
      </c>
      <c r="M22">
        <v>6391</v>
      </c>
      <c r="N22">
        <v>123842</v>
      </c>
      <c r="O22" s="95"/>
      <c r="P22" s="96">
        <f t="shared" ref="P22:T22" si="192">(D22-MIN(D$22:D$31))/(MAX(D$22:D$31)-MIN(D$22:D$31))+0.001</f>
        <v>0.001</v>
      </c>
      <c r="Q22" s="97">
        <f t="shared" si="192"/>
        <v>1.001</v>
      </c>
      <c r="R22" s="97">
        <f t="shared" si="192"/>
        <v>0.001</v>
      </c>
      <c r="S22" s="97">
        <f t="shared" si="192"/>
        <v>0.001</v>
      </c>
      <c r="T22" s="97">
        <f t="shared" si="192"/>
        <v>1.001</v>
      </c>
      <c r="U22" s="97">
        <f t="shared" ref="U22:Z22" si="193">(I22-MIN(I$22:I$31))/(MAX(I$22:I$31)-MIN(I$22:I$31))+0.001</f>
        <v>0.001</v>
      </c>
      <c r="V22" s="97">
        <f t="shared" ref="V22:V31" si="194">(MAX(J$22:J$31)-J22)/(MAX(J$22:J$31)-MIN(J$22:J$31))+0.001</f>
        <v>1.001</v>
      </c>
      <c r="W22" s="97">
        <f t="shared" ref="W22:W31" si="195">(MAX(K$22:K$31)-K22)/(MAX(K$22:K$31)-MIN(K$22:K$31))+0.001</f>
        <v>0.0361327527927839</v>
      </c>
      <c r="X22" s="97">
        <f t="shared" si="193"/>
        <v>0.001</v>
      </c>
      <c r="Y22" s="97">
        <f t="shared" si="193"/>
        <v>0.001</v>
      </c>
      <c r="Z22" s="97">
        <f t="shared" si="193"/>
        <v>0.001</v>
      </c>
      <c r="AA22" s="95"/>
      <c r="AB22" s="95">
        <f t="shared" ref="AB22:AL22" si="196">P22/SUM(P$22:P$31)</f>
        <v>0.000127651284218444</v>
      </c>
      <c r="AC22" s="95">
        <f t="shared" si="196"/>
        <v>0.159873289406988</v>
      </c>
      <c r="AD22" s="95">
        <f t="shared" si="196"/>
        <v>0.000180931636118391</v>
      </c>
      <c r="AE22" s="95">
        <f t="shared" si="196"/>
        <v>0.000458877515001765</v>
      </c>
      <c r="AF22" s="95">
        <f t="shared" si="196"/>
        <v>0.245953183162417</v>
      </c>
      <c r="AG22" s="95">
        <f t="shared" si="196"/>
        <v>0.000209238693062933</v>
      </c>
      <c r="AH22" s="95">
        <f t="shared" si="196"/>
        <v>0.657951907511682</v>
      </c>
      <c r="AI22" s="95">
        <f t="shared" si="196"/>
        <v>0.00783685615814281</v>
      </c>
      <c r="AJ22" s="95">
        <f t="shared" si="196"/>
        <v>0.000196688957247519</v>
      </c>
      <c r="AK22" s="95">
        <f t="shared" si="196"/>
        <v>0.000206049567549599</v>
      </c>
      <c r="AL22" s="95">
        <f t="shared" si="196"/>
        <v>0.000254336394054403</v>
      </c>
      <c r="AM22" s="95"/>
      <c r="AN22" s="89">
        <f t="shared" ref="AN22:AX22" si="197">AB22*LN(AB22)</f>
        <v>-0.00114454801094058</v>
      </c>
      <c r="AO22" s="89">
        <f t="shared" si="197"/>
        <v>-0.293107487121807</v>
      </c>
      <c r="AP22" s="89">
        <f t="shared" si="197"/>
        <v>-0.00155915870680929</v>
      </c>
      <c r="AQ22" s="89">
        <f t="shared" si="197"/>
        <v>-0.00352726629225977</v>
      </c>
      <c r="AR22" s="89">
        <f t="shared" si="197"/>
        <v>-0.344977396128033</v>
      </c>
      <c r="AS22" s="89">
        <f t="shared" si="197"/>
        <v>-0.00177267750704572</v>
      </c>
      <c r="AT22" s="89">
        <f t="shared" si="197"/>
        <v>-0.275434090361244</v>
      </c>
      <c r="AU22" s="89">
        <f t="shared" si="197"/>
        <v>-0.0380002691683078</v>
      </c>
      <c r="AV22" s="89">
        <f t="shared" si="197"/>
        <v>-0.00167852133022728</v>
      </c>
      <c r="AW22" s="89">
        <f t="shared" si="197"/>
        <v>-0.00174882382189598</v>
      </c>
      <c r="AX22" s="89">
        <f t="shared" si="197"/>
        <v>-0.00210510489047187</v>
      </c>
      <c r="AY22" s="95"/>
      <c r="AZ22" s="95">
        <f t="shared" ref="AZ22:BJ22" si="198">SUM(AN22:AN31)</f>
        <v>-2.14989336132528</v>
      </c>
      <c r="BA22" s="95">
        <f t="shared" si="198"/>
        <v>-2.13123108979672</v>
      </c>
      <c r="BB22" s="95">
        <f t="shared" si="198"/>
        <v>-2.11683654069509</v>
      </c>
      <c r="BC22" s="95">
        <f t="shared" si="198"/>
        <v>-1.00228567460204</v>
      </c>
      <c r="BD22" s="95">
        <f t="shared" si="198"/>
        <v>-1.47198351272614</v>
      </c>
      <c r="BE22" s="95">
        <f t="shared" si="198"/>
        <v>-2.08468074957253</v>
      </c>
      <c r="BF22" s="95">
        <f t="shared" si="198"/>
        <v>-1.28956306103936</v>
      </c>
      <c r="BG22" s="95">
        <f t="shared" si="198"/>
        <v>-1.99156565614035</v>
      </c>
      <c r="BH22" s="95">
        <f t="shared" si="198"/>
        <v>-2.01823625866982</v>
      </c>
      <c r="BI22" s="95">
        <f t="shared" si="198"/>
        <v>-2.06631298226793</v>
      </c>
      <c r="BJ22" s="95">
        <f t="shared" si="198"/>
        <v>-1.97358122083194</v>
      </c>
      <c r="BK22" s="95"/>
      <c r="BL22" s="95">
        <f t="shared" ref="BL22:BV22" si="199">AZ$27*P22</f>
        <v>0.000280007160456708</v>
      </c>
      <c r="BM22" s="95">
        <f t="shared" si="199"/>
        <v>0.485219504902848</v>
      </c>
      <c r="BN22" s="95">
        <f t="shared" si="199"/>
        <v>0.000235258069410576</v>
      </c>
      <c r="BO22" s="95">
        <f t="shared" si="199"/>
        <v>0.000317144081601995</v>
      </c>
      <c r="BP22" s="95">
        <f t="shared" si="199"/>
        <v>0.490795995536288</v>
      </c>
      <c r="BQ22" s="95">
        <f t="shared" si="199"/>
        <v>0.000192550228551563</v>
      </c>
      <c r="BR22" s="95">
        <f t="shared" si="199"/>
        <v>0.508056757756521</v>
      </c>
      <c r="BS22" s="95">
        <f t="shared" si="199"/>
        <v>0.0177936027101469</v>
      </c>
      <c r="BT22" s="95">
        <f t="shared" si="199"/>
        <v>0.000222130910034247</v>
      </c>
      <c r="BU22" s="95">
        <f t="shared" si="199"/>
        <v>0.000429676776092605</v>
      </c>
      <c r="BV22" s="95">
        <f t="shared" si="199"/>
        <v>0.000348192313873147</v>
      </c>
      <c r="BW22" s="95"/>
      <c r="BX22" s="89">
        <f t="shared" si="8"/>
        <v>0.485734770132715</v>
      </c>
      <c r="BY22" s="89">
        <f t="shared" si="9"/>
        <v>0.491305689846442</v>
      </c>
      <c r="BZ22" s="89">
        <f t="shared" si="10"/>
        <v>0.525850360466668</v>
      </c>
      <c r="CA22" s="89">
        <f t="shared" si="11"/>
        <v>0.001</v>
      </c>
      <c r="CB22" s="95"/>
      <c r="CC22" s="95">
        <f t="shared" ref="CC22:CF22" si="200">BX22/SUM(BX$22:BX$31)</f>
        <v>0.0743985910304691</v>
      </c>
      <c r="CD22" s="95">
        <f t="shared" si="200"/>
        <v>0.136214331224325</v>
      </c>
      <c r="CE22" s="95">
        <f t="shared" si="200"/>
        <v>0.172824629986516</v>
      </c>
      <c r="CF22" s="95">
        <f t="shared" si="200"/>
        <v>0.000218165231510924</v>
      </c>
      <c r="CG22" s="95"/>
      <c r="CH22" s="89">
        <f t="shared" ref="CH22:CK22" si="201">CC22*LN(CC22)</f>
        <v>-0.193311218715037</v>
      </c>
      <c r="CI22" s="89">
        <f t="shared" si="201"/>
        <v>-0.271546765766488</v>
      </c>
      <c r="CJ22" s="89">
        <f t="shared" si="201"/>
        <v>-0.303389818192976</v>
      </c>
      <c r="CK22" s="89">
        <f t="shared" si="201"/>
        <v>-0.00183918915326397</v>
      </c>
      <c r="CL22" s="95"/>
      <c r="CM22" s="95">
        <f t="shared" ref="CM22:CP22" si="202">SUM(CH22:CH31)</f>
        <v>-2.28318884657117</v>
      </c>
      <c r="CN22" s="95">
        <f t="shared" si="202"/>
        <v>-2.10046461230017</v>
      </c>
      <c r="CO22" s="95">
        <f t="shared" si="202"/>
        <v>-2.14551445581425</v>
      </c>
      <c r="CP22" s="95">
        <f t="shared" si="202"/>
        <v>-2.0345010492677</v>
      </c>
      <c r="CQ22" s="95"/>
      <c r="CR22" s="95">
        <f t="shared" ref="CR22:CU22" si="203">CM$27*BX22</f>
        <v>0.0396804051356529</v>
      </c>
      <c r="CS22" s="95">
        <f t="shared" si="203"/>
        <v>0.0997935960277726</v>
      </c>
      <c r="CT22" s="95">
        <f t="shared" si="203"/>
        <v>0.141140358379636</v>
      </c>
      <c r="CU22" s="95">
        <f t="shared" si="203"/>
        <v>0.000446785304926145</v>
      </c>
      <c r="CV22" s="89">
        <f t="shared" si="16"/>
        <v>0.281061144847987</v>
      </c>
      <c r="CW22" s="95">
        <f>AVERAGE(CV22:CV31)</f>
        <v>0.413056048057982</v>
      </c>
      <c r="CX22">
        <f t="shared" si="27"/>
        <v>0.0997935960277726</v>
      </c>
    </row>
    <row r="23" spans="1:102">
      <c r="A23" s="47" t="s">
        <v>50</v>
      </c>
      <c r="B23" s="48">
        <v>2013</v>
      </c>
      <c r="C23" s="47" t="s">
        <v>44</v>
      </c>
      <c r="D23">
        <v>19553</v>
      </c>
      <c r="E23">
        <v>4.1937299</v>
      </c>
      <c r="F23">
        <v>250900</v>
      </c>
      <c r="G23">
        <v>4</v>
      </c>
      <c r="H23">
        <v>15784</v>
      </c>
      <c r="I23">
        <v>17</v>
      </c>
      <c r="J23">
        <v>29727</v>
      </c>
      <c r="K23">
        <v>45.998039</v>
      </c>
      <c r="L23">
        <v>413300</v>
      </c>
      <c r="M23">
        <v>7317</v>
      </c>
      <c r="N23">
        <v>133062</v>
      </c>
      <c r="O23" s="89"/>
      <c r="P23" s="90">
        <f t="shared" ref="P23:R23" si="204">(D23-MIN(D$22:D$31))/(MAX(D$22:D$31)-MIN(D$22:D$31))+0.001</f>
        <v>0.226512528473804</v>
      </c>
      <c r="Q23" s="91">
        <f t="shared" si="204"/>
        <v>0.764591287733277</v>
      </c>
      <c r="R23" s="91">
        <f t="shared" ref="R23:R31" si="205">(F23-MIN(F$22:F$31))/(MAX(F$22:F$31)-MIN(F$22:F$31))+0.001</f>
        <v>0.244192377041629</v>
      </c>
      <c r="S23" s="91">
        <f t="shared" ref="S23:S31" si="206">(G23-MIN(G$22:G$31))/(MAX(G$22:G$31)-MIN(G$22:G$31))+0.001</f>
        <v>0.001</v>
      </c>
      <c r="T23" s="91">
        <f t="shared" ref="T23:T31" si="207">(H23-MIN(H$22:H$31))/(MAX(H$22:H$31)-MIN(H$22:H$31))+0.001</f>
        <v>1.001</v>
      </c>
      <c r="U23" s="91">
        <f t="shared" ref="U23:Z23" si="208">(I23-MIN(I$22:I$31))/(MAX(I$22:I$31)-MIN(I$22:I$31))+0.001</f>
        <v>0.231769230769231</v>
      </c>
      <c r="V23" s="91">
        <f t="shared" si="194"/>
        <v>0.16483237169754</v>
      </c>
      <c r="W23" s="91">
        <f t="shared" si="195"/>
        <v>0.001</v>
      </c>
      <c r="X23" s="91">
        <f t="shared" si="208"/>
        <v>0.109164222088273</v>
      </c>
      <c r="Y23" s="91">
        <f t="shared" si="208"/>
        <v>0.168662502263263</v>
      </c>
      <c r="Z23" s="91">
        <f t="shared" si="208"/>
        <v>0.0729199987519306</v>
      </c>
      <c r="AA23" s="89"/>
      <c r="AB23" s="89">
        <f t="shared" ref="AB23:AL23" si="209">P23/SUM(P$22:P$31)</f>
        <v>0.0289146151512479</v>
      </c>
      <c r="AC23" s="89">
        <f t="shared" si="209"/>
        <v>0.122115608613231</v>
      </c>
      <c r="AD23" s="89">
        <f t="shared" si="209"/>
        <v>0.0441821263057809</v>
      </c>
      <c r="AE23" s="89">
        <f t="shared" si="209"/>
        <v>0.000458877515001765</v>
      </c>
      <c r="AF23" s="89">
        <f t="shared" si="209"/>
        <v>0.245953183162417</v>
      </c>
      <c r="AG23" s="89">
        <f t="shared" si="209"/>
        <v>0.0484950909383551</v>
      </c>
      <c r="AH23" s="89">
        <f t="shared" si="209"/>
        <v>0.108343429948123</v>
      </c>
      <c r="AI23" s="89">
        <f t="shared" si="209"/>
        <v>0.000216890647747932</v>
      </c>
      <c r="AJ23" s="89">
        <f t="shared" si="209"/>
        <v>0.021471397011279</v>
      </c>
      <c r="AK23" s="89">
        <f t="shared" si="209"/>
        <v>0.0347528356531786</v>
      </c>
      <c r="AL23" s="89">
        <f t="shared" si="209"/>
        <v>0.0185462095370176</v>
      </c>
      <c r="AM23" s="89"/>
      <c r="AN23" s="89">
        <f t="shared" ref="AN23:AX23" si="210">AB23*LN(AB23)</f>
        <v>-0.102456281451989</v>
      </c>
      <c r="AO23" s="89">
        <f t="shared" si="210"/>
        <v>-0.256783123003823</v>
      </c>
      <c r="AP23" s="89">
        <f t="shared" si="210"/>
        <v>-0.137823269136106</v>
      </c>
      <c r="AQ23" s="89">
        <f t="shared" si="210"/>
        <v>-0.00352726629225977</v>
      </c>
      <c r="AR23" s="89">
        <f t="shared" si="210"/>
        <v>-0.344977396128033</v>
      </c>
      <c r="AS23" s="89">
        <f t="shared" si="210"/>
        <v>-0.146760339883042</v>
      </c>
      <c r="AT23" s="89">
        <f t="shared" si="210"/>
        <v>-0.240787768145432</v>
      </c>
      <c r="AU23" s="89">
        <f t="shared" si="210"/>
        <v>-0.00182971493675313</v>
      </c>
      <c r="AV23" s="89">
        <f t="shared" si="210"/>
        <v>-0.0824723573838865</v>
      </c>
      <c r="AW23" s="89">
        <f t="shared" si="210"/>
        <v>-0.116751946639914</v>
      </c>
      <c r="AX23" s="89">
        <f t="shared" si="210"/>
        <v>-0.0739528222558164</v>
      </c>
      <c r="AY23" s="89" t="s">
        <v>181</v>
      </c>
      <c r="AZ23" s="91">
        <f t="shared" ref="AZ23:BJ23" si="211">-1/LN(10)*AZ22</f>
        <v>0.933686823504002</v>
      </c>
      <c r="BA23" s="91">
        <f t="shared" si="211"/>
        <v>0.925581901959368</v>
      </c>
      <c r="BB23" s="91">
        <f t="shared" si="211"/>
        <v>0.919330428715046</v>
      </c>
      <c r="BC23" s="91">
        <f t="shared" si="211"/>
        <v>0.435287137770342</v>
      </c>
      <c r="BD23" s="91">
        <f t="shared" si="211"/>
        <v>0.639274317029527</v>
      </c>
      <c r="BE23" s="91">
        <f t="shared" si="211"/>
        <v>0.905365346069285</v>
      </c>
      <c r="BF23" s="91">
        <f t="shared" si="211"/>
        <v>0.56005012147566</v>
      </c>
      <c r="BG23" s="91">
        <f t="shared" si="211"/>
        <v>0.864925974809782</v>
      </c>
      <c r="BH23" s="91">
        <f t="shared" si="211"/>
        <v>0.876508870317368</v>
      </c>
      <c r="BI23" s="91">
        <f t="shared" si="211"/>
        <v>0.897388326084014</v>
      </c>
      <c r="BJ23" s="91">
        <f t="shared" si="211"/>
        <v>0.857115433795195</v>
      </c>
      <c r="BK23" s="89"/>
      <c r="BL23" s="89">
        <f t="shared" ref="BL23:BV23" si="212">AZ$27*P23</f>
        <v>0.0634251299058191</v>
      </c>
      <c r="BM23" s="89">
        <f t="shared" si="212"/>
        <v>0.370623982104867</v>
      </c>
      <c r="BN23" s="89">
        <f t="shared" si="212"/>
        <v>0.0574482271875931</v>
      </c>
      <c r="BO23" s="89">
        <f t="shared" si="212"/>
        <v>0.000317144081601995</v>
      </c>
      <c r="BP23" s="89">
        <f t="shared" si="212"/>
        <v>0.490795995536288</v>
      </c>
      <c r="BQ23" s="89">
        <f t="shared" si="212"/>
        <v>0.0446272183558355</v>
      </c>
      <c r="BR23" s="89">
        <f t="shared" si="212"/>
        <v>0.0836605397981717</v>
      </c>
      <c r="BS23" s="89">
        <f t="shared" si="212"/>
        <v>0.000492450791452027</v>
      </c>
      <c r="BT23" s="89">
        <f t="shared" si="212"/>
        <v>0.0242487479956487</v>
      </c>
      <c r="BU23" s="89">
        <f t="shared" si="212"/>
        <v>0.0724703602201906</v>
      </c>
      <c r="BV23" s="89">
        <f t="shared" si="212"/>
        <v>0.0253901830930617</v>
      </c>
      <c r="BW23" s="89"/>
      <c r="BX23" s="89">
        <f t="shared" si="8"/>
        <v>0.491497339198279</v>
      </c>
      <c r="BY23" s="89">
        <f t="shared" si="9"/>
        <v>0.535740357973725</v>
      </c>
      <c r="BZ23" s="89">
        <f t="shared" si="10"/>
        <v>0.0841529905896237</v>
      </c>
      <c r="CA23" s="89">
        <f t="shared" si="11"/>
        <v>0.122109291308901</v>
      </c>
      <c r="CB23" s="89"/>
      <c r="CC23" s="89">
        <f t="shared" ref="CC23:CF23" si="213">BX23/SUM(BX$22:BX$31)</f>
        <v>0.075281227081161</v>
      </c>
      <c r="CD23" s="89">
        <f t="shared" si="213"/>
        <v>0.148533827471202</v>
      </c>
      <c r="CE23" s="89">
        <f t="shared" si="213"/>
        <v>0.0276575059262176</v>
      </c>
      <c r="CF23" s="89">
        <f t="shared" si="213"/>
        <v>0.0266400018080413</v>
      </c>
      <c r="CG23" s="89"/>
      <c r="CH23" s="89">
        <f t="shared" ref="CH23:CK23" si="214">CC23*LN(CC23)</f>
        <v>-0.19471673700162</v>
      </c>
      <c r="CI23" s="89">
        <f t="shared" si="214"/>
        <v>-0.283245476055137</v>
      </c>
      <c r="CJ23" s="89">
        <f t="shared" si="214"/>
        <v>-0.0992312073762879</v>
      </c>
      <c r="CK23" s="89">
        <f t="shared" si="214"/>
        <v>-0.0965791005301028</v>
      </c>
      <c r="CL23" s="89" t="s">
        <v>181</v>
      </c>
      <c r="CM23" s="91">
        <f t="shared" ref="CM23:CP23" si="215">-1/LN(10)*CM22</f>
        <v>0.991576317208907</v>
      </c>
      <c r="CN23" s="91">
        <f t="shared" si="215"/>
        <v>0.912220190555019</v>
      </c>
      <c r="CO23" s="91">
        <f t="shared" si="215"/>
        <v>0.931785089003788</v>
      </c>
      <c r="CP23" s="91">
        <f t="shared" si="215"/>
        <v>0.883572579123338</v>
      </c>
      <c r="CQ23" s="89"/>
      <c r="CR23" s="89">
        <f t="shared" ref="CR23:CU23" si="216">CM$27*BX23</f>
        <v>0.0401511580839775</v>
      </c>
      <c r="CS23" s="89">
        <f t="shared" si="216"/>
        <v>0.108819128221605</v>
      </c>
      <c r="CT23" s="89">
        <f t="shared" si="216"/>
        <v>0.0225870022034348</v>
      </c>
      <c r="CU23" s="89">
        <f t="shared" si="216"/>
        <v>0.0545566369517629</v>
      </c>
      <c r="CV23" s="89">
        <f t="shared" si="16"/>
        <v>0.226113925460781</v>
      </c>
      <c r="CW23" s="89"/>
      <c r="CX23">
        <f t="shared" si="27"/>
        <v>0.0545566369517629</v>
      </c>
    </row>
    <row r="24" spans="1:102">
      <c r="A24" s="47" t="s">
        <v>50</v>
      </c>
      <c r="B24" s="48">
        <v>2014</v>
      </c>
      <c r="C24" s="47" t="s">
        <v>44</v>
      </c>
      <c r="D24">
        <v>20402</v>
      </c>
      <c r="E24">
        <v>3.9710813</v>
      </c>
      <c r="F24">
        <v>273123</v>
      </c>
      <c r="G24">
        <v>4</v>
      </c>
      <c r="H24">
        <v>15784</v>
      </c>
      <c r="I24">
        <v>18</v>
      </c>
      <c r="J24">
        <v>30806</v>
      </c>
      <c r="K24">
        <v>41.766819</v>
      </c>
      <c r="L24">
        <v>448300</v>
      </c>
      <c r="M24">
        <v>8232</v>
      </c>
      <c r="N24">
        <v>143000</v>
      </c>
      <c r="O24" s="89"/>
      <c r="P24" s="90">
        <f t="shared" ref="P24:R24" si="217">(D24-MIN(D$22:D$31))/(MAX(D$22:D$31)-MIN(D$22:D$31))+0.001</f>
        <v>0.871159453302961</v>
      </c>
      <c r="Q24" s="91">
        <f t="shared" si="217"/>
        <v>0.509962277043823</v>
      </c>
      <c r="R24" s="91">
        <f t="shared" si="205"/>
        <v>0.341686048705159</v>
      </c>
      <c r="S24" s="91">
        <f t="shared" si="206"/>
        <v>0.001</v>
      </c>
      <c r="T24" s="91">
        <f t="shared" si="207"/>
        <v>1.001</v>
      </c>
      <c r="U24" s="91">
        <f t="shared" ref="U24:Z24" si="218">(I24-MIN(I$22:I$31))/(MAX(I$22:I$31)-MIN(I$22:I$31))+0.001</f>
        <v>0.308692307692308</v>
      </c>
      <c r="V24" s="91">
        <f t="shared" si="194"/>
        <v>0.001</v>
      </c>
      <c r="W24" s="91">
        <f t="shared" si="195"/>
        <v>0.146208464207769</v>
      </c>
      <c r="X24" s="91">
        <f t="shared" si="218"/>
        <v>0.167767128792445</v>
      </c>
      <c r="Y24" s="91">
        <f t="shared" si="218"/>
        <v>0.334333333333333</v>
      </c>
      <c r="Z24" s="91">
        <f t="shared" si="218"/>
        <v>0.150440708903415</v>
      </c>
      <c r="AA24" s="89"/>
      <c r="AB24" s="89">
        <f t="shared" ref="AB24:AL24" si="219">P24/SUM(P$22:P$31)</f>
        <v>0.11120462297316</v>
      </c>
      <c r="AC24" s="89">
        <f t="shared" si="219"/>
        <v>0.0814478988056681</v>
      </c>
      <c r="AD24" s="89">
        <f t="shared" si="219"/>
        <v>0.0618218158310526</v>
      </c>
      <c r="AE24" s="89">
        <f t="shared" si="219"/>
        <v>0.000458877515001765</v>
      </c>
      <c r="AF24" s="89">
        <f t="shared" si="219"/>
        <v>0.245953183162417</v>
      </c>
      <c r="AG24" s="89">
        <f t="shared" si="219"/>
        <v>0.0645903750201191</v>
      </c>
      <c r="AH24" s="89">
        <f t="shared" si="219"/>
        <v>0.000657294612898783</v>
      </c>
      <c r="AI24" s="89">
        <f t="shared" si="219"/>
        <v>0.0317112485082533</v>
      </c>
      <c r="AJ24" s="89">
        <f t="shared" si="219"/>
        <v>0.0329979416225963</v>
      </c>
      <c r="AK24" s="89">
        <f t="shared" si="219"/>
        <v>0.0688892387507494</v>
      </c>
      <c r="AL24" s="89">
        <f t="shared" si="219"/>
        <v>0.0382625474214827</v>
      </c>
      <c r="AM24" s="89"/>
      <c r="AN24" s="89">
        <f t="shared" ref="AN24:AX24" si="220">AB24*LN(AB24)</f>
        <v>-0.244247979508913</v>
      </c>
      <c r="AO24" s="89">
        <f t="shared" si="220"/>
        <v>-0.204254367997073</v>
      </c>
      <c r="AP24" s="89">
        <f t="shared" si="220"/>
        <v>-0.172080960679116</v>
      </c>
      <c r="AQ24" s="89">
        <f t="shared" si="220"/>
        <v>-0.00352726629225977</v>
      </c>
      <c r="AR24" s="89">
        <f t="shared" si="220"/>
        <v>-0.344977396128033</v>
      </c>
      <c r="AS24" s="89">
        <f t="shared" si="220"/>
        <v>-0.176957596322382</v>
      </c>
      <c r="AT24" s="89">
        <f t="shared" si="220"/>
        <v>-0.00481624622971243</v>
      </c>
      <c r="AU24" s="89">
        <f t="shared" si="220"/>
        <v>-0.10943817659155</v>
      </c>
      <c r="AV24" s="89">
        <f t="shared" si="220"/>
        <v>-0.112566211356003</v>
      </c>
      <c r="AW24" s="89">
        <f t="shared" si="220"/>
        <v>-0.184296301056948</v>
      </c>
      <c r="AX24" s="89">
        <f t="shared" si="220"/>
        <v>-0.124861548673165</v>
      </c>
      <c r="AY24" s="91" t="s">
        <v>182</v>
      </c>
      <c r="AZ24" s="89">
        <f t="shared" ref="AZ24:BJ24" si="221">1-AZ23</f>
        <v>0.0663131764959977</v>
      </c>
      <c r="BA24" s="89">
        <f t="shared" si="221"/>
        <v>0.0744180980406317</v>
      </c>
      <c r="BB24" s="89">
        <f t="shared" si="221"/>
        <v>0.0806695712849543</v>
      </c>
      <c r="BC24" s="89">
        <f t="shared" si="221"/>
        <v>0.564712862229658</v>
      </c>
      <c r="BD24" s="89">
        <f t="shared" si="221"/>
        <v>0.360725682970473</v>
      </c>
      <c r="BE24" s="89">
        <f t="shared" si="221"/>
        <v>0.0946346539307146</v>
      </c>
      <c r="BF24" s="89">
        <f t="shared" si="221"/>
        <v>0.43994987852434</v>
      </c>
      <c r="BG24" s="89">
        <f t="shared" si="221"/>
        <v>0.135074025190218</v>
      </c>
      <c r="BH24" s="89">
        <f t="shared" si="221"/>
        <v>0.123491129682632</v>
      </c>
      <c r="BI24" s="89">
        <f t="shared" si="221"/>
        <v>0.102611673915986</v>
      </c>
      <c r="BJ24" s="89">
        <f t="shared" si="221"/>
        <v>0.142884566204805</v>
      </c>
      <c r="BK24" s="89"/>
      <c r="BL24" s="89">
        <f t="shared" ref="BL24:BV24" si="222">AZ$27*P24</f>
        <v>0.24393088482438</v>
      </c>
      <c r="BM24" s="89">
        <f t="shared" si="222"/>
        <v>0.247196447139194</v>
      </c>
      <c r="BN24" s="89">
        <f t="shared" si="222"/>
        <v>0.0803844001629038</v>
      </c>
      <c r="BO24" s="89">
        <f t="shared" si="222"/>
        <v>0.000317144081601995</v>
      </c>
      <c r="BP24" s="89">
        <f t="shared" si="222"/>
        <v>0.490795995536288</v>
      </c>
      <c r="BQ24" s="89">
        <f t="shared" si="222"/>
        <v>0.0594387743982634</v>
      </c>
      <c r="BR24" s="89">
        <f t="shared" si="222"/>
        <v>0.000507549208547973</v>
      </c>
      <c r="BS24" s="89">
        <f t="shared" si="222"/>
        <v>0.0720004739161012</v>
      </c>
      <c r="BT24" s="89">
        <f t="shared" si="222"/>
        <v>0.0372662649924985</v>
      </c>
      <c r="BU24" s="89">
        <f t="shared" si="222"/>
        <v>0.143655268806961</v>
      </c>
      <c r="BV24" s="89">
        <f t="shared" si="222"/>
        <v>0.0523822985337967</v>
      </c>
      <c r="BW24" s="89"/>
      <c r="BX24" s="89">
        <f t="shared" si="8"/>
        <v>0.571511732126478</v>
      </c>
      <c r="BY24" s="89">
        <f t="shared" si="9"/>
        <v>0.550551914016153</v>
      </c>
      <c r="BZ24" s="89">
        <f t="shared" si="10"/>
        <v>0.0725080231246492</v>
      </c>
      <c r="CA24" s="89">
        <f t="shared" si="11"/>
        <v>0.233303832333256</v>
      </c>
      <c r="CB24" s="89"/>
      <c r="CC24" s="89">
        <f t="shared" ref="CC24:CF24" si="223">BX24/SUM(BX$22:BX$31)</f>
        <v>0.0875368004147106</v>
      </c>
      <c r="CD24" s="89">
        <f t="shared" si="223"/>
        <v>0.152640326220161</v>
      </c>
      <c r="CE24" s="89">
        <f t="shared" si="223"/>
        <v>0.0238303008035412</v>
      </c>
      <c r="CF24" s="89">
        <f t="shared" si="223"/>
        <v>0.0508987845933707</v>
      </c>
      <c r="CG24" s="89"/>
      <c r="CH24" s="89">
        <f t="shared" ref="CH24:CK24" si="224">CC24*LN(CC24)</f>
        <v>-0.213213034436264</v>
      </c>
      <c r="CI24" s="89">
        <f t="shared" si="224"/>
        <v>-0.286913584567252</v>
      </c>
      <c r="CJ24" s="89">
        <f t="shared" si="224"/>
        <v>-0.089049005251215</v>
      </c>
      <c r="CK24" s="89">
        <f t="shared" si="224"/>
        <v>-0.151572316933174</v>
      </c>
      <c r="CL24" s="91" t="s">
        <v>182</v>
      </c>
      <c r="CM24" s="89">
        <f t="shared" ref="CM24:CP24" si="225">1-CM23</f>
        <v>0.00842368279109251</v>
      </c>
      <c r="CN24" s="89">
        <f t="shared" si="225"/>
        <v>0.0877798094449809</v>
      </c>
      <c r="CO24" s="89">
        <f t="shared" si="225"/>
        <v>0.0682149109962125</v>
      </c>
      <c r="CP24" s="89">
        <f t="shared" si="225"/>
        <v>0.116427420876662</v>
      </c>
      <c r="CQ24" s="89"/>
      <c r="CR24" s="89">
        <f t="shared" ref="CR24:CU24" si="226">CM$27*BX24</f>
        <v>0.0466876543846372</v>
      </c>
      <c r="CS24" s="89">
        <f t="shared" si="226"/>
        <v>0.111827638952883</v>
      </c>
      <c r="CT24" s="89">
        <f t="shared" si="226"/>
        <v>0.0194614459522855</v>
      </c>
      <c r="CU24" s="89">
        <f t="shared" si="226"/>
        <v>0.104236723869452</v>
      </c>
      <c r="CV24" s="89">
        <f t="shared" si="16"/>
        <v>0.282213463159258</v>
      </c>
      <c r="CW24" s="89"/>
      <c r="CX24">
        <f t="shared" si="27"/>
        <v>0.104236723869452</v>
      </c>
    </row>
    <row r="25" spans="1:102">
      <c r="A25" s="47" t="s">
        <v>50</v>
      </c>
      <c r="B25" s="48">
        <v>2015</v>
      </c>
      <c r="C25" s="47" t="s">
        <v>44</v>
      </c>
      <c r="D25">
        <v>20405</v>
      </c>
      <c r="E25">
        <v>4.3650086</v>
      </c>
      <c r="F25">
        <v>292511</v>
      </c>
      <c r="G25">
        <v>4</v>
      </c>
      <c r="H25">
        <v>15784</v>
      </c>
      <c r="I25">
        <v>20</v>
      </c>
      <c r="J25">
        <v>30651</v>
      </c>
      <c r="K25">
        <v>35.114632</v>
      </c>
      <c r="L25">
        <v>500000</v>
      </c>
      <c r="M25">
        <v>7720</v>
      </c>
      <c r="N25">
        <v>150110</v>
      </c>
      <c r="O25" s="89"/>
      <c r="P25" s="90">
        <f t="shared" ref="P25:R25" si="227">(D25-MIN(D$22:D$31))/(MAX(D$22:D$31)-MIN(D$22:D$31))+0.001</f>
        <v>0.87343735763098</v>
      </c>
      <c r="Q25" s="91">
        <f t="shared" si="227"/>
        <v>0.960471818458266</v>
      </c>
      <c r="R25" s="91">
        <f t="shared" si="205"/>
        <v>0.426742400512409</v>
      </c>
      <c r="S25" s="91">
        <f t="shared" si="206"/>
        <v>0.001</v>
      </c>
      <c r="T25" s="91">
        <f t="shared" si="207"/>
        <v>1.001</v>
      </c>
      <c r="U25" s="91">
        <f t="shared" ref="U25:Z25" si="228">(I25-MIN(I$22:I$31))/(MAX(I$22:I$31)-MIN(I$22:I$31))+0.001</f>
        <v>0.462538461538462</v>
      </c>
      <c r="V25" s="91">
        <f t="shared" si="194"/>
        <v>0.024534770725782</v>
      </c>
      <c r="W25" s="91">
        <f t="shared" si="195"/>
        <v>0.374500507139331</v>
      </c>
      <c r="X25" s="91">
        <f t="shared" si="228"/>
        <v>0.254331993838323</v>
      </c>
      <c r="Y25" s="91">
        <f t="shared" si="228"/>
        <v>0.241630092341119</v>
      </c>
      <c r="Z25" s="91">
        <f t="shared" si="228"/>
        <v>0.205901792539665</v>
      </c>
      <c r="AA25" s="89"/>
      <c r="AB25" s="89">
        <f t="shared" ref="AB25:AL25" si="229">P25/SUM(P$22:P$31)</f>
        <v>0.111495400385959</v>
      </c>
      <c r="AC25" s="89">
        <f t="shared" si="229"/>
        <v>0.153400388611023</v>
      </c>
      <c r="AD25" s="89">
        <f t="shared" si="229"/>
        <v>0.0772112007257998</v>
      </c>
      <c r="AE25" s="89">
        <f t="shared" si="229"/>
        <v>0.000458877515001765</v>
      </c>
      <c r="AF25" s="89">
        <f t="shared" si="229"/>
        <v>0.245953183162417</v>
      </c>
      <c r="AG25" s="89">
        <f t="shared" si="229"/>
        <v>0.0967809431836472</v>
      </c>
      <c r="AH25" s="89">
        <f t="shared" si="229"/>
        <v>0.0161265726267633</v>
      </c>
      <c r="AI25" s="89">
        <f t="shared" si="229"/>
        <v>0.0812256575753786</v>
      </c>
      <c r="AJ25" s="89">
        <f t="shared" si="229"/>
        <v>0.0500242946627422</v>
      </c>
      <c r="AK25" s="89">
        <f t="shared" si="229"/>
        <v>0.0497877760338573</v>
      </c>
      <c r="AL25" s="89">
        <f t="shared" si="229"/>
        <v>0.0523683194438763</v>
      </c>
      <c r="AM25" s="89"/>
      <c r="AN25" s="89">
        <f t="shared" ref="AN25:AX25" si="230">AB25*LN(AB25)</f>
        <v>-0.244595480925831</v>
      </c>
      <c r="AO25" s="89">
        <f t="shared" si="230"/>
        <v>-0.287580300153567</v>
      </c>
      <c r="AP25" s="89">
        <f t="shared" si="230"/>
        <v>-0.197754156960585</v>
      </c>
      <c r="AQ25" s="89">
        <f t="shared" si="230"/>
        <v>-0.00352726629225977</v>
      </c>
      <c r="AR25" s="89">
        <f t="shared" si="230"/>
        <v>-0.344977396128033</v>
      </c>
      <c r="AS25" s="89">
        <f t="shared" si="230"/>
        <v>-0.226013037169568</v>
      </c>
      <c r="AT25" s="89">
        <f t="shared" si="230"/>
        <v>-0.0665589918445899</v>
      </c>
      <c r="AU25" s="89">
        <f t="shared" si="230"/>
        <v>-0.203918971022126</v>
      </c>
      <c r="AV25" s="89">
        <f t="shared" si="230"/>
        <v>-0.149835093418859</v>
      </c>
      <c r="AW25" s="89">
        <f t="shared" si="230"/>
        <v>-0.149362620430549</v>
      </c>
      <c r="AX25" s="89">
        <f t="shared" si="230"/>
        <v>-0.154457921044087</v>
      </c>
      <c r="AY25" s="91" t="s">
        <v>183</v>
      </c>
      <c r="AZ25" s="77">
        <f t="shared" ref="AZ25:BB25" si="231">AZ24/(3-SUM($AZ23:$BB23))</f>
        <v>0.299516364763287</v>
      </c>
      <c r="BA25" s="77">
        <f t="shared" si="231"/>
        <v>0.336123819963188</v>
      </c>
      <c r="BB25" s="77">
        <f t="shared" si="231"/>
        <v>0.364359815273524</v>
      </c>
      <c r="BC25" s="77">
        <f t="shared" ref="BC25:BE25" si="232">BC24/(3-SUM($BC23:$BE23))</f>
        <v>0.553600332516159</v>
      </c>
      <c r="BD25" s="77">
        <f t="shared" si="232"/>
        <v>0.353627252708756</v>
      </c>
      <c r="BE25" s="77">
        <f t="shared" si="232"/>
        <v>0.0927724147750849</v>
      </c>
      <c r="BF25" s="77">
        <f>BF24/(2-SUM($BF23:$BG23))</f>
        <v>0.765098417095946</v>
      </c>
      <c r="BG25" s="77">
        <f>BG24/(2-SUM($BF23:$BG23))</f>
        <v>0.234901582904054</v>
      </c>
      <c r="BH25" s="77">
        <f t="shared" ref="BH25:BJ25" si="233">BH24/(3-SUM($BH23:$BJ23))</f>
        <v>0.334675763423614</v>
      </c>
      <c r="BI25" s="77">
        <f t="shared" si="233"/>
        <v>0.278089935627477</v>
      </c>
      <c r="BJ25" s="77">
        <f t="shared" si="233"/>
        <v>0.387234300948909</v>
      </c>
      <c r="BK25" s="89"/>
      <c r="BL25" s="89">
        <f t="shared" ref="BL25:BV25" si="234">AZ$27*P25</f>
        <v>0.244568714347061</v>
      </c>
      <c r="BM25" s="89">
        <f t="shared" si="234"/>
        <v>0.465574086139318</v>
      </c>
      <c r="BN25" s="89">
        <f t="shared" si="234"/>
        <v>0.100394593280184</v>
      </c>
      <c r="BO25" s="89">
        <f t="shared" si="234"/>
        <v>0.000317144081601995</v>
      </c>
      <c r="BP25" s="89">
        <f t="shared" si="234"/>
        <v>0.490795995536288</v>
      </c>
      <c r="BQ25" s="89">
        <f t="shared" si="234"/>
        <v>0.0890618864831194</v>
      </c>
      <c r="BR25" s="89">
        <f t="shared" si="234"/>
        <v>0.0124526034637766</v>
      </c>
      <c r="BS25" s="89">
        <f t="shared" si="234"/>
        <v>0.184423071139949</v>
      </c>
      <c r="BT25" s="89">
        <f t="shared" si="234"/>
        <v>0.0564949972421312</v>
      </c>
      <c r="BU25" s="89">
        <f t="shared" si="234"/>
        <v>0.103822839084091</v>
      </c>
      <c r="BV25" s="89">
        <f t="shared" si="234"/>
        <v>0.0716934215750147</v>
      </c>
      <c r="BW25" s="89"/>
      <c r="BX25" s="89">
        <f t="shared" si="8"/>
        <v>0.810537393766564</v>
      </c>
      <c r="BY25" s="89">
        <f t="shared" si="9"/>
        <v>0.580175026101009</v>
      </c>
      <c r="BZ25" s="89">
        <f t="shared" si="10"/>
        <v>0.196875674603726</v>
      </c>
      <c r="CA25" s="89">
        <f t="shared" si="11"/>
        <v>0.232011257901236</v>
      </c>
      <c r="CB25" s="89"/>
      <c r="CC25" s="89">
        <f t="shared" ref="CC25:CF25" si="235">BX25/SUM(BX$22:BX$31)</f>
        <v>0.124147670254828</v>
      </c>
      <c r="CD25" s="89">
        <f t="shared" si="235"/>
        <v>0.16085332371808</v>
      </c>
      <c r="CE25" s="89">
        <f t="shared" si="235"/>
        <v>0.0647046539752091</v>
      </c>
      <c r="CF25" s="89">
        <f t="shared" si="235"/>
        <v>0.0506167897931641</v>
      </c>
      <c r="CG25" s="89"/>
      <c r="CH25" s="89">
        <f t="shared" ref="CH25:CK25" si="236">CC25*LN(CC25)</f>
        <v>-0.259007240084565</v>
      </c>
      <c r="CI25" s="89">
        <f t="shared" si="236"/>
        <v>-0.293921224240247</v>
      </c>
      <c r="CJ25" s="89">
        <f t="shared" si="236"/>
        <v>-0.177156305226621</v>
      </c>
      <c r="CK25" s="89">
        <f t="shared" si="236"/>
        <v>-0.151013772224658</v>
      </c>
      <c r="CL25" s="91" t="s">
        <v>183</v>
      </c>
      <c r="CM25" s="89">
        <f t="shared" ref="CM25:CP25" si="237">CM24/(4-SUM($CM23:$CP23))</f>
        <v>0.0299939755836452</v>
      </c>
      <c r="CN25" s="89">
        <f t="shared" si="237"/>
        <v>0.31255515271941</v>
      </c>
      <c r="CO25" s="89">
        <f t="shared" si="237"/>
        <v>0.242890957031819</v>
      </c>
      <c r="CP25" s="89">
        <f t="shared" si="237"/>
        <v>0.414559914665125</v>
      </c>
      <c r="CQ25" s="89"/>
      <c r="CR25" s="89">
        <f t="shared" ref="CR25:CU25" si="238">CM$27*BX25</f>
        <v>0.0662140207781829</v>
      </c>
      <c r="CS25" s="89">
        <f t="shared" si="238"/>
        <v>0.117844660415438</v>
      </c>
      <c r="CT25" s="89">
        <f t="shared" si="238"/>
        <v>0.0528422253911601</v>
      </c>
      <c r="CU25" s="89">
        <f t="shared" si="238"/>
        <v>0.103659220607703</v>
      </c>
      <c r="CV25" s="89">
        <f t="shared" si="16"/>
        <v>0.340560127192484</v>
      </c>
      <c r="CW25" s="89"/>
      <c r="CX25">
        <f t="shared" si="27"/>
        <v>0.103659220607703</v>
      </c>
    </row>
    <row r="26" spans="1:102">
      <c r="A26" s="47" t="s">
        <v>50</v>
      </c>
      <c r="B26" s="48">
        <v>2016</v>
      </c>
      <c r="C26" s="47" t="s">
        <v>44</v>
      </c>
      <c r="D26">
        <v>20472</v>
      </c>
      <c r="E26">
        <v>4.2792595</v>
      </c>
      <c r="F26">
        <v>312678</v>
      </c>
      <c r="G26">
        <v>5</v>
      </c>
      <c r="H26">
        <v>15283</v>
      </c>
      <c r="I26">
        <v>17</v>
      </c>
      <c r="J26">
        <v>30646</v>
      </c>
      <c r="K26">
        <v>35.997463</v>
      </c>
      <c r="L26">
        <v>586100</v>
      </c>
      <c r="M26">
        <v>8419</v>
      </c>
      <c r="N26">
        <v>159780</v>
      </c>
      <c r="O26" s="89"/>
      <c r="P26" s="90">
        <f t="shared" ref="P26:R26" si="239">(D26-MIN(D$22:D$31))/(MAX(D$22:D$31)-MIN(D$22:D$31))+0.001</f>
        <v>0.924310554290053</v>
      </c>
      <c r="Q26" s="91">
        <f t="shared" si="239"/>
        <v>0.86240603901698</v>
      </c>
      <c r="R26" s="91">
        <f t="shared" si="205"/>
        <v>0.515216273366587</v>
      </c>
      <c r="S26" s="91">
        <f t="shared" si="206"/>
        <v>0.0163846153846154</v>
      </c>
      <c r="T26" s="91">
        <f t="shared" si="207"/>
        <v>0.001</v>
      </c>
      <c r="U26" s="91">
        <f t="shared" ref="U26:Z26" si="240">(I26-MIN(I$22:I$31))/(MAX(I$22:I$31)-MIN(I$22:I$31))+0.001</f>
        <v>0.231769230769231</v>
      </c>
      <c r="V26" s="91">
        <f t="shared" si="194"/>
        <v>0.0252939568782265</v>
      </c>
      <c r="W26" s="91">
        <f t="shared" si="195"/>
        <v>0.344203209039726</v>
      </c>
      <c r="X26" s="91">
        <f t="shared" si="240"/>
        <v>0.398495144330587</v>
      </c>
      <c r="Y26" s="91">
        <f t="shared" si="240"/>
        <v>0.368191743617599</v>
      </c>
      <c r="Z26" s="91">
        <f t="shared" si="240"/>
        <v>0.281331986458447</v>
      </c>
      <c r="AA26" s="89"/>
      <c r="AB26" s="89">
        <f t="shared" ref="AB26:AL26" si="241">P26/SUM(P$22:P$31)</f>
        <v>0.117989429271787</v>
      </c>
      <c r="AC26" s="89">
        <f t="shared" si="241"/>
        <v>0.137737952309786</v>
      </c>
      <c r="AD26" s="89">
        <f t="shared" si="241"/>
        <v>0.0932189232950369</v>
      </c>
      <c r="AE26" s="89">
        <f t="shared" si="241"/>
        <v>0.00751853159195199</v>
      </c>
      <c r="AF26" s="89">
        <f t="shared" si="241"/>
        <v>0.00024570747568673</v>
      </c>
      <c r="AG26" s="89">
        <f t="shared" si="241"/>
        <v>0.0484950909383551</v>
      </c>
      <c r="AH26" s="89">
        <f t="shared" si="241"/>
        <v>0.0166255815949524</v>
      </c>
      <c r="AI26" s="89">
        <f t="shared" si="241"/>
        <v>0.0746544569655432</v>
      </c>
      <c r="AJ26" s="89">
        <f t="shared" si="241"/>
        <v>0.0783795944065829</v>
      </c>
      <c r="AK26" s="89">
        <f t="shared" si="241"/>
        <v>0.0758657495477393</v>
      </c>
      <c r="AL26" s="89">
        <f t="shared" si="241"/>
        <v>0.0715529629680036</v>
      </c>
      <c r="AM26" s="89"/>
      <c r="AN26" s="89">
        <f t="shared" ref="AN26:AX26" si="242">AB26*LN(AB26)</f>
        <v>-0.252162317094606</v>
      </c>
      <c r="AO26" s="89">
        <f t="shared" si="242"/>
        <v>-0.2730520328116</v>
      </c>
      <c r="AP26" s="89">
        <f t="shared" si="242"/>
        <v>-0.221190284245618</v>
      </c>
      <c r="AQ26" s="89">
        <f t="shared" si="242"/>
        <v>-0.0367685098120552</v>
      </c>
      <c r="AR26" s="89">
        <f t="shared" si="242"/>
        <v>-0.00204216546032884</v>
      </c>
      <c r="AS26" s="89">
        <f t="shared" si="242"/>
        <v>-0.146760339883042</v>
      </c>
      <c r="AT26" s="89">
        <f t="shared" si="242"/>
        <v>-0.0681118939876321</v>
      </c>
      <c r="AU26" s="89">
        <f t="shared" si="242"/>
        <v>-0.193719734441289</v>
      </c>
      <c r="AV26" s="89">
        <f t="shared" si="242"/>
        <v>-0.199569469665081</v>
      </c>
      <c r="AW26" s="89">
        <f t="shared" si="242"/>
        <v>-0.195641832788928</v>
      </c>
      <c r="AX26" s="89">
        <f t="shared" si="242"/>
        <v>-0.188707871587002</v>
      </c>
      <c r="AY26" s="89" t="s">
        <v>184</v>
      </c>
      <c r="AZ26" s="92">
        <v>0.26049795615013</v>
      </c>
      <c r="BA26" s="92">
        <v>0.633345720302242</v>
      </c>
      <c r="BB26" s="92">
        <v>0.106156323547628</v>
      </c>
      <c r="BC26" s="92">
        <v>0.0806878306878307</v>
      </c>
      <c r="BD26" s="92">
        <v>0.626984126984127</v>
      </c>
      <c r="BE26" s="92">
        <v>0.292328042328042</v>
      </c>
      <c r="BF26" s="92">
        <v>0.25</v>
      </c>
      <c r="BG26" s="92">
        <v>0.75</v>
      </c>
      <c r="BH26" s="92">
        <v>0.10958605664488</v>
      </c>
      <c r="BI26" s="92">
        <v>0.581263616557734</v>
      </c>
      <c r="BJ26" s="92">
        <v>0.309150326797386</v>
      </c>
      <c r="BK26" s="89"/>
      <c r="BL26" s="89">
        <f t="shared" ref="BL26:BV26" si="243">AZ$27*P26</f>
        <v>0.258813573686924</v>
      </c>
      <c r="BM26" s="89">
        <f t="shared" si="243"/>
        <v>0.418038193083961</v>
      </c>
      <c r="BN26" s="89">
        <f t="shared" si="243"/>
        <v>0.121208785801135</v>
      </c>
      <c r="BO26" s="89">
        <f t="shared" si="243"/>
        <v>0.00519628379855576</v>
      </c>
      <c r="BP26" s="89">
        <f t="shared" si="243"/>
        <v>0.000490305689846442</v>
      </c>
      <c r="BQ26" s="89">
        <f t="shared" si="243"/>
        <v>0.0446272183558355</v>
      </c>
      <c r="BR26" s="89">
        <f t="shared" si="243"/>
        <v>0.0128379277945904</v>
      </c>
      <c r="BS26" s="89">
        <f t="shared" si="243"/>
        <v>0.169503142711941</v>
      </c>
      <c r="BT26" s="89">
        <f t="shared" si="243"/>
        <v>0.0885180890543819</v>
      </c>
      <c r="BU26" s="89">
        <f t="shared" si="243"/>
        <v>0.158203441381525</v>
      </c>
      <c r="BV26" s="89">
        <f t="shared" si="243"/>
        <v>0.0979576353314956</v>
      </c>
      <c r="BW26" s="89"/>
      <c r="BX26" s="89">
        <f t="shared" si="8"/>
        <v>0.79806055257202</v>
      </c>
      <c r="BY26" s="89">
        <f t="shared" si="9"/>
        <v>0.0503138078442377</v>
      </c>
      <c r="BZ26" s="89">
        <f t="shared" si="10"/>
        <v>0.182341070506531</v>
      </c>
      <c r="CA26" s="89">
        <f t="shared" si="11"/>
        <v>0.344679165767403</v>
      </c>
      <c r="CB26" s="89"/>
      <c r="CC26" s="89">
        <f t="shared" ref="CC26:CF26" si="244">BX26/SUM(BX$22:BX$31)</f>
        <v>0.122236628545519</v>
      </c>
      <c r="CD26" s="89">
        <f t="shared" si="244"/>
        <v>0.0139494856837381</v>
      </c>
      <c r="CE26" s="89">
        <f t="shared" si="244"/>
        <v>0.0599277482926325</v>
      </c>
      <c r="CF26" s="89">
        <f t="shared" si="244"/>
        <v>0.0751970099966377</v>
      </c>
      <c r="CG26" s="89"/>
      <c r="CH26" s="89">
        <f t="shared" ref="CH26:CK26" si="245">CC26*LN(CC26)</f>
        <v>-0.256916522273285</v>
      </c>
      <c r="CI26" s="89">
        <f t="shared" si="245"/>
        <v>-0.0595965640073475</v>
      </c>
      <c r="CJ26" s="89">
        <f t="shared" si="245"/>
        <v>-0.168673577465109</v>
      </c>
      <c r="CK26" s="89">
        <f t="shared" si="245"/>
        <v>-0.194583077410696</v>
      </c>
      <c r="CL26" s="89" t="s">
        <v>184</v>
      </c>
      <c r="CM26" s="92">
        <v>0.133389037433155</v>
      </c>
      <c r="CN26" s="92">
        <v>0.0936831550802139</v>
      </c>
      <c r="CO26" s="92">
        <v>0.293917112299465</v>
      </c>
      <c r="CP26" s="92">
        <v>0.479010695187166</v>
      </c>
      <c r="CQ26" s="89"/>
      <c r="CR26" s="89">
        <f t="shared" ref="CR26:CU26" si="246">CM$27*BX26</f>
        <v>0.0651947688245345</v>
      </c>
      <c r="CS26" s="89">
        <f t="shared" si="246"/>
        <v>0.0102196980787993</v>
      </c>
      <c r="CT26" s="89">
        <f t="shared" si="246"/>
        <v>0.0489410790092052</v>
      </c>
      <c r="CU26" s="89">
        <f t="shared" si="246"/>
        <v>0.153997586179078</v>
      </c>
      <c r="CV26" s="89">
        <f t="shared" si="16"/>
        <v>0.278353132091617</v>
      </c>
      <c r="CW26" s="89"/>
      <c r="CX26">
        <f t="shared" si="27"/>
        <v>0.0651947688245345</v>
      </c>
    </row>
    <row r="27" spans="1:102">
      <c r="A27" s="47" t="s">
        <v>50</v>
      </c>
      <c r="B27" s="48">
        <v>2017</v>
      </c>
      <c r="C27" s="47" t="s">
        <v>44</v>
      </c>
      <c r="D27">
        <v>20538</v>
      </c>
      <c r="E27">
        <v>4.2212484</v>
      </c>
      <c r="F27">
        <v>329220</v>
      </c>
      <c r="G27">
        <v>5</v>
      </c>
      <c r="H27">
        <v>15285</v>
      </c>
      <c r="I27">
        <v>20</v>
      </c>
      <c r="J27">
        <v>30638</v>
      </c>
      <c r="K27">
        <v>31.9697</v>
      </c>
      <c r="L27">
        <v>731100</v>
      </c>
      <c r="M27">
        <v>9118</v>
      </c>
      <c r="N27">
        <v>169458</v>
      </c>
      <c r="O27" s="89"/>
      <c r="P27" s="90">
        <f t="shared" ref="P27:R27" si="247">(D27-MIN(D$22:D$31))/(MAX(D$22:D$31)-MIN(D$22:D$31))+0.001</f>
        <v>0.974424449506454</v>
      </c>
      <c r="Q27" s="91">
        <f t="shared" si="247"/>
        <v>0.796062441967608</v>
      </c>
      <c r="R27" s="91">
        <f t="shared" si="205"/>
        <v>0.587787047639103</v>
      </c>
      <c r="S27" s="91">
        <f t="shared" si="206"/>
        <v>0.0163846153846154</v>
      </c>
      <c r="T27" s="91">
        <f t="shared" si="207"/>
        <v>0.00499201596806387</v>
      </c>
      <c r="U27" s="91">
        <f t="shared" ref="U27:Z27" si="248">(I27-MIN(I$22:I$31))/(MAX(I$22:I$31)-MIN(I$22:I$31))+0.001</f>
        <v>0.462538461538462</v>
      </c>
      <c r="V27" s="91">
        <f t="shared" si="194"/>
        <v>0.0265086547221379</v>
      </c>
      <c r="W27" s="91">
        <f t="shared" si="195"/>
        <v>0.482429365898239</v>
      </c>
      <c r="X27" s="91">
        <f t="shared" si="248"/>
        <v>0.641278614962159</v>
      </c>
      <c r="Y27" s="91">
        <f t="shared" si="248"/>
        <v>0.494753394894079</v>
      </c>
      <c r="Z27" s="91">
        <f t="shared" si="248"/>
        <v>0.356824583846862</v>
      </c>
      <c r="AA27" s="89"/>
      <c r="AB27" s="89">
        <f t="shared" ref="AB27:AL27" si="249">P27/SUM(P$22:P$31)</f>
        <v>0.124386532353349</v>
      </c>
      <c r="AC27" s="89">
        <f t="shared" si="249"/>
        <v>0.127141979191529</v>
      </c>
      <c r="AD27" s="89">
        <f t="shared" si="249"/>
        <v>0.106349272218542</v>
      </c>
      <c r="AE27" s="89">
        <f t="shared" si="249"/>
        <v>0.00751853159195199</v>
      </c>
      <c r="AF27" s="89">
        <f t="shared" si="249"/>
        <v>0.00122657564210082</v>
      </c>
      <c r="AG27" s="89">
        <f t="shared" si="249"/>
        <v>0.0967809431836472</v>
      </c>
      <c r="AH27" s="89">
        <f t="shared" si="249"/>
        <v>0.0174239959440551</v>
      </c>
      <c r="AI27" s="89">
        <f t="shared" si="249"/>
        <v>0.104634417662293</v>
      </c>
      <c r="AJ27" s="89">
        <f t="shared" si="249"/>
        <v>0.12613242208204</v>
      </c>
      <c r="AK27" s="89">
        <f t="shared" si="249"/>
        <v>0.101943723061621</v>
      </c>
      <c r="AL27" s="89">
        <f t="shared" si="249"/>
        <v>0.0907534779655739</v>
      </c>
      <c r="AM27" s="89"/>
      <c r="AN27" s="89">
        <f t="shared" ref="AN27:AX27" si="250">AB27*LN(AB27)</f>
        <v>-0.259266482408777</v>
      </c>
      <c r="AO27" s="89">
        <f t="shared" si="250"/>
        <v>-0.262224085669597</v>
      </c>
      <c r="AP27" s="89">
        <f t="shared" si="250"/>
        <v>-0.238331545872027</v>
      </c>
      <c r="AQ27" s="89">
        <f t="shared" si="250"/>
        <v>-0.0367685098120552</v>
      </c>
      <c r="AR27" s="89">
        <f t="shared" si="250"/>
        <v>-0.00822238541576678</v>
      </c>
      <c r="AS27" s="89">
        <f t="shared" si="250"/>
        <v>-0.226013037169568</v>
      </c>
      <c r="AT27" s="89">
        <f t="shared" si="250"/>
        <v>-0.0705655621934256</v>
      </c>
      <c r="AU27" s="89">
        <f t="shared" si="250"/>
        <v>-0.23618946507489</v>
      </c>
      <c r="AV27" s="89">
        <f t="shared" si="250"/>
        <v>-0.261147462049258</v>
      </c>
      <c r="AW27" s="89">
        <f t="shared" si="250"/>
        <v>-0.232771604903581</v>
      </c>
      <c r="AX27" s="89">
        <f t="shared" si="250"/>
        <v>-0.217772815486485</v>
      </c>
      <c r="AY27" s="89" t="s">
        <v>185</v>
      </c>
      <c r="AZ27" s="89">
        <f t="shared" ref="AZ27:BJ27" si="251">AVERAGE(AZ25:AZ26)</f>
        <v>0.280007160456708</v>
      </c>
      <c r="BA27" s="89">
        <f t="shared" si="251"/>
        <v>0.484734770132715</v>
      </c>
      <c r="BB27" s="89">
        <f t="shared" si="251"/>
        <v>0.235258069410576</v>
      </c>
      <c r="BC27" s="89">
        <f t="shared" si="251"/>
        <v>0.317144081601995</v>
      </c>
      <c r="BD27" s="89">
        <f t="shared" si="251"/>
        <v>0.490305689846442</v>
      </c>
      <c r="BE27" s="89">
        <f t="shared" si="251"/>
        <v>0.192550228551563</v>
      </c>
      <c r="BF27" s="89">
        <f t="shared" si="251"/>
        <v>0.507549208547973</v>
      </c>
      <c r="BG27" s="89">
        <f t="shared" si="251"/>
        <v>0.492450791452027</v>
      </c>
      <c r="BH27" s="89">
        <f t="shared" si="251"/>
        <v>0.222130910034247</v>
      </c>
      <c r="BI27" s="89">
        <f t="shared" si="251"/>
        <v>0.429676776092605</v>
      </c>
      <c r="BJ27" s="89">
        <f t="shared" si="251"/>
        <v>0.348192313873147</v>
      </c>
      <c r="BK27" s="89"/>
      <c r="BL27" s="89">
        <f t="shared" ref="BL27:BV27" si="252">AZ$27*P27</f>
        <v>0.272845823185893</v>
      </c>
      <c r="BM27" s="89">
        <f t="shared" si="252"/>
        <v>0.385879144818456</v>
      </c>
      <c r="BN27" s="89">
        <f t="shared" si="252"/>
        <v>0.138281646052118</v>
      </c>
      <c r="BO27" s="89">
        <f t="shared" si="252"/>
        <v>0.00519628379855576</v>
      </c>
      <c r="BP27" s="89">
        <f t="shared" si="252"/>
        <v>0.00244761383294601</v>
      </c>
      <c r="BQ27" s="89">
        <f t="shared" si="252"/>
        <v>0.0890618864831194</v>
      </c>
      <c r="BR27" s="89">
        <f t="shared" si="252"/>
        <v>0.0134544467238926</v>
      </c>
      <c r="BS27" s="89">
        <f t="shared" si="252"/>
        <v>0.237572723056287</v>
      </c>
      <c r="BT27" s="89">
        <f t="shared" si="252"/>
        <v>0.142447802327046</v>
      </c>
      <c r="BU27" s="89">
        <f t="shared" si="252"/>
        <v>0.21258404367896</v>
      </c>
      <c r="BV27" s="89">
        <f t="shared" si="252"/>
        <v>0.124243577496462</v>
      </c>
      <c r="BW27" s="89"/>
      <c r="BX27" s="89">
        <f t="shared" si="8"/>
        <v>0.797006614056467</v>
      </c>
      <c r="BY27" s="89">
        <f t="shared" si="9"/>
        <v>0.0967057841146212</v>
      </c>
      <c r="BZ27" s="89">
        <f t="shared" si="10"/>
        <v>0.25102716978018</v>
      </c>
      <c r="CA27" s="89">
        <f t="shared" si="11"/>
        <v>0.479275423502467</v>
      </c>
      <c r="CB27" s="89"/>
      <c r="CC27" s="89">
        <f t="shared" ref="CC27:CF27" si="253">BX27/SUM(BX$22:BX$31)</f>
        <v>0.122075199828838</v>
      </c>
      <c r="CD27" s="89">
        <f t="shared" si="253"/>
        <v>0.0268116449309069</v>
      </c>
      <c r="CE27" s="89">
        <f t="shared" si="253"/>
        <v>0.0825019454114685</v>
      </c>
      <c r="CF27" s="89">
        <f t="shared" si="253"/>
        <v>0.104561233725912</v>
      </c>
      <c r="CG27" s="89"/>
      <c r="CH27" s="89">
        <f t="shared" ref="CH27:CK27" si="254">CC27*LN(CC27)</f>
        <v>-0.256738554032334</v>
      </c>
      <c r="CI27" s="89">
        <f t="shared" si="254"/>
        <v>-0.0970291705509682</v>
      </c>
      <c r="CJ27" s="89">
        <f t="shared" si="254"/>
        <v>-0.205836859598952</v>
      </c>
      <c r="CK27" s="89">
        <f t="shared" si="254"/>
        <v>-0.23609742657547</v>
      </c>
      <c r="CL27" s="89" t="s">
        <v>185</v>
      </c>
      <c r="CM27" s="89">
        <f t="shared" ref="CM27:CP27" si="255">AVERAGE(CM25:CM26)</f>
        <v>0.0816915065084001</v>
      </c>
      <c r="CN27" s="89">
        <f t="shared" si="255"/>
        <v>0.203119153899812</v>
      </c>
      <c r="CO27" s="89">
        <f t="shared" si="255"/>
        <v>0.268404034665642</v>
      </c>
      <c r="CP27" s="89">
        <f t="shared" si="255"/>
        <v>0.446785304926146</v>
      </c>
      <c r="CQ27" s="89"/>
      <c r="CR27" s="89">
        <f t="shared" ref="CR27:CU27" si="256">CM$27*BX27</f>
        <v>0.0651086709994318</v>
      </c>
      <c r="CS27" s="89">
        <f t="shared" si="256"/>
        <v>0.0196427970465797</v>
      </c>
      <c r="CT27" s="89">
        <f t="shared" si="256"/>
        <v>0.0673767051796974</v>
      </c>
      <c r="CU27" s="89">
        <f t="shared" si="256"/>
        <v>0.214133216233157</v>
      </c>
      <c r="CV27" s="89">
        <f t="shared" si="16"/>
        <v>0.366261389458866</v>
      </c>
      <c r="CW27" s="89"/>
      <c r="CX27">
        <f t="shared" si="27"/>
        <v>0.0673767051796974</v>
      </c>
    </row>
    <row r="28" spans="1:102">
      <c r="A28" s="47" t="s">
        <v>50</v>
      </c>
      <c r="B28" s="48">
        <v>2018</v>
      </c>
      <c r="C28" s="47" t="s">
        <v>44</v>
      </c>
      <c r="D28">
        <v>20546</v>
      </c>
      <c r="E28">
        <v>4.1218242</v>
      </c>
      <c r="F28">
        <v>355747</v>
      </c>
      <c r="G28">
        <v>5</v>
      </c>
      <c r="H28">
        <v>15287</v>
      </c>
      <c r="I28">
        <v>21</v>
      </c>
      <c r="J28">
        <v>30293</v>
      </c>
      <c r="K28">
        <v>28.192051</v>
      </c>
      <c r="L28">
        <v>854257</v>
      </c>
      <c r="M28">
        <v>9817</v>
      </c>
      <c r="N28">
        <v>184045</v>
      </c>
      <c r="O28" s="89"/>
      <c r="P28" s="90">
        <f t="shared" ref="P28:R28" si="257">(D28-MIN(D$22:D$31))/(MAX(D$22:D$31)-MIN(D$22:D$31))+0.001</f>
        <v>0.980498861047836</v>
      </c>
      <c r="Q28" s="91">
        <f t="shared" si="257"/>
        <v>0.682357322399865</v>
      </c>
      <c r="R28" s="91">
        <f t="shared" si="205"/>
        <v>0.704162632763454</v>
      </c>
      <c r="S28" s="91">
        <f t="shared" si="206"/>
        <v>0.0163846153846154</v>
      </c>
      <c r="T28" s="91">
        <f t="shared" si="207"/>
        <v>0.00898403193612774</v>
      </c>
      <c r="U28" s="91">
        <f t="shared" ref="U28:Z28" si="258">(I28-MIN(I$22:I$31))/(MAX(I$22:I$31)-MIN(I$22:I$31))+0.001</f>
        <v>0.539461538461538</v>
      </c>
      <c r="V28" s="91">
        <f t="shared" si="194"/>
        <v>0.0788924992408138</v>
      </c>
      <c r="W28" s="91">
        <f t="shared" si="195"/>
        <v>0.612072024423679</v>
      </c>
      <c r="X28" s="91">
        <f t="shared" si="258"/>
        <v>0.847488848704039</v>
      </c>
      <c r="Y28" s="91">
        <f t="shared" si="258"/>
        <v>0.621315046170559</v>
      </c>
      <c r="Z28" s="91">
        <f t="shared" si="258"/>
        <v>0.470609510288772</v>
      </c>
      <c r="AA28" s="89"/>
      <c r="AB28" s="89">
        <f t="shared" ref="AB28:AL28" si="259">P28/SUM(P$22:P$31)</f>
        <v>0.125161938787478</v>
      </c>
      <c r="AC28" s="89">
        <f t="shared" si="259"/>
        <v>0.108981727955056</v>
      </c>
      <c r="AD28" s="89">
        <f t="shared" si="259"/>
        <v>0.127405297239326</v>
      </c>
      <c r="AE28" s="89">
        <f t="shared" si="259"/>
        <v>0.00751853159195199</v>
      </c>
      <c r="AF28" s="89">
        <f t="shared" si="259"/>
        <v>0.00220744380851492</v>
      </c>
      <c r="AG28" s="89">
        <f t="shared" si="259"/>
        <v>0.112876227265411</v>
      </c>
      <c r="AH28" s="89">
        <f t="shared" si="259"/>
        <v>0.0518556147491083</v>
      </c>
      <c r="AI28" s="89">
        <f t="shared" si="259"/>
        <v>0.13275269784564</v>
      </c>
      <c r="AJ28" s="89">
        <f t="shared" si="259"/>
        <v>0.166691697930498</v>
      </c>
      <c r="AK28" s="89">
        <f t="shared" si="259"/>
        <v>0.128021696575503</v>
      </c>
      <c r="AL28" s="89">
        <f t="shared" si="259"/>
        <v>0.119693125854555</v>
      </c>
      <c r="AM28" s="89"/>
      <c r="AN28" s="89">
        <f t="shared" ref="AN28:AX28" si="260">AB28*LN(AB28)</f>
        <v>-0.260104891312977</v>
      </c>
      <c r="AO28" s="89">
        <f t="shared" si="260"/>
        <v>-0.241566178463864</v>
      </c>
      <c r="AP28" s="89">
        <f t="shared" si="260"/>
        <v>-0.262503575673664</v>
      </c>
      <c r="AQ28" s="89">
        <f t="shared" si="260"/>
        <v>-0.0367685098120552</v>
      </c>
      <c r="AR28" s="89">
        <f t="shared" si="260"/>
        <v>-0.013500549915329</v>
      </c>
      <c r="AS28" s="89">
        <f t="shared" si="260"/>
        <v>-0.246235357891109</v>
      </c>
      <c r="AT28" s="89">
        <f t="shared" si="260"/>
        <v>-0.153455909089638</v>
      </c>
      <c r="AU28" s="89">
        <f t="shared" si="260"/>
        <v>-0.268063181256922</v>
      </c>
      <c r="AV28" s="89">
        <f t="shared" si="260"/>
        <v>-0.298646395065242</v>
      </c>
      <c r="AW28" s="89">
        <f t="shared" si="260"/>
        <v>-0.263155705706773</v>
      </c>
      <c r="AX28" s="89">
        <f t="shared" si="260"/>
        <v>-0.254087451711505</v>
      </c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>
        <f t="shared" ref="BL28:BV28" si="261">AZ$27*P28</f>
        <v>0.274546701913041</v>
      </c>
      <c r="BM28" s="89">
        <f t="shared" si="261"/>
        <v>0.330762319821874</v>
      </c>
      <c r="BN28" s="89">
        <f t="shared" si="261"/>
        <v>0.165659941534999</v>
      </c>
      <c r="BO28" s="89">
        <f t="shared" si="261"/>
        <v>0.00519628379855576</v>
      </c>
      <c r="BP28" s="89">
        <f t="shared" si="261"/>
        <v>0.00440492197604557</v>
      </c>
      <c r="BQ28" s="89">
        <f t="shared" si="261"/>
        <v>0.103873442525547</v>
      </c>
      <c r="BR28" s="89">
        <f t="shared" si="261"/>
        <v>0.0400418255500466</v>
      </c>
      <c r="BS28" s="89">
        <f t="shared" si="261"/>
        <v>0.301415352853085</v>
      </c>
      <c r="BT28" s="89">
        <f t="shared" si="261"/>
        <v>0.188253469206504</v>
      </c>
      <c r="BU28" s="89">
        <f t="shared" si="261"/>
        <v>0.266964645976394</v>
      </c>
      <c r="BV28" s="89">
        <f t="shared" si="261"/>
        <v>0.163862614318156</v>
      </c>
      <c r="BW28" s="89"/>
      <c r="BX28" s="89">
        <f t="shared" si="8"/>
        <v>0.770968963269913</v>
      </c>
      <c r="BY28" s="89">
        <f t="shared" si="9"/>
        <v>0.113474648300149</v>
      </c>
      <c r="BZ28" s="89">
        <f t="shared" si="10"/>
        <v>0.341457178403132</v>
      </c>
      <c r="CA28" s="89">
        <f t="shared" si="11"/>
        <v>0.619080729501055</v>
      </c>
      <c r="CB28" s="89"/>
      <c r="CC28" s="89">
        <f t="shared" ref="CC28:CF28" si="262">BX28/SUM(BX$22:BX$31)</f>
        <v>0.11808708810331</v>
      </c>
      <c r="CD28" s="89">
        <f t="shared" si="262"/>
        <v>0.0314608066801572</v>
      </c>
      <c r="CE28" s="89">
        <f t="shared" si="262"/>
        <v>0.112222439975872</v>
      </c>
      <c r="CF28" s="89">
        <f t="shared" si="262"/>
        <v>0.13506189067555</v>
      </c>
      <c r="CG28" s="89"/>
      <c r="CH28" s="89">
        <f t="shared" ref="CH28:CK28" si="263">CC28*LN(CC28)</f>
        <v>-0.252273330430454</v>
      </c>
      <c r="CI28" s="89">
        <f t="shared" si="263"/>
        <v>-0.10882333112446</v>
      </c>
      <c r="CJ28" s="89">
        <f t="shared" si="263"/>
        <v>-0.245461035082854</v>
      </c>
      <c r="CK28" s="89">
        <f t="shared" si="263"/>
        <v>-0.270396897584099</v>
      </c>
      <c r="CL28" s="89"/>
      <c r="CM28" s="89"/>
      <c r="CN28" s="89"/>
      <c r="CO28" s="89"/>
      <c r="CP28" s="89"/>
      <c r="CQ28" s="89"/>
      <c r="CR28" s="89">
        <f t="shared" ref="CR28:CU28" si="264">CM$27*BX28</f>
        <v>0.0629816160807386</v>
      </c>
      <c r="CS28" s="89">
        <f t="shared" si="264"/>
        <v>0.0230488745518049</v>
      </c>
      <c r="CT28" s="89">
        <f t="shared" si="264"/>
        <v>0.0916484843489465</v>
      </c>
      <c r="CU28" s="89">
        <f t="shared" si="264"/>
        <v>0.276596172504029</v>
      </c>
      <c r="CV28" s="89">
        <f t="shared" si="16"/>
        <v>0.454275147485519</v>
      </c>
      <c r="CW28" s="89"/>
      <c r="CX28">
        <f t="shared" si="27"/>
        <v>0.0916484843489465</v>
      </c>
    </row>
    <row r="29" spans="1:102">
      <c r="A29" s="47" t="s">
        <v>50</v>
      </c>
      <c r="B29" s="48">
        <v>2019</v>
      </c>
      <c r="C29" s="47" t="s">
        <v>44</v>
      </c>
      <c r="D29">
        <v>20555</v>
      </c>
      <c r="E29">
        <v>3.9232304</v>
      </c>
      <c r="F29">
        <v>378301</v>
      </c>
      <c r="G29">
        <v>12</v>
      </c>
      <c r="H29">
        <v>15289</v>
      </c>
      <c r="I29">
        <v>23</v>
      </c>
      <c r="J29">
        <v>30334</v>
      </c>
      <c r="K29">
        <v>24.414402</v>
      </c>
      <c r="L29">
        <v>843570</v>
      </c>
      <c r="M29">
        <v>10516</v>
      </c>
      <c r="N29">
        <v>200150</v>
      </c>
      <c r="O29" s="89"/>
      <c r="P29" s="90">
        <f t="shared" ref="P29:R29" si="265">(D29-MIN(D$22:D$31))/(MAX(D$22:D$31)-MIN(D$22:D$31))+0.001</f>
        <v>0.987332574031891</v>
      </c>
      <c r="Q29" s="91">
        <f t="shared" si="265"/>
        <v>0.455238253054452</v>
      </c>
      <c r="R29" s="91">
        <f t="shared" si="205"/>
        <v>0.803108421842303</v>
      </c>
      <c r="S29" s="91">
        <f t="shared" si="206"/>
        <v>0.124076923076923</v>
      </c>
      <c r="T29" s="91">
        <f t="shared" si="207"/>
        <v>0.0129760479041916</v>
      </c>
      <c r="U29" s="91">
        <f t="shared" ref="U29:Z29" si="266">(I29-MIN(I$22:I$31))/(MAX(I$22:I$31)-MIN(I$22:I$31))+0.001</f>
        <v>0.693307692307692</v>
      </c>
      <c r="V29" s="91">
        <f t="shared" si="194"/>
        <v>0.0726671727907683</v>
      </c>
      <c r="W29" s="91">
        <f t="shared" si="195"/>
        <v>0.741714682949119</v>
      </c>
      <c r="X29" s="91">
        <f t="shared" si="266"/>
        <v>0.82959486973411</v>
      </c>
      <c r="Y29" s="91">
        <f t="shared" si="266"/>
        <v>0.74787669744704</v>
      </c>
      <c r="Z29" s="91">
        <f t="shared" si="266"/>
        <v>0.596235495093527</v>
      </c>
      <c r="AA29" s="89"/>
      <c r="AB29" s="89">
        <f t="shared" ref="AB29:AL29" si="267">P29/SUM(P$22:P$31)</f>
        <v>0.126034271025872</v>
      </c>
      <c r="AC29" s="89">
        <f t="shared" si="267"/>
        <v>0.0727077292504556</v>
      </c>
      <c r="AD29" s="89">
        <f t="shared" si="267"/>
        <v>0.145307720744387</v>
      </c>
      <c r="AE29" s="89">
        <f t="shared" si="267"/>
        <v>0.0569361101306036</v>
      </c>
      <c r="AF29" s="89">
        <f t="shared" si="267"/>
        <v>0.00318831197492901</v>
      </c>
      <c r="AG29" s="89">
        <f t="shared" si="267"/>
        <v>0.145066795428939</v>
      </c>
      <c r="AH29" s="89">
        <f t="shared" si="267"/>
        <v>0.047763741209957</v>
      </c>
      <c r="AI29" s="89">
        <f t="shared" si="267"/>
        <v>0.160870978028987</v>
      </c>
      <c r="AJ29" s="89">
        <f t="shared" si="267"/>
        <v>0.163172149865894</v>
      </c>
      <c r="AK29" s="89">
        <f t="shared" si="267"/>
        <v>0.154099670089385</v>
      </c>
      <c r="AL29" s="89">
        <f t="shared" si="267"/>
        <v>0.15164438582933</v>
      </c>
      <c r="AM29" s="89"/>
      <c r="AN29" s="89">
        <f t="shared" ref="AN29:AX29" si="268">AB29*LN(AB29)</f>
        <v>-0.261042360707213</v>
      </c>
      <c r="AO29" s="89">
        <f t="shared" si="268"/>
        <v>-0.190589322029203</v>
      </c>
      <c r="AP29" s="89">
        <f t="shared" si="268"/>
        <v>-0.280284291148104</v>
      </c>
      <c r="AQ29" s="89">
        <f t="shared" si="268"/>
        <v>-0.163168957120016</v>
      </c>
      <c r="AR29" s="89">
        <f t="shared" si="268"/>
        <v>-0.0183272578740399</v>
      </c>
      <c r="AS29" s="89">
        <f t="shared" si="268"/>
        <v>-0.280060295401746</v>
      </c>
      <c r="AT29" s="89">
        <f t="shared" si="268"/>
        <v>-0.145272868624268</v>
      </c>
      <c r="AU29" s="89">
        <f t="shared" si="268"/>
        <v>-0.293935828018408</v>
      </c>
      <c r="AV29" s="89">
        <f t="shared" si="268"/>
        <v>-0.295822867732941</v>
      </c>
      <c r="AW29" s="89">
        <f t="shared" si="268"/>
        <v>-0.288190372925459</v>
      </c>
      <c r="AX29" s="89">
        <f t="shared" si="268"/>
        <v>-0.286034228531193</v>
      </c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>
        <f t="shared" ref="BL29:BV29" si="269">AZ$27*P29</f>
        <v>0.276460190481083</v>
      </c>
      <c r="BM29" s="89">
        <f t="shared" si="269"/>
        <v>0.220669809949969</v>
      </c>
      <c r="BN29" s="89">
        <f t="shared" si="269"/>
        <v>0.188937736849995</v>
      </c>
      <c r="BO29" s="89">
        <f t="shared" si="269"/>
        <v>0.0393502618172321</v>
      </c>
      <c r="BP29" s="89">
        <f t="shared" si="269"/>
        <v>0.00636223011914513</v>
      </c>
      <c r="BQ29" s="89">
        <f t="shared" si="269"/>
        <v>0.133496554610403</v>
      </c>
      <c r="BR29" s="89">
        <f t="shared" si="269"/>
        <v>0.0368821660373732</v>
      </c>
      <c r="BS29" s="89">
        <f t="shared" si="269"/>
        <v>0.365257982649883</v>
      </c>
      <c r="BT29" s="89">
        <f t="shared" si="269"/>
        <v>0.18427866337378</v>
      </c>
      <c r="BU29" s="89">
        <f t="shared" si="269"/>
        <v>0.321345248273829</v>
      </c>
      <c r="BV29" s="89">
        <f t="shared" si="269"/>
        <v>0.207604616649917</v>
      </c>
      <c r="BW29" s="89"/>
      <c r="BX29" s="89">
        <f t="shared" si="8"/>
        <v>0.686067737281046</v>
      </c>
      <c r="BY29" s="89">
        <f t="shared" si="9"/>
        <v>0.17920904654678</v>
      </c>
      <c r="BZ29" s="89">
        <f t="shared" si="10"/>
        <v>0.402140148687256</v>
      </c>
      <c r="CA29" s="89">
        <f t="shared" si="11"/>
        <v>0.713228528297526</v>
      </c>
      <c r="CB29" s="89"/>
      <c r="CC29" s="89">
        <f t="shared" ref="CC29:CF29" si="270">BX29/SUM(BX$22:BX$31)</f>
        <v>0.105083012672174</v>
      </c>
      <c r="CD29" s="89">
        <f t="shared" si="270"/>
        <v>0.0496856456768254</v>
      </c>
      <c r="CE29" s="89">
        <f t="shared" si="270"/>
        <v>0.13216634925936</v>
      </c>
      <c r="CF29" s="89">
        <f t="shared" si="270"/>
        <v>0.155601666996226</v>
      </c>
      <c r="CG29" s="89"/>
      <c r="CH29" s="89">
        <f t="shared" ref="CH29:CK29" si="271">CC29*LN(CC29)</f>
        <v>-0.23675251558785</v>
      </c>
      <c r="CI29" s="89">
        <f t="shared" si="271"/>
        <v>-0.149158256345731</v>
      </c>
      <c r="CJ29" s="89">
        <f t="shared" si="271"/>
        <v>-0.267464238501489</v>
      </c>
      <c r="CK29" s="89">
        <f t="shared" si="271"/>
        <v>-0.289490047807966</v>
      </c>
      <c r="CL29" s="89"/>
      <c r="CM29" s="89"/>
      <c r="CN29" s="89"/>
      <c r="CO29" s="89"/>
      <c r="CP29" s="89"/>
      <c r="CQ29" s="89"/>
      <c r="CR29" s="89">
        <f t="shared" ref="CR29:CU29" si="272">CM$27*BX29</f>
        <v>0.0560459070252979</v>
      </c>
      <c r="CS29" s="89">
        <f t="shared" si="272"/>
        <v>0.036400789905774</v>
      </c>
      <c r="CT29" s="89">
        <f t="shared" si="272"/>
        <v>0.107936038408701</v>
      </c>
      <c r="CU29" s="89">
        <f t="shared" si="272"/>
        <v>0.318660025497436</v>
      </c>
      <c r="CV29" s="89">
        <f t="shared" si="16"/>
        <v>0.519042760837209</v>
      </c>
      <c r="CW29" s="89"/>
      <c r="CX29">
        <f t="shared" si="27"/>
        <v>0.107936038408701</v>
      </c>
    </row>
    <row r="30" spans="1:102">
      <c r="A30" s="47" t="s">
        <v>50</v>
      </c>
      <c r="B30" s="48">
        <v>2020</v>
      </c>
      <c r="C30" s="47" t="s">
        <v>44</v>
      </c>
      <c r="D30">
        <v>20564</v>
      </c>
      <c r="E30">
        <v>3.7246365</v>
      </c>
      <c r="F30">
        <v>400855</v>
      </c>
      <c r="G30">
        <v>69</v>
      </c>
      <c r="H30">
        <v>15291</v>
      </c>
      <c r="I30">
        <v>25</v>
      </c>
      <c r="J30">
        <v>30375</v>
      </c>
      <c r="K30">
        <v>20.636753</v>
      </c>
      <c r="L30">
        <v>846230</v>
      </c>
      <c r="M30">
        <v>11215</v>
      </c>
      <c r="N30">
        <v>225700</v>
      </c>
      <c r="O30" s="89"/>
      <c r="P30" s="90">
        <f t="shared" ref="P30:R30" si="273">(D30-MIN(D$22:D$31))/(MAX(D$22:D$31)-MIN(D$22:D$31))+0.001</f>
        <v>0.994166287015945</v>
      </c>
      <c r="Q30" s="91">
        <f t="shared" si="273"/>
        <v>0.228119069345413</v>
      </c>
      <c r="R30" s="91">
        <f t="shared" si="205"/>
        <v>0.902054210921151</v>
      </c>
      <c r="S30" s="91">
        <f t="shared" si="206"/>
        <v>1.001</v>
      </c>
      <c r="T30" s="91">
        <f t="shared" si="207"/>
        <v>0.0169680638722555</v>
      </c>
      <c r="U30" s="91">
        <f t="shared" ref="U30:Z30" si="274">(I30-MIN(I$22:I$31))/(MAX(I$22:I$31)-MIN(I$22:I$31))+0.001</f>
        <v>0.847153846153846</v>
      </c>
      <c r="V30" s="91">
        <f t="shared" si="194"/>
        <v>0.0664418463407227</v>
      </c>
      <c r="W30" s="91">
        <f t="shared" si="195"/>
        <v>0.87135734147456</v>
      </c>
      <c r="X30" s="91">
        <f t="shared" si="274"/>
        <v>0.834048690643627</v>
      </c>
      <c r="Y30" s="91">
        <f t="shared" si="274"/>
        <v>0.87443834872352</v>
      </c>
      <c r="Z30" s="91">
        <f t="shared" si="274"/>
        <v>0.795536576233639</v>
      </c>
      <c r="AA30" s="89"/>
      <c r="AB30" s="89">
        <f t="shared" ref="AB30:AL30" si="275">P30/SUM(P$22:P$31)</f>
        <v>0.126906603264267</v>
      </c>
      <c r="AC30" s="89">
        <f t="shared" si="275"/>
        <v>0.0364337122804316</v>
      </c>
      <c r="AD30" s="89">
        <f t="shared" si="275"/>
        <v>0.163210144249448</v>
      </c>
      <c r="AE30" s="89">
        <f t="shared" si="275"/>
        <v>0.459336392516767</v>
      </c>
      <c r="AF30" s="89">
        <f t="shared" si="275"/>
        <v>0.0041691801413431</v>
      </c>
      <c r="AG30" s="89">
        <f t="shared" si="275"/>
        <v>0.177257363592467</v>
      </c>
      <c r="AH30" s="89">
        <f t="shared" si="275"/>
        <v>0.0436718676708058</v>
      </c>
      <c r="AI30" s="89">
        <f t="shared" si="275"/>
        <v>0.188989258212334</v>
      </c>
      <c r="AJ30" s="89">
        <f t="shared" si="275"/>
        <v>0.164048167256354</v>
      </c>
      <c r="AK30" s="89">
        <f t="shared" si="275"/>
        <v>0.180177643603267</v>
      </c>
      <c r="AL30" s="89">
        <f t="shared" si="275"/>
        <v>0.202333904137649</v>
      </c>
      <c r="AM30" s="89"/>
      <c r="AN30" s="89">
        <f t="shared" ref="AN30:AX30" si="276">AB30*LN(AB30)</f>
        <v>-0.261973792302334</v>
      </c>
      <c r="AO30" s="89">
        <f t="shared" si="276"/>
        <v>-0.120677955943389</v>
      </c>
      <c r="AP30" s="89">
        <f t="shared" si="276"/>
        <v>-0.295853750824982</v>
      </c>
      <c r="AQ30" s="89">
        <f t="shared" si="276"/>
        <v>-0.357351061438408</v>
      </c>
      <c r="AR30" s="89">
        <f t="shared" si="276"/>
        <v>-0.0228472567284388</v>
      </c>
      <c r="AS30" s="89">
        <f t="shared" si="276"/>
        <v>-0.306682283329187</v>
      </c>
      <c r="AT30" s="89">
        <f t="shared" si="276"/>
        <v>-0.136738851256481</v>
      </c>
      <c r="AU30" s="89">
        <f t="shared" si="276"/>
        <v>-0.314868407456737</v>
      </c>
      <c r="AV30" s="89">
        <f t="shared" si="276"/>
        <v>-0.296532678306565</v>
      </c>
      <c r="AW30" s="89">
        <f t="shared" si="276"/>
        <v>-0.308790608794718</v>
      </c>
      <c r="AX30" s="89">
        <f t="shared" si="276"/>
        <v>-0.32329638704501</v>
      </c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>
        <f t="shared" ref="BL30:BV30" si="277">AZ$27*P30</f>
        <v>0.278373679049124</v>
      </c>
      <c r="BM30" s="89">
        <f t="shared" si="277"/>
        <v>0.110577244642038</v>
      </c>
      <c r="BN30" s="89">
        <f t="shared" si="277"/>
        <v>0.212215532164991</v>
      </c>
      <c r="BO30" s="89">
        <f t="shared" si="277"/>
        <v>0.317461225683597</v>
      </c>
      <c r="BP30" s="89">
        <f t="shared" si="277"/>
        <v>0.00831953826224472</v>
      </c>
      <c r="BQ30" s="89">
        <f t="shared" si="277"/>
        <v>0.163119666695259</v>
      </c>
      <c r="BR30" s="89">
        <f t="shared" si="277"/>
        <v>0.0337225065246998</v>
      </c>
      <c r="BS30" s="89">
        <f t="shared" si="277"/>
        <v>0.429100612446681</v>
      </c>
      <c r="BT30" s="89">
        <f t="shared" si="277"/>
        <v>0.185267994665541</v>
      </c>
      <c r="BU30" s="89">
        <f t="shared" si="277"/>
        <v>0.375725850571264</v>
      </c>
      <c r="BV30" s="89">
        <f t="shared" si="277"/>
        <v>0.276999721249512</v>
      </c>
      <c r="BW30" s="89"/>
      <c r="BX30" s="89">
        <f t="shared" si="8"/>
        <v>0.601166455856152</v>
      </c>
      <c r="BY30" s="89">
        <f t="shared" si="9"/>
        <v>0.4889004306411</v>
      </c>
      <c r="BZ30" s="89">
        <f t="shared" si="10"/>
        <v>0.462823118971381</v>
      </c>
      <c r="CA30" s="89">
        <f t="shared" si="11"/>
        <v>0.837993566486317</v>
      </c>
      <c r="CB30" s="89"/>
      <c r="CC30" s="89">
        <f t="shared" ref="CC30:CF30" si="278">BX30/SUM(BX$22:BX$31)</f>
        <v>0.0920789287500627</v>
      </c>
      <c r="CD30" s="89">
        <f t="shared" si="278"/>
        <v>0.135547473948198</v>
      </c>
      <c r="CE30" s="89">
        <f t="shared" si="278"/>
        <v>0.152110258542848</v>
      </c>
      <c r="CF30" s="89">
        <f t="shared" si="278"/>
        <v>0.182821060437153</v>
      </c>
      <c r="CG30" s="89"/>
      <c r="CH30" s="89">
        <f t="shared" ref="CH30:CK30" si="279">CC30*LN(CC30)</f>
        <v>-0.219618295349611</v>
      </c>
      <c r="CI30" s="89">
        <f t="shared" si="279"/>
        <v>-0.270882590925931</v>
      </c>
      <c r="CJ30" s="89">
        <f t="shared" si="279"/>
        <v>-0.286446377999254</v>
      </c>
      <c r="CK30" s="89">
        <f t="shared" si="279"/>
        <v>-0.310658214598431</v>
      </c>
      <c r="CL30" s="89"/>
      <c r="CM30" s="89"/>
      <c r="CN30" s="89"/>
      <c r="CO30" s="89"/>
      <c r="CP30" s="89"/>
      <c r="CQ30" s="89"/>
      <c r="CR30" s="89">
        <f t="shared" ref="CR30:CU30" si="280">CM$27*BX30</f>
        <v>0.0491101934412046</v>
      </c>
      <c r="CS30" s="89">
        <f t="shared" si="280"/>
        <v>0.099305041813074</v>
      </c>
      <c r="CT30" s="89">
        <f t="shared" si="280"/>
        <v>0.124223592468455</v>
      </c>
      <c r="CU30" s="89">
        <f t="shared" si="280"/>
        <v>0.374403211128737</v>
      </c>
      <c r="CV30" s="89">
        <f t="shared" si="16"/>
        <v>0.647042038851471</v>
      </c>
      <c r="CW30" s="89"/>
      <c r="CX30">
        <f t="shared" si="27"/>
        <v>0.124223592468455</v>
      </c>
    </row>
    <row r="31" spans="1:102">
      <c r="A31" s="7" t="s">
        <v>50</v>
      </c>
      <c r="B31" s="9">
        <v>2021</v>
      </c>
      <c r="C31" s="8" t="s">
        <v>44</v>
      </c>
      <c r="D31">
        <v>20573</v>
      </c>
      <c r="E31">
        <v>3.5260427</v>
      </c>
      <c r="F31">
        <v>423409</v>
      </c>
      <c r="G31">
        <v>69</v>
      </c>
      <c r="H31">
        <v>15293</v>
      </c>
      <c r="I31">
        <v>27</v>
      </c>
      <c r="J31">
        <v>30416</v>
      </c>
      <c r="K31">
        <v>16.859104</v>
      </c>
      <c r="L31">
        <v>945940</v>
      </c>
      <c r="M31">
        <v>11914</v>
      </c>
      <c r="N31">
        <v>252040</v>
      </c>
      <c r="O31" s="89"/>
      <c r="P31" s="90">
        <f t="shared" ref="P31:R31" si="281">(D31-MIN(D$22:D$31))/(MAX(D$22:D$31)-MIN(D$22:D$31))+0.001</f>
        <v>1.001</v>
      </c>
      <c r="Q31" s="91">
        <f t="shared" si="281"/>
        <v>0.001</v>
      </c>
      <c r="R31" s="91">
        <f t="shared" si="205"/>
        <v>1.001</v>
      </c>
      <c r="S31" s="91">
        <f t="shared" si="206"/>
        <v>1.001</v>
      </c>
      <c r="T31" s="91">
        <f t="shared" si="207"/>
        <v>0.0209600798403194</v>
      </c>
      <c r="U31" s="91">
        <f t="shared" ref="U31:Z31" si="282">(I31-MIN(I$22:I$31))/(MAX(I$22:I$31)-MIN(I$22:I$31))+0.001</f>
        <v>1.001</v>
      </c>
      <c r="V31" s="91">
        <f t="shared" si="194"/>
        <v>0.0602165198906772</v>
      </c>
      <c r="W31" s="91">
        <f t="shared" si="195"/>
        <v>1.001</v>
      </c>
      <c r="X31" s="91">
        <f t="shared" si="282"/>
        <v>1.001</v>
      </c>
      <c r="Y31" s="91">
        <f t="shared" si="282"/>
        <v>1.001</v>
      </c>
      <c r="Z31" s="91">
        <f t="shared" si="282"/>
        <v>1.001</v>
      </c>
      <c r="AA31" s="89"/>
      <c r="AB31" s="89">
        <f t="shared" ref="AB31:AL31" si="283">P31/SUM(P$22:P$31)</f>
        <v>0.127778935502662</v>
      </c>
      <c r="AC31" s="89">
        <f t="shared" si="283"/>
        <v>0.000159713575831157</v>
      </c>
      <c r="AD31" s="89">
        <f t="shared" si="283"/>
        <v>0.181112567754509</v>
      </c>
      <c r="AE31" s="89">
        <f t="shared" si="283"/>
        <v>0.459336392516767</v>
      </c>
      <c r="AF31" s="89">
        <f t="shared" si="283"/>
        <v>0.0051500483077572</v>
      </c>
      <c r="AG31" s="89">
        <f t="shared" si="283"/>
        <v>0.209447931755995</v>
      </c>
      <c r="AH31" s="89">
        <f t="shared" si="283"/>
        <v>0.0395799941316545</v>
      </c>
      <c r="AI31" s="89">
        <f t="shared" si="283"/>
        <v>0.21710753839568</v>
      </c>
      <c r="AJ31" s="89">
        <f t="shared" si="283"/>
        <v>0.196885646204767</v>
      </c>
      <c r="AK31" s="89">
        <f t="shared" si="283"/>
        <v>0.206255617117149</v>
      </c>
      <c r="AL31" s="89">
        <f t="shared" si="283"/>
        <v>0.254590730448458</v>
      </c>
      <c r="AM31" s="89"/>
      <c r="AN31" s="89">
        <f t="shared" ref="AN31:AX31" si="284">AB31*LN(AB31)</f>
        <v>-0.262899227601697</v>
      </c>
      <c r="AO31" s="89">
        <f t="shared" si="284"/>
        <v>-0.00139623660279439</v>
      </c>
      <c r="AP31" s="89">
        <f t="shared" si="284"/>
        <v>-0.309455547448078</v>
      </c>
      <c r="AQ31" s="89">
        <f t="shared" si="284"/>
        <v>-0.357351061438408</v>
      </c>
      <c r="AR31" s="89">
        <f t="shared" si="284"/>
        <v>-0.0271343128201041</v>
      </c>
      <c r="AS31" s="89">
        <f t="shared" si="284"/>
        <v>-0.327425785015845</v>
      </c>
      <c r="AT31" s="89">
        <f t="shared" si="284"/>
        <v>-0.127820879306936</v>
      </c>
      <c r="AU31" s="89">
        <f t="shared" si="284"/>
        <v>-0.331601908173365</v>
      </c>
      <c r="AV31" s="89">
        <f t="shared" si="284"/>
        <v>-0.319965202361761</v>
      </c>
      <c r="AW31" s="89">
        <f t="shared" si="284"/>
        <v>-0.325603165199164</v>
      </c>
      <c r="AX31" s="89">
        <f t="shared" si="284"/>
        <v>-0.348305069607206</v>
      </c>
      <c r="AY31" s="89" t="s">
        <v>170</v>
      </c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>
        <f t="shared" ref="BL31:BV31" si="285">AZ$27*P31</f>
        <v>0.280287167617165</v>
      </c>
      <c r="BM31" s="89">
        <f t="shared" si="285"/>
        <v>0.000484734770132715</v>
      </c>
      <c r="BN31" s="89">
        <f t="shared" si="285"/>
        <v>0.235493327479987</v>
      </c>
      <c r="BO31" s="89">
        <f t="shared" si="285"/>
        <v>0.317461225683597</v>
      </c>
      <c r="BP31" s="89">
        <f t="shared" si="285"/>
        <v>0.0102768464053443</v>
      </c>
      <c r="BQ31" s="89">
        <f t="shared" si="285"/>
        <v>0.192742778780115</v>
      </c>
      <c r="BR31" s="89">
        <f t="shared" si="285"/>
        <v>0.0305628470120265</v>
      </c>
      <c r="BS31" s="89">
        <f t="shared" si="285"/>
        <v>0.492943242243479</v>
      </c>
      <c r="BT31" s="89">
        <f t="shared" si="285"/>
        <v>0.222353040944281</v>
      </c>
      <c r="BU31" s="89">
        <f t="shared" si="285"/>
        <v>0.430106452868698</v>
      </c>
      <c r="BV31" s="89">
        <f t="shared" si="285"/>
        <v>0.34854050618702</v>
      </c>
      <c r="BW31" s="89"/>
      <c r="BX31" s="89">
        <f t="shared" si="8"/>
        <v>0.516265229867284</v>
      </c>
      <c r="BY31" s="89">
        <f t="shared" si="9"/>
        <v>0.520480850869056</v>
      </c>
      <c r="BZ31" s="89">
        <f t="shared" si="10"/>
        <v>0.523506089255505</v>
      </c>
      <c r="CA31" s="89">
        <f t="shared" si="11"/>
        <v>1.001</v>
      </c>
      <c r="CB31" s="89"/>
      <c r="CC31" s="89">
        <f t="shared" ref="CC31:CF31" si="286">BX31/SUM(BX$22:BX$31)</f>
        <v>0.079074853318927</v>
      </c>
      <c r="CD31" s="89">
        <f t="shared" si="286"/>
        <v>0.144303134446407</v>
      </c>
      <c r="CE31" s="89">
        <f t="shared" si="286"/>
        <v>0.172054167826335</v>
      </c>
      <c r="CF31" s="89">
        <f t="shared" si="286"/>
        <v>0.218383396742435</v>
      </c>
      <c r="CG31" s="89"/>
      <c r="CH31" s="89">
        <f t="shared" ref="CH31:CK31" si="287">CC31*LN(CC31)</f>
        <v>-0.200641398660146</v>
      </c>
      <c r="CI31" s="89">
        <f t="shared" si="287"/>
        <v>-0.279347648716615</v>
      </c>
      <c r="CJ31" s="89">
        <f t="shared" si="287"/>
        <v>-0.302806031119495</v>
      </c>
      <c r="CK31" s="89">
        <f t="shared" si="287"/>
        <v>-0.332271006449837</v>
      </c>
      <c r="CL31" s="89" t="s">
        <v>170</v>
      </c>
      <c r="CM31" s="89"/>
      <c r="CN31" s="89"/>
      <c r="CO31" s="89"/>
      <c r="CP31" s="89"/>
      <c r="CQ31" s="89"/>
      <c r="CR31" s="89">
        <f t="shared" ref="CR31:CU31" si="288">CM$27*BX31</f>
        <v>0.0421744843857639</v>
      </c>
      <c r="CS31" s="89">
        <f t="shared" si="288"/>
        <v>0.105719630049577</v>
      </c>
      <c r="CT31" s="89">
        <f t="shared" si="288"/>
        <v>0.140511146528209</v>
      </c>
      <c r="CU31" s="89">
        <f t="shared" si="288"/>
        <v>0.447232090231072</v>
      </c>
      <c r="CV31" s="89">
        <f t="shared" si="16"/>
        <v>0.735637351194622</v>
      </c>
      <c r="CW31" s="89"/>
      <c r="CX31">
        <f t="shared" si="27"/>
        <v>0.140511146528209</v>
      </c>
    </row>
    <row r="32" spans="1:102">
      <c r="A32" s="45" t="s">
        <v>56</v>
      </c>
      <c r="B32" s="46">
        <v>2012</v>
      </c>
      <c r="C32" s="45" t="s">
        <v>44</v>
      </c>
      <c r="D32">
        <v>30551</v>
      </c>
      <c r="E32">
        <v>4.2546234</v>
      </c>
      <c r="F32">
        <v>252341</v>
      </c>
      <c r="G32">
        <v>168</v>
      </c>
      <c r="H32">
        <v>16383</v>
      </c>
      <c r="I32">
        <v>10</v>
      </c>
      <c r="J32">
        <v>28474</v>
      </c>
      <c r="K32">
        <v>44.702484</v>
      </c>
      <c r="L32">
        <v>1361800</v>
      </c>
      <c r="M32">
        <v>7835</v>
      </c>
      <c r="N32">
        <v>144544</v>
      </c>
      <c r="O32" s="95"/>
      <c r="P32" s="96">
        <f t="shared" ref="P32:T32" si="289">(D32-MIN(D$32:D$41))/(MAX(D$32:D$41)-MIN(D$32:D$41))+0.001</f>
        <v>0.001</v>
      </c>
      <c r="Q32" s="97">
        <f t="shared" si="289"/>
        <v>1.001</v>
      </c>
      <c r="R32" s="97">
        <f t="shared" si="289"/>
        <v>0.001</v>
      </c>
      <c r="S32" s="97">
        <f t="shared" si="289"/>
        <v>0.001</v>
      </c>
      <c r="T32" s="97">
        <f t="shared" si="289"/>
        <v>0.001</v>
      </c>
      <c r="U32" s="97">
        <f t="shared" ref="U32:Z32" si="290">(I32-MIN(I$32:I$41))/(MAX(I$32:I$41)-MIN(I$32:I$41))+0.001</f>
        <v>0.001</v>
      </c>
      <c r="V32" s="97">
        <f t="shared" ref="V32:V42" si="291">(MAX(J$32:J$41)-J32)/(MAX(J$32:J$41)-MIN(J$32:J$41))+0.001</f>
        <v>0.001</v>
      </c>
      <c r="W32" s="97">
        <f t="shared" ref="W32:W41" si="292">(MAX(K$32:K$41)-K32)/(MAX(K$32:K$41)-MIN(K$32:K$41))+0.001</f>
        <v>0.199452177078232</v>
      </c>
      <c r="X32" s="97">
        <f t="shared" si="290"/>
        <v>0.001</v>
      </c>
      <c r="Y32" s="97">
        <f t="shared" si="290"/>
        <v>0.001</v>
      </c>
      <c r="Z32" s="97">
        <f t="shared" si="290"/>
        <v>0.001</v>
      </c>
      <c r="AA32" s="95"/>
      <c r="AB32" s="95">
        <f t="shared" ref="AB32:AL32" si="293">P32/SUM(P$32:P$41)</f>
        <v>0.000162055793494617</v>
      </c>
      <c r="AC32" s="95">
        <f t="shared" si="293"/>
        <v>0.198379792283915</v>
      </c>
      <c r="AD32" s="95">
        <f t="shared" si="293"/>
        <v>0.000212987161034749</v>
      </c>
      <c r="AE32" s="95">
        <f t="shared" si="293"/>
        <v>0.000166389351081531</v>
      </c>
      <c r="AF32" s="95">
        <f t="shared" si="293"/>
        <v>0.000141114482738901</v>
      </c>
      <c r="AG32" s="95">
        <f t="shared" si="293"/>
        <v>0.000294902401348125</v>
      </c>
      <c r="AH32" s="95">
        <f t="shared" si="293"/>
        <v>0.000126635176021241</v>
      </c>
      <c r="AI32" s="95">
        <f t="shared" si="293"/>
        <v>0.0358087955193411</v>
      </c>
      <c r="AJ32" s="95">
        <f t="shared" si="293"/>
        <v>0.000211252905144698</v>
      </c>
      <c r="AK32" s="95">
        <f t="shared" si="293"/>
        <v>0.000199887359599543</v>
      </c>
      <c r="AL32" s="95">
        <f t="shared" si="293"/>
        <v>0.000217783520501125</v>
      </c>
      <c r="AM32" s="95"/>
      <c r="AN32" s="89">
        <f t="shared" ref="AN32:AX32" si="294">AB32*LN(AB32)</f>
        <v>-0.0014143532618165</v>
      </c>
      <c r="AO32" s="89">
        <f t="shared" si="294"/>
        <v>-0.320893586002364</v>
      </c>
      <c r="AP32" s="89">
        <f t="shared" si="294"/>
        <v>-0.00180065281271242</v>
      </c>
      <c r="AQ32" s="89">
        <f t="shared" si="294"/>
        <v>-0.00144778369842417</v>
      </c>
      <c r="AR32" s="89">
        <f t="shared" si="294"/>
        <v>-0.00125111240482866</v>
      </c>
      <c r="AS32" s="89">
        <f t="shared" si="294"/>
        <v>-0.002397222132907</v>
      </c>
      <c r="AT32" s="89">
        <f t="shared" si="294"/>
        <v>-0.00113644942643179</v>
      </c>
      <c r="AU32" s="89">
        <f t="shared" si="294"/>
        <v>-0.119227595189148</v>
      </c>
      <c r="AV32" s="89">
        <f t="shared" si="294"/>
        <v>-0.00178771810615755</v>
      </c>
      <c r="AW32" s="89">
        <f t="shared" si="294"/>
        <v>-0.00170259186690625</v>
      </c>
      <c r="AX32" s="89">
        <f t="shared" si="294"/>
        <v>-0.00183635260791727</v>
      </c>
      <c r="AY32" s="95"/>
      <c r="AZ32" s="95">
        <f t="shared" ref="AZ32:BJ32" si="295">SUM(AN32:AN41)</f>
        <v>-2.14675290577842</v>
      </c>
      <c r="BA32" s="95">
        <f t="shared" si="295"/>
        <v>-2.10343984186114</v>
      </c>
      <c r="BB32" s="95">
        <f t="shared" si="295"/>
        <v>-2.08229585362526</v>
      </c>
      <c r="BC32" s="95">
        <f t="shared" si="295"/>
        <v>-2.08640606788649</v>
      </c>
      <c r="BD32" s="95">
        <f t="shared" si="295"/>
        <v>-2.17050947785114</v>
      </c>
      <c r="BE32" s="95">
        <f t="shared" si="295"/>
        <v>-1.90233018395703</v>
      </c>
      <c r="BF32" s="95">
        <f t="shared" si="295"/>
        <v>-2.1886633364691</v>
      </c>
      <c r="BG32" s="95">
        <f t="shared" si="295"/>
        <v>-2.10101115642507</v>
      </c>
      <c r="BH32" s="95">
        <f t="shared" si="295"/>
        <v>-2.1024389992792</v>
      </c>
      <c r="BI32" s="95">
        <f t="shared" si="295"/>
        <v>-2.08158093650043</v>
      </c>
      <c r="BJ32" s="95">
        <f t="shared" si="295"/>
        <v>-2.0671543688297</v>
      </c>
      <c r="BK32" s="95"/>
      <c r="BL32" s="95">
        <f t="shared" ref="BL32:BV32" si="296">AZ$37*P32</f>
        <v>0.000265692410879111</v>
      </c>
      <c r="BM32" s="95">
        <f t="shared" si="296"/>
        <v>0.490252129390959</v>
      </c>
      <c r="BN32" s="95">
        <f t="shared" si="296"/>
        <v>0.000244545222096954</v>
      </c>
      <c r="BO32" s="95">
        <f t="shared" si="296"/>
        <v>0.000184750239427118</v>
      </c>
      <c r="BP32" s="95">
        <f t="shared" si="296"/>
        <v>0.000401717801739912</v>
      </c>
      <c r="BQ32" s="95">
        <f t="shared" si="296"/>
        <v>0.00041353195883297</v>
      </c>
      <c r="BR32" s="95">
        <f t="shared" si="296"/>
        <v>0.00030554407559065</v>
      </c>
      <c r="BS32" s="95">
        <f t="shared" si="296"/>
        <v>0.138510746008321</v>
      </c>
      <c r="BT32" s="95">
        <f t="shared" si="296"/>
        <v>0.000207208420731605</v>
      </c>
      <c r="BU32" s="95">
        <f t="shared" si="296"/>
        <v>0.000458931047153956</v>
      </c>
      <c r="BV32" s="95">
        <f t="shared" si="296"/>
        <v>0.00033386053211444</v>
      </c>
      <c r="BW32" s="95"/>
      <c r="BX32" s="89">
        <f t="shared" si="8"/>
        <v>0.490762367023935</v>
      </c>
      <c r="BY32" s="89">
        <f t="shared" si="9"/>
        <v>0.001</v>
      </c>
      <c r="BZ32" s="89">
        <f t="shared" si="10"/>
        <v>0.138816290083912</v>
      </c>
      <c r="CA32" s="89">
        <f t="shared" si="11"/>
        <v>0.001</v>
      </c>
      <c r="CB32" s="95"/>
      <c r="CC32" s="95">
        <f t="shared" ref="CC32:CF32" si="297">BX32/SUM(BX$32:BX$41)</f>
        <v>0.0933192566346936</v>
      </c>
      <c r="CD32" s="95">
        <f t="shared" si="297"/>
        <v>0.000186589193951474</v>
      </c>
      <c r="CE32" s="95">
        <f t="shared" si="297"/>
        <v>0.0221014963069112</v>
      </c>
      <c r="CF32" s="95">
        <f t="shared" si="297"/>
        <v>0.000207909037569952</v>
      </c>
      <c r="CG32" s="95"/>
      <c r="CH32" s="89">
        <f t="shared" ref="CH32:CK32" si="298">CC32*LN(CC32)</f>
        <v>-0.221327968333636</v>
      </c>
      <c r="CI32" s="89">
        <f t="shared" si="298"/>
        <v>-0.00160216699323061</v>
      </c>
      <c r="CJ32" s="89">
        <f t="shared" si="298"/>
        <v>-0.0842533343473615</v>
      </c>
      <c r="CK32" s="89">
        <f t="shared" si="298"/>
        <v>-0.00176273804103752</v>
      </c>
      <c r="CL32" s="95"/>
      <c r="CM32" s="95">
        <f t="shared" ref="CM32:CP32" si="299">SUM(CH32:CH41)</f>
        <v>-2.29481144512718</v>
      </c>
      <c r="CN32" s="95">
        <f t="shared" si="299"/>
        <v>-2.11751069589</v>
      </c>
      <c r="CO32" s="95">
        <f t="shared" si="299"/>
        <v>-2.18468122471317</v>
      </c>
      <c r="CP32" s="95">
        <f t="shared" si="299"/>
        <v>-2.0851216623499</v>
      </c>
      <c r="CQ32" s="95"/>
      <c r="CR32" s="95">
        <f t="shared" ref="CR32:CU32" si="300">CM$37*BX32</f>
        <v>0.0363423895272523</v>
      </c>
      <c r="CS32" s="95">
        <f t="shared" si="300"/>
        <v>0.000222029972995454</v>
      </c>
      <c r="CT32" s="95">
        <f t="shared" si="300"/>
        <v>0.0358929546847414</v>
      </c>
      <c r="CU32" s="95">
        <f t="shared" si="300"/>
        <v>0.000445352672133806</v>
      </c>
      <c r="CV32" s="89">
        <f t="shared" si="16"/>
        <v>0.0729027268571229</v>
      </c>
      <c r="CW32" s="95">
        <f>AVERAGE(CV32:CV41)</f>
        <v>0.534544264851125</v>
      </c>
      <c r="CX32">
        <f t="shared" si="27"/>
        <v>0.0358929546847414</v>
      </c>
    </row>
    <row r="33" spans="1:102">
      <c r="A33" s="45" t="s">
        <v>56</v>
      </c>
      <c r="B33" s="46">
        <v>2013</v>
      </c>
      <c r="C33" s="45" t="s">
        <v>44</v>
      </c>
      <c r="D33">
        <v>31169</v>
      </c>
      <c r="E33">
        <v>3.7949886</v>
      </c>
      <c r="F33">
        <v>277029</v>
      </c>
      <c r="G33">
        <v>175</v>
      </c>
      <c r="H33">
        <v>17974</v>
      </c>
      <c r="I33">
        <v>11</v>
      </c>
      <c r="J33">
        <v>22427</v>
      </c>
      <c r="K33">
        <v>49.397774</v>
      </c>
      <c r="L33">
        <v>1654300</v>
      </c>
      <c r="M33">
        <v>9058</v>
      </c>
      <c r="N33">
        <v>156689</v>
      </c>
      <c r="O33" s="89"/>
      <c r="P33" s="90">
        <f t="shared" ref="P33:R33" si="301">(D33-MIN(D$32:D$41))/(MAX(D$32:D$41)-MIN(D$32:D$41))+0.001</f>
        <v>0.356990783410138</v>
      </c>
      <c r="Q33" s="91">
        <f t="shared" si="301"/>
        <v>0.584434491151553</v>
      </c>
      <c r="R33" s="91">
        <f t="shared" ref="R33:R41" si="302">(F33-MIN(F$32:F$41))/(MAX(F$32:F$41)-MIN(F$32:F$41))+0.001</f>
        <v>0.156528676544703</v>
      </c>
      <c r="S33" s="91">
        <f t="shared" ref="S33:S41" si="303">(G33-MIN(G$32:G$41))/(MAX(G$32:G$41)-MIN(G$32:G$41))+0.001</f>
        <v>0.135615384615385</v>
      </c>
      <c r="T33" s="91">
        <f t="shared" ref="T33:T41" si="304">(H33-MIN(H$32:H$41))/(MAX(H$32:H$41)-MIN(H$32:H$41))+0.001</f>
        <v>0.367336633663366</v>
      </c>
      <c r="U33" s="91">
        <f t="shared" ref="U33:Z33" si="305">(I33-MIN(I$32:I$41))/(MAX(I$32:I$41)-MIN(I$32:I$41))+0.001</f>
        <v>0.0486190476190476</v>
      </c>
      <c r="V33" s="91">
        <f t="shared" si="291"/>
        <v>0.659141053548106</v>
      </c>
      <c r="W33" s="91">
        <f t="shared" si="292"/>
        <v>0.001</v>
      </c>
      <c r="X33" s="91">
        <f t="shared" si="305"/>
        <v>0.219318936723335</v>
      </c>
      <c r="Y33" s="91">
        <f t="shared" si="305"/>
        <v>0.18400164596738</v>
      </c>
      <c r="Z33" s="91">
        <f t="shared" si="305"/>
        <v>0.139357256778309</v>
      </c>
      <c r="AA33" s="89"/>
      <c r="AB33" s="89">
        <f t="shared" ref="AB33:AL33" si="306">P33/SUM(P$32:P$41)</f>
        <v>0.0578524246757951</v>
      </c>
      <c r="AC33" s="89">
        <f t="shared" si="306"/>
        <v>0.115824168789411</v>
      </c>
      <c r="AD33" s="89">
        <f t="shared" si="306"/>
        <v>0.0333385984377829</v>
      </c>
      <c r="AE33" s="89">
        <f t="shared" si="306"/>
        <v>0.0225649558428261</v>
      </c>
      <c r="AF33" s="89">
        <f t="shared" si="306"/>
        <v>0.0518365190504552</v>
      </c>
      <c r="AG33" s="89">
        <f t="shared" si="306"/>
        <v>0.014337873894116</v>
      </c>
      <c r="AH33" s="89">
        <f t="shared" si="306"/>
        <v>0.0834704433388905</v>
      </c>
      <c r="AI33" s="89">
        <f t="shared" si="306"/>
        <v>0.00017953574658298</v>
      </c>
      <c r="AJ33" s="89">
        <f t="shared" si="306"/>
        <v>0.0463317625360508</v>
      </c>
      <c r="AK33" s="89">
        <f t="shared" si="306"/>
        <v>0.0367796031743895</v>
      </c>
      <c r="AL33" s="89">
        <f t="shared" si="306"/>
        <v>0.0303497139885595</v>
      </c>
      <c r="AM33" s="89"/>
      <c r="AN33" s="89">
        <f t="shared" ref="AN33:AX33" si="307">AB33*LN(AB33)</f>
        <v>-0.164871305957428</v>
      </c>
      <c r="AO33" s="89">
        <f t="shared" si="307"/>
        <v>-0.249680078620316</v>
      </c>
      <c r="AP33" s="89">
        <f t="shared" si="307"/>
        <v>-0.113385888194626</v>
      </c>
      <c r="AQ33" s="89">
        <f t="shared" si="307"/>
        <v>-0.0855518078608898</v>
      </c>
      <c r="AR33" s="89">
        <f t="shared" si="307"/>
        <v>-0.153418491522449</v>
      </c>
      <c r="AS33" s="89">
        <f t="shared" si="307"/>
        <v>-0.060862134305667</v>
      </c>
      <c r="AT33" s="89">
        <f t="shared" si="307"/>
        <v>-0.207279036974893</v>
      </c>
      <c r="AU33" s="89">
        <f t="shared" si="307"/>
        <v>-0.00154852027145514</v>
      </c>
      <c r="AV33" s="89">
        <f t="shared" si="307"/>
        <v>-0.142327817181222</v>
      </c>
      <c r="AW33" s="89">
        <f t="shared" si="307"/>
        <v>-0.121476109167086</v>
      </c>
      <c r="AX33" s="89">
        <f t="shared" si="307"/>
        <v>-0.106071284822719</v>
      </c>
      <c r="AY33" s="89" t="s">
        <v>181</v>
      </c>
      <c r="AZ33" s="91">
        <f t="shared" ref="AZ33:BJ33" si="308">-1/LN(10)*AZ32</f>
        <v>0.93232294098934</v>
      </c>
      <c r="BA33" s="91">
        <f t="shared" si="308"/>
        <v>0.913512316335741</v>
      </c>
      <c r="BB33" s="91">
        <f t="shared" si="308"/>
        <v>0.90432959891947</v>
      </c>
      <c r="BC33" s="91">
        <f t="shared" si="308"/>
        <v>0.906114642292563</v>
      </c>
      <c r="BD33" s="91">
        <f t="shared" si="308"/>
        <v>0.942640289149459</v>
      </c>
      <c r="BE33" s="91">
        <f t="shared" si="308"/>
        <v>0.826171501650537</v>
      </c>
      <c r="BF33" s="91">
        <f t="shared" si="308"/>
        <v>0.95052440977249</v>
      </c>
      <c r="BG33" s="91">
        <f t="shared" si="308"/>
        <v>0.912457551652579</v>
      </c>
      <c r="BH33" s="91">
        <f t="shared" si="308"/>
        <v>0.913077655925151</v>
      </c>
      <c r="BI33" s="91">
        <f t="shared" si="308"/>
        <v>0.90401911435714</v>
      </c>
      <c r="BJ33" s="91">
        <f t="shared" si="308"/>
        <v>0.897753735624938</v>
      </c>
      <c r="BK33" s="89"/>
      <c r="BL33" s="89">
        <f t="shared" ref="BL33:BV33" si="309">AZ$37*P33</f>
        <v>0.0948497419058619</v>
      </c>
      <c r="BM33" s="89">
        <f t="shared" si="309"/>
        <v>0.286234019756814</v>
      </c>
      <c r="BN33" s="89">
        <f t="shared" si="309"/>
        <v>0.0382783399701666</v>
      </c>
      <c r="BO33" s="89">
        <f t="shared" si="309"/>
        <v>0.025054974777693</v>
      </c>
      <c r="BP33" s="89">
        <f t="shared" si="309"/>
        <v>0.147565664973787</v>
      </c>
      <c r="BQ33" s="89">
        <f t="shared" si="309"/>
        <v>0.0201055299984982</v>
      </c>
      <c r="BR33" s="89">
        <f t="shared" si="309"/>
        <v>0.201396643890203</v>
      </c>
      <c r="BS33" s="89">
        <f t="shared" si="309"/>
        <v>0.000694455924409351</v>
      </c>
      <c r="BT33" s="89">
        <f t="shared" si="309"/>
        <v>0.045444730514977</v>
      </c>
      <c r="BU33" s="89">
        <f t="shared" si="309"/>
        <v>0.0844440680618612</v>
      </c>
      <c r="BV33" s="89">
        <f t="shared" si="309"/>
        <v>0.0465258879020148</v>
      </c>
      <c r="BW33" s="89"/>
      <c r="BX33" s="89">
        <f t="shared" si="8"/>
        <v>0.419362101632842</v>
      </c>
      <c r="BY33" s="89">
        <f t="shared" si="9"/>
        <v>0.192726169749978</v>
      </c>
      <c r="BZ33" s="89">
        <f t="shared" si="10"/>
        <v>0.202091099814612</v>
      </c>
      <c r="CA33" s="89">
        <f t="shared" si="11"/>
        <v>0.176414686478853</v>
      </c>
      <c r="CB33" s="89"/>
      <c r="CC33" s="89">
        <f t="shared" ref="CC33:CF33" si="310">BX33/SUM(BX$32:BX$41)</f>
        <v>0.0797423808644052</v>
      </c>
      <c r="CD33" s="89">
        <f t="shared" si="310"/>
        <v>0.0359606206670034</v>
      </c>
      <c r="CE33" s="89">
        <f t="shared" si="310"/>
        <v>0.0321757316343229</v>
      </c>
      <c r="CF33" s="89">
        <f t="shared" si="310"/>
        <v>0.0366782076790231</v>
      </c>
      <c r="CG33" s="89"/>
      <c r="CH33" s="89">
        <f t="shared" ref="CH33:CK33" si="311">CC33*LN(CC33)</f>
        <v>-0.201664819406575</v>
      </c>
      <c r="CI33" s="89">
        <f t="shared" si="311"/>
        <v>-0.11958095983632</v>
      </c>
      <c r="CJ33" s="89">
        <f t="shared" si="311"/>
        <v>-0.110573278449611</v>
      </c>
      <c r="CK33" s="89">
        <f t="shared" si="311"/>
        <v>-0.121242474524705</v>
      </c>
      <c r="CL33" s="89" t="s">
        <v>181</v>
      </c>
      <c r="CM33" s="91">
        <f t="shared" ref="CM33:CP33" si="312">-1/LN(10)*CM32</f>
        <v>0.996623947627161</v>
      </c>
      <c r="CN33" s="91">
        <f t="shared" si="312"/>
        <v>0.919623210596142</v>
      </c>
      <c r="CO33" s="91">
        <f t="shared" si="312"/>
        <v>0.948795000610567</v>
      </c>
      <c r="CP33" s="91">
        <f t="shared" si="312"/>
        <v>0.905556832055498</v>
      </c>
      <c r="CQ33" s="89"/>
      <c r="CR33" s="89">
        <f t="shared" ref="CR33:CU33" si="313">CM$37*BX33</f>
        <v>0.0310549909173549</v>
      </c>
      <c r="CS33" s="89">
        <f t="shared" si="313"/>
        <v>0.0427909862651049</v>
      </c>
      <c r="CT33" s="89">
        <f t="shared" si="313"/>
        <v>0.0522535696887645</v>
      </c>
      <c r="CU33" s="89">
        <f t="shared" si="313"/>
        <v>0.0785667520270048</v>
      </c>
      <c r="CV33" s="89">
        <f t="shared" si="16"/>
        <v>0.204666298898229</v>
      </c>
      <c r="CW33" s="89"/>
      <c r="CX33">
        <f t="shared" si="27"/>
        <v>0.0522535696887645</v>
      </c>
    </row>
    <row r="34" spans="1:102">
      <c r="A34" s="45" t="s">
        <v>56</v>
      </c>
      <c r="B34" s="46">
        <v>2014</v>
      </c>
      <c r="C34" s="45" t="s">
        <v>44</v>
      </c>
      <c r="D34">
        <v>31283</v>
      </c>
      <c r="E34">
        <v>3.6866988</v>
      </c>
      <c r="F34">
        <v>297830</v>
      </c>
      <c r="G34">
        <v>182</v>
      </c>
      <c r="H34">
        <v>19565</v>
      </c>
      <c r="I34">
        <v>13</v>
      </c>
      <c r="J34">
        <v>20626</v>
      </c>
      <c r="K34">
        <v>42.674122</v>
      </c>
      <c r="L34">
        <v>1860900</v>
      </c>
      <c r="M34">
        <v>10271</v>
      </c>
      <c r="N34">
        <v>168073</v>
      </c>
      <c r="O34" s="89"/>
      <c r="P34" s="90">
        <f t="shared" ref="P34:R34" si="314">(D34-MIN(D$32:D$41))/(MAX(D$32:D$41)-MIN(D$32:D$41))+0.001</f>
        <v>0.422658986175115</v>
      </c>
      <c r="Q34" s="91">
        <f t="shared" si="314"/>
        <v>0.486291801259281</v>
      </c>
      <c r="R34" s="91">
        <f t="shared" si="302"/>
        <v>0.287570154218325</v>
      </c>
      <c r="S34" s="91">
        <f t="shared" si="303"/>
        <v>0.270230769230769</v>
      </c>
      <c r="T34" s="91">
        <f t="shared" si="304"/>
        <v>0.733673267326733</v>
      </c>
      <c r="U34" s="91">
        <f t="shared" ref="U34:Z34" si="315">(I34-MIN(I$32:I$41))/(MAX(I$32:I$41)-MIN(I$32:I$41))+0.001</f>
        <v>0.143857142857143</v>
      </c>
      <c r="V34" s="91">
        <f t="shared" si="291"/>
        <v>0.855157596865477</v>
      </c>
      <c r="W34" s="91">
        <f t="shared" si="292"/>
        <v>0.285183378942815</v>
      </c>
      <c r="X34" s="91">
        <f t="shared" si="315"/>
        <v>0.373523013055099</v>
      </c>
      <c r="Y34" s="91">
        <f t="shared" si="315"/>
        <v>0.365506957953015</v>
      </c>
      <c r="Z34" s="91">
        <f t="shared" si="315"/>
        <v>0.269045112781955</v>
      </c>
      <c r="AA34" s="89"/>
      <c r="AB34" s="89">
        <f t="shared" ref="AB34:AL34" si="316">P34/SUM(P$32:P$41)</f>
        <v>0.0684943373822389</v>
      </c>
      <c r="AC34" s="89">
        <f t="shared" si="316"/>
        <v>0.0963740924307564</v>
      </c>
      <c r="AD34" s="89">
        <f t="shared" si="316"/>
        <v>0.061248750745286</v>
      </c>
      <c r="AE34" s="89">
        <f t="shared" si="316"/>
        <v>0.0449635223345706</v>
      </c>
      <c r="AF34" s="89">
        <f t="shared" si="316"/>
        <v>0.103531923618171</v>
      </c>
      <c r="AG34" s="89">
        <f t="shared" si="316"/>
        <v>0.0424238168796517</v>
      </c>
      <c r="AH34" s="89">
        <f t="shared" si="316"/>
        <v>0.108293032804961</v>
      </c>
      <c r="AI34" s="89">
        <f t="shared" si="316"/>
        <v>0.0512006108515551</v>
      </c>
      <c r="AJ34" s="89">
        <f t="shared" si="316"/>
        <v>0.0789078216462908</v>
      </c>
      <c r="AK34" s="89">
        <f t="shared" si="316"/>
        <v>0.0730602207404895</v>
      </c>
      <c r="AL34" s="89">
        <f t="shared" si="316"/>
        <v>0.0585935918352765</v>
      </c>
      <c r="AM34" s="89"/>
      <c r="AN34" s="89">
        <f t="shared" ref="AN34:AX34" si="317">AB34*LN(AB34)</f>
        <v>-0.183633606409215</v>
      </c>
      <c r="AO34" s="89">
        <f t="shared" si="317"/>
        <v>-0.22546891088819</v>
      </c>
      <c r="AP34" s="89">
        <f t="shared" si="317"/>
        <v>-0.1710562353945</v>
      </c>
      <c r="AQ34" s="89">
        <f t="shared" si="317"/>
        <v>-0.139472517766067</v>
      </c>
      <c r="AR34" s="89">
        <f t="shared" si="317"/>
        <v>-0.234797489548007</v>
      </c>
      <c r="AS34" s="89">
        <f t="shared" si="317"/>
        <v>-0.134061185496923</v>
      </c>
      <c r="AT34" s="89">
        <f t="shared" si="317"/>
        <v>-0.240726148475376</v>
      </c>
      <c r="AU34" s="89">
        <f t="shared" si="317"/>
        <v>-0.1521684108484</v>
      </c>
      <c r="AV34" s="89">
        <f t="shared" si="317"/>
        <v>-0.200384434250166</v>
      </c>
      <c r="AW34" s="89">
        <f t="shared" si="317"/>
        <v>-0.191159966082337</v>
      </c>
      <c r="AX34" s="89">
        <f t="shared" si="317"/>
        <v>-0.166237633847706</v>
      </c>
      <c r="AY34" s="91" t="s">
        <v>182</v>
      </c>
      <c r="AZ34" s="89">
        <f t="shared" ref="AZ34:BJ34" si="318">1-AZ33</f>
        <v>0.0676770590106605</v>
      </c>
      <c r="BA34" s="89">
        <f t="shared" si="318"/>
        <v>0.0864876836642589</v>
      </c>
      <c r="BB34" s="89">
        <f t="shared" si="318"/>
        <v>0.0956704010805298</v>
      </c>
      <c r="BC34" s="89">
        <f t="shared" si="318"/>
        <v>0.0938853577074371</v>
      </c>
      <c r="BD34" s="89">
        <f t="shared" si="318"/>
        <v>0.0573597108505409</v>
      </c>
      <c r="BE34" s="89">
        <f t="shared" si="318"/>
        <v>0.173828498349463</v>
      </c>
      <c r="BF34" s="89">
        <f t="shared" si="318"/>
        <v>0.0494755902275098</v>
      </c>
      <c r="BG34" s="89">
        <f t="shared" si="318"/>
        <v>0.0875424483474214</v>
      </c>
      <c r="BH34" s="89">
        <f t="shared" si="318"/>
        <v>0.0869223440748489</v>
      </c>
      <c r="BI34" s="89">
        <f t="shared" si="318"/>
        <v>0.0959808856428602</v>
      </c>
      <c r="BJ34" s="89">
        <f t="shared" si="318"/>
        <v>0.102246264375062</v>
      </c>
      <c r="BK34" s="89"/>
      <c r="BL34" s="89">
        <f t="shared" ref="BL34:BV34" si="319">AZ$37*P34</f>
        <v>0.112297285016587</v>
      </c>
      <c r="BM34" s="89">
        <f t="shared" si="319"/>
        <v>0.238167423649079</v>
      </c>
      <c r="BN34" s="89">
        <f t="shared" si="319"/>
        <v>0.0703239072317755</v>
      </c>
      <c r="BO34" s="89">
        <f t="shared" si="319"/>
        <v>0.0499251993159588</v>
      </c>
      <c r="BP34" s="89">
        <f t="shared" si="319"/>
        <v>0.294729612145834</v>
      </c>
      <c r="BQ34" s="89">
        <f t="shared" si="319"/>
        <v>0.0594895260778287</v>
      </c>
      <c r="BR34" s="89">
        <f t="shared" si="319"/>
        <v>0.261288337418584</v>
      </c>
      <c r="BS34" s="89">
        <f t="shared" si="319"/>
        <v>0.198047287049915</v>
      </c>
      <c r="BT34" s="89">
        <f t="shared" si="319"/>
        <v>0.0773971136420576</v>
      </c>
      <c r="BU34" s="89">
        <f t="shared" si="319"/>
        <v>0.167742490955434</v>
      </c>
      <c r="BV34" s="89">
        <f t="shared" si="319"/>
        <v>0.0898235445161729</v>
      </c>
      <c r="BW34" s="89"/>
      <c r="BX34" s="89">
        <f t="shared" si="8"/>
        <v>0.420788615897441</v>
      </c>
      <c r="BY34" s="89">
        <f t="shared" si="9"/>
        <v>0.404144337539622</v>
      </c>
      <c r="BZ34" s="89">
        <f t="shared" si="10"/>
        <v>0.459335624468498</v>
      </c>
      <c r="CA34" s="89">
        <f t="shared" si="11"/>
        <v>0.334963149113665</v>
      </c>
      <c r="CB34" s="89"/>
      <c r="CC34" s="89">
        <f t="shared" ref="CC34:CF34" si="320">BX34/SUM(BX$32:BX$41)</f>
        <v>0.0800136348555342</v>
      </c>
      <c r="CD34" s="89">
        <f t="shared" si="320"/>
        <v>0.0754089661815704</v>
      </c>
      <c r="CE34" s="89">
        <f t="shared" si="320"/>
        <v>0.073132660451353</v>
      </c>
      <c r="CF34" s="89">
        <f t="shared" si="320"/>
        <v>0.0696418659536222</v>
      </c>
      <c r="CG34" s="89"/>
      <c r="CH34" s="89">
        <f t="shared" ref="CH34:CK34" si="321">CC34*LN(CC34)</f>
        <v>-0.202079093472443</v>
      </c>
      <c r="CI34" s="89">
        <f t="shared" si="321"/>
        <v>-0.194919289897703</v>
      </c>
      <c r="CJ34" s="89">
        <f t="shared" si="321"/>
        <v>-0.191277026890939</v>
      </c>
      <c r="CK34" s="89">
        <f t="shared" si="321"/>
        <v>-0.185553047365053</v>
      </c>
      <c r="CL34" s="91" t="s">
        <v>182</v>
      </c>
      <c r="CM34" s="89">
        <f t="shared" ref="CM34:CP34" si="322">1-CM33</f>
        <v>0.00337605237283889</v>
      </c>
      <c r="CN34" s="89">
        <f t="shared" si="322"/>
        <v>0.0803767894038583</v>
      </c>
      <c r="CO34" s="89">
        <f t="shared" si="322"/>
        <v>0.0512049993894333</v>
      </c>
      <c r="CP34" s="89">
        <f t="shared" si="322"/>
        <v>0.0944431679445022</v>
      </c>
      <c r="CQ34" s="89"/>
      <c r="CR34" s="89">
        <f t="shared" ref="CR34:CU34" si="323">CM$37*BX34</f>
        <v>0.0311606284734385</v>
      </c>
      <c r="CS34" s="89">
        <f t="shared" si="323"/>
        <v>0.0897321563501877</v>
      </c>
      <c r="CT34" s="89">
        <f t="shared" si="323"/>
        <v>0.118767853140069</v>
      </c>
      <c r="CU34" s="89">
        <f t="shared" si="323"/>
        <v>0.149176733524125</v>
      </c>
      <c r="CV34" s="89">
        <f t="shared" si="16"/>
        <v>0.38883737148782</v>
      </c>
      <c r="CW34" s="89"/>
      <c r="CX34">
        <f t="shared" si="27"/>
        <v>0.118767853140069</v>
      </c>
    </row>
    <row r="35" spans="1:102">
      <c r="A35" s="45" t="s">
        <v>56</v>
      </c>
      <c r="B35" s="46">
        <v>2015</v>
      </c>
      <c r="C35" s="45" t="s">
        <v>44</v>
      </c>
      <c r="D35">
        <v>31430</v>
      </c>
      <c r="E35">
        <v>3.996882</v>
      </c>
      <c r="F35">
        <v>307949</v>
      </c>
      <c r="G35">
        <v>198</v>
      </c>
      <c r="H35">
        <v>19585</v>
      </c>
      <c r="I35">
        <v>14</v>
      </c>
      <c r="J35">
        <v>21516</v>
      </c>
      <c r="K35">
        <v>37.149529</v>
      </c>
      <c r="L35">
        <v>1700100</v>
      </c>
      <c r="M35">
        <v>9640</v>
      </c>
      <c r="N35">
        <v>172374</v>
      </c>
      <c r="O35" s="89"/>
      <c r="P35" s="90">
        <f t="shared" ref="P35:R35" si="324">(D35-MIN(D$32:D$41))/(MAX(D$32:D$41)-MIN(D$32:D$41))+0.001</f>
        <v>0.507336405529954</v>
      </c>
      <c r="Q35" s="91">
        <f t="shared" si="324"/>
        <v>0.76740981613596</v>
      </c>
      <c r="R35" s="91">
        <f t="shared" si="302"/>
        <v>0.351317508315694</v>
      </c>
      <c r="S35" s="91">
        <f t="shared" si="303"/>
        <v>0.577923076923077</v>
      </c>
      <c r="T35" s="91">
        <f t="shared" si="304"/>
        <v>0.738278379000691</v>
      </c>
      <c r="U35" s="91">
        <f t="shared" ref="U35:Z35" si="325">(I35-MIN(I$32:I$41))/(MAX(I$32:I$41)-MIN(I$32:I$41))+0.001</f>
        <v>0.19147619047619</v>
      </c>
      <c r="V35" s="91">
        <f t="shared" si="291"/>
        <v>0.758292120156726</v>
      </c>
      <c r="W35" s="91">
        <f t="shared" si="292"/>
        <v>0.518687062063807</v>
      </c>
      <c r="X35" s="91">
        <f t="shared" si="325"/>
        <v>0.253503577071809</v>
      </c>
      <c r="Y35" s="91">
        <f t="shared" si="325"/>
        <v>0.271088283704923</v>
      </c>
      <c r="Z35" s="91">
        <f t="shared" si="325"/>
        <v>0.318042606516291</v>
      </c>
      <c r="AA35" s="89"/>
      <c r="AB35" s="89">
        <f t="shared" ref="AB35:AL35" si="326">P35/SUM(P$32:P$41)</f>
        <v>0.0822168037668637</v>
      </c>
      <c r="AC35" s="89">
        <f t="shared" si="326"/>
        <v>0.152086513408281</v>
      </c>
      <c r="AD35" s="89">
        <f t="shared" si="326"/>
        <v>0.0748261187179616</v>
      </c>
      <c r="AE35" s="89">
        <f t="shared" si="326"/>
        <v>0.0961602457442724</v>
      </c>
      <c r="AF35" s="89">
        <f t="shared" si="326"/>
        <v>0.104181771569997</v>
      </c>
      <c r="AG35" s="89">
        <f t="shared" si="326"/>
        <v>0.0564667883724196</v>
      </c>
      <c r="AH35" s="89">
        <f t="shared" si="326"/>
        <v>0.0960264561115669</v>
      </c>
      <c r="AI35" s="89">
        <f t="shared" si="326"/>
        <v>0.0931228689305579</v>
      </c>
      <c r="AJ35" s="89">
        <f t="shared" si="326"/>
        <v>0.0535533671209927</v>
      </c>
      <c r="AK35" s="89">
        <f t="shared" si="326"/>
        <v>0.054187121248149</v>
      </c>
      <c r="AL35" s="89">
        <f t="shared" si="326"/>
        <v>0.069264438516472</v>
      </c>
      <c r="AM35" s="89"/>
      <c r="AN35" s="89">
        <f t="shared" ref="AN35:AX35" si="327">AB35*LN(AB35)</f>
        <v>-0.205410098510017</v>
      </c>
      <c r="AO35" s="89">
        <f t="shared" si="327"/>
        <v>-0.286425405638845</v>
      </c>
      <c r="AP35" s="89">
        <f t="shared" si="327"/>
        <v>-0.193993317994306</v>
      </c>
      <c r="AQ35" s="89">
        <f t="shared" si="327"/>
        <v>-0.225182222001105</v>
      </c>
      <c r="AR35" s="89">
        <f t="shared" si="327"/>
        <v>-0.235619380472209</v>
      </c>
      <c r="AS35" s="89">
        <f t="shared" si="327"/>
        <v>-0.16229134497328</v>
      </c>
      <c r="AT35" s="89">
        <f t="shared" si="327"/>
        <v>-0.225002618084048</v>
      </c>
      <c r="AU35" s="89">
        <f t="shared" si="327"/>
        <v>-0.22105837087311</v>
      </c>
      <c r="AV35" s="89">
        <f t="shared" si="327"/>
        <v>-0.156754808071782</v>
      </c>
      <c r="AW35" s="89">
        <f t="shared" si="327"/>
        <v>-0.15797236558527</v>
      </c>
      <c r="AX35" s="89">
        <f t="shared" si="327"/>
        <v>-0.184923836554967</v>
      </c>
      <c r="AY35" s="91" t="s">
        <v>183</v>
      </c>
      <c r="AZ35" s="77">
        <f t="shared" ref="AZ35:BB35" si="328">AZ34/(3-SUM($AZ33:$BB33))</f>
        <v>0.270886865608091</v>
      </c>
      <c r="BA35" s="77">
        <f t="shared" si="328"/>
        <v>0.346179013745629</v>
      </c>
      <c r="BB35" s="77">
        <f t="shared" si="328"/>
        <v>0.382934120646279</v>
      </c>
      <c r="BC35" s="77">
        <f t="shared" ref="BC35:BE35" si="329">BC34/(3-SUM($BC33:$BE33))</f>
        <v>0.288812648166405</v>
      </c>
      <c r="BD35" s="77">
        <f t="shared" si="329"/>
        <v>0.176451476495698</v>
      </c>
      <c r="BE35" s="77">
        <f t="shared" si="329"/>
        <v>0.534735875337897</v>
      </c>
      <c r="BF35" s="77">
        <f>BF34/(2-SUM($BF33:$BG33))</f>
        <v>0.361088151181299</v>
      </c>
      <c r="BG35" s="77">
        <f>BG34/(2-SUM($BF33:$BG33))</f>
        <v>0.638911848818702</v>
      </c>
      <c r="BH35" s="77">
        <f t="shared" ref="BH35:BJ35" si="330">BH34/(3-SUM($BH33:$BJ33))</f>
        <v>0.304830784818329</v>
      </c>
      <c r="BI35" s="77">
        <f t="shared" si="330"/>
        <v>0.336598477750179</v>
      </c>
      <c r="BJ35" s="77">
        <f t="shared" si="330"/>
        <v>0.358570737431493</v>
      </c>
      <c r="BK35" s="89"/>
      <c r="BL35" s="89">
        <f t="shared" ref="BL35:BV35" si="331">AZ$37*P35</f>
        <v>0.134795432711996</v>
      </c>
      <c r="BM35" s="89">
        <f t="shared" si="331"/>
        <v>0.375848448028151</v>
      </c>
      <c r="BN35" s="89">
        <f t="shared" si="331"/>
        <v>0.0859130180976098</v>
      </c>
      <c r="BO35" s="89">
        <f t="shared" si="331"/>
        <v>0.106771426831995</v>
      </c>
      <c r="BP35" s="89">
        <f t="shared" si="331"/>
        <v>0.296579567484263</v>
      </c>
      <c r="BQ35" s="89">
        <f t="shared" si="331"/>
        <v>0.0791815241174936</v>
      </c>
      <c r="BR35" s="89">
        <f t="shared" si="331"/>
        <v>0.231691664880961</v>
      </c>
      <c r="BS35" s="89">
        <f t="shared" si="331"/>
        <v>0.360205303164691</v>
      </c>
      <c r="BT35" s="89">
        <f t="shared" si="331"/>
        <v>0.0525280758548622</v>
      </c>
      <c r="BU35" s="89">
        <f t="shared" si="331"/>
        <v>0.124410829911869</v>
      </c>
      <c r="BV35" s="89">
        <f t="shared" si="331"/>
        <v>0.106181873846592</v>
      </c>
      <c r="BW35" s="89"/>
      <c r="BX35" s="89">
        <f t="shared" si="8"/>
        <v>0.596556898837756</v>
      </c>
      <c r="BY35" s="89">
        <f t="shared" si="9"/>
        <v>0.482532518433752</v>
      </c>
      <c r="BZ35" s="89">
        <f t="shared" si="10"/>
        <v>0.591896968045652</v>
      </c>
      <c r="CA35" s="89">
        <f t="shared" si="11"/>
        <v>0.283120779613323</v>
      </c>
      <c r="CB35" s="89"/>
      <c r="CC35" s="89">
        <f t="shared" ref="CC35:CF35" si="332">BX35/SUM(BX$32:BX$41)</f>
        <v>0.113436257709472</v>
      </c>
      <c r="CD35" s="89">
        <f t="shared" si="332"/>
        <v>0.0900353536699286</v>
      </c>
      <c r="CE35" s="89">
        <f t="shared" si="332"/>
        <v>0.0942382817277798</v>
      </c>
      <c r="CF35" s="89">
        <f t="shared" si="332"/>
        <v>0.0588633688054604</v>
      </c>
      <c r="CG35" s="89"/>
      <c r="CH35" s="89">
        <f t="shared" ref="CH35:CK35" si="333">CC35*LN(CC35)</f>
        <v>-0.246895626369297</v>
      </c>
      <c r="CI35" s="89">
        <f t="shared" si="333"/>
        <v>-0.216764873880114</v>
      </c>
      <c r="CJ35" s="89">
        <f t="shared" si="333"/>
        <v>-0.222584110938847</v>
      </c>
      <c r="CK35" s="89">
        <f t="shared" si="333"/>
        <v>-0.166732629094075</v>
      </c>
      <c r="CL35" s="91" t="s">
        <v>183</v>
      </c>
      <c r="CM35" s="89">
        <f t="shared" ref="CM35:CP35" si="334">CM34/(4-SUM($CM33:$CP33))</f>
        <v>0.0147168157015854</v>
      </c>
      <c r="CN35" s="89">
        <f t="shared" si="334"/>
        <v>0.350376790910693</v>
      </c>
      <c r="CO35" s="89">
        <f t="shared" si="334"/>
        <v>0.223211744307275</v>
      </c>
      <c r="CP35" s="89">
        <f t="shared" si="334"/>
        <v>0.411694649080446</v>
      </c>
      <c r="CQ35" s="89"/>
      <c r="CR35" s="89">
        <f t="shared" ref="CR35:CU35" si="335">CM$37*BX35</f>
        <v>0.0441767842228905</v>
      </c>
      <c r="CS35" s="89">
        <f t="shared" si="335"/>
        <v>0.107136682037274</v>
      </c>
      <c r="CT35" s="89">
        <f t="shared" si="335"/>
        <v>0.153043501157222</v>
      </c>
      <c r="CU35" s="89">
        <f t="shared" si="335"/>
        <v>0.1260885957374</v>
      </c>
      <c r="CV35" s="89">
        <f t="shared" si="16"/>
        <v>0.430445563154787</v>
      </c>
      <c r="CW35" s="89"/>
      <c r="CX35">
        <f t="shared" ref="CX35:CX51" si="336">MEDIAN(CR35:CV35)</f>
        <v>0.1260885957374</v>
      </c>
    </row>
    <row r="36" spans="1:102">
      <c r="A36" s="45" t="s">
        <v>56</v>
      </c>
      <c r="B36" s="46">
        <v>2016</v>
      </c>
      <c r="C36" s="45" t="s">
        <v>44</v>
      </c>
      <c r="D36">
        <v>31583</v>
      </c>
      <c r="E36">
        <v>3.8960517</v>
      </c>
      <c r="F36">
        <v>318129</v>
      </c>
      <c r="G36">
        <v>199</v>
      </c>
      <c r="H36">
        <v>19626</v>
      </c>
      <c r="I36">
        <v>14</v>
      </c>
      <c r="J36">
        <v>21564</v>
      </c>
      <c r="K36">
        <v>38.87318</v>
      </c>
      <c r="L36">
        <v>1888200</v>
      </c>
      <c r="M36">
        <v>10453</v>
      </c>
      <c r="N36">
        <v>178821</v>
      </c>
      <c r="O36" s="89"/>
      <c r="P36" s="90">
        <f t="shared" ref="P36:R36" si="337">(D36-MIN(D$32:D$41))/(MAX(D$32:D$41)-MIN(D$32:D$41))+0.001</f>
        <v>0.595470046082949</v>
      </c>
      <c r="Q36" s="91">
        <f t="shared" si="337"/>
        <v>0.676027646581259</v>
      </c>
      <c r="R36" s="91">
        <f t="shared" si="302"/>
        <v>0.415449148271344</v>
      </c>
      <c r="S36" s="91">
        <f t="shared" si="303"/>
        <v>0.597153846153846</v>
      </c>
      <c r="T36" s="91">
        <f t="shared" si="304"/>
        <v>0.747718857932305</v>
      </c>
      <c r="U36" s="91">
        <f t="shared" ref="U36:Z36" si="338">(I36-MIN(I$32:I$41))/(MAX(I$32:I$41)-MIN(I$32:I$41))+0.001</f>
        <v>0.19147619047619</v>
      </c>
      <c r="V36" s="91">
        <f t="shared" si="291"/>
        <v>0.75306791467131</v>
      </c>
      <c r="W36" s="91">
        <f t="shared" si="292"/>
        <v>0.445834843463237</v>
      </c>
      <c r="X36" s="91">
        <f t="shared" si="338"/>
        <v>0.393899447149277</v>
      </c>
      <c r="Y36" s="91">
        <f t="shared" si="338"/>
        <v>0.392740236420769</v>
      </c>
      <c r="Z36" s="91">
        <f t="shared" si="338"/>
        <v>0.391487582592846</v>
      </c>
      <c r="AA36" s="89"/>
      <c r="AB36" s="89">
        <f t="shared" ref="AB36:AL36" si="339">P36/SUM(P$32:P$41)</f>
        <v>0.0964993708202488</v>
      </c>
      <c r="AC36" s="89">
        <f t="shared" si="339"/>
        <v>0.133976247859115</v>
      </c>
      <c r="AD36" s="89">
        <f t="shared" si="339"/>
        <v>0.0884853346446181</v>
      </c>
      <c r="AE36" s="89">
        <f t="shared" si="339"/>
        <v>0.0993600409573787</v>
      </c>
      <c r="AF36" s="89">
        <f t="shared" si="339"/>
        <v>0.105513959871239</v>
      </c>
      <c r="AG36" s="89">
        <f t="shared" si="339"/>
        <v>0.0564667883724196</v>
      </c>
      <c r="AH36" s="89">
        <f t="shared" si="339"/>
        <v>0.0953648879303501</v>
      </c>
      <c r="AI36" s="89">
        <f t="shared" si="339"/>
        <v>0.080043291473878</v>
      </c>
      <c r="AJ36" s="89">
        <f t="shared" si="339"/>
        <v>0.0832124025451754</v>
      </c>
      <c r="AK36" s="89">
        <f t="shared" si="339"/>
        <v>0.0785038088666479</v>
      </c>
      <c r="AL36" s="89">
        <f t="shared" si="339"/>
        <v>0.085259543969545</v>
      </c>
      <c r="AM36" s="89"/>
      <c r="AN36" s="89">
        <f t="shared" ref="AN36:AX36" si="340">AB36*LN(AB36)</f>
        <v>-0.225636642138375</v>
      </c>
      <c r="AO36" s="89">
        <f t="shared" si="340"/>
        <v>-0.26930468443023</v>
      </c>
      <c r="AP36" s="89">
        <f t="shared" si="340"/>
        <v>-0.214569720616451</v>
      </c>
      <c r="AQ36" s="89">
        <f t="shared" si="340"/>
        <v>-0.229422856070219</v>
      </c>
      <c r="AR36" s="89">
        <f t="shared" si="340"/>
        <v>-0.237291611974377</v>
      </c>
      <c r="AS36" s="89">
        <f t="shared" si="340"/>
        <v>-0.16229134497328</v>
      </c>
      <c r="AT36" s="89">
        <f t="shared" si="340"/>
        <v>-0.224111760825738</v>
      </c>
      <c r="AU36" s="89">
        <f t="shared" si="340"/>
        <v>-0.202124330875075</v>
      </c>
      <c r="AV36" s="89">
        <f t="shared" si="340"/>
        <v>-0.206895895429492</v>
      </c>
      <c r="AW36" s="89">
        <f t="shared" si="340"/>
        <v>-0.199761430653021</v>
      </c>
      <c r="AX36" s="89">
        <f t="shared" si="340"/>
        <v>-0.209913704974933</v>
      </c>
      <c r="AY36" s="89" t="s">
        <v>184</v>
      </c>
      <c r="AZ36" s="92">
        <v>0.26049795615013</v>
      </c>
      <c r="BA36" s="92">
        <v>0.633345720302242</v>
      </c>
      <c r="BB36" s="92">
        <v>0.106156323547628</v>
      </c>
      <c r="BC36" s="92">
        <v>0.0806878306878307</v>
      </c>
      <c r="BD36" s="92">
        <v>0.626984126984127</v>
      </c>
      <c r="BE36" s="92">
        <v>0.292328042328042</v>
      </c>
      <c r="BF36" s="92">
        <v>0.25</v>
      </c>
      <c r="BG36" s="92">
        <v>0.75</v>
      </c>
      <c r="BH36" s="92">
        <v>0.10958605664488</v>
      </c>
      <c r="BI36" s="92">
        <v>0.581263616557734</v>
      </c>
      <c r="BJ36" s="92">
        <v>0.309150326797386</v>
      </c>
      <c r="BK36" s="89"/>
      <c r="BL36" s="89">
        <f t="shared" ref="BL36:BV36" si="341">AZ$37*P36</f>
        <v>0.158211872150074</v>
      </c>
      <c r="BM36" s="89">
        <f t="shared" si="341"/>
        <v>0.331092900363258</v>
      </c>
      <c r="BN36" s="89">
        <f t="shared" si="341"/>
        <v>0.101596104234006</v>
      </c>
      <c r="BO36" s="89">
        <f t="shared" si="341"/>
        <v>0.110324316051747</v>
      </c>
      <c r="BP36" s="89">
        <f t="shared" si="341"/>
        <v>0.300371975928043</v>
      </c>
      <c r="BQ36" s="89">
        <f t="shared" si="341"/>
        <v>0.0791815241174936</v>
      </c>
      <c r="BR36" s="89">
        <f t="shared" si="341"/>
        <v>0.230095439845224</v>
      </c>
      <c r="BS36" s="89">
        <f t="shared" si="341"/>
        <v>0.30961264835116</v>
      </c>
      <c r="BT36" s="89">
        <f t="shared" si="341"/>
        <v>0.0816192823708539</v>
      </c>
      <c r="BU36" s="89">
        <f t="shared" si="341"/>
        <v>0.180240687960076</v>
      </c>
      <c r="BV36" s="89">
        <f t="shared" si="341"/>
        <v>0.130702252640643</v>
      </c>
      <c r="BW36" s="89"/>
      <c r="BX36" s="89">
        <f t="shared" si="8"/>
        <v>0.590900876747338</v>
      </c>
      <c r="BY36" s="89">
        <f t="shared" si="9"/>
        <v>0.489877816097284</v>
      </c>
      <c r="BZ36" s="89">
        <f t="shared" si="10"/>
        <v>0.539708088196384</v>
      </c>
      <c r="CA36" s="89">
        <f t="shared" si="11"/>
        <v>0.392562222971573</v>
      </c>
      <c r="CB36" s="89"/>
      <c r="CC36" s="89">
        <f t="shared" ref="CC36:CF36" si="342">BX36/SUM(BX$32:BX$41)</f>
        <v>0.112360755974919</v>
      </c>
      <c r="CD36" s="89">
        <f t="shared" si="342"/>
        <v>0.0914059068403007</v>
      </c>
      <c r="CE36" s="89">
        <f t="shared" si="342"/>
        <v>0.0859290816003799</v>
      </c>
      <c r="CF36" s="89">
        <f t="shared" si="342"/>
        <v>0.0816172339643404</v>
      </c>
      <c r="CG36" s="89"/>
      <c r="CH36" s="89">
        <f t="shared" ref="CH36:CK36" si="343">CC36*LN(CC36)</f>
        <v>-0.245625168634642</v>
      </c>
      <c r="CI36" s="89">
        <f t="shared" si="343"/>
        <v>-0.218683620909858</v>
      </c>
      <c r="CJ36" s="89">
        <f t="shared" si="343"/>
        <v>-0.21088998389768</v>
      </c>
      <c r="CK36" s="89">
        <f t="shared" si="343"/>
        <v>-0.204509514243679</v>
      </c>
      <c r="CL36" s="89" t="s">
        <v>184</v>
      </c>
      <c r="CM36" s="92">
        <v>0.133389037433155</v>
      </c>
      <c r="CN36" s="92">
        <v>0.0936831550802139</v>
      </c>
      <c r="CO36" s="92">
        <v>0.293917112299465</v>
      </c>
      <c r="CP36" s="92">
        <v>0.479010695187166</v>
      </c>
      <c r="CQ36" s="89"/>
      <c r="CR36" s="89">
        <f t="shared" ref="CR36:CU36" si="344">CM$37*BX36</f>
        <v>0.0437579392343653</v>
      </c>
      <c r="CS36" s="89">
        <f t="shared" si="344"/>
        <v>0.108767558279152</v>
      </c>
      <c r="CT36" s="89">
        <f t="shared" si="344"/>
        <v>0.139549313275203</v>
      </c>
      <c r="CU36" s="89">
        <f t="shared" si="344"/>
        <v>0.174828634979177</v>
      </c>
      <c r="CV36" s="89">
        <f t="shared" si="16"/>
        <v>0.466903445767897</v>
      </c>
      <c r="CW36" s="89"/>
      <c r="CX36">
        <f t="shared" si="336"/>
        <v>0.139549313275203</v>
      </c>
    </row>
    <row r="37" spans="1:102">
      <c r="A37" s="45" t="s">
        <v>56</v>
      </c>
      <c r="B37" s="46">
        <v>2017</v>
      </c>
      <c r="C37" s="45" t="s">
        <v>44</v>
      </c>
      <c r="D37">
        <v>31755</v>
      </c>
      <c r="E37">
        <v>3.8248465</v>
      </c>
      <c r="F37">
        <v>338547</v>
      </c>
      <c r="G37">
        <v>207</v>
      </c>
      <c r="H37">
        <v>19846</v>
      </c>
      <c r="I37">
        <v>15</v>
      </c>
      <c r="J37">
        <v>20010</v>
      </c>
      <c r="K37">
        <v>34.115936</v>
      </c>
      <c r="L37">
        <v>2136200</v>
      </c>
      <c r="M37">
        <v>11266</v>
      </c>
      <c r="N37">
        <v>190428</v>
      </c>
      <c r="O37" s="89"/>
      <c r="P37" s="90">
        <f t="shared" ref="P37:R37" si="345">(D37-MIN(D$32:D$41))/(MAX(D$32:D$41)-MIN(D$32:D$41))+0.001</f>
        <v>0.694548387096774</v>
      </c>
      <c r="Q37" s="91">
        <f t="shared" si="345"/>
        <v>0.611494607806441</v>
      </c>
      <c r="R37" s="91">
        <f t="shared" si="302"/>
        <v>0.544077814736418</v>
      </c>
      <c r="S37" s="91">
        <f t="shared" si="303"/>
        <v>0.751</v>
      </c>
      <c r="T37" s="91">
        <f t="shared" si="304"/>
        <v>0.798375086345844</v>
      </c>
      <c r="U37" s="91">
        <f t="shared" ref="U37:Z37" si="346">(I37-MIN(I$32:I$41))/(MAX(I$32:I$41)-MIN(I$32:I$41))+0.001</f>
        <v>0.239095238095238</v>
      </c>
      <c r="V37" s="91">
        <f t="shared" si="291"/>
        <v>0.922201567261646</v>
      </c>
      <c r="W37" s="91">
        <f t="shared" si="292"/>
        <v>0.646905582159326</v>
      </c>
      <c r="X37" s="91">
        <f t="shared" si="346"/>
        <v>0.579004049909575</v>
      </c>
      <c r="Y37" s="91">
        <f t="shared" si="346"/>
        <v>0.514392189136615</v>
      </c>
      <c r="Z37" s="91">
        <f t="shared" si="346"/>
        <v>0.523715880610617</v>
      </c>
      <c r="AA37" s="89"/>
      <c r="AB37" s="89">
        <f t="shared" ref="AB37:AL37" si="347">P37/SUM(P$32:P$41)</f>
        <v>0.112555589991374</v>
      </c>
      <c r="AC37" s="89">
        <f t="shared" si="347"/>
        <v>0.121186986293083</v>
      </c>
      <c r="AD37" s="89">
        <f t="shared" si="347"/>
        <v>0.1158815891427</v>
      </c>
      <c r="AE37" s="89">
        <f t="shared" si="347"/>
        <v>0.12495840266223</v>
      </c>
      <c r="AF37" s="89">
        <f t="shared" si="347"/>
        <v>0.112662287341319</v>
      </c>
      <c r="AG37" s="89">
        <f t="shared" si="347"/>
        <v>0.0705097598651875</v>
      </c>
      <c r="AH37" s="89">
        <f t="shared" si="347"/>
        <v>0.116783157797243</v>
      </c>
      <c r="AI37" s="89">
        <f t="shared" si="347"/>
        <v>0.116142676661672</v>
      </c>
      <c r="AJ37" s="89">
        <f t="shared" si="347"/>
        <v>0.122316287633944</v>
      </c>
      <c r="AK37" s="89">
        <f t="shared" si="347"/>
        <v>0.102820496485147</v>
      </c>
      <c r="AL37" s="89">
        <f t="shared" si="347"/>
        <v>0.114056688221727</v>
      </c>
      <c r="AM37" s="89"/>
      <c r="AN37" s="89">
        <f t="shared" ref="AN37:AX37" si="348">AB37*LN(AB37)</f>
        <v>-0.245856080854465</v>
      </c>
      <c r="AO37" s="89">
        <f t="shared" si="348"/>
        <v>-0.255755510498716</v>
      </c>
      <c r="AP37" s="89">
        <f t="shared" si="348"/>
        <v>-0.249746424059584</v>
      </c>
      <c r="AQ37" s="89">
        <f t="shared" si="348"/>
        <v>-0.259885283893445</v>
      </c>
      <c r="AR37" s="89">
        <f t="shared" si="348"/>
        <v>-0.245982392828469</v>
      </c>
      <c r="AS37" s="89">
        <f t="shared" si="348"/>
        <v>-0.186992175139265</v>
      </c>
      <c r="AT37" s="89">
        <f t="shared" si="348"/>
        <v>-0.250784405820725</v>
      </c>
      <c r="AU37" s="89">
        <f t="shared" si="348"/>
        <v>-0.250047734907204</v>
      </c>
      <c r="AV37" s="89">
        <f t="shared" si="348"/>
        <v>-0.257004264430402</v>
      </c>
      <c r="AW37" s="89">
        <f t="shared" si="348"/>
        <v>-0.233893038747768</v>
      </c>
      <c r="AX37" s="89">
        <f t="shared" si="348"/>
        <v>-0.247623878068168</v>
      </c>
      <c r="AY37" s="89" t="s">
        <v>185</v>
      </c>
      <c r="AZ37" s="89">
        <f t="shared" ref="AZ37:BJ37" si="349">AVERAGE(AZ35:AZ36)</f>
        <v>0.26569241087911</v>
      </c>
      <c r="BA37" s="89">
        <f t="shared" si="349"/>
        <v>0.489762367023935</v>
      </c>
      <c r="BB37" s="89">
        <f t="shared" si="349"/>
        <v>0.244545222096954</v>
      </c>
      <c r="BC37" s="89">
        <f t="shared" si="349"/>
        <v>0.184750239427118</v>
      </c>
      <c r="BD37" s="89">
        <f t="shared" si="349"/>
        <v>0.401717801739912</v>
      </c>
      <c r="BE37" s="89">
        <f t="shared" si="349"/>
        <v>0.41353195883297</v>
      </c>
      <c r="BF37" s="89">
        <f t="shared" si="349"/>
        <v>0.30554407559065</v>
      </c>
      <c r="BG37" s="89">
        <f t="shared" si="349"/>
        <v>0.694455924409351</v>
      </c>
      <c r="BH37" s="89">
        <f t="shared" si="349"/>
        <v>0.207208420731605</v>
      </c>
      <c r="BI37" s="89">
        <f t="shared" si="349"/>
        <v>0.458931047153956</v>
      </c>
      <c r="BJ37" s="89">
        <f t="shared" si="349"/>
        <v>0.33386053211444</v>
      </c>
      <c r="BK37" s="89"/>
      <c r="BL37" s="89">
        <f t="shared" ref="BL37:BV37" si="350">AZ$37*P37</f>
        <v>0.18453623543994</v>
      </c>
      <c r="BM37" s="89">
        <f t="shared" si="350"/>
        <v>0.299487046541656</v>
      </c>
      <c r="BN37" s="89">
        <f t="shared" si="350"/>
        <v>0.133051630042743</v>
      </c>
      <c r="BO37" s="89">
        <f t="shared" si="350"/>
        <v>0.138747429809765</v>
      </c>
      <c r="BP37" s="89">
        <f t="shared" si="350"/>
        <v>0.320721484650765</v>
      </c>
      <c r="BQ37" s="89">
        <f t="shared" si="350"/>
        <v>0.098873522157159</v>
      </c>
      <c r="BR37" s="89">
        <f t="shared" si="350"/>
        <v>0.281773225377208</v>
      </c>
      <c r="BS37" s="89">
        <f t="shared" si="350"/>
        <v>0.449247414064024</v>
      </c>
      <c r="BT37" s="89">
        <f t="shared" si="350"/>
        <v>0.119974514778966</v>
      </c>
      <c r="BU37" s="89">
        <f t="shared" si="350"/>
        <v>0.236070546008283</v>
      </c>
      <c r="BV37" s="89">
        <f t="shared" si="350"/>
        <v>0.174848062577443</v>
      </c>
      <c r="BW37" s="89"/>
      <c r="BX37" s="89">
        <f t="shared" si="8"/>
        <v>0.617074912024338</v>
      </c>
      <c r="BY37" s="89">
        <f t="shared" si="9"/>
        <v>0.55834243661769</v>
      </c>
      <c r="BZ37" s="89">
        <f t="shared" si="10"/>
        <v>0.731020639441232</v>
      </c>
      <c r="CA37" s="89">
        <f t="shared" si="11"/>
        <v>0.530893123364692</v>
      </c>
      <c r="CB37" s="89"/>
      <c r="CC37" s="89">
        <f t="shared" ref="CC37:CF37" si="351">BX37/SUM(BX$32:BX$41)</f>
        <v>0.117337791051981</v>
      </c>
      <c r="CD37" s="89">
        <f t="shared" si="351"/>
        <v>0.104180665197397</v>
      </c>
      <c r="CE37" s="89">
        <f t="shared" si="351"/>
        <v>0.116388717441734</v>
      </c>
      <c r="CF37" s="89">
        <f t="shared" si="351"/>
        <v>0.110377478331259</v>
      </c>
      <c r="CG37" s="89"/>
      <c r="CH37" s="89">
        <f t="shared" ref="CH37:CK37" si="352">CC37*LN(CC37)</f>
        <v>-0.251419497246766</v>
      </c>
      <c r="CI37" s="89">
        <f t="shared" si="352"/>
        <v>-0.235617984646634</v>
      </c>
      <c r="CJ37" s="89">
        <f t="shared" si="352"/>
        <v>-0.250331143721685</v>
      </c>
      <c r="CK37" s="89">
        <f t="shared" si="352"/>
        <v>-0.243255313628747</v>
      </c>
      <c r="CL37" s="89" t="s">
        <v>185</v>
      </c>
      <c r="CM37" s="89">
        <f t="shared" ref="CM37:CP37" si="353">AVERAGE(CM35:CM36)</f>
        <v>0.0740529265673702</v>
      </c>
      <c r="CN37" s="89">
        <f t="shared" si="353"/>
        <v>0.222029972995454</v>
      </c>
      <c r="CO37" s="89">
        <f t="shared" si="353"/>
        <v>0.25856442830337</v>
      </c>
      <c r="CP37" s="89">
        <f t="shared" si="353"/>
        <v>0.445352672133806</v>
      </c>
      <c r="CQ37" s="89"/>
      <c r="CR37" s="89">
        <f t="shared" ref="CR37:CU37" si="354">CM$37*BX37</f>
        <v>0.0456962031467047</v>
      </c>
      <c r="CS37" s="89">
        <f t="shared" si="354"/>
        <v>0.123968756124441</v>
      </c>
      <c r="CT37" s="89">
        <f t="shared" si="354"/>
        <v>0.189015933715086</v>
      </c>
      <c r="CU37" s="89">
        <f t="shared" si="354"/>
        <v>0.236434671107928</v>
      </c>
      <c r="CV37" s="89">
        <f t="shared" si="16"/>
        <v>0.59511556409416</v>
      </c>
      <c r="CW37" s="89"/>
      <c r="CX37">
        <f t="shared" si="336"/>
        <v>0.189015933715086</v>
      </c>
    </row>
    <row r="38" spans="1:102">
      <c r="A38" s="45" t="s">
        <v>56</v>
      </c>
      <c r="B38" s="46">
        <v>2018</v>
      </c>
      <c r="C38" s="45" t="s">
        <v>44</v>
      </c>
      <c r="D38">
        <v>31930</v>
      </c>
      <c r="E38">
        <v>3.6561541</v>
      </c>
      <c r="F38">
        <v>326564</v>
      </c>
      <c r="G38">
        <v>208</v>
      </c>
      <c r="H38">
        <v>20066</v>
      </c>
      <c r="I38">
        <v>16</v>
      </c>
      <c r="J38">
        <v>19286</v>
      </c>
      <c r="K38">
        <v>32.021507</v>
      </c>
      <c r="L38">
        <v>2171140</v>
      </c>
      <c r="M38">
        <v>12079</v>
      </c>
      <c r="N38">
        <v>185600</v>
      </c>
      <c r="O38" s="89"/>
      <c r="P38" s="90">
        <f t="shared" ref="P38:R38" si="355">(D38-MIN(D$32:D$41))/(MAX(D$32:D$41)-MIN(D$32:D$41))+0.001</f>
        <v>0.795354838709677</v>
      </c>
      <c r="Q38" s="91">
        <f t="shared" si="355"/>
        <v>0.458609240021266</v>
      </c>
      <c r="R38" s="91">
        <f t="shared" si="302"/>
        <v>0.468587692772906</v>
      </c>
      <c r="S38" s="91">
        <f t="shared" si="303"/>
        <v>0.770230769230769</v>
      </c>
      <c r="T38" s="91">
        <f t="shared" si="304"/>
        <v>0.849031314759383</v>
      </c>
      <c r="U38" s="91">
        <f t="shared" ref="U38:Z38" si="356">(I38-MIN(I$32:I$41))/(MAX(I$32:I$41)-MIN(I$32:I$41))+0.001</f>
        <v>0.286714285714286</v>
      </c>
      <c r="V38" s="91">
        <f t="shared" si="291"/>
        <v>1.001</v>
      </c>
      <c r="W38" s="91">
        <f t="shared" si="292"/>
        <v>0.735429186619494</v>
      </c>
      <c r="X38" s="91">
        <f t="shared" si="356"/>
        <v>0.605082899992014</v>
      </c>
      <c r="Y38" s="91">
        <f t="shared" si="356"/>
        <v>0.636044141852461</v>
      </c>
      <c r="Z38" s="91">
        <f t="shared" si="356"/>
        <v>0.468714741398952</v>
      </c>
      <c r="AA38" s="89"/>
      <c r="AB38" s="89">
        <f t="shared" ref="AB38:AL38" si="357">P38/SUM(P$32:P$41)</f>
        <v>0.12889185949688</v>
      </c>
      <c r="AC38" s="89">
        <f t="shared" si="357"/>
        <v>0.0908879178570458</v>
      </c>
      <c r="AD38" s="89">
        <f t="shared" si="357"/>
        <v>0.0998031623795245</v>
      </c>
      <c r="AE38" s="89">
        <f t="shared" si="357"/>
        <v>0.128158197875336</v>
      </c>
      <c r="AF38" s="89">
        <f t="shared" si="357"/>
        <v>0.119810614811399</v>
      </c>
      <c r="AG38" s="89">
        <f t="shared" si="357"/>
        <v>0.0845527313579553</v>
      </c>
      <c r="AH38" s="89">
        <f t="shared" si="357"/>
        <v>0.126761811197262</v>
      </c>
      <c r="AI38" s="89">
        <f t="shared" si="357"/>
        <v>0.132035828078644</v>
      </c>
      <c r="AJ38" s="89">
        <f t="shared" si="357"/>
        <v>0.127825520476692</v>
      </c>
      <c r="AK38" s="89">
        <f t="shared" si="357"/>
        <v>0.127137184103646</v>
      </c>
      <c r="AL38" s="89">
        <f t="shared" si="357"/>
        <v>0.102078346492638</v>
      </c>
      <c r="AM38" s="89"/>
      <c r="AN38" s="89">
        <f t="shared" ref="AN38:AX38" si="358">AB38*LN(AB38)</f>
        <v>-0.264071260416657</v>
      </c>
      <c r="AO38" s="89">
        <f t="shared" si="358"/>
        <v>-0.217960879170111</v>
      </c>
      <c r="AP38" s="89">
        <f t="shared" si="358"/>
        <v>-0.230001917696755</v>
      </c>
      <c r="AQ38" s="89">
        <f t="shared" si="358"/>
        <v>-0.263299717662544</v>
      </c>
      <c r="AR38" s="89">
        <f t="shared" si="358"/>
        <v>-0.254219313499455</v>
      </c>
      <c r="AS38" s="89">
        <f t="shared" si="358"/>
        <v>-0.208877367995507</v>
      </c>
      <c r="AT38" s="89">
        <f t="shared" si="358"/>
        <v>-0.26181960691448</v>
      </c>
      <c r="AU38" s="89">
        <f t="shared" si="358"/>
        <v>-0.267330560291825</v>
      </c>
      <c r="AV38" s="89">
        <f t="shared" si="358"/>
        <v>-0.262948480558185</v>
      </c>
      <c r="AW38" s="89">
        <f t="shared" si="358"/>
        <v>-0.262218991033877</v>
      </c>
      <c r="AX38" s="89">
        <f t="shared" si="358"/>
        <v>-0.232944282926806</v>
      </c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>
        <f t="shared" ref="BL38:BV38" si="359">AZ$37*P38</f>
        <v>0.21131974460114</v>
      </c>
      <c r="BM38" s="89">
        <f t="shared" si="359"/>
        <v>0.224609546931863</v>
      </c>
      <c r="BN38" s="89">
        <f t="shared" si="359"/>
        <v>0.114590881401049</v>
      </c>
      <c r="BO38" s="89">
        <f t="shared" si="359"/>
        <v>0.142300319029518</v>
      </c>
      <c r="BP38" s="89">
        <f t="shared" si="359"/>
        <v>0.341070993373487</v>
      </c>
      <c r="BQ38" s="89">
        <f t="shared" si="359"/>
        <v>0.118565520196824</v>
      </c>
      <c r="BR38" s="89">
        <f t="shared" si="359"/>
        <v>0.30584961966624</v>
      </c>
      <c r="BS38" s="89">
        <f t="shared" si="359"/>
        <v>0.510723155631458</v>
      </c>
      <c r="BT38" s="89">
        <f t="shared" si="359"/>
        <v>0.125378272119045</v>
      </c>
      <c r="BU38" s="89">
        <f t="shared" si="359"/>
        <v>0.291900404056489</v>
      </c>
      <c r="BV38" s="89">
        <f t="shared" si="359"/>
        <v>0.156485352973336</v>
      </c>
      <c r="BW38" s="89"/>
      <c r="BX38" s="89">
        <f t="shared" si="8"/>
        <v>0.550520172934053</v>
      </c>
      <c r="BY38" s="89">
        <f t="shared" si="9"/>
        <v>0.601936832599829</v>
      </c>
      <c r="BZ38" s="89">
        <f t="shared" si="10"/>
        <v>0.816572775297698</v>
      </c>
      <c r="CA38" s="89">
        <f t="shared" si="11"/>
        <v>0.57376402914887</v>
      </c>
      <c r="CB38" s="89"/>
      <c r="CC38" s="89">
        <f t="shared" ref="CC38:CF38" si="360">BX38/SUM(BX$32:BX$41)</f>
        <v>0.10468229993296</v>
      </c>
      <c r="CD38" s="89">
        <f t="shared" si="360"/>
        <v>0.112314908404505</v>
      </c>
      <c r="CE38" s="89">
        <f t="shared" si="360"/>
        <v>0.130009814890291</v>
      </c>
      <c r="CF38" s="89">
        <f t="shared" si="360"/>
        <v>0.119290727092599</v>
      </c>
      <c r="CG38" s="89"/>
      <c r="CH38" s="89">
        <f t="shared" ref="CH38:CK38" si="361">CC38*LN(CC38)</f>
        <v>-0.236249655673235</v>
      </c>
      <c r="CI38" s="89">
        <f t="shared" si="361"/>
        <v>-0.245570782202005</v>
      </c>
      <c r="CJ38" s="89">
        <f t="shared" si="361"/>
        <v>-0.265238916991264</v>
      </c>
      <c r="CK38" s="89">
        <f t="shared" si="361"/>
        <v>-0.253634951509707</v>
      </c>
      <c r="CL38" s="89"/>
      <c r="CM38" s="89"/>
      <c r="CN38" s="89"/>
      <c r="CO38" s="89"/>
      <c r="CP38" s="89"/>
      <c r="CQ38" s="89"/>
      <c r="CR38" s="89">
        <f t="shared" ref="CR38:CU38" si="362">CM$37*BX38</f>
        <v>0.0407676299401414</v>
      </c>
      <c r="CS38" s="89">
        <f t="shared" si="362"/>
        <v>0.133648018687109</v>
      </c>
      <c r="CT38" s="89">
        <f t="shared" si="362"/>
        <v>0.211136672812945</v>
      </c>
      <c r="CU38" s="89">
        <f t="shared" si="362"/>
        <v>0.255527343555708</v>
      </c>
      <c r="CV38" s="89">
        <f t="shared" si="16"/>
        <v>0.641079664995904</v>
      </c>
      <c r="CW38" s="89"/>
      <c r="CX38">
        <f t="shared" si="336"/>
        <v>0.211136672812945</v>
      </c>
    </row>
    <row r="39" spans="1:102">
      <c r="A39" s="45" t="s">
        <v>56</v>
      </c>
      <c r="B39" s="46">
        <v>2019</v>
      </c>
      <c r="C39" s="45" t="s">
        <v>44</v>
      </c>
      <c r="D39">
        <v>32049</v>
      </c>
      <c r="E39">
        <v>3.4878467</v>
      </c>
      <c r="F39">
        <v>354735</v>
      </c>
      <c r="G39">
        <v>215</v>
      </c>
      <c r="H39">
        <v>20286</v>
      </c>
      <c r="I39">
        <v>21</v>
      </c>
      <c r="J39">
        <v>19372</v>
      </c>
      <c r="K39">
        <v>29.927078</v>
      </c>
      <c r="L39">
        <v>2311030</v>
      </c>
      <c r="M39">
        <v>12892</v>
      </c>
      <c r="N39">
        <v>200990</v>
      </c>
      <c r="O39" s="89"/>
      <c r="P39" s="90">
        <f t="shared" ref="P39:R39" si="363">(D39-MIN(D$32:D$41))/(MAX(D$32:D$41)-MIN(D$32:D$41))+0.001</f>
        <v>0.863903225806452</v>
      </c>
      <c r="Q39" s="91">
        <f t="shared" si="363"/>
        <v>0.306072796470953</v>
      </c>
      <c r="R39" s="91">
        <f t="shared" si="302"/>
        <v>0.646058461848604</v>
      </c>
      <c r="S39" s="91">
        <f t="shared" si="303"/>
        <v>0.904846153846154</v>
      </c>
      <c r="T39" s="91">
        <f t="shared" si="304"/>
        <v>0.899687543172922</v>
      </c>
      <c r="U39" s="91">
        <f t="shared" ref="U39:Z39" si="364">(I39-MIN(I$32:I$41))/(MAX(I$32:I$41)-MIN(I$32:I$41))+0.001</f>
        <v>0.524809523809524</v>
      </c>
      <c r="V39" s="91">
        <f t="shared" si="291"/>
        <v>0.991639965171963</v>
      </c>
      <c r="W39" s="91">
        <f t="shared" si="292"/>
        <v>0.823952791079663</v>
      </c>
      <c r="X39" s="91">
        <f t="shared" si="364"/>
        <v>0.709495330960312</v>
      </c>
      <c r="Y39" s="91">
        <f t="shared" si="364"/>
        <v>0.757696094568308</v>
      </c>
      <c r="Z39" s="91">
        <f t="shared" si="364"/>
        <v>0.644039416723627</v>
      </c>
      <c r="AA39" s="89"/>
      <c r="AB39" s="89">
        <f t="shared" ref="AB39:AL39" si="365">P39/SUM(P$32:P$41)</f>
        <v>0.140000522760624</v>
      </c>
      <c r="AC39" s="89">
        <f t="shared" si="365"/>
        <v>0.0606579997878769</v>
      </c>
      <c r="AD39" s="89">
        <f t="shared" si="365"/>
        <v>0.137602157651611</v>
      </c>
      <c r="AE39" s="89">
        <f t="shared" si="365"/>
        <v>0.150556764367081</v>
      </c>
      <c r="AF39" s="89">
        <f t="shared" si="365"/>
        <v>0.12695894228148</v>
      </c>
      <c r="AG39" s="89">
        <f t="shared" si="365"/>
        <v>0.154767588821795</v>
      </c>
      <c r="AH39" s="89">
        <f t="shared" si="365"/>
        <v>0.125576501539249</v>
      </c>
      <c r="AI39" s="89">
        <f t="shared" si="365"/>
        <v>0.147928979495617</v>
      </c>
      <c r="AJ39" s="89">
        <f t="shared" si="365"/>
        <v>0.149882949851965</v>
      </c>
      <c r="AK39" s="89">
        <f t="shared" si="365"/>
        <v>0.151453871722145</v>
      </c>
      <c r="AL39" s="89">
        <f t="shared" si="365"/>
        <v>0.140261171515563</v>
      </c>
      <c r="AM39" s="89"/>
      <c r="AN39" s="89">
        <f t="shared" ref="AN39:AX39" si="366">AB39*LN(AB39)</f>
        <v>-0.27525630493698</v>
      </c>
      <c r="AO39" s="89">
        <f t="shared" si="366"/>
        <v>-0.169994271959061</v>
      </c>
      <c r="AP39" s="89">
        <f t="shared" si="366"/>
        <v>-0.272918560866317</v>
      </c>
      <c r="AQ39" s="89">
        <f t="shared" si="366"/>
        <v>-0.285066450161001</v>
      </c>
      <c r="AR39" s="89">
        <f t="shared" si="366"/>
        <v>-0.262029486129542</v>
      </c>
      <c r="AS39" s="89">
        <f t="shared" si="366"/>
        <v>-0.288770120799479</v>
      </c>
      <c r="AT39" s="89">
        <f t="shared" si="366"/>
        <v>-0.260551165043249</v>
      </c>
      <c r="AU39" s="89">
        <f t="shared" si="366"/>
        <v>-0.282695680505805</v>
      </c>
      <c r="AV39" s="89">
        <f t="shared" si="366"/>
        <v>-0.284462944024839</v>
      </c>
      <c r="AW39" s="89">
        <f t="shared" si="366"/>
        <v>-0.285865271954436</v>
      </c>
      <c r="AX39" s="89">
        <f t="shared" si="366"/>
        <v>-0.2755078775933</v>
      </c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>
        <f t="shared" ref="BL39:BV39" si="367">AZ$37*P39</f>
        <v>0.229532530830757</v>
      </c>
      <c r="BM39" s="89">
        <f t="shared" si="367"/>
        <v>0.149902937281249</v>
      </c>
      <c r="BN39" s="89">
        <f t="shared" si="367"/>
        <v>0.157990510040383</v>
      </c>
      <c r="BO39" s="89">
        <f t="shared" si="367"/>
        <v>0.167170543567784</v>
      </c>
      <c r="BP39" s="89">
        <f t="shared" si="367"/>
        <v>0.361420502096209</v>
      </c>
      <c r="BQ39" s="89">
        <f t="shared" si="367"/>
        <v>0.21702551039515</v>
      </c>
      <c r="BR39" s="89">
        <f t="shared" si="367"/>
        <v>0.302989716477211</v>
      </c>
      <c r="BS39" s="89">
        <f t="shared" si="367"/>
        <v>0.572198897198892</v>
      </c>
      <c r="BT39" s="89">
        <f t="shared" si="367"/>
        <v>0.147013407044733</v>
      </c>
      <c r="BU39" s="89">
        <f t="shared" si="367"/>
        <v>0.347730262104697</v>
      </c>
      <c r="BV39" s="89">
        <f t="shared" si="367"/>
        <v>0.215019342370023</v>
      </c>
      <c r="BW39" s="89"/>
      <c r="BX39" s="89">
        <f t="shared" si="8"/>
        <v>0.537425978152389</v>
      </c>
      <c r="BY39" s="89">
        <f t="shared" si="9"/>
        <v>0.745616556059143</v>
      </c>
      <c r="BZ39" s="89">
        <f t="shared" si="10"/>
        <v>0.875188613676103</v>
      </c>
      <c r="CA39" s="89">
        <f t="shared" si="11"/>
        <v>0.709763011519453</v>
      </c>
      <c r="CB39" s="89"/>
      <c r="CC39" s="89">
        <f t="shared" ref="CC39:CF39" si="368">BX39/SUM(BX$32:BX$41)</f>
        <v>0.102192417649066</v>
      </c>
      <c r="CD39" s="89">
        <f t="shared" si="368"/>
        <v>0.139123992191949</v>
      </c>
      <c r="CE39" s="89">
        <f t="shared" si="368"/>
        <v>0.139342276769683</v>
      </c>
      <c r="CF39" s="89">
        <f t="shared" si="368"/>
        <v>0.14756614462776</v>
      </c>
      <c r="CG39" s="89"/>
      <c r="CH39" s="89">
        <f t="shared" ref="CH39:CK39" si="369">CC39*LN(CC39)</f>
        <v>-0.233090460108612</v>
      </c>
      <c r="CI39" s="89">
        <f t="shared" si="369"/>
        <v>-0.274406731074856</v>
      </c>
      <c r="CJ39" s="89">
        <f t="shared" si="369"/>
        <v>-0.274618817598816</v>
      </c>
      <c r="CK39" s="89">
        <f t="shared" si="369"/>
        <v>-0.282364684261704</v>
      </c>
      <c r="CL39" s="89"/>
      <c r="CM39" s="89"/>
      <c r="CN39" s="89"/>
      <c r="CO39" s="89"/>
      <c r="CP39" s="89"/>
      <c r="CQ39" s="89"/>
      <c r="CR39" s="89">
        <f t="shared" ref="CR39:CU39" si="370">CM$37*BX39</f>
        <v>0.039797966495516</v>
      </c>
      <c r="CS39" s="89">
        <f t="shared" si="370"/>
        <v>0.165549223806775</v>
      </c>
      <c r="CT39" s="89">
        <f t="shared" si="370"/>
        <v>0.22629264355278</v>
      </c>
      <c r="CU39" s="89">
        <f t="shared" si="370"/>
        <v>0.316094853761926</v>
      </c>
      <c r="CV39" s="89">
        <f t="shared" si="16"/>
        <v>0.747734687616997</v>
      </c>
      <c r="CW39" s="89"/>
      <c r="CX39">
        <f t="shared" si="336"/>
        <v>0.22629264355278</v>
      </c>
    </row>
    <row r="40" spans="1:102">
      <c r="A40" s="45" t="s">
        <v>56</v>
      </c>
      <c r="B40" s="46">
        <v>2020</v>
      </c>
      <c r="C40" s="45" t="s">
        <v>44</v>
      </c>
      <c r="D40">
        <v>32168</v>
      </c>
      <c r="E40">
        <v>3.3195394</v>
      </c>
      <c r="F40">
        <v>382906</v>
      </c>
      <c r="G40">
        <v>220</v>
      </c>
      <c r="H40">
        <v>20506</v>
      </c>
      <c r="I40">
        <v>26</v>
      </c>
      <c r="J40">
        <v>19458</v>
      </c>
      <c r="K40">
        <v>27.832649</v>
      </c>
      <c r="L40">
        <v>2161430</v>
      </c>
      <c r="M40">
        <v>13705</v>
      </c>
      <c r="N40">
        <v>217780</v>
      </c>
      <c r="O40" s="89"/>
      <c r="P40" s="90">
        <f t="shared" ref="P40:R40" si="371">(D40-MIN(D$32:D$41))/(MAX(D$32:D$41)-MIN(D$32:D$41))+0.001</f>
        <v>0.932451612903226</v>
      </c>
      <c r="Q40" s="91">
        <f t="shared" si="371"/>
        <v>0.153536443550312</v>
      </c>
      <c r="R40" s="91">
        <f t="shared" si="302"/>
        <v>0.823529230924302</v>
      </c>
      <c r="S40" s="91">
        <f t="shared" si="303"/>
        <v>1.001</v>
      </c>
      <c r="T40" s="91">
        <f t="shared" si="304"/>
        <v>0.950343771586461</v>
      </c>
      <c r="U40" s="91">
        <f t="shared" ref="U40:Z40" si="372">(I40-MIN(I$32:I$41))/(MAX(I$32:I$41)-MIN(I$32:I$41))+0.001</f>
        <v>0.762904761904762</v>
      </c>
      <c r="V40" s="91">
        <f t="shared" si="291"/>
        <v>0.982279930343927</v>
      </c>
      <c r="W40" s="91">
        <f t="shared" si="292"/>
        <v>0.912476395539831</v>
      </c>
      <c r="X40" s="91">
        <f t="shared" si="372"/>
        <v>0.597835457682326</v>
      </c>
      <c r="Y40" s="91">
        <f t="shared" si="372"/>
        <v>0.879348047284154</v>
      </c>
      <c r="Z40" s="91">
        <f t="shared" si="372"/>
        <v>0.835313055365687</v>
      </c>
      <c r="AA40" s="89"/>
      <c r="AB40" s="89">
        <f t="shared" ref="AB40:AL40" si="373">P40/SUM(P$32:P$41)</f>
        <v>0.151109186024368</v>
      </c>
      <c r="AC40" s="89">
        <f t="shared" si="373"/>
        <v>0.0304280996798422</v>
      </c>
      <c r="AD40" s="89">
        <f t="shared" si="373"/>
        <v>0.175401152923697</v>
      </c>
      <c r="AE40" s="89">
        <f t="shared" si="373"/>
        <v>0.166555740432612</v>
      </c>
      <c r="AF40" s="89">
        <f t="shared" si="373"/>
        <v>0.13410726975156</v>
      </c>
      <c r="AG40" s="89">
        <f t="shared" si="373"/>
        <v>0.224982446285634</v>
      </c>
      <c r="AH40" s="89">
        <f t="shared" si="373"/>
        <v>0.124391191881235</v>
      </c>
      <c r="AI40" s="89">
        <f t="shared" si="373"/>
        <v>0.16382213091259</v>
      </c>
      <c r="AJ40" s="89">
        <f t="shared" si="373"/>
        <v>0.126294477233902</v>
      </c>
      <c r="AK40" s="89">
        <f t="shared" si="373"/>
        <v>0.175770559340644</v>
      </c>
      <c r="AL40" s="89">
        <f t="shared" si="373"/>
        <v>0.181917417918091</v>
      </c>
      <c r="AM40" s="89"/>
      <c r="AN40" s="89">
        <f t="shared" ref="AN40:AX40" si="374">AB40*LN(AB40)</f>
        <v>-0.285558979774631</v>
      </c>
      <c r="AO40" s="89">
        <f t="shared" si="374"/>
        <v>-0.106266753490405</v>
      </c>
      <c r="AP40" s="89">
        <f t="shared" si="374"/>
        <v>-0.305317213263209</v>
      </c>
      <c r="AQ40" s="89">
        <f t="shared" si="374"/>
        <v>-0.298538714386397</v>
      </c>
      <c r="AR40" s="89">
        <f t="shared" si="374"/>
        <v>-0.269436964648349</v>
      </c>
      <c r="AS40" s="89">
        <f t="shared" si="374"/>
        <v>-0.335613716220955</v>
      </c>
      <c r="AT40" s="89">
        <f t="shared" si="374"/>
        <v>-0.259271534933526</v>
      </c>
      <c r="AU40" s="89">
        <f t="shared" si="374"/>
        <v>-0.296349976646803</v>
      </c>
      <c r="AV40" s="89">
        <f t="shared" si="374"/>
        <v>-0.261320825543975</v>
      </c>
      <c r="AW40" s="89">
        <f t="shared" si="374"/>
        <v>-0.305590436345575</v>
      </c>
      <c r="AX40" s="89">
        <f t="shared" si="374"/>
        <v>-0.310024107964363</v>
      </c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>
        <f t="shared" ref="BL40:BV40" si="375">AZ$37*P40</f>
        <v>0.247745317060373</v>
      </c>
      <c r="BM40" s="89">
        <f t="shared" si="375"/>
        <v>0.0751963720176377</v>
      </c>
      <c r="BN40" s="89">
        <f t="shared" si="375"/>
        <v>0.201390138679717</v>
      </c>
      <c r="BO40" s="89">
        <f t="shared" si="375"/>
        <v>0.184934989666545</v>
      </c>
      <c r="BP40" s="89">
        <f t="shared" si="375"/>
        <v>0.38177001081893</v>
      </c>
      <c r="BQ40" s="89">
        <f t="shared" si="375"/>
        <v>0.315485500593476</v>
      </c>
      <c r="BR40" s="89">
        <f t="shared" si="375"/>
        <v>0.300129813288183</v>
      </c>
      <c r="BS40" s="89">
        <f t="shared" si="375"/>
        <v>0.633674638766326</v>
      </c>
      <c r="BT40" s="89">
        <f t="shared" si="375"/>
        <v>0.123876541043711</v>
      </c>
      <c r="BU40" s="89">
        <f t="shared" si="375"/>
        <v>0.403560120152903</v>
      </c>
      <c r="BV40" s="89">
        <f t="shared" si="375"/>
        <v>0.278878061146527</v>
      </c>
      <c r="BW40" s="89"/>
      <c r="BX40" s="89">
        <f t="shared" si="8"/>
        <v>0.524331827757728</v>
      </c>
      <c r="BY40" s="89">
        <f t="shared" si="9"/>
        <v>0.882190501078952</v>
      </c>
      <c r="BZ40" s="89">
        <f t="shared" si="10"/>
        <v>0.933804452054509</v>
      </c>
      <c r="CA40" s="89">
        <f t="shared" si="11"/>
        <v>0.806314722343141</v>
      </c>
      <c r="CB40" s="89"/>
      <c r="CC40" s="89">
        <f t="shared" ref="CC40:CF40" si="376">BX40/SUM(BX$32:BX$41)</f>
        <v>0.0997025438054319</v>
      </c>
      <c r="CD40" s="89">
        <f t="shared" si="376"/>
        <v>0.164607214507969</v>
      </c>
      <c r="CE40" s="89">
        <f t="shared" si="376"/>
        <v>0.148674738649076</v>
      </c>
      <c r="CF40" s="89">
        <f t="shared" si="376"/>
        <v>0.167640117900845</v>
      </c>
      <c r="CG40" s="89"/>
      <c r="CH40" s="89">
        <f t="shared" ref="CH40:CK40" si="377">CC40*LN(CC40)</f>
        <v>-0.2298706044543</v>
      </c>
      <c r="CI40" s="89">
        <f t="shared" si="377"/>
        <v>-0.29698321069174</v>
      </c>
      <c r="CJ40" s="89">
        <f t="shared" si="377"/>
        <v>-0.283373207579708</v>
      </c>
      <c r="CK40" s="89">
        <f t="shared" si="377"/>
        <v>-0.299394480133843</v>
      </c>
      <c r="CL40" s="89"/>
      <c r="CM40" s="89"/>
      <c r="CN40" s="89"/>
      <c r="CO40" s="89"/>
      <c r="CP40" s="89"/>
      <c r="CQ40" s="89"/>
      <c r="CR40" s="89">
        <f t="shared" ref="CR40:CU40" si="378">CM$37*BX40</f>
        <v>0.038828306337878</v>
      </c>
      <c r="CS40" s="89">
        <f t="shared" si="378"/>
        <v>0.195872733131405</v>
      </c>
      <c r="CT40" s="89">
        <f t="shared" si="378"/>
        <v>0.241448614292615</v>
      </c>
      <c r="CU40" s="89">
        <f t="shared" si="378"/>
        <v>0.359094416176346</v>
      </c>
      <c r="CV40" s="89">
        <f t="shared" si="16"/>
        <v>0.835244069938245</v>
      </c>
      <c r="CW40" s="89"/>
      <c r="CX40">
        <f t="shared" si="336"/>
        <v>0.241448614292615</v>
      </c>
    </row>
    <row r="41" spans="1:102">
      <c r="A41" s="7" t="s">
        <v>56</v>
      </c>
      <c r="B41" s="9">
        <v>2021</v>
      </c>
      <c r="C41" s="8" t="s">
        <v>44</v>
      </c>
      <c r="D41">
        <v>32287</v>
      </c>
      <c r="E41">
        <v>3.151232</v>
      </c>
      <c r="F41">
        <v>411077</v>
      </c>
      <c r="G41">
        <v>220</v>
      </c>
      <c r="H41">
        <v>20726</v>
      </c>
      <c r="I41">
        <v>31</v>
      </c>
      <c r="J41">
        <v>19544</v>
      </c>
      <c r="K41">
        <v>25.73822</v>
      </c>
      <c r="L41">
        <v>2701583</v>
      </c>
      <c r="M41">
        <v>14518</v>
      </c>
      <c r="N41">
        <v>232324</v>
      </c>
      <c r="O41" s="89"/>
      <c r="P41" s="90">
        <f t="shared" ref="P41:R41" si="379">(D41-MIN(D$32:D$41))/(MAX(D$32:D$41)-MIN(D$32:D$41))+0.001</f>
        <v>1.001</v>
      </c>
      <c r="Q41" s="91">
        <f t="shared" si="379"/>
        <v>0.001</v>
      </c>
      <c r="R41" s="91">
        <f t="shared" si="302"/>
        <v>1.001</v>
      </c>
      <c r="S41" s="91">
        <f t="shared" si="303"/>
        <v>1.001</v>
      </c>
      <c r="T41" s="91">
        <f t="shared" si="304"/>
        <v>1.001</v>
      </c>
      <c r="U41" s="91">
        <f t="shared" ref="U41:Z41" si="380">(I41-MIN(I$32:I$41))/(MAX(I$32:I$41)-MIN(I$32:I$41))+0.001</f>
        <v>1.001</v>
      </c>
      <c r="V41" s="91">
        <f t="shared" si="291"/>
        <v>0.97291989551589</v>
      </c>
      <c r="W41" s="91">
        <f t="shared" si="292"/>
        <v>1.001</v>
      </c>
      <c r="X41" s="91">
        <f t="shared" si="380"/>
        <v>1.001</v>
      </c>
      <c r="Y41" s="91">
        <f t="shared" si="380"/>
        <v>1.001</v>
      </c>
      <c r="Z41" s="91">
        <f t="shared" si="380"/>
        <v>1.001</v>
      </c>
      <c r="AA41" s="89"/>
      <c r="AB41" s="89">
        <f t="shared" ref="AB41:AL41" si="381">P41/SUM(P$32:P$41)</f>
        <v>0.162217849288112</v>
      </c>
      <c r="AC41" s="89">
        <f t="shared" si="381"/>
        <v>0.000198181610673242</v>
      </c>
      <c r="AD41" s="89">
        <f t="shared" si="381"/>
        <v>0.213200148195784</v>
      </c>
      <c r="AE41" s="89">
        <f t="shared" si="381"/>
        <v>0.166555740432612</v>
      </c>
      <c r="AF41" s="89">
        <f t="shared" si="381"/>
        <v>0.14125559722164</v>
      </c>
      <c r="AG41" s="89">
        <f t="shared" si="381"/>
        <v>0.295197303749473</v>
      </c>
      <c r="AH41" s="89">
        <f t="shared" si="381"/>
        <v>0.123205882223222</v>
      </c>
      <c r="AI41" s="89">
        <f t="shared" si="381"/>
        <v>0.179715282329562</v>
      </c>
      <c r="AJ41" s="89">
        <f t="shared" si="381"/>
        <v>0.211464158049843</v>
      </c>
      <c r="AK41" s="89">
        <f t="shared" si="381"/>
        <v>0.200087246959143</v>
      </c>
      <c r="AL41" s="89">
        <f t="shared" si="381"/>
        <v>0.218001304021626</v>
      </c>
      <c r="AM41" s="89"/>
      <c r="AN41" s="89">
        <f>AB41*LN(AB41)</f>
        <v>-0.295044273518836</v>
      </c>
      <c r="AO41" s="89">
        <f>AC41*LN(AC41)</f>
        <v>-0.00168976116290052</v>
      </c>
      <c r="AP41" s="89">
        <f t="shared" ref="AP41:AX41" si="382">AD41*LN(AD41)</f>
        <v>-0.329505922726796</v>
      </c>
      <c r="AQ41" s="89">
        <f t="shared" si="382"/>
        <v>-0.298538714386397</v>
      </c>
      <c r="AR41" s="89">
        <f t="shared" si="382"/>
        <v>-0.276463234823457</v>
      </c>
      <c r="AS41" s="89">
        <f t="shared" si="382"/>
        <v>-0.360173571919769</v>
      </c>
      <c r="AT41" s="89">
        <f t="shared" si="382"/>
        <v>-0.257980609970634</v>
      </c>
      <c r="AU41" s="89">
        <f t="shared" si="382"/>
        <v>-0.308459976016248</v>
      </c>
      <c r="AV41" s="89">
        <f t="shared" si="382"/>
        <v>-0.32855181168298</v>
      </c>
      <c r="AW41" s="89">
        <f t="shared" si="382"/>
        <v>-0.321940735064153</v>
      </c>
      <c r="AX41" s="89">
        <f t="shared" si="382"/>
        <v>-0.332071409468822</v>
      </c>
      <c r="AY41" s="89" t="s">
        <v>170</v>
      </c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>
        <f t="shared" ref="BL41:BV41" si="383">AZ$37*P41</f>
        <v>0.26595810328999</v>
      </c>
      <c r="BM41" s="89">
        <f t="shared" si="383"/>
        <v>0.000489762367023935</v>
      </c>
      <c r="BN41" s="89">
        <f t="shared" si="383"/>
        <v>0.244789767319051</v>
      </c>
      <c r="BO41" s="89">
        <f t="shared" si="383"/>
        <v>0.184934989666545</v>
      </c>
      <c r="BP41" s="89">
        <f t="shared" si="383"/>
        <v>0.402119519541652</v>
      </c>
      <c r="BQ41" s="89">
        <f t="shared" si="383"/>
        <v>0.413945490791802</v>
      </c>
      <c r="BR41" s="89">
        <f t="shared" si="383"/>
        <v>0.297269910099154</v>
      </c>
      <c r="BS41" s="89">
        <f t="shared" si="383"/>
        <v>0.69515038033376</v>
      </c>
      <c r="BT41" s="89">
        <f t="shared" si="383"/>
        <v>0.207415629152336</v>
      </c>
      <c r="BU41" s="89">
        <f t="shared" si="383"/>
        <v>0.45938997820111</v>
      </c>
      <c r="BV41" s="89">
        <f t="shared" si="383"/>
        <v>0.334194392646554</v>
      </c>
      <c r="BW41" s="89"/>
      <c r="BX41" s="89">
        <f t="shared" si="8"/>
        <v>0.511237632976064</v>
      </c>
      <c r="BY41" s="89">
        <f t="shared" si="9"/>
        <v>1.001</v>
      </c>
      <c r="BZ41" s="89">
        <f t="shared" si="10"/>
        <v>0.992420290432914</v>
      </c>
      <c r="CA41" s="89">
        <f t="shared" si="11"/>
        <v>1.001</v>
      </c>
      <c r="CB41" s="89"/>
      <c r="CC41" s="89">
        <f t="shared" ref="CC41:CF41" si="384">BX41/SUM(BX$32:BX$41)</f>
        <v>0.097212661521538</v>
      </c>
      <c r="CD41" s="89">
        <f t="shared" si="384"/>
        <v>0.186775783145425</v>
      </c>
      <c r="CE41" s="89">
        <f t="shared" si="384"/>
        <v>0.158007200528469</v>
      </c>
      <c r="CF41" s="89">
        <f t="shared" si="384"/>
        <v>0.208116946607521</v>
      </c>
      <c r="CG41" s="89"/>
      <c r="CH41" s="89">
        <f t="shared" ref="CH41:CK41" si="385">CC41*LN(CC41)</f>
        <v>-0.226588551427673</v>
      </c>
      <c r="CI41" s="89">
        <f t="shared" si="385"/>
        <v>-0.31338107575754</v>
      </c>
      <c r="CJ41" s="89">
        <f t="shared" si="385"/>
        <v>-0.291541404297256</v>
      </c>
      <c r="CK41" s="89">
        <f t="shared" si="385"/>
        <v>-0.326671829547353</v>
      </c>
      <c r="CL41" s="89" t="s">
        <v>170</v>
      </c>
      <c r="CM41" s="89"/>
      <c r="CN41" s="89"/>
      <c r="CO41" s="89"/>
      <c r="CP41" s="89"/>
      <c r="CQ41" s="89"/>
      <c r="CR41" s="89">
        <f t="shared" ref="CR41:CU41" si="386">CM$37*BX41</f>
        <v>0.0378586428932526</v>
      </c>
      <c r="CS41" s="89">
        <f t="shared" si="386"/>
        <v>0.222252002968449</v>
      </c>
      <c r="CT41" s="89">
        <f t="shared" si="386"/>
        <v>0.256604585032451</v>
      </c>
      <c r="CU41" s="89">
        <f t="shared" si="386"/>
        <v>0.44579802480594</v>
      </c>
      <c r="CV41" s="89">
        <f t="shared" si="16"/>
        <v>0.962513255700092</v>
      </c>
      <c r="CW41" s="89"/>
      <c r="CX41">
        <f t="shared" si="336"/>
        <v>0.256604585032451</v>
      </c>
    </row>
    <row r="42" s="80" customFormat="1" spans="1:102">
      <c r="A42" s="13" t="s">
        <v>53</v>
      </c>
      <c r="B42" s="14">
        <v>2012</v>
      </c>
      <c r="C42" s="13" t="s">
        <v>44</v>
      </c>
      <c r="D42" s="80">
        <v>25432</v>
      </c>
      <c r="E42" s="80">
        <v>4.8873073</v>
      </c>
      <c r="F42" s="80">
        <v>376957</v>
      </c>
      <c r="G42" s="80">
        <v>264</v>
      </c>
      <c r="H42" s="80">
        <v>17416</v>
      </c>
      <c r="I42" s="80">
        <v>19</v>
      </c>
      <c r="J42" s="80">
        <v>32721</v>
      </c>
      <c r="K42" s="80">
        <v>44.923325</v>
      </c>
      <c r="L42" s="80">
        <v>426700</v>
      </c>
      <c r="M42" s="80">
        <v>6572</v>
      </c>
      <c r="N42" s="80">
        <v>217400</v>
      </c>
      <c r="P42" s="96">
        <f>(D42-MIN(D$42:D$51))/(MAX(D$42:D$51)-MIN(D$42:D$51))+0.001</f>
        <v>0.001</v>
      </c>
      <c r="Q42" s="96">
        <f>(E42-MIN(E$42:E$51))/(MAX(E$42:E$51)-MIN(E$42:E$51))+0.001</f>
        <v>1.001</v>
      </c>
      <c r="R42" s="96">
        <f>(F42-MIN(F$42:F$51))/(MAX(F$42:F$51)-MIN(F$42:F$51))+0.001</f>
        <v>0.001</v>
      </c>
      <c r="S42" s="96">
        <f t="shared" ref="S42:Z42" si="387">(G42-MIN(G$42:G$51))/(MAX(G$42:G$51)-MIN(G$42:G$51))+0.001</f>
        <v>0.251526315789474</v>
      </c>
      <c r="T42" s="96">
        <f t="shared" si="387"/>
        <v>0.74813696747595</v>
      </c>
      <c r="U42" s="96">
        <f t="shared" si="387"/>
        <v>0.751</v>
      </c>
      <c r="V42" s="97">
        <f>(MAX(J$42:J$51)-J42)/(MAX(J$42:J$51)-MIN(J$42:J$51))+0.001</f>
        <v>0.001</v>
      </c>
      <c r="W42" s="97">
        <f>(MAX(K$42:K$51)-K42)/(MAX(K$42:K$51)-MIN(K$42:K$51))+0.001</f>
        <v>0.0668849105393483</v>
      </c>
      <c r="X42" s="96">
        <f t="shared" si="387"/>
        <v>0.001</v>
      </c>
      <c r="Y42" s="96">
        <f t="shared" si="387"/>
        <v>0.001</v>
      </c>
      <c r="Z42" s="96">
        <f t="shared" si="387"/>
        <v>0.0284327807324233</v>
      </c>
      <c r="AB42" s="95">
        <f>P42/SUM(P$42:P$51)</f>
        <v>0.000129929416722267</v>
      </c>
      <c r="AC42" s="95">
        <f t="shared" ref="AC42:AL42" si="388">Q42/SUM(Q$42:Q$51)</f>
        <v>0.269094370917361</v>
      </c>
      <c r="AD42" s="95">
        <f t="shared" si="388"/>
        <v>0.00018552609919149</v>
      </c>
      <c r="AE42" s="95">
        <f t="shared" si="388"/>
        <v>0.0579764648792915</v>
      </c>
      <c r="AF42" s="95">
        <f t="shared" si="388"/>
        <v>0.123699464433004</v>
      </c>
      <c r="AG42" s="95">
        <f t="shared" si="388"/>
        <v>0.124098044615808</v>
      </c>
      <c r="AH42" s="95">
        <f t="shared" si="388"/>
        <v>0.000199017185592497</v>
      </c>
      <c r="AI42" s="95">
        <f t="shared" si="388"/>
        <v>0.0122179682365597</v>
      </c>
      <c r="AJ42" s="95">
        <f t="shared" si="388"/>
        <v>0.000197276865173349</v>
      </c>
      <c r="AK42" s="95">
        <f t="shared" si="388"/>
        <v>0.000205825027839695</v>
      </c>
      <c r="AL42" s="95">
        <f t="shared" si="388"/>
        <v>0.00831459540220845</v>
      </c>
      <c r="AN42" s="89">
        <f t="shared" ref="AN42:AN51" si="389">AB42*LN(AB42)</f>
        <v>-0.00116267588060612</v>
      </c>
      <c r="AO42" s="89">
        <f t="shared" ref="AO42:AO51" si="390">AC42*LN(AC42)</f>
        <v>-0.353238334621533</v>
      </c>
      <c r="AP42" s="89">
        <f t="shared" ref="AP42:AX42" si="391">AD42*LN(AD42)</f>
        <v>-0.00159409868300119</v>
      </c>
      <c r="AQ42" s="89">
        <f t="shared" si="391"/>
        <v>-0.165100630076385</v>
      </c>
      <c r="AR42" s="89">
        <f t="shared" si="391"/>
        <v>-0.258519551435017</v>
      </c>
      <c r="AS42" s="89">
        <f t="shared" si="391"/>
        <v>-0.258953322650327</v>
      </c>
      <c r="AT42" s="89">
        <f t="shared" si="391"/>
        <v>-0.00169604821373507</v>
      </c>
      <c r="AU42" s="89">
        <f t="shared" si="391"/>
        <v>-0.0538182881184588</v>
      </c>
      <c r="AV42" s="89">
        <f t="shared" si="391"/>
        <v>-0.00168294968433052</v>
      </c>
      <c r="AW42" s="89">
        <f t="shared" si="391"/>
        <v>-0.00174714248227541</v>
      </c>
      <c r="AX42" s="89">
        <f t="shared" si="391"/>
        <v>-0.0398247736813601</v>
      </c>
      <c r="AZ42" s="95">
        <f t="shared" ref="AZ42:BJ42" si="392">SUM(AN42:AN51)</f>
        <v>-2.13087079567298</v>
      </c>
      <c r="BA42" s="95">
        <f t="shared" si="392"/>
        <v>-2.02441243895474</v>
      </c>
      <c r="BB42" s="95">
        <f t="shared" si="392"/>
        <v>-2.13101722366492</v>
      </c>
      <c r="BC42" s="95">
        <f t="shared" si="392"/>
        <v>-2.0562615018345</v>
      </c>
      <c r="BD42" s="95">
        <f t="shared" si="392"/>
        <v>-2.11594888409599</v>
      </c>
      <c r="BE42" s="95">
        <f t="shared" si="392"/>
        <v>-2.12301708246314</v>
      </c>
      <c r="BF42" s="95">
        <f t="shared" si="392"/>
        <v>-2.02169295351932</v>
      </c>
      <c r="BG42" s="95">
        <f t="shared" si="392"/>
        <v>-2.01195265662086</v>
      </c>
      <c r="BH42" s="95">
        <f t="shared" si="392"/>
        <v>-2.07102843362868</v>
      </c>
      <c r="BI42" s="95">
        <f t="shared" si="392"/>
        <v>-2.06693303581345</v>
      </c>
      <c r="BJ42" s="95">
        <f t="shared" si="392"/>
        <v>-1.89468100405174</v>
      </c>
      <c r="BL42" s="95">
        <f>AZ$47*P42</f>
        <v>0.000268404071256697</v>
      </c>
      <c r="BM42" s="95">
        <f t="shared" ref="BM42:BV42" si="393">BA$47*Q42</f>
        <v>0.541020964921648</v>
      </c>
      <c r="BN42" s="95">
        <f t="shared" si="393"/>
        <v>0.000191115444306093</v>
      </c>
      <c r="BO42" s="95">
        <f t="shared" si="393"/>
        <v>0.0607222930032346</v>
      </c>
      <c r="BP42" s="95">
        <f t="shared" si="393"/>
        <v>0.34851304885409</v>
      </c>
      <c r="BQ42" s="95">
        <f t="shared" si="393"/>
        <v>0.219850366068521</v>
      </c>
      <c r="BR42" s="95">
        <f t="shared" si="393"/>
        <v>0.000370739335931437</v>
      </c>
      <c r="BS42" s="95">
        <f t="shared" si="393"/>
        <v>0.0420880432221567</v>
      </c>
      <c r="BT42" s="95">
        <f t="shared" si="393"/>
        <v>0.000187094063065137</v>
      </c>
      <c r="BU42" s="95">
        <f t="shared" si="393"/>
        <v>0.000425272768680029</v>
      </c>
      <c r="BV42" s="95">
        <f t="shared" si="393"/>
        <v>0.0110214888776042</v>
      </c>
      <c r="BX42" s="89">
        <f t="shared" ref="BX42:BX51" si="394">SUM(BL42:BN42)</f>
        <v>0.541480484437211</v>
      </c>
      <c r="BY42" s="89">
        <f t="shared" ref="BY42:BY51" si="395">SUM(BO42:BQ42)</f>
        <v>0.629085707925845</v>
      </c>
      <c r="BZ42" s="89">
        <f t="shared" ref="BZ42:BZ51" si="396">SUM(BR42:BS42)</f>
        <v>0.0424587825580882</v>
      </c>
      <c r="CA42" s="89">
        <f t="shared" ref="CA42:CA51" si="397">SUM(BT42:BV42)</f>
        <v>0.0116338557093494</v>
      </c>
      <c r="CC42" s="95">
        <f>BX42/SUM(BX$42:BX$51)</f>
        <v>0.106039152626843</v>
      </c>
      <c r="CD42" s="95">
        <f>BY42/SUM(BY$42:BY$51)</f>
        <v>0.111611958410192</v>
      </c>
      <c r="CE42" s="95">
        <f>BZ42/SUM(BZ$42:BZ$51)</f>
        <v>0.00799959427603834</v>
      </c>
      <c r="CF42" s="95">
        <f>CA42/SUM(CA$42:CA$51)</f>
        <v>0.00268053264903125</v>
      </c>
      <c r="CH42" s="89">
        <f t="shared" ref="CH42:CH51" si="398">CC42*LN(CC42)</f>
        <v>-0.237946226613585</v>
      </c>
      <c r="CI42" s="89">
        <f t="shared" ref="CI42:CI51" si="399">CD42*LN(CD42)</f>
        <v>-0.244734563720626</v>
      </c>
      <c r="CJ42" s="89">
        <f t="shared" ref="CJ42:CJ51" si="400">CE42*LN(CE42)</f>
        <v>-0.038624956649514</v>
      </c>
      <c r="CK42" s="89">
        <f t="shared" ref="CK42:CK51" si="401">CF42*LN(CF42)</f>
        <v>-0.0158734167511883</v>
      </c>
      <c r="CL42" s="95"/>
      <c r="CM42" s="95">
        <f t="shared" ref="CM42:CP42" si="402">SUM(CH42:CH51)</f>
        <v>-2.29715511258427</v>
      </c>
      <c r="CN42" s="95">
        <f t="shared" si="402"/>
        <v>-2.24491955897703</v>
      </c>
      <c r="CO42" s="95">
        <f t="shared" si="402"/>
        <v>-2.04903160593877</v>
      </c>
      <c r="CP42" s="95">
        <f t="shared" si="402"/>
        <v>-2.03794823001792</v>
      </c>
      <c r="CR42" s="95">
        <f>CM$47*BX42</f>
        <v>0.0386428530051438</v>
      </c>
      <c r="CS42" s="95">
        <f>CN$47*BY42</f>
        <v>0.0606710874669298</v>
      </c>
      <c r="CT42" s="95">
        <f>CO$47*BZ42</f>
        <v>0.0154998174272363</v>
      </c>
      <c r="CU42" s="95">
        <f>CP$47*CA42</f>
        <v>0.00543459183849191</v>
      </c>
      <c r="CV42" s="89">
        <f t="shared" ref="CV42:CV51" si="403">SUM(CR42:CU42)</f>
        <v>0.120248349737802</v>
      </c>
      <c r="CW42" s="95">
        <f>AVERAGE(CV42:CV51)</f>
        <v>0.487301537039647</v>
      </c>
      <c r="CX42">
        <f t="shared" si="336"/>
        <v>0.0386428530051438</v>
      </c>
    </row>
    <row r="43" spans="1:102">
      <c r="A43" s="20" t="s">
        <v>53</v>
      </c>
      <c r="B43" s="21">
        <v>2013</v>
      </c>
      <c r="C43" s="20" t="s">
        <v>44</v>
      </c>
      <c r="D43">
        <v>26034</v>
      </c>
      <c r="E43">
        <v>4.4381962</v>
      </c>
      <c r="F43">
        <v>417469</v>
      </c>
      <c r="G43">
        <v>268</v>
      </c>
      <c r="H43">
        <v>17516</v>
      </c>
      <c r="I43">
        <v>23</v>
      </c>
      <c r="J43">
        <v>28316</v>
      </c>
      <c r="K43">
        <v>46.443859</v>
      </c>
      <c r="L43">
        <v>502500</v>
      </c>
      <c r="M43">
        <v>7518</v>
      </c>
      <c r="N43">
        <v>213877</v>
      </c>
      <c r="P43" s="90">
        <f t="shared" ref="P43:P51" si="404">(D43-MIN(D$42:D$51))/(MAX(D$42:D$51)-MIN(D$42:D$51))+0.001</f>
        <v>0.181780780780781</v>
      </c>
      <c r="Q43" s="90">
        <f t="shared" ref="Q43:Q51" si="405">(E43-MIN(E$42:E$51))/(MAX(E$42:E$51)-MIN(E$42:E$51))+0.001</f>
        <v>0.669817737303077</v>
      </c>
      <c r="R43" s="90">
        <f t="shared" ref="R43:R51" si="406">(F43-MIN(F$42:F$51))/(MAX(F$42:F$51)-MIN(F$42:F$51))+0.001</f>
        <v>0.232370219765157</v>
      </c>
      <c r="S43" s="90">
        <f t="shared" ref="S43:S51" si="407">(G43-MIN(G$42:G$51))/(MAX(G$42:G$51)-MIN(G$42:G$51))+0.001</f>
        <v>0.259947368421053</v>
      </c>
      <c r="T43" s="90">
        <f t="shared" ref="T43:T51" si="408">(H43-MIN(H$42:H$51))/(MAX(H$42:H$51)-MIN(H$42:H$51))+0.001</f>
        <v>0.793945487860742</v>
      </c>
      <c r="U43" s="90">
        <f t="shared" ref="U43:U51" si="409">(I43-MIN(I$42:I$51))/(MAX(I$42:I$51)-MIN(I$42:I$51))+0.001</f>
        <v>0.917666666666667</v>
      </c>
      <c r="V43" s="91">
        <f t="shared" ref="V43:V51" si="410">(MAX(J$42:J$51)-J43)/(MAX(J$42:J$51)-MIN(J$42:J$51))+0.001</f>
        <v>0.327853157230838</v>
      </c>
      <c r="W43" s="91">
        <f t="shared" ref="W43:W51" si="411">(MAX(K$42:K$51)-K43)/(MAX(K$42:K$51)-MIN(K$42:K$51))+0.001</f>
        <v>0.001</v>
      </c>
      <c r="X43" s="90">
        <f t="shared" ref="X43:X51" si="412">(L43-MIN(L$42:L$51))/(MAX(L$42:L$51)-MIN(L$42:L$51))+0.001</f>
        <v>0.158686706885792</v>
      </c>
      <c r="Y43" s="90">
        <f t="shared" ref="Y43:Y51" si="413">(M43-MIN(M$42:M$51))/(MAX(M$42:M$51)-MIN(M$42:M$51))+0.001</f>
        <v>0.169417304611002</v>
      </c>
      <c r="Z43" s="90">
        <f t="shared" ref="Z43:Z51" si="414">(N43-MIN(N$42:N$51))/(MAX(N$42:N$51)-MIN(N$42:N$51))+0.001</f>
        <v>0.001</v>
      </c>
      <c r="AB43" s="89">
        <f t="shared" ref="AB43:AB51" si="415">P43/SUM(P$42:P$51)</f>
        <v>0.0236186708181651</v>
      </c>
      <c r="AC43" s="89">
        <f t="shared" ref="AC43:AC51" si="416">Q43/SUM(Q$42:Q$51)</f>
        <v>0.180064118530332</v>
      </c>
      <c r="AD43" s="89">
        <f t="shared" ref="AD43:AD51" si="417">R43/SUM(R$42:R$51)</f>
        <v>0.043110740441299</v>
      </c>
      <c r="AE43" s="89">
        <f t="shared" ref="AE43:AE51" si="418">S43/SUM(S$42:S$51)</f>
        <v>0.0599175057624651</v>
      </c>
      <c r="AF43" s="89">
        <f t="shared" ref="AF43:AF51" si="419">T43/SUM(T$42:T$51)</f>
        <v>0.131273598160394</v>
      </c>
      <c r="AG43" s="89">
        <f t="shared" ref="AG43:AG51" si="420">U43/SUM(U$42:U$51)</f>
        <v>0.151638667033875</v>
      </c>
      <c r="AH43" s="89">
        <f t="shared" ref="AH43:AH51" si="421">V43/SUM(V$42:V$51)</f>
        <v>0.0652484126396956</v>
      </c>
      <c r="AI43" s="89">
        <f t="shared" ref="AI43:AI51" si="422">W43/SUM(W$42:W$51)</f>
        <v>0.000182671519450891</v>
      </c>
      <c r="AJ43" s="89">
        <f t="shared" ref="AJ43:AJ51" si="423">X43/SUM(X$42:X$51)</f>
        <v>0.031305216079111</v>
      </c>
      <c r="AK43" s="89">
        <f t="shared" ref="AK43:AK51" si="424">Y43/SUM(Y$42:Y$51)</f>
        <v>0.0348703214380856</v>
      </c>
      <c r="AL43" s="89">
        <f t="shared" ref="AL43:AL51" si="425">Z43/SUM(Z$42:Z$51)</f>
        <v>0.000292429906186661</v>
      </c>
      <c r="AN43" s="89">
        <f t="shared" si="389"/>
        <v>-0.0884688743584414</v>
      </c>
      <c r="AO43" s="89">
        <f t="shared" si="390"/>
        <v>-0.308709537462634</v>
      </c>
      <c r="AP43" s="89">
        <f t="shared" ref="AP43:AX43" si="426">AD43*LN(AD43)</f>
        <v>-0.135539440011519</v>
      </c>
      <c r="AQ43" s="89">
        <f t="shared" si="426"/>
        <v>-0.16865499033435</v>
      </c>
      <c r="AR43" s="89">
        <f t="shared" si="426"/>
        <v>-0.266547312653463</v>
      </c>
      <c r="AS43" s="89">
        <f t="shared" si="426"/>
        <v>-0.286029160329229</v>
      </c>
      <c r="AT43" s="89">
        <f t="shared" si="426"/>
        <v>-0.178099037033494</v>
      </c>
      <c r="AU43" s="89">
        <f t="shared" si="426"/>
        <v>-0.0015724037400805</v>
      </c>
      <c r="AV43" s="89">
        <f t="shared" si="426"/>
        <v>-0.108440346478826</v>
      </c>
      <c r="AW43" s="89">
        <f t="shared" si="426"/>
        <v>-0.117028955293859</v>
      </c>
      <c r="AX43" s="89">
        <f t="shared" si="426"/>
        <v>-0.00237958565204131</v>
      </c>
      <c r="AY43" s="89" t="s">
        <v>181</v>
      </c>
      <c r="AZ43" s="91">
        <f t="shared" ref="AZ43:BJ43" si="427">-1/LN(10)*AZ42</f>
        <v>0.925425428209569</v>
      </c>
      <c r="BA43" s="91">
        <f t="shared" si="427"/>
        <v>0.879191151334348</v>
      </c>
      <c r="BB43" s="91">
        <f t="shared" si="427"/>
        <v>0.925489021078464</v>
      </c>
      <c r="BC43" s="91">
        <f t="shared" si="427"/>
        <v>0.893023023596816</v>
      </c>
      <c r="BD43" s="91">
        <f t="shared" si="427"/>
        <v>0.91894492435223</v>
      </c>
      <c r="BE43" s="91">
        <f t="shared" si="427"/>
        <v>0.922014603900081</v>
      </c>
      <c r="BF43" s="91">
        <f t="shared" si="427"/>
        <v>0.878010093816129</v>
      </c>
      <c r="BG43" s="91">
        <f t="shared" si="427"/>
        <v>0.873779936621027</v>
      </c>
      <c r="BH43" s="91">
        <f t="shared" si="427"/>
        <v>0.899436220589672</v>
      </c>
      <c r="BI43" s="91">
        <f t="shared" si="427"/>
        <v>0.89765761191732</v>
      </c>
      <c r="BJ43" s="91">
        <f t="shared" si="427"/>
        <v>0.822849505026582</v>
      </c>
      <c r="BL43" s="89">
        <f t="shared" ref="BL43:BL51" si="428">AZ$47*P43</f>
        <v>0.0487907016377828</v>
      </c>
      <c r="BM43" s="89">
        <f t="shared" ref="BM43:BM51" si="429">BA$47*Q43</f>
        <v>0.362023415142204</v>
      </c>
      <c r="BN43" s="89">
        <f t="shared" ref="BN43:BN51" si="430">BB$47*R43</f>
        <v>0.0444095377939224</v>
      </c>
      <c r="BO43" s="89">
        <f t="shared" ref="BO43:BO51" si="431">BC$47*S43</f>
        <v>0.0627552636834015</v>
      </c>
      <c r="BP43" s="89">
        <f t="shared" ref="BP43:BP51" si="432">BD$47*T43</f>
        <v>0.36985254656219</v>
      </c>
      <c r="BQ43" s="89">
        <f t="shared" ref="BQ43:BQ51" si="433">BE$47*U43</f>
        <v>0.268640948862245</v>
      </c>
      <c r="BR43" s="89">
        <f t="shared" ref="BR43:BR51" si="434">BF$47*V43</f>
        <v>0.121548061794786</v>
      </c>
      <c r="BS43" s="89">
        <f t="shared" ref="BS43:BS51" si="435">BG$47*W43</f>
        <v>0.000629260664068563</v>
      </c>
      <c r="BT43" s="89">
        <f t="shared" ref="BT43:BT51" si="436">BH$47*X43</f>
        <v>0.0296893407456893</v>
      </c>
      <c r="BU43" s="89">
        <f t="shared" ref="BU43:BU51" si="437">BI$47*Y43</f>
        <v>0.0720485661942287</v>
      </c>
      <c r="BV43" s="89">
        <f t="shared" ref="BV43:BV51" si="438">BJ$47*Z43</f>
        <v>0.000387633168254834</v>
      </c>
      <c r="BX43" s="89">
        <f t="shared" si="394"/>
        <v>0.455223654573909</v>
      </c>
      <c r="BY43" s="89">
        <f t="shared" si="395"/>
        <v>0.701248759107837</v>
      </c>
      <c r="BZ43" s="89">
        <f t="shared" si="396"/>
        <v>0.122177322458855</v>
      </c>
      <c r="CA43" s="89">
        <f t="shared" si="397"/>
        <v>0.102125540108173</v>
      </c>
      <c r="CC43" s="89">
        <f t="shared" ref="CC43:CC51" si="439">BX43/SUM(BX$42:BX$51)</f>
        <v>0.089147313659666</v>
      </c>
      <c r="CD43" s="89">
        <f t="shared" ref="CD43:CD51" si="440">BY43/SUM(BY$42:BY$51)</f>
        <v>0.12441507786721</v>
      </c>
      <c r="CE43" s="89">
        <f t="shared" ref="CE43:CE51" si="441">BZ43/SUM(BZ$42:BZ$51)</f>
        <v>0.0230192424398038</v>
      </c>
      <c r="CF43" s="89">
        <f t="shared" ref="CF43:CF51" si="442">CA43/SUM(CA$42:CA$51)</f>
        <v>0.0235305346223188</v>
      </c>
      <c r="CH43" s="89">
        <f t="shared" si="398"/>
        <v>-0.215510516672987</v>
      </c>
      <c r="CI43" s="89">
        <f t="shared" si="399"/>
        <v>-0.259297432785952</v>
      </c>
      <c r="CJ43" s="89">
        <f t="shared" si="400"/>
        <v>-0.0868153414697085</v>
      </c>
      <c r="CK43" s="89">
        <f t="shared" si="401"/>
        <v>-0.0882267125908003</v>
      </c>
      <c r="CL43" s="89" t="s">
        <v>181</v>
      </c>
      <c r="CM43" s="91">
        <f t="shared" ref="CM43:CP43" si="443">-1/LN(10)*CM42</f>
        <v>0.99764178947119</v>
      </c>
      <c r="CN43" s="91">
        <f t="shared" si="443"/>
        <v>0.974956176780406</v>
      </c>
      <c r="CO43" s="91">
        <f t="shared" si="443"/>
        <v>0.889883119704565</v>
      </c>
      <c r="CP43" s="91">
        <f t="shared" si="443"/>
        <v>0.88506967070128</v>
      </c>
      <c r="CR43" s="89">
        <f t="shared" ref="CR43:CR51" si="444">CM$47*BX43</f>
        <v>0.0324871186935709</v>
      </c>
      <c r="CS43" s="89">
        <f t="shared" ref="CS43:CS51" si="445">CN$47*BY43</f>
        <v>0.0676307286334388</v>
      </c>
      <c r="CT43" s="89">
        <f t="shared" ref="CT43:CT51" si="446">CO$47*BZ43</f>
        <v>0.044601518879398</v>
      </c>
      <c r="CU43" s="89">
        <f t="shared" ref="CU43:CU51" si="447">CP$47*CA43</f>
        <v>0.0477065076823522</v>
      </c>
      <c r="CV43" s="89">
        <f t="shared" si="403"/>
        <v>0.19242587388876</v>
      </c>
      <c r="CX43">
        <f t="shared" si="336"/>
        <v>0.0477065076823522</v>
      </c>
    </row>
    <row r="44" spans="1:102">
      <c r="A44" s="20" t="s">
        <v>53</v>
      </c>
      <c r="B44" s="21">
        <v>2014</v>
      </c>
      <c r="C44" s="20" t="s">
        <v>44</v>
      </c>
      <c r="D44">
        <v>27330</v>
      </c>
      <c r="E44">
        <v>4.0248811</v>
      </c>
      <c r="F44">
        <v>456662</v>
      </c>
      <c r="G44">
        <v>272</v>
      </c>
      <c r="H44">
        <v>17616</v>
      </c>
      <c r="I44">
        <v>24</v>
      </c>
      <c r="J44">
        <v>30758</v>
      </c>
      <c r="K44">
        <v>43.903507</v>
      </c>
      <c r="L44">
        <v>535400</v>
      </c>
      <c r="M44">
        <v>8451</v>
      </c>
      <c r="N44">
        <v>229224</v>
      </c>
      <c r="P44" s="90">
        <f t="shared" si="404"/>
        <v>0.57096996996997</v>
      </c>
      <c r="Q44" s="90">
        <f t="shared" si="405"/>
        <v>0.365032061721232</v>
      </c>
      <c r="R44" s="90">
        <f t="shared" si="406"/>
        <v>0.456207429067483</v>
      </c>
      <c r="S44" s="90">
        <f t="shared" si="407"/>
        <v>0.268368421052632</v>
      </c>
      <c r="T44" s="90">
        <f t="shared" si="408"/>
        <v>0.839754008245534</v>
      </c>
      <c r="U44" s="90">
        <f t="shared" si="409"/>
        <v>0.959333333333333</v>
      </c>
      <c r="V44" s="91">
        <f t="shared" si="410"/>
        <v>0.146655561326705</v>
      </c>
      <c r="W44" s="91">
        <f t="shared" si="411"/>
        <v>0.111073740053464</v>
      </c>
      <c r="X44" s="90">
        <f t="shared" si="412"/>
        <v>0.227128562513002</v>
      </c>
      <c r="Y44" s="90">
        <f t="shared" si="413"/>
        <v>0.335520206515934</v>
      </c>
      <c r="Z44" s="90">
        <f t="shared" si="414"/>
        <v>0.120503515725376</v>
      </c>
      <c r="AB44" s="89">
        <f t="shared" si="415"/>
        <v>0.0741857951641286</v>
      </c>
      <c r="AC44" s="89">
        <f t="shared" si="416"/>
        <v>0.098129943070472</v>
      </c>
      <c r="AD44" s="89">
        <f t="shared" si="417"/>
        <v>0.0846383847370687</v>
      </c>
      <c r="AE44" s="89">
        <f t="shared" si="418"/>
        <v>0.0618585466456387</v>
      </c>
      <c r="AF44" s="89">
        <f t="shared" si="419"/>
        <v>0.138847731887785</v>
      </c>
      <c r="AG44" s="89">
        <f t="shared" si="420"/>
        <v>0.158523822638392</v>
      </c>
      <c r="AH44" s="89">
        <f t="shared" si="421"/>
        <v>0.0291869770667286</v>
      </c>
      <c r="AI44" s="89">
        <f t="shared" si="422"/>
        <v>0.0202900088666596</v>
      </c>
      <c r="AJ44" s="89">
        <f t="shared" si="423"/>
        <v>0.044807210803894</v>
      </c>
      <c r="AK44" s="89">
        <f t="shared" si="424"/>
        <v>0.0690584558469222</v>
      </c>
      <c r="AL44" s="89">
        <f t="shared" si="425"/>
        <v>0.0352388317987346</v>
      </c>
      <c r="AN44" s="89">
        <f t="shared" si="389"/>
        <v>-0.192970798581624</v>
      </c>
      <c r="AO44" s="89">
        <f t="shared" si="390"/>
        <v>-0.227805005427952</v>
      </c>
      <c r="AP44" s="89">
        <f t="shared" ref="AP44:AX44" si="448">AD44*LN(AD44)</f>
        <v>-0.209003267632946</v>
      </c>
      <c r="AQ44" s="89">
        <f t="shared" si="448"/>
        <v>-0.172146459139628</v>
      </c>
      <c r="AR44" s="89">
        <f t="shared" si="448"/>
        <v>-0.274137823928333</v>
      </c>
      <c r="AS44" s="89">
        <f t="shared" si="448"/>
        <v>-0.291977165565543</v>
      </c>
      <c r="AT44" s="89">
        <f t="shared" si="448"/>
        <v>-0.10314773020215</v>
      </c>
      <c r="AU44" s="89">
        <f t="shared" si="448"/>
        <v>-0.0790828800614516</v>
      </c>
      <c r="AV44" s="89">
        <f t="shared" si="448"/>
        <v>-0.139143693959577</v>
      </c>
      <c r="AW44" s="89">
        <f t="shared" si="448"/>
        <v>-0.18457957523461</v>
      </c>
      <c r="AX44" s="89">
        <f t="shared" si="448"/>
        <v>-0.117895269240427</v>
      </c>
      <c r="AY44" s="91" t="s">
        <v>182</v>
      </c>
      <c r="AZ44" s="89">
        <f t="shared" ref="AZ44:BJ44" si="449">1-AZ43</f>
        <v>0.0745745717904313</v>
      </c>
      <c r="BA44" s="89">
        <f t="shared" si="449"/>
        <v>0.120808848665652</v>
      </c>
      <c r="BB44" s="89">
        <f t="shared" si="449"/>
        <v>0.0745109789215361</v>
      </c>
      <c r="BC44" s="89">
        <f t="shared" si="449"/>
        <v>0.106976976403184</v>
      </c>
      <c r="BD44" s="89">
        <f t="shared" si="449"/>
        <v>0.0810550756477704</v>
      </c>
      <c r="BE44" s="89">
        <f t="shared" si="449"/>
        <v>0.0779853960999187</v>
      </c>
      <c r="BF44" s="89">
        <f t="shared" si="449"/>
        <v>0.121989906183871</v>
      </c>
      <c r="BG44" s="89">
        <f t="shared" si="449"/>
        <v>0.126220063378973</v>
      </c>
      <c r="BH44" s="89">
        <f t="shared" si="449"/>
        <v>0.100563779410328</v>
      </c>
      <c r="BI44" s="89">
        <f t="shared" si="449"/>
        <v>0.10234238808268</v>
      </c>
      <c r="BJ44" s="89">
        <f t="shared" si="449"/>
        <v>0.177150494973418</v>
      </c>
      <c r="BL44" s="89">
        <f t="shared" si="428"/>
        <v>0.153250664505254</v>
      </c>
      <c r="BM44" s="89">
        <f t="shared" si="429"/>
        <v>0.197292705554205</v>
      </c>
      <c r="BN44" s="89">
        <f t="shared" si="430"/>
        <v>0.0871882855019723</v>
      </c>
      <c r="BO44" s="89">
        <f t="shared" si="431"/>
        <v>0.0647882343635684</v>
      </c>
      <c r="BP44" s="89">
        <f t="shared" si="432"/>
        <v>0.391192044270291</v>
      </c>
      <c r="BQ44" s="89">
        <f t="shared" si="433"/>
        <v>0.280838594560676</v>
      </c>
      <c r="BR44" s="89">
        <f t="shared" si="434"/>
        <v>0.0543709854169148</v>
      </c>
      <c r="BS44" s="89">
        <f t="shared" si="435"/>
        <v>0.0698943354266217</v>
      </c>
      <c r="BT44" s="89">
        <f t="shared" si="436"/>
        <v>0.0424944055987015</v>
      </c>
      <c r="BU44" s="89">
        <f t="shared" si="437"/>
        <v>0.142687607173126</v>
      </c>
      <c r="BV44" s="89">
        <f t="shared" si="438"/>
        <v>0.0467111595864737</v>
      </c>
      <c r="BX44" s="89">
        <f t="shared" si="394"/>
        <v>0.437731655561432</v>
      </c>
      <c r="BY44" s="89">
        <f t="shared" si="395"/>
        <v>0.736818873194536</v>
      </c>
      <c r="BZ44" s="89">
        <f t="shared" si="396"/>
        <v>0.124265320843536</v>
      </c>
      <c r="CA44" s="89">
        <f t="shared" si="397"/>
        <v>0.231893172358302</v>
      </c>
      <c r="CC44" s="89">
        <f t="shared" si="439"/>
        <v>0.0857218222405977</v>
      </c>
      <c r="CD44" s="89">
        <f t="shared" si="440"/>
        <v>0.130725903314477</v>
      </c>
      <c r="CE44" s="89">
        <f t="shared" si="441"/>
        <v>0.0234126390216211</v>
      </c>
      <c r="CF44" s="89">
        <f t="shared" si="442"/>
        <v>0.0534300265641354</v>
      </c>
      <c r="CH44" s="89">
        <f t="shared" si="398"/>
        <v>-0.210588330352274</v>
      </c>
      <c r="CI44" s="89">
        <f t="shared" si="399"/>
        <v>-0.265981784541933</v>
      </c>
      <c r="CJ44" s="89">
        <f t="shared" si="400"/>
        <v>-0.087902267940086</v>
      </c>
      <c r="CK44" s="89">
        <f t="shared" si="401"/>
        <v>-0.156516979226037</v>
      </c>
      <c r="CL44" s="91" t="s">
        <v>182</v>
      </c>
      <c r="CM44" s="89">
        <f t="shared" ref="CM44:CP44" si="450">1-CM43</f>
        <v>0.0023582105288098</v>
      </c>
      <c r="CN44" s="89">
        <f t="shared" si="450"/>
        <v>0.0250438232195944</v>
      </c>
      <c r="CO44" s="89">
        <f t="shared" si="450"/>
        <v>0.110116880295435</v>
      </c>
      <c r="CP44" s="89">
        <f t="shared" si="450"/>
        <v>0.11493032929872</v>
      </c>
      <c r="CR44" s="89">
        <f t="shared" si="444"/>
        <v>0.0312387990107151</v>
      </c>
      <c r="CS44" s="89">
        <f t="shared" si="445"/>
        <v>0.0710612270150952</v>
      </c>
      <c r="CT44" s="89">
        <f t="shared" si="446"/>
        <v>0.0453637544358853</v>
      </c>
      <c r="CU44" s="89">
        <f t="shared" si="447"/>
        <v>0.108325629385935</v>
      </c>
      <c r="CV44" s="89">
        <f t="shared" si="403"/>
        <v>0.25598940984763</v>
      </c>
      <c r="CX44">
        <f t="shared" si="336"/>
        <v>0.0710612270150952</v>
      </c>
    </row>
    <row r="45" spans="1:102">
      <c r="A45" s="20" t="s">
        <v>53</v>
      </c>
      <c r="B45" s="21">
        <v>2015</v>
      </c>
      <c r="C45" s="20" t="s">
        <v>44</v>
      </c>
      <c r="D45">
        <v>28754</v>
      </c>
      <c r="E45">
        <v>4.1052723</v>
      </c>
      <c r="F45">
        <v>460098</v>
      </c>
      <c r="G45">
        <v>275</v>
      </c>
      <c r="H45">
        <v>17968</v>
      </c>
      <c r="I45">
        <v>25</v>
      </c>
      <c r="J45">
        <v>30680</v>
      </c>
      <c r="K45">
        <v>37.160786</v>
      </c>
      <c r="L45">
        <v>573800</v>
      </c>
      <c r="M45">
        <v>7929</v>
      </c>
      <c r="N45">
        <v>231687</v>
      </c>
      <c r="P45" s="90">
        <f t="shared" si="404"/>
        <v>0.998597597597598</v>
      </c>
      <c r="Q45" s="90">
        <f t="shared" si="405"/>
        <v>0.424313917629316</v>
      </c>
      <c r="R45" s="90">
        <f t="shared" si="406"/>
        <v>0.475830949878924</v>
      </c>
      <c r="S45" s="90">
        <f t="shared" si="407"/>
        <v>0.274684210526316</v>
      </c>
      <c r="T45" s="90">
        <f t="shared" si="408"/>
        <v>1.001</v>
      </c>
      <c r="U45" s="90">
        <f t="shared" si="409"/>
        <v>1.001</v>
      </c>
      <c r="V45" s="91">
        <f t="shared" si="410"/>
        <v>0.152443199525117</v>
      </c>
      <c r="W45" s="91">
        <f t="shared" si="411"/>
        <v>0.403236605123751</v>
      </c>
      <c r="X45" s="90">
        <f t="shared" si="412"/>
        <v>0.307012065737466</v>
      </c>
      <c r="Y45" s="90">
        <f t="shared" si="413"/>
        <v>0.242588036318319</v>
      </c>
      <c r="Z45" s="90">
        <f t="shared" si="414"/>
        <v>0.139682323259852</v>
      </c>
      <c r="AB45" s="89">
        <f t="shared" si="415"/>
        <v>0.129747203396113</v>
      </c>
      <c r="AC45" s="89">
        <f t="shared" si="416"/>
        <v>0.114066420315626</v>
      </c>
      <c r="AD45" s="89">
        <f t="shared" si="417"/>
        <v>0.0882790600056182</v>
      </c>
      <c r="AE45" s="89">
        <f t="shared" si="418"/>
        <v>0.0633143273080189</v>
      </c>
      <c r="AF45" s="89">
        <f t="shared" si="419"/>
        <v>0.165508682608198</v>
      </c>
      <c r="AG45" s="89">
        <f t="shared" si="420"/>
        <v>0.165408978242908</v>
      </c>
      <c r="AH45" s="89">
        <f t="shared" si="421"/>
        <v>0.0303388165322042</v>
      </c>
      <c r="AI45" s="89">
        <f t="shared" si="422"/>
        <v>0.0736598433561745</v>
      </c>
      <c r="AJ45" s="89">
        <f t="shared" si="423"/>
        <v>0.0605663778990814</v>
      </c>
      <c r="AK45" s="89">
        <f t="shared" si="424"/>
        <v>0.0499306893287949</v>
      </c>
      <c r="AL45" s="89">
        <f t="shared" si="425"/>
        <v>0.0408472886868134</v>
      </c>
      <c r="AN45" s="89">
        <f t="shared" si="389"/>
        <v>-0.26496549746345</v>
      </c>
      <c r="AO45" s="89">
        <f t="shared" si="390"/>
        <v>-0.247635274515831</v>
      </c>
      <c r="AP45" s="89">
        <f t="shared" ref="AP45:AX45" si="451">AD45*LN(AD45)</f>
        <v>-0.214275555459381</v>
      </c>
      <c r="AQ45" s="89">
        <f t="shared" si="451"/>
        <v>-0.174724980401913</v>
      </c>
      <c r="AR45" s="89">
        <f t="shared" si="451"/>
        <v>-0.297705701230795</v>
      </c>
      <c r="AS45" s="89">
        <f t="shared" si="451"/>
        <v>-0.297626034163752</v>
      </c>
      <c r="AT45" s="89">
        <f t="shared" si="451"/>
        <v>-0.106044094059141</v>
      </c>
      <c r="AU45" s="89">
        <f t="shared" si="451"/>
        <v>-0.192126784874612</v>
      </c>
      <c r="AV45" s="89">
        <f t="shared" si="451"/>
        <v>-0.169829053930024</v>
      </c>
      <c r="AW45" s="89">
        <f t="shared" si="451"/>
        <v>-0.149648240072369</v>
      </c>
      <c r="AX45" s="89">
        <f t="shared" si="451"/>
        <v>-0.130626150350584</v>
      </c>
      <c r="AY45" s="91" t="s">
        <v>183</v>
      </c>
      <c r="AZ45" s="77">
        <f t="shared" ref="AZ45:BB45" si="452">AZ44/(3-SUM($AZ43:$BB43))</f>
        <v>0.276310186363265</v>
      </c>
      <c r="BA45" s="77">
        <f t="shared" si="452"/>
        <v>0.44761524857218</v>
      </c>
      <c r="BB45" s="77">
        <f t="shared" si="452"/>
        <v>0.276074565064558</v>
      </c>
      <c r="BC45" s="77">
        <f t="shared" ref="BC45:BE45" si="453">BC44/(3-SUM($BC43:$BE43))</f>
        <v>0.402142705851804</v>
      </c>
      <c r="BD45" s="77">
        <f t="shared" si="453"/>
        <v>0.304698342951548</v>
      </c>
      <c r="BE45" s="77">
        <f t="shared" si="453"/>
        <v>0.293158951196648</v>
      </c>
      <c r="BF45" s="77">
        <f>BF44/(2-SUM($BF43:$BG43))</f>
        <v>0.491478671862874</v>
      </c>
      <c r="BG45" s="77">
        <f>BG44/(2-SUM($BF43:$BG43))</f>
        <v>0.508521328137126</v>
      </c>
      <c r="BH45" s="77">
        <f t="shared" ref="BH45:BJ45" si="454">BH44/(3-SUM($BH43:$BJ43))</f>
        <v>0.264602069485394</v>
      </c>
      <c r="BI45" s="77">
        <f t="shared" si="454"/>
        <v>0.269281920802325</v>
      </c>
      <c r="BJ45" s="77">
        <f t="shared" si="454"/>
        <v>0.466116009712282</v>
      </c>
      <c r="BL45" s="89">
        <f t="shared" si="428"/>
        <v>0.268027660742353</v>
      </c>
      <c r="BM45" s="89">
        <f t="shared" si="429"/>
        <v>0.229333391753743</v>
      </c>
      <c r="BN45" s="89">
        <f t="shared" si="430"/>
        <v>0.0909386434007007</v>
      </c>
      <c r="BO45" s="89">
        <f t="shared" si="431"/>
        <v>0.0663129623736935</v>
      </c>
      <c r="BP45" s="89">
        <f t="shared" si="432"/>
        <v>0.466307076202805</v>
      </c>
      <c r="BQ45" s="89">
        <f t="shared" si="433"/>
        <v>0.293036240259107</v>
      </c>
      <c r="BR45" s="89">
        <f t="shared" si="434"/>
        <v>0.0565166905592055</v>
      </c>
      <c r="BS45" s="89">
        <f t="shared" si="435"/>
        <v>0.253740933916924</v>
      </c>
      <c r="BT45" s="89">
        <f t="shared" si="436"/>
        <v>0.0574401347888434</v>
      </c>
      <c r="BU45" s="89">
        <f t="shared" si="437"/>
        <v>0.103166085853743</v>
      </c>
      <c r="BV45" s="89">
        <f t="shared" si="438"/>
        <v>0.0541455015144123</v>
      </c>
      <c r="BX45" s="89">
        <f t="shared" si="394"/>
        <v>0.588299695896797</v>
      </c>
      <c r="BY45" s="89">
        <f t="shared" si="395"/>
        <v>0.825656278835606</v>
      </c>
      <c r="BZ45" s="89">
        <f t="shared" si="396"/>
        <v>0.31025762447613</v>
      </c>
      <c r="CA45" s="89">
        <f t="shared" si="397"/>
        <v>0.214751722156999</v>
      </c>
      <c r="CC45" s="89">
        <f t="shared" si="439"/>
        <v>0.115207847810736</v>
      </c>
      <c r="CD45" s="89">
        <f t="shared" si="440"/>
        <v>0.146487375398102</v>
      </c>
      <c r="CE45" s="89">
        <f t="shared" si="441"/>
        <v>0.0584551644518056</v>
      </c>
      <c r="CF45" s="89">
        <f t="shared" si="442"/>
        <v>0.0494805004513601</v>
      </c>
      <c r="CH45" s="89">
        <f t="shared" si="398"/>
        <v>-0.248966164851174</v>
      </c>
      <c r="CI45" s="89">
        <f t="shared" si="399"/>
        <v>-0.281375298710119</v>
      </c>
      <c r="CJ45" s="89">
        <f t="shared" si="400"/>
        <v>-0.165983161110342</v>
      </c>
      <c r="CK45" s="89">
        <f t="shared" si="401"/>
        <v>-0.148747123468882</v>
      </c>
      <c r="CL45" s="91" t="s">
        <v>183</v>
      </c>
      <c r="CM45" s="89">
        <f t="shared" ref="CM45:CP45" si="455">CM44/(4-SUM($CM43:$CP43))</f>
        <v>0.00934132539906189</v>
      </c>
      <c r="CN45" s="89">
        <f t="shared" si="455"/>
        <v>0.0992033998121809</v>
      </c>
      <c r="CO45" s="89">
        <f t="shared" si="455"/>
        <v>0.436194138819472</v>
      </c>
      <c r="CP45" s="89">
        <f t="shared" si="455"/>
        <v>0.455261135969287</v>
      </c>
      <c r="CR45" s="89">
        <f t="shared" si="444"/>
        <v>0.0419841145247163</v>
      </c>
      <c r="CS45" s="89">
        <f t="shared" si="445"/>
        <v>0.0796289975749373</v>
      </c>
      <c r="CT45" s="89">
        <f t="shared" si="446"/>
        <v>0.113261291187728</v>
      </c>
      <c r="CU45" s="89">
        <f t="shared" si="447"/>
        <v>0.10031824235181</v>
      </c>
      <c r="CV45" s="89">
        <f t="shared" si="403"/>
        <v>0.335192645639192</v>
      </c>
      <c r="CX45">
        <f t="shared" si="336"/>
        <v>0.10031824235181</v>
      </c>
    </row>
    <row r="46" spans="1:102">
      <c r="A46" s="20" t="s">
        <v>53</v>
      </c>
      <c r="B46" s="21">
        <v>2016</v>
      </c>
      <c r="C46" s="20" t="s">
        <v>44</v>
      </c>
      <c r="D46">
        <v>28756</v>
      </c>
      <c r="E46">
        <v>4.0238211</v>
      </c>
      <c r="F46">
        <v>480087</v>
      </c>
      <c r="G46">
        <v>280</v>
      </c>
      <c r="H46">
        <v>17720</v>
      </c>
      <c r="I46">
        <v>15</v>
      </c>
      <c r="J46">
        <v>28780</v>
      </c>
      <c r="K46">
        <v>34.17131</v>
      </c>
      <c r="L46">
        <v>649100</v>
      </c>
      <c r="M46">
        <v>8639</v>
      </c>
      <c r="N46">
        <v>250230</v>
      </c>
      <c r="P46" s="90">
        <f t="shared" si="404"/>
        <v>0.999198198198198</v>
      </c>
      <c r="Q46" s="90">
        <f t="shared" si="405"/>
        <v>0.364250399458913</v>
      </c>
      <c r="R46" s="90">
        <f t="shared" si="406"/>
        <v>0.589991181980171</v>
      </c>
      <c r="S46" s="90">
        <f t="shared" si="407"/>
        <v>0.285210526315789</v>
      </c>
      <c r="T46" s="90">
        <f t="shared" si="408"/>
        <v>0.887394869445717</v>
      </c>
      <c r="U46" s="90">
        <f t="shared" si="409"/>
        <v>0.584333333333333</v>
      </c>
      <c r="V46" s="91">
        <f t="shared" si="410"/>
        <v>0.293424129999258</v>
      </c>
      <c r="W46" s="91">
        <f t="shared" si="411"/>
        <v>0.53277093899562</v>
      </c>
      <c r="X46" s="90">
        <f t="shared" si="412"/>
        <v>0.463658622841689</v>
      </c>
      <c r="Y46" s="90">
        <f t="shared" si="413"/>
        <v>0.368990030265266</v>
      </c>
      <c r="Z46" s="90">
        <f t="shared" si="414"/>
        <v>0.284072346853757</v>
      </c>
      <c r="AB46" s="89">
        <f t="shared" si="415"/>
        <v>0.129825239081832</v>
      </c>
      <c r="AC46" s="89">
        <f t="shared" si="416"/>
        <v>0.0979198122865073</v>
      </c>
      <c r="AD46" s="89">
        <f t="shared" si="417"/>
        <v>0.109458762550158</v>
      </c>
      <c r="AE46" s="89">
        <f t="shared" si="418"/>
        <v>0.0657406284119859</v>
      </c>
      <c r="AF46" s="89">
        <f t="shared" si="419"/>
        <v>0.146724830964271</v>
      </c>
      <c r="AG46" s="89">
        <f t="shared" si="420"/>
        <v>0.0965574221977417</v>
      </c>
      <c r="AH46" s="89">
        <f t="shared" si="421"/>
        <v>0.0583964445373792</v>
      </c>
      <c r="AI46" s="89">
        <f t="shared" si="422"/>
        <v>0.0973220769456078</v>
      </c>
      <c r="AJ46" s="89">
        <f t="shared" si="423"/>
        <v>0.0914691196248005</v>
      </c>
      <c r="AK46" s="89">
        <f t="shared" si="424"/>
        <v>0.0759473832519182</v>
      </c>
      <c r="AL46" s="89">
        <f t="shared" si="425"/>
        <v>0.0830712497406686</v>
      </c>
      <c r="AN46" s="89">
        <f t="shared" si="389"/>
        <v>-0.265046800241848</v>
      </c>
      <c r="AO46" s="89">
        <f t="shared" si="390"/>
        <v>-0.227527100285962</v>
      </c>
      <c r="AP46" s="89">
        <f t="shared" ref="AP46:AX46" si="456">AD46*LN(AD46)</f>
        <v>-0.242145484330077</v>
      </c>
      <c r="AQ46" s="89">
        <f t="shared" si="456"/>
        <v>-0.178948498656864</v>
      </c>
      <c r="AR46" s="89">
        <f t="shared" si="456"/>
        <v>-0.281593759248172</v>
      </c>
      <c r="AS46" s="89">
        <f t="shared" si="456"/>
        <v>-0.225714310125001</v>
      </c>
      <c r="AT46" s="89">
        <f t="shared" si="456"/>
        <v>-0.165875116604554</v>
      </c>
      <c r="AU46" s="89">
        <f t="shared" si="456"/>
        <v>-0.226734105864863</v>
      </c>
      <c r="AV46" s="89">
        <f t="shared" si="456"/>
        <v>-0.218771619393999</v>
      </c>
      <c r="AW46" s="89">
        <f t="shared" si="456"/>
        <v>-0.195770671356647</v>
      </c>
      <c r="AX46" s="89">
        <f t="shared" si="456"/>
        <v>-0.206685971919867</v>
      </c>
      <c r="AY46" s="89" t="s">
        <v>184</v>
      </c>
      <c r="AZ46" s="92">
        <v>0.26049795615013</v>
      </c>
      <c r="BA46" s="92">
        <v>0.633345720302242</v>
      </c>
      <c r="BB46" s="92">
        <v>0.106156323547628</v>
      </c>
      <c r="BC46" s="92">
        <v>0.0806878306878307</v>
      </c>
      <c r="BD46" s="92">
        <v>0.626984126984127</v>
      </c>
      <c r="BE46" s="92">
        <v>0.292328042328042</v>
      </c>
      <c r="BF46" s="92">
        <v>0.25</v>
      </c>
      <c r="BG46" s="92">
        <v>0.75</v>
      </c>
      <c r="BH46" s="92">
        <v>0.10958605664488</v>
      </c>
      <c r="BI46" s="92">
        <v>0.581263616557734</v>
      </c>
      <c r="BJ46" s="92">
        <v>0.309150326797386</v>
      </c>
      <c r="BL46" s="89">
        <f t="shared" si="428"/>
        <v>0.268188864388753</v>
      </c>
      <c r="BM46" s="89">
        <f t="shared" si="429"/>
        <v>0.196870232356001</v>
      </c>
      <c r="BN46" s="89">
        <f t="shared" si="430"/>
        <v>0.112756426880817</v>
      </c>
      <c r="BO46" s="89">
        <f t="shared" si="431"/>
        <v>0.068854175723902</v>
      </c>
      <c r="BP46" s="89">
        <f t="shared" si="432"/>
        <v>0.413385121886716</v>
      </c>
      <c r="BQ46" s="89">
        <f t="shared" si="433"/>
        <v>0.171059783274797</v>
      </c>
      <c r="BR46" s="89">
        <f t="shared" si="434"/>
        <v>0.108783867102185</v>
      </c>
      <c r="BS46" s="89">
        <f t="shared" si="435"/>
        <v>0.335251794868816</v>
      </c>
      <c r="BT46" s="89">
        <f t="shared" si="436"/>
        <v>0.0867477756226375</v>
      </c>
      <c r="BU46" s="89">
        <f t="shared" si="437"/>
        <v>0.156921411786238</v>
      </c>
      <c r="BV46" s="89">
        <f t="shared" si="438"/>
        <v>0.110115863824508</v>
      </c>
      <c r="BX46" s="89">
        <f t="shared" si="394"/>
        <v>0.577815523625571</v>
      </c>
      <c r="BY46" s="89">
        <f t="shared" si="395"/>
        <v>0.653299080885415</v>
      </c>
      <c r="BZ46" s="89">
        <f t="shared" si="396"/>
        <v>0.444035661971</v>
      </c>
      <c r="CA46" s="89">
        <f t="shared" si="397"/>
        <v>0.353785051233383</v>
      </c>
      <c r="CC46" s="89">
        <f t="shared" si="439"/>
        <v>0.113154712424351</v>
      </c>
      <c r="CD46" s="89">
        <f t="shared" si="440"/>
        <v>0.115907878571285</v>
      </c>
      <c r="CE46" s="89">
        <f t="shared" si="441"/>
        <v>0.0836600798668791</v>
      </c>
      <c r="CF46" s="89">
        <f t="shared" si="442"/>
        <v>0.0815148824484869</v>
      </c>
      <c r="CH46" s="89">
        <f t="shared" si="398"/>
        <v>-0.24656403465898</v>
      </c>
      <c r="CI46" s="89">
        <f t="shared" si="399"/>
        <v>-0.249776790267907</v>
      </c>
      <c r="CJ46" s="89">
        <f t="shared" si="400"/>
        <v>-0.207560102505266</v>
      </c>
      <c r="CK46" s="89">
        <f t="shared" si="401"/>
        <v>-0.204355337844046</v>
      </c>
      <c r="CL46" s="89" t="s">
        <v>184</v>
      </c>
      <c r="CM46" s="92">
        <v>0.133389037433155</v>
      </c>
      <c r="CN46" s="92">
        <v>0.0936831550802139</v>
      </c>
      <c r="CO46" s="92">
        <v>0.293917112299465</v>
      </c>
      <c r="CP46" s="92">
        <v>0.479010695187166</v>
      </c>
      <c r="CR46" s="89">
        <f t="shared" si="444"/>
        <v>0.0412359096685826</v>
      </c>
      <c r="CS46" s="89">
        <f t="shared" si="445"/>
        <v>0.0630063045131778</v>
      </c>
      <c r="CT46" s="89">
        <f t="shared" si="446"/>
        <v>0.162097716351536</v>
      </c>
      <c r="CU46" s="89">
        <f t="shared" si="447"/>
        <v>0.165265703825796</v>
      </c>
      <c r="CV46" s="89">
        <f t="shared" si="403"/>
        <v>0.431605634359093</v>
      </c>
      <c r="CX46">
        <f t="shared" si="336"/>
        <v>0.162097716351536</v>
      </c>
    </row>
    <row r="47" spans="1:102">
      <c r="A47" s="20" t="s">
        <v>53</v>
      </c>
      <c r="B47" s="21">
        <v>2017</v>
      </c>
      <c r="C47" s="20" t="s">
        <v>44</v>
      </c>
      <c r="D47">
        <v>28762</v>
      </c>
      <c r="E47">
        <v>3.9453446</v>
      </c>
      <c r="F47">
        <v>506629</v>
      </c>
      <c r="G47">
        <v>145</v>
      </c>
      <c r="H47">
        <v>17333</v>
      </c>
      <c r="I47">
        <v>15</v>
      </c>
      <c r="J47">
        <v>24862</v>
      </c>
      <c r="K47">
        <v>29.325594</v>
      </c>
      <c r="L47">
        <v>747800</v>
      </c>
      <c r="M47">
        <v>9349</v>
      </c>
      <c r="N47">
        <v>261616</v>
      </c>
      <c r="P47" s="90">
        <f t="shared" si="404"/>
        <v>1.001</v>
      </c>
      <c r="Q47" s="90">
        <f t="shared" si="405"/>
        <v>0.306380476318436</v>
      </c>
      <c r="R47" s="90">
        <f t="shared" si="406"/>
        <v>0.741576597980536</v>
      </c>
      <c r="S47" s="90">
        <f t="shared" si="407"/>
        <v>0.001</v>
      </c>
      <c r="T47" s="90">
        <f t="shared" si="408"/>
        <v>0.710115895556574</v>
      </c>
      <c r="U47" s="90">
        <f t="shared" si="409"/>
        <v>0.584333333333333</v>
      </c>
      <c r="V47" s="91">
        <f t="shared" si="410"/>
        <v>0.584141648734882</v>
      </c>
      <c r="W47" s="91">
        <f t="shared" si="411"/>
        <v>0.742736362431787</v>
      </c>
      <c r="X47" s="90">
        <f t="shared" si="412"/>
        <v>0.66898418972332</v>
      </c>
      <c r="Y47" s="90">
        <f t="shared" si="413"/>
        <v>0.495392024212213</v>
      </c>
      <c r="Z47" s="90">
        <f t="shared" si="414"/>
        <v>0.37273247782718</v>
      </c>
      <c r="AB47" s="89">
        <f t="shared" si="415"/>
        <v>0.130059346138989</v>
      </c>
      <c r="AC47" s="89">
        <f t="shared" si="416"/>
        <v>0.0823628986376334</v>
      </c>
      <c r="AD47" s="89">
        <f t="shared" si="417"/>
        <v>0.137581813475025</v>
      </c>
      <c r="AE47" s="89">
        <f t="shared" si="418"/>
        <v>0.000230498604876865</v>
      </c>
      <c r="AF47" s="89">
        <f t="shared" si="419"/>
        <v>0.11741293343927</v>
      </c>
      <c r="AG47" s="89">
        <f t="shared" si="420"/>
        <v>0.0965574221977417</v>
      </c>
      <c r="AH47" s="89">
        <f t="shared" si="421"/>
        <v>0.116254226918577</v>
      </c>
      <c r="AI47" s="89">
        <f t="shared" si="422"/>
        <v>0.135676779876842</v>
      </c>
      <c r="AJ47" s="89">
        <f t="shared" si="423"/>
        <v>0.131975103799149</v>
      </c>
      <c r="AK47" s="89">
        <f t="shared" si="424"/>
        <v>0.101964077175041</v>
      </c>
      <c r="AL47" s="89">
        <f t="shared" si="425"/>
        <v>0.108998123523724</v>
      </c>
      <c r="AN47" s="89">
        <f t="shared" si="389"/>
        <v>-0.265290427254366</v>
      </c>
      <c r="AO47" s="89">
        <f t="shared" si="390"/>
        <v>-0.205628876692955</v>
      </c>
      <c r="AP47" s="89">
        <f t="shared" ref="AP47:AX47" si="457">AD47*LN(AD47)</f>
        <v>-0.272898553129506</v>
      </c>
      <c r="AQ47" s="89">
        <f t="shared" si="457"/>
        <v>-0.00193048707041946</v>
      </c>
      <c r="AR47" s="89">
        <f t="shared" si="457"/>
        <v>-0.251505338277334</v>
      </c>
      <c r="AS47" s="89">
        <f t="shared" si="457"/>
        <v>-0.225714310125001</v>
      </c>
      <c r="AT47" s="89">
        <f t="shared" si="457"/>
        <v>-0.2501762916474</v>
      </c>
      <c r="AU47" s="89">
        <f t="shared" si="457"/>
        <v>-0.2710116326197</v>
      </c>
      <c r="AV47" s="89">
        <f t="shared" si="457"/>
        <v>-0.267268323251664</v>
      </c>
      <c r="AW47" s="89">
        <f t="shared" si="457"/>
        <v>-0.232797724004732</v>
      </c>
      <c r="AX47" s="89">
        <f t="shared" si="457"/>
        <v>-0.241586123670302</v>
      </c>
      <c r="AY47" s="89" t="s">
        <v>185</v>
      </c>
      <c r="AZ47" s="89">
        <f t="shared" ref="AZ47:BJ47" si="458">AVERAGE(AZ45:AZ46)</f>
        <v>0.268404071256697</v>
      </c>
      <c r="BA47" s="89">
        <f t="shared" si="458"/>
        <v>0.540480484437211</v>
      </c>
      <c r="BB47" s="89">
        <f t="shared" si="458"/>
        <v>0.191115444306093</v>
      </c>
      <c r="BC47" s="89">
        <f t="shared" si="458"/>
        <v>0.241415268269817</v>
      </c>
      <c r="BD47" s="89">
        <f t="shared" si="458"/>
        <v>0.465841234967838</v>
      </c>
      <c r="BE47" s="89">
        <f t="shared" si="458"/>
        <v>0.292743496762345</v>
      </c>
      <c r="BF47" s="89">
        <f t="shared" si="458"/>
        <v>0.370739335931437</v>
      </c>
      <c r="BG47" s="89">
        <f t="shared" si="458"/>
        <v>0.629260664068563</v>
      </c>
      <c r="BH47" s="89">
        <f t="shared" si="458"/>
        <v>0.187094063065137</v>
      </c>
      <c r="BI47" s="89">
        <f t="shared" si="458"/>
        <v>0.425272768680029</v>
      </c>
      <c r="BJ47" s="89">
        <f t="shared" si="458"/>
        <v>0.387633168254834</v>
      </c>
      <c r="BL47" s="89">
        <f t="shared" si="428"/>
        <v>0.268672475327954</v>
      </c>
      <c r="BM47" s="89">
        <f t="shared" si="429"/>
        <v>0.165592668262692</v>
      </c>
      <c r="BN47" s="89">
        <f t="shared" si="430"/>
        <v>0.141726741010051</v>
      </c>
      <c r="BO47" s="89">
        <f t="shared" si="431"/>
        <v>0.000241415268269817</v>
      </c>
      <c r="BP47" s="89">
        <f t="shared" si="432"/>
        <v>0.330801265756366</v>
      </c>
      <c r="BQ47" s="89">
        <f t="shared" si="433"/>
        <v>0.171059783274797</v>
      </c>
      <c r="BR47" s="89">
        <f t="shared" si="434"/>
        <v>0.216564286941865</v>
      </c>
      <c r="BS47" s="89">
        <f t="shared" si="435"/>
        <v>0.467374776651695</v>
      </c>
      <c r="BT47" s="89">
        <f t="shared" si="436"/>
        <v>0.125162970181674</v>
      </c>
      <c r="BU47" s="89">
        <f t="shared" si="437"/>
        <v>0.210676737718732</v>
      </c>
      <c r="BV47" s="89">
        <f t="shared" si="438"/>
        <v>0.144483471291624</v>
      </c>
      <c r="BX47" s="89">
        <f t="shared" si="394"/>
        <v>0.575991884600697</v>
      </c>
      <c r="BY47" s="89">
        <f t="shared" si="395"/>
        <v>0.502102464299433</v>
      </c>
      <c r="BZ47" s="89">
        <f t="shared" si="396"/>
        <v>0.68393906359356</v>
      </c>
      <c r="CA47" s="89">
        <f t="shared" si="397"/>
        <v>0.480323179192031</v>
      </c>
      <c r="CC47" s="89">
        <f t="shared" si="439"/>
        <v>0.112797585727355</v>
      </c>
      <c r="CD47" s="89">
        <f t="shared" si="440"/>
        <v>0.089082677697153</v>
      </c>
      <c r="CE47" s="89">
        <f t="shared" si="441"/>
        <v>0.128859912805951</v>
      </c>
      <c r="CF47" s="89">
        <f t="shared" si="442"/>
        <v>0.110670270981273</v>
      </c>
      <c r="CH47" s="89">
        <f t="shared" si="398"/>
        <v>-0.246142418391229</v>
      </c>
      <c r="CI47" s="89">
        <f t="shared" si="399"/>
        <v>-0.215418874016283</v>
      </c>
      <c r="CJ47" s="89">
        <f t="shared" si="400"/>
        <v>-0.264037751358011</v>
      </c>
      <c r="CK47" s="89">
        <f t="shared" si="401"/>
        <v>-0.243607403821376</v>
      </c>
      <c r="CL47" s="89" t="s">
        <v>185</v>
      </c>
      <c r="CM47" s="89">
        <f t="shared" ref="CM47:CP47" si="459">AVERAGE(CM45:CM46)</f>
        <v>0.0713651814161084</v>
      </c>
      <c r="CN47" s="89">
        <f t="shared" si="459"/>
        <v>0.0964432774461974</v>
      </c>
      <c r="CO47" s="89">
        <f t="shared" si="459"/>
        <v>0.365055625559469</v>
      </c>
      <c r="CP47" s="89">
        <f t="shared" si="459"/>
        <v>0.467135915578226</v>
      </c>
      <c r="CR47" s="89">
        <f t="shared" si="444"/>
        <v>0.0411057653387349</v>
      </c>
      <c r="CS47" s="89">
        <f t="shared" si="445"/>
        <v>0.0484244072708497</v>
      </c>
      <c r="CT47" s="89">
        <f t="shared" si="446"/>
        <v>0.249675802704704</v>
      </c>
      <c r="CU47" s="89">
        <f t="shared" si="447"/>
        <v>0.224376208085314</v>
      </c>
      <c r="CV47" s="89">
        <f t="shared" si="403"/>
        <v>0.563582183399603</v>
      </c>
      <c r="CX47">
        <f t="shared" si="336"/>
        <v>0.224376208085314</v>
      </c>
    </row>
    <row r="48" spans="1:102">
      <c r="A48" s="20" t="s">
        <v>53</v>
      </c>
      <c r="B48" s="21">
        <v>2018</v>
      </c>
      <c r="C48" s="20" t="s">
        <v>44</v>
      </c>
      <c r="D48">
        <v>28670</v>
      </c>
      <c r="E48">
        <v>3.9279386</v>
      </c>
      <c r="F48">
        <v>454796</v>
      </c>
      <c r="G48">
        <v>534</v>
      </c>
      <c r="H48">
        <v>16946</v>
      </c>
      <c r="I48">
        <v>16</v>
      </c>
      <c r="J48">
        <v>22511</v>
      </c>
      <c r="K48">
        <v>27.835501</v>
      </c>
      <c r="L48">
        <v>760800</v>
      </c>
      <c r="M48">
        <v>10059</v>
      </c>
      <c r="N48">
        <v>250100</v>
      </c>
      <c r="P48" s="90">
        <f t="shared" si="404"/>
        <v>0.973372372372372</v>
      </c>
      <c r="Q48" s="90">
        <f t="shared" si="405"/>
        <v>0.293544992037369</v>
      </c>
      <c r="R48" s="90">
        <f t="shared" si="406"/>
        <v>0.445550418056381</v>
      </c>
      <c r="S48" s="90">
        <f t="shared" si="407"/>
        <v>0.819947368421053</v>
      </c>
      <c r="T48" s="90">
        <f t="shared" si="408"/>
        <v>0.53283692166743</v>
      </c>
      <c r="U48" s="90">
        <f t="shared" si="409"/>
        <v>0.626</v>
      </c>
      <c r="V48" s="91">
        <f t="shared" si="410"/>
        <v>0.758587000074201</v>
      </c>
      <c r="W48" s="91">
        <f t="shared" si="411"/>
        <v>0.807302260991311</v>
      </c>
      <c r="X48" s="90">
        <f t="shared" si="412"/>
        <v>0.696028084044102</v>
      </c>
      <c r="Y48" s="90">
        <f t="shared" si="413"/>
        <v>0.62179401815916</v>
      </c>
      <c r="Z48" s="90">
        <f t="shared" si="414"/>
        <v>0.283060067121933</v>
      </c>
      <c r="AB48" s="89">
        <f t="shared" si="415"/>
        <v>0.126469704595912</v>
      </c>
      <c r="AC48" s="89">
        <f t="shared" si="416"/>
        <v>0.078912392575662</v>
      </c>
      <c r="AD48" s="89">
        <f t="shared" si="417"/>
        <v>0.082661231055138</v>
      </c>
      <c r="AE48" s="89">
        <f t="shared" si="418"/>
        <v>0.18899672449351</v>
      </c>
      <c r="AF48" s="89">
        <f t="shared" si="419"/>
        <v>0.0881010359142699</v>
      </c>
      <c r="AG48" s="89">
        <f t="shared" si="420"/>
        <v>0.103442577802258</v>
      </c>
      <c r="AH48" s="89">
        <f t="shared" si="421"/>
        <v>0.150971849781822</v>
      </c>
      <c r="AI48" s="89">
        <f t="shared" si="422"/>
        <v>0.147471130671422</v>
      </c>
      <c r="AJ48" s="89">
        <f t="shared" si="423"/>
        <v>0.137310238492833</v>
      </c>
      <c r="AK48" s="89">
        <f t="shared" si="424"/>
        <v>0.127980771098165</v>
      </c>
      <c r="AL48" s="89">
        <f t="shared" si="425"/>
        <v>0.0827752288736568</v>
      </c>
      <c r="AN48" s="89">
        <f t="shared" si="389"/>
        <v>-0.261508046443219</v>
      </c>
      <c r="AO48" s="89">
        <f t="shared" si="390"/>
        <v>-0.200391470948917</v>
      </c>
      <c r="AP48" s="89">
        <f t="shared" ref="AP48:AX48" si="460">AD48*LN(AD48)</f>
        <v>-0.206074827361937</v>
      </c>
      <c r="AQ48" s="89">
        <f t="shared" si="460"/>
        <v>-0.314873380338577</v>
      </c>
      <c r="AR48" s="89">
        <f t="shared" si="460"/>
        <v>-0.214021290534426</v>
      </c>
      <c r="AS48" s="89">
        <f t="shared" si="460"/>
        <v>-0.234684171634407</v>
      </c>
      <c r="AT48" s="89">
        <f t="shared" si="460"/>
        <v>-0.285436722065151</v>
      </c>
      <c r="AU48" s="89">
        <f t="shared" si="460"/>
        <v>-0.282277860435097</v>
      </c>
      <c r="AV48" s="89">
        <f t="shared" si="460"/>
        <v>-0.272631181003743</v>
      </c>
      <c r="AW48" s="89">
        <f t="shared" si="460"/>
        <v>-0.263112500050912</v>
      </c>
      <c r="AX48" s="89">
        <f t="shared" si="460"/>
        <v>-0.206244948055866</v>
      </c>
      <c r="BL48" s="89">
        <f t="shared" si="428"/>
        <v>0.261257107593535</v>
      </c>
      <c r="BM48" s="89">
        <f t="shared" si="429"/>
        <v>0.158655339500474</v>
      </c>
      <c r="BN48" s="89">
        <f t="shared" si="430"/>
        <v>0.0851515661076106</v>
      </c>
      <c r="BO48" s="89">
        <f t="shared" si="431"/>
        <v>0.197947813914499</v>
      </c>
      <c r="BP48" s="89">
        <f t="shared" si="432"/>
        <v>0.248217409626017</v>
      </c>
      <c r="BQ48" s="89">
        <f t="shared" si="433"/>
        <v>0.183257428973228</v>
      </c>
      <c r="BR48" s="89">
        <f t="shared" si="434"/>
        <v>0.28123804065373</v>
      </c>
      <c r="BS48" s="89">
        <f t="shared" si="435"/>
        <v>0.508003556855445</v>
      </c>
      <c r="BT48" s="89">
        <f t="shared" si="436"/>
        <v>0.130222722251254</v>
      </c>
      <c r="BU48" s="89">
        <f t="shared" si="437"/>
        <v>0.264432063651226</v>
      </c>
      <c r="BV48" s="89">
        <f t="shared" si="438"/>
        <v>0.109723470624901</v>
      </c>
      <c r="BX48" s="89">
        <f t="shared" si="394"/>
        <v>0.50506401320162</v>
      </c>
      <c r="BY48" s="89">
        <f t="shared" si="395"/>
        <v>0.629422652513744</v>
      </c>
      <c r="BZ48" s="89">
        <f t="shared" si="396"/>
        <v>0.789241597509175</v>
      </c>
      <c r="CA48" s="89">
        <f t="shared" si="397"/>
        <v>0.504378256527381</v>
      </c>
      <c r="CC48" s="89">
        <f t="shared" si="439"/>
        <v>0.0989076458367221</v>
      </c>
      <c r="CD48" s="89">
        <f t="shared" si="440"/>
        <v>0.111671738889795</v>
      </c>
      <c r="CE48" s="89">
        <f t="shared" si="441"/>
        <v>0.148699802148308</v>
      </c>
      <c r="CF48" s="89">
        <f t="shared" si="442"/>
        <v>0.116212751632856</v>
      </c>
      <c r="CH48" s="89">
        <f t="shared" si="398"/>
        <v>-0.228829637018556</v>
      </c>
      <c r="CI48" s="89">
        <f t="shared" si="399"/>
        <v>-0.244805849510884</v>
      </c>
      <c r="CJ48" s="89">
        <f t="shared" si="400"/>
        <v>-0.283395912855207</v>
      </c>
      <c r="CK48" s="89">
        <f t="shared" si="401"/>
        <v>-0.25012850571954</v>
      </c>
      <c r="CR48" s="89">
        <f t="shared" si="444"/>
        <v>0.0360439849288814</v>
      </c>
      <c r="CS48" s="89">
        <f t="shared" si="445"/>
        <v>0.0607035835073045</v>
      </c>
      <c r="CT48" s="89">
        <f t="shared" si="446"/>
        <v>0.288117085096266</v>
      </c>
      <c r="CU48" s="89">
        <f t="shared" si="447"/>
        <v>0.235613198660668</v>
      </c>
      <c r="CV48" s="89">
        <f t="shared" si="403"/>
        <v>0.62047785219312</v>
      </c>
      <c r="CX48">
        <f t="shared" si="336"/>
        <v>0.235613198660668</v>
      </c>
    </row>
    <row r="49" spans="1:102">
      <c r="A49" s="20" t="s">
        <v>53</v>
      </c>
      <c r="B49" s="21">
        <v>2019</v>
      </c>
      <c r="C49" s="20" t="s">
        <v>44</v>
      </c>
      <c r="D49">
        <v>28698</v>
      </c>
      <c r="E49">
        <v>3.7957</v>
      </c>
      <c r="F49">
        <v>487215</v>
      </c>
      <c r="G49">
        <v>409</v>
      </c>
      <c r="H49">
        <v>16559</v>
      </c>
      <c r="I49">
        <v>11</v>
      </c>
      <c r="J49">
        <v>21422</v>
      </c>
      <c r="K49">
        <v>26.345407</v>
      </c>
      <c r="L49">
        <v>775200</v>
      </c>
      <c r="M49">
        <v>10769</v>
      </c>
      <c r="N49">
        <v>265400</v>
      </c>
      <c r="P49" s="90">
        <f t="shared" si="404"/>
        <v>0.981780780780781</v>
      </c>
      <c r="Q49" s="90">
        <f t="shared" si="405"/>
        <v>0.196029970111005</v>
      </c>
      <c r="R49" s="90">
        <f t="shared" si="406"/>
        <v>0.630700278704254</v>
      </c>
      <c r="S49" s="90">
        <f t="shared" si="407"/>
        <v>0.556789473684211</v>
      </c>
      <c r="T49" s="90">
        <f t="shared" si="408"/>
        <v>0.355557947778287</v>
      </c>
      <c r="U49" s="90">
        <f t="shared" si="409"/>
        <v>0.417666666666667</v>
      </c>
      <c r="V49" s="91">
        <f t="shared" si="410"/>
        <v>0.8393913333828</v>
      </c>
      <c r="W49" s="91">
        <f t="shared" si="411"/>
        <v>0.87186820288095</v>
      </c>
      <c r="X49" s="90">
        <f t="shared" si="412"/>
        <v>0.725984397753276</v>
      </c>
      <c r="Y49" s="90">
        <f t="shared" si="413"/>
        <v>0.748196012106106</v>
      </c>
      <c r="Z49" s="90">
        <f t="shared" si="414"/>
        <v>0.402197604790419</v>
      </c>
      <c r="AB49" s="89">
        <f t="shared" si="415"/>
        <v>0.127562204195979</v>
      </c>
      <c r="AC49" s="89">
        <f t="shared" si="416"/>
        <v>0.0526978636243457</v>
      </c>
      <c r="AD49" s="89">
        <f t="shared" si="417"/>
        <v>0.117011362466986</v>
      </c>
      <c r="AE49" s="89">
        <f t="shared" si="418"/>
        <v>0.128339196894335</v>
      </c>
      <c r="AF49" s="89">
        <f t="shared" si="419"/>
        <v>0.0587891383892696</v>
      </c>
      <c r="AG49" s="89">
        <f t="shared" si="420"/>
        <v>0.069016799779675</v>
      </c>
      <c r="AH49" s="89">
        <f t="shared" si="421"/>
        <v>0.167053300780578</v>
      </c>
      <c r="AI49" s="89">
        <f t="shared" si="422"/>
        <v>0.159265489381181</v>
      </c>
      <c r="AJ49" s="89">
        <f t="shared" si="423"/>
        <v>0.143219926153528</v>
      </c>
      <c r="AK49" s="89">
        <f t="shared" si="424"/>
        <v>0.153997465021288</v>
      </c>
      <c r="AL49" s="89">
        <f t="shared" si="425"/>
        <v>0.117614607837362</v>
      </c>
      <c r="AN49" s="89">
        <f t="shared" si="389"/>
        <v>-0.262669860399112</v>
      </c>
      <c r="AO49" s="89">
        <f t="shared" si="390"/>
        <v>-0.1550993173751</v>
      </c>
      <c r="AP49" s="89">
        <f t="shared" ref="AP49:AX49" si="461">AD49*LN(AD49)</f>
        <v>-0.25104603334806</v>
      </c>
      <c r="AQ49" s="89">
        <f t="shared" si="461"/>
        <v>-0.263490451539082</v>
      </c>
      <c r="AR49" s="89">
        <f t="shared" si="461"/>
        <v>-0.166596552337271</v>
      </c>
      <c r="AS49" s="89">
        <f t="shared" si="461"/>
        <v>-0.184509880318222</v>
      </c>
      <c r="AT49" s="89">
        <f t="shared" si="461"/>
        <v>-0.298932251314054</v>
      </c>
      <c r="AU49" s="89">
        <f t="shared" si="461"/>
        <v>-0.292599805731957</v>
      </c>
      <c r="AV49" s="89">
        <f t="shared" si="461"/>
        <v>-0.278329864301133</v>
      </c>
      <c r="AW49" s="89">
        <f t="shared" si="461"/>
        <v>-0.288101404704439</v>
      </c>
      <c r="AX49" s="89">
        <f t="shared" si="461"/>
        <v>-0.251735489075845</v>
      </c>
      <c r="BL49" s="89">
        <f t="shared" si="428"/>
        <v>0.263513958643141</v>
      </c>
      <c r="BM49" s="89">
        <f t="shared" si="429"/>
        <v>0.105950373209808</v>
      </c>
      <c r="BN49" s="89">
        <f t="shared" si="430"/>
        <v>0.12053656398854</v>
      </c>
      <c r="BO49" s="89">
        <f t="shared" si="431"/>
        <v>0.134417480159284</v>
      </c>
      <c r="BP49" s="89">
        <f t="shared" si="432"/>
        <v>0.165633553495667</v>
      </c>
      <c r="BQ49" s="89">
        <f t="shared" si="433"/>
        <v>0.122269200481073</v>
      </c>
      <c r="BR49" s="89">
        <f t="shared" si="434"/>
        <v>0.311195385524943</v>
      </c>
      <c r="BS49" s="89">
        <f t="shared" si="435"/>
        <v>0.548632364325131</v>
      </c>
      <c r="BT49" s="89">
        <f t="shared" si="436"/>
        <v>0.135827370697557</v>
      </c>
      <c r="BU49" s="89">
        <f t="shared" si="437"/>
        <v>0.318187389583721</v>
      </c>
      <c r="BV49" s="89">
        <f t="shared" si="438"/>
        <v>0.155905131809416</v>
      </c>
      <c r="BX49" s="89">
        <f t="shared" si="394"/>
        <v>0.490000895841489</v>
      </c>
      <c r="BY49" s="89">
        <f t="shared" si="395"/>
        <v>0.422320234136024</v>
      </c>
      <c r="BZ49" s="89">
        <f t="shared" si="396"/>
        <v>0.859827749850074</v>
      </c>
      <c r="CA49" s="89">
        <f t="shared" si="397"/>
        <v>0.609919892090693</v>
      </c>
      <c r="CC49" s="89">
        <f t="shared" si="439"/>
        <v>0.0959578069289596</v>
      </c>
      <c r="CD49" s="89">
        <f t="shared" si="440"/>
        <v>0.0749277686876473</v>
      </c>
      <c r="CE49" s="89">
        <f t="shared" si="441"/>
        <v>0.161998831140986</v>
      </c>
      <c r="CF49" s="89">
        <f t="shared" si="442"/>
        <v>0.140530381748576</v>
      </c>
      <c r="CH49" s="89">
        <f t="shared" si="398"/>
        <v>-0.224910388657172</v>
      </c>
      <c r="CI49" s="89">
        <f t="shared" si="399"/>
        <v>-0.194155135530497</v>
      </c>
      <c r="CJ49" s="89">
        <f t="shared" si="400"/>
        <v>-0.294864790233069</v>
      </c>
      <c r="CK49" s="89">
        <f t="shared" si="401"/>
        <v>-0.275767205124584</v>
      </c>
      <c r="CR49" s="89">
        <f t="shared" si="444"/>
        <v>0.0349690028257835</v>
      </c>
      <c r="CS49" s="89">
        <f t="shared" si="445"/>
        <v>0.0407299475119236</v>
      </c>
      <c r="CT49" s="89">
        <f t="shared" si="446"/>
        <v>0.313884957094909</v>
      </c>
      <c r="CU49" s="89">
        <f t="shared" si="447"/>
        <v>0.284915487221159</v>
      </c>
      <c r="CV49" s="89">
        <f t="shared" si="403"/>
        <v>0.674499394653775</v>
      </c>
      <c r="CX49">
        <f t="shared" si="336"/>
        <v>0.284915487221159</v>
      </c>
    </row>
    <row r="50" spans="1:102">
      <c r="A50" s="20" t="s">
        <v>53</v>
      </c>
      <c r="B50" s="21">
        <v>2020</v>
      </c>
      <c r="C50" s="20" t="s">
        <v>44</v>
      </c>
      <c r="D50">
        <v>28726</v>
      </c>
      <c r="E50">
        <v>3.6634615</v>
      </c>
      <c r="F50">
        <v>519634</v>
      </c>
      <c r="G50">
        <v>439</v>
      </c>
      <c r="H50">
        <v>16172</v>
      </c>
      <c r="I50">
        <v>6</v>
      </c>
      <c r="J50">
        <v>20333</v>
      </c>
      <c r="K50">
        <v>24.855314</v>
      </c>
      <c r="L50">
        <v>820170</v>
      </c>
      <c r="M50">
        <v>11479</v>
      </c>
      <c r="N50">
        <v>314810</v>
      </c>
      <c r="P50" s="90">
        <f t="shared" si="404"/>
        <v>0.990189189189189</v>
      </c>
      <c r="Q50" s="90">
        <f t="shared" si="405"/>
        <v>0.0985150219263639</v>
      </c>
      <c r="R50" s="90">
        <f t="shared" si="406"/>
        <v>0.815850139352127</v>
      </c>
      <c r="S50" s="90">
        <f t="shared" si="407"/>
        <v>0.619947368421053</v>
      </c>
      <c r="T50" s="90">
        <f t="shared" si="408"/>
        <v>0.178278973889143</v>
      </c>
      <c r="U50" s="90">
        <f t="shared" si="409"/>
        <v>0.209333333333333</v>
      </c>
      <c r="V50" s="91">
        <f t="shared" si="410"/>
        <v>0.9201956666914</v>
      </c>
      <c r="W50" s="91">
        <f t="shared" si="411"/>
        <v>0.936434101440475</v>
      </c>
      <c r="X50" s="90">
        <f t="shared" si="412"/>
        <v>0.819535469107551</v>
      </c>
      <c r="Y50" s="90">
        <f t="shared" si="413"/>
        <v>0.874598006053053</v>
      </c>
      <c r="Z50" s="90">
        <f t="shared" si="414"/>
        <v>0.786941770555119</v>
      </c>
      <c r="AB50" s="89">
        <f t="shared" si="415"/>
        <v>0.128654703796046</v>
      </c>
      <c r="AC50" s="89">
        <f t="shared" si="416"/>
        <v>0.0264833544966883</v>
      </c>
      <c r="AD50" s="89">
        <f t="shared" si="417"/>
        <v>0.151361493878834</v>
      </c>
      <c r="AE50" s="89">
        <f t="shared" si="418"/>
        <v>0.142897003518137</v>
      </c>
      <c r="AF50" s="89">
        <f t="shared" si="419"/>
        <v>0.0294772408642692</v>
      </c>
      <c r="AG50" s="89">
        <f t="shared" si="420"/>
        <v>0.0345910217570917</v>
      </c>
      <c r="AH50" s="89">
        <f t="shared" si="421"/>
        <v>0.183134751779334</v>
      </c>
      <c r="AI50" s="89">
        <f t="shared" si="422"/>
        <v>0.171059840175761</v>
      </c>
      <c r="AJ50" s="89">
        <f t="shared" si="423"/>
        <v>0.161675388243908</v>
      </c>
      <c r="AK50" s="89">
        <f t="shared" si="424"/>
        <v>0.180014158944411</v>
      </c>
      <c r="AL50" s="89">
        <f t="shared" si="425"/>
        <v>0.230125308137798</v>
      </c>
      <c r="AN50" s="89">
        <f t="shared" si="389"/>
        <v>-0.263822317586868</v>
      </c>
      <c r="AO50" s="89">
        <f t="shared" si="390"/>
        <v>-0.0961673864032956</v>
      </c>
      <c r="AP50" s="89">
        <f t="shared" ref="AP50:AX50" si="462">AD50*LN(AD50)</f>
        <v>-0.285783260825705</v>
      </c>
      <c r="AQ50" s="89">
        <f t="shared" si="462"/>
        <v>-0.278024863194005</v>
      </c>
      <c r="AR50" s="89">
        <f t="shared" si="462"/>
        <v>-0.103881829572832</v>
      </c>
      <c r="AS50" s="89">
        <f t="shared" si="462"/>
        <v>-0.116369770405662</v>
      </c>
      <c r="AT50" s="89">
        <f t="shared" si="462"/>
        <v>-0.310877293490988</v>
      </c>
      <c r="AU50" s="89">
        <f t="shared" si="462"/>
        <v>-0.302047517138222</v>
      </c>
      <c r="AV50" s="89">
        <f t="shared" si="462"/>
        <v>-0.294599190210344</v>
      </c>
      <c r="AW50" s="89">
        <f t="shared" si="462"/>
        <v>-0.308673837290893</v>
      </c>
      <c r="AX50" s="89">
        <f t="shared" si="462"/>
        <v>-0.338084293205867</v>
      </c>
      <c r="BL50" s="89">
        <f t="shared" si="428"/>
        <v>0.265770809692747</v>
      </c>
      <c r="BM50" s="89">
        <f t="shared" si="429"/>
        <v>0.0532454467751036</v>
      </c>
      <c r="BN50" s="89">
        <f t="shared" si="430"/>
        <v>0.155921561869469</v>
      </c>
      <c r="BO50" s="89">
        <f t="shared" si="431"/>
        <v>0.149664760260536</v>
      </c>
      <c r="BP50" s="89">
        <f t="shared" si="432"/>
        <v>0.0830496973653172</v>
      </c>
      <c r="BQ50" s="89">
        <f t="shared" si="433"/>
        <v>0.0612809719889175</v>
      </c>
      <c r="BR50" s="89">
        <f t="shared" si="434"/>
        <v>0.341152730396156</v>
      </c>
      <c r="BS50" s="89">
        <f t="shared" si="435"/>
        <v>0.589261144528881</v>
      </c>
      <c r="BT50" s="89">
        <f t="shared" si="436"/>
        <v>0.153330220741325</v>
      </c>
      <c r="BU50" s="89">
        <f t="shared" si="437"/>
        <v>0.371942715516215</v>
      </c>
      <c r="BV50" s="89">
        <f t="shared" si="438"/>
        <v>0.305044731752349</v>
      </c>
      <c r="BX50" s="89">
        <f t="shared" si="394"/>
        <v>0.47493781833732</v>
      </c>
      <c r="BY50" s="89">
        <f t="shared" si="395"/>
        <v>0.29399542961477</v>
      </c>
      <c r="BZ50" s="89">
        <f t="shared" si="396"/>
        <v>0.930413874925037</v>
      </c>
      <c r="CA50" s="89">
        <f t="shared" si="397"/>
        <v>0.830317668009889</v>
      </c>
      <c r="CC50" s="89">
        <f t="shared" si="439"/>
        <v>0.0930079758262659</v>
      </c>
      <c r="CD50" s="89">
        <f t="shared" si="440"/>
        <v>0.0521604691531449</v>
      </c>
      <c r="CE50" s="89">
        <f t="shared" si="441"/>
        <v>0.175297854996531</v>
      </c>
      <c r="CF50" s="89">
        <f t="shared" si="442"/>
        <v>0.191311777777968</v>
      </c>
      <c r="CH50" s="89">
        <f t="shared" si="398"/>
        <v>-0.220900455743722</v>
      </c>
      <c r="CI50" s="89">
        <f t="shared" si="399"/>
        <v>-0.154052313548843</v>
      </c>
      <c r="CJ50" s="89">
        <f t="shared" si="400"/>
        <v>-0.305240672169873</v>
      </c>
      <c r="CK50" s="89">
        <f t="shared" si="401"/>
        <v>-0.316401143877657</v>
      </c>
      <c r="CR50" s="89">
        <f t="shared" si="444"/>
        <v>0.0338940235670136</v>
      </c>
      <c r="CS50" s="89">
        <f t="shared" si="445"/>
        <v>0.0283538827862513</v>
      </c>
      <c r="CT50" s="89">
        <f t="shared" si="446"/>
        <v>0.339652819139969</v>
      </c>
      <c r="CU50" s="89">
        <f t="shared" si="447"/>
        <v>0.387871204066577</v>
      </c>
      <c r="CV50" s="89">
        <f t="shared" si="403"/>
        <v>0.789771929559811</v>
      </c>
      <c r="CX50">
        <f t="shared" si="336"/>
        <v>0.339652819139969</v>
      </c>
    </row>
    <row r="51" spans="1:102">
      <c r="A51" s="7" t="s">
        <v>53</v>
      </c>
      <c r="B51" s="9">
        <v>2021</v>
      </c>
      <c r="C51" s="8" t="s">
        <v>44</v>
      </c>
      <c r="D51">
        <v>28754</v>
      </c>
      <c r="E51">
        <v>3.5312229</v>
      </c>
      <c r="F51">
        <v>552053</v>
      </c>
      <c r="G51">
        <v>620</v>
      </c>
      <c r="H51">
        <v>15785</v>
      </c>
      <c r="I51">
        <v>1</v>
      </c>
      <c r="J51">
        <v>19244</v>
      </c>
      <c r="K51">
        <v>23.365221</v>
      </c>
      <c r="L51">
        <v>907400</v>
      </c>
      <c r="M51">
        <v>12189</v>
      </c>
      <c r="N51">
        <v>342300</v>
      </c>
      <c r="P51" s="90">
        <f t="shared" si="404"/>
        <v>0.998597597597598</v>
      </c>
      <c r="Q51" s="90">
        <f t="shared" si="405"/>
        <v>0.001</v>
      </c>
      <c r="R51" s="90">
        <f t="shared" si="406"/>
        <v>1.001</v>
      </c>
      <c r="S51" s="90">
        <f t="shared" si="407"/>
        <v>1.001</v>
      </c>
      <c r="T51" s="90">
        <f t="shared" si="408"/>
        <v>0.001</v>
      </c>
      <c r="U51" s="90">
        <f t="shared" si="409"/>
        <v>0.001</v>
      </c>
      <c r="V51" s="91">
        <f t="shared" si="410"/>
        <v>1.001</v>
      </c>
      <c r="W51" s="91">
        <f t="shared" si="411"/>
        <v>1.001</v>
      </c>
      <c r="X51" s="90">
        <f t="shared" si="412"/>
        <v>1.001</v>
      </c>
      <c r="Y51" s="90">
        <f t="shared" si="413"/>
        <v>1.001</v>
      </c>
      <c r="Z51" s="90">
        <f t="shared" si="414"/>
        <v>1.001</v>
      </c>
      <c r="AB51" s="89">
        <f t="shared" si="415"/>
        <v>0.129747203396113</v>
      </c>
      <c r="AC51" s="89">
        <f t="shared" si="416"/>
        <v>0.00026882554537199</v>
      </c>
      <c r="AD51" s="89">
        <f t="shared" si="417"/>
        <v>0.185711625290682</v>
      </c>
      <c r="AE51" s="89">
        <f t="shared" si="418"/>
        <v>0.230729103481742</v>
      </c>
      <c r="AF51" s="89">
        <f t="shared" si="419"/>
        <v>0.000165343339268929</v>
      </c>
      <c r="AG51" s="89">
        <f t="shared" si="420"/>
        <v>0.0001652437345084</v>
      </c>
      <c r="AH51" s="89">
        <f t="shared" si="421"/>
        <v>0.199216202778089</v>
      </c>
      <c r="AI51" s="89">
        <f t="shared" si="422"/>
        <v>0.182854190970342</v>
      </c>
      <c r="AJ51" s="89">
        <f t="shared" si="423"/>
        <v>0.197474142038522</v>
      </c>
      <c r="AK51" s="89">
        <f t="shared" si="424"/>
        <v>0.206030852867534</v>
      </c>
      <c r="AL51" s="89">
        <f t="shared" si="425"/>
        <v>0.292722336092847</v>
      </c>
      <c r="AN51" s="89">
        <f t="shared" si="389"/>
        <v>-0.26496549746345</v>
      </c>
      <c r="AO51" s="89">
        <f t="shared" si="390"/>
        <v>-0.00221013522056311</v>
      </c>
      <c r="AP51" s="89">
        <f t="shared" ref="AP51:AX51" si="463">AD51*LN(AD51)</f>
        <v>-0.312656702882791</v>
      </c>
      <c r="AQ51" s="89">
        <f t="shared" si="463"/>
        <v>-0.338366761083275</v>
      </c>
      <c r="AR51" s="89">
        <f t="shared" si="463"/>
        <v>-0.00143972487834001</v>
      </c>
      <c r="AS51" s="89">
        <f t="shared" si="463"/>
        <v>-0.0014389571459951</v>
      </c>
      <c r="AT51" s="89">
        <f t="shared" si="463"/>
        <v>-0.321408368888655</v>
      </c>
      <c r="AU51" s="89">
        <f t="shared" si="463"/>
        <v>-0.310681378036416</v>
      </c>
      <c r="AV51" s="89">
        <f t="shared" si="463"/>
        <v>-0.320332211415042</v>
      </c>
      <c r="AW51" s="89">
        <f t="shared" si="463"/>
        <v>-0.325472985322719</v>
      </c>
      <c r="AX51" s="89">
        <f t="shared" si="463"/>
        <v>-0.359618399199578</v>
      </c>
      <c r="BL51" s="89">
        <f t="shared" si="428"/>
        <v>0.268027660742353</v>
      </c>
      <c r="BM51" s="89">
        <f t="shared" si="429"/>
        <v>0.000540480484437211</v>
      </c>
      <c r="BN51" s="89">
        <f t="shared" si="430"/>
        <v>0.191306559750399</v>
      </c>
      <c r="BO51" s="89">
        <f t="shared" si="431"/>
        <v>0.241656683538087</v>
      </c>
      <c r="BP51" s="89">
        <f t="shared" si="432"/>
        <v>0.000465841234967838</v>
      </c>
      <c r="BQ51" s="89">
        <f t="shared" si="433"/>
        <v>0.000292743496762345</v>
      </c>
      <c r="BR51" s="89">
        <f t="shared" si="434"/>
        <v>0.371110075267369</v>
      </c>
      <c r="BS51" s="89">
        <f t="shared" si="435"/>
        <v>0.629889924732632</v>
      </c>
      <c r="BT51" s="89">
        <f t="shared" si="436"/>
        <v>0.187281157128202</v>
      </c>
      <c r="BU51" s="89">
        <f t="shared" si="437"/>
        <v>0.425698041448709</v>
      </c>
      <c r="BV51" s="89">
        <f t="shared" si="438"/>
        <v>0.388020801423089</v>
      </c>
      <c r="BX51" s="89">
        <f t="shared" si="394"/>
        <v>0.459874700977189</v>
      </c>
      <c r="BY51" s="89">
        <f t="shared" si="395"/>
        <v>0.242415268269817</v>
      </c>
      <c r="BZ51" s="89">
        <f t="shared" si="396"/>
        <v>1.001</v>
      </c>
      <c r="CA51" s="89">
        <f t="shared" si="397"/>
        <v>1.001</v>
      </c>
      <c r="CC51" s="89">
        <f t="shared" si="439"/>
        <v>0.0900581369185033</v>
      </c>
      <c r="CD51" s="89">
        <f t="shared" si="440"/>
        <v>0.043009152010994</v>
      </c>
      <c r="CE51" s="89">
        <f t="shared" si="441"/>
        <v>0.188596878852076</v>
      </c>
      <c r="CF51" s="89">
        <f t="shared" si="442"/>
        <v>0.230638341123996</v>
      </c>
      <c r="CH51" s="89">
        <f t="shared" si="398"/>
        <v>-0.216796939624588</v>
      </c>
      <c r="CI51" s="89">
        <f t="shared" si="399"/>
        <v>-0.135321516343986</v>
      </c>
      <c r="CJ51" s="89">
        <f t="shared" si="400"/>
        <v>-0.314606649647692</v>
      </c>
      <c r="CK51" s="89">
        <f t="shared" si="401"/>
        <v>-0.338324401593805</v>
      </c>
      <c r="CR51" s="89">
        <f t="shared" si="444"/>
        <v>0.0328190414639157</v>
      </c>
      <c r="CS51" s="89">
        <f t="shared" si="445"/>
        <v>0.0233793229749404</v>
      </c>
      <c r="CT51" s="89">
        <f t="shared" si="446"/>
        <v>0.365420681185028</v>
      </c>
      <c r="CU51" s="89">
        <f t="shared" si="447"/>
        <v>0.467603051493805</v>
      </c>
      <c r="CV51" s="89">
        <f t="shared" si="403"/>
        <v>0.889222097117689</v>
      </c>
      <c r="CX51">
        <f t="shared" si="336"/>
        <v>0.365420681185028</v>
      </c>
    </row>
  </sheetData>
  <autoFilter xmlns:etc="http://www.wps.cn/officeDocument/2017/etCustomData" ref="A1:A51" etc:filterBottomFollowUsedRange="0">
    <extLst/>
  </autoFilter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31"/>
  <sheetViews>
    <sheetView workbookViewId="0">
      <pane xSplit="1" topLeftCell="AY1" activePane="topRight" state="frozen"/>
      <selection/>
      <selection pane="topRight" activeCell="BD8" sqref="BD8"/>
    </sheetView>
  </sheetViews>
  <sheetFormatPr defaultColWidth="8.61111111111111" defaultRowHeight="14.4"/>
  <cols>
    <col min="52" max="52" width="13.8888888888889"/>
    <col min="53" max="53" width="12.787037037037"/>
    <col min="54" max="57" width="13.8888888888889"/>
    <col min="58" max="59" width="12.787037037037"/>
    <col min="60" max="62" width="13.8888888888889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122" t="s">
        <v>40</v>
      </c>
      <c r="B2" s="19">
        <v>2012</v>
      </c>
      <c r="C2" s="122" t="s">
        <v>31</v>
      </c>
      <c r="D2">
        <v>29530</v>
      </c>
      <c r="E2">
        <v>2.143041</v>
      </c>
      <c r="F2">
        <v>95471</v>
      </c>
      <c r="G2">
        <v>240</v>
      </c>
      <c r="H2">
        <v>8471</v>
      </c>
      <c r="I2">
        <v>6</v>
      </c>
      <c r="J2">
        <v>23197</v>
      </c>
      <c r="K2">
        <v>34.348217</v>
      </c>
      <c r="L2">
        <v>411500</v>
      </c>
      <c r="M2">
        <v>6696</v>
      </c>
      <c r="N2">
        <v>62375</v>
      </c>
      <c r="O2" s="89"/>
      <c r="P2" s="90">
        <f t="shared" ref="P2:U2" si="0">(D2-MIN(D$2:D$11))/(MAX(D$2:D$11)-MIN(D$2:D$11))+0.001</f>
        <v>0.539658146964856</v>
      </c>
      <c r="Q2" s="91">
        <f t="shared" si="0"/>
        <v>0.231485987383502</v>
      </c>
      <c r="R2" s="91">
        <f t="shared" si="0"/>
        <v>0.001</v>
      </c>
      <c r="S2" s="91">
        <f t="shared" si="0"/>
        <v>1.001</v>
      </c>
      <c r="T2" s="91">
        <f t="shared" si="0"/>
        <v>0.702176470588235</v>
      </c>
      <c r="U2" s="91">
        <f t="shared" si="0"/>
        <v>0.0486190476190476</v>
      </c>
      <c r="V2" s="91">
        <f t="shared" ref="V2:V11" si="1">(MAX(J$2:J$11)-J2)/(MAX(J$2:J$11)-MIN(J$2:J$11))+0.001</f>
        <v>0.0467766280508379</v>
      </c>
      <c r="W2" s="91">
        <f t="shared" ref="W2:W11" si="2">(MAX(K$2:K$11)-K2)/(MAX(K$2:K$11)-MIN(K$2:K$11))+0.001</f>
        <v>0.001</v>
      </c>
      <c r="X2" s="91">
        <f t="shared" ref="X2:Z2" si="3">(L2-MIN(L$2:L$11))/(MAX(L$2:L$11)-MIN(L$2:L$11))+0.001</f>
        <v>0.001</v>
      </c>
      <c r="Y2" s="91">
        <f t="shared" si="3"/>
        <v>0.001</v>
      </c>
      <c r="Z2" s="91">
        <f t="shared" si="3"/>
        <v>0.101980392156863</v>
      </c>
      <c r="AA2" s="91"/>
      <c r="AB2" s="89">
        <f t="shared" ref="AB2:AL2" si="4">P2/SUM(P$2:P$11)</f>
        <v>0.0945269260687324</v>
      </c>
      <c r="AC2" s="89">
        <f t="shared" si="4"/>
        <v>0.035808793226477</v>
      </c>
      <c r="AD2" s="89">
        <f t="shared" si="4"/>
        <v>0.000295864271122692</v>
      </c>
      <c r="AE2" s="89">
        <f t="shared" si="4"/>
        <v>0.199800399201597</v>
      </c>
      <c r="AF2" s="89">
        <f t="shared" si="4"/>
        <v>0.129020752269779</v>
      </c>
      <c r="AG2" s="89">
        <f t="shared" si="4"/>
        <v>0.0199375122046475</v>
      </c>
      <c r="AH2" s="89">
        <f t="shared" si="4"/>
        <v>0.00588506317700386</v>
      </c>
      <c r="AI2" s="89">
        <f t="shared" si="4"/>
        <v>0.000200134768171527</v>
      </c>
      <c r="AJ2" s="89">
        <f t="shared" si="4"/>
        <v>0.000256661611633837</v>
      </c>
      <c r="AK2" s="89">
        <f t="shared" si="4"/>
        <v>0.000212413022889146</v>
      </c>
      <c r="AL2" s="89">
        <f t="shared" si="4"/>
        <v>0.0273210552304508</v>
      </c>
      <c r="AM2" s="89"/>
      <c r="AN2" s="89">
        <f t="shared" ref="AN2:AX2" si="5">AB2*LN(AB2)</f>
        <v>-0.222976782380822</v>
      </c>
      <c r="AO2" s="89">
        <f t="shared" si="5"/>
        <v>-0.11922758984778</v>
      </c>
      <c r="AP2" s="89">
        <f t="shared" si="5"/>
        <v>-0.002404077606794</v>
      </c>
      <c r="AQ2" s="89">
        <f t="shared" si="5"/>
        <v>-0.321765838558574</v>
      </c>
      <c r="AR2" s="89">
        <f t="shared" si="5"/>
        <v>-0.264206376350165</v>
      </c>
      <c r="AS2" s="89">
        <f t="shared" si="5"/>
        <v>-0.078058396490999</v>
      </c>
      <c r="AT2" s="89">
        <f t="shared" si="5"/>
        <v>-0.0302217874063098</v>
      </c>
      <c r="AU2" s="89">
        <f t="shared" si="5"/>
        <v>-0.00170445167126871</v>
      </c>
      <c r="AV2" s="89">
        <f t="shared" si="5"/>
        <v>-0.00212201455981608</v>
      </c>
      <c r="AW2" s="89">
        <f t="shared" si="5"/>
        <v>-0.00179637225244642</v>
      </c>
      <c r="AX2" s="89">
        <f t="shared" si="5"/>
        <v>-0.0983584659162797</v>
      </c>
      <c r="AY2" s="89"/>
      <c r="AZ2" s="89">
        <f t="shared" ref="AZ2:BJ2" si="6">SUM(AN2:AN11)</f>
        <v>-2.09815939477444</v>
      </c>
      <c r="BA2" s="89">
        <f t="shared" si="6"/>
        <v>-2.1237774063034</v>
      </c>
      <c r="BB2" s="89">
        <f t="shared" si="6"/>
        <v>-1.94132511036264</v>
      </c>
      <c r="BC2" s="89">
        <f t="shared" si="6"/>
        <v>-2.07900721124104</v>
      </c>
      <c r="BD2" s="89">
        <f t="shared" si="6"/>
        <v>-2.1287094742455</v>
      </c>
      <c r="BE2" s="89">
        <f t="shared" si="6"/>
        <v>-1.5417504948066</v>
      </c>
      <c r="BF2" s="89">
        <f t="shared" si="6"/>
        <v>-2.10412359891701</v>
      </c>
      <c r="BG2" s="89">
        <f t="shared" si="6"/>
        <v>-2.04473340174676</v>
      </c>
      <c r="BH2" s="89">
        <f t="shared" si="6"/>
        <v>-1.9474433332474</v>
      </c>
      <c r="BI2" s="89">
        <f t="shared" si="6"/>
        <v>-2.05670080736649</v>
      </c>
      <c r="BJ2" s="89">
        <f t="shared" si="6"/>
        <v>-1.99308484764441</v>
      </c>
      <c r="BK2" s="89"/>
      <c r="BL2" s="89">
        <f t="shared" ref="BL2:BV2" si="7">AZ$7*P2</f>
        <v>0.144380571110737</v>
      </c>
      <c r="BM2" s="89">
        <f t="shared" si="7"/>
        <v>0.101103746532358</v>
      </c>
      <c r="BN2" s="89">
        <f t="shared" si="7"/>
        <v>0.0002956995190495</v>
      </c>
      <c r="BO2" s="89">
        <f t="shared" si="7"/>
        <v>0.136992978578772</v>
      </c>
      <c r="BP2" s="89">
        <f t="shared" si="7"/>
        <v>0.272830118900466</v>
      </c>
      <c r="BQ2" s="89">
        <f t="shared" si="7"/>
        <v>0.0230743403274914</v>
      </c>
      <c r="BR2" s="89">
        <f t="shared" si="7"/>
        <v>0.0160192144312208</v>
      </c>
      <c r="BS2" s="89">
        <f t="shared" si="7"/>
        <v>0.00065753806764757</v>
      </c>
      <c r="BT2" s="89">
        <f t="shared" si="7"/>
        <v>0.000249813075170467</v>
      </c>
      <c r="BU2" s="89">
        <f t="shared" si="7"/>
        <v>0.000425654974623733</v>
      </c>
      <c r="BV2" s="89">
        <f t="shared" si="7"/>
        <v>0.033095895549419</v>
      </c>
      <c r="BW2" s="89"/>
      <c r="BX2" s="89">
        <f t="shared" ref="BX2:BX31" si="8">SUM(BL2:BN2)</f>
        <v>0.245780017162144</v>
      </c>
      <c r="BY2" s="89">
        <f t="shared" ref="BY2:BY31" si="9">SUM(BO2:BQ2)</f>
        <v>0.43289743780673</v>
      </c>
      <c r="BZ2" s="89">
        <f t="shared" ref="BZ2:BZ31" si="10">SUM(BR2:BS2)</f>
        <v>0.0166767524988684</v>
      </c>
      <c r="CA2" s="89">
        <f t="shared" ref="CA2:CA31" si="11">SUM(BT2:BV2)</f>
        <v>0.0337713635992132</v>
      </c>
      <c r="CB2" s="89"/>
      <c r="CC2" s="89">
        <f t="shared" ref="CC2:CF2" si="12">BX2/SUM(BX$2:BX$11)</f>
        <v>0.0459378015329763</v>
      </c>
      <c r="CD2" s="89">
        <f t="shared" si="12"/>
        <v>0.109383713843742</v>
      </c>
      <c r="CE2" s="89">
        <f t="shared" si="12"/>
        <v>0.00277599395630455</v>
      </c>
      <c r="CF2" s="89">
        <f t="shared" si="12"/>
        <v>0.00806270666159154</v>
      </c>
      <c r="CG2" s="89"/>
      <c r="CH2" s="89">
        <f t="shared" ref="CH2:CK2" si="13">CC2*LN(CC2)</f>
        <v>-0.14150987882892</v>
      </c>
      <c r="CI2" s="89">
        <f t="shared" si="13"/>
        <v>-0.242054483999048</v>
      </c>
      <c r="CJ2" s="89">
        <f t="shared" si="13"/>
        <v>-0.0163415724660726</v>
      </c>
      <c r="CK2" s="89">
        <f t="shared" si="13"/>
        <v>-0.0388663255541775</v>
      </c>
      <c r="CL2" s="89"/>
      <c r="CM2" s="89">
        <f t="shared" ref="CM2:CP2" si="14">SUM(CH2:CH11)</f>
        <v>-2.25388485677786</v>
      </c>
      <c r="CN2" s="89">
        <f t="shared" si="14"/>
        <v>-2.1281024668407</v>
      </c>
      <c r="CO2" s="89">
        <f t="shared" si="14"/>
        <v>-2.09943634460846</v>
      </c>
      <c r="CP2" s="89">
        <f t="shared" si="14"/>
        <v>-2.07319081387911</v>
      </c>
      <c r="CQ2" s="89"/>
      <c r="CR2" s="89">
        <f t="shared" ref="CR2:CU2" si="15">CM$7*BX2</f>
        <v>0.0255191223844814</v>
      </c>
      <c r="CS2" s="89">
        <f t="shared" si="15"/>
        <v>0.0778726115191143</v>
      </c>
      <c r="CT2" s="89">
        <f t="shared" si="15"/>
        <v>0.00503408232952797</v>
      </c>
      <c r="CU2" s="89">
        <f t="shared" si="15"/>
        <v>0.0139955837882425</v>
      </c>
      <c r="CV2" s="89">
        <f t="shared" ref="CV2:CV31" si="16">SUM(CR2:CU2)</f>
        <v>0.122421400021366</v>
      </c>
      <c r="CW2" s="89">
        <f>AVERAGE(CV2:CV11)</f>
        <v>0.481671215761827</v>
      </c>
      <c r="CX2">
        <f>MEDIAN(CR2:CU2)</f>
        <v>0.019757353086362</v>
      </c>
    </row>
    <row r="3" spans="1:102">
      <c r="A3" s="122" t="s">
        <v>40</v>
      </c>
      <c r="B3" s="19">
        <v>2013</v>
      </c>
      <c r="C3" s="122" t="s">
        <v>31</v>
      </c>
      <c r="D3">
        <v>30252</v>
      </c>
      <c r="E3">
        <v>1.9911411</v>
      </c>
      <c r="F3">
        <v>102609</v>
      </c>
      <c r="G3">
        <v>210</v>
      </c>
      <c r="H3">
        <v>8383</v>
      </c>
      <c r="I3">
        <v>7</v>
      </c>
      <c r="J3">
        <v>23604</v>
      </c>
      <c r="K3">
        <v>32.630798</v>
      </c>
      <c r="L3">
        <v>505900</v>
      </c>
      <c r="M3">
        <v>7580</v>
      </c>
      <c r="N3">
        <v>63069</v>
      </c>
      <c r="O3" s="89"/>
      <c r="P3" s="90">
        <f t="shared" ref="P3:U3" si="17">(D3-MIN(D$2:D$11))/(MAX(D$2:D$11)-MIN(D$2:D$11))+0.001</f>
        <v>1.001</v>
      </c>
      <c r="Q3" s="91">
        <f t="shared" si="17"/>
        <v>0.001</v>
      </c>
      <c r="R3" s="91">
        <f t="shared" si="17"/>
        <v>0.0899492573023627</v>
      </c>
      <c r="S3" s="91">
        <f t="shared" si="17"/>
        <v>0.862751152073733</v>
      </c>
      <c r="T3" s="91">
        <f t="shared" si="17"/>
        <v>0.650411764705882</v>
      </c>
      <c r="U3" s="91">
        <f t="shared" si="17"/>
        <v>0.0962380952380952</v>
      </c>
      <c r="V3" s="91">
        <f t="shared" si="1"/>
        <v>0.001</v>
      </c>
      <c r="W3" s="91">
        <f t="shared" si="2"/>
        <v>0.0788364956760297</v>
      </c>
      <c r="X3" s="91">
        <f t="shared" ref="X3:Z3" si="18">(L3-MIN(L$2:L$11))/(MAX(L$2:L$11)-MIN(L$2:L$11))+0.001</f>
        <v>0.0694802321363801</v>
      </c>
      <c r="Y3" s="91">
        <f t="shared" si="18"/>
        <v>0.190862542955326</v>
      </c>
      <c r="Z3" s="91">
        <f t="shared" si="18"/>
        <v>0.129196078431373</v>
      </c>
      <c r="AA3" s="89"/>
      <c r="AB3" s="89">
        <f t="shared" ref="AB3:AL3" si="19">P3/SUM(P$2:P$11)</f>
        <v>0.175335911311579</v>
      </c>
      <c r="AC3" s="89">
        <f t="shared" si="19"/>
        <v>0.000154690975601701</v>
      </c>
      <c r="AD3" s="89">
        <f t="shared" si="19"/>
        <v>0.026612771449791</v>
      </c>
      <c r="AE3" s="89">
        <f t="shared" si="19"/>
        <v>0.172205818777192</v>
      </c>
      <c r="AF3" s="89">
        <f t="shared" si="19"/>
        <v>0.119509295287505</v>
      </c>
      <c r="AG3" s="89">
        <f t="shared" si="19"/>
        <v>0.0394649482522945</v>
      </c>
      <c r="AH3" s="89">
        <f t="shared" si="19"/>
        <v>0.000125812043796912</v>
      </c>
      <c r="AI3" s="89">
        <f t="shared" si="19"/>
        <v>0.0157779237855778</v>
      </c>
      <c r="AJ3" s="89">
        <f t="shared" si="19"/>
        <v>0.0178329083568164</v>
      </c>
      <c r="AK3" s="89">
        <f t="shared" si="19"/>
        <v>0.0405416897054503</v>
      </c>
      <c r="AL3" s="89">
        <f t="shared" si="19"/>
        <v>0.0346122732000462</v>
      </c>
      <c r="AM3" s="89"/>
      <c r="AN3" s="89">
        <f t="shared" ref="AN3:AX3" si="20">AB3*LN(AB3)</f>
        <v>-0.305268877995321</v>
      </c>
      <c r="AO3" s="89">
        <f t="shared" si="20"/>
        <v>-0.00135727117107824</v>
      </c>
      <c r="AP3" s="89">
        <f t="shared" si="20"/>
        <v>-0.0965075976225495</v>
      </c>
      <c r="AQ3" s="89">
        <f t="shared" si="20"/>
        <v>-0.302921210827238</v>
      </c>
      <c r="AR3" s="89">
        <f t="shared" si="20"/>
        <v>-0.253880901080885</v>
      </c>
      <c r="AS3" s="89">
        <f t="shared" si="20"/>
        <v>-0.127564225038744</v>
      </c>
      <c r="AT3" s="89">
        <f t="shared" si="20"/>
        <v>-0.00112988292424841</v>
      </c>
      <c r="AU3" s="89">
        <f t="shared" si="20"/>
        <v>-0.0654648706243995</v>
      </c>
      <c r="AV3" s="89">
        <f t="shared" si="20"/>
        <v>-0.07180794585301</v>
      </c>
      <c r="AW3" s="89">
        <f t="shared" si="20"/>
        <v>-0.12995332378577</v>
      </c>
      <c r="AX3" s="89">
        <f t="shared" si="20"/>
        <v>-0.11642000571407</v>
      </c>
      <c r="AY3" s="89" t="s">
        <v>181</v>
      </c>
      <c r="AZ3" s="91">
        <f t="shared" ref="AZ3:BJ3" si="21">-1/LN(10)*AZ2</f>
        <v>0.911219047304004</v>
      </c>
      <c r="BA3" s="91">
        <f t="shared" si="21"/>
        <v>0.922344808348368</v>
      </c>
      <c r="BB3" s="91">
        <f t="shared" si="21"/>
        <v>0.843106783010715</v>
      </c>
      <c r="BC3" s="91">
        <f t="shared" si="21"/>
        <v>0.902901359679054</v>
      </c>
      <c r="BD3" s="91">
        <f t="shared" si="21"/>
        <v>0.924486778239993</v>
      </c>
      <c r="BE3" s="91">
        <f t="shared" si="21"/>
        <v>0.669573732366116</v>
      </c>
      <c r="BF3" s="91">
        <f t="shared" si="21"/>
        <v>0.913809268252067</v>
      </c>
      <c r="BG3" s="91">
        <f t="shared" si="21"/>
        <v>0.888016433341884</v>
      </c>
      <c r="BH3" s="91">
        <f t="shared" si="21"/>
        <v>0.845763893448622</v>
      </c>
      <c r="BI3" s="91">
        <f t="shared" si="21"/>
        <v>0.893213811565229</v>
      </c>
      <c r="BJ3" s="91">
        <f t="shared" si="21"/>
        <v>0.865585751296952</v>
      </c>
      <c r="BK3" s="89"/>
      <c r="BL3" s="89">
        <f t="shared" ref="BL3:BV3" si="22">AZ$7*P3</f>
        <v>0.267808338472576</v>
      </c>
      <c r="BM3" s="89">
        <f t="shared" si="22"/>
        <v>0.000436759683275599</v>
      </c>
      <c r="BN3" s="89">
        <f t="shared" si="22"/>
        <v>0.0265979521231684</v>
      </c>
      <c r="BO3" s="89">
        <f t="shared" si="22"/>
        <v>0.118072777317531</v>
      </c>
      <c r="BP3" s="89">
        <f t="shared" si="22"/>
        <v>0.252716982883677</v>
      </c>
      <c r="BQ3" s="89">
        <f t="shared" si="22"/>
        <v>0.0456740859959453</v>
      </c>
      <c r="BR3" s="89">
        <f t="shared" si="22"/>
        <v>0.00034246193235243</v>
      </c>
      <c r="BS3" s="89">
        <f t="shared" si="22"/>
        <v>0.0518379970269226</v>
      </c>
      <c r="BT3" s="89">
        <f t="shared" si="22"/>
        <v>0.017357070453547</v>
      </c>
      <c r="BU3" s="89">
        <f t="shared" si="22"/>
        <v>0.0812415908782705</v>
      </c>
      <c r="BV3" s="89">
        <f t="shared" si="22"/>
        <v>0.041928255292275</v>
      </c>
      <c r="BW3" s="89"/>
      <c r="BX3" s="89">
        <f t="shared" si="8"/>
        <v>0.29484305027902</v>
      </c>
      <c r="BY3" s="89">
        <f t="shared" si="9"/>
        <v>0.416463846197153</v>
      </c>
      <c r="BZ3" s="89">
        <f t="shared" si="10"/>
        <v>0.052180458959275</v>
      </c>
      <c r="CA3" s="89">
        <f t="shared" si="11"/>
        <v>0.140526916624093</v>
      </c>
      <c r="CB3" s="89"/>
      <c r="CC3" s="89">
        <f t="shared" ref="CC3:CF3" si="23">BX3/SUM(BX$2:BX$11)</f>
        <v>0.0551079851140199</v>
      </c>
      <c r="CD3" s="89">
        <f t="shared" si="23"/>
        <v>0.10523130469308</v>
      </c>
      <c r="CE3" s="89">
        <f t="shared" si="23"/>
        <v>0.0086859020494532</v>
      </c>
      <c r="CF3" s="89">
        <f t="shared" si="23"/>
        <v>0.0335499424969736</v>
      </c>
      <c r="CG3" s="89"/>
      <c r="CH3" s="89">
        <f t="shared" ref="CH3:CK3" si="24">CC3*LN(CC3)</f>
        <v>-0.159728326514885</v>
      </c>
      <c r="CI3" s="89">
        <f t="shared" si="24"/>
        <v>-0.236938221593887</v>
      </c>
      <c r="CJ3" s="89">
        <f t="shared" si="24"/>
        <v>-0.0412237603544491</v>
      </c>
      <c r="CK3" s="89">
        <f t="shared" si="24"/>
        <v>-0.113892665138582</v>
      </c>
      <c r="CL3" s="89" t="s">
        <v>181</v>
      </c>
      <c r="CM3" s="91">
        <f t="shared" ref="CM3:CP3" si="25">-1/LN(10)*CM2</f>
        <v>0.978849756143924</v>
      </c>
      <c r="CN3" s="91">
        <f t="shared" si="25"/>
        <v>0.924223158273613</v>
      </c>
      <c r="CO3" s="91">
        <f t="shared" si="25"/>
        <v>0.911773619570588</v>
      </c>
      <c r="CP3" s="91">
        <f t="shared" si="25"/>
        <v>0.90037533040021</v>
      </c>
      <c r="CQ3" s="89"/>
      <c r="CR3" s="89">
        <f t="shared" ref="CR3:CU3" si="26">CM$7*BX3</f>
        <v>0.030613293835521</v>
      </c>
      <c r="CS3" s="89">
        <f t="shared" si="26"/>
        <v>0.0749164224001394</v>
      </c>
      <c r="CT3" s="89">
        <f t="shared" si="26"/>
        <v>0.01575131167842</v>
      </c>
      <c r="CU3" s="89">
        <f t="shared" si="26"/>
        <v>0.0582373948371359</v>
      </c>
      <c r="CV3" s="89">
        <f t="shared" si="16"/>
        <v>0.179518422751216</v>
      </c>
      <c r="CW3" s="89"/>
      <c r="CX3">
        <f t="shared" ref="CX3:CX31" si="27">MEDIAN(CR3:CU3)</f>
        <v>0.0444253443363284</v>
      </c>
    </row>
    <row r="4" spans="1:102">
      <c r="A4" s="122" t="s">
        <v>40</v>
      </c>
      <c r="B4" s="19">
        <v>2014</v>
      </c>
      <c r="C4" s="122" t="s">
        <v>31</v>
      </c>
      <c r="D4">
        <v>30045</v>
      </c>
      <c r="E4">
        <v>2.2075553</v>
      </c>
      <c r="F4">
        <v>107561</v>
      </c>
      <c r="G4">
        <v>180</v>
      </c>
      <c r="H4">
        <v>8295</v>
      </c>
      <c r="I4">
        <v>8</v>
      </c>
      <c r="J4">
        <v>14824</v>
      </c>
      <c r="K4">
        <v>29.030203</v>
      </c>
      <c r="L4">
        <v>557500</v>
      </c>
      <c r="M4">
        <v>8512</v>
      </c>
      <c r="N4">
        <v>65891</v>
      </c>
      <c r="O4" s="89"/>
      <c r="P4" s="90">
        <f t="shared" ref="P4:U4" si="28">(D4-MIN(D$2:D$11))/(MAX(D$2:D$11)-MIN(D$2:D$11))+0.001</f>
        <v>0.868731629392971</v>
      </c>
      <c r="Q4" s="91">
        <f t="shared" si="28"/>
        <v>0.329377046797335</v>
      </c>
      <c r="R4" s="91">
        <f t="shared" si="28"/>
        <v>0.151657960322999</v>
      </c>
      <c r="S4" s="91">
        <f t="shared" si="28"/>
        <v>0.724502304147465</v>
      </c>
      <c r="T4" s="91">
        <f t="shared" si="28"/>
        <v>0.598647058823529</v>
      </c>
      <c r="U4" s="91">
        <f t="shared" si="28"/>
        <v>0.143857142857143</v>
      </c>
      <c r="V4" s="91">
        <f t="shared" si="1"/>
        <v>0.988515465077044</v>
      </c>
      <c r="W4" s="91">
        <f t="shared" si="2"/>
        <v>0.24202189024115</v>
      </c>
      <c r="X4" s="91">
        <f t="shared" ref="X4:Z4" si="29">(L4-MIN(L$2:L$11))/(MAX(L$2:L$11)-MIN(L$2:L$11))+0.001</f>
        <v>0.106912223431266</v>
      </c>
      <c r="Y4" s="91">
        <f t="shared" si="29"/>
        <v>0.391034364261168</v>
      </c>
      <c r="Z4" s="91">
        <f t="shared" si="29"/>
        <v>0.239862745098039</v>
      </c>
      <c r="AA4" s="89"/>
      <c r="AB4" s="89">
        <f t="shared" ref="AB4:AL4" si="30">P4/SUM(P$2:P$11)</f>
        <v>0.152167684240569</v>
      </c>
      <c r="AC4" s="89">
        <f t="shared" si="30"/>
        <v>0.0509516567098871</v>
      </c>
      <c r="AD4" s="89">
        <f t="shared" si="30"/>
        <v>0.0448701718909181</v>
      </c>
      <c r="AE4" s="89">
        <f t="shared" si="30"/>
        <v>0.144611238352788</v>
      </c>
      <c r="AF4" s="89">
        <f t="shared" si="30"/>
        <v>0.109997838305231</v>
      </c>
      <c r="AG4" s="89">
        <f t="shared" si="30"/>
        <v>0.0589923842999414</v>
      </c>
      <c r="AH4" s="89">
        <f t="shared" si="30"/>
        <v>0.124367150986197</v>
      </c>
      <c r="AI4" s="89">
        <f t="shared" si="30"/>
        <v>0.0484369948958472</v>
      </c>
      <c r="AJ4" s="89">
        <f t="shared" si="30"/>
        <v>0.0274402635692256</v>
      </c>
      <c r="AK4" s="89">
        <f t="shared" si="30"/>
        <v>0.0830607913662501</v>
      </c>
      <c r="AL4" s="89">
        <f t="shared" si="30"/>
        <v>0.0642604246556633</v>
      </c>
      <c r="AM4" s="89"/>
      <c r="AN4" s="89">
        <f t="shared" ref="AN4:AX4" si="31">AB4*LN(AB4)</f>
        <v>-0.286497082644785</v>
      </c>
      <c r="AO4" s="89">
        <f t="shared" si="31"/>
        <v>-0.151676866099286</v>
      </c>
      <c r="AP4" s="89">
        <f t="shared" si="31"/>
        <v>-0.139276207148803</v>
      </c>
      <c r="AQ4" s="89">
        <f t="shared" si="31"/>
        <v>-0.279635655711592</v>
      </c>
      <c r="AR4" s="89">
        <f t="shared" si="31"/>
        <v>-0.242797630669764</v>
      </c>
      <c r="AS4" s="89">
        <f t="shared" si="31"/>
        <v>-0.166968913387898</v>
      </c>
      <c r="AT4" s="89">
        <f t="shared" si="31"/>
        <v>-0.259245464492992</v>
      </c>
      <c r="AU4" s="89">
        <f t="shared" si="31"/>
        <v>-0.146642585483192</v>
      </c>
      <c r="AV4" s="89">
        <f t="shared" si="31"/>
        <v>-0.0986681595443226</v>
      </c>
      <c r="AW4" s="89">
        <f t="shared" si="31"/>
        <v>-0.206670408608332</v>
      </c>
      <c r="AX4" s="89">
        <f t="shared" si="31"/>
        <v>-0.17638274082483</v>
      </c>
      <c r="AY4" s="91" t="s">
        <v>182</v>
      </c>
      <c r="AZ4" s="89">
        <f t="shared" ref="AZ4:BJ4" si="32">1-AZ3</f>
        <v>0.0887809526959956</v>
      </c>
      <c r="BA4" s="89">
        <f t="shared" si="32"/>
        <v>0.0776551916516324</v>
      </c>
      <c r="BB4" s="89">
        <f t="shared" si="32"/>
        <v>0.156893216989285</v>
      </c>
      <c r="BC4" s="89">
        <f t="shared" si="32"/>
        <v>0.0970986403209461</v>
      </c>
      <c r="BD4" s="89">
        <f t="shared" si="32"/>
        <v>0.075513221760007</v>
      </c>
      <c r="BE4" s="89">
        <f t="shared" si="32"/>
        <v>0.330426267633884</v>
      </c>
      <c r="BF4" s="89">
        <f t="shared" si="32"/>
        <v>0.0861907317479331</v>
      </c>
      <c r="BG4" s="89">
        <f t="shared" si="32"/>
        <v>0.111983566658116</v>
      </c>
      <c r="BH4" s="89">
        <f t="shared" si="32"/>
        <v>0.154236106551378</v>
      </c>
      <c r="BI4" s="89">
        <f t="shared" si="32"/>
        <v>0.106786188434771</v>
      </c>
      <c r="BJ4" s="89">
        <f t="shared" si="32"/>
        <v>0.134414248703048</v>
      </c>
      <c r="BK4" s="89"/>
      <c r="BL4" s="89">
        <f t="shared" ref="BL4:BV4" si="33">AZ$7*P4</f>
        <v>0.232421153093212</v>
      </c>
      <c r="BM4" s="89">
        <f t="shared" si="33"/>
        <v>0.143858614637456</v>
      </c>
      <c r="BN4" s="89">
        <f t="shared" si="33"/>
        <v>0.0448451859275389</v>
      </c>
      <c r="BO4" s="89">
        <f t="shared" si="33"/>
        <v>0.0991525760562886</v>
      </c>
      <c r="BP4" s="89">
        <f t="shared" si="33"/>
        <v>0.232603846866888</v>
      </c>
      <c r="BQ4" s="89">
        <f t="shared" si="33"/>
        <v>0.0682738316643993</v>
      </c>
      <c r="BR4" s="89">
        <f t="shared" si="33"/>
        <v>0.338528916330546</v>
      </c>
      <c r="BS4" s="89">
        <f t="shared" si="33"/>
        <v>0.159138606037578</v>
      </c>
      <c r="BT4" s="89">
        <f t="shared" si="33"/>
        <v>0.0267080713086766</v>
      </c>
      <c r="BU4" s="89">
        <f t="shared" si="33"/>
        <v>0.166445722396595</v>
      </c>
      <c r="BV4" s="89">
        <f t="shared" si="33"/>
        <v>0.0778431244483832</v>
      </c>
      <c r="BW4" s="89"/>
      <c r="BX4" s="89">
        <f t="shared" si="8"/>
        <v>0.421124953658207</v>
      </c>
      <c r="BY4" s="89">
        <f t="shared" si="9"/>
        <v>0.400030254587576</v>
      </c>
      <c r="BZ4" s="89">
        <f t="shared" si="10"/>
        <v>0.497667522368124</v>
      </c>
      <c r="CA4" s="89">
        <f t="shared" si="11"/>
        <v>0.270996918153655</v>
      </c>
      <c r="CB4" s="89"/>
      <c r="CC4" s="89">
        <f t="shared" ref="CC4:CF4" si="34">BX4/SUM(BX$2:BX$11)</f>
        <v>0.0787108519443714</v>
      </c>
      <c r="CD4" s="89">
        <f t="shared" si="34"/>
        <v>0.101078895542418</v>
      </c>
      <c r="CE4" s="89">
        <f t="shared" si="34"/>
        <v>0.0828411907196387</v>
      </c>
      <c r="CF4" s="89">
        <f t="shared" si="34"/>
        <v>0.0646988579791654</v>
      </c>
      <c r="CG4" s="89"/>
      <c r="CH4" s="89">
        <f t="shared" ref="CH4:CK4" si="35">CC4*LN(CC4)</f>
        <v>-0.200080958290902</v>
      </c>
      <c r="CI4" s="89">
        <f t="shared" si="35"/>
        <v>-0.231658063290567</v>
      </c>
      <c r="CJ4" s="89">
        <f t="shared" si="35"/>
        <v>-0.206343312213912</v>
      </c>
      <c r="CK4" s="89">
        <f t="shared" si="35"/>
        <v>-0.177146231977125</v>
      </c>
      <c r="CL4" s="91" t="s">
        <v>182</v>
      </c>
      <c r="CM4" s="89">
        <f t="shared" ref="CM4:CP4" si="36">1-CM3</f>
        <v>0.0211502438560762</v>
      </c>
      <c r="CN4" s="89">
        <f t="shared" si="36"/>
        <v>0.0757768417263868</v>
      </c>
      <c r="CO4" s="89">
        <f t="shared" si="36"/>
        <v>0.0882263804294122</v>
      </c>
      <c r="CP4" s="89">
        <f t="shared" si="36"/>
        <v>0.0996246695997902</v>
      </c>
      <c r="CQ4" s="89"/>
      <c r="CR4" s="89">
        <f t="shared" ref="CR4:CU4" si="37">CM$7*BX4</f>
        <v>0.0437250324727298</v>
      </c>
      <c r="CS4" s="89">
        <f t="shared" si="37"/>
        <v>0.0719602332811645</v>
      </c>
      <c r="CT4" s="89">
        <f t="shared" si="37"/>
        <v>0.150227046932749</v>
      </c>
      <c r="CU4" s="89">
        <f t="shared" si="37"/>
        <v>0.11230698645711</v>
      </c>
      <c r="CV4" s="89">
        <f t="shared" si="16"/>
        <v>0.378219299143753</v>
      </c>
      <c r="CW4" s="89"/>
      <c r="CX4">
        <f t="shared" si="27"/>
        <v>0.0921336098691373</v>
      </c>
    </row>
    <row r="5" spans="1:102">
      <c r="A5" s="122" t="s">
        <v>40</v>
      </c>
      <c r="B5" s="19">
        <v>2015</v>
      </c>
      <c r="C5" s="122" t="s">
        <v>31</v>
      </c>
      <c r="D5">
        <v>30057</v>
      </c>
      <c r="E5">
        <v>2.4213993</v>
      </c>
      <c r="F5">
        <v>111414</v>
      </c>
      <c r="G5">
        <v>150</v>
      </c>
      <c r="H5">
        <v>8102</v>
      </c>
      <c r="I5">
        <v>8</v>
      </c>
      <c r="J5">
        <v>15242</v>
      </c>
      <c r="K5">
        <v>25.00642</v>
      </c>
      <c r="L5">
        <v>644800</v>
      </c>
      <c r="M5">
        <v>7518</v>
      </c>
      <c r="N5">
        <v>67079</v>
      </c>
      <c r="O5" s="89"/>
      <c r="P5" s="90">
        <f t="shared" ref="P5:U5" si="38">(D5-MIN(D$2:D$11))/(MAX(D$2:D$11)-MIN(D$2:D$11))+0.001</f>
        <v>0.876399361022364</v>
      </c>
      <c r="Q5" s="91">
        <f t="shared" si="38"/>
        <v>0.653854189218347</v>
      </c>
      <c r="R5" s="91">
        <f t="shared" si="38"/>
        <v>0.199671617984249</v>
      </c>
      <c r="S5" s="91">
        <f t="shared" si="38"/>
        <v>0.586253456221198</v>
      </c>
      <c r="T5" s="91">
        <f t="shared" si="38"/>
        <v>0.485117647058824</v>
      </c>
      <c r="U5" s="91">
        <f t="shared" si="38"/>
        <v>0.143857142857143</v>
      </c>
      <c r="V5" s="91">
        <f t="shared" si="1"/>
        <v>0.94150163086267</v>
      </c>
      <c r="W5" s="91">
        <f t="shared" si="2"/>
        <v>0.424386920604027</v>
      </c>
      <c r="X5" s="91">
        <f t="shared" ref="X5:Z5" si="39">(L5-MIN(L$2:L$11))/(MAX(L$2:L$11)-MIN(L$2:L$11))+0.001</f>
        <v>0.17024192963366</v>
      </c>
      <c r="Y5" s="91">
        <f t="shared" si="39"/>
        <v>0.177546391752577</v>
      </c>
      <c r="Z5" s="91">
        <f t="shared" si="39"/>
        <v>0.286450980392157</v>
      </c>
      <c r="AA5" s="89"/>
      <c r="AB5" s="89">
        <f t="shared" ref="AB5:AL5" si="40">P5/SUM(P$2:P$11)</f>
        <v>0.153510769867874</v>
      </c>
      <c r="AC5" s="89">
        <f t="shared" si="40"/>
        <v>0.101145342431446</v>
      </c>
      <c r="AD5" s="89">
        <f t="shared" si="40"/>
        <v>0.0590756977187983</v>
      </c>
      <c r="AE5" s="89">
        <f t="shared" si="40"/>
        <v>0.117016657928383</v>
      </c>
      <c r="AF5" s="89">
        <f t="shared" si="40"/>
        <v>0.0891374837872892</v>
      </c>
      <c r="AG5" s="89">
        <f t="shared" si="40"/>
        <v>0.0589923842999414</v>
      </c>
      <c r="AH5" s="89">
        <f t="shared" si="40"/>
        <v>0.118452244416958</v>
      </c>
      <c r="AI5" s="89">
        <f t="shared" si="40"/>
        <v>0.0849345779701151</v>
      </c>
      <c r="AJ5" s="89">
        <f t="shared" si="40"/>
        <v>0.0436945680274294</v>
      </c>
      <c r="AK5" s="89">
        <f t="shared" si="40"/>
        <v>0.0377131657752254</v>
      </c>
      <c r="AL5" s="89">
        <f t="shared" si="40"/>
        <v>0.0767416450416566</v>
      </c>
      <c r="AM5" s="89"/>
      <c r="AN5" s="89">
        <f t="shared" ref="AN5:AX5" si="41">AB5*LN(AB5)</f>
        <v>-0.287676811361028</v>
      </c>
      <c r="AO5" s="89">
        <f t="shared" si="41"/>
        <v>-0.231743881129308</v>
      </c>
      <c r="AP5" s="89">
        <f t="shared" si="41"/>
        <v>-0.167121347044735</v>
      </c>
      <c r="AQ5" s="89">
        <f t="shared" si="41"/>
        <v>-0.251052099095777</v>
      </c>
      <c r="AR5" s="89">
        <f t="shared" si="41"/>
        <v>-0.215496582630303</v>
      </c>
      <c r="AS5" s="89">
        <f t="shared" si="41"/>
        <v>-0.166968913387898</v>
      </c>
      <c r="AT5" s="89">
        <f t="shared" si="41"/>
        <v>-0.252687705561754</v>
      </c>
      <c r="AU5" s="89">
        <f t="shared" si="41"/>
        <v>-0.209437966649481</v>
      </c>
      <c r="AV5" s="89">
        <f t="shared" si="41"/>
        <v>-0.136787220978718</v>
      </c>
      <c r="AW5" s="89">
        <f t="shared" si="41"/>
        <v>-0.123614179047214</v>
      </c>
      <c r="AX5" s="89">
        <f t="shared" si="41"/>
        <v>-0.197019650889211</v>
      </c>
      <c r="AY5" s="91" t="s">
        <v>183</v>
      </c>
      <c r="AZ5" s="77">
        <f>AZ4/(3-SUM($AZ3:$BB3))</f>
        <v>0.274583639199673</v>
      </c>
      <c r="BA5" s="77">
        <f>BA4/(3-SUM($AZ3:$BB3))</f>
        <v>0.240173646248955</v>
      </c>
      <c r="BB5" s="77">
        <f>BB4/(3-SUM($AZ3:$BB3))</f>
        <v>0.485242714551372</v>
      </c>
      <c r="BC5" s="77">
        <f>BC4/(3-SUM($BC3:$BE3))</f>
        <v>0.193024414224801</v>
      </c>
      <c r="BD5" s="77">
        <f>BD4/(3-SUM($BC3:$BE3))</f>
        <v>0.150114310028176</v>
      </c>
      <c r="BE5" s="77">
        <f>BE4/(3-SUM($BC3:$BE3))</f>
        <v>0.656861275747022</v>
      </c>
      <c r="BF5" s="77">
        <f>BF4/(2-SUM($BF3:$BG3))</f>
        <v>0.43492386470486</v>
      </c>
      <c r="BG5" s="77">
        <f>BG4/(2-SUM($BF3:$BG3))</f>
        <v>0.56507613529514</v>
      </c>
      <c r="BH5" s="77">
        <f>BH4/(3-SUM($BH3:$BJ3))</f>
        <v>0.390040093696054</v>
      </c>
      <c r="BI5" s="77">
        <f>BI4/(3-SUM($BH3:$BJ3))</f>
        <v>0.270046332689733</v>
      </c>
      <c r="BJ5" s="77">
        <f>BJ4/(3-SUM($BH3:$BJ3))</f>
        <v>0.339913573614214</v>
      </c>
      <c r="BK5" s="89"/>
      <c r="BL5" s="89">
        <f t="shared" ref="BL5:BV5" si="42">AZ$7*P5</f>
        <v>0.234472584129697</v>
      </c>
      <c r="BM5" s="89">
        <f t="shared" si="42"/>
        <v>0.285577148591429</v>
      </c>
      <c r="BN5" s="89">
        <f t="shared" si="42"/>
        <v>0.0590428014057779</v>
      </c>
      <c r="BO5" s="89">
        <f t="shared" si="42"/>
        <v>0.0802323747950468</v>
      </c>
      <c r="BP5" s="89">
        <f t="shared" si="42"/>
        <v>0.188492082648249</v>
      </c>
      <c r="BQ5" s="89">
        <f t="shared" si="42"/>
        <v>0.0682738316643993</v>
      </c>
      <c r="BR5" s="89">
        <f t="shared" si="42"/>
        <v>0.322428467818194</v>
      </c>
      <c r="BS5" s="89">
        <f t="shared" si="42"/>
        <v>0.279050555708875</v>
      </c>
      <c r="BT5" s="89">
        <f t="shared" si="42"/>
        <v>0.0425286599647388</v>
      </c>
      <c r="BU5" s="89">
        <f t="shared" si="42"/>
        <v>0.0755735048759786</v>
      </c>
      <c r="BV5" s="89">
        <f t="shared" si="42"/>
        <v>0.09296249530503</v>
      </c>
      <c r="BW5" s="89"/>
      <c r="BX5" s="89">
        <f t="shared" si="8"/>
        <v>0.579092534126904</v>
      </c>
      <c r="BY5" s="89">
        <f t="shared" si="9"/>
        <v>0.336998289107695</v>
      </c>
      <c r="BZ5" s="89">
        <f t="shared" si="10"/>
        <v>0.601479023527069</v>
      </c>
      <c r="CA5" s="89">
        <f t="shared" si="11"/>
        <v>0.211064660145747</v>
      </c>
      <c r="CB5" s="89"/>
      <c r="CC5" s="89">
        <f t="shared" ref="CC5:CF5" si="43">BX5/SUM(BX$2:BX$11)</f>
        <v>0.108235967305675</v>
      </c>
      <c r="CD5" s="89">
        <f t="shared" si="43"/>
        <v>0.0851520965528196</v>
      </c>
      <c r="CE5" s="89">
        <f t="shared" si="43"/>
        <v>0.100121539506472</v>
      </c>
      <c r="CF5" s="89">
        <f t="shared" si="43"/>
        <v>0.0503903976629276</v>
      </c>
      <c r="CG5" s="89"/>
      <c r="CH5" s="89">
        <f t="shared" ref="CH5:CK5" si="44">CC5*LN(CC5)</f>
        <v>-0.240656347213064</v>
      </c>
      <c r="CI5" s="89">
        <f t="shared" si="44"/>
        <v>-0.209756543185644</v>
      </c>
      <c r="CJ5" s="89">
        <f t="shared" si="44"/>
        <v>-0.230416751019391</v>
      </c>
      <c r="CK5" s="89">
        <f t="shared" si="44"/>
        <v>-0.150564222741068</v>
      </c>
      <c r="CL5" s="91" t="s">
        <v>183</v>
      </c>
      <c r="CM5" s="89">
        <f t="shared" ref="CM5:CP5" si="45">CM4/(4-SUM($CM3:$CP3))</f>
        <v>0.0742691984082568</v>
      </c>
      <c r="CN5" s="89">
        <f t="shared" si="45"/>
        <v>0.266090799294083</v>
      </c>
      <c r="CO5" s="89">
        <f t="shared" si="45"/>
        <v>0.309807423382114</v>
      </c>
      <c r="CP5" s="89">
        <f t="shared" si="45"/>
        <v>0.349832578915547</v>
      </c>
      <c r="CQ5" s="89"/>
      <c r="CR5" s="89">
        <f t="shared" ref="CR5:CU5" si="46">CM$7*BX5</f>
        <v>0.0601266670128627</v>
      </c>
      <c r="CS5" s="89">
        <f t="shared" si="46"/>
        <v>0.060621603544824</v>
      </c>
      <c r="CT5" s="89">
        <f t="shared" si="46"/>
        <v>0.181563822100545</v>
      </c>
      <c r="CU5" s="89">
        <f t="shared" si="46"/>
        <v>0.0874697619812889</v>
      </c>
      <c r="CV5" s="89">
        <f t="shared" si="16"/>
        <v>0.38978185463952</v>
      </c>
      <c r="CW5" s="89"/>
      <c r="CX5">
        <f t="shared" si="27"/>
        <v>0.0740456827630565</v>
      </c>
    </row>
    <row r="6" spans="1:102">
      <c r="A6" s="122" t="s">
        <v>40</v>
      </c>
      <c r="B6" s="19">
        <v>2016</v>
      </c>
      <c r="C6" s="122" t="s">
        <v>31</v>
      </c>
      <c r="D6">
        <v>30057</v>
      </c>
      <c r="E6">
        <v>2.6136341</v>
      </c>
      <c r="F6">
        <v>117637</v>
      </c>
      <c r="G6">
        <v>150</v>
      </c>
      <c r="H6">
        <v>7279</v>
      </c>
      <c r="I6">
        <v>5</v>
      </c>
      <c r="J6">
        <v>14782</v>
      </c>
      <c r="K6">
        <v>26.394945</v>
      </c>
      <c r="L6">
        <v>711100</v>
      </c>
      <c r="M6">
        <v>8157</v>
      </c>
      <c r="N6">
        <v>71254</v>
      </c>
      <c r="O6" s="89"/>
      <c r="P6" s="90">
        <f t="shared" ref="P6:U6" si="47">(D6-MIN(D$2:D$11))/(MAX(D$2:D$11)-MIN(D$2:D$11))+0.001</f>
        <v>0.876399361022364</v>
      </c>
      <c r="Q6" s="91">
        <f t="shared" si="47"/>
        <v>0.945542516119615</v>
      </c>
      <c r="R6" s="91">
        <f t="shared" si="47"/>
        <v>0.277218721961918</v>
      </c>
      <c r="S6" s="91">
        <f t="shared" si="47"/>
        <v>0.586253456221198</v>
      </c>
      <c r="T6" s="91">
        <f t="shared" si="47"/>
        <v>0.001</v>
      </c>
      <c r="U6" s="91">
        <f t="shared" si="47"/>
        <v>0.001</v>
      </c>
      <c r="V6" s="91">
        <f t="shared" si="1"/>
        <v>0.993239343156</v>
      </c>
      <c r="W6" s="91">
        <f t="shared" si="2"/>
        <v>0.361456488275889</v>
      </c>
      <c r="X6" s="91">
        <f t="shared" ref="X6:Z6" si="48">(L6-MIN(L$2:L$11))/(MAX(L$2:L$11)-MIN(L$2:L$11))+0.001</f>
        <v>0.218337685890461</v>
      </c>
      <c r="Y6" s="91">
        <f t="shared" si="48"/>
        <v>0.314788659793814</v>
      </c>
      <c r="Z6" s="91">
        <f t="shared" si="48"/>
        <v>0.450176470588235</v>
      </c>
      <c r="AA6" s="89"/>
      <c r="AB6" s="89">
        <f t="shared" ref="AB6:AL6" si="49">P6/SUM(P$2:P$11)</f>
        <v>0.153510769867874</v>
      </c>
      <c r="AC6" s="89">
        <f t="shared" si="49"/>
        <v>0.146266894291431</v>
      </c>
      <c r="AD6" s="89">
        <f t="shared" si="49"/>
        <v>0.082019115114827</v>
      </c>
      <c r="AE6" s="89">
        <f t="shared" si="49"/>
        <v>0.117016657928383</v>
      </c>
      <c r="AF6" s="89">
        <f t="shared" si="49"/>
        <v>0.000183744055339386</v>
      </c>
      <c r="AG6" s="89">
        <f t="shared" si="49"/>
        <v>0.000410076157000586</v>
      </c>
      <c r="AH6" s="89">
        <f t="shared" si="49"/>
        <v>0.124961471741958</v>
      </c>
      <c r="AI6" s="89">
        <f t="shared" si="49"/>
        <v>0.0723400104851891</v>
      </c>
      <c r="AJ6" s="89">
        <f t="shared" si="49"/>
        <v>0.0560389023410481</v>
      </c>
      <c r="AK6" s="89">
        <f t="shared" si="49"/>
        <v>0.066865210798027</v>
      </c>
      <c r="AL6" s="89">
        <f t="shared" si="49"/>
        <v>0.120604519714655</v>
      </c>
      <c r="AM6" s="89"/>
      <c r="AN6" s="89">
        <f t="shared" ref="AN6:AX6" si="50">AB6*LN(AB6)</f>
        <v>-0.287676811361028</v>
      </c>
      <c r="AO6" s="89">
        <f t="shared" si="50"/>
        <v>-0.281172110164415</v>
      </c>
      <c r="AP6" s="89">
        <f t="shared" si="50"/>
        <v>-0.205113644849172</v>
      </c>
      <c r="AQ6" s="89">
        <f t="shared" si="50"/>
        <v>-0.251052099095777</v>
      </c>
      <c r="AR6" s="89">
        <f t="shared" si="50"/>
        <v>-0.00158056025863506</v>
      </c>
      <c r="AS6" s="89">
        <f t="shared" si="50"/>
        <v>-0.00319825270457716</v>
      </c>
      <c r="AT6" s="89">
        <f t="shared" si="50"/>
        <v>-0.259888597769404</v>
      </c>
      <c r="AU6" s="89">
        <f t="shared" si="50"/>
        <v>-0.189992205367706</v>
      </c>
      <c r="AV6" s="89">
        <f t="shared" si="50"/>
        <v>-0.161487817338909</v>
      </c>
      <c r="AW6" s="89">
        <f t="shared" si="50"/>
        <v>-0.180875508061747</v>
      </c>
      <c r="AX6" s="89">
        <f t="shared" si="50"/>
        <v>-0.255107325604066</v>
      </c>
      <c r="AY6" s="89" t="s">
        <v>184</v>
      </c>
      <c r="AZ6" s="92">
        <v>0.26049795615013</v>
      </c>
      <c r="BA6" s="92">
        <v>0.633345720302242</v>
      </c>
      <c r="BB6" s="92">
        <v>0.106156323547628</v>
      </c>
      <c r="BC6" s="92">
        <v>0.0806878306878307</v>
      </c>
      <c r="BD6" s="92">
        <v>0.626984126984127</v>
      </c>
      <c r="BE6" s="92">
        <v>0.292328042328042</v>
      </c>
      <c r="BF6" s="92">
        <v>0.25</v>
      </c>
      <c r="BG6" s="92">
        <v>0.75</v>
      </c>
      <c r="BH6" s="92">
        <v>0.10958605664488</v>
      </c>
      <c r="BI6" s="92">
        <v>0.581263616557734</v>
      </c>
      <c r="BJ6" s="92">
        <v>0.309150326797386</v>
      </c>
      <c r="BK6" s="89"/>
      <c r="BL6" s="89">
        <f t="shared" ref="BL6:BV6" si="51">AZ$7*P6</f>
        <v>0.234472584129697</v>
      </c>
      <c r="BM6" s="89">
        <f t="shared" si="51"/>
        <v>0.412974849864016</v>
      </c>
      <c r="BN6" s="89">
        <f t="shared" si="51"/>
        <v>0.0819734427556562</v>
      </c>
      <c r="BO6" s="89">
        <f t="shared" si="51"/>
        <v>0.0802323747950468</v>
      </c>
      <c r="BP6" s="89">
        <f t="shared" si="51"/>
        <v>0.000388549218506152</v>
      </c>
      <c r="BQ6" s="89">
        <f t="shared" si="51"/>
        <v>0.000474594659037532</v>
      </c>
      <c r="BR6" s="89">
        <f t="shared" si="51"/>
        <v>0.340146664745662</v>
      </c>
      <c r="BS6" s="89">
        <f t="shared" si="51"/>
        <v>0.237671400839605</v>
      </c>
      <c r="BT6" s="89">
        <f t="shared" si="51"/>
        <v>0.0545436087378995</v>
      </c>
      <c r="BU6" s="89">
        <f t="shared" si="51"/>
        <v>0.133991358996375</v>
      </c>
      <c r="BV6" s="89">
        <f t="shared" si="51"/>
        <v>0.146096647936764</v>
      </c>
      <c r="BW6" s="89"/>
      <c r="BX6" s="89">
        <f t="shared" si="8"/>
        <v>0.729420876749369</v>
      </c>
      <c r="BY6" s="89">
        <f t="shared" si="9"/>
        <v>0.0810955186725904</v>
      </c>
      <c r="BZ6" s="89">
        <f t="shared" si="10"/>
        <v>0.577818065585267</v>
      </c>
      <c r="CA6" s="89">
        <f t="shared" si="11"/>
        <v>0.334631615671038</v>
      </c>
      <c r="CB6" s="89"/>
      <c r="CC6" s="89">
        <f t="shared" ref="CC6:CF6" si="52">BX6/SUM(BX$2:BX$11)</f>
        <v>0.136333261983689</v>
      </c>
      <c r="CD6" s="89">
        <f t="shared" si="52"/>
        <v>0.0204910637804532</v>
      </c>
      <c r="CE6" s="89">
        <f t="shared" si="52"/>
        <v>0.0961829623613545</v>
      </c>
      <c r="CF6" s="89">
        <f t="shared" si="52"/>
        <v>0.0798912531003894</v>
      </c>
      <c r="CG6" s="89"/>
      <c r="CH6" s="89">
        <f t="shared" ref="CH6:CK6" si="53">CC6*LN(CC6)</f>
        <v>-0.271664874623733</v>
      </c>
      <c r="CI6" s="89">
        <f t="shared" si="53"/>
        <v>-0.0796644692868891</v>
      </c>
      <c r="CJ6" s="89">
        <f t="shared" si="53"/>
        <v>-0.225212699094888</v>
      </c>
      <c r="CK6" s="89">
        <f t="shared" si="53"/>
        <v>-0.201892299339631</v>
      </c>
      <c r="CL6" s="89" t="s">
        <v>184</v>
      </c>
      <c r="CM6" s="92">
        <v>0.133389037433155</v>
      </c>
      <c r="CN6" s="92">
        <v>0.0936831550802139</v>
      </c>
      <c r="CO6" s="92">
        <v>0.293917112299465</v>
      </c>
      <c r="CP6" s="92">
        <v>0.479010695187166</v>
      </c>
      <c r="CQ6" s="89"/>
      <c r="CR6" s="89">
        <f t="shared" ref="CR6:CU6" si="54">CM$7*BX6</f>
        <v>0.0757351262258349</v>
      </c>
      <c r="CS6" s="89">
        <f t="shared" si="54"/>
        <v>0.0145880277174363</v>
      </c>
      <c r="CT6" s="89">
        <f t="shared" si="54"/>
        <v>0.174421471676947</v>
      </c>
      <c r="CU6" s="89">
        <f t="shared" si="54"/>
        <v>0.138678581975532</v>
      </c>
      <c r="CV6" s="89">
        <f t="shared" si="16"/>
        <v>0.40342320759575</v>
      </c>
      <c r="CW6" s="89"/>
      <c r="CX6">
        <f t="shared" si="27"/>
        <v>0.107206854100683</v>
      </c>
    </row>
    <row r="7" spans="1:102">
      <c r="A7" s="122" t="s">
        <v>40</v>
      </c>
      <c r="B7" s="19">
        <v>2017</v>
      </c>
      <c r="C7" s="122" t="s">
        <v>31</v>
      </c>
      <c r="D7">
        <v>29546</v>
      </c>
      <c r="E7">
        <v>2.49736</v>
      </c>
      <c r="F7">
        <v>120994</v>
      </c>
      <c r="G7">
        <v>141</v>
      </c>
      <c r="H7">
        <v>7619</v>
      </c>
      <c r="I7">
        <v>5</v>
      </c>
      <c r="J7">
        <v>14785</v>
      </c>
      <c r="K7">
        <v>22.133947</v>
      </c>
      <c r="L7">
        <v>1065400</v>
      </c>
      <c r="M7">
        <v>8796</v>
      </c>
      <c r="N7">
        <v>72960</v>
      </c>
      <c r="O7" s="89"/>
      <c r="P7" s="90">
        <f t="shared" ref="P7:U7" si="55">(D7-MIN(D$2:D$11))/(MAX(D$2:D$11)-MIN(D$2:D$11))+0.001</f>
        <v>0.54988178913738</v>
      </c>
      <c r="Q7" s="91">
        <f t="shared" si="55"/>
        <v>0.769113494470305</v>
      </c>
      <c r="R7" s="91">
        <f t="shared" si="55"/>
        <v>0.319051540225302</v>
      </c>
      <c r="S7" s="91">
        <f t="shared" si="55"/>
        <v>0.544778801843318</v>
      </c>
      <c r="T7" s="91">
        <f t="shared" si="55"/>
        <v>0.201</v>
      </c>
      <c r="U7" s="91">
        <f t="shared" si="55"/>
        <v>0.001</v>
      </c>
      <c r="V7" s="91">
        <f t="shared" si="1"/>
        <v>0.992901923293218</v>
      </c>
      <c r="W7" s="91">
        <f t="shared" si="2"/>
        <v>0.554572526006094</v>
      </c>
      <c r="X7" s="91">
        <f t="shared" ref="X7:Z7" si="56">(L7-MIN(L$2:L$11))/(MAX(L$2:L$11)-MIN(L$2:L$11))+0.001</f>
        <v>0.475356184258252</v>
      </c>
      <c r="Y7" s="91">
        <f t="shared" si="56"/>
        <v>0.452030927835052</v>
      </c>
      <c r="Z7" s="91">
        <f t="shared" si="56"/>
        <v>0.517078431372549</v>
      </c>
      <c r="AA7" s="89"/>
      <c r="AB7" s="89">
        <f t="shared" ref="AB7:AL7" si="57">P7/SUM(P$2:P$11)</f>
        <v>0.096317706905139</v>
      </c>
      <c r="AC7" s="89">
        <f t="shared" si="57"/>
        <v>0.118974916808045</v>
      </c>
      <c r="AD7" s="89">
        <f t="shared" si="57"/>
        <v>0.0943959513993309</v>
      </c>
      <c r="AE7" s="89">
        <f t="shared" si="57"/>
        <v>0.108738283801061</v>
      </c>
      <c r="AF7" s="89">
        <f t="shared" si="57"/>
        <v>0.0369325551232166</v>
      </c>
      <c r="AG7" s="89">
        <f t="shared" si="57"/>
        <v>0.000410076157000586</v>
      </c>
      <c r="AH7" s="89">
        <f t="shared" si="57"/>
        <v>0.124919020259404</v>
      </c>
      <c r="AI7" s="89">
        <f t="shared" si="57"/>
        <v>0.110989243926528</v>
      </c>
      <c r="AJ7" s="89">
        <f t="shared" si="57"/>
        <v>0.122005684351834</v>
      </c>
      <c r="AK7" s="89">
        <f t="shared" si="57"/>
        <v>0.0960172558208285</v>
      </c>
      <c r="AL7" s="89">
        <f t="shared" si="57"/>
        <v>0.13852788838343</v>
      </c>
      <c r="AM7" s="89"/>
      <c r="AN7" s="89">
        <f t="shared" ref="AN7:AX7" si="58">AB7*LN(AB7)</f>
        <v>-0.225393364971405</v>
      </c>
      <c r="AO7" s="89">
        <f t="shared" si="58"/>
        <v>-0.253278870187129</v>
      </c>
      <c r="AP7" s="89">
        <f t="shared" si="58"/>
        <v>-0.222798713979454</v>
      </c>
      <c r="AQ7" s="89">
        <f t="shared" si="58"/>
        <v>-0.241269738275125</v>
      </c>
      <c r="AR7" s="89">
        <f t="shared" si="58"/>
        <v>-0.12182801113353</v>
      </c>
      <c r="AS7" s="89">
        <f t="shared" si="58"/>
        <v>-0.00319825270457716</v>
      </c>
      <c r="AT7" s="89">
        <f t="shared" si="58"/>
        <v>-0.259842753577406</v>
      </c>
      <c r="AU7" s="89">
        <f t="shared" si="58"/>
        <v>-0.243990094903219</v>
      </c>
      <c r="AV7" s="89">
        <f t="shared" si="58"/>
        <v>-0.256661850459659</v>
      </c>
      <c r="AW7" s="89">
        <f t="shared" si="58"/>
        <v>-0.224990260442617</v>
      </c>
      <c r="AX7" s="89">
        <f t="shared" si="58"/>
        <v>-0.273825806974162</v>
      </c>
      <c r="AY7" s="89" t="s">
        <v>185</v>
      </c>
      <c r="AZ7" s="89">
        <f t="shared" ref="AZ7:BJ7" si="59">AVERAGE(AZ5:AZ6)</f>
        <v>0.267540797674901</v>
      </c>
      <c r="BA7" s="89">
        <f t="shared" si="59"/>
        <v>0.436759683275599</v>
      </c>
      <c r="BB7" s="89">
        <f t="shared" si="59"/>
        <v>0.2956995190495</v>
      </c>
      <c r="BC7" s="89">
        <f t="shared" si="59"/>
        <v>0.136856122456316</v>
      </c>
      <c r="BD7" s="89">
        <f t="shared" si="59"/>
        <v>0.388549218506152</v>
      </c>
      <c r="BE7" s="89">
        <f t="shared" si="59"/>
        <v>0.474594659037532</v>
      </c>
      <c r="BF7" s="89">
        <f t="shared" si="59"/>
        <v>0.34246193235243</v>
      </c>
      <c r="BG7" s="89">
        <f t="shared" si="59"/>
        <v>0.65753806764757</v>
      </c>
      <c r="BH7" s="89">
        <f t="shared" si="59"/>
        <v>0.249813075170467</v>
      </c>
      <c r="BI7" s="89">
        <f t="shared" si="59"/>
        <v>0.425654974623733</v>
      </c>
      <c r="BJ7" s="89">
        <f t="shared" si="59"/>
        <v>0.3245319502058</v>
      </c>
      <c r="BK7" s="89"/>
      <c r="BL7" s="89">
        <f t="shared" ref="BL7:BV7" si="60">AZ$7*P7</f>
        <v>0.147115812492717</v>
      </c>
      <c r="BM7" s="89">
        <f t="shared" si="60"/>
        <v>0.335917766247839</v>
      </c>
      <c r="BN7" s="89">
        <f t="shared" si="60"/>
        <v>0.094343386996624</v>
      </c>
      <c r="BO7" s="89">
        <f t="shared" si="60"/>
        <v>0.0745563144166742</v>
      </c>
      <c r="BP7" s="89">
        <f t="shared" si="60"/>
        <v>0.0780983929197365</v>
      </c>
      <c r="BQ7" s="89">
        <f t="shared" si="60"/>
        <v>0.000474594659037532</v>
      </c>
      <c r="BR7" s="89">
        <f t="shared" si="60"/>
        <v>0.34003111128744</v>
      </c>
      <c r="BS7" s="89">
        <f t="shared" si="60"/>
        <v>0.364652547120479</v>
      </c>
      <c r="BT7" s="89">
        <f t="shared" si="60"/>
        <v>0.118750190190853</v>
      </c>
      <c r="BU7" s="89">
        <f t="shared" si="60"/>
        <v>0.192409213116772</v>
      </c>
      <c r="BV7" s="89">
        <f t="shared" si="60"/>
        <v>0.167808471742689</v>
      </c>
      <c r="BW7" s="89"/>
      <c r="BX7" s="89">
        <f t="shared" si="8"/>
        <v>0.57737696573718</v>
      </c>
      <c r="BY7" s="89">
        <f t="shared" si="9"/>
        <v>0.153129301995448</v>
      </c>
      <c r="BZ7" s="89">
        <f t="shared" si="10"/>
        <v>0.704683658407919</v>
      </c>
      <c r="CA7" s="89">
        <f t="shared" si="11"/>
        <v>0.478967875050314</v>
      </c>
      <c r="CB7" s="89"/>
      <c r="CC7" s="89">
        <f t="shared" ref="CC7:CF7" si="61">BX7/SUM(BX$2:BX$11)</f>
        <v>0.107915316989537</v>
      </c>
      <c r="CD7" s="89">
        <f t="shared" si="61"/>
        <v>0.038692425243783</v>
      </c>
      <c r="CE7" s="89">
        <f t="shared" si="61"/>
        <v>0.117300869997303</v>
      </c>
      <c r="CF7" s="89">
        <f t="shared" si="61"/>
        <v>0.11435065289891</v>
      </c>
      <c r="CG7" s="89"/>
      <c r="CH7" s="89">
        <f t="shared" ref="CH7:CK7" si="62">CC7*LN(CC7)</f>
        <v>-0.24026357485751</v>
      </c>
      <c r="CI7" s="89">
        <f t="shared" si="62"/>
        <v>-0.125832078321584</v>
      </c>
      <c r="CJ7" s="89">
        <f t="shared" si="62"/>
        <v>-0.2513773018073</v>
      </c>
      <c r="CK7" s="89">
        <f t="shared" si="62"/>
        <v>-0.247967749750872</v>
      </c>
      <c r="CL7" s="89" t="s">
        <v>185</v>
      </c>
      <c r="CM7" s="89">
        <f t="shared" ref="CM7:CP7" si="63">AVERAGE(CM5:CM6)</f>
        <v>0.103829117920706</v>
      </c>
      <c r="CN7" s="89">
        <f t="shared" si="63"/>
        <v>0.179886977187148</v>
      </c>
      <c r="CO7" s="89">
        <f t="shared" si="63"/>
        <v>0.301862267840789</v>
      </c>
      <c r="CP7" s="89">
        <f t="shared" si="63"/>
        <v>0.414421637051356</v>
      </c>
      <c r="CQ7" s="89"/>
      <c r="CR7" s="89">
        <f t="shared" ref="CR7:CU7" si="64">CM$7*BX7</f>
        <v>0.059948541060225</v>
      </c>
      <c r="CS7" s="89">
        <f t="shared" si="64"/>
        <v>0.0275459672547392</v>
      </c>
      <c r="CT7" s="89">
        <f t="shared" si="64"/>
        <v>0.212717407237358</v>
      </c>
      <c r="CU7" s="89">
        <f t="shared" si="64"/>
        <v>0.198494650873361</v>
      </c>
      <c r="CV7" s="89">
        <f t="shared" si="16"/>
        <v>0.498706566425683</v>
      </c>
      <c r="CW7" s="89"/>
      <c r="CX7">
        <f t="shared" si="27"/>
        <v>0.129221595966793</v>
      </c>
    </row>
    <row r="8" spans="1:102">
      <c r="A8" s="122" t="s">
        <v>40</v>
      </c>
      <c r="B8" s="19">
        <v>2018</v>
      </c>
      <c r="C8" s="122" t="s">
        <v>31</v>
      </c>
      <c r="D8">
        <v>29464</v>
      </c>
      <c r="E8">
        <v>2.4953503</v>
      </c>
      <c r="F8">
        <v>109008</v>
      </c>
      <c r="G8">
        <v>23</v>
      </c>
      <c r="H8">
        <v>7959</v>
      </c>
      <c r="I8">
        <v>5</v>
      </c>
      <c r="J8">
        <v>14800</v>
      </c>
      <c r="K8">
        <v>19.671404</v>
      </c>
      <c r="L8">
        <v>1097200</v>
      </c>
      <c r="M8">
        <v>9435</v>
      </c>
      <c r="N8">
        <v>59800</v>
      </c>
      <c r="O8" s="89"/>
      <c r="P8" s="90">
        <f t="shared" ref="P8:U8" si="65">(D8-MIN(D$2:D$11))/(MAX(D$2:D$11)-MIN(D$2:D$11))+0.001</f>
        <v>0.497485623003195</v>
      </c>
      <c r="Q8" s="91">
        <f t="shared" si="65"/>
        <v>0.766064067256432</v>
      </c>
      <c r="R8" s="91">
        <f t="shared" si="65"/>
        <v>0.169689562356694</v>
      </c>
      <c r="S8" s="91">
        <f t="shared" si="65"/>
        <v>0.001</v>
      </c>
      <c r="T8" s="91">
        <f t="shared" si="65"/>
        <v>0.401</v>
      </c>
      <c r="U8" s="91">
        <f t="shared" si="65"/>
        <v>0.001</v>
      </c>
      <c r="V8" s="91">
        <f t="shared" si="1"/>
        <v>0.991214823979305</v>
      </c>
      <c r="W8" s="91">
        <f t="shared" si="2"/>
        <v>0.666179371843678</v>
      </c>
      <c r="X8" s="91">
        <f t="shared" ref="X8:Z8" si="66">(L8-MIN(L$2:L$11))/(MAX(L$2:L$11)-MIN(L$2:L$11))+0.001</f>
        <v>0.498424737033007</v>
      </c>
      <c r="Y8" s="91">
        <f t="shared" si="66"/>
        <v>0.589273195876289</v>
      </c>
      <c r="Z8" s="91">
        <f t="shared" si="66"/>
        <v>0.001</v>
      </c>
      <c r="AA8" s="89"/>
      <c r="AB8" s="89">
        <f t="shared" ref="AB8:AL8" si="67">P8/SUM(P$2:P$11)</f>
        <v>0.0871399551185553</v>
      </c>
      <c r="AC8" s="89">
        <f t="shared" si="67"/>
        <v>0.118503197937305</v>
      </c>
      <c r="AD8" s="89">
        <f t="shared" si="67"/>
        <v>0.0502050786837918</v>
      </c>
      <c r="AE8" s="89">
        <f t="shared" si="67"/>
        <v>0.000199600798403194</v>
      </c>
      <c r="AF8" s="89">
        <f t="shared" si="67"/>
        <v>0.0736813661910938</v>
      </c>
      <c r="AG8" s="89">
        <f t="shared" si="67"/>
        <v>0.000410076157000586</v>
      </c>
      <c r="AH8" s="89">
        <f t="shared" si="67"/>
        <v>0.124706762846632</v>
      </c>
      <c r="AI8" s="89">
        <f t="shared" si="67"/>
        <v>0.133325654144588</v>
      </c>
      <c r="AJ8" s="89">
        <f t="shared" si="67"/>
        <v>0.127926496285063</v>
      </c>
      <c r="AK8" s="89">
        <f t="shared" si="67"/>
        <v>0.12516930084363</v>
      </c>
      <c r="AL8" s="89">
        <f t="shared" si="67"/>
        <v>0.000267904983032684</v>
      </c>
      <c r="AM8" s="89"/>
      <c r="AN8" s="89">
        <f t="shared" ref="AN8:AX8" si="68">AB8*LN(AB8)</f>
        <v>-0.212642384327608</v>
      </c>
      <c r="AO8" s="89">
        <f t="shared" si="68"/>
        <v>-0.252745437446784</v>
      </c>
      <c r="AP8" s="89">
        <f t="shared" si="68"/>
        <v>-0.150195475826722</v>
      </c>
      <c r="AQ8" s="89">
        <f t="shared" si="68"/>
        <v>-0.00170043736408761</v>
      </c>
      <c r="AR8" s="89">
        <f t="shared" si="68"/>
        <v>-0.192161396851992</v>
      </c>
      <c r="AS8" s="89">
        <f t="shared" si="68"/>
        <v>-0.00319825270457716</v>
      </c>
      <c r="AT8" s="89">
        <f t="shared" si="68"/>
        <v>-0.259613316123683</v>
      </c>
      <c r="AU8" s="89">
        <f t="shared" si="68"/>
        <v>-0.268645942219307</v>
      </c>
      <c r="AV8" s="89">
        <f t="shared" si="68"/>
        <v>-0.26305518110873</v>
      </c>
      <c r="AW8" s="89">
        <f t="shared" si="68"/>
        <v>-0.260112828474259</v>
      </c>
      <c r="AX8" s="89">
        <f t="shared" si="68"/>
        <v>-0.00220348584959119</v>
      </c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>
        <f t="shared" ref="BL8:BV8" si="69">AZ$7*P8</f>
        <v>0.13309770041007</v>
      </c>
      <c r="BM8" s="89">
        <f t="shared" si="69"/>
        <v>0.334585899383736</v>
      </c>
      <c r="BN8" s="89">
        <f t="shared" si="69"/>
        <v>0.0501771219765945</v>
      </c>
      <c r="BO8" s="89">
        <f t="shared" si="69"/>
        <v>0.000136856122456316</v>
      </c>
      <c r="BP8" s="89">
        <f t="shared" si="69"/>
        <v>0.155808236620967</v>
      </c>
      <c r="BQ8" s="89">
        <f t="shared" si="69"/>
        <v>0.000474594659037532</v>
      </c>
      <c r="BR8" s="89">
        <f t="shared" si="69"/>
        <v>0.339453343996327</v>
      </c>
      <c r="BS8" s="89">
        <f t="shared" si="69"/>
        <v>0.438038296868764</v>
      </c>
      <c r="BT8" s="89">
        <f t="shared" si="69"/>
        <v>0.124513016299247</v>
      </c>
      <c r="BU8" s="89">
        <f t="shared" si="69"/>
        <v>0.250827067237168</v>
      </c>
      <c r="BV8" s="89">
        <f t="shared" si="69"/>
        <v>0.0003245319502058</v>
      </c>
      <c r="BW8" s="89"/>
      <c r="BX8" s="89">
        <f t="shared" si="8"/>
        <v>0.517860721770401</v>
      </c>
      <c r="BY8" s="89">
        <f t="shared" si="9"/>
        <v>0.156419687402461</v>
      </c>
      <c r="BZ8" s="89">
        <f t="shared" si="10"/>
        <v>0.777491640865091</v>
      </c>
      <c r="CA8" s="89">
        <f t="shared" si="11"/>
        <v>0.375664615486621</v>
      </c>
      <c r="CB8" s="89"/>
      <c r="CC8" s="89">
        <f t="shared" ref="CC8:CF8" si="70">BX8/SUM(BX$2:BX$11)</f>
        <v>0.0967913638101767</v>
      </c>
      <c r="CD8" s="89">
        <f t="shared" si="70"/>
        <v>0.03952383366611</v>
      </c>
      <c r="CE8" s="89">
        <f t="shared" si="70"/>
        <v>0.129420407016609</v>
      </c>
      <c r="CF8" s="89">
        <f t="shared" si="70"/>
        <v>0.0896876310282824</v>
      </c>
      <c r="CG8" s="89"/>
      <c r="CH8" s="89">
        <f t="shared" ref="CH8:CK8" si="71">CC8*LN(CC8)</f>
        <v>-0.226026951325082</v>
      </c>
      <c r="CI8" s="89">
        <f t="shared" si="71"/>
        <v>-0.127695633534529</v>
      </c>
      <c r="CJ8" s="89">
        <f t="shared" si="71"/>
        <v>-0.264624509059765</v>
      </c>
      <c r="CK8" s="89">
        <f t="shared" si="71"/>
        <v>-0.216274763548567</v>
      </c>
      <c r="CL8" s="89"/>
      <c r="CM8" s="89"/>
      <c r="CN8" s="89"/>
      <c r="CO8" s="89"/>
      <c r="CP8" s="89"/>
      <c r="CQ8" s="89"/>
      <c r="CR8" s="89">
        <f t="shared" ref="CR8:CU8" si="72">CM$7*BX8</f>
        <v>0.0537690219472008</v>
      </c>
      <c r="CS8" s="89">
        <f t="shared" si="72"/>
        <v>0.0281378647393873</v>
      </c>
      <c r="CT8" s="89">
        <f t="shared" si="72"/>
        <v>0.234695389938793</v>
      </c>
      <c r="CU8" s="89">
        <f t="shared" si="72"/>
        <v>0.155683544932234</v>
      </c>
      <c r="CV8" s="89">
        <f t="shared" si="16"/>
        <v>0.472285821557615</v>
      </c>
      <c r="CW8" s="89"/>
      <c r="CX8">
        <f t="shared" si="27"/>
        <v>0.104726283439717</v>
      </c>
    </row>
    <row r="9" spans="1:102">
      <c r="A9" s="122" t="s">
        <v>40</v>
      </c>
      <c r="B9" s="19">
        <v>2019</v>
      </c>
      <c r="C9" s="122" t="s">
        <v>31</v>
      </c>
      <c r="D9">
        <v>29205</v>
      </c>
      <c r="E9">
        <v>2.5469611</v>
      </c>
      <c r="F9">
        <v>131245</v>
      </c>
      <c r="G9">
        <v>76</v>
      </c>
      <c r="H9">
        <v>8299</v>
      </c>
      <c r="I9">
        <v>12</v>
      </c>
      <c r="J9">
        <v>14771</v>
      </c>
      <c r="K9">
        <v>17.20886</v>
      </c>
      <c r="L9">
        <v>1406100</v>
      </c>
      <c r="M9">
        <v>10074</v>
      </c>
      <c r="N9">
        <v>67800</v>
      </c>
      <c r="O9" s="89"/>
      <c r="P9" s="90">
        <f t="shared" ref="P9:U9" si="73">(D9-MIN(D$2:D$11))/(MAX(D$2:D$11)-MIN(D$2:D$11))+0.001</f>
        <v>0.331990415335463</v>
      </c>
      <c r="Q9" s="91">
        <f t="shared" si="73"/>
        <v>0.844375943680659</v>
      </c>
      <c r="R9" s="91">
        <f t="shared" si="73"/>
        <v>0.446793041571129</v>
      </c>
      <c r="S9" s="91">
        <f t="shared" si="73"/>
        <v>0.245239631336406</v>
      </c>
      <c r="T9" s="91">
        <f t="shared" si="73"/>
        <v>0.601</v>
      </c>
      <c r="U9" s="91">
        <f t="shared" si="73"/>
        <v>0.334333333333333</v>
      </c>
      <c r="V9" s="91">
        <f t="shared" si="1"/>
        <v>0.994476549319537</v>
      </c>
      <c r="W9" s="91">
        <f t="shared" si="2"/>
        <v>0.777786263003047</v>
      </c>
      <c r="X9" s="91">
        <f t="shared" ref="X9:Z9" si="74">(L9-MIN(L$2:L$11))/(MAX(L$2:L$11)-MIN(L$2:L$11))+0.001</f>
        <v>0.722508886470802</v>
      </c>
      <c r="Y9" s="91">
        <f t="shared" si="74"/>
        <v>0.726515463917526</v>
      </c>
      <c r="Z9" s="91">
        <f t="shared" si="74"/>
        <v>0.314725490196078</v>
      </c>
      <c r="AA9" s="89"/>
      <c r="AB9" s="89">
        <f t="shared" ref="AB9:AL9" si="75">P9/SUM(P$2:P$11)</f>
        <v>0.0581516903292239</v>
      </c>
      <c r="AC9" s="89">
        <f t="shared" si="75"/>
        <v>0.130617338502568</v>
      </c>
      <c r="AD9" s="89">
        <f t="shared" si="75"/>
        <v>0.132190097587133</v>
      </c>
      <c r="AE9" s="89">
        <f t="shared" si="75"/>
        <v>0.0489500262148514</v>
      </c>
      <c r="AF9" s="89">
        <f t="shared" si="75"/>
        <v>0.110430177258971</v>
      </c>
      <c r="AG9" s="89">
        <f t="shared" si="75"/>
        <v>0.137102128490529</v>
      </c>
      <c r="AH9" s="89">
        <f t="shared" si="75"/>
        <v>0.125117127177991</v>
      </c>
      <c r="AI9" s="89">
        <f t="shared" si="75"/>
        <v>0.155662073433113</v>
      </c>
      <c r="AJ9" s="89">
        <f t="shared" si="75"/>
        <v>0.185440295221365</v>
      </c>
      <c r="AK9" s="89">
        <f t="shared" si="75"/>
        <v>0.154321345866432</v>
      </c>
      <c r="AL9" s="89">
        <f t="shared" si="75"/>
        <v>0.0843165271109337</v>
      </c>
      <c r="AM9" s="89"/>
      <c r="AN9" s="89">
        <f t="shared" ref="AN9:AX9" si="76">AB9*LN(AB9)</f>
        <v>-0.165424132786463</v>
      </c>
      <c r="AO9" s="89">
        <f t="shared" si="76"/>
        <v>-0.26586941259633</v>
      </c>
      <c r="AP9" s="89">
        <f t="shared" si="76"/>
        <v>-0.267488547386951</v>
      </c>
      <c r="AQ9" s="89">
        <f t="shared" si="76"/>
        <v>-0.147680044668967</v>
      </c>
      <c r="AR9" s="89">
        <f t="shared" si="76"/>
        <v>-0.243318742610594</v>
      </c>
      <c r="AS9" s="89">
        <f t="shared" si="76"/>
        <v>-0.272425928228699</v>
      </c>
      <c r="AT9" s="89">
        <f t="shared" si="76"/>
        <v>-0.260056569793591</v>
      </c>
      <c r="AU9" s="89">
        <f t="shared" si="76"/>
        <v>-0.289542013162507</v>
      </c>
      <c r="AV9" s="89">
        <f t="shared" si="76"/>
        <v>-0.312471034136466</v>
      </c>
      <c r="AW9" s="89">
        <f t="shared" si="76"/>
        <v>-0.288383105995079</v>
      </c>
      <c r="AX9" s="89">
        <f t="shared" si="76"/>
        <v>-0.208529727783922</v>
      </c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>
        <f t="shared" ref="BL9:BV9" si="77">AZ$7*P9</f>
        <v>0.0888209805392716</v>
      </c>
      <c r="BM9" s="89">
        <f t="shared" si="77"/>
        <v>0.368789369727499</v>
      </c>
      <c r="BN9" s="89">
        <f t="shared" si="77"/>
        <v>0.132116487507246</v>
      </c>
      <c r="BO9" s="89">
        <f t="shared" si="77"/>
        <v>0.033562545017317</v>
      </c>
      <c r="BP9" s="89">
        <f t="shared" si="77"/>
        <v>0.233518080322197</v>
      </c>
      <c r="BQ9" s="89">
        <f t="shared" si="77"/>
        <v>0.158672814338215</v>
      </c>
      <c r="BR9" s="89">
        <f t="shared" si="77"/>
        <v>0.340570360759145</v>
      </c>
      <c r="BS9" s="89">
        <f t="shared" si="77"/>
        <v>0.511424076417848</v>
      </c>
      <c r="BT9" s="89">
        <f t="shared" si="77"/>
        <v>0.180492166767261</v>
      </c>
      <c r="BU9" s="89">
        <f t="shared" si="77"/>
        <v>0.309244921357564</v>
      </c>
      <c r="BV9" s="89">
        <f t="shared" si="77"/>
        <v>0.10213847711281</v>
      </c>
      <c r="BW9" s="89"/>
      <c r="BX9" s="89">
        <f t="shared" si="8"/>
        <v>0.589726837774017</v>
      </c>
      <c r="BY9" s="89">
        <f t="shared" si="9"/>
        <v>0.425753439677729</v>
      </c>
      <c r="BZ9" s="89">
        <f t="shared" si="10"/>
        <v>0.851994437176994</v>
      </c>
      <c r="CA9" s="89">
        <f t="shared" si="11"/>
        <v>0.591875565237635</v>
      </c>
      <c r="CB9" s="89"/>
      <c r="CC9" s="89">
        <f t="shared" ref="CC9:CF9" si="78">BX9/SUM(BX$2:BX$11)</f>
        <v>0.110223584265032</v>
      </c>
      <c r="CD9" s="89">
        <f t="shared" si="78"/>
        <v>0.107578581775967</v>
      </c>
      <c r="CE9" s="89">
        <f t="shared" si="78"/>
        <v>0.141822060893985</v>
      </c>
      <c r="CF9" s="89">
        <f t="shared" si="78"/>
        <v>0.141306673882304</v>
      </c>
      <c r="CG9" s="89"/>
      <c r="CH9" s="89">
        <f t="shared" ref="CH9:CK9" si="79">CC9*LN(CC9)</f>
        <v>-0.243069941051897</v>
      </c>
      <c r="CI9" s="89">
        <f t="shared" si="79"/>
        <v>-0.2398500740266</v>
      </c>
      <c r="CJ9" s="89">
        <f t="shared" si="79"/>
        <v>-0.277004310645723</v>
      </c>
      <c r="CK9" s="89">
        <f t="shared" si="79"/>
        <v>-0.276512115366992</v>
      </c>
      <c r="CL9" s="89"/>
      <c r="CM9" s="89"/>
      <c r="CN9" s="89"/>
      <c r="CO9" s="89"/>
      <c r="CP9" s="89"/>
      <c r="CQ9" s="89"/>
      <c r="CR9" s="89">
        <f t="shared" ref="CR9:CU9" si="80">CM$7*BX9</f>
        <v>0.0612308173802434</v>
      </c>
      <c r="CS9" s="89">
        <f t="shared" si="80"/>
        <v>0.0765874992906576</v>
      </c>
      <c r="CT9" s="89">
        <f t="shared" si="80"/>
        <v>0.257184972993984</v>
      </c>
      <c r="CU9" s="89">
        <f t="shared" si="80"/>
        <v>0.245286040676478</v>
      </c>
      <c r="CV9" s="89">
        <f t="shared" si="16"/>
        <v>0.640289330341363</v>
      </c>
      <c r="CW9" s="89"/>
      <c r="CX9">
        <f t="shared" si="27"/>
        <v>0.160936769983568</v>
      </c>
    </row>
    <row r="10" spans="1:102">
      <c r="A10" s="122" t="s">
        <v>40</v>
      </c>
      <c r="B10" s="19">
        <v>2020</v>
      </c>
      <c r="C10" s="122" t="s">
        <v>31</v>
      </c>
      <c r="D10">
        <v>28946</v>
      </c>
      <c r="E10">
        <v>2.598572</v>
      </c>
      <c r="F10">
        <v>153482</v>
      </c>
      <c r="G10">
        <v>69</v>
      </c>
      <c r="H10">
        <v>8639</v>
      </c>
      <c r="I10">
        <v>19</v>
      </c>
      <c r="J10">
        <v>14742</v>
      </c>
      <c r="K10">
        <v>14.746317</v>
      </c>
      <c r="L10">
        <v>1282600</v>
      </c>
      <c r="M10">
        <v>10713</v>
      </c>
      <c r="N10">
        <v>77400</v>
      </c>
      <c r="O10" s="89"/>
      <c r="P10" s="90">
        <f t="shared" ref="P10:U10" si="81">(D10-MIN(D$2:D$11))/(MAX(D$2:D$11)-MIN(D$2:D$11))+0.001</f>
        <v>0.166495207667732</v>
      </c>
      <c r="Q10" s="91">
        <f t="shared" si="81"/>
        <v>0.922687971840329</v>
      </c>
      <c r="R10" s="91">
        <f t="shared" si="81"/>
        <v>0.723896520785565</v>
      </c>
      <c r="S10" s="91">
        <f t="shared" si="81"/>
        <v>0.212981566820276</v>
      </c>
      <c r="T10" s="91">
        <f t="shared" si="81"/>
        <v>0.801</v>
      </c>
      <c r="U10" s="91">
        <f t="shared" si="81"/>
        <v>0.667666666666667</v>
      </c>
      <c r="V10" s="91">
        <f t="shared" si="1"/>
        <v>0.997738274659768</v>
      </c>
      <c r="W10" s="91">
        <f t="shared" si="2"/>
        <v>0.889393108840631</v>
      </c>
      <c r="X10" s="91">
        <f t="shared" ref="X10:Z10" si="82">(L10-MIN(L$2:L$11))/(MAX(L$2:L$11)-MIN(L$2:L$11))+0.001</f>
        <v>0.632918752266957</v>
      </c>
      <c r="Y10" s="91">
        <f t="shared" si="82"/>
        <v>0.863757731958763</v>
      </c>
      <c r="Z10" s="91">
        <f t="shared" si="82"/>
        <v>0.691196078431373</v>
      </c>
      <c r="AA10" s="89"/>
      <c r="AB10" s="89">
        <f t="shared" ref="AB10:AL10" si="83">P10/SUM(P$2:P$11)</f>
        <v>0.0291634255398924</v>
      </c>
      <c r="AC10" s="89">
        <f t="shared" si="83"/>
        <v>0.142731502539936</v>
      </c>
      <c r="AD10" s="89">
        <f t="shared" si="83"/>
        <v>0.214175116490473</v>
      </c>
      <c r="AE10" s="89">
        <f t="shared" si="83"/>
        <v>0.0425112907824903</v>
      </c>
      <c r="AF10" s="89">
        <f t="shared" si="83"/>
        <v>0.147178988326848</v>
      </c>
      <c r="AG10" s="89">
        <f t="shared" si="83"/>
        <v>0.273794180824058</v>
      </c>
      <c r="AH10" s="89">
        <f t="shared" si="83"/>
        <v>0.12552749150935</v>
      </c>
      <c r="AI10" s="89">
        <f t="shared" si="83"/>
        <v>0.177998483651173</v>
      </c>
      <c r="AJ10" s="89">
        <f t="shared" si="83"/>
        <v>0.162445946990114</v>
      </c>
      <c r="AK10" s="89">
        <f t="shared" si="83"/>
        <v>0.183473390889233</v>
      </c>
      <c r="AL10" s="89">
        <f t="shared" si="83"/>
        <v>0.185174873664415</v>
      </c>
      <c r="AM10" s="89"/>
      <c r="AN10" s="89">
        <f t="shared" ref="AN10:AX10" si="84">AB10*LN(AB10)</f>
        <v>-0.103088040359308</v>
      </c>
      <c r="AO10" s="89">
        <f t="shared" si="84"/>
        <v>-0.277868264434166</v>
      </c>
      <c r="AP10" s="89">
        <f t="shared" si="84"/>
        <v>-0.330035565341322</v>
      </c>
      <c r="AQ10" s="89">
        <f t="shared" si="84"/>
        <v>-0.13425004297494</v>
      </c>
      <c r="AR10" s="89">
        <f t="shared" si="84"/>
        <v>-0.282010516883178</v>
      </c>
      <c r="AS10" s="89">
        <f t="shared" si="84"/>
        <v>-0.35466712804747</v>
      </c>
      <c r="AT10" s="89">
        <f t="shared" si="84"/>
        <v>-0.26049847753117</v>
      </c>
      <c r="AU10" s="89">
        <f t="shared" si="84"/>
        <v>-0.307221866873991</v>
      </c>
      <c r="AV10" s="89">
        <f t="shared" si="84"/>
        <v>-0.295230883069935</v>
      </c>
      <c r="AW10" s="89">
        <f t="shared" si="84"/>
        <v>-0.311113192561414</v>
      </c>
      <c r="AX10" s="89">
        <f t="shared" si="84"/>
        <v>-0.312289024408849</v>
      </c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>
        <f t="shared" ref="BL10:BV10" si="85">AZ$7*P10</f>
        <v>0.0445442606684734</v>
      </c>
      <c r="BM10" s="89">
        <f t="shared" si="85"/>
        <v>0.402992906343187</v>
      </c>
      <c r="BN10" s="89">
        <f t="shared" si="85"/>
        <v>0.214055853037898</v>
      </c>
      <c r="BO10" s="89">
        <f t="shared" si="85"/>
        <v>0.0291478313896937</v>
      </c>
      <c r="BP10" s="89">
        <f t="shared" si="85"/>
        <v>0.311227924023427</v>
      </c>
      <c r="BQ10" s="89">
        <f t="shared" si="85"/>
        <v>0.316871034017392</v>
      </c>
      <c r="BR10" s="89">
        <f t="shared" si="85"/>
        <v>0.341687377521964</v>
      </c>
      <c r="BS10" s="89">
        <f t="shared" si="85"/>
        <v>0.584809826166133</v>
      </c>
      <c r="BT10" s="89">
        <f t="shared" si="85"/>
        <v>0.158111379836863</v>
      </c>
      <c r="BU10" s="89">
        <f t="shared" si="85"/>
        <v>0.367662775477961</v>
      </c>
      <c r="BV10" s="89">
        <f t="shared" si="85"/>
        <v>0.224315211307934</v>
      </c>
      <c r="BW10" s="89"/>
      <c r="BX10" s="89">
        <f t="shared" si="8"/>
        <v>0.661593020049558</v>
      </c>
      <c r="BY10" s="89">
        <f t="shared" si="9"/>
        <v>0.657246789430514</v>
      </c>
      <c r="BZ10" s="89">
        <f t="shared" si="10"/>
        <v>0.926497203688097</v>
      </c>
      <c r="CA10" s="89">
        <f t="shared" si="11"/>
        <v>0.750089366622759</v>
      </c>
      <c r="CB10" s="89"/>
      <c r="CC10" s="89">
        <f t="shared" ref="CC10:CF10" si="86">BX10/SUM(BX$2:BX$11)</f>
        <v>0.123655817106518</v>
      </c>
      <c r="CD10" s="89">
        <f t="shared" si="86"/>
        <v>0.166071887844904</v>
      </c>
      <c r="CE10" s="89">
        <f t="shared" si="86"/>
        <v>0.154223709810752</v>
      </c>
      <c r="CF10" s="89">
        <f t="shared" si="86"/>
        <v>0.179079252020466</v>
      </c>
      <c r="CG10" s="89"/>
      <c r="CH10" s="89">
        <f t="shared" ref="CH10:CK10" si="87">CC10*LN(CC10)</f>
        <v>-0.258471972498133</v>
      </c>
      <c r="CI10" s="89">
        <f t="shared" si="87"/>
        <v>-0.298154593890191</v>
      </c>
      <c r="CJ10" s="89">
        <f t="shared" si="87"/>
        <v>-0.28829825688488</v>
      </c>
      <c r="CK10" s="89">
        <f t="shared" si="87"/>
        <v>-0.308003208886759</v>
      </c>
      <c r="CL10" s="89"/>
      <c r="CM10" s="89"/>
      <c r="CN10" s="89"/>
      <c r="CO10" s="89"/>
      <c r="CP10" s="89"/>
      <c r="CQ10" s="89"/>
      <c r="CR10" s="89">
        <f t="shared" ref="CR10:CU10" si="88">CM$7*BX10</f>
        <v>0.0686926196942415</v>
      </c>
      <c r="CS10" s="89">
        <f t="shared" si="88"/>
        <v>0.118230138216613</v>
      </c>
      <c r="CT10" s="89">
        <f t="shared" si="88"/>
        <v>0.279674547053439</v>
      </c>
      <c r="CU10" s="89">
        <f t="shared" si="88"/>
        <v>0.310853263250619</v>
      </c>
      <c r="CV10" s="89">
        <f t="shared" si="16"/>
        <v>0.777450568214913</v>
      </c>
      <c r="CW10" s="89"/>
      <c r="CX10">
        <f t="shared" si="27"/>
        <v>0.198952342635026</v>
      </c>
    </row>
    <row r="11" spans="1:102">
      <c r="A11" s="7" t="s">
        <v>40</v>
      </c>
      <c r="B11" s="9">
        <v>2021</v>
      </c>
      <c r="C11" s="123" t="s">
        <v>31</v>
      </c>
      <c r="D11">
        <v>28687</v>
      </c>
      <c r="E11">
        <v>2.6501829</v>
      </c>
      <c r="F11">
        <v>175719</v>
      </c>
      <c r="G11">
        <v>76</v>
      </c>
      <c r="H11">
        <v>8979</v>
      </c>
      <c r="I11">
        <v>26</v>
      </c>
      <c r="J11">
        <v>14713</v>
      </c>
      <c r="K11">
        <v>12.283773</v>
      </c>
      <c r="L11">
        <v>1790000</v>
      </c>
      <c r="M11">
        <v>11352</v>
      </c>
      <c r="N11">
        <v>85300</v>
      </c>
      <c r="O11" s="89"/>
      <c r="P11" s="90">
        <f t="shared" ref="P11:U11" si="89">(D11-MIN(D$2:D$11))/(MAX(D$2:D$11)-MIN(D$2:D$11))+0.001</f>
        <v>0.001</v>
      </c>
      <c r="Q11" s="91">
        <f t="shared" si="89"/>
        <v>1.001</v>
      </c>
      <c r="R11" s="91">
        <f t="shared" si="89"/>
        <v>1.001</v>
      </c>
      <c r="S11" s="91">
        <f t="shared" si="89"/>
        <v>0.245239631336406</v>
      </c>
      <c r="T11" s="91">
        <f t="shared" si="89"/>
        <v>1.001</v>
      </c>
      <c r="U11" s="91">
        <f t="shared" si="89"/>
        <v>1.001</v>
      </c>
      <c r="V11" s="91">
        <f t="shared" si="1"/>
        <v>1.001</v>
      </c>
      <c r="W11" s="91">
        <f t="shared" si="2"/>
        <v>1.001</v>
      </c>
      <c r="X11" s="91">
        <f t="shared" ref="X11:Z11" si="90">(L11-MIN(L$2:L$11))/(MAX(L$2:L$11)-MIN(L$2:L$11))+0.001</f>
        <v>1.001</v>
      </c>
      <c r="Y11" s="91">
        <f t="shared" si="90"/>
        <v>1.001</v>
      </c>
      <c r="Z11" s="91">
        <f t="shared" si="90"/>
        <v>1.001</v>
      </c>
      <c r="AA11" s="89"/>
      <c r="AB11" s="89">
        <f t="shared" ref="AB11:AL11" si="91">P11/SUM(P$2:P$11)</f>
        <v>0.000175160750561018</v>
      </c>
      <c r="AC11" s="89">
        <f t="shared" si="91"/>
        <v>0.154845666577303</v>
      </c>
      <c r="AD11" s="89">
        <f t="shared" si="91"/>
        <v>0.296160135393814</v>
      </c>
      <c r="AE11" s="89">
        <f t="shared" si="91"/>
        <v>0.0489500262148514</v>
      </c>
      <c r="AF11" s="89">
        <f t="shared" si="91"/>
        <v>0.183927799394725</v>
      </c>
      <c r="AG11" s="89">
        <f t="shared" si="91"/>
        <v>0.410486233157586</v>
      </c>
      <c r="AH11" s="89">
        <f t="shared" si="91"/>
        <v>0.125937855840708</v>
      </c>
      <c r="AI11" s="89">
        <f t="shared" si="91"/>
        <v>0.200334902939698</v>
      </c>
      <c r="AJ11" s="89">
        <f t="shared" si="91"/>
        <v>0.256918273245471</v>
      </c>
      <c r="AK11" s="89">
        <f t="shared" si="91"/>
        <v>0.212625435912035</v>
      </c>
      <c r="AL11" s="89">
        <f t="shared" si="91"/>
        <v>0.268172888015717</v>
      </c>
      <c r="AM11" s="89"/>
      <c r="AN11" s="89">
        <f t="shared" ref="AN11:AX11" si="92">AB11*LN(AB11)</f>
        <v>-0.00151510658666811</v>
      </c>
      <c r="AO11" s="89">
        <f t="shared" si="92"/>
        <v>-0.288837703227127</v>
      </c>
      <c r="AP11" s="89">
        <f t="shared" si="92"/>
        <v>-0.360383933556135</v>
      </c>
      <c r="AQ11" s="89">
        <f t="shared" si="92"/>
        <v>-0.147680044668967</v>
      </c>
      <c r="AR11" s="89">
        <f t="shared" si="92"/>
        <v>-0.311428755776454</v>
      </c>
      <c r="AS11" s="89">
        <f t="shared" si="92"/>
        <v>-0.365502232111165</v>
      </c>
      <c r="AT11" s="89">
        <f t="shared" si="92"/>
        <v>-0.260939043736449</v>
      </c>
      <c r="AU11" s="89">
        <f t="shared" si="92"/>
        <v>-0.322091404791691</v>
      </c>
      <c r="AV11" s="89">
        <f t="shared" si="92"/>
        <v>-0.349151226197836</v>
      </c>
      <c r="AW11" s="89">
        <f t="shared" si="92"/>
        <v>-0.32919162813761</v>
      </c>
      <c r="AX11" s="89">
        <f t="shared" si="92"/>
        <v>-0.352948613679434</v>
      </c>
      <c r="AY11" s="89" t="s">
        <v>170</v>
      </c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>
        <f t="shared" ref="BL11:BV11" si="93">AZ$7*P11</f>
        <v>0.000267540797674901</v>
      </c>
      <c r="BM11" s="89">
        <f t="shared" si="93"/>
        <v>0.437196442958874</v>
      </c>
      <c r="BN11" s="89">
        <f t="shared" si="93"/>
        <v>0.295995218568549</v>
      </c>
      <c r="BO11" s="89">
        <f t="shared" si="93"/>
        <v>0.033562545017317</v>
      </c>
      <c r="BP11" s="89">
        <f t="shared" si="93"/>
        <v>0.388937767724658</v>
      </c>
      <c r="BQ11" s="89">
        <f t="shared" si="93"/>
        <v>0.47506925369657</v>
      </c>
      <c r="BR11" s="89">
        <f t="shared" si="93"/>
        <v>0.342804394284783</v>
      </c>
      <c r="BS11" s="89">
        <f t="shared" si="93"/>
        <v>0.658195605715217</v>
      </c>
      <c r="BT11" s="89">
        <f t="shared" si="93"/>
        <v>0.250062888245637</v>
      </c>
      <c r="BU11" s="89">
        <f t="shared" si="93"/>
        <v>0.426080629598357</v>
      </c>
      <c r="BV11" s="89">
        <f t="shared" si="93"/>
        <v>0.324856482156006</v>
      </c>
      <c r="BW11" s="89"/>
      <c r="BX11" s="89">
        <f t="shared" si="8"/>
        <v>0.733459202325098</v>
      </c>
      <c r="BY11" s="89">
        <f t="shared" si="9"/>
        <v>0.897569566438544</v>
      </c>
      <c r="BZ11" s="89">
        <f t="shared" si="10"/>
        <v>1.001</v>
      </c>
      <c r="CA11" s="89">
        <f t="shared" si="11"/>
        <v>1.001</v>
      </c>
      <c r="CB11" s="89"/>
      <c r="CC11" s="89">
        <f t="shared" ref="CC11:CF11" si="94">BX11/SUM(BX$2:BX$11)</f>
        <v>0.137088049948005</v>
      </c>
      <c r="CD11" s="89">
        <f t="shared" si="94"/>
        <v>0.226796197056723</v>
      </c>
      <c r="CE11" s="89">
        <f t="shared" si="94"/>
        <v>0.166625363688128</v>
      </c>
      <c r="CF11" s="89">
        <f t="shared" si="94"/>
        <v>0.23898263226899</v>
      </c>
      <c r="CG11" s="89"/>
      <c r="CH11" s="89">
        <f t="shared" ref="CH11:CK11" si="95">CC11*LN(CC11)</f>
        <v>-0.272412031573729</v>
      </c>
      <c r="CI11" s="89">
        <f t="shared" si="95"/>
        <v>-0.336498305711758</v>
      </c>
      <c r="CJ11" s="89">
        <f t="shared" si="95"/>
        <v>-0.29859387106208</v>
      </c>
      <c r="CK11" s="89">
        <f t="shared" si="95"/>
        <v>-0.34207123157534</v>
      </c>
      <c r="CL11" s="89" t="s">
        <v>170</v>
      </c>
      <c r="CM11" s="89"/>
      <c r="CN11" s="89"/>
      <c r="CO11" s="89"/>
      <c r="CP11" s="89"/>
      <c r="CQ11" s="89"/>
      <c r="CR11" s="89">
        <f t="shared" ref="CR11:CU11" si="96">CM$7*BX11</f>
        <v>0.0761544220082395</v>
      </c>
      <c r="CS11" s="89">
        <f t="shared" si="96"/>
        <v>0.161461076121809</v>
      </c>
      <c r="CT11" s="89">
        <f t="shared" si="96"/>
        <v>0.30216413010863</v>
      </c>
      <c r="CU11" s="89">
        <f t="shared" si="96"/>
        <v>0.414836058688408</v>
      </c>
      <c r="CV11" s="89">
        <f t="shared" si="16"/>
        <v>0.954615686927087</v>
      </c>
      <c r="CW11" s="89"/>
      <c r="CX11">
        <f t="shared" si="27"/>
        <v>0.23181260311522</v>
      </c>
    </row>
    <row r="12" spans="1:102">
      <c r="A12" s="27" t="s">
        <v>41</v>
      </c>
      <c r="B12" s="28">
        <v>2012</v>
      </c>
      <c r="C12" s="27" t="s">
        <v>31</v>
      </c>
      <c r="D12" s="124">
        <v>9714</v>
      </c>
      <c r="E12" s="124">
        <v>2.9559399</v>
      </c>
      <c r="F12" s="124">
        <v>98099</v>
      </c>
      <c r="G12" s="124">
        <v>29</v>
      </c>
      <c r="H12" s="124">
        <v>719</v>
      </c>
      <c r="I12" s="124">
        <v>10</v>
      </c>
      <c r="J12" s="124">
        <v>5144</v>
      </c>
      <c r="K12" s="124">
        <v>31.906424</v>
      </c>
      <c r="L12" s="124">
        <v>1108000</v>
      </c>
      <c r="M12" s="124">
        <v>9061</v>
      </c>
      <c r="N12">
        <v>56348</v>
      </c>
      <c r="O12" s="95"/>
      <c r="P12" s="96">
        <f t="shared" ref="P12:U12" si="97">(D12-MIN(D$12:D$21))/(MAX(D$12:D$21)-MIN(D$12:D$21))+0.001</f>
        <v>1.001</v>
      </c>
      <c r="Q12" s="97">
        <f t="shared" si="97"/>
        <v>1.001</v>
      </c>
      <c r="R12" s="97">
        <f t="shared" si="97"/>
        <v>0.001</v>
      </c>
      <c r="S12" s="97">
        <f t="shared" si="97"/>
        <v>0.001</v>
      </c>
      <c r="T12" s="97">
        <f t="shared" si="97"/>
        <v>0.001</v>
      </c>
      <c r="U12" s="97">
        <f t="shared" si="97"/>
        <v>0.778777777777778</v>
      </c>
      <c r="V12" s="91" cm="1">
        <f t="array" ref="V12">(MAX(J$12:J$21-J12)/(MAX(J$12:J$21)-MIN(J$12:J$21))+0.001)</f>
        <v>0.966978482116894</v>
      </c>
      <c r="W12" s="91" cm="1">
        <f t="array" ref="W12">(MAX(K$12:K$21-K12)/(MAX(K$12:K$21)-MIN(K$12:K$21))+0.001)</f>
        <v>0.001</v>
      </c>
      <c r="X12" s="97">
        <f t="shared" ref="X12:Z12" si="98">(L12-MIN(L$12:L$21))/(MAX(L$12:L$21)-MIN(L$12:L$21))+0.001</f>
        <v>0.324507103175417</v>
      </c>
      <c r="Y12" s="97">
        <f t="shared" si="98"/>
        <v>0.001</v>
      </c>
      <c r="Z12" s="97">
        <f t="shared" si="98"/>
        <v>0.001</v>
      </c>
      <c r="AA12" s="95"/>
      <c r="AB12" s="95">
        <f t="shared" ref="AB12:AL12" si="99">P12/SUM(P$12:P$21)</f>
        <v>0.168800364908013</v>
      </c>
      <c r="AC12" s="95">
        <f t="shared" si="99"/>
        <v>0.294561345669529</v>
      </c>
      <c r="AD12" s="95">
        <f t="shared" si="99"/>
        <v>0.00025419411229373</v>
      </c>
      <c r="AE12" s="95">
        <f t="shared" si="99"/>
        <v>0.000367872470876763</v>
      </c>
      <c r="AF12" s="95">
        <f t="shared" si="99"/>
        <v>0.000274448482618619</v>
      </c>
      <c r="AG12" s="95">
        <f t="shared" si="99"/>
        <v>0.158970288047176</v>
      </c>
      <c r="AH12" s="95">
        <f t="shared" si="99"/>
        <v>0.12846283317218</v>
      </c>
      <c r="AI12" s="95">
        <f t="shared" si="99"/>
        <v>0.000191916580874585</v>
      </c>
      <c r="AJ12" s="95">
        <f t="shared" si="99"/>
        <v>0.0674128835819121</v>
      </c>
      <c r="AK12" s="95">
        <f t="shared" si="99"/>
        <v>0.000206197855799666</v>
      </c>
      <c r="AL12" s="95">
        <f t="shared" si="99"/>
        <v>0.000239740427462299</v>
      </c>
      <c r="AM12" s="95"/>
      <c r="AN12" s="89">
        <f t="shared" ref="AN12:AX12" si="100">AB12*LN(AB12)</f>
        <v>-0.300302353901061</v>
      </c>
      <c r="AO12" s="89">
        <f t="shared" si="100"/>
        <v>-0.360032904817005</v>
      </c>
      <c r="AP12" s="89">
        <f t="shared" si="100"/>
        <v>-0.00210406948724071</v>
      </c>
      <c r="AQ12" s="89">
        <f t="shared" si="100"/>
        <v>-0.00290905244379657</v>
      </c>
      <c r="AR12" s="89">
        <f t="shared" si="100"/>
        <v>-0.00225068256823645</v>
      </c>
      <c r="AS12" s="89">
        <f t="shared" si="100"/>
        <v>-0.29235239452525</v>
      </c>
      <c r="AT12" s="89">
        <f t="shared" si="100"/>
        <v>-0.263620590716848</v>
      </c>
      <c r="AU12" s="89">
        <f t="shared" si="100"/>
        <v>-0.00164250841455875</v>
      </c>
      <c r="AV12" s="89">
        <f t="shared" si="100"/>
        <v>-0.181807095223491</v>
      </c>
      <c r="AW12" s="89">
        <f t="shared" si="100"/>
        <v>-0.00174993406107328</v>
      </c>
      <c r="AX12" s="89">
        <f t="shared" si="100"/>
        <v>-0.00199846512064417</v>
      </c>
      <c r="AY12" s="95"/>
      <c r="AZ12" s="95">
        <f t="shared" ref="AZ12:BJ12" si="101">SUM(AN12:AN21)</f>
        <v>-2.09283960151187</v>
      </c>
      <c r="BA12" s="95">
        <f t="shared" si="101"/>
        <v>-1.98930512176244</v>
      </c>
      <c r="BB12" s="95">
        <f t="shared" si="101"/>
        <v>-2.02792037872317</v>
      </c>
      <c r="BC12" s="95">
        <f t="shared" si="101"/>
        <v>-1.66151913037223</v>
      </c>
      <c r="BD12" s="95">
        <f t="shared" si="101"/>
        <v>-1.76325805778062</v>
      </c>
      <c r="BE12" s="95">
        <f t="shared" si="101"/>
        <v>-2.01506929859744</v>
      </c>
      <c r="BF12" s="95">
        <f t="shared" si="101"/>
        <v>-2.15803534908169</v>
      </c>
      <c r="BG12" s="95">
        <f t="shared" si="101"/>
        <v>-2.06954233724998</v>
      </c>
      <c r="BH12" s="95">
        <f t="shared" si="101"/>
        <v>-1.98933081690307</v>
      </c>
      <c r="BI12" s="95">
        <f t="shared" si="101"/>
        <v>-2.07390475808154</v>
      </c>
      <c r="BJ12" s="95">
        <f t="shared" si="101"/>
        <v>-1.98130238257815</v>
      </c>
      <c r="BK12" s="95"/>
      <c r="BL12" s="95">
        <f t="shared" ref="BL12:BV12" si="102">AZ$17*P12</f>
        <v>0.26198122180711</v>
      </c>
      <c r="BM12" s="95">
        <f t="shared" si="102"/>
        <v>0.513552848099498</v>
      </c>
      <c r="BN12" s="95">
        <f t="shared" si="102"/>
        <v>0.000225240689403987</v>
      </c>
      <c r="BO12" s="95">
        <f t="shared" si="102"/>
        <v>0.000258704199720686</v>
      </c>
      <c r="BP12" s="95">
        <f t="shared" si="102"/>
        <v>0.000497197971538782</v>
      </c>
      <c r="BQ12" s="95">
        <f t="shared" si="102"/>
        <v>0.190097964626932</v>
      </c>
      <c r="BR12" s="95">
        <f t="shared" si="102"/>
        <v>0.305961383916683</v>
      </c>
      <c r="BS12" s="95">
        <f t="shared" si="102"/>
        <v>0.000683590287090073</v>
      </c>
      <c r="BT12" s="95">
        <f t="shared" si="102"/>
        <v>0.0766611705384749</v>
      </c>
      <c r="BU12" s="95">
        <f t="shared" si="102"/>
        <v>0.000423089955977113</v>
      </c>
      <c r="BV12" s="95">
        <f t="shared" si="102"/>
        <v>0.000340671238189923</v>
      </c>
      <c r="BW12" s="95"/>
      <c r="BX12" s="89">
        <f t="shared" si="8"/>
        <v>0.775759310596013</v>
      </c>
      <c r="BY12" s="89">
        <f t="shared" si="9"/>
        <v>0.190853866798192</v>
      </c>
      <c r="BZ12" s="89">
        <f t="shared" si="10"/>
        <v>0.306644974203774</v>
      </c>
      <c r="CA12" s="89">
        <f t="shared" si="11"/>
        <v>0.077424931732642</v>
      </c>
      <c r="CB12" s="95"/>
      <c r="CC12" s="95">
        <f t="shared" ref="CC12:CF12" si="103">BX12/SUM(BX$12:BX$21)</f>
        <v>0.1855188997185</v>
      </c>
      <c r="CD12" s="95">
        <f t="shared" si="103"/>
        <v>0.0514336876742215</v>
      </c>
      <c r="CE12" s="95">
        <f t="shared" si="103"/>
        <v>0.0515922482164795</v>
      </c>
      <c r="CF12" s="95">
        <f t="shared" si="103"/>
        <v>0.0167948026278263</v>
      </c>
      <c r="CG12" s="95"/>
      <c r="CH12" s="89">
        <f t="shared" ref="CH12:CK12" si="104">CC12*LN(CC12)</f>
        <v>-0.312524863313367</v>
      </c>
      <c r="CI12" s="89">
        <f t="shared" si="104"/>
        <v>-0.152627509526017</v>
      </c>
      <c r="CJ12" s="89">
        <f t="shared" si="104"/>
        <v>-0.152939227199123</v>
      </c>
      <c r="CK12" s="89">
        <f t="shared" si="104"/>
        <v>-0.068635081544413</v>
      </c>
      <c r="CL12" s="95"/>
      <c r="CM12" s="95">
        <f t="shared" ref="CM12:CP12" si="105">SUM(CH12:CH21)</f>
        <v>-2.25695666561826</v>
      </c>
      <c r="CN12" s="95">
        <f t="shared" si="105"/>
        <v>-2.1918051529018</v>
      </c>
      <c r="CO12" s="95">
        <f t="shared" si="105"/>
        <v>-2.26997660767347</v>
      </c>
      <c r="CP12" s="95">
        <f t="shared" si="105"/>
        <v>-2.1941349172724</v>
      </c>
      <c r="CQ12" s="95"/>
      <c r="CR12" s="95">
        <f t="shared" ref="CR12:CU12" si="106">CM$17*BX12</f>
        <v>0.111235701862473</v>
      </c>
      <c r="CS12" s="95">
        <f t="shared" si="106"/>
        <v>0.0444779187439351</v>
      </c>
      <c r="CT12" s="95">
        <f t="shared" si="106"/>
        <v>0.0618713908320145</v>
      </c>
      <c r="CU12" s="95">
        <f t="shared" si="106"/>
        <v>0.0326574299837165</v>
      </c>
      <c r="CV12" s="89">
        <f t="shared" si="16"/>
        <v>0.250242441422139</v>
      </c>
      <c r="CW12" s="95">
        <f>AVERAGE(CV12:CV21)</f>
        <v>0.460808900798339</v>
      </c>
      <c r="CX12">
        <f t="shared" si="27"/>
        <v>0.0531746547879748</v>
      </c>
    </row>
    <row r="13" spans="1:102">
      <c r="A13" s="27" t="s">
        <v>41</v>
      </c>
      <c r="B13" s="28">
        <v>2013</v>
      </c>
      <c r="C13" s="27" t="s">
        <v>31</v>
      </c>
      <c r="D13" s="124">
        <v>9645</v>
      </c>
      <c r="E13" s="124">
        <v>2.2835666</v>
      </c>
      <c r="F13" s="124">
        <v>111174</v>
      </c>
      <c r="G13" s="124">
        <v>30</v>
      </c>
      <c r="H13" s="124">
        <v>753</v>
      </c>
      <c r="I13" s="124">
        <v>11</v>
      </c>
      <c r="J13" s="124">
        <v>5027</v>
      </c>
      <c r="K13" s="124">
        <v>29.650602</v>
      </c>
      <c r="L13" s="124">
        <v>1302100</v>
      </c>
      <c r="M13" s="124">
        <v>10402</v>
      </c>
      <c r="N13">
        <v>60073</v>
      </c>
      <c r="O13" s="89"/>
      <c r="P13" s="90">
        <f t="shared" ref="P13:U13" si="107">(D13-MIN(D$12:D$21))/(MAX(D$12:D$21)-MIN(D$12:D$21))+0.001</f>
        <v>0.859606557377049</v>
      </c>
      <c r="Q13" s="91">
        <f t="shared" si="107"/>
        <v>0.001</v>
      </c>
      <c r="R13" s="91">
        <f t="shared" si="107"/>
        <v>0.138002808164634</v>
      </c>
      <c r="S13" s="91">
        <f t="shared" si="107"/>
        <v>0.0426666666666667</v>
      </c>
      <c r="T13" s="91">
        <f t="shared" si="107"/>
        <v>0.0142501948558067</v>
      </c>
      <c r="U13" s="91">
        <f t="shared" si="107"/>
        <v>0.889888888888889</v>
      </c>
      <c r="V13" s="91" cm="1">
        <f t="array" ref="V13">(MAX(J$12:J$21-J13)/(MAX(J$12:J$21)-MIN(J$12:J$21))+0.001)</f>
        <v>1.001</v>
      </c>
      <c r="W13" s="91" cm="1">
        <f t="array" ref="W13">(MAX(K$12:K$21-K13)/(MAX(K$12:K$21)-MIN(K$12:K$21))+0.001)</f>
        <v>0.101317618367165</v>
      </c>
      <c r="X13" s="91">
        <f t="shared" ref="X13:Z13" si="108">(L13-MIN(L$12:L$21))/(MAX(L$12:L$21)-MIN(L$12:L$21))+0.001</f>
        <v>0.513983685099878</v>
      </c>
      <c r="Y13" s="91">
        <f t="shared" si="108"/>
        <v>0.221233207423222</v>
      </c>
      <c r="Z13" s="91">
        <f t="shared" si="108"/>
        <v>0.0898279480147848</v>
      </c>
      <c r="AA13" s="89"/>
      <c r="AB13" s="89">
        <f t="shared" ref="AB13:AL13" si="109">P13/SUM(P$12:P$21)</f>
        <v>0.144956943618948</v>
      </c>
      <c r="AC13" s="89">
        <f t="shared" si="109"/>
        <v>0.000294267078590938</v>
      </c>
      <c r="AD13" s="89">
        <f t="shared" si="109"/>
        <v>0.0350795013154511</v>
      </c>
      <c r="AE13" s="89">
        <f t="shared" si="109"/>
        <v>0.0156958920907419</v>
      </c>
      <c r="AF13" s="89">
        <f t="shared" si="109"/>
        <v>0.0039109443551958</v>
      </c>
      <c r="AG13" s="89">
        <f t="shared" si="109"/>
        <v>0.181651168065321</v>
      </c>
      <c r="AH13" s="89">
        <f t="shared" si="109"/>
        <v>0.132982582739424</v>
      </c>
      <c r="AI13" s="89">
        <f t="shared" si="109"/>
        <v>0.0194445308993823</v>
      </c>
      <c r="AJ13" s="89">
        <f t="shared" si="109"/>
        <v>0.106774619068693</v>
      </c>
      <c r="AK13" s="89">
        <f t="shared" si="109"/>
        <v>0.0456178130023512</v>
      </c>
      <c r="AL13" s="89">
        <f t="shared" si="109"/>
        <v>0.0215353906551257</v>
      </c>
      <c r="AM13" s="89"/>
      <c r="AN13" s="89">
        <f t="shared" ref="AN13:AX13" si="110">AB13*LN(AB13)</f>
        <v>-0.279958029990155</v>
      </c>
      <c r="AO13" s="89">
        <f t="shared" si="110"/>
        <v>-0.00239269231719569</v>
      </c>
      <c r="AP13" s="89">
        <f t="shared" si="110"/>
        <v>-0.117521181856527</v>
      </c>
      <c r="AQ13" s="89">
        <f t="shared" si="110"/>
        <v>-0.0652063274243217</v>
      </c>
      <c r="AR13" s="89">
        <f t="shared" si="110"/>
        <v>-0.0216821832502477</v>
      </c>
      <c r="AS13" s="89">
        <f t="shared" si="110"/>
        <v>-0.309836419234218</v>
      </c>
      <c r="AT13" s="89">
        <f t="shared" si="110"/>
        <v>-0.268297296482587</v>
      </c>
      <c r="AU13" s="89">
        <f t="shared" si="110"/>
        <v>-0.0766151352406536</v>
      </c>
      <c r="AV13" s="89">
        <f t="shared" si="110"/>
        <v>-0.238858563157545</v>
      </c>
      <c r="AW13" s="89">
        <f t="shared" si="110"/>
        <v>-0.14084303620305</v>
      </c>
      <c r="AX13" s="89">
        <f t="shared" si="110"/>
        <v>-0.0826540702071516</v>
      </c>
      <c r="AY13" s="89" t="s">
        <v>181</v>
      </c>
      <c r="AZ13" s="91">
        <f t="shared" ref="AZ13:BJ13" si="111">-1/LN(10)*AZ12</f>
        <v>0.908908690445206</v>
      </c>
      <c r="BA13" s="91">
        <f t="shared" si="111"/>
        <v>0.863944237203305</v>
      </c>
      <c r="BB13" s="91">
        <f t="shared" si="111"/>
        <v>0.880714630218625</v>
      </c>
      <c r="BC13" s="91">
        <f t="shared" si="111"/>
        <v>0.721588589897349</v>
      </c>
      <c r="BD13" s="91">
        <f t="shared" si="111"/>
        <v>0.765773244665569</v>
      </c>
      <c r="BE13" s="91">
        <f t="shared" si="111"/>
        <v>0.875133477033525</v>
      </c>
      <c r="BF13" s="91">
        <f t="shared" si="111"/>
        <v>0.937222843858336</v>
      </c>
      <c r="BG13" s="91">
        <f t="shared" si="111"/>
        <v>0.898790817132824</v>
      </c>
      <c r="BH13" s="91">
        <f t="shared" si="111"/>
        <v>0.863955396461089</v>
      </c>
      <c r="BI13" s="91">
        <f t="shared" si="111"/>
        <v>0.900685392427712</v>
      </c>
      <c r="BJ13" s="91">
        <f t="shared" si="111"/>
        <v>0.860468691735458</v>
      </c>
      <c r="BK13" s="89"/>
      <c r="BL13" s="89">
        <f t="shared" ref="BL13:BV13" si="112">AZ$17*P13</f>
        <v>0.224975800374669</v>
      </c>
      <c r="BM13" s="89">
        <f t="shared" si="112"/>
        <v>0.000513039808291207</v>
      </c>
      <c r="BN13" s="89">
        <f t="shared" si="112"/>
        <v>0.0310838476506883</v>
      </c>
      <c r="BO13" s="89">
        <f t="shared" si="112"/>
        <v>0.0110380458547493</v>
      </c>
      <c r="BP13" s="89">
        <f t="shared" si="112"/>
        <v>0.00708516797633947</v>
      </c>
      <c r="BQ13" s="89">
        <f t="shared" si="112"/>
        <v>0.217219945598102</v>
      </c>
      <c r="BR13" s="89">
        <f t="shared" si="112"/>
        <v>0.316726122622837</v>
      </c>
      <c r="BS13" s="89">
        <f t="shared" si="112"/>
        <v>0.0692597398268928</v>
      </c>
      <c r="BT13" s="89">
        <f t="shared" si="112"/>
        <v>0.121422891985621</v>
      </c>
      <c r="BU13" s="89">
        <f t="shared" si="112"/>
        <v>0.0936015479893664</v>
      </c>
      <c r="BV13" s="89">
        <f t="shared" si="112"/>
        <v>0.0306017982742568</v>
      </c>
      <c r="BW13" s="89"/>
      <c r="BX13" s="89">
        <f t="shared" si="8"/>
        <v>0.256572687833648</v>
      </c>
      <c r="BY13" s="89">
        <f t="shared" si="9"/>
        <v>0.235343159429191</v>
      </c>
      <c r="BZ13" s="89">
        <f t="shared" si="10"/>
        <v>0.38598586244973</v>
      </c>
      <c r="CA13" s="89">
        <f t="shared" si="11"/>
        <v>0.245626238249245</v>
      </c>
      <c r="CB13" s="89"/>
      <c r="CC13" s="89">
        <f t="shared" ref="CC13:CF13" si="113">BX13/SUM(BX$12:BX$21)</f>
        <v>0.0613580553846609</v>
      </c>
      <c r="CD13" s="89">
        <f t="shared" si="113"/>
        <v>0.0634232188292253</v>
      </c>
      <c r="CE13" s="89">
        <f t="shared" si="113"/>
        <v>0.0649411537732396</v>
      </c>
      <c r="CF13" s="89">
        <f t="shared" si="113"/>
        <v>0.0532805660824665</v>
      </c>
      <c r="CG13" s="89"/>
      <c r="CH13" s="89">
        <f t="shared" ref="CH13:CK13" si="114">CC13*LN(CC13)</f>
        <v>-0.171252100569913</v>
      </c>
      <c r="CI13" s="89">
        <f t="shared" si="114"/>
        <v>-0.174916497088953</v>
      </c>
      <c r="CJ13" s="89">
        <f t="shared" si="114"/>
        <v>-0.177566891778132</v>
      </c>
      <c r="CK13" s="89">
        <f t="shared" si="114"/>
        <v>-0.156228403564801</v>
      </c>
      <c r="CL13" s="89" t="s">
        <v>181</v>
      </c>
      <c r="CM13" s="91">
        <f t="shared" ref="CM13:CP13" si="115">-1/LN(10)*CM12</f>
        <v>0.980183825772774</v>
      </c>
      <c r="CN13" s="91">
        <f t="shared" si="115"/>
        <v>0.951888883312364</v>
      </c>
      <c r="CO13" s="91">
        <f t="shared" si="115"/>
        <v>0.985838314762051</v>
      </c>
      <c r="CP13" s="91">
        <f t="shared" si="115"/>
        <v>0.952900687122653</v>
      </c>
      <c r="CQ13" s="89"/>
      <c r="CR13" s="89">
        <f t="shared" ref="CR13:CU13" si="116">CM$17*BX13</f>
        <v>0.0367898169188454</v>
      </c>
      <c r="CS13" s="89">
        <f t="shared" si="116"/>
        <v>0.0548460143754955</v>
      </c>
      <c r="CT13" s="89">
        <f t="shared" si="116"/>
        <v>0.0778799072551881</v>
      </c>
      <c r="CU13" s="89">
        <f t="shared" si="116"/>
        <v>0.103603858579917</v>
      </c>
      <c r="CV13" s="89">
        <f t="shared" si="16"/>
        <v>0.273119597129446</v>
      </c>
      <c r="CW13" s="89"/>
      <c r="CX13">
        <f t="shared" si="27"/>
        <v>0.0663629608153418</v>
      </c>
    </row>
    <row r="14" spans="1:102">
      <c r="A14" s="27" t="s">
        <v>41</v>
      </c>
      <c r="B14" s="28">
        <v>2014</v>
      </c>
      <c r="C14" s="27" t="s">
        <v>31</v>
      </c>
      <c r="D14" s="124">
        <v>9624</v>
      </c>
      <c r="E14" s="124">
        <v>2.3263716</v>
      </c>
      <c r="F14" s="124">
        <v>118555</v>
      </c>
      <c r="G14" s="124">
        <v>31</v>
      </c>
      <c r="H14" s="124">
        <v>787</v>
      </c>
      <c r="I14" s="124">
        <v>11</v>
      </c>
      <c r="J14" s="124">
        <v>5130</v>
      </c>
      <c r="K14" s="124">
        <v>25.910109</v>
      </c>
      <c r="L14" s="124">
        <v>1456100</v>
      </c>
      <c r="M14" s="124">
        <v>11765</v>
      </c>
      <c r="N14">
        <v>63719</v>
      </c>
      <c r="O14" s="89"/>
      <c r="P14" s="90">
        <f t="shared" ref="P14:U14" si="117">(D14-MIN(D$12:D$21))/(MAX(D$12:D$21)-MIN(D$12:D$21))+0.001</f>
        <v>0.816573770491803</v>
      </c>
      <c r="Q14" s="91">
        <f t="shared" si="117"/>
        <v>0.0646625517402312</v>
      </c>
      <c r="R14" s="91">
        <f t="shared" si="117"/>
        <v>0.215342596085335</v>
      </c>
      <c r="S14" s="91">
        <f t="shared" si="117"/>
        <v>0.0843333333333333</v>
      </c>
      <c r="T14" s="91">
        <f t="shared" si="117"/>
        <v>0.0275003897116134</v>
      </c>
      <c r="U14" s="91">
        <f t="shared" si="117"/>
        <v>0.889888888888889</v>
      </c>
      <c r="V14" s="91" cm="1">
        <f t="array" ref="V14">(MAX(J$12:J$21-J14)/(MAX(J$12:J$21)-MIN(J$12:J$21))+0.001)</f>
        <v>0.971049432974702</v>
      </c>
      <c r="W14" s="91" cm="1">
        <f t="array" ref="W14">(MAX(K$12:K$21-K14)/(MAX(K$12:K$21)-MIN(K$12:K$21))+0.001)</f>
        <v>0.26765935511725</v>
      </c>
      <c r="X14" s="91">
        <f t="shared" ref="X14:Z14" si="118">(L14-MIN(L$12:L$21))/(MAX(L$12:L$21)-MIN(L$12:L$21))+0.001</f>
        <v>0.664315439949785</v>
      </c>
      <c r="Y14" s="91">
        <f t="shared" si="118"/>
        <v>0.445079487600591</v>
      </c>
      <c r="Z14" s="91">
        <f t="shared" si="118"/>
        <v>0.176772028138786</v>
      </c>
      <c r="AA14" s="89"/>
      <c r="AB14" s="89">
        <f t="shared" ref="AB14:AL14" si="119">P14/SUM(P$12:P$21)</f>
        <v>0.137700250183145</v>
      </c>
      <c r="AC14" s="89">
        <f t="shared" si="119"/>
        <v>0.0190280601948332</v>
      </c>
      <c r="AD14" s="89">
        <f t="shared" si="119"/>
        <v>0.054738820050939</v>
      </c>
      <c r="AE14" s="89">
        <f t="shared" si="119"/>
        <v>0.031023911710607</v>
      </c>
      <c r="AF14" s="89">
        <f t="shared" si="119"/>
        <v>0.00754744022777299</v>
      </c>
      <c r="AG14" s="89">
        <f t="shared" si="119"/>
        <v>0.181651168065321</v>
      </c>
      <c r="AH14" s="89">
        <f t="shared" si="119"/>
        <v>0.129003657906722</v>
      </c>
      <c r="AI14" s="89">
        <f t="shared" si="119"/>
        <v>0.051368268273199</v>
      </c>
      <c r="AJ14" s="89">
        <f t="shared" si="119"/>
        <v>0.138004434962378</v>
      </c>
      <c r="AK14" s="89">
        <f t="shared" si="119"/>
        <v>0.091774436003656</v>
      </c>
      <c r="AL14" s="89">
        <f t="shared" si="119"/>
        <v>0.0423794015893701</v>
      </c>
      <c r="AM14" s="89"/>
      <c r="AN14" s="89">
        <f t="shared" ref="AN14:AX14" si="120">AB14*LN(AB14)</f>
        <v>-0.273014988995398</v>
      </c>
      <c r="AO14" s="89">
        <f t="shared" si="120"/>
        <v>-0.0753861402190338</v>
      </c>
      <c r="AP14" s="89">
        <f t="shared" si="120"/>
        <v>-0.159026241890583</v>
      </c>
      <c r="AQ14" s="89">
        <f t="shared" si="120"/>
        <v>-0.107745953115988</v>
      </c>
      <c r="AR14" s="89">
        <f t="shared" si="120"/>
        <v>-0.0368809200131309</v>
      </c>
      <c r="AS14" s="89">
        <f t="shared" si="120"/>
        <v>-0.309836419234218</v>
      </c>
      <c r="AT14" s="89">
        <f t="shared" si="120"/>
        <v>-0.264188464051465</v>
      </c>
      <c r="AU14" s="89">
        <f t="shared" si="120"/>
        <v>-0.152498757724056</v>
      </c>
      <c r="AV14" s="89">
        <f t="shared" si="120"/>
        <v>-0.273313568364258</v>
      </c>
      <c r="AW14" s="89">
        <f t="shared" si="120"/>
        <v>-0.219196035646556</v>
      </c>
      <c r="AX14" s="89">
        <f t="shared" si="120"/>
        <v>-0.133965223197191</v>
      </c>
      <c r="AY14" s="91" t="s">
        <v>182</v>
      </c>
      <c r="AZ14" s="89">
        <f t="shared" ref="AZ14:BJ14" si="121">1-AZ13</f>
        <v>0.0910913095547938</v>
      </c>
      <c r="BA14" s="89">
        <f t="shared" si="121"/>
        <v>0.136055762796695</v>
      </c>
      <c r="BB14" s="89">
        <f t="shared" si="121"/>
        <v>0.119285369781375</v>
      </c>
      <c r="BC14" s="89">
        <f t="shared" si="121"/>
        <v>0.278411410102651</v>
      </c>
      <c r="BD14" s="89">
        <f t="shared" si="121"/>
        <v>0.234226755334431</v>
      </c>
      <c r="BE14" s="89">
        <f t="shared" si="121"/>
        <v>0.124866522966475</v>
      </c>
      <c r="BF14" s="89">
        <f t="shared" si="121"/>
        <v>0.0627771561416641</v>
      </c>
      <c r="BG14" s="89">
        <f t="shared" si="121"/>
        <v>0.101209182867176</v>
      </c>
      <c r="BH14" s="89">
        <f t="shared" si="121"/>
        <v>0.136044603538911</v>
      </c>
      <c r="BI14" s="89">
        <f t="shared" si="121"/>
        <v>0.0993146075722879</v>
      </c>
      <c r="BJ14" s="89">
        <f t="shared" si="121"/>
        <v>0.139531308264542</v>
      </c>
      <c r="BK14" s="89"/>
      <c r="BL14" s="89">
        <f t="shared" ref="BL14:BV14" si="122">AZ$17*P14</f>
        <v>0.213713280808273</v>
      </c>
      <c r="BM14" s="89">
        <f t="shared" si="122"/>
        <v>0.0331744631484285</v>
      </c>
      <c r="BN14" s="89">
        <f t="shared" si="122"/>
        <v>0.0485039148003051</v>
      </c>
      <c r="BO14" s="89">
        <f t="shared" si="122"/>
        <v>0.0218173875097779</v>
      </c>
      <c r="BP14" s="89">
        <f t="shared" si="122"/>
        <v>0.0136731379811402</v>
      </c>
      <c r="BQ14" s="89">
        <f t="shared" si="122"/>
        <v>0.217219945598102</v>
      </c>
      <c r="BR14" s="89">
        <f t="shared" si="122"/>
        <v>0.307249472308873</v>
      </c>
      <c r="BS14" s="89">
        <f t="shared" si="122"/>
        <v>0.182969335406945</v>
      </c>
      <c r="BT14" s="89">
        <f t="shared" si="122"/>
        <v>0.156937086230137</v>
      </c>
      <c r="BU14" s="89">
        <f t="shared" si="122"/>
        <v>0.18830866081525</v>
      </c>
      <c r="BV14" s="89">
        <f t="shared" si="122"/>
        <v>0.0602211457033841</v>
      </c>
      <c r="BW14" s="89"/>
      <c r="BX14" s="89">
        <f t="shared" si="8"/>
        <v>0.295391658757007</v>
      </c>
      <c r="BY14" s="89">
        <f t="shared" si="9"/>
        <v>0.25271047108902</v>
      </c>
      <c r="BZ14" s="89">
        <f t="shared" si="10"/>
        <v>0.490218807715818</v>
      </c>
      <c r="CA14" s="89">
        <f t="shared" si="11"/>
        <v>0.405466892748771</v>
      </c>
      <c r="CB14" s="89"/>
      <c r="CC14" s="89">
        <f t="shared" ref="CC14:CF14" si="123">BX14/SUM(BX$12:BX$21)</f>
        <v>0.0706414151530058</v>
      </c>
      <c r="CD14" s="89">
        <f t="shared" si="123"/>
        <v>0.0681035792465338</v>
      </c>
      <c r="CE14" s="89">
        <f t="shared" si="123"/>
        <v>0.0824780855245788</v>
      </c>
      <c r="CF14" s="89">
        <f t="shared" si="123"/>
        <v>0.0879527599630115</v>
      </c>
      <c r="CG14" s="89"/>
      <c r="CH14" s="89">
        <f t="shared" ref="CH14:CK14" si="124">CC14*LN(CC14)</f>
        <v>-0.187209547383471</v>
      </c>
      <c r="CI14" s="89">
        <f t="shared" si="124"/>
        <v>-0.182975623583283</v>
      </c>
      <c r="CJ14" s="89">
        <f t="shared" si="124"/>
        <v>-0.205801187206477</v>
      </c>
      <c r="CK14" s="89">
        <f t="shared" si="124"/>
        <v>-0.213809239173239</v>
      </c>
      <c r="CL14" s="91" t="s">
        <v>182</v>
      </c>
      <c r="CM14" s="89">
        <f t="shared" ref="CM14:CP14" si="125">1-CM13</f>
        <v>0.019816174227226</v>
      </c>
      <c r="CN14" s="89">
        <f t="shared" si="125"/>
        <v>0.0481111166876356</v>
      </c>
      <c r="CO14" s="89">
        <f t="shared" si="125"/>
        <v>0.0141616852379488</v>
      </c>
      <c r="CP14" s="89">
        <f t="shared" si="125"/>
        <v>0.0470993128773468</v>
      </c>
      <c r="CQ14" s="89"/>
      <c r="CR14" s="89">
        <f t="shared" ref="CR14:CU14" si="126">CM$17*BX14</f>
        <v>0.0423560478583377</v>
      </c>
      <c r="CS14" s="89">
        <f t="shared" si="126"/>
        <v>0.0588934140418763</v>
      </c>
      <c r="CT14" s="89">
        <f t="shared" si="126"/>
        <v>0.0989108643444914</v>
      </c>
      <c r="CU14" s="89">
        <f t="shared" si="126"/>
        <v>0.171023808020686</v>
      </c>
      <c r="CV14" s="89">
        <f t="shared" si="16"/>
        <v>0.371184134265392</v>
      </c>
      <c r="CW14" s="89"/>
      <c r="CX14">
        <f t="shared" si="27"/>
        <v>0.0789021391931838</v>
      </c>
    </row>
    <row r="15" spans="1:102">
      <c r="A15" s="27" t="s">
        <v>41</v>
      </c>
      <c r="B15" s="28">
        <v>2015</v>
      </c>
      <c r="C15" s="27" t="s">
        <v>31</v>
      </c>
      <c r="D15" s="124">
        <v>9631</v>
      </c>
      <c r="E15" s="124">
        <v>2.4542623</v>
      </c>
      <c r="F15" s="124">
        <v>123185</v>
      </c>
      <c r="G15" s="124">
        <v>31</v>
      </c>
      <c r="H15" s="124">
        <v>800</v>
      </c>
      <c r="I15" s="124">
        <v>12</v>
      </c>
      <c r="J15" s="124">
        <v>5145</v>
      </c>
      <c r="K15" s="124">
        <v>20.951876</v>
      </c>
      <c r="L15" s="124">
        <v>1484500</v>
      </c>
      <c r="M15" s="124">
        <v>10236</v>
      </c>
      <c r="N15">
        <v>66515</v>
      </c>
      <c r="O15" s="89"/>
      <c r="P15" s="90">
        <f t="shared" ref="P15:U15" si="127">(D15-MIN(D$12:D$21))/(MAX(D$12:D$21)-MIN(D$12:D$21))+0.001</f>
        <v>0.830918032786885</v>
      </c>
      <c r="Q15" s="91">
        <f t="shared" si="127"/>
        <v>0.254870431797336</v>
      </c>
      <c r="R15" s="91">
        <f t="shared" si="127"/>
        <v>0.263856783603672</v>
      </c>
      <c r="S15" s="91">
        <f t="shared" si="127"/>
        <v>0.0843333333333333</v>
      </c>
      <c r="T15" s="91">
        <f t="shared" si="127"/>
        <v>0.0325666406858924</v>
      </c>
      <c r="U15" s="91">
        <f t="shared" si="127"/>
        <v>1.001</v>
      </c>
      <c r="V15" s="91" cm="1">
        <f t="array" ref="V15">(MAX(J$12:J$21-J15)/(MAX(J$12:J$21)-MIN(J$12:J$21))+0.001)</f>
        <v>0.966687699912765</v>
      </c>
      <c r="W15" s="91" cm="1">
        <f t="array" ref="W15">(MAX(K$12:K$21-K15)/(MAX(K$12:K$21)-MIN(K$12:K$21))+0.001)</f>
        <v>0.488154645024647</v>
      </c>
      <c r="X15" s="91">
        <f t="shared" ref="X15:Z15" si="128">(L15-MIN(L$12:L$21))/(MAX(L$12:L$21)-MIN(L$12:L$21))+0.001</f>
        <v>0.692038958376651</v>
      </c>
      <c r="Y15" s="91">
        <f t="shared" si="128"/>
        <v>0.193970931187387</v>
      </c>
      <c r="Z15" s="91">
        <f t="shared" si="128"/>
        <v>0.243446643615119</v>
      </c>
      <c r="AA15" s="89"/>
      <c r="AB15" s="89">
        <f t="shared" ref="AB15:AL15" si="129">P15/SUM(P$12:P$21)</f>
        <v>0.140119147995079</v>
      </c>
      <c r="AC15" s="89">
        <f t="shared" si="129"/>
        <v>0.0749999773842131</v>
      </c>
      <c r="AD15" s="89">
        <f t="shared" si="129"/>
        <v>0.0670708408808142</v>
      </c>
      <c r="AE15" s="89">
        <f t="shared" si="129"/>
        <v>0.031023911710607</v>
      </c>
      <c r="AF15" s="89">
        <f t="shared" si="129"/>
        <v>0.00893786512022897</v>
      </c>
      <c r="AG15" s="89">
        <f t="shared" si="129"/>
        <v>0.204332048083466</v>
      </c>
      <c r="AH15" s="89">
        <f t="shared" si="129"/>
        <v>0.128424202833999</v>
      </c>
      <c r="AI15" s="89">
        <f t="shared" si="129"/>
        <v>0.0936849704111768</v>
      </c>
      <c r="AJ15" s="89">
        <f t="shared" si="129"/>
        <v>0.143763699711603</v>
      </c>
      <c r="AK15" s="89">
        <f t="shared" si="129"/>
        <v>0.0399963900983038</v>
      </c>
      <c r="AL15" s="89">
        <f t="shared" si="129"/>
        <v>0.0583640024045505</v>
      </c>
      <c r="AM15" s="89"/>
      <c r="AN15" s="89">
        <f t="shared" ref="AN15:AX15" si="130">AB15*LN(AB15)</f>
        <v>-0.275370859615557</v>
      </c>
      <c r="AO15" s="89">
        <f t="shared" si="130"/>
        <v>-0.19427000144329</v>
      </c>
      <c r="AP15" s="89">
        <f t="shared" si="130"/>
        <v>-0.181225807213715</v>
      </c>
      <c r="AQ15" s="89">
        <f t="shared" si="130"/>
        <v>-0.107745953115988</v>
      </c>
      <c r="AR15" s="89">
        <f t="shared" si="130"/>
        <v>-0.0421640079547365</v>
      </c>
      <c r="AS15" s="89">
        <f t="shared" si="130"/>
        <v>-0.324481115345888</v>
      </c>
      <c r="AT15" s="89">
        <f t="shared" si="130"/>
        <v>-0.263579941324497</v>
      </c>
      <c r="AU15" s="89">
        <f t="shared" si="130"/>
        <v>-0.221828912779272</v>
      </c>
      <c r="AV15" s="89">
        <f t="shared" si="130"/>
        <v>-0.278841815086771</v>
      </c>
      <c r="AW15" s="89">
        <f t="shared" si="130"/>
        <v>-0.128747022908227</v>
      </c>
      <c r="AX15" s="89">
        <f t="shared" si="130"/>
        <v>-0.165815397836972</v>
      </c>
      <c r="AY15" s="91" t="s">
        <v>183</v>
      </c>
      <c r="AZ15" s="77">
        <f t="shared" ref="AZ15:BB15" si="131">AZ14/(3-SUM($AZ13:$BB13))</f>
        <v>0.262941048459481</v>
      </c>
      <c r="BA15" s="77">
        <f t="shared" si="131"/>
        <v>0.392733896280172</v>
      </c>
      <c r="BB15" s="77">
        <f t="shared" si="131"/>
        <v>0.344325055260346</v>
      </c>
      <c r="BC15" s="77">
        <f t="shared" ref="BC15:BE15" si="132">BC14/(3-SUM($BC13:$BE13))</f>
        <v>0.436720568753542</v>
      </c>
      <c r="BD15" s="77">
        <f t="shared" si="132"/>
        <v>0.367411816093436</v>
      </c>
      <c r="BE15" s="77">
        <f t="shared" si="132"/>
        <v>0.195867615153022</v>
      </c>
      <c r="BF15" s="77">
        <f>BF14/(2-SUM($BF13:$BG13))</f>
        <v>0.382819425819854</v>
      </c>
      <c r="BG15" s="77">
        <f>BG14/(2-SUM($BF13:$BG13))</f>
        <v>0.617180574180146</v>
      </c>
      <c r="BH15" s="77">
        <f t="shared" ref="BH15:BJ15" si="133">BH14/(3-SUM($BH13:$BJ13))</f>
        <v>0.362891555021048</v>
      </c>
      <c r="BI15" s="77">
        <f t="shared" si="133"/>
        <v>0.264916295396491</v>
      </c>
      <c r="BJ15" s="77">
        <f t="shared" si="133"/>
        <v>0.37219214958246</v>
      </c>
      <c r="BK15" s="89"/>
      <c r="BL15" s="89">
        <f t="shared" ref="BL15:BV15" si="134">AZ$17*P15</f>
        <v>0.217467453997072</v>
      </c>
      <c r="BM15" s="89">
        <f t="shared" si="134"/>
        <v>0.130758677468402</v>
      </c>
      <c r="BN15" s="89">
        <f t="shared" si="134"/>
        <v>0.0594312838428097</v>
      </c>
      <c r="BO15" s="89">
        <f t="shared" si="134"/>
        <v>0.0218173875097779</v>
      </c>
      <c r="BP15" s="89">
        <f t="shared" si="134"/>
        <v>0.0161920676888581</v>
      </c>
      <c r="BQ15" s="89">
        <f t="shared" si="134"/>
        <v>0.244341926569272</v>
      </c>
      <c r="BR15" s="89">
        <f t="shared" si="134"/>
        <v>0.305869377602956</v>
      </c>
      <c r="BS15" s="89">
        <f t="shared" si="134"/>
        <v>0.333697773936751</v>
      </c>
      <c r="BT15" s="89">
        <f t="shared" si="134"/>
        <v>0.163486457116788</v>
      </c>
      <c r="BU15" s="89">
        <f t="shared" si="134"/>
        <v>0.0820671527369111</v>
      </c>
      <c r="BV15" s="89">
        <f t="shared" si="134"/>
        <v>0.0829352695135435</v>
      </c>
      <c r="BW15" s="89"/>
      <c r="BX15" s="89">
        <f t="shared" si="8"/>
        <v>0.407657415308284</v>
      </c>
      <c r="BY15" s="89">
        <f t="shared" si="9"/>
        <v>0.282351381767908</v>
      </c>
      <c r="BZ15" s="89">
        <f t="shared" si="10"/>
        <v>0.639567151539707</v>
      </c>
      <c r="CA15" s="89">
        <f t="shared" si="11"/>
        <v>0.328488879367243</v>
      </c>
      <c r="CB15" s="89"/>
      <c r="CC15" s="89">
        <f t="shared" ref="CC15:CF15" si="135">BX15/SUM(BX$12:BX$21)</f>
        <v>0.0974892007315717</v>
      </c>
      <c r="CD15" s="89">
        <f t="shared" si="135"/>
        <v>0.0760915826745674</v>
      </c>
      <c r="CE15" s="89">
        <f t="shared" si="135"/>
        <v>0.107605569988622</v>
      </c>
      <c r="CF15" s="89">
        <f t="shared" si="135"/>
        <v>0.0712549016311599</v>
      </c>
      <c r="CG15" s="89"/>
      <c r="CH15" s="89">
        <f t="shared" ref="CH15:CK15" si="136">CC15*LN(CC15)</f>
        <v>-0.226956191867418</v>
      </c>
      <c r="CI15" s="89">
        <f t="shared" si="136"/>
        <v>-0.195998040069857</v>
      </c>
      <c r="CJ15" s="89">
        <f t="shared" si="136"/>
        <v>-0.239883253558723</v>
      </c>
      <c r="CK15" s="89">
        <f t="shared" si="136"/>
        <v>-0.188219228918429</v>
      </c>
      <c r="CL15" s="91" t="s">
        <v>183</v>
      </c>
      <c r="CM15" s="89">
        <f t="shared" ref="CM15:CP15" si="137">CM14/(4-SUM($CM13:$CP13))</f>
        <v>0.153389865103022</v>
      </c>
      <c r="CN15" s="89">
        <f t="shared" si="137"/>
        <v>0.37241082027493</v>
      </c>
      <c r="CO15" s="89">
        <f t="shared" si="137"/>
        <v>0.109620503098721</v>
      </c>
      <c r="CP15" s="89">
        <f t="shared" si="137"/>
        <v>0.364578811523327</v>
      </c>
      <c r="CQ15" s="89"/>
      <c r="CR15" s="89">
        <f t="shared" ref="CR15:CU15" si="138">CM$17*BX15</f>
        <v>0.0584537730864221</v>
      </c>
      <c r="CS15" s="89">
        <f t="shared" si="138"/>
        <v>0.0658011389876111</v>
      </c>
      <c r="CT15" s="89">
        <f t="shared" si="138"/>
        <v>0.129044701609672</v>
      </c>
      <c r="CU15" s="89">
        <f t="shared" si="138"/>
        <v>0.138554885852648</v>
      </c>
      <c r="CV15" s="89">
        <f t="shared" si="16"/>
        <v>0.391854499536352</v>
      </c>
      <c r="CW15" s="89"/>
      <c r="CX15">
        <f t="shared" si="27"/>
        <v>0.0974229202986416</v>
      </c>
    </row>
    <row r="16" spans="1:102">
      <c r="A16" s="27" t="s">
        <v>41</v>
      </c>
      <c r="B16" s="28">
        <v>2016</v>
      </c>
      <c r="C16" s="27" t="s">
        <v>31</v>
      </c>
      <c r="D16" s="124">
        <v>9620</v>
      </c>
      <c r="E16" s="124">
        <v>2.4201663</v>
      </c>
      <c r="F16" s="124">
        <v>128764</v>
      </c>
      <c r="G16" s="124">
        <v>31</v>
      </c>
      <c r="H16" s="124">
        <v>1200</v>
      </c>
      <c r="I16" s="124">
        <v>6</v>
      </c>
      <c r="J16" s="124">
        <v>5426</v>
      </c>
      <c r="K16" s="124">
        <v>22.193445</v>
      </c>
      <c r="L16" s="124">
        <v>1707400</v>
      </c>
      <c r="M16" s="124">
        <v>11055</v>
      </c>
      <c r="N16">
        <v>68760</v>
      </c>
      <c r="O16" s="89"/>
      <c r="P16" s="90">
        <f t="shared" ref="P16:U16" si="139">(D16-MIN(D$12:D$21))/(MAX(D$12:D$21)-MIN(D$12:D$21))+0.001</f>
        <v>0.808377049180328</v>
      </c>
      <c r="Q16" s="91">
        <f t="shared" si="139"/>
        <v>0.204160506224742</v>
      </c>
      <c r="R16" s="91">
        <f t="shared" si="139"/>
        <v>0.322314807829331</v>
      </c>
      <c r="S16" s="91">
        <f t="shared" si="139"/>
        <v>0.0843333333333333</v>
      </c>
      <c r="T16" s="91">
        <f t="shared" si="139"/>
        <v>0.188451286048324</v>
      </c>
      <c r="U16" s="91">
        <f t="shared" si="139"/>
        <v>0.334333333333333</v>
      </c>
      <c r="V16" s="91" cm="1">
        <f t="array" ref="V16">(MAX(J$12:J$21-J16)/(MAX(J$12:J$21)-MIN(J$12:J$21))+0.001)</f>
        <v>0.884977900552486</v>
      </c>
      <c r="W16" s="91" cm="1">
        <f t="array" ref="W16">(MAX(K$12:K$21-K16)/(MAX(K$12:K$21)-MIN(K$12:K$21))+0.001)</f>
        <v>0.432941403413162</v>
      </c>
      <c r="X16" s="91">
        <f t="shared" ref="X16:Z16" si="140">(L16-MIN(L$12:L$21))/(MAX(L$12:L$21)-MIN(L$12:L$21))+0.001</f>
        <v>0.909629530818498</v>
      </c>
      <c r="Y16" s="91">
        <f t="shared" si="140"/>
        <v>0.328475775989489</v>
      </c>
      <c r="Z16" s="91">
        <f t="shared" si="140"/>
        <v>0.296981876713962</v>
      </c>
      <c r="AA16" s="89"/>
      <c r="AB16" s="89">
        <f t="shared" ref="AB16:AL16" si="141">P16/SUM(P$12:P$21)</f>
        <v>0.13631802286204</v>
      </c>
      <c r="AC16" s="89">
        <f t="shared" si="141"/>
        <v>0.0600777157304017</v>
      </c>
      <c r="AD16" s="89">
        <f t="shared" si="141"/>
        <v>0.081930526455301</v>
      </c>
      <c r="AE16" s="89">
        <f t="shared" si="141"/>
        <v>0.031023911710607</v>
      </c>
      <c r="AF16" s="89">
        <f t="shared" si="141"/>
        <v>0.05172016950349</v>
      </c>
      <c r="AG16" s="89">
        <f t="shared" si="141"/>
        <v>0.0682467679745974</v>
      </c>
      <c r="AH16" s="89">
        <f t="shared" si="141"/>
        <v>0.117569077804978</v>
      </c>
      <c r="AI16" s="89">
        <f t="shared" si="141"/>
        <v>0.0830886338620984</v>
      </c>
      <c r="AJ16" s="89">
        <f t="shared" si="141"/>
        <v>0.188965816352528</v>
      </c>
      <c r="AK16" s="89">
        <f t="shared" si="141"/>
        <v>0.0677310006911641</v>
      </c>
      <c r="AL16" s="89">
        <f t="shared" si="141"/>
        <v>0.071198562071961</v>
      </c>
      <c r="AM16" s="89"/>
      <c r="AN16" s="89">
        <f t="shared" ref="AN16:AX16" si="142">AB16*LN(AB16)</f>
        <v>-0.271649746613168</v>
      </c>
      <c r="AO16" s="89">
        <f t="shared" si="142"/>
        <v>-0.168945523234567</v>
      </c>
      <c r="AP16" s="89">
        <f t="shared" si="142"/>
        <v>-0.204980642868381</v>
      </c>
      <c r="AQ16" s="89">
        <f t="shared" si="142"/>
        <v>-0.107745953115988</v>
      </c>
      <c r="AR16" s="89">
        <f t="shared" si="142"/>
        <v>-0.153190355251496</v>
      </c>
      <c r="AS16" s="89">
        <f t="shared" si="142"/>
        <v>-0.183216993240674</v>
      </c>
      <c r="AT16" s="89">
        <f t="shared" si="142"/>
        <v>-0.251683560452316</v>
      </c>
      <c r="AU16" s="89">
        <f t="shared" si="142"/>
        <v>-0.206711838657809</v>
      </c>
      <c r="AV16" s="89">
        <f t="shared" si="142"/>
        <v>-0.314852792198131</v>
      </c>
      <c r="AW16" s="89">
        <f t="shared" si="142"/>
        <v>-0.182346164821887</v>
      </c>
      <c r="AX16" s="89">
        <f t="shared" si="142"/>
        <v>-0.188126725722412</v>
      </c>
      <c r="AY16" s="89" t="s">
        <v>184</v>
      </c>
      <c r="AZ16" s="92">
        <v>0.26049795615013</v>
      </c>
      <c r="BA16" s="92">
        <v>0.633345720302242</v>
      </c>
      <c r="BB16" s="92">
        <v>0.106156323547628</v>
      </c>
      <c r="BC16" s="92">
        <v>0.0806878306878307</v>
      </c>
      <c r="BD16" s="92">
        <v>0.626984126984127</v>
      </c>
      <c r="BE16" s="92">
        <v>0.292328042328042</v>
      </c>
      <c r="BF16" s="92">
        <v>0.25</v>
      </c>
      <c r="BG16" s="92">
        <v>0.75</v>
      </c>
      <c r="BH16" s="92">
        <v>0.10958605664488</v>
      </c>
      <c r="BI16" s="92">
        <v>0.581263616557734</v>
      </c>
      <c r="BJ16" s="92">
        <v>0.309150326797386</v>
      </c>
      <c r="BK16" s="89"/>
      <c r="BL16" s="89">
        <f t="shared" ref="BL16:BV16" si="143">AZ$17*P16</f>
        <v>0.211568038986103</v>
      </c>
      <c r="BM16" s="89">
        <f t="shared" si="143"/>
        <v>0.104742466974177</v>
      </c>
      <c r="BN16" s="89">
        <f t="shared" si="143"/>
        <v>0.0725984095205921</v>
      </c>
      <c r="BO16" s="89">
        <f t="shared" si="143"/>
        <v>0.0218173875097779</v>
      </c>
      <c r="BP16" s="89">
        <f t="shared" si="143"/>
        <v>0.0936975971571014</v>
      </c>
      <c r="BQ16" s="89">
        <f t="shared" si="143"/>
        <v>0.0816100407422511</v>
      </c>
      <c r="BR16" s="89">
        <f t="shared" si="143"/>
        <v>0.280015603445442</v>
      </c>
      <c r="BS16" s="89">
        <f t="shared" si="143"/>
        <v>0.295954538252382</v>
      </c>
      <c r="BT16" s="89">
        <f t="shared" si="143"/>
        <v>0.214889794110961</v>
      </c>
      <c r="BU16" s="89">
        <f t="shared" si="143"/>
        <v>0.138974801602941</v>
      </c>
      <c r="BV16" s="89">
        <f t="shared" si="143"/>
        <v>0.101173183660112</v>
      </c>
      <c r="BW16" s="89"/>
      <c r="BX16" s="89">
        <f t="shared" si="8"/>
        <v>0.388908915480872</v>
      </c>
      <c r="BY16" s="89">
        <f t="shared" si="9"/>
        <v>0.19712502540913</v>
      </c>
      <c r="BZ16" s="89">
        <f t="shared" si="10"/>
        <v>0.575970141697825</v>
      </c>
      <c r="CA16" s="89">
        <f t="shared" si="11"/>
        <v>0.455037779374015</v>
      </c>
      <c r="CB16" s="89"/>
      <c r="CC16" s="89">
        <f t="shared" ref="CC16:CF16" si="144">BX16/SUM(BX$12:BX$21)</f>
        <v>0.0930055922052601</v>
      </c>
      <c r="CD16" s="89">
        <f t="shared" si="144"/>
        <v>0.0531237179511118</v>
      </c>
      <c r="CE16" s="89">
        <f t="shared" si="144"/>
        <v>0.0969055325068143</v>
      </c>
      <c r="CF16" s="89">
        <f t="shared" si="144"/>
        <v>0.0987055399568274</v>
      </c>
      <c r="CG16" s="89"/>
      <c r="CH16" s="89">
        <f t="shared" ref="CH16:CK16" si="145">CC16*LN(CC16)</f>
        <v>-0.220897178067375</v>
      </c>
      <c r="CI16" s="89">
        <f t="shared" si="145"/>
        <v>-0.155925113080474</v>
      </c>
      <c r="CJ16" s="89">
        <f t="shared" si="145"/>
        <v>-0.226179321777574</v>
      </c>
      <c r="CK16" s="89">
        <f t="shared" si="145"/>
        <v>-0.228563950423332</v>
      </c>
      <c r="CL16" s="89" t="s">
        <v>184</v>
      </c>
      <c r="CM16" s="92">
        <v>0.133389037433155</v>
      </c>
      <c r="CN16" s="92">
        <v>0.0936831550802139</v>
      </c>
      <c r="CO16" s="92">
        <v>0.293917112299465</v>
      </c>
      <c r="CP16" s="92">
        <v>0.479010695187166</v>
      </c>
      <c r="CQ16" s="89"/>
      <c r="CR16" s="89">
        <f t="shared" ref="CR16:CU16" si="146">CM$17*BX16</f>
        <v>0.0557654359840697</v>
      </c>
      <c r="CS16" s="89">
        <f t="shared" si="146"/>
        <v>0.0459393933674626</v>
      </c>
      <c r="CT16" s="89">
        <f t="shared" si="146"/>
        <v>0.116212808760648</v>
      </c>
      <c r="CU16" s="89">
        <f t="shared" si="146"/>
        <v>0.191932547918382</v>
      </c>
      <c r="CV16" s="89">
        <f t="shared" si="16"/>
        <v>0.409850186030562</v>
      </c>
      <c r="CW16" s="89"/>
      <c r="CX16">
        <f t="shared" si="27"/>
        <v>0.0859891223723589</v>
      </c>
    </row>
    <row r="17" spans="1:102">
      <c r="A17" s="27" t="s">
        <v>41</v>
      </c>
      <c r="B17" s="28">
        <v>2017</v>
      </c>
      <c r="C17" s="27" t="s">
        <v>31</v>
      </c>
      <c r="D17" s="124">
        <v>9585</v>
      </c>
      <c r="E17" s="124">
        <v>2.3995827</v>
      </c>
      <c r="F17" s="124">
        <v>132856</v>
      </c>
      <c r="G17" s="124">
        <v>35</v>
      </c>
      <c r="H17" s="124">
        <v>1617</v>
      </c>
      <c r="I17" s="124">
        <v>6</v>
      </c>
      <c r="J17" s="124">
        <v>5438</v>
      </c>
      <c r="K17" s="124">
        <v>19.183176</v>
      </c>
      <c r="L17" s="124">
        <v>1801000</v>
      </c>
      <c r="M17" s="124">
        <v>11874</v>
      </c>
      <c r="N17">
        <v>73993</v>
      </c>
      <c r="O17" s="89"/>
      <c r="P17" s="90">
        <f t="shared" ref="P17:U17" si="147">(D17-MIN(D$12:D$21))/(MAX(D$12:D$21)-MIN(D$12:D$21))+0.001</f>
        <v>0.736655737704918</v>
      </c>
      <c r="Q17" s="91">
        <f t="shared" si="147"/>
        <v>0.173547154980723</v>
      </c>
      <c r="R17" s="91">
        <f t="shared" si="147"/>
        <v>0.365191709627394</v>
      </c>
      <c r="S17" s="91">
        <f t="shared" si="147"/>
        <v>0.251</v>
      </c>
      <c r="T17" s="91">
        <f t="shared" si="147"/>
        <v>0.350961028838659</v>
      </c>
      <c r="U17" s="91">
        <f t="shared" si="147"/>
        <v>0.334333333333333</v>
      </c>
      <c r="V17" s="91" cm="1">
        <f t="array" ref="V17">(MAX(J$12:J$21-J17)/(MAX(J$12:J$21)-MIN(J$12:J$21))+0.001)</f>
        <v>0.881488514102937</v>
      </c>
      <c r="W17" s="91" cm="1">
        <f t="array" ref="W17">(MAX(K$12:K$21-K17)/(MAX(K$12:K$21)-MIN(K$12:K$21))+0.001)</f>
        <v>0.566809685894894</v>
      </c>
      <c r="X17" s="91">
        <f t="shared" ref="X17:Z17" si="148">(L17-MIN(L$12:L$21))/(MAX(L$12:L$21)-MIN(L$12:L$21))+0.001</f>
        <v>1.001</v>
      </c>
      <c r="Y17" s="91">
        <f t="shared" si="148"/>
        <v>0.462980620791591</v>
      </c>
      <c r="Z17" s="91">
        <f t="shared" si="148"/>
        <v>0.421770239656611</v>
      </c>
      <c r="AA17" s="89"/>
      <c r="AB17" s="89">
        <f t="shared" ref="AB17:AL17" si="149">P17/SUM(P$12:P$21)</f>
        <v>0.124223533802369</v>
      </c>
      <c r="AC17" s="89">
        <f t="shared" si="149"/>
        <v>0.051069214293946</v>
      </c>
      <c r="AD17" s="89">
        <f t="shared" si="149"/>
        <v>0.0928295824457652</v>
      </c>
      <c r="AE17" s="89">
        <f t="shared" si="149"/>
        <v>0.0923359901900675</v>
      </c>
      <c r="AF17" s="89">
        <f t="shared" si="149"/>
        <v>0.0963207218230396</v>
      </c>
      <c r="AG17" s="89">
        <f t="shared" si="149"/>
        <v>0.0682467679745974</v>
      </c>
      <c r="AH17" s="89">
        <f t="shared" si="149"/>
        <v>0.117105513746799</v>
      </c>
      <c r="AI17" s="89">
        <f t="shared" si="149"/>
        <v>0.108780176923546</v>
      </c>
      <c r="AJ17" s="89">
        <f t="shared" si="149"/>
        <v>0.207947055103495</v>
      </c>
      <c r="AK17" s="89">
        <f t="shared" si="149"/>
        <v>0.0954656112840244</v>
      </c>
      <c r="AL17" s="89">
        <f t="shared" si="149"/>
        <v>0.101115377546152</v>
      </c>
      <c r="AM17" s="89"/>
      <c r="AN17" s="89">
        <f t="shared" ref="AN17:AX17" si="150">AB17*LN(AB17)</f>
        <v>-0.259089626232555</v>
      </c>
      <c r="AO17" s="89">
        <f t="shared" si="150"/>
        <v>-0.151909127588886</v>
      </c>
      <c r="AP17" s="89">
        <f t="shared" si="150"/>
        <v>-0.22065498116036</v>
      </c>
      <c r="AQ17" s="89">
        <f t="shared" si="150"/>
        <v>-0.219973995009587</v>
      </c>
      <c r="AR17" s="89">
        <f t="shared" si="150"/>
        <v>-0.225397405225058</v>
      </c>
      <c r="AS17" s="89">
        <f t="shared" si="150"/>
        <v>-0.183216993240674</v>
      </c>
      <c r="AT17" s="89">
        <f t="shared" si="150"/>
        <v>-0.251153844286189</v>
      </c>
      <c r="AU17" s="89">
        <f t="shared" si="150"/>
        <v>-0.241320790019341</v>
      </c>
      <c r="AV17" s="89">
        <f t="shared" si="150"/>
        <v>-0.326574980620867</v>
      </c>
      <c r="AW17" s="89">
        <f t="shared" si="150"/>
        <v>-0.224247688694814</v>
      </c>
      <c r="AX17" s="89">
        <f t="shared" si="150"/>
        <v>-0.231705186127353</v>
      </c>
      <c r="AY17" s="89" t="s">
        <v>185</v>
      </c>
      <c r="AZ17" s="89">
        <f t="shared" ref="AZ17:BJ17" si="151">AVERAGE(AZ15:AZ16)</f>
        <v>0.261719502304806</v>
      </c>
      <c r="BA17" s="89">
        <f t="shared" si="151"/>
        <v>0.513039808291207</v>
      </c>
      <c r="BB17" s="89">
        <f t="shared" si="151"/>
        <v>0.225240689403987</v>
      </c>
      <c r="BC17" s="89">
        <f t="shared" si="151"/>
        <v>0.258704199720686</v>
      </c>
      <c r="BD17" s="89">
        <f t="shared" si="151"/>
        <v>0.497197971538782</v>
      </c>
      <c r="BE17" s="89">
        <f t="shared" si="151"/>
        <v>0.244097828740532</v>
      </c>
      <c r="BF17" s="89">
        <f t="shared" si="151"/>
        <v>0.316409712909927</v>
      </c>
      <c r="BG17" s="89">
        <f t="shared" si="151"/>
        <v>0.683590287090073</v>
      </c>
      <c r="BH17" s="89">
        <f t="shared" si="151"/>
        <v>0.236238805832964</v>
      </c>
      <c r="BI17" s="89">
        <f t="shared" si="151"/>
        <v>0.423089955977113</v>
      </c>
      <c r="BJ17" s="89">
        <f t="shared" si="151"/>
        <v>0.340671238189923</v>
      </c>
      <c r="BK17" s="89"/>
      <c r="BL17" s="89">
        <f t="shared" ref="BL17:BV17" si="152">AZ$17*P17</f>
        <v>0.192797173042111</v>
      </c>
      <c r="BM17" s="89">
        <f t="shared" si="152"/>
        <v>0.0890365991207945</v>
      </c>
      <c r="BN17" s="89">
        <f t="shared" si="152"/>
        <v>0.0822560324410948</v>
      </c>
      <c r="BO17" s="89">
        <f t="shared" si="152"/>
        <v>0.0649347541298923</v>
      </c>
      <c r="BP17" s="89">
        <f t="shared" si="152"/>
        <v>0.174497111627745</v>
      </c>
      <c r="BQ17" s="89">
        <f t="shared" si="152"/>
        <v>0.0816100407422511</v>
      </c>
      <c r="BR17" s="89">
        <f t="shared" si="152"/>
        <v>0.278911527680708</v>
      </c>
      <c r="BS17" s="89">
        <f t="shared" si="152"/>
        <v>0.387465595906325</v>
      </c>
      <c r="BT17" s="89">
        <f t="shared" si="152"/>
        <v>0.236475044638797</v>
      </c>
      <c r="BU17" s="89">
        <f t="shared" si="152"/>
        <v>0.195882450468971</v>
      </c>
      <c r="BV17" s="89">
        <f t="shared" si="152"/>
        <v>0.143684989775478</v>
      </c>
      <c r="BW17" s="89"/>
      <c r="BX17" s="89">
        <f t="shared" si="8"/>
        <v>0.364089804604</v>
      </c>
      <c r="BY17" s="89">
        <f t="shared" si="9"/>
        <v>0.321041906499888</v>
      </c>
      <c r="BZ17" s="89">
        <f t="shared" si="10"/>
        <v>0.666377123587033</v>
      </c>
      <c r="CA17" s="89">
        <f t="shared" si="11"/>
        <v>0.576042484883245</v>
      </c>
      <c r="CB17" s="89"/>
      <c r="CC17" s="89">
        <f t="shared" ref="CC17:CF17" si="153">BX17/SUM(BX$12:BX$21)</f>
        <v>0.0870702278738526</v>
      </c>
      <c r="CD17" s="89">
        <f t="shared" si="153"/>
        <v>0.086518389311504</v>
      </c>
      <c r="CE17" s="89">
        <f t="shared" si="153"/>
        <v>0.112116280578724</v>
      </c>
      <c r="CF17" s="89">
        <f t="shared" si="153"/>
        <v>0.124953546904814</v>
      </c>
      <c r="CG17" s="89"/>
      <c r="CH17" s="89">
        <f t="shared" ref="CH17:CK17" si="154">CC17*LN(CC17)</f>
        <v>-0.212541932472046</v>
      </c>
      <c r="CI17" s="89">
        <f t="shared" si="154"/>
        <v>-0.211744958438883</v>
      </c>
      <c r="CJ17" s="89">
        <f t="shared" si="154"/>
        <v>-0.245334944742785</v>
      </c>
      <c r="CK17" s="89">
        <f t="shared" si="154"/>
        <v>-0.259880040676666</v>
      </c>
      <c r="CL17" s="89" t="s">
        <v>185</v>
      </c>
      <c r="CM17" s="89">
        <f t="shared" ref="CM17:CP17" si="155">AVERAGE(CM15:CM16)</f>
        <v>0.143389451268088</v>
      </c>
      <c r="CN17" s="89">
        <f t="shared" si="155"/>
        <v>0.233046987677572</v>
      </c>
      <c r="CO17" s="89">
        <f t="shared" si="155"/>
        <v>0.201768807699093</v>
      </c>
      <c r="CP17" s="89">
        <f t="shared" si="155"/>
        <v>0.421794753355247</v>
      </c>
      <c r="CQ17" s="89"/>
      <c r="CR17" s="89">
        <f t="shared" ref="CR17:CU17" si="156">CM$17*BX17</f>
        <v>0.0522066372944731</v>
      </c>
      <c r="CS17" s="89">
        <f t="shared" si="156"/>
        <v>0.0748178492280637</v>
      </c>
      <c r="CT17" s="89">
        <f t="shared" si="156"/>
        <v>0.134454117704107</v>
      </c>
      <c r="CU17" s="89">
        <f t="shared" si="156"/>
        <v>0.242971697833472</v>
      </c>
      <c r="CV17" s="89">
        <f t="shared" si="16"/>
        <v>0.504450302060116</v>
      </c>
      <c r="CW17" s="89"/>
      <c r="CX17">
        <f t="shared" si="27"/>
        <v>0.104635983466085</v>
      </c>
    </row>
    <row r="18" spans="1:102">
      <c r="A18" s="27" t="s">
        <v>41</v>
      </c>
      <c r="B18" s="28">
        <v>2018</v>
      </c>
      <c r="C18" s="27" t="s">
        <v>31</v>
      </c>
      <c r="D18" s="124">
        <v>9439</v>
      </c>
      <c r="E18" s="124">
        <v>2.52442</v>
      </c>
      <c r="F18" s="124">
        <v>127889</v>
      </c>
      <c r="G18" s="124">
        <v>37</v>
      </c>
      <c r="H18" s="124">
        <v>2034</v>
      </c>
      <c r="I18" s="124">
        <v>6</v>
      </c>
      <c r="J18" s="124">
        <v>5283</v>
      </c>
      <c r="K18" s="124">
        <v>16.742289</v>
      </c>
      <c r="L18" s="124">
        <v>1337800</v>
      </c>
      <c r="M18" s="124">
        <v>12693</v>
      </c>
      <c r="N18">
        <v>70900</v>
      </c>
      <c r="O18" s="89"/>
      <c r="P18" s="90">
        <f t="shared" ref="P18:U18" si="157">(D18-MIN(D$12:D$21))/(MAX(D$12:D$21)-MIN(D$12:D$21))+0.001</f>
        <v>0.437475409836066</v>
      </c>
      <c r="Q18" s="91">
        <f t="shared" si="157"/>
        <v>0.359213807716636</v>
      </c>
      <c r="R18" s="91">
        <f t="shared" si="157"/>
        <v>0.313146359864202</v>
      </c>
      <c r="S18" s="91">
        <f t="shared" si="157"/>
        <v>0.334333333333333</v>
      </c>
      <c r="T18" s="91">
        <f t="shared" si="157"/>
        <v>0.513470771628995</v>
      </c>
      <c r="U18" s="91">
        <f t="shared" si="157"/>
        <v>0.334333333333333</v>
      </c>
      <c r="V18" s="91" cm="1">
        <f t="array" ref="V18">(MAX(J$12:J$21-J18)/(MAX(J$12:J$21)-MIN(J$12:J$21))+0.001)</f>
        <v>0.926559755742949</v>
      </c>
      <c r="W18" s="91" cm="1">
        <f t="array" ref="W18">(MAX(K$12:K$21-K18)/(MAX(K$12:K$21)-MIN(K$12:K$21))+0.001)</f>
        <v>0.675357244409429</v>
      </c>
      <c r="X18" s="91">
        <f t="shared" ref="X18:Z18" si="158">(L18-MIN(L$12:L$21))/(MAX(L$12:L$21)-MIN(L$12:L$21))+0.001</f>
        <v>0.54883331917872</v>
      </c>
      <c r="Y18" s="91">
        <f t="shared" si="158"/>
        <v>0.597485465593694</v>
      </c>
      <c r="Z18" s="91">
        <f t="shared" si="158"/>
        <v>0.348013234768093</v>
      </c>
      <c r="AA18" s="89"/>
      <c r="AB18" s="89">
        <f t="shared" ref="AB18:AL18" si="159">P18/SUM(P$12:P$21)</f>
        <v>0.0737722365820283</v>
      </c>
      <c r="AC18" s="89">
        <f t="shared" si="159"/>
        <v>0.105704797786301</v>
      </c>
      <c r="AD18" s="89">
        <f t="shared" si="159"/>
        <v>0.0795999609636939</v>
      </c>
      <c r="AE18" s="89">
        <f t="shared" si="159"/>
        <v>0.122992029429798</v>
      </c>
      <c r="AF18" s="89">
        <f t="shared" si="159"/>
        <v>0.140921274142589</v>
      </c>
      <c r="AG18" s="89">
        <f t="shared" si="159"/>
        <v>0.0682467679745974</v>
      </c>
      <c r="AH18" s="89">
        <f t="shared" si="159"/>
        <v>0.123093216164942</v>
      </c>
      <c r="AI18" s="89">
        <f t="shared" si="159"/>
        <v>0.129612253215939</v>
      </c>
      <c r="AJ18" s="89">
        <f t="shared" si="159"/>
        <v>0.114014258207684</v>
      </c>
      <c r="AK18" s="89">
        <f t="shared" si="159"/>
        <v>0.123200221876885</v>
      </c>
      <c r="AL18" s="89">
        <f t="shared" si="159"/>
        <v>0.0834328416658401</v>
      </c>
      <c r="AM18" s="89"/>
      <c r="AN18" s="89">
        <f t="shared" ref="AN18:AX18" si="160">AB18*LN(AB18)</f>
        <v>-0.192307460914627</v>
      </c>
      <c r="AO18" s="89">
        <f t="shared" si="160"/>
        <v>-0.237529779263551</v>
      </c>
      <c r="AP18" s="89">
        <f t="shared" si="160"/>
        <v>-0.2014469386616</v>
      </c>
      <c r="AQ18" s="89">
        <f t="shared" si="160"/>
        <v>-0.25774649102078</v>
      </c>
      <c r="AR18" s="89">
        <f t="shared" si="160"/>
        <v>-0.276142830076973</v>
      </c>
      <c r="AS18" s="89">
        <f t="shared" si="160"/>
        <v>-0.183216993240674</v>
      </c>
      <c r="AT18" s="89">
        <f t="shared" si="160"/>
        <v>-0.257857313210668</v>
      </c>
      <c r="AU18" s="89">
        <f t="shared" si="160"/>
        <v>-0.264824786591821</v>
      </c>
      <c r="AV18" s="89">
        <f t="shared" si="160"/>
        <v>-0.247574182095981</v>
      </c>
      <c r="AW18" s="89">
        <f t="shared" si="160"/>
        <v>-0.257974417996332</v>
      </c>
      <c r="AX18" s="89">
        <f t="shared" si="160"/>
        <v>-0.207223255345833</v>
      </c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>
        <f t="shared" ref="BL18:BV18" si="161">AZ$17*P18</f>
        <v>0.114495846532886</v>
      </c>
      <c r="BM18" s="89">
        <f t="shared" si="161"/>
        <v>0.184290983046497</v>
      </c>
      <c r="BN18" s="89">
        <f t="shared" si="161"/>
        <v>0.0705333019801618</v>
      </c>
      <c r="BO18" s="89">
        <f t="shared" si="161"/>
        <v>0.0864934374399494</v>
      </c>
      <c r="BP18" s="89">
        <f t="shared" si="161"/>
        <v>0.255296626098389</v>
      </c>
      <c r="BQ18" s="89">
        <f t="shared" si="161"/>
        <v>0.0816100407422511</v>
      </c>
      <c r="BR18" s="89">
        <f t="shared" si="161"/>
        <v>0.293172506308519</v>
      </c>
      <c r="BS18" s="89">
        <f t="shared" si="161"/>
        <v>0.461667652594202</v>
      </c>
      <c r="BT18" s="89">
        <f t="shared" si="161"/>
        <v>0.129655727924123</v>
      </c>
      <c r="BU18" s="89">
        <f t="shared" si="161"/>
        <v>0.252790099335001</v>
      </c>
      <c r="BV18" s="89">
        <f t="shared" si="161"/>
        <v>0.118558099594927</v>
      </c>
      <c r="BW18" s="89"/>
      <c r="BX18" s="89">
        <f t="shared" si="8"/>
        <v>0.369320131559545</v>
      </c>
      <c r="BY18" s="89">
        <f t="shared" si="9"/>
        <v>0.42340010428059</v>
      </c>
      <c r="BZ18" s="89">
        <f t="shared" si="10"/>
        <v>0.754840158902721</v>
      </c>
      <c r="CA18" s="89">
        <f t="shared" si="11"/>
        <v>0.50100392685405</v>
      </c>
      <c r="CB18" s="89"/>
      <c r="CC18" s="89">
        <f t="shared" ref="CC18:CF18" si="162">BX18/SUM(BX$12:BX$21)</f>
        <v>0.0883210340049648</v>
      </c>
      <c r="CD18" s="89">
        <f t="shared" si="162"/>
        <v>0.114103156986741</v>
      </c>
      <c r="CE18" s="89">
        <f t="shared" si="162"/>
        <v>0.126999964512697</v>
      </c>
      <c r="CF18" s="89">
        <f t="shared" si="162"/>
        <v>0.10867638987833</v>
      </c>
      <c r="CG18" s="89"/>
      <c r="CH18" s="89">
        <f t="shared" ref="CH18:CK18" si="163">CC18*LN(CC18)</f>
        <v>-0.214335452971303</v>
      </c>
      <c r="CI18" s="89">
        <f t="shared" si="163"/>
        <v>-0.247678286300853</v>
      </c>
      <c r="CJ18" s="89">
        <f t="shared" si="163"/>
        <v>-0.262073122707318</v>
      </c>
      <c r="CK18" s="89">
        <f t="shared" si="163"/>
        <v>-0.241194283641225</v>
      </c>
      <c r="CL18" s="89"/>
      <c r="CM18" s="89"/>
      <c r="CN18" s="89"/>
      <c r="CO18" s="89"/>
      <c r="CP18" s="89"/>
      <c r="CQ18" s="89"/>
      <c r="CR18" s="89">
        <f t="shared" ref="CR18:CU18" si="164">CM$17*BX18</f>
        <v>0.0529566110065815</v>
      </c>
      <c r="CS18" s="89">
        <f t="shared" si="164"/>
        <v>0.0986721188849612</v>
      </c>
      <c r="CT18" s="89">
        <f t="shared" si="164"/>
        <v>0.152303198865196</v>
      </c>
      <c r="CU18" s="89">
        <f t="shared" si="164"/>
        <v>0.211320827757414</v>
      </c>
      <c r="CV18" s="89">
        <f t="shared" si="16"/>
        <v>0.515252756514152</v>
      </c>
      <c r="CW18" s="89"/>
      <c r="CX18">
        <f t="shared" si="27"/>
        <v>0.125487658875079</v>
      </c>
    </row>
    <row r="19" spans="1:102">
      <c r="A19" s="27" t="s">
        <v>41</v>
      </c>
      <c r="B19" s="28">
        <v>2019</v>
      </c>
      <c r="C19" s="27" t="s">
        <v>31</v>
      </c>
      <c r="D19" s="124">
        <v>9368</v>
      </c>
      <c r="E19" s="124">
        <v>2.5538002</v>
      </c>
      <c r="F19" s="124">
        <v>149771</v>
      </c>
      <c r="G19" s="124">
        <v>30</v>
      </c>
      <c r="H19" s="124">
        <v>2451</v>
      </c>
      <c r="I19" s="124">
        <v>5</v>
      </c>
      <c r="J19" s="124">
        <v>6344</v>
      </c>
      <c r="K19" s="124">
        <v>14.301401</v>
      </c>
      <c r="L19" s="124">
        <v>776599</v>
      </c>
      <c r="M19" s="124">
        <v>13512</v>
      </c>
      <c r="N19">
        <v>84346</v>
      </c>
      <c r="O19" s="89"/>
      <c r="P19" s="90">
        <f t="shared" ref="P19:U19" si="165">(D19-MIN(D$12:D$21))/(MAX(D$12:D$21)-MIN(D$12:D$21))+0.001</f>
        <v>0.291983606557377</v>
      </c>
      <c r="Q19" s="91">
        <f t="shared" si="165"/>
        <v>0.402910069897184</v>
      </c>
      <c r="R19" s="91">
        <f t="shared" si="165"/>
        <v>0.542430906576135</v>
      </c>
      <c r="S19" s="91">
        <f t="shared" si="165"/>
        <v>0.0426666666666667</v>
      </c>
      <c r="T19" s="91">
        <f t="shared" si="165"/>
        <v>0.67598051441933</v>
      </c>
      <c r="U19" s="91">
        <f t="shared" si="165"/>
        <v>0.223222222222222</v>
      </c>
      <c r="V19" s="91" cm="1">
        <f t="array" ref="V19">(MAX(J$12:J$21-J19)/(MAX(J$12:J$21)-MIN(J$12:J$21))+0.001)</f>
        <v>0.618039837161966</v>
      </c>
      <c r="W19" s="91" cm="1">
        <f t="array" ref="W19">(MAX(K$12:K$21-K19)/(MAX(K$12:K$21)-MIN(K$12:K$21))+0.001)</f>
        <v>0.783904847394501</v>
      </c>
      <c r="X19" s="91">
        <f t="shared" ref="X19:Z19" si="166">(L19-MIN(L$12:L$21))/(MAX(L$12:L$21)-MIN(L$12:L$21))+0.001</f>
        <v>0.001</v>
      </c>
      <c r="Y19" s="91">
        <f t="shared" si="166"/>
        <v>0.731990310395796</v>
      </c>
      <c r="Z19" s="91">
        <f t="shared" si="166"/>
        <v>0.66865231906522</v>
      </c>
      <c r="AA19" s="89"/>
      <c r="AB19" s="89">
        <f t="shared" ref="AB19:AL19" si="167">P19/SUM(P$12:P$21)</f>
        <v>0.0492377016324105</v>
      </c>
      <c r="AC19" s="89">
        <f t="shared" si="167"/>
        <v>0.118563169203515</v>
      </c>
      <c r="AD19" s="89">
        <f t="shared" si="167"/>
        <v>0.137882742777804</v>
      </c>
      <c r="AE19" s="89">
        <f t="shared" si="167"/>
        <v>0.0156958920907419</v>
      </c>
      <c r="AF19" s="89">
        <f t="shared" si="167"/>
        <v>0.185521826462139</v>
      </c>
      <c r="AG19" s="89">
        <f t="shared" si="167"/>
        <v>0.0455658879564527</v>
      </c>
      <c r="AH19" s="89">
        <f t="shared" si="167"/>
        <v>0.082106427354297</v>
      </c>
      <c r="AI19" s="89">
        <f t="shared" si="167"/>
        <v>0.150444338042966</v>
      </c>
      <c r="AJ19" s="89">
        <f t="shared" si="167"/>
        <v>0.000207739315787708</v>
      </c>
      <c r="AK19" s="89">
        <f t="shared" si="167"/>
        <v>0.150934832469745</v>
      </c>
      <c r="AL19" s="89">
        <f t="shared" si="167"/>
        <v>0.160302992796353</v>
      </c>
      <c r="AM19" s="89"/>
      <c r="AN19" s="89">
        <f t="shared" ref="AN19:AX19" si="168">AB19*LN(AB19)</f>
        <v>-0.148259429476836</v>
      </c>
      <c r="AO19" s="89">
        <f t="shared" si="168"/>
        <v>-0.252813358644264</v>
      </c>
      <c r="AP19" s="89">
        <f t="shared" si="168"/>
        <v>-0.273194199224329</v>
      </c>
      <c r="AQ19" s="89">
        <f t="shared" si="168"/>
        <v>-0.0652063274243217</v>
      </c>
      <c r="AR19" s="89">
        <f t="shared" si="168"/>
        <v>-0.312526866934635</v>
      </c>
      <c r="AS19" s="89">
        <f t="shared" si="168"/>
        <v>-0.140734615338987</v>
      </c>
      <c r="AT19" s="89">
        <f t="shared" si="168"/>
        <v>-0.205244636858545</v>
      </c>
      <c r="AU19" s="89">
        <f t="shared" si="168"/>
        <v>-0.284965964799164</v>
      </c>
      <c r="AV19" s="89">
        <f t="shared" si="168"/>
        <v>-0.00176146872268898</v>
      </c>
      <c r="AW19" s="89">
        <f t="shared" si="168"/>
        <v>-0.285403747617632</v>
      </c>
      <c r="AX19" s="89">
        <f t="shared" si="168"/>
        <v>-0.293465013677063</v>
      </c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>
        <f t="shared" ref="BL19:BV19" si="169">AZ$17*P19</f>
        <v>0.0764178041893589</v>
      </c>
      <c r="BM19" s="89">
        <f t="shared" si="169"/>
        <v>0.206708905018648</v>
      </c>
      <c r="BN19" s="89">
        <f t="shared" si="169"/>
        <v>0.122177511351238</v>
      </c>
      <c r="BO19" s="89">
        <f t="shared" si="169"/>
        <v>0.0110380458547493</v>
      </c>
      <c r="BP19" s="89">
        <f t="shared" si="169"/>
        <v>0.336096140569033</v>
      </c>
      <c r="BQ19" s="89">
        <f t="shared" si="169"/>
        <v>0.0544880597710809</v>
      </c>
      <c r="BR19" s="89">
        <f t="shared" si="169"/>
        <v>0.195553807443316</v>
      </c>
      <c r="BS19" s="89">
        <f t="shared" si="169"/>
        <v>0.535869739681707</v>
      </c>
      <c r="BT19" s="89">
        <f t="shared" si="169"/>
        <v>0.000236238805832964</v>
      </c>
      <c r="BU19" s="89">
        <f t="shared" si="169"/>
        <v>0.30969774820103</v>
      </c>
      <c r="BV19" s="89">
        <f t="shared" si="169"/>
        <v>0.227790613454512</v>
      </c>
      <c r="BW19" s="89"/>
      <c r="BX19" s="89">
        <f t="shared" si="8"/>
        <v>0.405304220559245</v>
      </c>
      <c r="BY19" s="89">
        <f t="shared" si="9"/>
        <v>0.401622246194863</v>
      </c>
      <c r="BZ19" s="89">
        <f t="shared" si="10"/>
        <v>0.731423547125022</v>
      </c>
      <c r="CA19" s="89">
        <f t="shared" si="11"/>
        <v>0.537724600461375</v>
      </c>
      <c r="CB19" s="89"/>
      <c r="CC19" s="89">
        <f t="shared" ref="CC19:CF19" si="170">BX19/SUM(BX$12:BX$21)</f>
        <v>0.0969264461571798</v>
      </c>
      <c r="CD19" s="89">
        <f t="shared" si="170"/>
        <v>0.108234187341085</v>
      </c>
      <c r="CE19" s="89">
        <f t="shared" si="170"/>
        <v>0.123060178281532</v>
      </c>
      <c r="CF19" s="89">
        <f t="shared" si="170"/>
        <v>0.116641737109445</v>
      </c>
      <c r="CG19" s="89"/>
      <c r="CH19" s="89">
        <f t="shared" ref="CH19:CK19" si="171">CC19*LN(CC19)</f>
        <v>-0.226207218720975</v>
      </c>
      <c r="CI19" s="89">
        <f t="shared" si="171"/>
        <v>-0.240654169515786</v>
      </c>
      <c r="CJ19" s="89">
        <f t="shared" si="171"/>
        <v>-0.257821138460632</v>
      </c>
      <c r="CK19" s="89">
        <f t="shared" si="171"/>
        <v>-0.250622048911019</v>
      </c>
      <c r="CL19" s="89"/>
      <c r="CM19" s="89"/>
      <c r="CN19" s="89"/>
      <c r="CO19" s="89"/>
      <c r="CP19" s="89"/>
      <c r="CQ19" s="89"/>
      <c r="CR19" s="89">
        <f t="shared" ref="CR19:CU19" si="172">CM$17*BX19</f>
        <v>0.0581163497826305</v>
      </c>
      <c r="CS19" s="89">
        <f t="shared" si="172"/>
        <v>0.093596854660013</v>
      </c>
      <c r="CT19" s="89">
        <f t="shared" si="172"/>
        <v>0.147578457026457</v>
      </c>
      <c r="CU19" s="89">
        <f t="shared" si="172"/>
        <v>0.226809415224654</v>
      </c>
      <c r="CV19" s="89">
        <f t="shared" si="16"/>
        <v>0.526101076693755</v>
      </c>
      <c r="CW19" s="89"/>
      <c r="CX19">
        <f t="shared" si="27"/>
        <v>0.120587655843235</v>
      </c>
    </row>
    <row r="20" spans="1:102">
      <c r="A20" s="27" t="s">
        <v>41</v>
      </c>
      <c r="B20" s="28">
        <v>2020</v>
      </c>
      <c r="C20" s="27" t="s">
        <v>31</v>
      </c>
      <c r="D20" s="124">
        <v>9297</v>
      </c>
      <c r="E20" s="124">
        <v>2.5831804</v>
      </c>
      <c r="F20" s="124">
        <v>171653</v>
      </c>
      <c r="G20" s="124">
        <v>48</v>
      </c>
      <c r="H20" s="124">
        <v>2868</v>
      </c>
      <c r="I20" s="124">
        <v>4</v>
      </c>
      <c r="J20" s="124">
        <v>7405</v>
      </c>
      <c r="K20" s="124">
        <v>11.860514</v>
      </c>
      <c r="L20" s="124">
        <v>798475</v>
      </c>
      <c r="M20" s="124">
        <v>14331</v>
      </c>
      <c r="N20">
        <v>95042</v>
      </c>
      <c r="O20" s="89"/>
      <c r="P20" s="90">
        <f t="shared" ref="P20:U20" si="173">(D20-MIN(D$12:D$21))/(MAX(D$12:D$21)-MIN(D$12:D$21))+0.001</f>
        <v>0.146491803278689</v>
      </c>
      <c r="Q20" s="91">
        <f t="shared" si="173"/>
        <v>0.446606332077731</v>
      </c>
      <c r="R20" s="91">
        <f t="shared" si="173"/>
        <v>0.771715453288067</v>
      </c>
      <c r="S20" s="91">
        <f t="shared" si="173"/>
        <v>0.792666666666667</v>
      </c>
      <c r="T20" s="91">
        <f t="shared" si="173"/>
        <v>0.838490257209665</v>
      </c>
      <c r="U20" s="91">
        <f t="shared" si="173"/>
        <v>0.112111111111111</v>
      </c>
      <c r="V20" s="91" cm="1">
        <f t="array" ref="V20">(MAX(J$12:J$21-J20)/(MAX(J$12:J$21)-MIN(J$12:J$21))+0.001)</f>
        <v>0.309519918580983</v>
      </c>
      <c r="W20" s="91" cm="1">
        <f t="array" ref="W20">(MAX(K$12:K$21-K20)/(MAX(K$12:K$21)-MIN(K$12:K$21))+0.001)</f>
        <v>0.892452405909035</v>
      </c>
      <c r="X20" s="91">
        <f t="shared" ref="X20:Z20" si="174">(L20-MIN(L$12:L$21))/(MAX(L$12:L$21)-MIN(L$12:L$21))+0.001</f>
        <v>0.0223549186304972</v>
      </c>
      <c r="Y20" s="91">
        <f t="shared" si="174"/>
        <v>0.866495155197898</v>
      </c>
      <c r="Z20" s="91">
        <f t="shared" si="174"/>
        <v>0.923713723619888</v>
      </c>
      <c r="AA20" s="89"/>
      <c r="AB20" s="89">
        <f t="shared" ref="AB20:AL20" si="175">P20/SUM(P$12:P$21)</f>
        <v>0.0247031666827927</v>
      </c>
      <c r="AC20" s="89">
        <f t="shared" si="175"/>
        <v>0.131421540620728</v>
      </c>
      <c r="AD20" s="89">
        <f t="shared" si="175"/>
        <v>0.196165524591914</v>
      </c>
      <c r="AE20" s="89">
        <f t="shared" si="175"/>
        <v>0.291600245248314</v>
      </c>
      <c r="AF20" s="89">
        <f t="shared" si="175"/>
        <v>0.230122378781688</v>
      </c>
      <c r="AG20" s="89">
        <f t="shared" si="175"/>
        <v>0.022885007938308</v>
      </c>
      <c r="AH20" s="89">
        <f t="shared" si="175"/>
        <v>0.0411196385436517</v>
      </c>
      <c r="AI20" s="89">
        <f t="shared" si="175"/>
        <v>0.171276414335359</v>
      </c>
      <c r="AJ20" s="89">
        <f t="shared" si="175"/>
        <v>0.00464399550078937</v>
      </c>
      <c r="AK20" s="89">
        <f t="shared" si="175"/>
        <v>0.178669443062605</v>
      </c>
      <c r="AL20" s="89">
        <f t="shared" si="175"/>
        <v>0.221451522953424</v>
      </c>
      <c r="AM20" s="89"/>
      <c r="AN20" s="89">
        <f t="shared" ref="AN20:AX20" si="176">AB20*LN(AB20)</f>
        <v>-0.09142206812845</v>
      </c>
      <c r="AO20" s="89">
        <f t="shared" si="176"/>
        <v>-0.266699679824348</v>
      </c>
      <c r="AP20" s="89">
        <f t="shared" si="176"/>
        <v>-0.319513712603768</v>
      </c>
      <c r="AQ20" s="89">
        <f t="shared" si="176"/>
        <v>-0.359359813500777</v>
      </c>
      <c r="AR20" s="89">
        <f t="shared" si="176"/>
        <v>-0.338082918934581</v>
      </c>
      <c r="AS20" s="89">
        <f t="shared" si="176"/>
        <v>-0.0864429284944513</v>
      </c>
      <c r="AT20" s="89">
        <f t="shared" si="176"/>
        <v>-0.13122384620352</v>
      </c>
      <c r="AU20" s="89">
        <f t="shared" si="176"/>
        <v>-0.302213219992466</v>
      </c>
      <c r="AV20" s="89">
        <f t="shared" si="176"/>
        <v>-0.0249483806037829</v>
      </c>
      <c r="AW20" s="89">
        <f t="shared" si="176"/>
        <v>-0.307707707159852</v>
      </c>
      <c r="AX20" s="89">
        <f t="shared" si="176"/>
        <v>-0.333849591427974</v>
      </c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>
        <f t="shared" ref="BL20:BV20" si="177">AZ$17*P20</f>
        <v>0.038339761845832</v>
      </c>
      <c r="BM20" s="89">
        <f t="shared" si="177"/>
        <v>0.229126826990798</v>
      </c>
      <c r="BN20" s="89">
        <f t="shared" si="177"/>
        <v>0.173821720722314</v>
      </c>
      <c r="BO20" s="89">
        <f t="shared" si="177"/>
        <v>0.205066195645264</v>
      </c>
      <c r="BP20" s="89">
        <f t="shared" si="177"/>
        <v>0.416895655039677</v>
      </c>
      <c r="BQ20" s="89">
        <f t="shared" si="177"/>
        <v>0.0273660787999107</v>
      </c>
      <c r="BR20" s="89">
        <f t="shared" si="177"/>
        <v>0.0979351085781128</v>
      </c>
      <c r="BS20" s="89">
        <f t="shared" si="177"/>
        <v>0.610071796369584</v>
      </c>
      <c r="BT20" s="89">
        <f t="shared" si="177"/>
        <v>0.00528109928176174</v>
      </c>
      <c r="BU20" s="89">
        <f t="shared" si="177"/>
        <v>0.36660539706706</v>
      </c>
      <c r="BV20" s="89">
        <f t="shared" si="177"/>
        <v>0.314682697958612</v>
      </c>
      <c r="BW20" s="89"/>
      <c r="BX20" s="89">
        <f t="shared" si="8"/>
        <v>0.441288309558945</v>
      </c>
      <c r="BY20" s="89">
        <f t="shared" si="9"/>
        <v>0.649327929484851</v>
      </c>
      <c r="BZ20" s="89">
        <f t="shared" si="10"/>
        <v>0.708006904947696</v>
      </c>
      <c r="CA20" s="89">
        <f t="shared" si="11"/>
        <v>0.686569194307433</v>
      </c>
      <c r="CB20" s="89"/>
      <c r="CC20" s="89">
        <f t="shared" ref="CC20:CF20" si="178">BX20/SUM(BX$12:BX$21)</f>
        <v>0.105531858309395</v>
      </c>
      <c r="CD20" s="89">
        <f t="shared" si="178"/>
        <v>0.174989013759868</v>
      </c>
      <c r="CE20" s="89">
        <f t="shared" si="178"/>
        <v>0.119120386935706</v>
      </c>
      <c r="CF20" s="89">
        <f t="shared" si="178"/>
        <v>0.148928695843818</v>
      </c>
      <c r="CG20" s="89"/>
      <c r="CH20" s="89">
        <f t="shared" ref="CH20:CK20" si="179">CC20*LN(CC20)</f>
        <v>-0.237313964030838</v>
      </c>
      <c r="CI20" s="89">
        <f t="shared" si="179"/>
        <v>-0.305011465601206</v>
      </c>
      <c r="CJ20" s="89">
        <f t="shared" si="179"/>
        <v>-0.25344299416635</v>
      </c>
      <c r="CK20" s="89">
        <f t="shared" si="179"/>
        <v>-0.28360307458222</v>
      </c>
      <c r="CL20" s="89"/>
      <c r="CM20" s="89"/>
      <c r="CN20" s="89"/>
      <c r="CO20" s="89"/>
      <c r="CP20" s="89"/>
      <c r="CQ20" s="89"/>
      <c r="CR20" s="89">
        <f t="shared" ref="CR20:CU20" si="180">CM$17*BX20</f>
        <v>0.0632760885586795</v>
      </c>
      <c r="CS20" s="89">
        <f t="shared" si="180"/>
        <v>0.151323917981359</v>
      </c>
      <c r="CT20" s="89">
        <f t="shared" si="180"/>
        <v>0.142853709054022</v>
      </c>
      <c r="CU20" s="89">
        <f t="shared" si="180"/>
        <v>0.289591283974214</v>
      </c>
      <c r="CV20" s="89">
        <f t="shared" si="16"/>
        <v>0.647044999568275</v>
      </c>
      <c r="CW20" s="89"/>
      <c r="CX20">
        <f t="shared" si="27"/>
        <v>0.14708881351769</v>
      </c>
    </row>
    <row r="21" spans="1:102">
      <c r="A21" s="27" t="s">
        <v>41</v>
      </c>
      <c r="B21" s="28">
        <v>2021</v>
      </c>
      <c r="C21" s="29" t="s">
        <v>31</v>
      </c>
      <c r="D21" s="124">
        <v>9226</v>
      </c>
      <c r="E21" s="124">
        <v>2.6125606</v>
      </c>
      <c r="F21" s="124">
        <v>193535</v>
      </c>
      <c r="G21" s="124">
        <v>53</v>
      </c>
      <c r="H21" s="124">
        <v>3285</v>
      </c>
      <c r="I21" s="124">
        <v>3</v>
      </c>
      <c r="J21" s="124">
        <v>8466</v>
      </c>
      <c r="K21" s="124">
        <v>9.4196262</v>
      </c>
      <c r="L21" s="124">
        <v>914957</v>
      </c>
      <c r="M21" s="124">
        <v>15150</v>
      </c>
      <c r="N21">
        <v>98283</v>
      </c>
      <c r="O21" s="89"/>
      <c r="P21" s="90">
        <f t="shared" ref="P21:U21" si="181">(D21-MIN(D$12:D$21))/(MAX(D$12:D$21)-MIN(D$12:D$21))+0.001</f>
        <v>0.001</v>
      </c>
      <c r="Q21" s="91">
        <f t="shared" si="181"/>
        <v>0.490302594258279</v>
      </c>
      <c r="R21" s="91">
        <f t="shared" si="181"/>
        <v>1.001</v>
      </c>
      <c r="S21" s="91">
        <f t="shared" si="181"/>
        <v>1.001</v>
      </c>
      <c r="T21" s="91">
        <f t="shared" si="181"/>
        <v>1.001</v>
      </c>
      <c r="U21" s="91">
        <f t="shared" si="181"/>
        <v>0.001</v>
      </c>
      <c r="V21" s="91" cm="1">
        <f t="array" ref="V21">(MAX(J$12:J$21-J21)/(MAX(J$12:J$21)-MIN(J$12:J$21))+0.001)</f>
        <v>0.001</v>
      </c>
      <c r="W21" s="91" cm="1">
        <f t="array" ref="W21">(MAX(K$12:K$21-K21)/(MAX(K$12:K$21)-MIN(K$12:K$21))+0.001)</f>
        <v>1.001</v>
      </c>
      <c r="X21" s="91">
        <f t="shared" ref="X21:Z21" si="182">(L21-MIN(L$12:L$21))/(MAX(L$12:L$21)-MIN(L$12:L$21))+0.001</f>
        <v>0.136062343750153</v>
      </c>
      <c r="Y21" s="91">
        <f t="shared" si="182"/>
        <v>1.001</v>
      </c>
      <c r="Z21" s="91">
        <f t="shared" si="182"/>
        <v>1.001</v>
      </c>
      <c r="AA21" s="89"/>
      <c r="AB21" s="89">
        <f t="shared" ref="AB21:AL21" si="183">P21/SUM(P$12:P$21)</f>
        <v>0.000168631733174838</v>
      </c>
      <c r="AC21" s="89">
        <f t="shared" si="183"/>
        <v>0.144279912037942</v>
      </c>
      <c r="AD21" s="89">
        <f t="shared" si="183"/>
        <v>0.254448306406024</v>
      </c>
      <c r="AE21" s="89">
        <f t="shared" si="183"/>
        <v>0.368240343347639</v>
      </c>
      <c r="AF21" s="89">
        <f t="shared" si="183"/>
        <v>0.274722931101238</v>
      </c>
      <c r="AG21" s="89">
        <f t="shared" si="183"/>
        <v>0.000204127920163302</v>
      </c>
      <c r="AH21" s="89">
        <f t="shared" si="183"/>
        <v>0.000132849733006418</v>
      </c>
      <c r="AI21" s="89">
        <f t="shared" si="183"/>
        <v>0.192108497455459</v>
      </c>
      <c r="AJ21" s="89">
        <f t="shared" si="183"/>
        <v>0.0282654981951286</v>
      </c>
      <c r="AK21" s="89">
        <f t="shared" si="183"/>
        <v>0.206404053655466</v>
      </c>
      <c r="AL21" s="89">
        <f t="shared" si="183"/>
        <v>0.239980167889761</v>
      </c>
      <c r="AM21" s="89"/>
      <c r="AN21" s="89">
        <f t="shared" ref="AN21:AX21" si="184">AB21*LN(AB21)</f>
        <v>-0.00146503764406538</v>
      </c>
      <c r="AO21" s="89">
        <f t="shared" si="184"/>
        <v>-0.279325914410302</v>
      </c>
      <c r="AP21" s="89">
        <f t="shared" si="184"/>
        <v>-0.348252603756666</v>
      </c>
      <c r="AQ21" s="89">
        <f t="shared" si="184"/>
        <v>-0.367879264200683</v>
      </c>
      <c r="AR21" s="89">
        <f t="shared" si="184"/>
        <v>-0.354939887571526</v>
      </c>
      <c r="AS21" s="89">
        <f t="shared" si="184"/>
        <v>-0.00173442670240739</v>
      </c>
      <c r="AT21" s="89">
        <f t="shared" si="184"/>
        <v>-0.00118585549505421</v>
      </c>
      <c r="AU21" s="89">
        <f t="shared" si="184"/>
        <v>-0.316920423030838</v>
      </c>
      <c r="AV21" s="89">
        <f t="shared" si="184"/>
        <v>-0.100797970829551</v>
      </c>
      <c r="AW21" s="89">
        <f t="shared" si="184"/>
        <v>-0.325689002972119</v>
      </c>
      <c r="AX21" s="89">
        <f t="shared" si="184"/>
        <v>-0.342499453915561</v>
      </c>
      <c r="AY21" s="89" t="s">
        <v>170</v>
      </c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>
        <f t="shared" ref="BL21:BV21" si="185">AZ$17*P21</f>
        <v>0.000261719502304806</v>
      </c>
      <c r="BM21" s="89">
        <f t="shared" si="185"/>
        <v>0.251544748962949</v>
      </c>
      <c r="BN21" s="89">
        <f t="shared" si="185"/>
        <v>0.225465930093391</v>
      </c>
      <c r="BO21" s="89">
        <f t="shared" si="185"/>
        <v>0.258962903920407</v>
      </c>
      <c r="BP21" s="89">
        <f t="shared" si="185"/>
        <v>0.49769516951032</v>
      </c>
      <c r="BQ21" s="89">
        <f t="shared" si="185"/>
        <v>0.000244097828740532</v>
      </c>
      <c r="BR21" s="89">
        <f t="shared" si="185"/>
        <v>0.000316409712909927</v>
      </c>
      <c r="BS21" s="89">
        <f t="shared" si="185"/>
        <v>0.684273877377163</v>
      </c>
      <c r="BT21" s="89">
        <f t="shared" si="185"/>
        <v>0.0321432056063704</v>
      </c>
      <c r="BU21" s="89">
        <f t="shared" si="185"/>
        <v>0.42351304593309</v>
      </c>
      <c r="BV21" s="89">
        <f t="shared" si="185"/>
        <v>0.341011909428113</v>
      </c>
      <c r="BW21" s="89"/>
      <c r="BX21" s="89">
        <f t="shared" si="8"/>
        <v>0.477272398558645</v>
      </c>
      <c r="BY21" s="89">
        <f t="shared" si="9"/>
        <v>0.756902171259468</v>
      </c>
      <c r="BZ21" s="89">
        <f t="shared" si="10"/>
        <v>0.684590287090073</v>
      </c>
      <c r="CA21" s="89">
        <f t="shared" si="11"/>
        <v>0.796668160967573</v>
      </c>
      <c r="CB21" s="89"/>
      <c r="CC21" s="89">
        <f t="shared" ref="CC21:CF21" si="186">BX21/SUM(BX$12:BX$21)</f>
        <v>0.11413727046161</v>
      </c>
      <c r="CD21" s="89">
        <f t="shared" si="186"/>
        <v>0.203979466225142</v>
      </c>
      <c r="CE21" s="89">
        <f t="shared" si="186"/>
        <v>0.115180599681608</v>
      </c>
      <c r="CF21" s="89">
        <f t="shared" si="186"/>
        <v>0.172811060002302</v>
      </c>
      <c r="CG21" s="89"/>
      <c r="CH21" s="89">
        <f t="shared" ref="CH21:CK21" si="187">CC21*LN(CC21)</f>
        <v>-0.247718216221555</v>
      </c>
      <c r="CI21" s="89">
        <f t="shared" si="187"/>
        <v>-0.324273489696487</v>
      </c>
      <c r="CJ21" s="89">
        <f t="shared" si="187"/>
        <v>-0.248934526076356</v>
      </c>
      <c r="CK21" s="89">
        <f t="shared" si="187"/>
        <v>-0.30337956583706</v>
      </c>
      <c r="CL21" s="89" t="s">
        <v>170</v>
      </c>
      <c r="CM21" s="89"/>
      <c r="CN21" s="89"/>
      <c r="CO21" s="89"/>
      <c r="CP21" s="89"/>
      <c r="CQ21" s="89"/>
      <c r="CR21" s="89">
        <f t="shared" ref="CR21:CU21" si="188">CM$17*BX21</f>
        <v>0.0684358273347285</v>
      </c>
      <c r="CS21" s="89">
        <f t="shared" si="188"/>
        <v>0.176393770978633</v>
      </c>
      <c r="CT21" s="89">
        <f t="shared" si="188"/>
        <v>0.138128965988544</v>
      </c>
      <c r="CU21" s="89">
        <f t="shared" si="188"/>
        <v>0.336030450461295</v>
      </c>
      <c r="CV21" s="89">
        <f t="shared" si="16"/>
        <v>0.7189890147632</v>
      </c>
      <c r="CW21" s="89"/>
      <c r="CX21">
        <f t="shared" si="27"/>
        <v>0.157261368483589</v>
      </c>
    </row>
    <row r="22" spans="1:102">
      <c r="A22" s="20" t="s">
        <v>42</v>
      </c>
      <c r="B22" s="21">
        <v>2012</v>
      </c>
      <c r="C22" s="20" t="s">
        <v>31</v>
      </c>
      <c r="D22">
        <v>6513</v>
      </c>
      <c r="E22">
        <v>1.125595</v>
      </c>
      <c r="F22">
        <v>76011</v>
      </c>
      <c r="G22">
        <v>9</v>
      </c>
      <c r="H22">
        <v>282</v>
      </c>
      <c r="I22">
        <v>6</v>
      </c>
      <c r="J22">
        <v>4522</v>
      </c>
      <c r="K22">
        <v>25.923756</v>
      </c>
      <c r="L22">
        <v>137900</v>
      </c>
      <c r="M22">
        <v>6610</v>
      </c>
      <c r="N22">
        <v>46102</v>
      </c>
      <c r="O22" s="95"/>
      <c r="P22" s="96">
        <f t="shared" ref="P22:U22" si="189">(D22-MIN(D$22:D$31))/(MAX(D$22:D$31)-MIN(D$22:D$31))+0.001</f>
        <v>1.001</v>
      </c>
      <c r="Q22" s="97">
        <f t="shared" si="189"/>
        <v>0.753805125204754</v>
      </c>
      <c r="R22" s="97">
        <f t="shared" si="189"/>
        <v>0.001</v>
      </c>
      <c r="S22" s="97">
        <f t="shared" si="189"/>
        <v>0.001</v>
      </c>
      <c r="T22" s="97">
        <f t="shared" si="189"/>
        <v>0.401</v>
      </c>
      <c r="U22" s="97">
        <f t="shared" si="189"/>
        <v>0.001</v>
      </c>
      <c r="V22" s="97">
        <f t="shared" ref="V22:V31" si="190">(MAX(J$22:J$31)-J22)/(MAX(J$22:J$31)-MIN(J$22:J$31))+0.001</f>
        <v>0.001</v>
      </c>
      <c r="W22" s="97">
        <f t="shared" ref="W22:W31" si="191">(MAX(K$22:K$31)-K22)/(MAX(K$22:K$31)-MIN(K$22:K$31))+0.001</f>
        <v>0.001</v>
      </c>
      <c r="X22" s="97">
        <f t="shared" ref="X22:Z22" si="192">(L22-MIN(L$22:L$31))/(MAX(L$22:L$31)-MIN(L$22:L$31))+0.001</f>
        <v>0.001</v>
      </c>
      <c r="Y22" s="97">
        <f t="shared" si="192"/>
        <v>0.001</v>
      </c>
      <c r="Z22" s="97">
        <f t="shared" si="192"/>
        <v>0.001</v>
      </c>
      <c r="AA22" s="95"/>
      <c r="AB22" s="95">
        <f t="shared" ref="AB22:AL22" si="193">P22/SUM(P$22:P$31)</f>
        <v>0.235790494665373</v>
      </c>
      <c r="AC22" s="95">
        <f t="shared" si="193"/>
        <v>0.164847924144391</v>
      </c>
      <c r="AD22" s="95">
        <f t="shared" si="193"/>
        <v>0.000225094412306842</v>
      </c>
      <c r="AE22" s="95">
        <f t="shared" si="193"/>
        <v>0.000270124257158293</v>
      </c>
      <c r="AF22" s="95">
        <f t="shared" si="193"/>
        <v>0.111080332409972</v>
      </c>
      <c r="AG22" s="95">
        <f t="shared" si="193"/>
        <v>0.000497512437810945</v>
      </c>
      <c r="AH22" s="95">
        <f t="shared" si="193"/>
        <v>0.000138072761134123</v>
      </c>
      <c r="AI22" s="95">
        <f t="shared" si="193"/>
        <v>0.00017237532064116</v>
      </c>
      <c r="AJ22" s="95">
        <f t="shared" si="193"/>
        <v>0.000280845976484377</v>
      </c>
      <c r="AK22" s="95">
        <f t="shared" si="193"/>
        <v>0.000210047075877307</v>
      </c>
      <c r="AL22" s="95">
        <f t="shared" si="193"/>
        <v>0.000230966361663259</v>
      </c>
      <c r="AM22" s="95"/>
      <c r="AN22" s="89">
        <f t="shared" ref="AN22:AX22" si="194">AB22*LN(AB22)</f>
        <v>-0.340672842497697</v>
      </c>
      <c r="AO22" s="89">
        <f t="shared" si="194"/>
        <v>-0.297176611822755</v>
      </c>
      <c r="AP22" s="89">
        <f t="shared" si="194"/>
        <v>-0.00189056586062263</v>
      </c>
      <c r="AQ22" s="89">
        <f t="shared" si="194"/>
        <v>-0.00221951066805333</v>
      </c>
      <c r="AR22" s="89">
        <f t="shared" si="194"/>
        <v>-0.244099210867635</v>
      </c>
      <c r="AS22" s="89">
        <f t="shared" si="194"/>
        <v>-0.00378402487614583</v>
      </c>
      <c r="AT22" s="89">
        <f t="shared" si="194"/>
        <v>-0.00122715338778525</v>
      </c>
      <c r="AU22" s="89">
        <f t="shared" si="194"/>
        <v>-0.00149377632147449</v>
      </c>
      <c r="AV22" s="89">
        <f t="shared" si="194"/>
        <v>-0.00229667531170315</v>
      </c>
      <c r="AW22" s="89">
        <f t="shared" si="194"/>
        <v>-0.00177871621207029</v>
      </c>
      <c r="AX22" s="89">
        <f t="shared" si="194"/>
        <v>-0.00193393642672985</v>
      </c>
      <c r="AY22" s="95"/>
      <c r="AZ22" s="95">
        <f t="shared" ref="AZ22:BJ22" si="195">SUM(AN22:AN31)</f>
        <v>-2.0574507192099</v>
      </c>
      <c r="BA22" s="95">
        <f t="shared" si="195"/>
        <v>-2.02635978104955</v>
      </c>
      <c r="BB22" s="95">
        <f t="shared" si="195"/>
        <v>-2.0387757066774</v>
      </c>
      <c r="BC22" s="95">
        <f t="shared" si="195"/>
        <v>-1.54996764947332</v>
      </c>
      <c r="BD22" s="95">
        <f t="shared" si="195"/>
        <v>-1.80484827401624</v>
      </c>
      <c r="BE22" s="95">
        <f t="shared" si="195"/>
        <v>-1.06623684315184</v>
      </c>
      <c r="BF22" s="95">
        <f t="shared" si="195"/>
        <v>-2.16647072979329</v>
      </c>
      <c r="BG22" s="95">
        <f t="shared" si="195"/>
        <v>-2.10135147547348</v>
      </c>
      <c r="BH22" s="95">
        <f t="shared" si="195"/>
        <v>-1.92795094312473</v>
      </c>
      <c r="BI22" s="95">
        <f t="shared" si="195"/>
        <v>-2.06118182735906</v>
      </c>
      <c r="BJ22" s="95">
        <f t="shared" si="195"/>
        <v>-2.00717310156856</v>
      </c>
      <c r="BK22" s="95"/>
      <c r="BL22" s="95">
        <f t="shared" ref="BL22:BV22" si="196">AZ$27*P22</f>
        <v>0.286638252589346</v>
      </c>
      <c r="BM22" s="95">
        <f t="shared" si="196"/>
        <v>0.37130530614741</v>
      </c>
      <c r="BN22" s="95">
        <f t="shared" si="196"/>
        <v>0.000221073435472923</v>
      </c>
      <c r="BO22" s="95">
        <f t="shared" si="196"/>
        <v>0.000191672319080534</v>
      </c>
      <c r="BP22" s="95">
        <f t="shared" si="196"/>
        <v>0.165842272010487</v>
      </c>
      <c r="BQ22" s="95">
        <f t="shared" si="196"/>
        <v>0.000394755930269874</v>
      </c>
      <c r="BR22" s="95">
        <f t="shared" si="196"/>
        <v>0.000326741778488963</v>
      </c>
      <c r="BS22" s="95">
        <f t="shared" si="196"/>
        <v>0.000673258221511038</v>
      </c>
      <c r="BT22" s="95">
        <f t="shared" si="196"/>
        <v>0.000260308631833154</v>
      </c>
      <c r="BU22" s="95">
        <f t="shared" si="196"/>
        <v>0.000423060039511226</v>
      </c>
      <c r="BV22" s="95">
        <f t="shared" si="196"/>
        <v>0.00031663132865562</v>
      </c>
      <c r="BW22" s="95"/>
      <c r="BX22" s="89">
        <f t="shared" si="8"/>
        <v>0.658164632172229</v>
      </c>
      <c r="BY22" s="89">
        <f t="shared" si="9"/>
        <v>0.166428700259837</v>
      </c>
      <c r="BZ22" s="89">
        <f t="shared" si="10"/>
        <v>0.001</v>
      </c>
      <c r="CA22" s="89">
        <f t="shared" si="11"/>
        <v>0.001</v>
      </c>
      <c r="CB22" s="95"/>
      <c r="CC22" s="95">
        <f t="shared" ref="CC22:CF22" si="197">BX22/SUM(BX$22:BX$31)</f>
        <v>0.14789566045143</v>
      </c>
      <c r="CD22" s="95">
        <f t="shared" si="197"/>
        <v>0.0555498487289774</v>
      </c>
      <c r="CE22" s="95">
        <f t="shared" si="197"/>
        <v>0.000159433296349904</v>
      </c>
      <c r="CF22" s="95">
        <f t="shared" si="197"/>
        <v>0.000231916786359789</v>
      </c>
      <c r="CG22" s="95"/>
      <c r="CH22" s="89">
        <f t="shared" ref="CH22:CK22" si="198">CC22*LN(CC22)</f>
        <v>-0.282665322337971</v>
      </c>
      <c r="CI22" s="89">
        <f t="shared" si="198"/>
        <v>-0.160565420455098</v>
      </c>
      <c r="CJ22" s="89">
        <f t="shared" si="198"/>
        <v>-0.0013940663969616</v>
      </c>
      <c r="CK22" s="89">
        <f t="shared" si="198"/>
        <v>-0.00194094218185511</v>
      </c>
      <c r="CL22" s="95"/>
      <c r="CM22" s="95">
        <f t="shared" ref="CM22:CP22" si="199">SUM(CH22:CH31)</f>
        <v>-2.20638833616785</v>
      </c>
      <c r="CN22" s="95">
        <f t="shared" si="199"/>
        <v>-2.08769490952725</v>
      </c>
      <c r="CO22" s="95">
        <f t="shared" si="199"/>
        <v>-2.14170531604549</v>
      </c>
      <c r="CP22" s="95">
        <f t="shared" si="199"/>
        <v>-2.02618050348278</v>
      </c>
      <c r="CQ22" s="95"/>
      <c r="CR22" s="95">
        <f t="shared" ref="CR22:CU22" si="200">CM$27*BX22</f>
        <v>0.0861967019754707</v>
      </c>
      <c r="CS22" s="95">
        <f t="shared" si="200"/>
        <v>0.0316902678719327</v>
      </c>
      <c r="CT22" s="95">
        <f t="shared" si="200"/>
        <v>0.000254445157718289</v>
      </c>
      <c r="CU22" s="95">
        <f t="shared" si="200"/>
        <v>0.000424176103284754</v>
      </c>
      <c r="CV22" s="89">
        <f t="shared" si="16"/>
        <v>0.118565591108406</v>
      </c>
      <c r="CW22" s="95">
        <f>AVERAGE(CV22:CV31)</f>
        <v>0.457824063092898</v>
      </c>
      <c r="CX22">
        <f t="shared" si="27"/>
        <v>0.0160572219876087</v>
      </c>
    </row>
    <row r="23" spans="1:102">
      <c r="A23" s="20" t="s">
        <v>42</v>
      </c>
      <c r="B23" s="21">
        <v>2013</v>
      </c>
      <c r="C23" s="20" t="s">
        <v>31</v>
      </c>
      <c r="D23">
        <v>6482</v>
      </c>
      <c r="E23">
        <v>0.98272138</v>
      </c>
      <c r="F23">
        <v>85366</v>
      </c>
      <c r="G23">
        <v>10</v>
      </c>
      <c r="H23">
        <v>273</v>
      </c>
      <c r="I23">
        <v>7</v>
      </c>
      <c r="J23">
        <v>4290</v>
      </c>
      <c r="K23">
        <v>23.046078</v>
      </c>
      <c r="L23">
        <v>158300</v>
      </c>
      <c r="M23">
        <v>7476</v>
      </c>
      <c r="N23">
        <v>51661</v>
      </c>
      <c r="O23" s="89"/>
      <c r="P23" s="90">
        <f t="shared" ref="P23:U23" si="201">(D23-MIN(D$22:D$31))/(MAX(D$22:D$31)-MIN(D$22:D$31))+0.001</f>
        <v>0.545117647058823</v>
      </c>
      <c r="Q23" s="91">
        <f t="shared" si="201"/>
        <v>0.001</v>
      </c>
      <c r="R23" s="91">
        <f t="shared" si="201"/>
        <v>0.12142221793139</v>
      </c>
      <c r="S23" s="91">
        <f t="shared" si="201"/>
        <v>0.009</v>
      </c>
      <c r="T23" s="91">
        <f t="shared" si="201"/>
        <v>0.201</v>
      </c>
      <c r="U23" s="91">
        <f t="shared" si="201"/>
        <v>0.501</v>
      </c>
      <c r="V23" s="91">
        <f t="shared" si="190"/>
        <v>0.675418604651163</v>
      </c>
      <c r="W23" s="91">
        <f t="shared" si="191"/>
        <v>0.159269283200158</v>
      </c>
      <c r="X23" s="91">
        <f t="shared" ref="X23:Z23" si="202">(L23-MIN(L$22:L$31))/(MAX(L$22:L$31)-MIN(L$22:L$31))+0.001</f>
        <v>0.065237603559519</v>
      </c>
      <c r="Y23" s="91">
        <f t="shared" si="202"/>
        <v>0.182323283082077</v>
      </c>
      <c r="Z23" s="91">
        <f t="shared" si="202"/>
        <v>0.13420713121825</v>
      </c>
      <c r="AA23" s="89"/>
      <c r="AB23" s="89">
        <f t="shared" ref="AB23:AL23" si="203">P23/SUM(P$22:P$31)</f>
        <v>0.128405154496328</v>
      </c>
      <c r="AC23" s="89">
        <f t="shared" si="203"/>
        <v>0.000218687719985472</v>
      </c>
      <c r="AD23" s="89">
        <f t="shared" si="203"/>
        <v>0.0273314627862594</v>
      </c>
      <c r="AE23" s="89">
        <f t="shared" si="203"/>
        <v>0.00243111831442464</v>
      </c>
      <c r="AF23" s="89">
        <f t="shared" si="203"/>
        <v>0.0556786703601108</v>
      </c>
      <c r="AG23" s="89">
        <f t="shared" si="203"/>
        <v>0.249253731343284</v>
      </c>
      <c r="AH23" s="89">
        <f t="shared" si="203"/>
        <v>0.0932569116655428</v>
      </c>
      <c r="AI23" s="89">
        <f t="shared" si="203"/>
        <v>0.0274540937599148</v>
      </c>
      <c r="AJ23" s="89">
        <f t="shared" si="203"/>
        <v>0.0183217184751738</v>
      </c>
      <c r="AK23" s="89">
        <f t="shared" si="203"/>
        <v>0.0382964724757408</v>
      </c>
      <c r="AL23" s="89">
        <f t="shared" si="203"/>
        <v>0.0309973328067427</v>
      </c>
      <c r="AM23" s="89"/>
      <c r="AN23" s="89">
        <f t="shared" ref="AN23:AX23" si="204">AB23*LN(AB23)</f>
        <v>-0.263559893128623</v>
      </c>
      <c r="AO23" s="89">
        <f t="shared" si="204"/>
        <v>-0.00184307075218763</v>
      </c>
      <c r="AP23" s="89">
        <f t="shared" si="204"/>
        <v>-0.0983855245953183</v>
      </c>
      <c r="AQ23" s="89">
        <f t="shared" si="204"/>
        <v>-0.014633883101614</v>
      </c>
      <c r="AR23" s="89">
        <f t="shared" si="204"/>
        <v>-0.16080880520688</v>
      </c>
      <c r="AS23" s="89">
        <f t="shared" si="204"/>
        <v>-0.346284195962237</v>
      </c>
      <c r="AT23" s="89">
        <f t="shared" si="204"/>
        <v>-0.221242427113632</v>
      </c>
      <c r="AU23" s="89">
        <f t="shared" si="204"/>
        <v>-0.0987040556923396</v>
      </c>
      <c r="AV23" s="89">
        <f t="shared" si="204"/>
        <v>-0.0732807933053559</v>
      </c>
      <c r="AW23" s="89">
        <f t="shared" si="204"/>
        <v>-0.124938315661498</v>
      </c>
      <c r="AX23" s="89">
        <f t="shared" si="204"/>
        <v>-0.107680212177134</v>
      </c>
      <c r="AY23" s="89" t="s">
        <v>181</v>
      </c>
      <c r="AZ23" s="91">
        <f t="shared" ref="AZ23:BJ23" si="205">-1/LN(10)*AZ22</f>
        <v>0.893539494140738</v>
      </c>
      <c r="BA23" s="91">
        <f t="shared" si="205"/>
        <v>0.880036871260501</v>
      </c>
      <c r="BB23" s="91">
        <f t="shared" si="205"/>
        <v>0.885429039248398</v>
      </c>
      <c r="BC23" s="91">
        <f t="shared" si="205"/>
        <v>0.673142397294818</v>
      </c>
      <c r="BD23" s="91">
        <f t="shared" si="205"/>
        <v>0.783835646077862</v>
      </c>
      <c r="BE23" s="91">
        <f t="shared" si="205"/>
        <v>0.463060777382788</v>
      </c>
      <c r="BF23" s="91">
        <f t="shared" si="205"/>
        <v>0.940886283154135</v>
      </c>
      <c r="BG23" s="91">
        <f t="shared" si="205"/>
        <v>0.912605350337389</v>
      </c>
      <c r="BH23" s="91">
        <f t="shared" si="205"/>
        <v>0.837298455979242</v>
      </c>
      <c r="BI23" s="91">
        <f t="shared" si="205"/>
        <v>0.895159893821301</v>
      </c>
      <c r="BJ23" s="91">
        <f t="shared" si="205"/>
        <v>0.871704202235863</v>
      </c>
      <c r="BK23" s="89"/>
      <c r="BL23" s="89">
        <f t="shared" ref="BL23:BV23" si="206">AZ$27*P23</f>
        <v>0.156095474334223</v>
      </c>
      <c r="BM23" s="89">
        <f t="shared" si="206"/>
        <v>0.00049257466383842</v>
      </c>
      <c r="BN23" s="89">
        <f t="shared" si="206"/>
        <v>0.0268432268608343</v>
      </c>
      <c r="BO23" s="89">
        <f t="shared" si="206"/>
        <v>0.0017250508717248</v>
      </c>
      <c r="BP23" s="89">
        <f t="shared" si="206"/>
        <v>0.0831279218805681</v>
      </c>
      <c r="BQ23" s="89">
        <f t="shared" si="206"/>
        <v>0.197772721065207</v>
      </c>
      <c r="BR23" s="89">
        <f t="shared" si="206"/>
        <v>0.220687476108255</v>
      </c>
      <c r="BS23" s="89">
        <f t="shared" si="206"/>
        <v>0.107229354348676</v>
      </c>
      <c r="BT23" s="89">
        <f t="shared" si="206"/>
        <v>0.0169819113266521</v>
      </c>
      <c r="BU23" s="89">
        <f t="shared" si="206"/>
        <v>0.0771336953445198</v>
      </c>
      <c r="BV23" s="89">
        <f t="shared" si="206"/>
        <v>0.0424941822726937</v>
      </c>
      <c r="BW23" s="89"/>
      <c r="BX23" s="89">
        <f t="shared" si="8"/>
        <v>0.183431275858895</v>
      </c>
      <c r="BY23" s="89">
        <f t="shared" si="9"/>
        <v>0.2826256938175</v>
      </c>
      <c r="BZ23" s="89">
        <f t="shared" si="10"/>
        <v>0.327916830456931</v>
      </c>
      <c r="CA23" s="89">
        <f t="shared" si="11"/>
        <v>0.136609788943866</v>
      </c>
      <c r="CB23" s="89"/>
      <c r="CC23" s="89">
        <f t="shared" ref="CC23:CF23" si="207">BX23/SUM(BX$22:BX$31)</f>
        <v>0.0412186987335726</v>
      </c>
      <c r="CD23" s="89">
        <f t="shared" si="207"/>
        <v>0.0943335765644568</v>
      </c>
      <c r="CE23" s="89">
        <f t="shared" si="207"/>
        <v>0.0522808612083612</v>
      </c>
      <c r="CF23" s="89">
        <f t="shared" si="207"/>
        <v>0.0316821032371503</v>
      </c>
      <c r="CG23" s="89"/>
      <c r="CH23" s="89">
        <f t="shared" ref="CH23:CK23" si="208">CC23*LN(CC23)</f>
        <v>-0.131440794545336</v>
      </c>
      <c r="CI23" s="89">
        <f t="shared" si="208"/>
        <v>-0.222713847555278</v>
      </c>
      <c r="CJ23" s="89">
        <f t="shared" si="208"/>
        <v>-0.154287352213207</v>
      </c>
      <c r="CK23" s="89">
        <f t="shared" si="208"/>
        <v>-0.109366725691596</v>
      </c>
      <c r="CL23" s="89" t="s">
        <v>181</v>
      </c>
      <c r="CM23" s="91">
        <f t="shared" ref="CM23:CP23" si="209">-1/LN(10)*CM22</f>
        <v>0.958222279333395</v>
      </c>
      <c r="CN23" s="91">
        <f t="shared" si="209"/>
        <v>0.906674379105192</v>
      </c>
      <c r="CO23" s="91">
        <f t="shared" si="209"/>
        <v>0.930130800621415</v>
      </c>
      <c r="CP23" s="91">
        <f t="shared" si="209"/>
        <v>0.879959012002525</v>
      </c>
      <c r="CQ23" s="89"/>
      <c r="CR23" s="89">
        <f t="shared" ref="CR23:CU23" si="210">CM$27*BX23</f>
        <v>0.0240231246793159</v>
      </c>
      <c r="CS23" s="89">
        <f t="shared" si="210"/>
        <v>0.0538157416995029</v>
      </c>
      <c r="CT23" s="89">
        <f t="shared" si="210"/>
        <v>0.0834368496440953</v>
      </c>
      <c r="CU23" s="89">
        <f t="shared" si="210"/>
        <v>0.0579466079447616</v>
      </c>
      <c r="CV23" s="89">
        <f t="shared" si="16"/>
        <v>0.219222323967676</v>
      </c>
      <c r="CW23" s="89"/>
      <c r="CX23">
        <f t="shared" si="27"/>
        <v>0.0558811748221322</v>
      </c>
    </row>
    <row r="24" spans="1:102">
      <c r="A24" s="20" t="s">
        <v>42</v>
      </c>
      <c r="B24" s="21">
        <v>2014</v>
      </c>
      <c r="C24" s="20" t="s">
        <v>31</v>
      </c>
      <c r="D24">
        <v>6460</v>
      </c>
      <c r="E24">
        <v>0.99148607</v>
      </c>
      <c r="F24">
        <v>91208</v>
      </c>
      <c r="G24">
        <v>11</v>
      </c>
      <c r="H24">
        <v>264</v>
      </c>
      <c r="I24">
        <v>7</v>
      </c>
      <c r="J24">
        <v>4384</v>
      </c>
      <c r="K24">
        <v>20.200642</v>
      </c>
      <c r="L24">
        <v>171100</v>
      </c>
      <c r="M24">
        <v>8463</v>
      </c>
      <c r="N24">
        <v>52932</v>
      </c>
      <c r="O24" s="89"/>
      <c r="P24" s="90">
        <f t="shared" ref="P24:U24" si="211">(D24-MIN(D$22:D$31))/(MAX(D$22:D$31)-MIN(D$22:D$31))+0.001</f>
        <v>0.221588235294118</v>
      </c>
      <c r="Q24" s="91">
        <f t="shared" si="211"/>
        <v>0.0471813983073353</v>
      </c>
      <c r="R24" s="91">
        <f t="shared" si="211"/>
        <v>0.196623350711206</v>
      </c>
      <c r="S24" s="91">
        <f t="shared" si="211"/>
        <v>0.017</v>
      </c>
      <c r="T24" s="91">
        <f t="shared" si="211"/>
        <v>0.001</v>
      </c>
      <c r="U24" s="91">
        <f t="shared" si="211"/>
        <v>0.501</v>
      </c>
      <c r="V24" s="91">
        <f t="shared" si="190"/>
        <v>0.402162790697674</v>
      </c>
      <c r="W24" s="91">
        <f t="shared" si="191"/>
        <v>0.315765290089019</v>
      </c>
      <c r="X24" s="91">
        <f t="shared" ref="X24:Z24" si="212">(L24-MIN(L$22:L$31))/(MAX(L$22:L$31)-MIN(L$22:L$31))+0.001</f>
        <v>0.105543550890982</v>
      </c>
      <c r="Y24" s="91">
        <f t="shared" si="212"/>
        <v>0.388981574539363</v>
      </c>
      <c r="Z24" s="91">
        <f t="shared" si="212"/>
        <v>0.164663375826704</v>
      </c>
      <c r="AA24" s="89"/>
      <c r="AB24" s="89">
        <f t="shared" ref="AB24:AL24" si="213">P24/SUM(P$22:P$31)</f>
        <v>0.0521962034086185</v>
      </c>
      <c r="AC24" s="89">
        <f t="shared" si="213"/>
        <v>0.0103179924215576</v>
      </c>
      <c r="AD24" s="89">
        <f t="shared" si="213"/>
        <v>0.0442588175741408</v>
      </c>
      <c r="AE24" s="89">
        <f t="shared" si="213"/>
        <v>0.00459211237169098</v>
      </c>
      <c r="AF24" s="89">
        <f t="shared" si="213"/>
        <v>0.000277008310249308</v>
      </c>
      <c r="AG24" s="89">
        <f t="shared" si="213"/>
        <v>0.249253731343284</v>
      </c>
      <c r="AH24" s="89">
        <f t="shared" si="213"/>
        <v>0.0555277269370324</v>
      </c>
      <c r="AI24" s="89">
        <f t="shared" si="213"/>
        <v>0.0544301431264434</v>
      </c>
      <c r="AJ24" s="89">
        <f t="shared" si="213"/>
        <v>0.0296414816116063</v>
      </c>
      <c r="AK24" s="89">
        <f t="shared" si="213"/>
        <v>0.0817044423021441</v>
      </c>
      <c r="AL24" s="89">
        <f t="shared" si="213"/>
        <v>0.0380317008138836</v>
      </c>
      <c r="AM24" s="89"/>
      <c r="AN24" s="89">
        <f t="shared" ref="AN24:AX24" si="214">AB24*LN(AB24)</f>
        <v>-0.154122105690951</v>
      </c>
      <c r="AO24" s="89">
        <f t="shared" si="214"/>
        <v>-0.0471931154541601</v>
      </c>
      <c r="AP24" s="89">
        <f t="shared" si="214"/>
        <v>-0.137985744769112</v>
      </c>
      <c r="AQ24" s="89">
        <f t="shared" si="214"/>
        <v>-0.0247212473080262</v>
      </c>
      <c r="AR24" s="89">
        <f t="shared" si="214"/>
        <v>-0.00226910333831771</v>
      </c>
      <c r="AS24" s="89">
        <f t="shared" si="214"/>
        <v>-0.346284195962237</v>
      </c>
      <c r="AT24" s="89">
        <f t="shared" si="214"/>
        <v>-0.16052359536644</v>
      </c>
      <c r="AU24" s="89">
        <f t="shared" si="214"/>
        <v>-0.158437284161273</v>
      </c>
      <c r="AV24" s="89">
        <f t="shared" si="214"/>
        <v>-0.104295938979467</v>
      </c>
      <c r="AW24" s="89">
        <f t="shared" si="214"/>
        <v>-0.204640778557332</v>
      </c>
      <c r="AX24" s="89">
        <f t="shared" si="214"/>
        <v>-0.124338379521212</v>
      </c>
      <c r="AY24" s="91" t="s">
        <v>182</v>
      </c>
      <c r="AZ24" s="89">
        <f t="shared" ref="AZ24:BJ24" si="215">1-AZ23</f>
        <v>0.106460505859262</v>
      </c>
      <c r="BA24" s="89">
        <f t="shared" si="215"/>
        <v>0.119963128739499</v>
      </c>
      <c r="BB24" s="89">
        <f t="shared" si="215"/>
        <v>0.114570960751602</v>
      </c>
      <c r="BC24" s="89">
        <f t="shared" si="215"/>
        <v>0.326857602705182</v>
      </c>
      <c r="BD24" s="89">
        <f t="shared" si="215"/>
        <v>0.216164353922138</v>
      </c>
      <c r="BE24" s="89">
        <f t="shared" si="215"/>
        <v>0.536939222617212</v>
      </c>
      <c r="BF24" s="89">
        <f t="shared" si="215"/>
        <v>0.0591137168458654</v>
      </c>
      <c r="BG24" s="89">
        <f t="shared" si="215"/>
        <v>0.0873946496626107</v>
      </c>
      <c r="BH24" s="89">
        <f t="shared" si="215"/>
        <v>0.162701544020758</v>
      </c>
      <c r="BI24" s="89">
        <f t="shared" si="215"/>
        <v>0.104840106178699</v>
      </c>
      <c r="BJ24" s="89">
        <f t="shared" si="215"/>
        <v>0.128295797764137</v>
      </c>
      <c r="BK24" s="89"/>
      <c r="BL24" s="89">
        <f t="shared" ref="BL24:BV24" si="216">AZ$27*P24</f>
        <v>0.0634522123467161</v>
      </c>
      <c r="BM24" s="89">
        <f t="shared" si="216"/>
        <v>0.0232403614106623</v>
      </c>
      <c r="BN24" s="89">
        <f t="shared" si="216"/>
        <v>0.0434681996359236</v>
      </c>
      <c r="BO24" s="89">
        <f t="shared" si="216"/>
        <v>0.00325842942436907</v>
      </c>
      <c r="BP24" s="89">
        <f t="shared" si="216"/>
        <v>0.000413571750649593</v>
      </c>
      <c r="BQ24" s="89">
        <f t="shared" si="216"/>
        <v>0.197772721065207</v>
      </c>
      <c r="BR24" s="89">
        <f t="shared" si="216"/>
        <v>0.131403385474642</v>
      </c>
      <c r="BS24" s="89">
        <f t="shared" si="216"/>
        <v>0.21259157762025</v>
      </c>
      <c r="BT24" s="89">
        <f t="shared" si="216"/>
        <v>0.0274738973312444</v>
      </c>
      <c r="BU24" s="89">
        <f t="shared" si="216"/>
        <v>0.164562560293762</v>
      </c>
      <c r="BV24" s="89">
        <f t="shared" si="216"/>
        <v>0.052137583468929</v>
      </c>
      <c r="BW24" s="89"/>
      <c r="BX24" s="89">
        <f t="shared" si="8"/>
        <v>0.130160773393302</v>
      </c>
      <c r="BY24" s="89">
        <f t="shared" si="9"/>
        <v>0.201444722240225</v>
      </c>
      <c r="BZ24" s="89">
        <f t="shared" si="10"/>
        <v>0.343994963094892</v>
      </c>
      <c r="CA24" s="89">
        <f t="shared" si="11"/>
        <v>0.244174041093935</v>
      </c>
      <c r="CB24" s="89"/>
      <c r="CC24" s="89">
        <f t="shared" ref="CC24:CF24" si="217">BX24/SUM(BX$22:BX$31)</f>
        <v>0.029248325730201</v>
      </c>
      <c r="CD24" s="89">
        <f t="shared" si="217"/>
        <v>0.0672373444617703</v>
      </c>
      <c r="CE24" s="89">
        <f t="shared" si="217"/>
        <v>0.0548442508939824</v>
      </c>
      <c r="CF24" s="89">
        <f t="shared" si="217"/>
        <v>0.0566280589229884</v>
      </c>
      <c r="CG24" s="89"/>
      <c r="CH24" s="89">
        <f t="shared" ref="CH24:CK24" si="218">CC24*LN(CC24)</f>
        <v>-0.103303125289203</v>
      </c>
      <c r="CI24" s="89">
        <f t="shared" si="218"/>
        <v>-0.181508990787442</v>
      </c>
      <c r="CJ24" s="89">
        <f t="shared" si="218"/>
        <v>-0.159227005380308</v>
      </c>
      <c r="CK24" s="89">
        <f t="shared" si="218"/>
        <v>-0.162593352458837</v>
      </c>
      <c r="CL24" s="91" t="s">
        <v>182</v>
      </c>
      <c r="CM24" s="89">
        <f t="shared" ref="CM24:CP24" si="219">1-CM23</f>
        <v>0.0417777206666053</v>
      </c>
      <c r="CN24" s="89">
        <f t="shared" si="219"/>
        <v>0.0933256208948077</v>
      </c>
      <c r="CO24" s="89">
        <f t="shared" si="219"/>
        <v>0.0698691993785855</v>
      </c>
      <c r="CP24" s="89">
        <f t="shared" si="219"/>
        <v>0.120040987997475</v>
      </c>
      <c r="CQ24" s="89"/>
      <c r="CR24" s="89">
        <f t="shared" ref="CR24:CU24" si="220">CM$27*BX24</f>
        <v>0.0170465394897478</v>
      </c>
      <c r="CS24" s="89">
        <f t="shared" si="220"/>
        <v>0.0383577904484806</v>
      </c>
      <c r="CT24" s="89">
        <f t="shared" si="220"/>
        <v>0.087527852638977</v>
      </c>
      <c r="CU24" s="89">
        <f t="shared" si="220"/>
        <v>0.103572793274517</v>
      </c>
      <c r="CV24" s="89">
        <f t="shared" si="16"/>
        <v>0.246504975851722</v>
      </c>
      <c r="CW24" s="89"/>
      <c r="CX24">
        <f t="shared" si="27"/>
        <v>0.0629428215437288</v>
      </c>
    </row>
    <row r="25" spans="1:102">
      <c r="A25" s="20" t="s">
        <v>42</v>
      </c>
      <c r="B25" s="21">
        <v>2015</v>
      </c>
      <c r="C25" s="20" t="s">
        <v>31</v>
      </c>
      <c r="D25">
        <v>6475</v>
      </c>
      <c r="E25">
        <v>1.1725097</v>
      </c>
      <c r="F25">
        <v>99085</v>
      </c>
      <c r="G25">
        <v>13</v>
      </c>
      <c r="H25">
        <v>264</v>
      </c>
      <c r="I25">
        <v>8</v>
      </c>
      <c r="J25">
        <v>4200</v>
      </c>
      <c r="K25">
        <v>15.92632</v>
      </c>
      <c r="L25">
        <v>196000</v>
      </c>
      <c r="M25">
        <v>7540</v>
      </c>
      <c r="N25">
        <v>57560</v>
      </c>
      <c r="O25" s="89"/>
      <c r="P25" s="90">
        <f t="shared" ref="P25:U25" si="221">(D25-MIN(D$22:D$31))/(MAX(D$22:D$31)-MIN(D$22:D$31))+0.001</f>
        <v>0.442176470588235</v>
      </c>
      <c r="Q25" s="91">
        <f t="shared" si="221"/>
        <v>1.001</v>
      </c>
      <c r="R25" s="91">
        <f t="shared" si="221"/>
        <v>0.298020016734247</v>
      </c>
      <c r="S25" s="91">
        <f t="shared" si="221"/>
        <v>0.033</v>
      </c>
      <c r="T25" s="91">
        <f t="shared" si="221"/>
        <v>0.001</v>
      </c>
      <c r="U25" s="91">
        <f t="shared" si="221"/>
        <v>1.001</v>
      </c>
      <c r="V25" s="91">
        <f t="shared" si="190"/>
        <v>0.937046511627907</v>
      </c>
      <c r="W25" s="91">
        <f t="shared" si="191"/>
        <v>0.550848533977551</v>
      </c>
      <c r="X25" s="91">
        <f t="shared" ref="X25:Z25" si="222">(L25-MIN(L$22:L$31))/(MAX(L$22:L$31)-MIN(L$22:L$31))+0.001</f>
        <v>0.183951214059218</v>
      </c>
      <c r="Y25" s="91">
        <f t="shared" si="222"/>
        <v>0.195723618090452</v>
      </c>
      <c r="Z25" s="91">
        <f t="shared" si="222"/>
        <v>0.275561487587463</v>
      </c>
      <c r="AA25" s="89"/>
      <c r="AB25" s="89">
        <f t="shared" ref="AB25:AL25" si="223">P25/SUM(P$22:P$31)</f>
        <v>0.104156851877511</v>
      </c>
      <c r="AC25" s="89">
        <f t="shared" si="223"/>
        <v>0.218906407705457</v>
      </c>
      <c r="AD25" s="89">
        <f t="shared" si="223"/>
        <v>0.0670826405224705</v>
      </c>
      <c r="AE25" s="89">
        <f t="shared" si="223"/>
        <v>0.00891410048622366</v>
      </c>
      <c r="AF25" s="89">
        <f t="shared" si="223"/>
        <v>0.000277008310249308</v>
      </c>
      <c r="AG25" s="89">
        <f t="shared" si="223"/>
        <v>0.498009950248756</v>
      </c>
      <c r="AH25" s="89">
        <f t="shared" si="223"/>
        <v>0.129380599171563</v>
      </c>
      <c r="AI25" s="89">
        <f t="shared" si="223"/>
        <v>0.0949526926690931</v>
      </c>
      <c r="AJ25" s="89">
        <f t="shared" si="223"/>
        <v>0.0516619583379478</v>
      </c>
      <c r="AK25" s="89">
        <f t="shared" si="223"/>
        <v>0.0411111736600263</v>
      </c>
      <c r="AL25" s="89">
        <f t="shared" si="223"/>
        <v>0.0636454342025916</v>
      </c>
      <c r="AM25" s="89"/>
      <c r="AN25" s="89">
        <f t="shared" ref="AN25:AX25" si="224">AB25*LN(AB25)</f>
        <v>-0.235587938356512</v>
      </c>
      <c r="AO25" s="89">
        <f t="shared" si="224"/>
        <v>-0.332543132482018</v>
      </c>
      <c r="AP25" s="89">
        <f t="shared" si="224"/>
        <v>-0.18124588923545</v>
      </c>
      <c r="AQ25" s="89">
        <f t="shared" si="224"/>
        <v>-0.042075632292007</v>
      </c>
      <c r="AR25" s="89">
        <f t="shared" si="224"/>
        <v>-0.00226910333831771</v>
      </c>
      <c r="AS25" s="89">
        <f t="shared" si="224"/>
        <v>-0.347180277094348</v>
      </c>
      <c r="AT25" s="89">
        <f t="shared" si="224"/>
        <v>-0.264582916111008</v>
      </c>
      <c r="AU25" s="89">
        <f t="shared" si="224"/>
        <v>-0.223554386647556</v>
      </c>
      <c r="AV25" s="89">
        <f t="shared" si="224"/>
        <v>-0.153076117561582</v>
      </c>
      <c r="AW25" s="89">
        <f t="shared" si="224"/>
        <v>-0.1312052964913</v>
      </c>
      <c r="AX25" s="89">
        <f t="shared" si="224"/>
        <v>-0.175306746273115</v>
      </c>
      <c r="AY25" s="91" t="s">
        <v>183</v>
      </c>
      <c r="AZ25" s="77">
        <f t="shared" ref="AZ25:BB25" si="225">AZ24/(3-SUM($AZ23:$BB23))</f>
        <v>0.312205845227185</v>
      </c>
      <c r="BA25" s="77">
        <f t="shared" si="225"/>
        <v>0.351803607374598</v>
      </c>
      <c r="BB25" s="77">
        <f t="shared" si="225"/>
        <v>0.335990547398217</v>
      </c>
      <c r="BC25" s="77">
        <f t="shared" ref="BC25:BE25" si="226">BC24/(3-SUM($BC23:$BE23))</f>
        <v>0.302656807473237</v>
      </c>
      <c r="BD25" s="77">
        <f t="shared" si="226"/>
        <v>0.200159374315058</v>
      </c>
      <c r="BE25" s="77">
        <f t="shared" si="226"/>
        <v>0.497183818211705</v>
      </c>
      <c r="BF25" s="77">
        <f>BF24/(2-SUM($BF23:$BG23))</f>
        <v>0.403483556977925</v>
      </c>
      <c r="BG25" s="77">
        <f>BG24/(2-SUM($BF23:$BG23))</f>
        <v>0.596516443022076</v>
      </c>
      <c r="BH25" s="77">
        <f t="shared" ref="BH25:BJ25" si="227">BH24/(3-SUM($BH23:$BJ23))</f>
        <v>0.411031207021429</v>
      </c>
      <c r="BI25" s="77">
        <f t="shared" si="227"/>
        <v>0.264856462464717</v>
      </c>
      <c r="BJ25" s="77">
        <f t="shared" si="227"/>
        <v>0.324112330513854</v>
      </c>
      <c r="BK25" s="89"/>
      <c r="BL25" s="89">
        <f t="shared" ref="BL25:BV25" si="228">AZ$27*P25</f>
        <v>0.126618072792743</v>
      </c>
      <c r="BM25" s="89">
        <f t="shared" si="228"/>
        <v>0.493067238502258</v>
      </c>
      <c r="BN25" s="89">
        <f t="shared" si="228"/>
        <v>0.0658843089391379</v>
      </c>
      <c r="BO25" s="89">
        <f t="shared" si="228"/>
        <v>0.00632518652965761</v>
      </c>
      <c r="BP25" s="89">
        <f t="shared" si="228"/>
        <v>0.000413571750649593</v>
      </c>
      <c r="BQ25" s="89">
        <f t="shared" si="228"/>
        <v>0.395150686200143</v>
      </c>
      <c r="BR25" s="89">
        <f t="shared" si="228"/>
        <v>0.306172243736181</v>
      </c>
      <c r="BS25" s="89">
        <f t="shared" si="228"/>
        <v>0.370863304307689</v>
      </c>
      <c r="BT25" s="89">
        <f t="shared" si="228"/>
        <v>0.0478840888558027</v>
      </c>
      <c r="BU25" s="89">
        <f t="shared" si="228"/>
        <v>0.0828028416026266</v>
      </c>
      <c r="BV25" s="89">
        <f t="shared" si="228"/>
        <v>0.0872513999411376</v>
      </c>
      <c r="BW25" s="89"/>
      <c r="BX25" s="89">
        <f t="shared" si="8"/>
        <v>0.685569620234139</v>
      </c>
      <c r="BY25" s="89">
        <f t="shared" si="9"/>
        <v>0.401889444480451</v>
      </c>
      <c r="BZ25" s="89">
        <f t="shared" si="10"/>
        <v>0.677035548043869</v>
      </c>
      <c r="CA25" s="89">
        <f t="shared" si="11"/>
        <v>0.217938330399567</v>
      </c>
      <c r="CB25" s="89"/>
      <c r="CC25" s="89">
        <f t="shared" ref="CC25:CF25" si="229">BX25/SUM(BX$22:BX$31)</f>
        <v>0.154053813914801</v>
      </c>
      <c r="CD25" s="89">
        <f t="shared" si="229"/>
        <v>0.134140913266804</v>
      </c>
      <c r="CE25" s="89">
        <f t="shared" si="229"/>
        <v>0.107942009170698</v>
      </c>
      <c r="CF25" s="89">
        <f t="shared" si="229"/>
        <v>0.0505435572108854</v>
      </c>
      <c r="CG25" s="89"/>
      <c r="CH25" s="89">
        <f t="shared" ref="CH25:CK25" si="230">CC25*LN(CC25)</f>
        <v>-0.288150464091296</v>
      </c>
      <c r="CI25" s="89">
        <f t="shared" si="230"/>
        <v>-0.269470910613889</v>
      </c>
      <c r="CJ25" s="89">
        <f t="shared" si="230"/>
        <v>-0.240296307073539</v>
      </c>
      <c r="CK25" s="89">
        <f t="shared" si="230"/>
        <v>-0.150868464450179</v>
      </c>
      <c r="CL25" s="91" t="s">
        <v>183</v>
      </c>
      <c r="CM25" s="89">
        <f t="shared" ref="CM25:CP25" si="231">CM24/(4-SUM($CM23:$CP23))</f>
        <v>0.128541481959794</v>
      </c>
      <c r="CN25" s="89">
        <f t="shared" si="231"/>
        <v>0.287143803520751</v>
      </c>
      <c r="CO25" s="89">
        <f t="shared" si="231"/>
        <v>0.214973203137113</v>
      </c>
      <c r="CP25" s="89">
        <f t="shared" si="231"/>
        <v>0.369341511382342</v>
      </c>
      <c r="CQ25" s="89"/>
      <c r="CR25" s="89">
        <f t="shared" ref="CR25:CU25" si="232">CM$27*BX25</f>
        <v>0.0897858033539776</v>
      </c>
      <c r="CS25" s="89">
        <f t="shared" si="232"/>
        <v>0.0765251674176606</v>
      </c>
      <c r="CT25" s="89">
        <f t="shared" si="232"/>
        <v>0.172268416802911</v>
      </c>
      <c r="CU25" s="89">
        <f t="shared" si="232"/>
        <v>0.0924442317452735</v>
      </c>
      <c r="CV25" s="89">
        <f t="shared" si="16"/>
        <v>0.431023619319822</v>
      </c>
      <c r="CW25" s="89"/>
      <c r="CX25">
        <f t="shared" si="27"/>
        <v>0.0911150175496255</v>
      </c>
    </row>
    <row r="26" spans="1:102">
      <c r="A26" s="20" t="s">
        <v>42</v>
      </c>
      <c r="B26" s="21">
        <v>2016</v>
      </c>
      <c r="C26" s="20" t="s">
        <v>31</v>
      </c>
      <c r="D26">
        <v>6498</v>
      </c>
      <c r="E26">
        <v>1.1357341</v>
      </c>
      <c r="F26">
        <v>102951</v>
      </c>
      <c r="G26">
        <v>13</v>
      </c>
      <c r="H26">
        <v>264</v>
      </c>
      <c r="I26">
        <v>6</v>
      </c>
      <c r="J26">
        <v>4206</v>
      </c>
      <c r="K26">
        <v>16.216366</v>
      </c>
      <c r="L26">
        <v>209100</v>
      </c>
      <c r="M26">
        <v>8181</v>
      </c>
      <c r="N26">
        <v>58526</v>
      </c>
      <c r="O26" s="89"/>
      <c r="P26" s="90">
        <f t="shared" ref="P26:U26" si="233">(D26-MIN(D$22:D$31))/(MAX(D$22:D$31)-MIN(D$22:D$31))+0.001</f>
        <v>0.780411764705882</v>
      </c>
      <c r="Q26" s="91">
        <f t="shared" si="233"/>
        <v>0.807228328487233</v>
      </c>
      <c r="R26" s="91">
        <f t="shared" si="233"/>
        <v>0.347785093647422</v>
      </c>
      <c r="S26" s="91">
        <f t="shared" si="233"/>
        <v>0.033</v>
      </c>
      <c r="T26" s="91">
        <f t="shared" si="233"/>
        <v>0.001</v>
      </c>
      <c r="U26" s="91">
        <f t="shared" si="233"/>
        <v>0.001</v>
      </c>
      <c r="V26" s="91">
        <f t="shared" si="190"/>
        <v>0.919604651162791</v>
      </c>
      <c r="W26" s="91">
        <f t="shared" si="191"/>
        <v>0.534896307037959</v>
      </c>
      <c r="X26" s="91">
        <f t="shared" ref="X26:Z26" si="234">(L26-MIN(L$22:L$31))/(MAX(L$22:L$31)-MIN(L$22:L$31))+0.001</f>
        <v>0.225201832031262</v>
      </c>
      <c r="Y26" s="91">
        <f t="shared" si="234"/>
        <v>0.32993634840871</v>
      </c>
      <c r="Z26" s="91">
        <f t="shared" si="234"/>
        <v>0.298709191986964</v>
      </c>
      <c r="AA26" s="89"/>
      <c r="AB26" s="89">
        <f t="shared" ref="AB26:AL26" si="235">P26/SUM(P$22:P$31)</f>
        <v>0.183829846196481</v>
      </c>
      <c r="AC26" s="89">
        <f t="shared" si="235"/>
        <v>0.176530922664556</v>
      </c>
      <c r="AD26" s="89">
        <f t="shared" si="235"/>
        <v>0.0782844812636464</v>
      </c>
      <c r="AE26" s="89">
        <f t="shared" si="235"/>
        <v>0.00891410048622366</v>
      </c>
      <c r="AF26" s="89">
        <f t="shared" si="235"/>
        <v>0.000277008310249308</v>
      </c>
      <c r="AG26" s="89">
        <f t="shared" si="235"/>
        <v>0.000497512437810945</v>
      </c>
      <c r="AH26" s="89">
        <f t="shared" si="235"/>
        <v>0.126972353337829</v>
      </c>
      <c r="AI26" s="89">
        <f t="shared" si="235"/>
        <v>0.0922029224354403</v>
      </c>
      <c r="AJ26" s="89">
        <f t="shared" si="235"/>
        <v>0.0632470284228905</v>
      </c>
      <c r="AK26" s="89">
        <f t="shared" si="235"/>
        <v>0.069302165208886</v>
      </c>
      <c r="AL26" s="89">
        <f t="shared" si="235"/>
        <v>0.068991775268601</v>
      </c>
      <c r="AM26" s="89"/>
      <c r="AN26" s="89">
        <f t="shared" ref="AN26:AX26" si="236">AB26*LN(AB26)</f>
        <v>-0.311360827356909</v>
      </c>
      <c r="AO26" s="89">
        <f t="shared" si="236"/>
        <v>-0.306150380020466</v>
      </c>
      <c r="AP26" s="89">
        <f t="shared" si="236"/>
        <v>-0.199422348783671</v>
      </c>
      <c r="AQ26" s="89">
        <f t="shared" si="236"/>
        <v>-0.042075632292007</v>
      </c>
      <c r="AR26" s="89">
        <f t="shared" si="236"/>
        <v>-0.00226910333831771</v>
      </c>
      <c r="AS26" s="89">
        <f t="shared" si="236"/>
        <v>-0.00378402487614583</v>
      </c>
      <c r="AT26" s="89">
        <f t="shared" si="236"/>
        <v>-0.262043753330553</v>
      </c>
      <c r="AU26" s="89">
        <f t="shared" si="236"/>
        <v>-0.219789956689955</v>
      </c>
      <c r="AV26" s="89">
        <f t="shared" si="236"/>
        <v>-0.174606522567229</v>
      </c>
      <c r="AW26" s="89">
        <f t="shared" si="236"/>
        <v>-0.184986823205917</v>
      </c>
      <c r="AX26" s="89">
        <f t="shared" si="236"/>
        <v>-0.184467999630722</v>
      </c>
      <c r="AY26" s="89" t="s">
        <v>184</v>
      </c>
      <c r="AZ26" s="92">
        <v>0.26049795615013</v>
      </c>
      <c r="BA26" s="92">
        <v>0.633345720302242</v>
      </c>
      <c r="BB26" s="92">
        <v>0.106156323547628</v>
      </c>
      <c r="BC26" s="92">
        <v>0.0806878306878307</v>
      </c>
      <c r="BD26" s="92">
        <v>0.626984126984127</v>
      </c>
      <c r="BE26" s="92">
        <v>0.292328042328042</v>
      </c>
      <c r="BF26" s="92">
        <v>0.25</v>
      </c>
      <c r="BG26" s="92">
        <v>0.75</v>
      </c>
      <c r="BH26" s="92">
        <v>0.10958605664488</v>
      </c>
      <c r="BI26" s="92">
        <v>0.581263616557734</v>
      </c>
      <c r="BJ26" s="92">
        <v>0.309150326797386</v>
      </c>
      <c r="BK26" s="89"/>
      <c r="BL26" s="89">
        <f t="shared" ref="BL26:BV26" si="237">AZ$27*P26</f>
        <v>0.223472392143319</v>
      </c>
      <c r="BM26" s="89">
        <f t="shared" si="237"/>
        <v>0.397620222545448</v>
      </c>
      <c r="BN26" s="89">
        <f t="shared" si="237"/>
        <v>0.0768860454589077</v>
      </c>
      <c r="BO26" s="89">
        <f t="shared" si="237"/>
        <v>0.00632518652965761</v>
      </c>
      <c r="BP26" s="89">
        <f t="shared" si="237"/>
        <v>0.000413571750649593</v>
      </c>
      <c r="BQ26" s="89">
        <f t="shared" si="237"/>
        <v>0.000394755930269874</v>
      </c>
      <c r="BR26" s="89">
        <f t="shared" si="237"/>
        <v>0.300473259227652</v>
      </c>
      <c r="BS26" s="89">
        <f t="shared" si="237"/>
        <v>0.360123336369198</v>
      </c>
      <c r="BT26" s="89">
        <f t="shared" si="237"/>
        <v>0.0586219807823776</v>
      </c>
      <c r="BU26" s="89">
        <f t="shared" si="237"/>
        <v>0.139582884593978</v>
      </c>
      <c r="BV26" s="89">
        <f t="shared" si="237"/>
        <v>0.0945806883404791</v>
      </c>
      <c r="BW26" s="89"/>
      <c r="BX26" s="89">
        <f t="shared" si="8"/>
        <v>0.697978660147675</v>
      </c>
      <c r="BY26" s="89">
        <f t="shared" si="9"/>
        <v>0.00713351421057708</v>
      </c>
      <c r="BZ26" s="89">
        <f t="shared" si="10"/>
        <v>0.660596595596851</v>
      </c>
      <c r="CA26" s="89">
        <f t="shared" si="11"/>
        <v>0.292785553716835</v>
      </c>
      <c r="CB26" s="89"/>
      <c r="CC26" s="89">
        <f t="shared" ref="CC26:CF26" si="238">BX26/SUM(BX$22:BX$31)</f>
        <v>0.156842239581983</v>
      </c>
      <c r="CD26" s="89">
        <f t="shared" si="238"/>
        <v>0.0023809933904723</v>
      </c>
      <c r="CE26" s="89">
        <f t="shared" si="238"/>
        <v>0.105321092793531</v>
      </c>
      <c r="CF26" s="89">
        <f t="shared" si="238"/>
        <v>0.0679018847105797</v>
      </c>
      <c r="CG26" s="89"/>
      <c r="CH26" s="89">
        <f t="shared" ref="CH26:CK26" si="239">CC26*LN(CC26)</f>
        <v>-0.290552573581184</v>
      </c>
      <c r="CI26" s="89">
        <f t="shared" si="239"/>
        <v>-0.0143817655344476</v>
      </c>
      <c r="CJ26" s="89">
        <f t="shared" si="239"/>
        <v>-0.23705056158733</v>
      </c>
      <c r="CK26" s="89">
        <f t="shared" si="239"/>
        <v>-0.182635121301527</v>
      </c>
      <c r="CL26" s="89" t="s">
        <v>184</v>
      </c>
      <c r="CM26" s="92">
        <v>0.133389037433155</v>
      </c>
      <c r="CN26" s="92">
        <v>0.0936831550802139</v>
      </c>
      <c r="CO26" s="92">
        <v>0.293917112299465</v>
      </c>
      <c r="CP26" s="92">
        <v>0.479010695187166</v>
      </c>
      <c r="CQ26" s="89"/>
      <c r="CR26" s="89">
        <f t="shared" ref="CR26:CU26" si="240">CM$27*BX26</f>
        <v>0.0914109564888377</v>
      </c>
      <c r="CS26" s="89">
        <f t="shared" si="240"/>
        <v>0.00135831726047542</v>
      </c>
      <c r="CT26" s="89">
        <f t="shared" si="240"/>
        <v>0.168085604954806</v>
      </c>
      <c r="CU26" s="89">
        <f t="shared" si="240"/>
        <v>0.124192635273676</v>
      </c>
      <c r="CV26" s="89">
        <f t="shared" si="16"/>
        <v>0.385047513977795</v>
      </c>
      <c r="CW26" s="89"/>
      <c r="CX26">
        <f t="shared" si="27"/>
        <v>0.107801795881257</v>
      </c>
    </row>
    <row r="27" spans="1:102">
      <c r="A27" s="20" t="s">
        <v>42</v>
      </c>
      <c r="B27" s="21">
        <v>2017</v>
      </c>
      <c r="C27" s="20" t="s">
        <v>31</v>
      </c>
      <c r="D27">
        <v>6470</v>
      </c>
      <c r="E27">
        <v>1.0910355</v>
      </c>
      <c r="F27">
        <v>113296</v>
      </c>
      <c r="G27">
        <v>19</v>
      </c>
      <c r="H27">
        <v>273</v>
      </c>
      <c r="I27">
        <v>6</v>
      </c>
      <c r="J27">
        <v>4322</v>
      </c>
      <c r="K27">
        <v>13.308861</v>
      </c>
      <c r="L27">
        <v>224500</v>
      </c>
      <c r="M27">
        <v>8822</v>
      </c>
      <c r="N27">
        <v>64065</v>
      </c>
      <c r="O27" s="89"/>
      <c r="P27" s="90">
        <f t="shared" ref="P27:U27" si="241">(D27-MIN(D$22:D$31))/(MAX(D$22:D$31)-MIN(D$22:D$31))+0.001</f>
        <v>0.368647058823529</v>
      </c>
      <c r="Q27" s="91">
        <f t="shared" si="241"/>
        <v>0.571710146967949</v>
      </c>
      <c r="R27" s="91">
        <f t="shared" si="241"/>
        <v>0.480951084507949</v>
      </c>
      <c r="S27" s="91">
        <f t="shared" si="241"/>
        <v>0.081</v>
      </c>
      <c r="T27" s="91">
        <f t="shared" si="241"/>
        <v>0.201</v>
      </c>
      <c r="U27" s="91">
        <f t="shared" si="241"/>
        <v>0.001</v>
      </c>
      <c r="V27" s="91">
        <f t="shared" si="190"/>
        <v>0.582395348837209</v>
      </c>
      <c r="W27" s="91">
        <f t="shared" si="191"/>
        <v>0.694806044072775</v>
      </c>
      <c r="X27" s="91">
        <f t="shared" ref="X27:Z27" si="242">(L27-MIN(L$22:L$31))/(MAX(L$22:L$31)-MIN(L$22:L$31))+0.001</f>
        <v>0.273694924914429</v>
      </c>
      <c r="Y27" s="91">
        <f t="shared" si="242"/>
        <v>0.464149078726968</v>
      </c>
      <c r="Z27" s="91">
        <f t="shared" si="242"/>
        <v>0.431437074666922</v>
      </c>
      <c r="AA27" s="89"/>
      <c r="AB27" s="89">
        <f t="shared" ref="AB27:AL27" si="243">P27/SUM(P$22:P$31)</f>
        <v>0.0868366357212138</v>
      </c>
      <c r="AC27" s="89">
        <f t="shared" si="243"/>
        <v>0.12502598853298</v>
      </c>
      <c r="AD27" s="89">
        <f t="shared" si="243"/>
        <v>0.108259401715655</v>
      </c>
      <c r="AE27" s="89">
        <f t="shared" si="243"/>
        <v>0.0218800648298217</v>
      </c>
      <c r="AF27" s="89">
        <f t="shared" si="243"/>
        <v>0.0556786703601108</v>
      </c>
      <c r="AG27" s="89">
        <f t="shared" si="243"/>
        <v>0.000497512437810945</v>
      </c>
      <c r="AH27" s="89">
        <f t="shared" si="243"/>
        <v>0.0804129338856244</v>
      </c>
      <c r="AI27" s="89">
        <f t="shared" si="243"/>
        <v>0.11976741463046</v>
      </c>
      <c r="AJ27" s="89">
        <f t="shared" si="243"/>
        <v>0.076866118446411</v>
      </c>
      <c r="AK27" s="89">
        <f t="shared" si="243"/>
        <v>0.0974931567577457</v>
      </c>
      <c r="AL27" s="89">
        <f t="shared" si="243"/>
        <v>0.0996474514224588</v>
      </c>
      <c r="AM27" s="89"/>
      <c r="AN27" s="89">
        <f t="shared" ref="AN27:AX27" si="244">AB27*LN(AB27)</f>
        <v>-0.212205003152274</v>
      </c>
      <c r="AO27" s="89">
        <f t="shared" si="244"/>
        <v>-0.259958243110657</v>
      </c>
      <c r="AP27" s="89">
        <f t="shared" si="244"/>
        <v>-0.240685015307263</v>
      </c>
      <c r="AQ27" s="89">
        <f t="shared" si="244"/>
        <v>-0.0836295317167319</v>
      </c>
      <c r="AR27" s="89">
        <f t="shared" si="244"/>
        <v>-0.16080880520688</v>
      </c>
      <c r="AS27" s="89">
        <f t="shared" si="244"/>
        <v>-0.00378402487614583</v>
      </c>
      <c r="AT27" s="89">
        <f t="shared" si="244"/>
        <v>-0.202687252716108</v>
      </c>
      <c r="AU27" s="89">
        <f t="shared" si="244"/>
        <v>-0.254170841889888</v>
      </c>
      <c r="AV27" s="89">
        <f t="shared" si="244"/>
        <v>-0.197214638503401</v>
      </c>
      <c r="AW27" s="89">
        <f t="shared" si="244"/>
        <v>-0.226961445443987</v>
      </c>
      <c r="AX27" s="89">
        <f t="shared" si="244"/>
        <v>-0.229798662593648</v>
      </c>
      <c r="AY27" s="89" t="s">
        <v>185</v>
      </c>
      <c r="AZ27" s="89">
        <f t="shared" ref="AZ27:BJ27" si="245">AVERAGE(AZ25:AZ26)</f>
        <v>0.286351900688657</v>
      </c>
      <c r="BA27" s="89">
        <f t="shared" si="245"/>
        <v>0.49257466383842</v>
      </c>
      <c r="BB27" s="89">
        <f t="shared" si="245"/>
        <v>0.221073435472923</v>
      </c>
      <c r="BC27" s="89">
        <f t="shared" si="245"/>
        <v>0.191672319080534</v>
      </c>
      <c r="BD27" s="89">
        <f t="shared" si="245"/>
        <v>0.413571750649593</v>
      </c>
      <c r="BE27" s="89">
        <f t="shared" si="245"/>
        <v>0.394755930269874</v>
      </c>
      <c r="BF27" s="89">
        <f t="shared" si="245"/>
        <v>0.326741778488963</v>
      </c>
      <c r="BG27" s="89">
        <f t="shared" si="245"/>
        <v>0.673258221511038</v>
      </c>
      <c r="BH27" s="89">
        <f t="shared" si="245"/>
        <v>0.260308631833154</v>
      </c>
      <c r="BI27" s="89">
        <f t="shared" si="245"/>
        <v>0.423060039511226</v>
      </c>
      <c r="BJ27" s="89">
        <f t="shared" si="245"/>
        <v>0.31663132865562</v>
      </c>
      <c r="BK27" s="89"/>
      <c r="BL27" s="89">
        <f t="shared" ref="BL27:BV27" si="246">AZ$27*P27</f>
        <v>0.105562785977401</v>
      </c>
      <c r="BM27" s="89">
        <f t="shared" si="246"/>
        <v>0.281609933455751</v>
      </c>
      <c r="BN27" s="89">
        <f t="shared" si="246"/>
        <v>0.1063255085466</v>
      </c>
      <c r="BO27" s="89">
        <f t="shared" si="246"/>
        <v>0.0155254578455232</v>
      </c>
      <c r="BP27" s="89">
        <f t="shared" si="246"/>
        <v>0.0831279218805681</v>
      </c>
      <c r="BQ27" s="89">
        <f t="shared" si="246"/>
        <v>0.000394755930269874</v>
      </c>
      <c r="BR27" s="89">
        <f t="shared" si="246"/>
        <v>0.19029289206277</v>
      </c>
      <c r="BS27" s="89">
        <f t="shared" si="246"/>
        <v>0.467783881527556</v>
      </c>
      <c r="BT27" s="89">
        <f t="shared" si="246"/>
        <v>0.0712451514441529</v>
      </c>
      <c r="BU27" s="89">
        <f t="shared" si="246"/>
        <v>0.19636292758533</v>
      </c>
      <c r="BV27" s="89">
        <f t="shared" si="246"/>
        <v>0.136606494183082</v>
      </c>
      <c r="BW27" s="89"/>
      <c r="BX27" s="89">
        <f t="shared" si="8"/>
        <v>0.493498227979752</v>
      </c>
      <c r="BY27" s="89">
        <f t="shared" si="9"/>
        <v>0.0990481356563612</v>
      </c>
      <c r="BZ27" s="89">
        <f t="shared" si="10"/>
        <v>0.658076773590326</v>
      </c>
      <c r="CA27" s="89">
        <f t="shared" si="11"/>
        <v>0.404214573212564</v>
      </c>
      <c r="CB27" s="89"/>
      <c r="CC27" s="89">
        <f t="shared" ref="CC27:CF27" si="247">BX27/SUM(BX$22:BX$31)</f>
        <v>0.110893601374157</v>
      </c>
      <c r="CD27" s="89">
        <f t="shared" si="247"/>
        <v>0.033059856527197</v>
      </c>
      <c r="CE27" s="89">
        <f t="shared" si="247"/>
        <v>0.104919349264815</v>
      </c>
      <c r="CF27" s="89">
        <f t="shared" si="247"/>
        <v>0.0937441448192515</v>
      </c>
      <c r="CG27" s="89"/>
      <c r="CH27" s="89">
        <f t="shared" ref="CH27:CK27" si="248">CC27*LN(CC27)</f>
        <v>-0.243875443109334</v>
      </c>
      <c r="CI27" s="89">
        <f t="shared" si="248"/>
        <v>-0.112715449340484</v>
      </c>
      <c r="CJ27" s="89">
        <f t="shared" si="248"/>
        <v>-0.236547317061865</v>
      </c>
      <c r="CK27" s="89">
        <f t="shared" si="248"/>
        <v>-0.221909833886126</v>
      </c>
      <c r="CL27" s="89" t="s">
        <v>185</v>
      </c>
      <c r="CM27" s="89">
        <f t="shared" ref="CM27:CP27" si="249">AVERAGE(CM25:CM26)</f>
        <v>0.130965259696475</v>
      </c>
      <c r="CN27" s="89">
        <f t="shared" si="249"/>
        <v>0.190413479300482</v>
      </c>
      <c r="CO27" s="89">
        <f t="shared" si="249"/>
        <v>0.254445157718289</v>
      </c>
      <c r="CP27" s="89">
        <f t="shared" si="249"/>
        <v>0.424176103284754</v>
      </c>
      <c r="CQ27" s="89"/>
      <c r="CR27" s="89">
        <f t="shared" ref="CR27:CU27" si="250">CM$27*BX27</f>
        <v>0.0646311235871183</v>
      </c>
      <c r="CS27" s="89">
        <f t="shared" si="250"/>
        <v>0.0188601001285539</v>
      </c>
      <c r="CT27" s="89">
        <f t="shared" si="250"/>
        <v>0.167444448446933</v>
      </c>
      <c r="CU27" s="89">
        <f t="shared" si="250"/>
        <v>0.171458162556215</v>
      </c>
      <c r="CV27" s="89">
        <f t="shared" si="16"/>
        <v>0.422393834718821</v>
      </c>
      <c r="CW27" s="89"/>
      <c r="CX27">
        <f t="shared" si="27"/>
        <v>0.116037786017026</v>
      </c>
    </row>
    <row r="28" spans="1:102">
      <c r="A28" s="20" t="s">
        <v>42</v>
      </c>
      <c r="B28" s="21">
        <v>2018</v>
      </c>
      <c r="C28" s="20" t="s">
        <v>31</v>
      </c>
      <c r="D28">
        <v>6475</v>
      </c>
      <c r="E28">
        <v>1.0379923</v>
      </c>
      <c r="F28">
        <v>114573</v>
      </c>
      <c r="G28">
        <v>76.5</v>
      </c>
      <c r="H28">
        <v>282</v>
      </c>
      <c r="I28">
        <v>6</v>
      </c>
      <c r="J28">
        <v>4226</v>
      </c>
      <c r="K28">
        <v>11.917044</v>
      </c>
      <c r="L28">
        <v>276957</v>
      </c>
      <c r="M28">
        <v>9463</v>
      </c>
      <c r="N28">
        <v>66393</v>
      </c>
      <c r="O28" s="89"/>
      <c r="P28" s="90">
        <f t="shared" ref="P28:U28" si="251">(D28-MIN(D$22:D$31))/(MAX(D$22:D$31)-MIN(D$22:D$31))+0.001</f>
        <v>0.442176470588235</v>
      </c>
      <c r="Q28" s="91">
        <f t="shared" si="251"/>
        <v>0.292224033175487</v>
      </c>
      <c r="R28" s="91">
        <f t="shared" si="251"/>
        <v>0.497389264336745</v>
      </c>
      <c r="S28" s="91">
        <f t="shared" si="251"/>
        <v>0.541</v>
      </c>
      <c r="T28" s="91">
        <f t="shared" si="251"/>
        <v>0.401</v>
      </c>
      <c r="U28" s="91">
        <f t="shared" si="251"/>
        <v>0.001</v>
      </c>
      <c r="V28" s="91">
        <f t="shared" si="190"/>
        <v>0.86146511627907</v>
      </c>
      <c r="W28" s="91">
        <f t="shared" si="191"/>
        <v>0.771354524804738</v>
      </c>
      <c r="X28" s="91">
        <f t="shared" ref="X28:Z28" si="252">(L28-MIN(L$22:L$31))/(MAX(L$22:L$31)-MIN(L$22:L$31))+0.001</f>
        <v>0.438876884224315</v>
      </c>
      <c r="Y28" s="91">
        <f t="shared" si="252"/>
        <v>0.598361809045226</v>
      </c>
      <c r="Z28" s="91">
        <f t="shared" si="252"/>
        <v>0.487221604524106</v>
      </c>
      <c r="AA28" s="89"/>
      <c r="AB28" s="89">
        <f t="shared" ref="AB28:AL28" si="253">P28/SUM(P$22:P$31)</f>
        <v>0.104156851877511</v>
      </c>
      <c r="AC28" s="89">
        <f t="shared" si="253"/>
        <v>0.0639058075401062</v>
      </c>
      <c r="AD28" s="89">
        <f t="shared" si="253"/>
        <v>0.111959544143612</v>
      </c>
      <c r="AE28" s="89">
        <f t="shared" si="253"/>
        <v>0.146137223122636</v>
      </c>
      <c r="AF28" s="89">
        <f t="shared" si="253"/>
        <v>0.111080332409972</v>
      </c>
      <c r="AG28" s="89">
        <f t="shared" si="253"/>
        <v>0.000497512437810945</v>
      </c>
      <c r="AH28" s="89">
        <f t="shared" si="253"/>
        <v>0.11894486722538</v>
      </c>
      <c r="AI28" s="89">
        <f t="shared" si="253"/>
        <v>0.132962483541226</v>
      </c>
      <c r="AJ28" s="89">
        <f t="shared" si="253"/>
        <v>0.123256807106399</v>
      </c>
      <c r="AK28" s="89">
        <f t="shared" si="253"/>
        <v>0.125684148306605</v>
      </c>
      <c r="AL28" s="89">
        <f t="shared" si="253"/>
        <v>0.112531801320668</v>
      </c>
      <c r="AM28" s="89"/>
      <c r="AN28" s="89">
        <f t="shared" ref="AN28:AX28" si="254">AB28*LN(AB28)</f>
        <v>-0.235587938356512</v>
      </c>
      <c r="AO28" s="89">
        <f t="shared" si="254"/>
        <v>-0.175763020597448</v>
      </c>
      <c r="AP28" s="89">
        <f t="shared" si="254"/>
        <v>-0.24514859796704</v>
      </c>
      <c r="AQ28" s="89">
        <f t="shared" si="254"/>
        <v>-0.281052454059764</v>
      </c>
      <c r="AR28" s="89">
        <f t="shared" si="254"/>
        <v>-0.244099210867635</v>
      </c>
      <c r="AS28" s="89">
        <f t="shared" si="254"/>
        <v>-0.00378402487614583</v>
      </c>
      <c r="AT28" s="89">
        <f t="shared" si="254"/>
        <v>-0.253244945143225</v>
      </c>
      <c r="AU28" s="89">
        <f t="shared" si="254"/>
        <v>-0.268276843283426</v>
      </c>
      <c r="AV28" s="89">
        <f t="shared" si="254"/>
        <v>-0.258036306100142</v>
      </c>
      <c r="AW28" s="89">
        <f t="shared" si="254"/>
        <v>-0.260666821983559</v>
      </c>
      <c r="AX28" s="89">
        <f t="shared" si="254"/>
        <v>-0.245827905226291</v>
      </c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>
        <f t="shared" ref="BL28:BV28" si="255">AZ$27*P28</f>
        <v>0.126618072792743</v>
      </c>
      <c r="BM28" s="89">
        <f t="shared" si="255"/>
        <v>0.143942154906923</v>
      </c>
      <c r="BN28" s="89">
        <f t="shared" si="255"/>
        <v>0.109959553434274</v>
      </c>
      <c r="BO28" s="89">
        <f t="shared" si="255"/>
        <v>0.103694724622569</v>
      </c>
      <c r="BP28" s="89">
        <f t="shared" si="255"/>
        <v>0.165842272010487</v>
      </c>
      <c r="BQ28" s="89">
        <f t="shared" si="255"/>
        <v>0.000394755930269874</v>
      </c>
      <c r="BR28" s="89">
        <f t="shared" si="255"/>
        <v>0.281476644199224</v>
      </c>
      <c r="BS28" s="89">
        <f t="shared" si="255"/>
        <v>0.51932077552453</v>
      </c>
      <c r="BT28" s="89">
        <f t="shared" si="255"/>
        <v>0.114243441275629</v>
      </c>
      <c r="BU28" s="89">
        <f t="shared" si="255"/>
        <v>0.253142970576682</v>
      </c>
      <c r="BV28" s="89">
        <f t="shared" si="255"/>
        <v>0.154269623990191</v>
      </c>
      <c r="BW28" s="89"/>
      <c r="BX28" s="89">
        <f t="shared" si="8"/>
        <v>0.38051978113394</v>
      </c>
      <c r="BY28" s="89">
        <f t="shared" si="9"/>
        <v>0.269931752563325</v>
      </c>
      <c r="BZ28" s="89">
        <f t="shared" si="10"/>
        <v>0.800797419723754</v>
      </c>
      <c r="CA28" s="89">
        <f t="shared" si="11"/>
        <v>0.521656035842502</v>
      </c>
      <c r="CB28" s="89"/>
      <c r="CC28" s="89">
        <f t="shared" ref="CC28:CF28" si="256">BX28/SUM(BX$22:BX$31)</f>
        <v>0.0855063028225906</v>
      </c>
      <c r="CD28" s="89">
        <f t="shared" si="256"/>
        <v>0.0900966479857742</v>
      </c>
      <c r="CE28" s="89">
        <f t="shared" si="256"/>
        <v>0.127673772335056</v>
      </c>
      <c r="CF28" s="89">
        <f t="shared" si="256"/>
        <v>0.12098079141778</v>
      </c>
      <c r="CG28" s="89"/>
      <c r="CH28" s="89">
        <f t="shared" ref="CH28:CK28" si="257">CC28*LN(CC28)</f>
        <v>-0.210274123301486</v>
      </c>
      <c r="CI28" s="89">
        <f t="shared" si="257"/>
        <v>-0.216851128010872</v>
      </c>
      <c r="CJ28" s="89">
        <f t="shared" si="257"/>
        <v>-0.262787979147227</v>
      </c>
      <c r="CK28" s="89">
        <f t="shared" si="257"/>
        <v>-0.255526371948877</v>
      </c>
      <c r="CL28" s="89"/>
      <c r="CM28" s="89"/>
      <c r="CN28" s="89"/>
      <c r="CO28" s="89"/>
      <c r="CP28" s="89"/>
      <c r="CQ28" s="89"/>
      <c r="CR28" s="89">
        <f t="shared" ref="CR28:CU28" si="258">CM$27*BX28</f>
        <v>0.0498348719558522</v>
      </c>
      <c r="CS28" s="89">
        <f t="shared" si="258"/>
        <v>0.0513986441792597</v>
      </c>
      <c r="CT28" s="89">
        <f t="shared" si="258"/>
        <v>0.20375902576201</v>
      </c>
      <c r="CU28" s="89">
        <f t="shared" si="258"/>
        <v>0.221274024538644</v>
      </c>
      <c r="CV28" s="89">
        <f t="shared" si="16"/>
        <v>0.526266566435766</v>
      </c>
      <c r="CW28" s="89"/>
      <c r="CX28">
        <f t="shared" si="27"/>
        <v>0.127578834970635</v>
      </c>
    </row>
    <row r="29" spans="1:102">
      <c r="A29" s="20" t="s">
        <v>42</v>
      </c>
      <c r="B29" s="21">
        <v>2019</v>
      </c>
      <c r="C29" s="20" t="s">
        <v>31</v>
      </c>
      <c r="D29">
        <v>6465</v>
      </c>
      <c r="E29">
        <v>1.0450116</v>
      </c>
      <c r="F29">
        <v>127614</v>
      </c>
      <c r="G29">
        <v>134</v>
      </c>
      <c r="H29">
        <v>291</v>
      </c>
      <c r="I29">
        <v>6</v>
      </c>
      <c r="J29">
        <v>4210</v>
      </c>
      <c r="K29">
        <v>10.525227</v>
      </c>
      <c r="L29">
        <v>302589</v>
      </c>
      <c r="M29">
        <v>10104</v>
      </c>
      <c r="N29">
        <v>69074</v>
      </c>
      <c r="O29" s="89"/>
      <c r="P29" s="90">
        <f t="shared" ref="P29:U29" si="259">(D29-MIN(D$22:D$31))/(MAX(D$22:D$31)-MIN(D$22:D$31))+0.001</f>
        <v>0.295117647058824</v>
      </c>
      <c r="Q29" s="91">
        <f t="shared" si="259"/>
        <v>0.329208922445807</v>
      </c>
      <c r="R29" s="91">
        <f t="shared" si="259"/>
        <v>0.66525950955783</v>
      </c>
      <c r="S29" s="91">
        <f t="shared" si="259"/>
        <v>1.001</v>
      </c>
      <c r="T29" s="91">
        <f t="shared" si="259"/>
        <v>0.601</v>
      </c>
      <c r="U29" s="91">
        <f t="shared" si="259"/>
        <v>0.001</v>
      </c>
      <c r="V29" s="91">
        <f t="shared" si="190"/>
        <v>0.907976744186046</v>
      </c>
      <c r="W29" s="91">
        <f t="shared" si="191"/>
        <v>0.847903005536701</v>
      </c>
      <c r="X29" s="91">
        <f t="shared" ref="X29:Z29" si="260">(L29-MIN(L$22:L$31))/(MAX(L$22:L$31)-MIN(L$22:L$31))+0.001</f>
        <v>0.51958954375557</v>
      </c>
      <c r="Y29" s="91">
        <f t="shared" si="260"/>
        <v>0.732574539363484</v>
      </c>
      <c r="Z29" s="91">
        <f t="shared" si="260"/>
        <v>0.551464871082143</v>
      </c>
      <c r="AA29" s="89"/>
      <c r="AB29" s="89">
        <f t="shared" ref="AB29:AL29" si="261">P29/SUM(P$22:P$31)</f>
        <v>0.0695164195649162</v>
      </c>
      <c r="AC29" s="89">
        <f t="shared" si="261"/>
        <v>0.0719939486485476</v>
      </c>
      <c r="AD29" s="89">
        <f t="shared" si="261"/>
        <v>0.149746198335457</v>
      </c>
      <c r="AE29" s="89">
        <f t="shared" si="261"/>
        <v>0.270394381415451</v>
      </c>
      <c r="AF29" s="89">
        <f t="shared" si="261"/>
        <v>0.166481994459834</v>
      </c>
      <c r="AG29" s="89">
        <f t="shared" si="261"/>
        <v>0.000497512437810945</v>
      </c>
      <c r="AH29" s="89">
        <f t="shared" si="261"/>
        <v>0.125366856115339</v>
      </c>
      <c r="AI29" s="89">
        <f t="shared" si="261"/>
        <v>0.146157552451992</v>
      </c>
      <c r="AJ29" s="89">
        <f t="shared" si="261"/>
        <v>0.145924632787105</v>
      </c>
      <c r="AK29" s="89">
        <f t="shared" si="261"/>
        <v>0.153875139855465</v>
      </c>
      <c r="AL29" s="89">
        <f t="shared" si="261"/>
        <v>0.127369834858941</v>
      </c>
      <c r="AM29" s="89"/>
      <c r="AN29" s="89">
        <f t="shared" ref="AN29:AX29" si="262">AB29*LN(AB29)</f>
        <v>-0.185344142677528</v>
      </c>
      <c r="AO29" s="89">
        <f t="shared" si="262"/>
        <v>-0.189428548969496</v>
      </c>
      <c r="AP29" s="89">
        <f t="shared" si="262"/>
        <v>-0.284340092348603</v>
      </c>
      <c r="AQ29" s="89">
        <f t="shared" si="262"/>
        <v>-0.353641703817407</v>
      </c>
      <c r="AR29" s="89">
        <f t="shared" si="262"/>
        <v>-0.298480259886932</v>
      </c>
      <c r="AS29" s="89">
        <f t="shared" si="262"/>
        <v>-0.00378402487614583</v>
      </c>
      <c r="AT29" s="89">
        <f t="shared" si="262"/>
        <v>-0.260325654632929</v>
      </c>
      <c r="AU29" s="89">
        <f t="shared" si="262"/>
        <v>-0.281071220869992</v>
      </c>
      <c r="AV29" s="89">
        <f t="shared" si="262"/>
        <v>-0.28085603399723</v>
      </c>
      <c r="AW29" s="89">
        <f t="shared" si="262"/>
        <v>-0.287994833012743</v>
      </c>
      <c r="AX29" s="89">
        <f t="shared" si="262"/>
        <v>-0.262465967069535</v>
      </c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>
        <f t="shared" ref="BL29:BV29" si="263">AZ$27*P29</f>
        <v>0.0845074991620586</v>
      </c>
      <c r="BM29" s="89">
        <f t="shared" si="263"/>
        <v>0.162159974306352</v>
      </c>
      <c r="BN29" s="89">
        <f t="shared" si="263"/>
        <v>0.147071205258981</v>
      </c>
      <c r="BO29" s="89">
        <f t="shared" si="263"/>
        <v>0.191863991399614</v>
      </c>
      <c r="BP29" s="89">
        <f t="shared" si="263"/>
        <v>0.248556622140405</v>
      </c>
      <c r="BQ29" s="89">
        <f t="shared" si="263"/>
        <v>0.000394755930269874</v>
      </c>
      <c r="BR29" s="89">
        <f t="shared" si="263"/>
        <v>0.296673936221967</v>
      </c>
      <c r="BS29" s="89">
        <f t="shared" si="263"/>
        <v>0.570857669521503</v>
      </c>
      <c r="BT29" s="89">
        <f t="shared" si="263"/>
        <v>0.135253643249825</v>
      </c>
      <c r="BU29" s="89">
        <f t="shared" si="263"/>
        <v>0.309923013568033</v>
      </c>
      <c r="BV29" s="89">
        <f t="shared" si="263"/>
        <v>0.174611054837639</v>
      </c>
      <c r="BW29" s="89"/>
      <c r="BX29" s="89">
        <f t="shared" si="8"/>
        <v>0.393738678727392</v>
      </c>
      <c r="BY29" s="89">
        <f t="shared" si="9"/>
        <v>0.440815369470289</v>
      </c>
      <c r="BZ29" s="89">
        <f t="shared" si="10"/>
        <v>0.86753160574347</v>
      </c>
      <c r="CA29" s="89">
        <f t="shared" si="11"/>
        <v>0.619787711655498</v>
      </c>
      <c r="CB29" s="89"/>
      <c r="CC29" s="89">
        <f t="shared" ref="CC29:CF29" si="264">BX29/SUM(BX$22:BX$31)</f>
        <v>0.0884767109765063</v>
      </c>
      <c r="CD29" s="89">
        <f t="shared" si="264"/>
        <v>0.147133439444351</v>
      </c>
      <c r="CE29" s="89">
        <f t="shared" si="264"/>
        <v>0.138313423591407</v>
      </c>
      <c r="CF29" s="89">
        <f t="shared" si="264"/>
        <v>0.14373917431243</v>
      </c>
      <c r="CG29" s="89"/>
      <c r="CH29" s="89">
        <f t="shared" ref="CH29:CK29" si="265">CC29*LN(CC29)</f>
        <v>-0.214557432172405</v>
      </c>
      <c r="CI29" s="89">
        <f t="shared" si="265"/>
        <v>-0.28196878223764</v>
      </c>
      <c r="CJ29" s="89">
        <f t="shared" si="265"/>
        <v>-0.273616176626357</v>
      </c>
      <c r="CK29" s="89">
        <f t="shared" si="265"/>
        <v>-0.278818769314643</v>
      </c>
      <c r="CL29" s="89"/>
      <c r="CM29" s="89"/>
      <c r="CN29" s="89"/>
      <c r="CO29" s="89"/>
      <c r="CP29" s="89"/>
      <c r="CQ29" s="89"/>
      <c r="CR29" s="89">
        <f t="shared" ref="CR29:CU29" si="266">CM$27*BX29</f>
        <v>0.0515660883120797</v>
      </c>
      <c r="CS29" s="89">
        <f t="shared" si="266"/>
        <v>0.0839371882299654</v>
      </c>
      <c r="CT29" s="89">
        <f t="shared" si="266"/>
        <v>0.220739216248998</v>
      </c>
      <c r="CU29" s="89">
        <f t="shared" si="266"/>
        <v>0.262899136393804</v>
      </c>
      <c r="CV29" s="89">
        <f t="shared" si="16"/>
        <v>0.619141629184847</v>
      </c>
      <c r="CW29" s="89"/>
      <c r="CX29">
        <f t="shared" si="27"/>
        <v>0.152338202239482</v>
      </c>
    </row>
    <row r="30" spans="1:102">
      <c r="A30" s="20" t="s">
        <v>42</v>
      </c>
      <c r="B30" s="21">
        <v>2020</v>
      </c>
      <c r="C30" s="20" t="s">
        <v>31</v>
      </c>
      <c r="D30">
        <v>6455</v>
      </c>
      <c r="E30">
        <v>1.0520309</v>
      </c>
      <c r="F30">
        <v>140655</v>
      </c>
      <c r="G30">
        <v>134</v>
      </c>
      <c r="H30">
        <v>300</v>
      </c>
      <c r="I30">
        <v>6</v>
      </c>
      <c r="J30">
        <v>4194</v>
      </c>
      <c r="K30">
        <v>9.1334095</v>
      </c>
      <c r="L30">
        <v>374673</v>
      </c>
      <c r="M30">
        <v>10745</v>
      </c>
      <c r="N30">
        <v>87834</v>
      </c>
      <c r="O30" s="89"/>
      <c r="P30" s="90">
        <f t="shared" ref="P30:U30" si="267">(D30-MIN(D$22:D$31))/(MAX(D$22:D$31)-MIN(D$22:D$31))+0.001</f>
        <v>0.148058823529412</v>
      </c>
      <c r="Q30" s="91">
        <f t="shared" si="267"/>
        <v>0.366193811716127</v>
      </c>
      <c r="R30" s="91">
        <f t="shared" si="267"/>
        <v>0.833129754778915</v>
      </c>
      <c r="S30" s="91">
        <f t="shared" si="267"/>
        <v>1.001</v>
      </c>
      <c r="T30" s="91">
        <f t="shared" si="267"/>
        <v>0.801</v>
      </c>
      <c r="U30" s="91">
        <f t="shared" si="267"/>
        <v>0.001</v>
      </c>
      <c r="V30" s="91">
        <f t="shared" si="190"/>
        <v>0.954488372093023</v>
      </c>
      <c r="W30" s="91">
        <f t="shared" si="191"/>
        <v>0.924451513768141</v>
      </c>
      <c r="X30" s="91">
        <f t="shared" ref="X30:Z30" si="268">(L30-MIN(L$22:L$31))/(MAX(L$22:L$31)-MIN(L$22:L$31))+0.001</f>
        <v>0.746575005274411</v>
      </c>
      <c r="Y30" s="91">
        <f t="shared" si="268"/>
        <v>0.866787269681742</v>
      </c>
      <c r="Z30" s="91">
        <f t="shared" si="268"/>
        <v>1.001</v>
      </c>
      <c r="AA30" s="89"/>
      <c r="AB30" s="89">
        <f t="shared" ref="AB30:AL30" si="269">P30/SUM(P$22:P$31)</f>
        <v>0.0348759872523209</v>
      </c>
      <c r="AC30" s="89">
        <f t="shared" si="269"/>
        <v>0.080082089756989</v>
      </c>
      <c r="AD30" s="89">
        <f t="shared" si="269"/>
        <v>0.187532852527303</v>
      </c>
      <c r="AE30" s="89">
        <f t="shared" si="269"/>
        <v>0.270394381415451</v>
      </c>
      <c r="AF30" s="89">
        <f t="shared" si="269"/>
        <v>0.221883656509695</v>
      </c>
      <c r="AG30" s="89">
        <f t="shared" si="269"/>
        <v>0.000497512437810945</v>
      </c>
      <c r="AH30" s="89">
        <f t="shared" si="269"/>
        <v>0.131788845005298</v>
      </c>
      <c r="AI30" s="89">
        <f t="shared" si="269"/>
        <v>0.159352626102989</v>
      </c>
      <c r="AJ30" s="89">
        <f t="shared" si="269"/>
        <v>0.209672586375121</v>
      </c>
      <c r="AK30" s="89">
        <f t="shared" si="269"/>
        <v>0.182066131404325</v>
      </c>
      <c r="AL30" s="89">
        <f t="shared" si="269"/>
        <v>0.231197328024922</v>
      </c>
      <c r="AM30" s="89"/>
      <c r="AN30" s="89">
        <f t="shared" ref="AN30:AX30" si="270">AB30*LN(AB30)</f>
        <v>-0.11704230416729</v>
      </c>
      <c r="AO30" s="89">
        <f t="shared" si="270"/>
        <v>-0.20218349613565</v>
      </c>
      <c r="AP30" s="89">
        <f t="shared" si="270"/>
        <v>-0.313892720245939</v>
      </c>
      <c r="AQ30" s="89">
        <f t="shared" si="270"/>
        <v>-0.353641703817407</v>
      </c>
      <c r="AR30" s="89">
        <f t="shared" si="270"/>
        <v>-0.334068500141582</v>
      </c>
      <c r="AS30" s="89">
        <f t="shared" si="270"/>
        <v>-0.00378402487614583</v>
      </c>
      <c r="AT30" s="89">
        <f t="shared" si="270"/>
        <v>-0.267077250045576</v>
      </c>
      <c r="AU30" s="89">
        <f t="shared" si="270"/>
        <v>-0.292672731257533</v>
      </c>
      <c r="AV30" s="89">
        <f t="shared" si="270"/>
        <v>-0.327552208053952</v>
      </c>
      <c r="AW30" s="89">
        <f t="shared" si="270"/>
        <v>-0.310128771596169</v>
      </c>
      <c r="AX30" s="89">
        <f t="shared" si="270"/>
        <v>-0.338584718199493</v>
      </c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>
        <f t="shared" ref="BL30:BV30" si="271">AZ$27*P30</f>
        <v>0.0423969255313736</v>
      </c>
      <c r="BM30" s="89">
        <f t="shared" si="271"/>
        <v>0.180377793705781</v>
      </c>
      <c r="BN30" s="89">
        <f t="shared" si="271"/>
        <v>0.184182857083688</v>
      </c>
      <c r="BO30" s="89">
        <f t="shared" si="271"/>
        <v>0.191863991399614</v>
      </c>
      <c r="BP30" s="89">
        <f t="shared" si="271"/>
        <v>0.331270972270324</v>
      </c>
      <c r="BQ30" s="89">
        <f t="shared" si="271"/>
        <v>0.000394755930269874</v>
      </c>
      <c r="BR30" s="89">
        <f t="shared" si="271"/>
        <v>0.311871228244709</v>
      </c>
      <c r="BS30" s="89">
        <f t="shared" si="271"/>
        <v>0.622394582032726</v>
      </c>
      <c r="BT30" s="89">
        <f t="shared" si="271"/>
        <v>0.194339918183812</v>
      </c>
      <c r="BU30" s="89">
        <f t="shared" si="271"/>
        <v>0.366703056559385</v>
      </c>
      <c r="BV30" s="89">
        <f t="shared" si="271"/>
        <v>0.316947959984276</v>
      </c>
      <c r="BW30" s="89"/>
      <c r="BX30" s="89">
        <f t="shared" si="8"/>
        <v>0.406957576320843</v>
      </c>
      <c r="BY30" s="89">
        <f t="shared" si="9"/>
        <v>0.523529719600208</v>
      </c>
      <c r="BZ30" s="89">
        <f t="shared" si="10"/>
        <v>0.934265810277435</v>
      </c>
      <c r="CA30" s="89">
        <f t="shared" si="11"/>
        <v>0.877990934727473</v>
      </c>
      <c r="CB30" s="89"/>
      <c r="CC30" s="89">
        <f t="shared" ref="CC30:CF30" si="272">BX30/SUM(BX$22:BX$31)</f>
        <v>0.091447119130422</v>
      </c>
      <c r="CD30" s="89">
        <f t="shared" si="272"/>
        <v>0.174741475980472</v>
      </c>
      <c r="CE30" s="89">
        <f t="shared" si="272"/>
        <v>0.148953077799546</v>
      </c>
      <c r="CF30" s="89">
        <f t="shared" si="272"/>
        <v>0.203620836035023</v>
      </c>
      <c r="CG30" s="89"/>
      <c r="CH30" s="89">
        <f t="shared" ref="CH30:CK30" si="273">CC30*LN(CC30)</f>
        <v>-0.218740997475123</v>
      </c>
      <c r="CI30" s="89">
        <f t="shared" si="273"/>
        <v>-0.304827361923832</v>
      </c>
      <c r="CJ30" s="89">
        <f t="shared" si="273"/>
        <v>-0.283625120887653</v>
      </c>
      <c r="CK30" s="89">
        <f t="shared" si="273"/>
        <v>-0.32406167713106</v>
      </c>
      <c r="CL30" s="89"/>
      <c r="CM30" s="89"/>
      <c r="CN30" s="89"/>
      <c r="CO30" s="89"/>
      <c r="CP30" s="89"/>
      <c r="CQ30" s="89"/>
      <c r="CR30" s="89">
        <f t="shared" ref="CR30:CU30" si="274">CM$27*BX30</f>
        <v>0.0532973046683071</v>
      </c>
      <c r="CS30" s="89">
        <f t="shared" si="274"/>
        <v>0.0996871154262815</v>
      </c>
      <c r="CT30" s="89">
        <f t="shared" si="274"/>
        <v>0.237719411446847</v>
      </c>
      <c r="CU30" s="89">
        <f t="shared" si="274"/>
        <v>0.372422773412038</v>
      </c>
      <c r="CV30" s="89">
        <f t="shared" si="16"/>
        <v>0.763126604953474</v>
      </c>
      <c r="CW30" s="89"/>
      <c r="CX30">
        <f t="shared" si="27"/>
        <v>0.168703263436564</v>
      </c>
    </row>
    <row r="31" spans="1:102">
      <c r="A31" s="7" t="s">
        <v>42</v>
      </c>
      <c r="B31" s="9">
        <v>2021</v>
      </c>
      <c r="C31" s="8" t="s">
        <v>31</v>
      </c>
      <c r="D31">
        <v>6445</v>
      </c>
      <c r="E31">
        <v>1.0590502</v>
      </c>
      <c r="F31">
        <v>153696</v>
      </c>
      <c r="G31">
        <v>132</v>
      </c>
      <c r="H31">
        <v>309</v>
      </c>
      <c r="I31">
        <v>6</v>
      </c>
      <c r="J31">
        <v>4178</v>
      </c>
      <c r="K31">
        <v>7.7415924</v>
      </c>
      <c r="L31">
        <v>455471</v>
      </c>
      <c r="M31">
        <v>11386</v>
      </c>
      <c r="N31">
        <v>87140</v>
      </c>
      <c r="O31" s="89"/>
      <c r="P31" s="90">
        <f t="shared" ref="P31:U31" si="275">(D31-MIN(D$22:D$31))/(MAX(D$22:D$31)-MIN(D$22:D$31))+0.001</f>
        <v>0.001</v>
      </c>
      <c r="Q31" s="91">
        <f t="shared" si="275"/>
        <v>0.403178700986446</v>
      </c>
      <c r="R31" s="91">
        <f t="shared" si="275"/>
        <v>1.001</v>
      </c>
      <c r="S31" s="91">
        <f t="shared" si="275"/>
        <v>0.985</v>
      </c>
      <c r="T31" s="91">
        <f t="shared" si="275"/>
        <v>1.001</v>
      </c>
      <c r="U31" s="91">
        <f t="shared" si="275"/>
        <v>0.001</v>
      </c>
      <c r="V31" s="91">
        <f t="shared" si="190"/>
        <v>1.001</v>
      </c>
      <c r="W31" s="91">
        <f t="shared" si="191"/>
        <v>1.001</v>
      </c>
      <c r="X31" s="91">
        <f t="shared" ref="X31:Z31" si="276">(L31-MIN(L$22:L$31))/(MAX(L$22:L$31)-MIN(L$22:L$31))+0.001</f>
        <v>1.001</v>
      </c>
      <c r="Y31" s="91">
        <f t="shared" si="276"/>
        <v>1.001</v>
      </c>
      <c r="Z31" s="91">
        <f t="shared" si="276"/>
        <v>0.984370075721269</v>
      </c>
      <c r="AA31" s="89"/>
      <c r="AB31" s="89">
        <f t="shared" ref="AB31:AL31" si="277">P31/SUM(P$22:P$31)</f>
        <v>0.000235554939725648</v>
      </c>
      <c r="AC31" s="89">
        <f t="shared" si="277"/>
        <v>0.0881702308654302</v>
      </c>
      <c r="AD31" s="89">
        <f t="shared" si="277"/>
        <v>0.225319506719149</v>
      </c>
      <c r="AE31" s="89">
        <f t="shared" si="277"/>
        <v>0.266072393300918</v>
      </c>
      <c r="AF31" s="89">
        <f t="shared" si="277"/>
        <v>0.277285318559557</v>
      </c>
      <c r="AG31" s="89">
        <f t="shared" si="277"/>
        <v>0.000497512437810945</v>
      </c>
      <c r="AH31" s="89">
        <f t="shared" si="277"/>
        <v>0.138210833895257</v>
      </c>
      <c r="AI31" s="89">
        <f t="shared" si="277"/>
        <v>0.172547695961801</v>
      </c>
      <c r="AJ31" s="89">
        <f t="shared" si="277"/>
        <v>0.281126822460861</v>
      </c>
      <c r="AK31" s="89">
        <f t="shared" si="277"/>
        <v>0.210257122953184</v>
      </c>
      <c r="AL31" s="89">
        <f t="shared" si="277"/>
        <v>0.227356374919528</v>
      </c>
      <c r="AM31" s="89"/>
      <c r="AN31" s="89">
        <f t="shared" ref="AN31:AX31" si="278">AB31*LN(AB31)</f>
        <v>-0.00196772382560859</v>
      </c>
      <c r="AO31" s="89">
        <f t="shared" si="278"/>
        <v>-0.214120161704714</v>
      </c>
      <c r="AP31" s="89">
        <f t="shared" si="278"/>
        <v>-0.335779207564382</v>
      </c>
      <c r="AQ31" s="89">
        <f t="shared" si="278"/>
        <v>-0.352276350400306</v>
      </c>
      <c r="AR31" s="89">
        <f t="shared" si="278"/>
        <v>-0.355676171823745</v>
      </c>
      <c r="AS31" s="89">
        <f t="shared" si="278"/>
        <v>-0.00378402487614583</v>
      </c>
      <c r="AT31" s="89">
        <f t="shared" si="278"/>
        <v>-0.27351578194603</v>
      </c>
      <c r="AU31" s="89">
        <f t="shared" si="278"/>
        <v>-0.303180378660045</v>
      </c>
      <c r="AV31" s="89">
        <f t="shared" si="278"/>
        <v>-0.356735708744671</v>
      </c>
      <c r="AW31" s="89">
        <f t="shared" si="278"/>
        <v>-0.327880025194484</v>
      </c>
      <c r="AX31" s="89">
        <f t="shared" si="278"/>
        <v>-0.336768574450685</v>
      </c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>
        <f t="shared" ref="BL31:BV31" si="279">AZ$27*P31</f>
        <v>0.000286351900688657</v>
      </c>
      <c r="BM31" s="89">
        <f t="shared" si="279"/>
        <v>0.198595613105209</v>
      </c>
      <c r="BN31" s="89">
        <f t="shared" si="279"/>
        <v>0.221294508908395</v>
      </c>
      <c r="BO31" s="89">
        <f t="shared" si="279"/>
        <v>0.188797234294326</v>
      </c>
      <c r="BP31" s="89">
        <f t="shared" si="279"/>
        <v>0.413985322400242</v>
      </c>
      <c r="BQ31" s="89">
        <f t="shared" si="279"/>
        <v>0.000394755930269874</v>
      </c>
      <c r="BR31" s="89">
        <f t="shared" si="279"/>
        <v>0.327068520267452</v>
      </c>
      <c r="BS31" s="89">
        <f t="shared" si="279"/>
        <v>0.673931479732549</v>
      </c>
      <c r="BT31" s="89">
        <f t="shared" si="279"/>
        <v>0.260568940464987</v>
      </c>
      <c r="BU31" s="89">
        <f t="shared" si="279"/>
        <v>0.423483099550737</v>
      </c>
      <c r="BV31" s="89">
        <f t="shared" si="279"/>
        <v>0.311682404964459</v>
      </c>
      <c r="BW31" s="89"/>
      <c r="BX31" s="89">
        <f t="shared" si="8"/>
        <v>0.420176473914294</v>
      </c>
      <c r="BY31" s="89">
        <f t="shared" si="9"/>
        <v>0.603177312624838</v>
      </c>
      <c r="BZ31" s="89">
        <f t="shared" si="10"/>
        <v>1.001</v>
      </c>
      <c r="CA31" s="89">
        <f t="shared" si="11"/>
        <v>0.995734444980183</v>
      </c>
      <c r="CB31" s="89"/>
      <c r="CC31" s="89">
        <f t="shared" ref="CC31:CF31" si="280">BX31/SUM(BX$22:BX$31)</f>
        <v>0.0944175272843375</v>
      </c>
      <c r="CD31" s="89">
        <f t="shared" si="280"/>
        <v>0.201325903649724</v>
      </c>
      <c r="CE31" s="89">
        <f t="shared" si="280"/>
        <v>0.159592729646254</v>
      </c>
      <c r="CF31" s="89">
        <f t="shared" si="280"/>
        <v>0.230927532547552</v>
      </c>
      <c r="CG31" s="89"/>
      <c r="CH31" s="89">
        <f t="shared" ref="CH31:CK31" si="281">CC31*LN(CC31)</f>
        <v>-0.222828060264514</v>
      </c>
      <c r="CI31" s="89">
        <f t="shared" si="281"/>
        <v>-0.322691253068267</v>
      </c>
      <c r="CJ31" s="89">
        <f t="shared" si="281"/>
        <v>-0.292873429671038</v>
      </c>
      <c r="CK31" s="89">
        <f t="shared" si="281"/>
        <v>-0.338459245118084</v>
      </c>
      <c r="CL31" s="89"/>
      <c r="CM31" s="89"/>
      <c r="CN31" s="89"/>
      <c r="CO31" s="89"/>
      <c r="CP31" s="89"/>
      <c r="CQ31" s="89"/>
      <c r="CR31" s="89">
        <f t="shared" ref="CR31:CU31" si="282">CM$27*BX31</f>
        <v>0.0550285210245345</v>
      </c>
      <c r="CS31" s="89">
        <f t="shared" si="282"/>
        <v>0.11485309073201</v>
      </c>
      <c r="CT31" s="89">
        <f t="shared" si="282"/>
        <v>0.254699602876008</v>
      </c>
      <c r="CU31" s="89">
        <f t="shared" si="282"/>
        <v>0.422366756778101</v>
      </c>
      <c r="CV31" s="89">
        <f t="shared" si="16"/>
        <v>0.846947971410653</v>
      </c>
      <c r="CW31" s="89"/>
      <c r="CX31">
        <f t="shared" si="27"/>
        <v>0.184776346804009</v>
      </c>
    </row>
  </sheetData>
  <autoFilter xmlns:etc="http://www.wps.cn/officeDocument/2017/etCustomData" ref="A1:A31" etc:filterBottomFollowUsedRange="0">
    <extLst/>
  </autoFilter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111"/>
  <sheetViews>
    <sheetView workbookViewId="0">
      <pane xSplit="1" topLeftCell="B1" activePane="topRight" state="frozen"/>
      <selection/>
      <selection pane="topRight" activeCell="K16" sqref="K16"/>
    </sheetView>
  </sheetViews>
  <sheetFormatPr defaultColWidth="8.61111111111111" defaultRowHeight="14.4"/>
  <cols>
    <col min="1" max="1" width="34.4444444444444" customWidth="1"/>
    <col min="5" max="5" width="10.5462962962963"/>
    <col min="11" max="11" width="10.5462962962963"/>
    <col min="16" max="21" width="9.47222222222222"/>
    <col min="24" max="26" width="9.47222222222222"/>
    <col min="28" max="34" width="12.787037037037"/>
    <col min="35" max="35" width="11.6296296296296"/>
    <col min="36" max="38" width="12.787037037037"/>
    <col min="40" max="50" width="13.9351851851852"/>
    <col min="58" max="58" width="12.787037037037"/>
    <col min="64" max="70" width="12.787037037037"/>
    <col min="71" max="72" width="11.6296296296296"/>
    <col min="73" max="74" width="12.787037037037"/>
    <col min="76" max="79" width="12.787037037037"/>
    <col min="81" max="81" width="11.6296296296296"/>
    <col min="82" max="84" width="12.787037037037"/>
    <col min="86" max="89" width="13.9351851851852"/>
    <col min="96" max="96" width="11.6296296296296"/>
    <col min="97" max="97" width="10.5462962962963"/>
    <col min="98" max="100" width="12.787037037037"/>
    <col min="102" max="102" width="12.787037037037"/>
  </cols>
  <sheetData>
    <row r="1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107" t="s">
        <v>91</v>
      </c>
      <c r="B2" s="115">
        <v>2012</v>
      </c>
      <c r="C2" s="107" t="s">
        <v>84</v>
      </c>
      <c r="D2">
        <v>10074</v>
      </c>
      <c r="E2">
        <v>4.6594203</v>
      </c>
      <c r="F2">
        <v>131357</v>
      </c>
      <c r="G2">
        <v>126</v>
      </c>
      <c r="H2">
        <v>64</v>
      </c>
      <c r="I2">
        <v>23</v>
      </c>
      <c r="J2">
        <v>3480</v>
      </c>
      <c r="K2">
        <v>33.331425</v>
      </c>
      <c r="L2">
        <v>602300</v>
      </c>
      <c r="M2">
        <v>5654</v>
      </c>
      <c r="N2">
        <v>74647</v>
      </c>
      <c r="P2" s="82">
        <f t="shared" ref="P2:T2" si="0">(D2-MIN(D$2:D$11))/(MAX(D$2:D$11)-MIN(D$2:D$11))+0.001</f>
        <v>1.001</v>
      </c>
      <c r="Q2" s="108">
        <f t="shared" si="0"/>
        <v>0.569602977436999</v>
      </c>
      <c r="R2" s="108">
        <f t="shared" si="0"/>
        <v>0.001</v>
      </c>
      <c r="S2" s="108">
        <f t="shared" si="0"/>
        <v>0.001</v>
      </c>
      <c r="T2" s="108">
        <f t="shared" si="0"/>
        <v>0.001</v>
      </c>
      <c r="U2" s="108">
        <f t="shared" ref="U2:Z2" si="1">(I2-MIN(I$2:I$11))/(MAX(I$2:I$11)-MIN(I$2:I$11))+0.001</f>
        <v>0.501</v>
      </c>
      <c r="V2" s="108" cm="1">
        <f t="array" ref="V2">(MAX(J$2:J$11-J2)/(MAX(J$2:J$11)-MIN(J$2:J$11))+0.001)</f>
        <v>0.0652325895875592</v>
      </c>
      <c r="W2" s="108" cm="1">
        <f t="array" ref="W2">(MAX(K$2:K$11-K2)/(MAX(K$2:K$11)-MIN(K$2:K$11))+0.001)</f>
        <v>0.144614863536447</v>
      </c>
      <c r="X2" s="108">
        <f t="shared" si="1"/>
        <v>0.447355147018512</v>
      </c>
      <c r="Y2" s="108">
        <f t="shared" si="1"/>
        <v>0.001</v>
      </c>
      <c r="Z2" s="108">
        <f t="shared" si="1"/>
        <v>0.001</v>
      </c>
      <c r="AA2" s="108"/>
      <c r="AB2">
        <f t="shared" ref="AB2:AL2" si="2">P2/SUM(P$2:P$11)</f>
        <v>0.396258459966799</v>
      </c>
      <c r="AC2">
        <f t="shared" si="2"/>
        <v>0.102888453394324</v>
      </c>
      <c r="AD2">
        <f t="shared" si="2"/>
        <v>0.000207795284184842</v>
      </c>
      <c r="AE2">
        <f t="shared" si="2"/>
        <v>0.000346793159803883</v>
      </c>
      <c r="AF2">
        <f t="shared" si="2"/>
        <v>0.000196128657340679</v>
      </c>
      <c r="AG2">
        <f t="shared" si="2"/>
        <v>0.105252100840336</v>
      </c>
      <c r="AH2">
        <f t="shared" si="2"/>
        <v>0.0280601694446949</v>
      </c>
      <c r="AI2">
        <f t="shared" si="2"/>
        <v>0.0246798723235947</v>
      </c>
      <c r="AJ2">
        <f t="shared" si="2"/>
        <v>0.0720559849594368</v>
      </c>
      <c r="AK2">
        <f t="shared" si="2"/>
        <v>0.000192560818751191</v>
      </c>
      <c r="AL2">
        <f t="shared" si="2"/>
        <v>0.000210300769108181</v>
      </c>
      <c r="AN2">
        <f t="shared" ref="AN2:AX2" si="3">AB2*LN(AB2)</f>
        <v>-0.36681194060791</v>
      </c>
      <c r="AO2">
        <f t="shared" si="3"/>
        <v>-0.233979645762831</v>
      </c>
      <c r="AP2">
        <f t="shared" si="3"/>
        <v>-0.00176188731547227</v>
      </c>
      <c r="AQ2">
        <f t="shared" si="3"/>
        <v>-0.00276282551608049</v>
      </c>
      <c r="AR2">
        <f t="shared" si="3"/>
        <v>-0.00167429929524672</v>
      </c>
      <c r="AS2">
        <f t="shared" si="3"/>
        <v>-0.236964247881605</v>
      </c>
      <c r="AT2">
        <f t="shared" si="3"/>
        <v>-0.100270326383073</v>
      </c>
      <c r="AU2">
        <f t="shared" si="3"/>
        <v>-0.0913591431814408</v>
      </c>
      <c r="AV2">
        <f t="shared" si="3"/>
        <v>-0.189529714217575</v>
      </c>
      <c r="AW2">
        <f t="shared" si="3"/>
        <v>-0.00164737677407774</v>
      </c>
      <c r="AX2">
        <f t="shared" si="3"/>
        <v>-0.00178061068535678</v>
      </c>
      <c r="AZ2">
        <f t="shared" ref="AZ2:BJ2" si="4">SUM(AN2:AN11)</f>
        <v>-1.51881435477878</v>
      </c>
      <c r="BA2">
        <f t="shared" si="4"/>
        <v>-2.10279127689518</v>
      </c>
      <c r="BB2">
        <f t="shared" si="4"/>
        <v>-2.10023246933447</v>
      </c>
      <c r="BC2">
        <f t="shared" si="4"/>
        <v>-1.87719392429476</v>
      </c>
      <c r="BD2">
        <f t="shared" si="4"/>
        <v>-2.04114818379568</v>
      </c>
      <c r="BE2">
        <f t="shared" si="4"/>
        <v>-1.99826477547389</v>
      </c>
      <c r="BF2">
        <f t="shared" si="4"/>
        <v>-1.39604254075557</v>
      </c>
      <c r="BG2">
        <f t="shared" si="4"/>
        <v>-2.0916946212447</v>
      </c>
      <c r="BH2">
        <f t="shared" si="4"/>
        <v>-2.13702395116603</v>
      </c>
      <c r="BI2">
        <f t="shared" si="4"/>
        <v>-2.06963614254498</v>
      </c>
      <c r="BJ2">
        <f t="shared" si="4"/>
        <v>-2.06900195515849</v>
      </c>
      <c r="BL2">
        <f t="shared" ref="BL2:BV2" si="5">AZ$7*P2</f>
        <v>0.461158864756841</v>
      </c>
      <c r="BM2">
        <f t="shared" si="5"/>
        <v>0.228358874969387</v>
      </c>
      <c r="BN2">
        <f t="shared" si="5"/>
        <v>0.000138392982832955</v>
      </c>
      <c r="BO2">
        <f t="shared" si="5"/>
        <v>0.000254939010622239</v>
      </c>
      <c r="BP2">
        <f t="shared" si="5"/>
        <v>0.000445377919538957</v>
      </c>
      <c r="BQ2">
        <f t="shared" si="5"/>
        <v>0.150141217989241</v>
      </c>
      <c r="BR2">
        <f t="shared" si="5"/>
        <v>0.034614772901154</v>
      </c>
      <c r="BS2">
        <f t="shared" si="5"/>
        <v>0.0678769831135583</v>
      </c>
      <c r="BT2">
        <f t="shared" si="5"/>
        <v>0.083098735041904</v>
      </c>
      <c r="BU2">
        <f t="shared" si="5"/>
        <v>0.000474899681554109</v>
      </c>
      <c r="BV2">
        <f t="shared" si="5"/>
        <v>0.000339344693198854</v>
      </c>
      <c r="BX2" s="83">
        <f t="shared" ref="BX2:BX65" si="6">SUM(BL2:BN2)</f>
        <v>0.68965613270906</v>
      </c>
      <c r="BY2" s="84">
        <f t="shared" ref="BY2:BY65" si="7">SUM(BO2:BQ2)</f>
        <v>0.150841534919402</v>
      </c>
      <c r="BZ2" s="85">
        <f t="shared" ref="BZ2:BZ65" si="8">SUM(BR2:BS2)</f>
        <v>0.102491756014712</v>
      </c>
      <c r="CA2" s="86">
        <f t="shared" ref="CA2:CA65" si="9">SUM(BT2:BV2)</f>
        <v>0.083912979416657</v>
      </c>
      <c r="CC2">
        <f t="shared" ref="CC2:CF2" si="10">BX2/SUM(BX$2:BX$11)</f>
        <v>0.170316185504675</v>
      </c>
      <c r="CD2">
        <f t="shared" si="10"/>
        <v>0.0340310344409222</v>
      </c>
      <c r="CE2">
        <f t="shared" si="10"/>
        <v>0.0257265643887464</v>
      </c>
      <c r="CF2">
        <f t="shared" si="10"/>
        <v>0.0160350405387772</v>
      </c>
      <c r="CH2">
        <f t="shared" ref="CH2:CK2" si="11">CC2*LN(CC2)</f>
        <v>-0.30147645083516</v>
      </c>
      <c r="CI2">
        <f t="shared" si="11"/>
        <v>-0.115041312743795</v>
      </c>
      <c r="CJ2">
        <f t="shared" si="11"/>
        <v>-0.0941651733128624</v>
      </c>
      <c r="CK2">
        <f t="shared" si="11"/>
        <v>-0.0662724844911822</v>
      </c>
      <c r="CM2">
        <f t="shared" ref="CM2:CP2" si="12">SUM(CH2:CH11)</f>
        <v>-2.16679275407007</v>
      </c>
      <c r="CN2">
        <f t="shared" si="12"/>
        <v>-2.23050641252217</v>
      </c>
      <c r="CO2">
        <f t="shared" si="12"/>
        <v>-1.99138398714238</v>
      </c>
      <c r="CP2">
        <f t="shared" si="12"/>
        <v>-2.15632903011669</v>
      </c>
      <c r="CR2">
        <f t="shared" ref="CR2:CU2" si="13">CM$7*BX2</f>
        <v>0.116375099137424</v>
      </c>
      <c r="CS2">
        <f t="shared" si="13"/>
        <v>0.0152364041098223</v>
      </c>
      <c r="CT2">
        <f t="shared" si="13"/>
        <v>0.0390318259056787</v>
      </c>
      <c r="CU2">
        <f t="shared" si="13"/>
        <v>0.0293207111881002</v>
      </c>
      <c r="CV2" s="87">
        <f t="shared" ref="CV2:CV65" si="14">SUM(CR2:CU2)</f>
        <v>0.199964040341025</v>
      </c>
      <c r="CW2">
        <f>AVERAGE(CV2:CV11)</f>
        <v>0.447672917792441</v>
      </c>
      <c r="CX2">
        <f>MEDIAN(CR2:CU2)</f>
        <v>0.0341762685468894</v>
      </c>
    </row>
    <row r="3" spans="1:102">
      <c r="A3" s="107" t="s">
        <v>91</v>
      </c>
      <c r="B3" s="115">
        <v>2013</v>
      </c>
      <c r="C3" s="107" t="s">
        <v>84</v>
      </c>
      <c r="D3">
        <v>10072</v>
      </c>
      <c r="E3">
        <v>4.7192216</v>
      </c>
      <c r="F3">
        <v>145976</v>
      </c>
      <c r="G3">
        <v>131</v>
      </c>
      <c r="H3">
        <v>160</v>
      </c>
      <c r="I3">
        <v>25</v>
      </c>
      <c r="J3">
        <v>3664</v>
      </c>
      <c r="K3">
        <v>35.928249</v>
      </c>
      <c r="L3">
        <v>658700</v>
      </c>
      <c r="M3">
        <v>6468</v>
      </c>
      <c r="N3">
        <v>80621</v>
      </c>
      <c r="P3" s="82">
        <f t="shared" ref="P3:S3" si="15">(D3-MIN(D$2:D$11))/(MAX(D$2:D$11)-MIN(D$2:D$11))+0.001</f>
        <v>0.936483870967742</v>
      </c>
      <c r="Q3" s="108">
        <f t="shared" si="15"/>
        <v>0.68250728122529</v>
      </c>
      <c r="R3" s="108">
        <f t="shared" si="15"/>
        <v>0.212596636222843</v>
      </c>
      <c r="S3" s="108">
        <f t="shared" si="15"/>
        <v>0.029735632183908</v>
      </c>
      <c r="T3" s="108">
        <f t="shared" ref="T3:T11" si="16">(H3-MIN(H$2:H$11))/(MAX(H$2:H$11)-MIN(H$2:H$11))+0.001</f>
        <v>0.0945672514619883</v>
      </c>
      <c r="U3" s="108">
        <f t="shared" ref="U3:Z3" si="17">(I3-MIN(I$2:I$11))/(MAX(I$2:I$11)-MIN(I$2:I$11))+0.001</f>
        <v>1.001</v>
      </c>
      <c r="V3" s="108" cm="1">
        <f t="array" ref="V3">(MAX(J$2:J$11-J3)/(MAX(J$2:J$11)-MIN(J$2:J$11))+0.001)</f>
        <v>0.00302839756592292</v>
      </c>
      <c r="W3" s="108" cm="1">
        <f t="array" ref="W3">(MAX(K$2:K$11-K3)/(MAX(K$2:K$11)-MIN(K$2:K$11))+0.001)</f>
        <v>0.001</v>
      </c>
      <c r="X3" s="108">
        <f t="shared" si="17"/>
        <v>0.705025876720089</v>
      </c>
      <c r="Y3" s="108">
        <f t="shared" si="17"/>
        <v>0.127890101325019</v>
      </c>
      <c r="Z3" s="108">
        <f t="shared" si="17"/>
        <v>0.161362923791373</v>
      </c>
      <c r="AB3">
        <f t="shared" ref="AB3:AL3" si="18">P3/SUM(P$2:P$11)</f>
        <v>0.370718937555868</v>
      </c>
      <c r="AC3">
        <f t="shared" si="18"/>
        <v>0.123282569398792</v>
      </c>
      <c r="AD3">
        <f t="shared" si="18"/>
        <v>0.0441765784406671</v>
      </c>
      <c r="AE3">
        <f t="shared" si="18"/>
        <v>0.0103121138438235</v>
      </c>
      <c r="AF3">
        <f t="shared" si="18"/>
        <v>0.0185473480576381</v>
      </c>
      <c r="AG3">
        <f t="shared" si="18"/>
        <v>0.210294117647059</v>
      </c>
      <c r="AH3">
        <f t="shared" si="18"/>
        <v>0.00130268243807241</v>
      </c>
      <c r="AI3">
        <f t="shared" si="18"/>
        <v>0.000170659306519864</v>
      </c>
      <c r="AJ3">
        <f t="shared" si="18"/>
        <v>0.113559292449259</v>
      </c>
      <c r="AK3">
        <f t="shared" si="18"/>
        <v>0.0246266226213186</v>
      </c>
      <c r="AL3">
        <f t="shared" si="18"/>
        <v>0.0339347469788705</v>
      </c>
      <c r="AN3">
        <f t="shared" ref="AN3:AX3" si="19">AB3*LN(AB3)</f>
        <v>-0.367868510858027</v>
      </c>
      <c r="AO3">
        <f t="shared" si="19"/>
        <v>-0.258064474094417</v>
      </c>
      <c r="AP3">
        <f t="shared" si="19"/>
        <v>-0.137811510448532</v>
      </c>
      <c r="AQ3">
        <f t="shared" si="19"/>
        <v>-0.0471721045297027</v>
      </c>
      <c r="AR3">
        <f t="shared" si="19"/>
        <v>-0.0739562235396671</v>
      </c>
      <c r="AS3">
        <f t="shared" si="19"/>
        <v>-0.327900717663478</v>
      </c>
      <c r="AT3">
        <f t="shared" si="19"/>
        <v>-0.00865414896507156</v>
      </c>
      <c r="AU3">
        <f t="shared" si="19"/>
        <v>-0.0014806130679914</v>
      </c>
      <c r="AV3">
        <f t="shared" si="19"/>
        <v>-0.247040311789885</v>
      </c>
      <c r="AW3">
        <f t="shared" si="19"/>
        <v>-0.0912152173920056</v>
      </c>
      <c r="AX3">
        <f t="shared" si="19"/>
        <v>-0.114811965789111</v>
      </c>
      <c r="AY3" s="81" t="s">
        <v>181</v>
      </c>
      <c r="AZ3" s="108">
        <f t="shared" ref="AZ3:BJ3" si="20">-1/LN(10)*AZ2</f>
        <v>0.659612693315874</v>
      </c>
      <c r="BA3" s="108">
        <f t="shared" si="20"/>
        <v>0.913230648149868</v>
      </c>
      <c r="BB3" s="108">
        <f t="shared" si="20"/>
        <v>0.912119372146</v>
      </c>
      <c r="BC3" s="108">
        <f t="shared" si="20"/>
        <v>0.815254962783525</v>
      </c>
      <c r="BD3" s="108">
        <f t="shared" si="20"/>
        <v>0.886459392969308</v>
      </c>
      <c r="BE3" s="108">
        <f t="shared" si="20"/>
        <v>0.867835365369949</v>
      </c>
      <c r="BF3" s="108">
        <f t="shared" si="20"/>
        <v>0.606293571952338</v>
      </c>
      <c r="BG3" s="108">
        <f t="shared" si="20"/>
        <v>0.908411431833284</v>
      </c>
      <c r="BH3" s="108">
        <f t="shared" si="20"/>
        <v>0.928097709686492</v>
      </c>
      <c r="BI3" s="108">
        <f t="shared" si="20"/>
        <v>0.898831556254817</v>
      </c>
      <c r="BJ3" s="108">
        <f t="shared" si="20"/>
        <v>0.898556132172373</v>
      </c>
      <c r="BL3">
        <f t="shared" ref="BL3:BV3" si="21">AZ$7*P3</f>
        <v>0.431436402396179</v>
      </c>
      <c r="BM3">
        <f t="shared" si="21"/>
        <v>0.273623209626324</v>
      </c>
      <c r="BN3">
        <f t="shared" si="21"/>
        <v>0.029421882627132</v>
      </c>
      <c r="BO3">
        <f t="shared" si="21"/>
        <v>0.0075807726491923</v>
      </c>
      <c r="BP3">
        <f t="shared" si="21"/>
        <v>0.0421181657126578</v>
      </c>
      <c r="BQ3">
        <f t="shared" si="21"/>
        <v>0.299982752908643</v>
      </c>
      <c r="BR3">
        <f t="shared" si="21"/>
        <v>0.00160697735076305</v>
      </c>
      <c r="BS3">
        <f t="shared" si="21"/>
        <v>0.000469363808488824</v>
      </c>
      <c r="BT3">
        <f t="shared" si="21"/>
        <v>0.130962522545481</v>
      </c>
      <c r="BU3">
        <f t="shared" si="21"/>
        <v>0.0607349683931742</v>
      </c>
      <c r="BV3">
        <f t="shared" si="21"/>
        <v>0.0547576518676536</v>
      </c>
      <c r="BX3" s="83">
        <f t="shared" si="6"/>
        <v>0.734481494649635</v>
      </c>
      <c r="BY3" s="84">
        <f t="shared" si="7"/>
        <v>0.349681691270493</v>
      </c>
      <c r="BZ3" s="85">
        <f t="shared" si="8"/>
        <v>0.00207634115925188</v>
      </c>
      <c r="CA3" s="86">
        <f t="shared" si="9"/>
        <v>0.246455142806309</v>
      </c>
      <c r="CC3">
        <f t="shared" ref="CC3:CF3" si="22">BX3/SUM(BX$2:BX$11)</f>
        <v>0.181386172846912</v>
      </c>
      <c r="CD3">
        <f t="shared" si="22"/>
        <v>0.0788909346841673</v>
      </c>
      <c r="CE3">
        <f t="shared" si="22"/>
        <v>0.000521184596728248</v>
      </c>
      <c r="CF3">
        <f t="shared" si="22"/>
        <v>0.0470954342625191</v>
      </c>
      <c r="CH3">
        <f t="shared" ref="CH3:CK3" si="23">CC3*LN(CC3)</f>
        <v>-0.30964922744618</v>
      </c>
      <c r="CI3">
        <f t="shared" si="23"/>
        <v>-0.200358435388354</v>
      </c>
      <c r="CJ3">
        <f t="shared" si="23"/>
        <v>-0.00393984610657668</v>
      </c>
      <c r="CK3">
        <f t="shared" si="23"/>
        <v>-0.143903830278125</v>
      </c>
      <c r="CL3" s="81" t="s">
        <v>181</v>
      </c>
      <c r="CM3" s="108">
        <f t="shared" ref="CM3:CP3" si="24">-1/LN(10)*CM2</f>
        <v>0.94102613652058</v>
      </c>
      <c r="CN3" s="108">
        <f t="shared" si="24"/>
        <v>0.968696626808195</v>
      </c>
      <c r="CO3" s="108">
        <f t="shared" si="24"/>
        <v>0.864847076966433</v>
      </c>
      <c r="CP3" s="108">
        <f t="shared" si="24"/>
        <v>0.936481798947468</v>
      </c>
      <c r="CR3">
        <f t="shared" ref="CR3:CU3" si="25">CM$7*BX3</f>
        <v>0.123939094717677</v>
      </c>
      <c r="CS3">
        <f t="shared" si="25"/>
        <v>0.0353211173623377</v>
      </c>
      <c r="CT3">
        <f t="shared" si="25"/>
        <v>0.000790730784601651</v>
      </c>
      <c r="CU3">
        <f t="shared" si="25"/>
        <v>0.0861158799661371</v>
      </c>
      <c r="CV3" s="87">
        <f t="shared" si="14"/>
        <v>0.246166822830753</v>
      </c>
      <c r="CX3">
        <f t="shared" ref="CX3:CX34" si="26">MEDIAN(CR3:CU3)</f>
        <v>0.0607184986642374</v>
      </c>
    </row>
    <row r="4" spans="1:102">
      <c r="A4" s="107" t="s">
        <v>91</v>
      </c>
      <c r="B4" s="115">
        <v>2014</v>
      </c>
      <c r="C4" s="107" t="s">
        <v>84</v>
      </c>
      <c r="D4">
        <v>10046</v>
      </c>
      <c r="E4">
        <v>4.6903245</v>
      </c>
      <c r="F4">
        <v>155719</v>
      </c>
      <c r="G4">
        <v>136</v>
      </c>
      <c r="H4">
        <v>256</v>
      </c>
      <c r="I4">
        <v>25</v>
      </c>
      <c r="J4">
        <v>3642</v>
      </c>
      <c r="K4">
        <v>31.06562</v>
      </c>
      <c r="L4">
        <v>631900</v>
      </c>
      <c r="M4">
        <v>7276</v>
      </c>
      <c r="N4">
        <v>86095</v>
      </c>
      <c r="P4" s="82">
        <f t="shared" ref="P4:S4" si="27">(D4-MIN(D$2:D$11))/(MAX(D$2:D$11)-MIN(D$2:D$11))+0.001</f>
        <v>0.0977741935483871</v>
      </c>
      <c r="Q4" s="108">
        <f t="shared" si="27"/>
        <v>0.627949822491105</v>
      </c>
      <c r="R4" s="108">
        <f t="shared" si="27"/>
        <v>0.353617638118948</v>
      </c>
      <c r="S4" s="108">
        <f t="shared" si="27"/>
        <v>0.0584712643678161</v>
      </c>
      <c r="T4" s="108">
        <f t="shared" si="16"/>
        <v>0.188134502923977</v>
      </c>
      <c r="U4" s="108">
        <f t="shared" ref="U4:Z4" si="28">(I4-MIN(I$2:I$11))/(MAX(I$2:I$11)-MIN(I$2:I$11))+0.001</f>
        <v>1.001</v>
      </c>
      <c r="V4" s="108" cm="1">
        <f t="array" ref="V4">(MAX(J$2:J$11-J4)/(MAX(J$2:J$11)-MIN(J$2:J$11))+0.001)</f>
        <v>0.0104658553076403</v>
      </c>
      <c r="W4" s="108" cm="1">
        <f t="array" ref="W4">(MAX(K$2:K$11-K4)/(MAX(K$2:K$11)-MIN(K$2:K$11))+0.001)</f>
        <v>0.269923038397431</v>
      </c>
      <c r="X4" s="108">
        <f t="shared" si="28"/>
        <v>0.582586593812248</v>
      </c>
      <c r="Y4" s="108">
        <f t="shared" si="28"/>
        <v>0.253844894777864</v>
      </c>
      <c r="Z4" s="108">
        <f t="shared" si="28"/>
        <v>0.308304109736129</v>
      </c>
      <c r="AB4">
        <f t="shared" ref="AB4:AL4" si="29">P4/SUM(P$2:P$11)</f>
        <v>0.0387051462137658</v>
      </c>
      <c r="AC4">
        <f t="shared" si="29"/>
        <v>0.113427753373175</v>
      </c>
      <c r="AD4">
        <f t="shared" si="29"/>
        <v>0.0734800776056993</v>
      </c>
      <c r="AE4">
        <f t="shared" si="29"/>
        <v>0.0202774345278431</v>
      </c>
      <c r="AF4">
        <f t="shared" si="29"/>
        <v>0.0368985674579356</v>
      </c>
      <c r="AG4">
        <f t="shared" si="29"/>
        <v>0.210294117647059</v>
      </c>
      <c r="AH4">
        <f t="shared" si="29"/>
        <v>0.00450194718886423</v>
      </c>
      <c r="AI4">
        <f t="shared" si="29"/>
        <v>0.04606487854664</v>
      </c>
      <c r="AJ4">
        <f t="shared" si="29"/>
        <v>0.0938378626491308</v>
      </c>
      <c r="AK4">
        <f t="shared" si="29"/>
        <v>0.0488805807742356</v>
      </c>
      <c r="AL4">
        <f t="shared" si="29"/>
        <v>0.064836591396721</v>
      </c>
      <c r="AN4">
        <f t="shared" ref="AN4:AX4" si="30">AB4*LN(AB4)</f>
        <v>-0.125860725272543</v>
      </c>
      <c r="AO4">
        <f t="shared" si="30"/>
        <v>-0.246885620578039</v>
      </c>
      <c r="AP4">
        <f t="shared" si="30"/>
        <v>-0.191837448532035</v>
      </c>
      <c r="AQ4">
        <f t="shared" si="30"/>
        <v>-0.0790464404245548</v>
      </c>
      <c r="AR4">
        <f t="shared" si="30"/>
        <v>-0.121749869339899</v>
      </c>
      <c r="AS4">
        <f t="shared" si="30"/>
        <v>-0.327900717663478</v>
      </c>
      <c r="AT4">
        <f t="shared" si="30"/>
        <v>-0.0243251248412383</v>
      </c>
      <c r="AU4">
        <f t="shared" si="30"/>
        <v>-0.141774082750715</v>
      </c>
      <c r="AV4">
        <f t="shared" si="30"/>
        <v>-0.222037916767615</v>
      </c>
      <c r="AW4">
        <f t="shared" si="30"/>
        <v>-0.147539927029823</v>
      </c>
      <c r="AX4">
        <f t="shared" si="30"/>
        <v>-0.177385467770088</v>
      </c>
      <c r="AY4" s="109" t="s">
        <v>182</v>
      </c>
      <c r="AZ4">
        <f t="shared" ref="AZ4:BJ4" si="31">1-AZ3</f>
        <v>0.340387306684126</v>
      </c>
      <c r="BA4">
        <f t="shared" si="31"/>
        <v>0.0867693518501319</v>
      </c>
      <c r="BB4">
        <f t="shared" si="31"/>
        <v>0.0878806278539999</v>
      </c>
      <c r="BC4">
        <f t="shared" si="31"/>
        <v>0.184745037216475</v>
      </c>
      <c r="BD4">
        <f t="shared" si="31"/>
        <v>0.113540607030692</v>
      </c>
      <c r="BE4">
        <f t="shared" si="31"/>
        <v>0.132164634630051</v>
      </c>
      <c r="BF4">
        <f t="shared" si="31"/>
        <v>0.393706428047662</v>
      </c>
      <c r="BG4">
        <f t="shared" si="31"/>
        <v>0.0915885681667163</v>
      </c>
      <c r="BH4">
        <f t="shared" si="31"/>
        <v>0.0719022903135084</v>
      </c>
      <c r="BI4">
        <f t="shared" si="31"/>
        <v>0.101168443745183</v>
      </c>
      <c r="BJ4">
        <f t="shared" si="31"/>
        <v>0.101443867827627</v>
      </c>
      <c r="BL4">
        <f t="shared" ref="BL4:BV4" si="32">AZ$7*P4</f>
        <v>0.0450443917075822</v>
      </c>
      <c r="BM4">
        <f t="shared" si="32"/>
        <v>0.251750641554811</v>
      </c>
      <c r="BN4">
        <f t="shared" si="32"/>
        <v>0.0489381997216258</v>
      </c>
      <c r="BO4">
        <f t="shared" si="32"/>
        <v>0.0149066062877624</v>
      </c>
      <c r="BP4">
        <f t="shared" si="32"/>
        <v>0.0837909535057767</v>
      </c>
      <c r="BQ4">
        <f t="shared" si="32"/>
        <v>0.299982752908643</v>
      </c>
      <c r="BR4">
        <f t="shared" si="32"/>
        <v>0.00555356160135328</v>
      </c>
      <c r="BS4">
        <f t="shared" si="32"/>
        <v>0.126692105301093</v>
      </c>
      <c r="BT4">
        <f t="shared" si="32"/>
        <v>0.108218736994136</v>
      </c>
      <c r="BU4">
        <f t="shared" si="32"/>
        <v>0.120550859694144</v>
      </c>
      <c r="BV4">
        <f t="shared" si="32"/>
        <v>0.104621363530353</v>
      </c>
      <c r="BX4" s="83">
        <f t="shared" si="6"/>
        <v>0.345733232984019</v>
      </c>
      <c r="BY4" s="84">
        <f t="shared" si="7"/>
        <v>0.398680312702182</v>
      </c>
      <c r="BZ4" s="85">
        <f t="shared" si="8"/>
        <v>0.132245666902447</v>
      </c>
      <c r="CA4" s="86">
        <f t="shared" si="9"/>
        <v>0.333390960218632</v>
      </c>
      <c r="CC4">
        <f t="shared" ref="CC4:CF4" si="33">BX4/SUM(BX$2:BX$11)</f>
        <v>0.0853816310060685</v>
      </c>
      <c r="CD4">
        <f t="shared" si="33"/>
        <v>0.0899454083368684</v>
      </c>
      <c r="CE4">
        <f t="shared" si="33"/>
        <v>0.0331951251202109</v>
      </c>
      <c r="CF4">
        <f t="shared" si="33"/>
        <v>0.0637081128513291</v>
      </c>
      <c r="CH4">
        <f t="shared" ref="CH4:CK4" si="34">CC4*LN(CC4)</f>
        <v>-0.210092115594222</v>
      </c>
      <c r="CI4">
        <f t="shared" si="34"/>
        <v>-0.216638226126002</v>
      </c>
      <c r="CJ4">
        <f t="shared" si="34"/>
        <v>-0.113041093936458</v>
      </c>
      <c r="CK4">
        <f t="shared" si="34"/>
        <v>-0.175416680576848</v>
      </c>
      <c r="CL4" s="109" t="s">
        <v>182</v>
      </c>
      <c r="CM4">
        <f t="shared" ref="CM4:CP4" si="35">1-CM3</f>
        <v>0.0589738634794197</v>
      </c>
      <c r="CN4">
        <f t="shared" si="35"/>
        <v>0.031303373191805</v>
      </c>
      <c r="CO4">
        <f t="shared" si="35"/>
        <v>0.135152923033567</v>
      </c>
      <c r="CP4">
        <f t="shared" si="35"/>
        <v>0.0635182010525324</v>
      </c>
      <c r="CR4">
        <f t="shared" ref="CR4:CU4" si="36">CM$7*BX4</f>
        <v>0.0583402906975829</v>
      </c>
      <c r="CS4">
        <f t="shared" si="36"/>
        <v>0.0402704358465093</v>
      </c>
      <c r="CT4">
        <f t="shared" si="36"/>
        <v>0.0503629759897539</v>
      </c>
      <c r="CU4">
        <f t="shared" si="36"/>
        <v>0.116492825368009</v>
      </c>
      <c r="CV4" s="87">
        <f t="shared" si="14"/>
        <v>0.265466527901855</v>
      </c>
      <c r="CX4">
        <f t="shared" si="26"/>
        <v>0.0543516333436684</v>
      </c>
    </row>
    <row r="5" spans="1:102">
      <c r="A5" s="107" t="s">
        <v>91</v>
      </c>
      <c r="B5" s="115">
        <v>2015</v>
      </c>
      <c r="C5" s="107" t="s">
        <v>84</v>
      </c>
      <c r="D5">
        <v>10046</v>
      </c>
      <c r="E5">
        <v>4.7947442</v>
      </c>
      <c r="F5">
        <v>162582</v>
      </c>
      <c r="G5">
        <v>165</v>
      </c>
      <c r="H5">
        <v>416</v>
      </c>
      <c r="I5">
        <v>25</v>
      </c>
      <c r="J5">
        <v>3670</v>
      </c>
      <c r="K5">
        <v>24.72814</v>
      </c>
      <c r="L5">
        <v>504600</v>
      </c>
      <c r="M5">
        <v>8043</v>
      </c>
      <c r="N5">
        <v>89369</v>
      </c>
      <c r="P5" s="82">
        <f t="shared" ref="P5:S5" si="37">(D5-MIN(D$2:D$11))/(MAX(D$2:D$11)-MIN(D$2:D$11))+0.001</f>
        <v>0.0977741935483871</v>
      </c>
      <c r="Q5" s="108">
        <f t="shared" si="37"/>
        <v>0.825093254662015</v>
      </c>
      <c r="R5" s="108">
        <f t="shared" si="37"/>
        <v>0.452953277656356</v>
      </c>
      <c r="S5" s="108">
        <f t="shared" si="37"/>
        <v>0.225137931034483</v>
      </c>
      <c r="T5" s="108">
        <f t="shared" si="16"/>
        <v>0.34407992202729</v>
      </c>
      <c r="U5" s="108">
        <f t="shared" ref="U5:Z5" si="38">(I5-MIN(I$2:I$11))/(MAX(I$2:I$11)-MIN(I$2:I$11))+0.001</f>
        <v>1.001</v>
      </c>
      <c r="V5" s="108" cm="1">
        <f t="array" ref="V5">(MAX(J$2:J$11-J5)/(MAX(J$2:J$11)-MIN(J$2:J$11))+0.001)</f>
        <v>0.001</v>
      </c>
      <c r="W5" s="108" cm="1">
        <f t="array" ref="W5">(MAX(K$2:K$11-K5)/(MAX(K$2:K$11)-MIN(K$2:K$11))+0.001)</f>
        <v>0.620411298427745</v>
      </c>
      <c r="X5" s="108">
        <f t="shared" si="38"/>
        <v>0.001</v>
      </c>
      <c r="Y5" s="108">
        <f t="shared" si="38"/>
        <v>0.37340841777085</v>
      </c>
      <c r="Z5" s="108">
        <f t="shared" si="38"/>
        <v>0.396189649155773</v>
      </c>
      <c r="AB5">
        <f t="shared" ref="AB5:AL5" si="39">P5/SUM(P$2:P$11)</f>
        <v>0.0387051462137658</v>
      </c>
      <c r="AC5">
        <f t="shared" si="39"/>
        <v>0.149038141022803</v>
      </c>
      <c r="AD5">
        <f t="shared" si="39"/>
        <v>0.094121555053058</v>
      </c>
      <c r="AE5">
        <f t="shared" si="39"/>
        <v>0.0780762944951569</v>
      </c>
      <c r="AF5">
        <f t="shared" si="39"/>
        <v>0.067483933125098</v>
      </c>
      <c r="AG5">
        <f t="shared" si="39"/>
        <v>0.210294117647059</v>
      </c>
      <c r="AH5">
        <f t="shared" si="39"/>
        <v>0.000430155687856464</v>
      </c>
      <c r="AI5">
        <f t="shared" si="39"/>
        <v>0.105878961946767</v>
      </c>
      <c r="AJ5">
        <f t="shared" si="39"/>
        <v>0.000161071098521317</v>
      </c>
      <c r="AK5">
        <f t="shared" si="39"/>
        <v>0.0719038306545417</v>
      </c>
      <c r="AL5">
        <f t="shared" si="39"/>
        <v>0.0833189879301596</v>
      </c>
      <c r="AN5">
        <f t="shared" ref="AN5:AX5" si="40">AB5*LN(AB5)</f>
        <v>-0.125860725272543</v>
      </c>
      <c r="AO5">
        <f t="shared" si="40"/>
        <v>-0.283702004299862</v>
      </c>
      <c r="AP5">
        <f t="shared" si="40"/>
        <v>-0.222425065199088</v>
      </c>
      <c r="AQ5">
        <f t="shared" si="40"/>
        <v>-0.19909992228388</v>
      </c>
      <c r="AR5">
        <f t="shared" si="40"/>
        <v>-0.181927623124331</v>
      </c>
      <c r="AS5">
        <f t="shared" si="40"/>
        <v>-0.327900717663478</v>
      </c>
      <c r="AT5">
        <f t="shared" si="40"/>
        <v>-0.00333429303365488</v>
      </c>
      <c r="AU5">
        <f t="shared" si="40"/>
        <v>-0.237746836856521</v>
      </c>
      <c r="AV5">
        <f t="shared" si="40"/>
        <v>-0.00140674096488733</v>
      </c>
      <c r="AW5">
        <f t="shared" si="40"/>
        <v>-0.189281494486052</v>
      </c>
      <c r="AX5">
        <f t="shared" si="40"/>
        <v>-0.207054251329619</v>
      </c>
      <c r="AY5" s="109" t="s">
        <v>183</v>
      </c>
      <c r="AZ5" s="77">
        <f t="shared" ref="AZ5:BB5" si="41">AZ4/(3-SUM($AZ3:$BB3))</f>
        <v>0.660898377030371</v>
      </c>
      <c r="BA5" s="77">
        <f t="shared" si="41"/>
        <v>0.168471980851346</v>
      </c>
      <c r="BB5" s="77">
        <f t="shared" si="41"/>
        <v>0.170629642118283</v>
      </c>
      <c r="BC5" s="77">
        <f t="shared" ref="BC5:BE5" si="42">BC4/(3-SUM($BC3:$BE3))</f>
        <v>0.429190190556647</v>
      </c>
      <c r="BD5" s="77">
        <f t="shared" si="42"/>
        <v>0.263771712093787</v>
      </c>
      <c r="BE5" s="77">
        <f t="shared" si="42"/>
        <v>0.307038097349566</v>
      </c>
      <c r="BF5" s="77">
        <f>BF4/(2-SUM($BF3:$BG3))</f>
        <v>0.811272383022352</v>
      </c>
      <c r="BG5" s="77">
        <f>BG4/(2-SUM($BF3:$BG3))</f>
        <v>0.188727616977648</v>
      </c>
      <c r="BH5" s="77">
        <f t="shared" ref="BH5:BJ5" si="43">BH4/(3-SUM($BH3:$BJ3))</f>
        <v>0.261925193849195</v>
      </c>
      <c r="BI5" s="77">
        <f t="shared" si="43"/>
        <v>0.368535746550484</v>
      </c>
      <c r="BJ5" s="77">
        <f t="shared" si="43"/>
        <v>0.369539059600323</v>
      </c>
      <c r="BL5">
        <f t="shared" ref="BL5:BV5" si="44">AZ$7*P5</f>
        <v>0.0450443917075822</v>
      </c>
      <c r="BM5">
        <f t="shared" si="44"/>
        <v>0.330787188345214</v>
      </c>
      <c r="BN5">
        <f t="shared" si="44"/>
        <v>0.0626855551788269</v>
      </c>
      <c r="BO5">
        <f t="shared" si="44"/>
        <v>0.0573964413914689</v>
      </c>
      <c r="BP5">
        <f t="shared" si="44"/>
        <v>0.153245599827641</v>
      </c>
      <c r="BQ5">
        <f t="shared" si="44"/>
        <v>0.299982752908643</v>
      </c>
      <c r="BR5">
        <f t="shared" si="44"/>
        <v>0.000530636191511176</v>
      </c>
      <c r="BS5">
        <f t="shared" si="44"/>
        <v>0.291198609859543</v>
      </c>
      <c r="BT5">
        <f t="shared" si="44"/>
        <v>0.000185755625247037</v>
      </c>
      <c r="BU5">
        <f t="shared" si="44"/>
        <v>0.177331538689</v>
      </c>
      <c r="BV5">
        <f t="shared" si="44"/>
        <v>0.134444854941328</v>
      </c>
      <c r="BX5" s="83">
        <f t="shared" si="6"/>
        <v>0.438517135231624</v>
      </c>
      <c r="BY5" s="84">
        <f t="shared" si="7"/>
        <v>0.510624794127752</v>
      </c>
      <c r="BZ5" s="85">
        <f t="shared" si="8"/>
        <v>0.291729246051054</v>
      </c>
      <c r="CA5" s="86">
        <f t="shared" si="9"/>
        <v>0.311962149255575</v>
      </c>
      <c r="CC5">
        <f t="shared" ref="CC5:CF5" si="45">BX5/SUM(BX$2:BX$11)</f>
        <v>0.108295369545558</v>
      </c>
      <c r="CD5">
        <f t="shared" si="45"/>
        <v>0.115200962152999</v>
      </c>
      <c r="CE5">
        <f t="shared" si="45"/>
        <v>0.0732272674841822</v>
      </c>
      <c r="CF5">
        <f t="shared" si="45"/>
        <v>0.059613253451995</v>
      </c>
      <c r="CH5">
        <f t="shared" ref="CH5:CK5" si="46">CC5*LN(CC5)</f>
        <v>-0.240729006084029</v>
      </c>
      <c r="CI5">
        <f t="shared" si="46"/>
        <v>-0.248958170276892</v>
      </c>
      <c r="CJ5">
        <f t="shared" si="46"/>
        <v>-0.19142980151405</v>
      </c>
      <c r="CK5">
        <f t="shared" si="46"/>
        <v>-0.168102063543253</v>
      </c>
      <c r="CL5" s="109" t="s">
        <v>183</v>
      </c>
      <c r="CM5">
        <f t="shared" ref="CM5:CP5" si="47">CM4/(4-SUM($CM3:$CP3))</f>
        <v>0.204098280138538</v>
      </c>
      <c r="CN5">
        <f t="shared" si="47"/>
        <v>0.108335527876884</v>
      </c>
      <c r="CO5">
        <f t="shared" si="47"/>
        <v>0.467740750213415</v>
      </c>
      <c r="CP5">
        <f t="shared" si="47"/>
        <v>0.219825441771164</v>
      </c>
      <c r="CR5">
        <f t="shared" ref="CR5:CU5" si="48">CM$7*BX5</f>
        <v>0.073996985839272</v>
      </c>
      <c r="CS5">
        <f t="shared" si="48"/>
        <v>0.0515778741974639</v>
      </c>
      <c r="CT5">
        <f t="shared" si="48"/>
        <v>0.11109893698987</v>
      </c>
      <c r="CU5">
        <f t="shared" si="48"/>
        <v>0.109005211631492</v>
      </c>
      <c r="CV5" s="87">
        <f t="shared" si="14"/>
        <v>0.345679008658098</v>
      </c>
      <c r="CX5">
        <f t="shared" si="26"/>
        <v>0.091501098735382</v>
      </c>
    </row>
    <row r="6" spans="1:102">
      <c r="A6" s="107" t="s">
        <v>91</v>
      </c>
      <c r="B6" s="115">
        <v>2016</v>
      </c>
      <c r="C6" s="107" t="s">
        <v>84</v>
      </c>
      <c r="D6">
        <v>10046</v>
      </c>
      <c r="E6">
        <v>4.8199283</v>
      </c>
      <c r="F6">
        <v>173098</v>
      </c>
      <c r="G6">
        <v>165</v>
      </c>
      <c r="H6">
        <v>565</v>
      </c>
      <c r="I6">
        <v>21</v>
      </c>
      <c r="J6">
        <v>3608</v>
      </c>
      <c r="K6">
        <v>26.399416</v>
      </c>
      <c r="L6">
        <v>559400</v>
      </c>
      <c r="M6">
        <v>8714</v>
      </c>
      <c r="N6">
        <v>95494</v>
      </c>
      <c r="P6" s="82">
        <f t="shared" ref="P6:S6" si="49">(D6-MIN(D$2:D$11))/(MAX(D$2:D$11)-MIN(D$2:D$11))+0.001</f>
        <v>0.0977741935483871</v>
      </c>
      <c r="Q6" s="108">
        <f t="shared" si="49"/>
        <v>0.872640603583104</v>
      </c>
      <c r="R6" s="108">
        <f t="shared" si="49"/>
        <v>0.605162746602209</v>
      </c>
      <c r="S6" s="108">
        <f t="shared" si="49"/>
        <v>0.225137931034483</v>
      </c>
      <c r="T6" s="108">
        <f t="shared" si="16"/>
        <v>0.489304093567251</v>
      </c>
      <c r="U6" s="108">
        <f t="shared" ref="U6:Z6" si="50">(I6-MIN(I$2:I$11))/(MAX(I$2:I$11)-MIN(I$2:I$11))+0.001</f>
        <v>0.001</v>
      </c>
      <c r="V6" s="108" cm="1">
        <f t="array" ref="V6">(MAX(J$2:J$11-J6)/(MAX(J$2:J$11)-MIN(J$2:J$11))+0.001)</f>
        <v>0.0219601081812035</v>
      </c>
      <c r="W6" s="108" cm="1">
        <f t="array" ref="W6">(MAX(K$2:K$11-K6)/(MAX(K$2:K$11)-MIN(K$2:K$11))+0.001)</f>
        <v>0.52798298034699</v>
      </c>
      <c r="X6" s="108">
        <f t="shared" si="50"/>
        <v>0.251360921766781</v>
      </c>
      <c r="Y6" s="108">
        <f t="shared" si="50"/>
        <v>0.478007014809041</v>
      </c>
      <c r="Z6" s="108">
        <f t="shared" si="50"/>
        <v>0.560605937776823</v>
      </c>
      <c r="AB6">
        <f t="shared" ref="AB6:AL6" si="51">P6/SUM(P$2:P$11)</f>
        <v>0.0387051462137658</v>
      </c>
      <c r="AC6">
        <f t="shared" si="51"/>
        <v>0.157626707774163</v>
      </c>
      <c r="AD6">
        <f t="shared" si="51"/>
        <v>0.125749964908285</v>
      </c>
      <c r="AE6">
        <f t="shared" si="51"/>
        <v>0.0780762944951569</v>
      </c>
      <c r="AF6">
        <f t="shared" si="51"/>
        <v>0.0959665549026429</v>
      </c>
      <c r="AG6">
        <f t="shared" si="51"/>
        <v>0.000210084033613445</v>
      </c>
      <c r="AH6">
        <f t="shared" si="51"/>
        <v>0.00944626544008795</v>
      </c>
      <c r="AI6">
        <f t="shared" si="51"/>
        <v>0.090105209280308</v>
      </c>
      <c r="AJ6">
        <f t="shared" si="51"/>
        <v>0.0404869797943061</v>
      </c>
      <c r="AK6">
        <f t="shared" si="51"/>
        <v>0.0920454221404418</v>
      </c>
      <c r="AL6">
        <f t="shared" si="51"/>
        <v>0.117895859881079</v>
      </c>
      <c r="AN6">
        <f t="shared" ref="AN6:AX6" si="52">AB6*LN(AB6)</f>
        <v>-0.125860725272543</v>
      </c>
      <c r="AO6">
        <f t="shared" si="52"/>
        <v>-0.291219385792033</v>
      </c>
      <c r="AP6">
        <f t="shared" si="52"/>
        <v>-0.260737490683249</v>
      </c>
      <c r="AQ6">
        <f t="shared" si="52"/>
        <v>-0.19909992228388</v>
      </c>
      <c r="AR6">
        <f t="shared" si="52"/>
        <v>-0.224922144193955</v>
      </c>
      <c r="AS6">
        <f t="shared" si="52"/>
        <v>-0.00177899221580367</v>
      </c>
      <c r="AT6">
        <f t="shared" si="52"/>
        <v>-0.0440397723517028</v>
      </c>
      <c r="AU6">
        <f t="shared" si="52"/>
        <v>-0.216863172252412</v>
      </c>
      <c r="AV6">
        <f t="shared" si="52"/>
        <v>-0.129832628278202</v>
      </c>
      <c r="AW6">
        <f t="shared" si="52"/>
        <v>-0.219571878940988</v>
      </c>
      <c r="AX6">
        <f t="shared" si="52"/>
        <v>-0.25205587659215</v>
      </c>
      <c r="AY6" s="77" t="s">
        <v>184</v>
      </c>
      <c r="AZ6" s="110">
        <v>0.26049795615013</v>
      </c>
      <c r="BA6" s="110">
        <v>0.633345720302242</v>
      </c>
      <c r="BB6" s="110">
        <v>0.106156323547628</v>
      </c>
      <c r="BC6" s="110">
        <v>0.0806878306878307</v>
      </c>
      <c r="BD6" s="110">
        <v>0.626984126984127</v>
      </c>
      <c r="BE6" s="110">
        <v>0.292328042328042</v>
      </c>
      <c r="BF6" s="110">
        <v>0.25</v>
      </c>
      <c r="BG6" s="110">
        <v>0.75</v>
      </c>
      <c r="BH6" s="110">
        <v>0.10958605664488</v>
      </c>
      <c r="BI6" s="110">
        <v>0.581263616557734</v>
      </c>
      <c r="BJ6" s="110">
        <v>0.309150326797386</v>
      </c>
      <c r="BL6">
        <f t="shared" ref="BL6:BV6" si="53">AZ$7*P6</f>
        <v>0.0450443917075822</v>
      </c>
      <c r="BM6">
        <f t="shared" si="53"/>
        <v>0.349849341349142</v>
      </c>
      <c r="BN6">
        <f t="shared" si="53"/>
        <v>0.0837502776016636</v>
      </c>
      <c r="BO6">
        <f t="shared" si="53"/>
        <v>0.0573964413914689</v>
      </c>
      <c r="BP6">
        <f t="shared" si="53"/>
        <v>0.217925239214877</v>
      </c>
      <c r="BQ6">
        <f t="shared" si="53"/>
        <v>0.000299683069838804</v>
      </c>
      <c r="BR6">
        <f t="shared" si="53"/>
        <v>0.0116528281704472</v>
      </c>
      <c r="BS6">
        <f t="shared" si="53"/>
        <v>0.247816102472943</v>
      </c>
      <c r="BT6">
        <f t="shared" si="53"/>
        <v>0.0466917051854601</v>
      </c>
      <c r="BU6">
        <f t="shared" si="53"/>
        <v>0.227005379113444</v>
      </c>
      <c r="BV6">
        <f t="shared" si="53"/>
        <v>0.190238649960332</v>
      </c>
      <c r="BX6" s="83">
        <f t="shared" si="6"/>
        <v>0.478644010658388</v>
      </c>
      <c r="BY6" s="84">
        <f t="shared" si="7"/>
        <v>0.275621363676185</v>
      </c>
      <c r="BZ6" s="85">
        <f t="shared" si="8"/>
        <v>0.25946893064339</v>
      </c>
      <c r="CA6" s="86">
        <f t="shared" si="9"/>
        <v>0.463935734259236</v>
      </c>
      <c r="CC6">
        <f t="shared" ref="CC6:CF6" si="54">BX6/SUM(BX$2:BX$11)</f>
        <v>0.118205027467487</v>
      </c>
      <c r="CD6">
        <f t="shared" si="54"/>
        <v>0.0621823433773065</v>
      </c>
      <c r="CE6">
        <f t="shared" si="54"/>
        <v>0.065129571495664</v>
      </c>
      <c r="CF6">
        <f t="shared" si="54"/>
        <v>0.0886540837657054</v>
      </c>
      <c r="CH6">
        <f t="shared" ref="CH6:CK6" si="55">CC6*LN(CC6)</f>
        <v>-0.25240728993291</v>
      </c>
      <c r="CI6">
        <f t="shared" si="55"/>
        <v>-0.172722911976119</v>
      </c>
      <c r="CJ6">
        <f t="shared" si="55"/>
        <v>-0.177893386617419</v>
      </c>
      <c r="CK6">
        <f t="shared" si="55"/>
        <v>-0.214810013545336</v>
      </c>
      <c r="CL6" s="77" t="s">
        <v>184</v>
      </c>
      <c r="CM6" s="111">
        <v>0.133389037433155</v>
      </c>
      <c r="CN6" s="111">
        <v>0.0936831550802139</v>
      </c>
      <c r="CO6" s="111">
        <v>0.293917112299465</v>
      </c>
      <c r="CP6" s="111">
        <v>0.479010695187166</v>
      </c>
      <c r="CR6">
        <f t="shared" ref="CR6:CU6" si="56">CM$7*BX6</f>
        <v>0.0807681416144281</v>
      </c>
      <c r="CS6">
        <f t="shared" si="56"/>
        <v>0.0278403324423511</v>
      </c>
      <c r="CT6">
        <f t="shared" si="56"/>
        <v>0.0988132755511738</v>
      </c>
      <c r="CU6">
        <f t="shared" si="56"/>
        <v>0.162107528163325</v>
      </c>
      <c r="CV6" s="87">
        <f t="shared" si="14"/>
        <v>0.369529277771278</v>
      </c>
      <c r="CX6">
        <f t="shared" si="26"/>
        <v>0.0897907085828009</v>
      </c>
    </row>
    <row r="7" spans="1:102">
      <c r="A7" s="107" t="s">
        <v>91</v>
      </c>
      <c r="B7" s="115">
        <v>2017</v>
      </c>
      <c r="C7" s="107" t="s">
        <v>84</v>
      </c>
      <c r="D7">
        <v>10046</v>
      </c>
      <c r="E7">
        <v>4.8879156</v>
      </c>
      <c r="F7">
        <v>177005</v>
      </c>
      <c r="G7">
        <v>167</v>
      </c>
      <c r="H7">
        <v>670</v>
      </c>
      <c r="I7">
        <v>22</v>
      </c>
      <c r="J7">
        <v>3577</v>
      </c>
      <c r="K7">
        <v>22.976606</v>
      </c>
      <c r="L7">
        <v>675400</v>
      </c>
      <c r="M7">
        <v>9385</v>
      </c>
      <c r="N7">
        <v>97777</v>
      </c>
      <c r="P7" s="82">
        <f t="shared" ref="P7:S7" si="57">(D7-MIN(D$2:D$11))/(MAX(D$2:D$11)-MIN(D$2:D$11))+0.001</f>
        <v>0.0977741935483871</v>
      </c>
      <c r="Q7" s="108">
        <f t="shared" si="57"/>
        <v>1.001</v>
      </c>
      <c r="R7" s="108">
        <f t="shared" si="57"/>
        <v>0.661712993385344</v>
      </c>
      <c r="S7" s="108">
        <f t="shared" si="57"/>
        <v>0.236632183908046</v>
      </c>
      <c r="T7" s="108">
        <f t="shared" si="16"/>
        <v>0.591643274853801</v>
      </c>
      <c r="U7" s="108">
        <f t="shared" ref="U7:Z7" si="58">(I7-MIN(I$2:I$11))/(MAX(I$2:I$11)-MIN(I$2:I$11))+0.001</f>
        <v>0.251</v>
      </c>
      <c r="V7" s="108" cm="1">
        <f t="array" ref="V7">(MAX(J$2:J$11-J7)/(MAX(J$2:J$11)-MIN(J$2:J$11))+0.001)</f>
        <v>0.0324401622718053</v>
      </c>
      <c r="W7" s="108" cm="1">
        <f t="array" ref="W7">(MAX(K$2:K$11-K7)/(MAX(K$2:K$11)-MIN(K$2:K$11))+0.001)</f>
        <v>0.717278208310527</v>
      </c>
      <c r="X7" s="108">
        <f t="shared" si="58"/>
        <v>0.781321997039528</v>
      </c>
      <c r="Y7" s="108">
        <f t="shared" si="58"/>
        <v>0.582605611847233</v>
      </c>
      <c r="Z7" s="108">
        <f t="shared" si="58"/>
        <v>0.621889592784474</v>
      </c>
      <c r="AB7">
        <f t="shared" ref="AB7:AL7" si="59">P7/SUM(P$2:P$11)</f>
        <v>0.0387051462137658</v>
      </c>
      <c r="AC7">
        <f t="shared" si="59"/>
        <v>0.180812506126883</v>
      </c>
      <c r="AD7">
        <f t="shared" si="59"/>
        <v>0.13750083950931</v>
      </c>
      <c r="AE7">
        <f t="shared" si="59"/>
        <v>0.0820624227687647</v>
      </c>
      <c r="AF7">
        <f t="shared" si="59"/>
        <v>0.116038201121718</v>
      </c>
      <c r="AG7">
        <f t="shared" si="59"/>
        <v>0.0527310924369748</v>
      </c>
      <c r="AH7">
        <f t="shared" si="59"/>
        <v>0.0139543203162037</v>
      </c>
      <c r="AI7">
        <f t="shared" si="59"/>
        <v>0.122410201612085</v>
      </c>
      <c r="AJ7">
        <f t="shared" si="59"/>
        <v>0.125848392362026</v>
      </c>
      <c r="AK7">
        <f t="shared" si="59"/>
        <v>0.112187013626342</v>
      </c>
      <c r="AL7">
        <f t="shared" si="59"/>
        <v>0.130783859662949</v>
      </c>
      <c r="AN7">
        <f t="shared" ref="AN7:AX7" si="60">AB7*LN(AB7)</f>
        <v>-0.125860725272543</v>
      </c>
      <c r="AO7">
        <f t="shared" si="60"/>
        <v>-0.309242664116833</v>
      </c>
      <c r="AP7">
        <f t="shared" si="60"/>
        <v>-0.27281888844276</v>
      </c>
      <c r="AQ7">
        <f t="shared" si="60"/>
        <v>-0.20517862967224</v>
      </c>
      <c r="AR7">
        <f t="shared" si="60"/>
        <v>-0.249927234305088</v>
      </c>
      <c r="AS7">
        <f t="shared" si="60"/>
        <v>-0.155163876477209</v>
      </c>
      <c r="AT7">
        <f t="shared" si="60"/>
        <v>-0.059612383598574</v>
      </c>
      <c r="AU7">
        <f t="shared" si="60"/>
        <v>-0.257107641300023</v>
      </c>
      <c r="AV7">
        <f t="shared" si="60"/>
        <v>-0.260843110082348</v>
      </c>
      <c r="AW7">
        <f t="shared" si="60"/>
        <v>-0.245418968766872</v>
      </c>
      <c r="AX7">
        <f t="shared" si="60"/>
        <v>-0.266041736376769</v>
      </c>
      <c r="AY7" s="77" t="s">
        <v>185</v>
      </c>
      <c r="AZ7">
        <f t="shared" ref="AZ7:BJ7" si="61">AVERAGE(AZ5:AZ6)</f>
        <v>0.46069816659025</v>
      </c>
      <c r="BA7">
        <f t="shared" si="61"/>
        <v>0.400908850576794</v>
      </c>
      <c r="BB7">
        <f t="shared" si="61"/>
        <v>0.138392982832955</v>
      </c>
      <c r="BC7">
        <f t="shared" si="61"/>
        <v>0.254939010622239</v>
      </c>
      <c r="BD7">
        <f t="shared" si="61"/>
        <v>0.445377919538957</v>
      </c>
      <c r="BE7">
        <f t="shared" si="61"/>
        <v>0.299683069838804</v>
      </c>
      <c r="BF7">
        <f t="shared" si="61"/>
        <v>0.530636191511176</v>
      </c>
      <c r="BG7">
        <f t="shared" si="61"/>
        <v>0.469363808488824</v>
      </c>
      <c r="BH7">
        <f t="shared" si="61"/>
        <v>0.185755625247037</v>
      </c>
      <c r="BI7">
        <f t="shared" si="61"/>
        <v>0.474899681554109</v>
      </c>
      <c r="BJ7">
        <f t="shared" si="61"/>
        <v>0.339344693198854</v>
      </c>
      <c r="BL7">
        <f t="shared" ref="BL7:BV7" si="62">AZ$7*P7</f>
        <v>0.0450443917075822</v>
      </c>
      <c r="BM7">
        <f t="shared" si="62"/>
        <v>0.401309759427371</v>
      </c>
      <c r="BN7">
        <f t="shared" si="62"/>
        <v>0.0915764349339214</v>
      </c>
      <c r="BO7">
        <f t="shared" si="62"/>
        <v>0.0603267748468969</v>
      </c>
      <c r="BP7">
        <f t="shared" si="62"/>
        <v>0.263504850863601</v>
      </c>
      <c r="BQ7">
        <f t="shared" si="62"/>
        <v>0.0752204505295398</v>
      </c>
      <c r="BR7">
        <f t="shared" si="62"/>
        <v>0.0172139241599153</v>
      </c>
      <c r="BS7">
        <f t="shared" si="62"/>
        <v>0.336664431598669</v>
      </c>
      <c r="BT7">
        <f t="shared" si="62"/>
        <v>0.145134956079341</v>
      </c>
      <c r="BU7">
        <f t="shared" si="62"/>
        <v>0.276679219537888</v>
      </c>
      <c r="BV7">
        <f t="shared" si="62"/>
        <v>0.211034933067008</v>
      </c>
      <c r="BX7" s="83">
        <f t="shared" si="6"/>
        <v>0.537930586068874</v>
      </c>
      <c r="BY7" s="84">
        <f t="shared" si="7"/>
        <v>0.399052076240038</v>
      </c>
      <c r="BZ7" s="85">
        <f t="shared" si="8"/>
        <v>0.353878355758584</v>
      </c>
      <c r="CA7" s="86">
        <f t="shared" si="9"/>
        <v>0.632849108684237</v>
      </c>
      <c r="CC7">
        <f t="shared" ref="CC7:CF7" si="63">BX7/SUM(BX$2:BX$11)</f>
        <v>0.132846328975074</v>
      </c>
      <c r="CD7">
        <f t="shared" si="63"/>
        <v>0.0900292811094931</v>
      </c>
      <c r="CE7">
        <f t="shared" si="63"/>
        <v>0.0888273814325131</v>
      </c>
      <c r="CF7">
        <f t="shared" si="63"/>
        <v>0.120931960505104</v>
      </c>
      <c r="CH7">
        <f t="shared" ref="CH7:CK7" si="64">CC7*LN(CC7)</f>
        <v>-0.268158583393583</v>
      </c>
      <c r="CI7">
        <f t="shared" si="64"/>
        <v>-0.216756326225471</v>
      </c>
      <c r="CJ7">
        <f t="shared" si="64"/>
        <v>-0.21505644914188</v>
      </c>
      <c r="CK7">
        <f t="shared" si="64"/>
        <v>-0.255472056087605</v>
      </c>
      <c r="CL7" s="77" t="s">
        <v>185</v>
      </c>
      <c r="CM7">
        <f t="shared" ref="CM7:CP7" si="65">AVERAGE(CM5:CM6)</f>
        <v>0.168743658785847</v>
      </c>
      <c r="CN7">
        <f t="shared" si="65"/>
        <v>0.101009341478549</v>
      </c>
      <c r="CO7">
        <f t="shared" si="65"/>
        <v>0.38082893125644</v>
      </c>
      <c r="CP7">
        <f t="shared" si="65"/>
        <v>0.349418068479165</v>
      </c>
      <c r="CR7">
        <f t="shared" ref="CR7:CU7" si="66">CM$7*BX7</f>
        <v>0.0907723752660766</v>
      </c>
      <c r="CS7">
        <f t="shared" si="66"/>
        <v>0.0403079874366539</v>
      </c>
      <c r="CT7">
        <f t="shared" si="66"/>
        <v>0.134767116018328</v>
      </c>
      <c r="CU7">
        <f t="shared" si="66"/>
        <v>0.221128913195207</v>
      </c>
      <c r="CV7" s="87">
        <f t="shared" si="14"/>
        <v>0.486976391916266</v>
      </c>
      <c r="CX7">
        <f t="shared" si="26"/>
        <v>0.112769745642202</v>
      </c>
    </row>
    <row r="8" spans="1:102">
      <c r="A8" s="107" t="s">
        <v>91</v>
      </c>
      <c r="B8" s="115">
        <v>2018</v>
      </c>
      <c r="C8" s="107" t="s">
        <v>84</v>
      </c>
      <c r="D8">
        <v>10046</v>
      </c>
      <c r="E8">
        <v>4.358252</v>
      </c>
      <c r="F8">
        <v>149368</v>
      </c>
      <c r="G8">
        <v>169</v>
      </c>
      <c r="H8">
        <v>775</v>
      </c>
      <c r="I8">
        <v>22</v>
      </c>
      <c r="J8">
        <v>3394</v>
      </c>
      <c r="K8">
        <v>21.694052</v>
      </c>
      <c r="L8">
        <v>723484</v>
      </c>
      <c r="M8">
        <v>10056</v>
      </c>
      <c r="N8">
        <v>84478</v>
      </c>
      <c r="P8" s="82">
        <f t="shared" ref="P8:S8" si="67">(D8-MIN(D$2:D$11))/(MAX(D$2:D$11)-MIN(D$2:D$11))+0.001</f>
        <v>0.0977741935483871</v>
      </c>
      <c r="Q8" s="108">
        <f t="shared" si="67"/>
        <v>0.001</v>
      </c>
      <c r="R8" s="108">
        <f t="shared" si="67"/>
        <v>0.26169272966753</v>
      </c>
      <c r="S8" s="108">
        <f t="shared" si="67"/>
        <v>0.248126436781609</v>
      </c>
      <c r="T8" s="108">
        <f t="shared" si="16"/>
        <v>0.693982456140351</v>
      </c>
      <c r="U8" s="108">
        <f t="shared" ref="U8:Z8" si="68">(I8-MIN(I$2:I$11))/(MAX(I$2:I$11)-MIN(I$2:I$11))+0.001</f>
        <v>0.251</v>
      </c>
      <c r="V8" s="108" cm="1">
        <f t="array" ref="V8">(MAX(J$2:J$11-J8)/(MAX(J$2:J$11)-MIN(J$2:J$11))+0.001)</f>
        <v>0.0943062880324544</v>
      </c>
      <c r="W8" s="108" cm="1">
        <f t="array" ref="W8">(MAX(K$2:K$11-K8)/(MAX(K$2:K$11)-MIN(K$2:K$11))+0.001)</f>
        <v>0.788208628580875</v>
      </c>
      <c r="X8" s="108">
        <f t="shared" si="68"/>
        <v>1.001</v>
      </c>
      <c r="Y8" s="108">
        <f t="shared" si="68"/>
        <v>0.687204208885425</v>
      </c>
      <c r="Z8" s="108">
        <f t="shared" si="68"/>
        <v>0.264898209540171</v>
      </c>
      <c r="AB8">
        <f t="shared" ref="AB8:AL8" si="69">P8/SUM(P$2:P$11)</f>
        <v>0.0387051462137658</v>
      </c>
      <c r="AC8">
        <f t="shared" si="69"/>
        <v>0.000180631874252631</v>
      </c>
      <c r="AD8">
        <f t="shared" si="69"/>
        <v>0.0543785151303714</v>
      </c>
      <c r="AE8">
        <f t="shared" si="69"/>
        <v>0.0860485510423725</v>
      </c>
      <c r="AF8">
        <f t="shared" si="69"/>
        <v>0.136109847340794</v>
      </c>
      <c r="AG8">
        <f t="shared" si="69"/>
        <v>0.0527310924369748</v>
      </c>
      <c r="AH8">
        <f t="shared" si="69"/>
        <v>0.0405663861977902</v>
      </c>
      <c r="AI8">
        <f t="shared" si="69"/>
        <v>0.134515137946585</v>
      </c>
      <c r="AJ8">
        <f t="shared" si="69"/>
        <v>0.161232169619838</v>
      </c>
      <c r="AK8">
        <f t="shared" si="69"/>
        <v>0.132328605112242</v>
      </c>
      <c r="AL8">
        <f t="shared" si="69"/>
        <v>0.0557082972016782</v>
      </c>
      <c r="AN8">
        <f t="shared" ref="AN8:AX8" si="70">AB8*LN(AB8)</f>
        <v>-0.125860725272543</v>
      </c>
      <c r="AO8">
        <f t="shared" si="70"/>
        <v>-0.00155687505492598</v>
      </c>
      <c r="AP8">
        <f t="shared" si="70"/>
        <v>-0.158338606974206</v>
      </c>
      <c r="AQ8">
        <f t="shared" si="70"/>
        <v>-0.211063637285122</v>
      </c>
      <c r="AR8">
        <f t="shared" si="70"/>
        <v>-0.271442918263522</v>
      </c>
      <c r="AS8">
        <f t="shared" si="70"/>
        <v>-0.155163876477209</v>
      </c>
      <c r="AT8">
        <f t="shared" si="70"/>
        <v>-0.130007782513458</v>
      </c>
      <c r="AU8">
        <f t="shared" si="70"/>
        <v>-0.269847931066931</v>
      </c>
      <c r="AV8">
        <f t="shared" si="70"/>
        <v>-0.294234183411799</v>
      </c>
      <c r="AW8">
        <f t="shared" si="70"/>
        <v>-0.267630239275799</v>
      </c>
      <c r="AX8">
        <f t="shared" si="70"/>
        <v>-0.160864737488163</v>
      </c>
      <c r="BL8">
        <f t="shared" ref="BL8:BV8" si="71">AZ$7*P8</f>
        <v>0.0450443917075822</v>
      </c>
      <c r="BM8">
        <f t="shared" si="71"/>
        <v>0.000400908850576794</v>
      </c>
      <c r="BN8">
        <f t="shared" si="71"/>
        <v>0.0362164374443877</v>
      </c>
      <c r="BO8">
        <f t="shared" si="71"/>
        <v>0.0632571083023249</v>
      </c>
      <c r="BP8">
        <f t="shared" si="71"/>
        <v>0.309084462512325</v>
      </c>
      <c r="BQ8">
        <f t="shared" si="71"/>
        <v>0.0752204505295398</v>
      </c>
      <c r="BR8">
        <f t="shared" si="71"/>
        <v>0.0500423295170976</v>
      </c>
      <c r="BS8">
        <f t="shared" si="71"/>
        <v>0.369956603794472</v>
      </c>
      <c r="BT8">
        <f t="shared" si="71"/>
        <v>0.185941380872284</v>
      </c>
      <c r="BU8">
        <f t="shared" si="71"/>
        <v>0.326353059962332</v>
      </c>
      <c r="BV8">
        <f t="shared" si="71"/>
        <v>0.0898918016453352</v>
      </c>
      <c r="BX8" s="83">
        <f t="shared" si="6"/>
        <v>0.0816617380025467</v>
      </c>
      <c r="BY8" s="84">
        <f t="shared" si="7"/>
        <v>0.44756202134419</v>
      </c>
      <c r="BZ8" s="85">
        <f t="shared" si="8"/>
        <v>0.41999893331157</v>
      </c>
      <c r="CA8" s="86">
        <f t="shared" si="9"/>
        <v>0.602186242479951</v>
      </c>
      <c r="CC8">
        <f t="shared" ref="CC8:CF8" si="72">BX8/SUM(BX$2:BX$11)</f>
        <v>0.0201670297103605</v>
      </c>
      <c r="CD8">
        <f t="shared" si="72"/>
        <v>0.100973505546408</v>
      </c>
      <c r="CE8">
        <f t="shared" si="72"/>
        <v>0.105424377737209</v>
      </c>
      <c r="CF8">
        <f t="shared" si="72"/>
        <v>0.115072553461773</v>
      </c>
      <c r="CH8">
        <f t="shared" ref="CH8:CK8" si="73">CC8*LN(CC8)</f>
        <v>-0.0787261589281971</v>
      </c>
      <c r="CI8">
        <f t="shared" si="73"/>
        <v>-0.231521859849178</v>
      </c>
      <c r="CJ8">
        <f t="shared" si="73"/>
        <v>-0.237179693732254</v>
      </c>
      <c r="CK8">
        <f t="shared" si="73"/>
        <v>-0.248809006284014</v>
      </c>
      <c r="CR8">
        <f t="shared" ref="CR8:CU8" si="74">CM$7*BX8</f>
        <v>0.0137799004533609</v>
      </c>
      <c r="CS8">
        <f t="shared" si="74"/>
        <v>0.0452079450467848</v>
      </c>
      <c r="CT8">
        <f t="shared" si="74"/>
        <v>0.15994774490189</v>
      </c>
      <c r="CU8">
        <f t="shared" si="74"/>
        <v>0.210414753712071</v>
      </c>
      <c r="CV8" s="87">
        <f t="shared" si="14"/>
        <v>0.429350344114107</v>
      </c>
      <c r="CX8">
        <f t="shared" si="26"/>
        <v>0.102577844974337</v>
      </c>
    </row>
    <row r="9" spans="1:102">
      <c r="A9" s="107" t="s">
        <v>91</v>
      </c>
      <c r="B9" s="115">
        <v>2019</v>
      </c>
      <c r="C9" s="107" t="s">
        <v>84</v>
      </c>
      <c r="D9">
        <v>10045</v>
      </c>
      <c r="E9">
        <v>4.4424092</v>
      </c>
      <c r="F9">
        <v>166394</v>
      </c>
      <c r="G9">
        <v>196</v>
      </c>
      <c r="H9">
        <v>880</v>
      </c>
      <c r="I9">
        <v>22</v>
      </c>
      <c r="J9">
        <v>2500</v>
      </c>
      <c r="K9">
        <v>20.411497</v>
      </c>
      <c r="L9">
        <v>711655</v>
      </c>
      <c r="M9">
        <v>10727</v>
      </c>
      <c r="N9">
        <v>94358</v>
      </c>
      <c r="P9" s="82">
        <f t="shared" ref="P9:S9" si="75">(D9-MIN(D$2:D$11))/(MAX(D$2:D$11)-MIN(D$2:D$11))+0.001</f>
        <v>0.0655161290322581</v>
      </c>
      <c r="Q9" s="108">
        <f t="shared" si="75"/>
        <v>0.15988801873491</v>
      </c>
      <c r="R9" s="108">
        <f t="shared" si="75"/>
        <v>0.50812848644502</v>
      </c>
      <c r="S9" s="108">
        <f t="shared" si="75"/>
        <v>0.403298850574713</v>
      </c>
      <c r="T9" s="108">
        <f t="shared" si="16"/>
        <v>0.796321637426901</v>
      </c>
      <c r="U9" s="108">
        <f t="shared" ref="U9:Z9" si="76">(I9-MIN(I$2:I$11))/(MAX(I$2:I$11)-MIN(I$2:I$11))+0.001</f>
        <v>0.251</v>
      </c>
      <c r="V9" s="108" cm="1">
        <f t="array" ref="V9">(MAX(J$2:J$11-J9)/(MAX(J$2:J$11)-MIN(J$2:J$11))+0.001)</f>
        <v>0.39653752535497</v>
      </c>
      <c r="W9" s="108" cm="1">
        <f t="array" ref="W9">(MAX(K$2:K$11-K9)/(MAX(K$2:K$11)-MIN(K$2:K$11))+0.001)</f>
        <v>0.859139104155264</v>
      </c>
      <c r="X9" s="108">
        <f t="shared" si="76"/>
        <v>0.946957676212058</v>
      </c>
      <c r="Y9" s="108">
        <f t="shared" si="76"/>
        <v>0.791802805923617</v>
      </c>
      <c r="Z9" s="108">
        <f t="shared" si="76"/>
        <v>0.530111749389311</v>
      </c>
      <c r="AB9">
        <f t="shared" ref="AB9:AL9" si="77">P9/SUM(P$2:P$11)</f>
        <v>0.0259353850083004</v>
      </c>
      <c r="AC9">
        <f t="shared" si="77"/>
        <v>0.0288808724946266</v>
      </c>
      <c r="AD9">
        <f t="shared" si="77"/>
        <v>0.105586703243256</v>
      </c>
      <c r="AE9">
        <f t="shared" si="77"/>
        <v>0.139861282736078</v>
      </c>
      <c r="AF9">
        <f t="shared" si="77"/>
        <v>0.156181493559869</v>
      </c>
      <c r="AG9">
        <f t="shared" si="77"/>
        <v>0.0527310924369748</v>
      </c>
      <c r="AH9">
        <f t="shared" si="77"/>
        <v>0.170572871979967</v>
      </c>
      <c r="AI9">
        <f t="shared" si="77"/>
        <v>0.146620083719234</v>
      </c>
      <c r="AJ9">
        <f t="shared" si="77"/>
        <v>0.152527513160669</v>
      </c>
      <c r="AK9">
        <f t="shared" si="77"/>
        <v>0.152470196598142</v>
      </c>
      <c r="AL9">
        <f t="shared" si="77"/>
        <v>0.111482908609856</v>
      </c>
      <c r="AN9">
        <f t="shared" ref="AN9:AX9" si="78">AB9*LN(AB9)</f>
        <v>-0.0947198392304981</v>
      </c>
      <c r="AO9">
        <f t="shared" si="78"/>
        <v>-0.102370440409825</v>
      </c>
      <c r="AP9">
        <f t="shared" si="78"/>
        <v>-0.237382436976025</v>
      </c>
      <c r="AQ9">
        <f t="shared" si="78"/>
        <v>-0.275121714614272</v>
      </c>
      <c r="AR9">
        <f t="shared" si="78"/>
        <v>-0.289987884047399</v>
      </c>
      <c r="AS9">
        <f t="shared" si="78"/>
        <v>-0.155163876477209</v>
      </c>
      <c r="AT9">
        <f t="shared" si="78"/>
        <v>-0.301673931413243</v>
      </c>
      <c r="AU9">
        <f t="shared" si="78"/>
        <v>-0.28149743856486</v>
      </c>
      <c r="AV9">
        <f t="shared" si="78"/>
        <v>-0.286814304498748</v>
      </c>
      <c r="AW9">
        <f t="shared" si="78"/>
        <v>-0.286763831637081</v>
      </c>
      <c r="AX9">
        <f t="shared" si="78"/>
        <v>-0.244580567894219</v>
      </c>
      <c r="BL9">
        <f t="shared" ref="BL9:BV9" si="79">AZ$7*P9</f>
        <v>0.0301831605272516</v>
      </c>
      <c r="BM9">
        <f t="shared" si="79"/>
        <v>0.0641005218120137</v>
      </c>
      <c r="BN9">
        <f t="shared" si="79"/>
        <v>0.0703214169015212</v>
      </c>
      <c r="BO9">
        <f t="shared" si="79"/>
        <v>0.102816609950603</v>
      </c>
      <c r="BP9">
        <f t="shared" si="79"/>
        <v>0.354664074161049</v>
      </c>
      <c r="BQ9">
        <f t="shared" si="79"/>
        <v>0.0752204505295398</v>
      </c>
      <c r="BR9">
        <f t="shared" si="79"/>
        <v>0.210417162245628</v>
      </c>
      <c r="BS9">
        <f t="shared" si="79"/>
        <v>0.403248801947991</v>
      </c>
      <c r="BT9">
        <f t="shared" si="79"/>
        <v>0.175902715227252</v>
      </c>
      <c r="BU9">
        <f t="shared" si="79"/>
        <v>0.376026900386775</v>
      </c>
      <c r="BV9">
        <f t="shared" si="79"/>
        <v>0.179890608957624</v>
      </c>
      <c r="BX9" s="83">
        <f t="shared" si="6"/>
        <v>0.164605099240786</v>
      </c>
      <c r="BY9" s="84">
        <f t="shared" si="7"/>
        <v>0.532701134641192</v>
      </c>
      <c r="BZ9" s="85">
        <f t="shared" si="8"/>
        <v>0.613665964193619</v>
      </c>
      <c r="CA9" s="86">
        <f t="shared" si="9"/>
        <v>0.731820224571652</v>
      </c>
      <c r="CC9">
        <f t="shared" ref="CC9:CF9" si="80">BX9/SUM(BX$2:BX$11)</f>
        <v>0.0406505666921055</v>
      </c>
      <c r="CD9">
        <f t="shared" si="80"/>
        <v>0.120181557880455</v>
      </c>
      <c r="CE9">
        <f t="shared" si="80"/>
        <v>0.154036944578675</v>
      </c>
      <c r="CF9">
        <f t="shared" si="80"/>
        <v>0.139844479956269</v>
      </c>
      <c r="CH9">
        <f t="shared" ref="CH9:CK9" si="81">CC9*LN(CC9)</f>
        <v>-0.130193297688212</v>
      </c>
      <c r="CI9">
        <f t="shared" si="81"/>
        <v>-0.254634879739477</v>
      </c>
      <c r="CJ9">
        <f t="shared" si="81"/>
        <v>-0.288135779198399</v>
      </c>
      <c r="CK9">
        <f t="shared" si="81"/>
        <v>-0.275105463566221</v>
      </c>
      <c r="CR9">
        <f t="shared" ref="CR9:CU9" si="82">CM$7*BX9</f>
        <v>0.0277760667006977</v>
      </c>
      <c r="CS9">
        <f t="shared" si="82"/>
        <v>0.0538077908149826</v>
      </c>
      <c r="CT9">
        <f t="shared" si="82"/>
        <v>0.233701753292309</v>
      </c>
      <c r="CU9">
        <f t="shared" si="82"/>
        <v>0.255711209343815</v>
      </c>
      <c r="CV9" s="87">
        <f t="shared" si="14"/>
        <v>0.570996820151804</v>
      </c>
      <c r="CX9">
        <f t="shared" si="26"/>
        <v>0.143754772053646</v>
      </c>
    </row>
    <row r="10" spans="1:102">
      <c r="A10" s="107" t="s">
        <v>91</v>
      </c>
      <c r="B10" s="115">
        <v>2020</v>
      </c>
      <c r="C10" s="107" t="s">
        <v>84</v>
      </c>
      <c r="D10">
        <v>10044</v>
      </c>
      <c r="E10">
        <v>4.5265663</v>
      </c>
      <c r="F10">
        <v>183420</v>
      </c>
      <c r="G10">
        <v>205</v>
      </c>
      <c r="H10">
        <v>985</v>
      </c>
      <c r="I10">
        <v>22</v>
      </c>
      <c r="J10">
        <v>1606</v>
      </c>
      <c r="K10">
        <v>19.128942</v>
      </c>
      <c r="L10">
        <v>638300</v>
      </c>
      <c r="M10">
        <v>11398</v>
      </c>
      <c r="N10">
        <v>108500</v>
      </c>
      <c r="P10" s="82">
        <f t="shared" ref="P10:S10" si="83">(D10-MIN(D$2:D$11))/(MAX(D$2:D$11)-MIN(D$2:D$11))+0.001</f>
        <v>0.033258064516129</v>
      </c>
      <c r="Q10" s="108">
        <f t="shared" si="83"/>
        <v>0.31877584867074</v>
      </c>
      <c r="R10" s="108">
        <f t="shared" si="83"/>
        <v>0.75456424322251</v>
      </c>
      <c r="S10" s="108">
        <f t="shared" si="83"/>
        <v>0.455022988505747</v>
      </c>
      <c r="T10" s="108">
        <f t="shared" si="16"/>
        <v>0.89866081871345</v>
      </c>
      <c r="U10" s="108">
        <f t="shared" ref="U10:Z10" si="84">(I10-MIN(I$2:I$11))/(MAX(I$2:I$11)-MIN(I$2:I$11))+0.001</f>
        <v>0.251</v>
      </c>
      <c r="V10" s="108" cm="1">
        <f t="array" ref="V10">(MAX(J$2:J$11-J10)/(MAX(J$2:J$11)-MIN(J$2:J$11))+0.001)</f>
        <v>0.698768762677485</v>
      </c>
      <c r="W10" s="108" cm="1">
        <f t="array" ref="W10">(MAX(K$2:K$11-K10)/(MAX(K$2:K$11)-MIN(K$2:K$11))+0.001)</f>
        <v>0.930069579729653</v>
      </c>
      <c r="X10" s="108">
        <f t="shared" si="84"/>
        <v>0.611825825551434</v>
      </c>
      <c r="Y10" s="108">
        <f t="shared" si="84"/>
        <v>0.896401402961808</v>
      </c>
      <c r="Z10" s="108">
        <f t="shared" si="84"/>
        <v>0.909732182643009</v>
      </c>
      <c r="AB10">
        <f t="shared" ref="AB10:AL10" si="85">P10/SUM(P$2:P$11)</f>
        <v>0.0131656238028349</v>
      </c>
      <c r="AC10">
        <f t="shared" si="85"/>
        <v>0.0575810790118688</v>
      </c>
      <c r="AD10">
        <f t="shared" si="85"/>
        <v>0.156794891356141</v>
      </c>
      <c r="AE10">
        <f t="shared" si="85"/>
        <v>0.157798859967314</v>
      </c>
      <c r="AF10">
        <f t="shared" si="85"/>
        <v>0.176253139778944</v>
      </c>
      <c r="AG10">
        <f t="shared" si="85"/>
        <v>0.0527310924369748</v>
      </c>
      <c r="AH10">
        <f t="shared" si="85"/>
        <v>0.300579357762143</v>
      </c>
      <c r="AI10">
        <f t="shared" si="85"/>
        <v>0.158725029491883</v>
      </c>
      <c r="AJ10">
        <f t="shared" si="85"/>
        <v>0.0985474578252808</v>
      </c>
      <c r="AK10">
        <f t="shared" si="85"/>
        <v>0.172611788084042</v>
      </c>
      <c r="AL10">
        <f t="shared" si="85"/>
        <v>0.191317377692289</v>
      </c>
      <c r="AN10">
        <f t="shared" ref="AN10:AX10" si="86">AB10*LN(AB10)</f>
        <v>-0.0570090746129944</v>
      </c>
      <c r="AO10">
        <f t="shared" si="86"/>
        <v>-0.16436871714661</v>
      </c>
      <c r="AP10">
        <f t="shared" si="86"/>
        <v>-0.290512201369282</v>
      </c>
      <c r="AQ10">
        <f t="shared" si="86"/>
        <v>-0.291365195217586</v>
      </c>
      <c r="AR10">
        <f t="shared" si="86"/>
        <v>-0.305946196706459</v>
      </c>
      <c r="AS10">
        <f t="shared" si="86"/>
        <v>-0.155163876477209</v>
      </c>
      <c r="AT10">
        <f t="shared" si="86"/>
        <v>-0.361309455459311</v>
      </c>
      <c r="AU10">
        <f t="shared" si="86"/>
        <v>-0.292146423997692</v>
      </c>
      <c r="AV10">
        <f t="shared" si="86"/>
        <v>-0.228355848669462</v>
      </c>
      <c r="AW10">
        <f t="shared" si="86"/>
        <v>-0.303228889723469</v>
      </c>
      <c r="AX10">
        <f t="shared" si="86"/>
        <v>-0.316404805304368</v>
      </c>
      <c r="BL10">
        <f t="shared" ref="BL10:BV10" si="87">AZ$7*P10</f>
        <v>0.0153219293469209</v>
      </c>
      <c r="BM10">
        <f t="shared" si="87"/>
        <v>0.127800059082228</v>
      </c>
      <c r="BN10">
        <f t="shared" si="87"/>
        <v>0.104426396358655</v>
      </c>
      <c r="BO10">
        <f t="shared" si="87"/>
        <v>0.116003110500029</v>
      </c>
      <c r="BP10">
        <f t="shared" si="87"/>
        <v>0.400243685809772</v>
      </c>
      <c r="BQ10">
        <f t="shared" si="87"/>
        <v>0.0752204505295398</v>
      </c>
      <c r="BR10">
        <f t="shared" si="87"/>
        <v>0.370791994974158</v>
      </c>
      <c r="BS10">
        <f t="shared" si="87"/>
        <v>0.43654100010151</v>
      </c>
      <c r="BT10">
        <f t="shared" si="87"/>
        <v>0.113650088767591</v>
      </c>
      <c r="BU10">
        <f t="shared" si="87"/>
        <v>0.425700740811219</v>
      </c>
      <c r="BV10">
        <f t="shared" si="87"/>
        <v>0.308712788412116</v>
      </c>
      <c r="BX10" s="83">
        <f t="shared" si="6"/>
        <v>0.247548384787804</v>
      </c>
      <c r="BY10" s="84">
        <f t="shared" si="7"/>
        <v>0.591467246839341</v>
      </c>
      <c r="BZ10" s="85">
        <f t="shared" si="8"/>
        <v>0.807332995075667</v>
      </c>
      <c r="CA10" s="86">
        <f t="shared" si="9"/>
        <v>0.848063617990927</v>
      </c>
      <c r="CC10">
        <f t="shared" ref="CC10:CF10" si="88">BX10/SUM(BX$2:BX$11)</f>
        <v>0.0611340849812883</v>
      </c>
      <c r="CD10">
        <f t="shared" si="88"/>
        <v>0.133439654128567</v>
      </c>
      <c r="CE10">
        <f t="shared" si="88"/>
        <v>0.20264951142014</v>
      </c>
      <c r="CF10">
        <f t="shared" si="88"/>
        <v>0.162057581419248</v>
      </c>
      <c r="CH10">
        <f t="shared" ref="CH10:CK10" si="89">CC10*LN(CC10)</f>
        <v>-0.170850553855011</v>
      </c>
      <c r="CI10">
        <f t="shared" si="89"/>
        <v>-0.268761598989375</v>
      </c>
      <c r="CJ10">
        <f t="shared" si="89"/>
        <v>-0.323484822406711</v>
      </c>
      <c r="CK10">
        <f t="shared" si="89"/>
        <v>-0.294912964571268</v>
      </c>
      <c r="CR10">
        <f t="shared" ref="CR10:CU10" si="90">CM$7*BX10</f>
        <v>0.0417722201756207</v>
      </c>
      <c r="CS10">
        <f t="shared" si="90"/>
        <v>0.0597437171093722</v>
      </c>
      <c r="CT10">
        <f t="shared" si="90"/>
        <v>0.307455761682727</v>
      </c>
      <c r="CU10">
        <f t="shared" si="90"/>
        <v>0.296328751345842</v>
      </c>
      <c r="CV10" s="87">
        <f t="shared" si="14"/>
        <v>0.705300450313562</v>
      </c>
      <c r="CX10">
        <f t="shared" si="26"/>
        <v>0.178036234227607</v>
      </c>
    </row>
    <row r="11" spans="1:102">
      <c r="A11" s="7" t="s">
        <v>91</v>
      </c>
      <c r="B11" s="9">
        <v>2021</v>
      </c>
      <c r="C11" s="8" t="s">
        <v>84</v>
      </c>
      <c r="D11">
        <v>10043</v>
      </c>
      <c r="E11">
        <v>4.6107234</v>
      </c>
      <c r="F11">
        <v>200446</v>
      </c>
      <c r="G11">
        <v>300</v>
      </c>
      <c r="H11">
        <v>1090</v>
      </c>
      <c r="I11">
        <v>22</v>
      </c>
      <c r="J11">
        <v>712</v>
      </c>
      <c r="K11">
        <v>17.846388</v>
      </c>
      <c r="L11">
        <v>697000</v>
      </c>
      <c r="M11">
        <v>12069</v>
      </c>
      <c r="N11">
        <v>111900</v>
      </c>
      <c r="P11" s="82">
        <f t="shared" ref="P11:S11" si="91">(D11-MIN(D$2:D$11))/(MAX(D$2:D$11)-MIN(D$2:D$11))+0.001</f>
        <v>0.001</v>
      </c>
      <c r="Q11" s="108">
        <f t="shared" si="91"/>
        <v>0.477663678606572</v>
      </c>
      <c r="R11" s="108">
        <f t="shared" si="91"/>
        <v>1.001</v>
      </c>
      <c r="S11" s="108">
        <f t="shared" si="91"/>
        <v>1.001</v>
      </c>
      <c r="T11" s="108">
        <f t="shared" si="16"/>
        <v>1.001</v>
      </c>
      <c r="U11" s="108">
        <f t="shared" ref="U11:Z11" si="92">(I11-MIN(I$2:I$11))/(MAX(I$2:I$11)-MIN(I$2:I$11))+0.001</f>
        <v>0.251</v>
      </c>
      <c r="V11" s="108" cm="1">
        <f t="array" ref="V11">(MAX(J$2:J$11-J11)/(MAX(J$2:J$11)-MIN(J$2:J$11))+0.001)</f>
        <v>1.001</v>
      </c>
      <c r="W11" s="108" cm="1">
        <f t="array" ref="W11">(MAX(K$2:K$11-K11)/(MAX(K$2:K$11)-MIN(K$2:K$11))+0.001)</f>
        <v>1.001</v>
      </c>
      <c r="X11" s="108">
        <f t="shared" si="92"/>
        <v>0.880004404159281</v>
      </c>
      <c r="Y11" s="108">
        <f t="shared" si="92"/>
        <v>1.001</v>
      </c>
      <c r="Z11" s="108">
        <f t="shared" si="92"/>
        <v>1.001</v>
      </c>
      <c r="AB11">
        <f t="shared" ref="AB11:AL11" si="93">P11/SUM(P$2:P$11)</f>
        <v>0.000395862597369429</v>
      </c>
      <c r="AC11">
        <f t="shared" si="93"/>
        <v>0.0862812855291114</v>
      </c>
      <c r="AD11">
        <f t="shared" si="93"/>
        <v>0.208003079469026</v>
      </c>
      <c r="AE11">
        <f t="shared" si="93"/>
        <v>0.347139952963686</v>
      </c>
      <c r="AF11">
        <f t="shared" si="93"/>
        <v>0.19632478599802</v>
      </c>
      <c r="AG11">
        <f t="shared" si="93"/>
        <v>0.0527310924369748</v>
      </c>
      <c r="AH11">
        <f t="shared" si="93"/>
        <v>0.43058584354432</v>
      </c>
      <c r="AI11">
        <f t="shared" si="93"/>
        <v>0.170829965826383</v>
      </c>
      <c r="AJ11">
        <f t="shared" si="93"/>
        <v>0.141743276081532</v>
      </c>
      <c r="AK11">
        <f t="shared" si="93"/>
        <v>0.192753379569943</v>
      </c>
      <c r="AL11">
        <f t="shared" si="93"/>
        <v>0.21051106987729</v>
      </c>
      <c r="AN11">
        <f t="shared" ref="AN11:AX11" si="94">AB11*LN(AB11)</f>
        <v>-0.00310136310664098</v>
      </c>
      <c r="AO11">
        <f t="shared" si="94"/>
        <v>-0.211401449639802</v>
      </c>
      <c r="AP11">
        <f t="shared" si="94"/>
        <v>-0.326606933393818</v>
      </c>
      <c r="AQ11">
        <f t="shared" si="94"/>
        <v>-0.367283532467444</v>
      </c>
      <c r="AR11">
        <f t="shared" si="94"/>
        <v>-0.319613790980114</v>
      </c>
      <c r="AS11">
        <f t="shared" si="94"/>
        <v>-0.155163876477209</v>
      </c>
      <c r="AT11">
        <f t="shared" si="94"/>
        <v>-0.36281532219624</v>
      </c>
      <c r="AU11">
        <f t="shared" si="94"/>
        <v>-0.301871338206109</v>
      </c>
      <c r="AV11">
        <f t="shared" si="94"/>
        <v>-0.276929192485511</v>
      </c>
      <c r="AW11">
        <f t="shared" si="94"/>
        <v>-0.317338318518815</v>
      </c>
      <c r="AX11">
        <f t="shared" si="94"/>
        <v>-0.328021935928651</v>
      </c>
      <c r="AY11" s="81" t="s">
        <v>170</v>
      </c>
      <c r="BL11">
        <f t="shared" ref="BL11:BV11" si="95">AZ$7*P11</f>
        <v>0.00046069816659025</v>
      </c>
      <c r="BM11">
        <f t="shared" si="95"/>
        <v>0.191499596352444</v>
      </c>
      <c r="BN11">
        <f t="shared" si="95"/>
        <v>0.138531375815788</v>
      </c>
      <c r="BO11">
        <f t="shared" si="95"/>
        <v>0.255193949632861</v>
      </c>
      <c r="BP11">
        <f t="shared" si="95"/>
        <v>0.445823297458496</v>
      </c>
      <c r="BQ11">
        <f t="shared" si="95"/>
        <v>0.0752204505295398</v>
      </c>
      <c r="BR11">
        <f t="shared" si="95"/>
        <v>0.531166827702687</v>
      </c>
      <c r="BS11">
        <f t="shared" si="95"/>
        <v>0.469833172297313</v>
      </c>
      <c r="BT11">
        <f t="shared" si="95"/>
        <v>0.163465768314754</v>
      </c>
      <c r="BU11">
        <f t="shared" si="95"/>
        <v>0.475374581235663</v>
      </c>
      <c r="BV11">
        <f t="shared" si="95"/>
        <v>0.339684037892053</v>
      </c>
      <c r="BX11" s="83">
        <f t="shared" si="6"/>
        <v>0.330491670334822</v>
      </c>
      <c r="BY11" s="84">
        <f t="shared" si="7"/>
        <v>0.776237697620897</v>
      </c>
      <c r="BZ11" s="85">
        <f t="shared" si="8"/>
        <v>1.001</v>
      </c>
      <c r="CA11" s="86">
        <f t="shared" si="9"/>
        <v>0.97852438744247</v>
      </c>
      <c r="CC11">
        <f t="shared" ref="CC11:CF11" si="96">BX11/SUM(BX$2:BX$11)</f>
        <v>0.0816176032704712</v>
      </c>
      <c r="CD11">
        <f t="shared" si="96"/>
        <v>0.175125318342814</v>
      </c>
      <c r="CE11">
        <f t="shared" si="96"/>
        <v>0.251262071745932</v>
      </c>
      <c r="CF11">
        <f t="shared" si="96"/>
        <v>0.18698749978728</v>
      </c>
      <c r="CH11">
        <f t="shared" ref="CH11:CK11" si="97">CC11*LN(CC11)</f>
        <v>-0.204510070312564</v>
      </c>
      <c r="CI11">
        <f t="shared" si="97"/>
        <v>-0.305112691207503</v>
      </c>
      <c r="CJ11">
        <f t="shared" si="97"/>
        <v>-0.347057941175773</v>
      </c>
      <c r="CK11">
        <f t="shared" si="97"/>
        <v>-0.313524467172835</v>
      </c>
      <c r="CL11" s="81" t="s">
        <v>170</v>
      </c>
      <c r="CR11">
        <f t="shared" ref="CR11:CU11" si="98">CM$7*BX11</f>
        <v>0.0557683736505438</v>
      </c>
      <c r="CS11">
        <f t="shared" si="98"/>
        <v>0.0784072586675117</v>
      </c>
      <c r="CT11">
        <f t="shared" si="98"/>
        <v>0.381209760187697</v>
      </c>
      <c r="CU11">
        <f t="shared" si="98"/>
        <v>0.341914101419906</v>
      </c>
      <c r="CV11" s="87">
        <f t="shared" si="14"/>
        <v>0.857299493925658</v>
      </c>
      <c r="CX11">
        <f t="shared" si="26"/>
        <v>0.210160680043709</v>
      </c>
    </row>
    <row r="12" spans="1:102">
      <c r="A12" s="52" t="s">
        <v>90</v>
      </c>
      <c r="B12" s="53">
        <v>2012</v>
      </c>
      <c r="C12" s="52" t="s">
        <v>84</v>
      </c>
      <c r="D12">
        <v>21256</v>
      </c>
      <c r="E12">
        <v>3.8675198</v>
      </c>
      <c r="F12">
        <v>254727</v>
      </c>
      <c r="G12" s="94">
        <v>20</v>
      </c>
      <c r="H12">
        <v>989</v>
      </c>
      <c r="I12">
        <v>14</v>
      </c>
      <c r="J12">
        <v>11787</v>
      </c>
      <c r="K12">
        <v>34.957016</v>
      </c>
      <c r="L12">
        <v>485000</v>
      </c>
      <c r="M12">
        <v>5754</v>
      </c>
      <c r="N12">
        <v>152006</v>
      </c>
      <c r="P12" s="112">
        <f t="shared" ref="P12:T12" si="99">(D12-MIN(D$12:D$21))/(MAX(D$12:D$21)-MIN(D$12:D$21))+0.001</f>
        <v>0.697969696969697</v>
      </c>
      <c r="Q12" s="113">
        <f t="shared" si="99"/>
        <v>0.501157993678566</v>
      </c>
      <c r="R12" s="113">
        <f t="shared" si="99"/>
        <v>0.001</v>
      </c>
      <c r="S12" s="113">
        <f t="shared" si="99"/>
        <v>0.001</v>
      </c>
      <c r="T12" s="113">
        <f t="shared" si="99"/>
        <v>0.461410557184751</v>
      </c>
      <c r="U12" s="113">
        <f t="shared" ref="U12:Z12" si="100">(I12-MIN(I$12:I$21))/(MAX(I$12:I$21)-MIN(I$12:I$21))+0.001</f>
        <v>0.001</v>
      </c>
      <c r="V12" s="108" cm="1">
        <f t="array" ref="V12">(MAX(J$12:J$21-J12)/(MAX(J$12:J$21)-MIN(J$12:J$21))+0.001)</f>
        <v>0.0697679083094556</v>
      </c>
      <c r="W12" s="108" cm="1">
        <f t="array" ref="W12">(MAX(K$12:K$21-K12)/(MAX(K$12:K$21)-MIN(K$12:K$21))+0.001)</f>
        <v>0.001</v>
      </c>
      <c r="X12" s="113">
        <f t="shared" si="100"/>
        <v>0.001</v>
      </c>
      <c r="Y12" s="113">
        <f t="shared" si="100"/>
        <v>0.001</v>
      </c>
      <c r="Z12" s="113">
        <f t="shared" si="100"/>
        <v>0.001</v>
      </c>
      <c r="AA12" s="80"/>
      <c r="AB12" s="80">
        <f t="shared" ref="AB12:AL12" si="101">P12/SUM(P$12:P$21)</f>
        <v>0.139315308776387</v>
      </c>
      <c r="AC12" s="80">
        <f t="shared" si="101"/>
        <v>0.0988726952038852</v>
      </c>
      <c r="AD12" s="80">
        <f t="shared" si="101"/>
        <v>0.000201646085827824</v>
      </c>
      <c r="AE12" s="80">
        <f t="shared" si="101"/>
        <v>0.000267799427463293</v>
      </c>
      <c r="AF12" s="80">
        <f t="shared" si="101"/>
        <v>0.0727282392149431</v>
      </c>
      <c r="AG12" s="80">
        <f t="shared" si="101"/>
        <v>0.000148714680263437</v>
      </c>
      <c r="AH12" s="80">
        <f t="shared" si="101"/>
        <v>0.0126613939025215</v>
      </c>
      <c r="AI12" s="80">
        <f t="shared" si="101"/>
        <v>0.000156026506829855</v>
      </c>
      <c r="AJ12" s="80">
        <f t="shared" si="101"/>
        <v>0.00023777914239966</v>
      </c>
      <c r="AK12" s="80">
        <f t="shared" si="101"/>
        <v>0.000193906204330106</v>
      </c>
      <c r="AL12" s="80">
        <f t="shared" si="101"/>
        <v>0.000205373487805815</v>
      </c>
      <c r="AM12" s="80"/>
      <c r="AN12" s="80">
        <f t="shared" ref="AN12:AX12" si="102">AB12*LN(AB12)</f>
        <v>-0.274592633869149</v>
      </c>
      <c r="AO12" s="80">
        <f t="shared" si="102"/>
        <v>-0.228783720784092</v>
      </c>
      <c r="AP12" s="80">
        <f t="shared" si="102"/>
        <v>-0.00171580582797246</v>
      </c>
      <c r="AQ12" s="80">
        <f t="shared" si="102"/>
        <v>-0.00220272320266361</v>
      </c>
      <c r="AR12" s="80">
        <f t="shared" si="102"/>
        <v>-0.190622572097621</v>
      </c>
      <c r="AS12" s="80">
        <f t="shared" si="102"/>
        <v>-0.00131069400674271</v>
      </c>
      <c r="AT12" s="80">
        <f t="shared" si="102"/>
        <v>-0.0553201339462802</v>
      </c>
      <c r="AU12" s="80">
        <f t="shared" si="102"/>
        <v>-0.00136764795054355</v>
      </c>
      <c r="AV12" s="80">
        <f t="shared" si="102"/>
        <v>-0.00198406917961545</v>
      </c>
      <c r="AW12" s="80">
        <f t="shared" si="102"/>
        <v>-0.00165753660559595</v>
      </c>
      <c r="AX12" s="80">
        <f t="shared" si="102"/>
        <v>-0.00174376063623981</v>
      </c>
      <c r="AY12" s="80"/>
      <c r="AZ12" s="80">
        <f t="shared" ref="AZ12:BJ12" si="103">SUM(AN12:AN21)</f>
        <v>-2.00391813451748</v>
      </c>
      <c r="BA12" s="80">
        <f t="shared" si="103"/>
        <v>-2.07673718856258</v>
      </c>
      <c r="BB12" s="80">
        <f t="shared" si="103"/>
        <v>-2.10527082711155</v>
      </c>
      <c r="BC12" s="80">
        <f t="shared" si="103"/>
        <v>-1.83209440579416</v>
      </c>
      <c r="BD12" s="80">
        <f t="shared" si="103"/>
        <v>-2.18199981168865</v>
      </c>
      <c r="BE12" s="80">
        <f t="shared" si="103"/>
        <v>-2.10427528907276</v>
      </c>
      <c r="BF12" s="80">
        <f t="shared" si="103"/>
        <v>-1.8587307013641</v>
      </c>
      <c r="BG12" s="80">
        <f t="shared" si="103"/>
        <v>-2.0508689744107</v>
      </c>
      <c r="BH12" s="80">
        <f t="shared" si="103"/>
        <v>-2.00536521721943</v>
      </c>
      <c r="BI12" s="80">
        <f t="shared" si="103"/>
        <v>-2.0675138190377</v>
      </c>
      <c r="BJ12" s="80">
        <f t="shared" si="103"/>
        <v>-2.05708209166055</v>
      </c>
      <c r="BK12" s="80"/>
      <c r="BL12" s="80">
        <f t="shared" ref="BL12:BV12" si="104">AZ$17*P12</f>
        <v>0.235307231181895</v>
      </c>
      <c r="BM12" s="80">
        <f t="shared" si="104"/>
        <v>0.23710498836235</v>
      </c>
      <c r="BN12" s="80">
        <f t="shared" si="104"/>
        <v>0.000189754736611622</v>
      </c>
      <c r="BO12" s="80">
        <f t="shared" si="104"/>
        <v>0.00033835453552117</v>
      </c>
      <c r="BP12" s="80">
        <f t="shared" si="104"/>
        <v>0.179890709239596</v>
      </c>
      <c r="BQ12" s="80">
        <f t="shared" si="104"/>
        <v>0.000271774217628345</v>
      </c>
      <c r="BR12" s="80">
        <f t="shared" si="104"/>
        <v>0.0309809837823645</v>
      </c>
      <c r="BS12" s="80">
        <f t="shared" si="104"/>
        <v>0.00055594220132058</v>
      </c>
      <c r="BT12" s="80">
        <f t="shared" si="104"/>
        <v>0.000245858926264622</v>
      </c>
      <c r="BU12" s="80">
        <f t="shared" si="104"/>
        <v>0.000441745874664324</v>
      </c>
      <c r="BV12" s="80">
        <f t="shared" si="104"/>
        <v>0.000312395199071054</v>
      </c>
      <c r="BW12" s="80"/>
      <c r="BX12" s="80">
        <f t="shared" si="6"/>
        <v>0.472601974280856</v>
      </c>
      <c r="BY12" s="80">
        <f t="shared" si="7"/>
        <v>0.180500837992745</v>
      </c>
      <c r="BZ12" s="80">
        <f t="shared" si="8"/>
        <v>0.0315369259836851</v>
      </c>
      <c r="CA12" s="80">
        <f t="shared" si="9"/>
        <v>0.001</v>
      </c>
      <c r="CB12" s="80"/>
      <c r="CC12" s="80">
        <f t="shared" ref="CC12:CF12" si="105">BX12/SUM(BX$12:BX$21)</f>
        <v>0.0939914376390844</v>
      </c>
      <c r="CD12" s="80">
        <f t="shared" si="105"/>
        <v>0.0324384249259214</v>
      </c>
      <c r="CE12" s="80">
        <f t="shared" si="105"/>
        <v>0.00524739787800417</v>
      </c>
      <c r="CF12" s="80">
        <f t="shared" si="105"/>
        <v>0.000206900976652465</v>
      </c>
      <c r="CG12" s="80"/>
      <c r="CH12" s="80">
        <f t="shared" ref="CH12:CK12" si="106">CC12*LN(CC12)</f>
        <v>-0.222247603297732</v>
      </c>
      <c r="CI12" s="80">
        <f t="shared" si="106"/>
        <v>-0.11121227244347</v>
      </c>
      <c r="CJ12" s="80">
        <f t="shared" si="106"/>
        <v>-0.0275489593793151</v>
      </c>
      <c r="CK12" s="80">
        <f t="shared" si="106"/>
        <v>-0.00175519690051437</v>
      </c>
      <c r="CL12" s="80"/>
      <c r="CM12">
        <f t="shared" ref="CM12:CP12" si="107">SUM(CH12:CH21)</f>
        <v>-2.14829156334177</v>
      </c>
      <c r="CN12">
        <f t="shared" si="107"/>
        <v>-2.19408479924551</v>
      </c>
      <c r="CO12">
        <f t="shared" si="107"/>
        <v>-2.0305989794461</v>
      </c>
      <c r="CP12">
        <f t="shared" si="107"/>
        <v>-2.07813428982738</v>
      </c>
      <c r="CQ12" s="80"/>
      <c r="CR12" s="80">
        <f t="shared" ref="CR12:CU12" si="108">CM$17*BX12</f>
        <v>0.0795418752958684</v>
      </c>
      <c r="CS12" s="80">
        <f t="shared" si="108"/>
        <v>0.0213524683674992</v>
      </c>
      <c r="CT12" s="80">
        <f t="shared" si="108"/>
        <v>0.0102835006108188</v>
      </c>
      <c r="CU12" s="80">
        <f t="shared" si="108"/>
        <v>0.000387319965276572</v>
      </c>
      <c r="CV12" s="87">
        <f t="shared" si="14"/>
        <v>0.111565164239463</v>
      </c>
      <c r="CW12" s="80">
        <f>AVERAGE(CV12:CV21)</f>
        <v>0.533625320956147</v>
      </c>
      <c r="CX12">
        <f t="shared" si="26"/>
        <v>0.015817984489159</v>
      </c>
    </row>
    <row r="13" spans="1:102">
      <c r="A13" s="52" t="s">
        <v>90</v>
      </c>
      <c r="B13" s="53">
        <v>2013</v>
      </c>
      <c r="C13" s="52" t="s">
        <v>84</v>
      </c>
      <c r="D13">
        <v>21259</v>
      </c>
      <c r="E13">
        <v>3.9162237</v>
      </c>
      <c r="F13">
        <v>283862</v>
      </c>
      <c r="G13">
        <v>22</v>
      </c>
      <c r="H13">
        <v>1173</v>
      </c>
      <c r="I13">
        <v>15</v>
      </c>
      <c r="J13">
        <v>11907</v>
      </c>
      <c r="K13">
        <v>34.681698</v>
      </c>
      <c r="L13">
        <v>558500</v>
      </c>
      <c r="M13">
        <v>6548</v>
      </c>
      <c r="N13">
        <v>164239</v>
      </c>
      <c r="P13" s="90">
        <f t="shared" ref="P13:R13" si="109">(D13-MIN(D$12:D$21))/(MAX(D$12:D$21)-MIN(D$12:D$21))+0.001</f>
        <v>0.72069696969697</v>
      </c>
      <c r="Q13" s="91">
        <f t="shared" si="109"/>
        <v>0.603893752309788</v>
      </c>
      <c r="R13" s="91">
        <f t="shared" si="109"/>
        <v>0.230539581495021</v>
      </c>
      <c r="S13" s="91">
        <f t="shared" ref="S13:S21" si="110">(G13-MIN(G$12:G$21))/(MAX(G$12:G$21)-MIN(G$12:G$21))+0.001</f>
        <v>0.0108522167487685</v>
      </c>
      <c r="T13" s="91">
        <f t="shared" ref="T13:T21" si="111">(H13-MIN(H$12:H$21))/(MAX(H$12:H$21)-MIN(H$12:H$21))+0.001</f>
        <v>0.731205278592375</v>
      </c>
      <c r="U13" s="91">
        <f t="shared" ref="U13:Z13" si="112">(I13-MIN(I$12:I$21))/(MAX(I$12:I$21)-MIN(I$12:I$21))+0.001</f>
        <v>0.143857142857143</v>
      </c>
      <c r="V13" s="108" cm="1">
        <f t="array" ref="V13">(MAX(J$12:J$21-J13)/(MAX(J$12:J$21)-MIN(J$12:J$21))+0.001)</f>
        <v>0.001</v>
      </c>
      <c r="W13" s="108" cm="1">
        <f t="array" ref="W13">(MAX(K$12:K$21-K13)/(MAX(K$12:K$21)-MIN(K$12:K$21))+0.001)</f>
        <v>0.0204795735037673</v>
      </c>
      <c r="X13" s="91">
        <f t="shared" si="112"/>
        <v>0.0970882286037008</v>
      </c>
      <c r="Y13" s="91">
        <f t="shared" si="112"/>
        <v>0.125412409902852</v>
      </c>
      <c r="Z13" s="91">
        <f t="shared" si="112"/>
        <v>0.194603013325737</v>
      </c>
      <c r="AB13">
        <f t="shared" ref="AB13:AL13" si="113">P13/SUM(P$12:P$21)</f>
        <v>0.143851690558277</v>
      </c>
      <c r="AC13">
        <f t="shared" si="113"/>
        <v>0.119141276126092</v>
      </c>
      <c r="AD13">
        <f t="shared" si="113"/>
        <v>0.0464874042368555</v>
      </c>
      <c r="AE13">
        <f t="shared" si="113"/>
        <v>0.00290621743202776</v>
      </c>
      <c r="AF13">
        <f t="shared" si="113"/>
        <v>0.115253696710286</v>
      </c>
      <c r="AG13">
        <f t="shared" si="113"/>
        <v>0.0213936690036116</v>
      </c>
      <c r="AH13">
        <f t="shared" si="113"/>
        <v>0.000181478765944392</v>
      </c>
      <c r="AI13">
        <f t="shared" si="113"/>
        <v>0.00319535631515807</v>
      </c>
      <c r="AJ13">
        <f t="shared" si="113"/>
        <v>0.0230855557344901</v>
      </c>
      <c r="AK13">
        <f t="shared" si="113"/>
        <v>0.0243182443801534</v>
      </c>
      <c r="AL13">
        <f t="shared" si="113"/>
        <v>0.0399662995842281</v>
      </c>
      <c r="AN13">
        <f t="shared" ref="AN13:AX13" si="114">AB13*LN(AB13)</f>
        <v>-0.278924462982991</v>
      </c>
      <c r="AO13">
        <f t="shared" si="114"/>
        <v>-0.253466547417153</v>
      </c>
      <c r="AP13">
        <f t="shared" si="114"/>
        <v>-0.142650034376702</v>
      </c>
      <c r="AQ13">
        <f t="shared" si="114"/>
        <v>-0.0169749338118683</v>
      </c>
      <c r="AR13">
        <f t="shared" si="114"/>
        <v>-0.249019387099806</v>
      </c>
      <c r="AS13">
        <f t="shared" si="114"/>
        <v>-0.0822513886417753</v>
      </c>
      <c r="AT13">
        <f t="shared" si="114"/>
        <v>-0.00156332558236887</v>
      </c>
      <c r="AU13">
        <f t="shared" si="114"/>
        <v>-0.018360698482534</v>
      </c>
      <c r="AV13">
        <f t="shared" si="114"/>
        <v>-0.0869990283528737</v>
      </c>
      <c r="AW13">
        <f t="shared" si="114"/>
        <v>-0.0903794461883983</v>
      </c>
      <c r="AX13">
        <f t="shared" si="114"/>
        <v>-0.12868024175642</v>
      </c>
      <c r="AY13" s="81" t="s">
        <v>181</v>
      </c>
      <c r="AZ13" s="108">
        <f t="shared" ref="AZ13:BJ13" si="115">-1/LN(10)*AZ12</f>
        <v>0.870290588006798</v>
      </c>
      <c r="BA13" s="108">
        <f t="shared" si="115"/>
        <v>0.901915501356003</v>
      </c>
      <c r="BB13" s="108">
        <f t="shared" si="115"/>
        <v>0.91430750312644</v>
      </c>
      <c r="BC13" s="108">
        <f t="shared" si="115"/>
        <v>0.795668490762219</v>
      </c>
      <c r="BD13" s="108">
        <f t="shared" si="115"/>
        <v>0.947630477730315</v>
      </c>
      <c r="BE13" s="108">
        <f t="shared" si="115"/>
        <v>0.913875146449669</v>
      </c>
      <c r="BF13" s="108">
        <f t="shared" si="115"/>
        <v>0.807236486946588</v>
      </c>
      <c r="BG13" s="108">
        <f t="shared" si="115"/>
        <v>0.890681078693149</v>
      </c>
      <c r="BH13" s="108">
        <f t="shared" si="115"/>
        <v>0.870919048039115</v>
      </c>
      <c r="BI13" s="108">
        <f t="shared" si="115"/>
        <v>0.89790984286679</v>
      </c>
      <c r="BJ13" s="108">
        <f t="shared" si="115"/>
        <v>0.893379401230178</v>
      </c>
      <c r="BL13">
        <f t="shared" ref="BL13:BV13" si="116">AZ$17*P13</f>
        <v>0.242969299665654</v>
      </c>
      <c r="BM13">
        <f t="shared" si="116"/>
        <v>0.285710739765921</v>
      </c>
      <c r="BN13">
        <f t="shared" si="116"/>
        <v>0.0437459775651412</v>
      </c>
      <c r="BO13">
        <f t="shared" si="116"/>
        <v>0.00367189675740463</v>
      </c>
      <c r="BP13">
        <f t="shared" si="116"/>
        <v>0.285075913668465</v>
      </c>
      <c r="BQ13">
        <f t="shared" si="116"/>
        <v>0.0390966624502491</v>
      </c>
      <c r="BR13">
        <f t="shared" si="116"/>
        <v>0.000444057798679421</v>
      </c>
      <c r="BS13">
        <f t="shared" si="116"/>
        <v>0.011385459175791</v>
      </c>
      <c r="BT13">
        <f t="shared" si="116"/>
        <v>0.02387000763744</v>
      </c>
      <c r="BU13">
        <f t="shared" si="116"/>
        <v>0.0554004147062961</v>
      </c>
      <c r="BV13">
        <f t="shared" si="116"/>
        <v>0.0607930470877205</v>
      </c>
      <c r="BX13" s="83">
        <f t="shared" si="6"/>
        <v>0.572426016996716</v>
      </c>
      <c r="BY13" s="84">
        <f t="shared" si="7"/>
        <v>0.327844472876119</v>
      </c>
      <c r="BZ13" s="85">
        <f t="shared" si="8"/>
        <v>0.0118295169744704</v>
      </c>
      <c r="CA13" s="86">
        <f t="shared" si="9"/>
        <v>0.140063469431457</v>
      </c>
      <c r="CC13">
        <f t="shared" ref="CC13:CF13" si="117">BX13/SUM(BX$12:BX$21)</f>
        <v>0.113844518659506</v>
      </c>
      <c r="CD13">
        <f t="shared" si="117"/>
        <v>0.0589180551128394</v>
      </c>
      <c r="CE13">
        <f t="shared" si="117"/>
        <v>0.00196830161258466</v>
      </c>
      <c r="CF13">
        <f t="shared" si="117"/>
        <v>0.0289792686187011</v>
      </c>
      <c r="CH13">
        <f t="shared" ref="CH13:CK13" si="118">CC13*LN(CC13)</f>
        <v>-0.247375217383993</v>
      </c>
      <c r="CI13">
        <f t="shared" si="118"/>
        <v>-0.166832818342691</v>
      </c>
      <c r="CJ13">
        <f t="shared" si="118"/>
        <v>-0.0122636689944729</v>
      </c>
      <c r="CK13">
        <f t="shared" si="118"/>
        <v>-0.102620649375421</v>
      </c>
      <c r="CL13" s="81" t="s">
        <v>181</v>
      </c>
      <c r="CM13" s="108">
        <f t="shared" ref="CM13:CP13" si="119">-1/LN(10)*CM12</f>
        <v>0.93299117147864</v>
      </c>
      <c r="CN13" s="108">
        <f t="shared" si="119"/>
        <v>0.952878921140129</v>
      </c>
      <c r="CO13" s="108">
        <f t="shared" si="119"/>
        <v>0.881877931731817</v>
      </c>
      <c r="CP13" s="108">
        <f t="shared" si="119"/>
        <v>0.902522254725962</v>
      </c>
      <c r="CR13">
        <f t="shared" ref="CR13:CU13" si="120">CM$17*BX13</f>
        <v>0.0963428875415679</v>
      </c>
      <c r="CS13">
        <f t="shared" si="120"/>
        <v>0.0387825830306015</v>
      </c>
      <c r="CT13">
        <f t="shared" si="120"/>
        <v>0.00385734630875535</v>
      </c>
      <c r="CU13">
        <f t="shared" si="120"/>
        <v>0.0542493781167081</v>
      </c>
      <c r="CV13" s="87">
        <f t="shared" si="14"/>
        <v>0.193232194997633</v>
      </c>
      <c r="CX13">
        <f t="shared" si="26"/>
        <v>0.0465159805736548</v>
      </c>
    </row>
    <row r="14" spans="1:102">
      <c r="A14" s="52" t="s">
        <v>90</v>
      </c>
      <c r="B14" s="53">
        <v>2014</v>
      </c>
      <c r="C14" s="52" t="s">
        <v>84</v>
      </c>
      <c r="D14">
        <v>21263</v>
      </c>
      <c r="E14">
        <v>3.8822838</v>
      </c>
      <c r="F14">
        <v>301567</v>
      </c>
      <c r="G14">
        <v>71</v>
      </c>
      <c r="H14">
        <v>1357</v>
      </c>
      <c r="I14">
        <v>17</v>
      </c>
      <c r="J14">
        <v>11890</v>
      </c>
      <c r="K14">
        <v>30.749584</v>
      </c>
      <c r="L14">
        <v>619300</v>
      </c>
      <c r="M14">
        <v>7373</v>
      </c>
      <c r="N14">
        <v>174047</v>
      </c>
      <c r="P14" s="90">
        <f t="shared" ref="P14:R14" si="121">(D14-MIN(D$12:D$21))/(MAX(D$12:D$21)-MIN(D$12:D$21))+0.001</f>
        <v>0.751</v>
      </c>
      <c r="Q14" s="91">
        <f t="shared" si="121"/>
        <v>0.532301100091633</v>
      </c>
      <c r="R14" s="91">
        <f t="shared" si="121"/>
        <v>0.370028110424808</v>
      </c>
      <c r="S14" s="91">
        <f t="shared" si="110"/>
        <v>0.252231527093596</v>
      </c>
      <c r="T14" s="91">
        <f t="shared" si="111"/>
        <v>1.001</v>
      </c>
      <c r="U14" s="91">
        <f t="shared" ref="U14:Z14" si="122">(I14-MIN(I$12:I$21))/(MAX(I$12:I$21)-MIN(I$12:I$21))+0.001</f>
        <v>0.429571428571429</v>
      </c>
      <c r="V14" s="108" cm="1">
        <f t="array" ref="V14">(MAX(J$12:J$21-J14)/(MAX(J$12:J$21)-MIN(J$12:J$21))+0.001)</f>
        <v>0.0107421203438395</v>
      </c>
      <c r="W14" s="108" cm="1">
        <f t="array" ref="W14">(MAX(K$12:K$21-K14)/(MAX(K$12:K$21)-MIN(K$12:K$21))+0.001)</f>
        <v>0.298688421774461</v>
      </c>
      <c r="X14" s="91">
        <f t="shared" si="122"/>
        <v>0.176573457162953</v>
      </c>
      <c r="Y14" s="91">
        <f t="shared" si="122"/>
        <v>0.254682231275462</v>
      </c>
      <c r="Z14" s="91">
        <f t="shared" si="122"/>
        <v>0.349827271864021</v>
      </c>
      <c r="AB14">
        <f t="shared" ref="AB14:AL14" si="123">P14/SUM(P$12:P$21)</f>
        <v>0.149900199600798</v>
      </c>
      <c r="AC14">
        <f t="shared" si="123"/>
        <v>0.105016871106338</v>
      </c>
      <c r="AD14">
        <f t="shared" si="123"/>
        <v>0.0746147201134281</v>
      </c>
      <c r="AE14">
        <f t="shared" si="123"/>
        <v>0.0675474585438571</v>
      </c>
      <c r="AF14">
        <f t="shared" si="123"/>
        <v>0.157779154205629</v>
      </c>
      <c r="AG14">
        <f t="shared" si="123"/>
        <v>0.0638835776503081</v>
      </c>
      <c r="AH14">
        <f t="shared" si="123"/>
        <v>0.00194946674362614</v>
      </c>
      <c r="AI14">
        <f t="shared" si="123"/>
        <v>0.0466033110799915</v>
      </c>
      <c r="AJ14">
        <f t="shared" si="123"/>
        <v>0.0419854852147499</v>
      </c>
      <c r="AK14">
        <f t="shared" si="123"/>
        <v>0.0493844647769471</v>
      </c>
      <c r="AL14">
        <f t="shared" si="123"/>
        <v>0.071845246952307</v>
      </c>
      <c r="AN14">
        <f t="shared" ref="AN14:AX14" si="124">AB14*LN(AB14)</f>
        <v>-0.284478431592494</v>
      </c>
      <c r="AO14">
        <f t="shared" si="124"/>
        <v>-0.236669619078826</v>
      </c>
      <c r="AP14">
        <f t="shared" si="124"/>
        <v>-0.193656348152456</v>
      </c>
      <c r="AQ14">
        <f t="shared" si="124"/>
        <v>-0.182035323815271</v>
      </c>
      <c r="AR14">
        <f t="shared" si="124"/>
        <v>-0.291348514358557</v>
      </c>
      <c r="AS14">
        <f t="shared" si="124"/>
        <v>-0.175724106753342</v>
      </c>
      <c r="AT14">
        <f t="shared" si="124"/>
        <v>-0.0121650612206844</v>
      </c>
      <c r="AU14">
        <f t="shared" si="124"/>
        <v>-0.142889651869818</v>
      </c>
      <c r="AV14">
        <f t="shared" si="124"/>
        <v>-0.133112096913637</v>
      </c>
      <c r="AW14">
        <f t="shared" si="124"/>
        <v>-0.148554365687274</v>
      </c>
      <c r="AX14">
        <f t="shared" si="124"/>
        <v>-0.189185837070646</v>
      </c>
      <c r="AY14" s="109" t="s">
        <v>182</v>
      </c>
      <c r="AZ14">
        <f t="shared" ref="AZ14:BJ14" si="125">1-AZ13</f>
        <v>0.129709411993202</v>
      </c>
      <c r="BA14">
        <f t="shared" si="125"/>
        <v>0.0980844986439974</v>
      </c>
      <c r="BB14">
        <f t="shared" si="125"/>
        <v>0.0856924968735595</v>
      </c>
      <c r="BC14">
        <f t="shared" si="125"/>
        <v>0.204331509237781</v>
      </c>
      <c r="BD14">
        <f t="shared" si="125"/>
        <v>0.0523695222696849</v>
      </c>
      <c r="BE14">
        <f t="shared" si="125"/>
        <v>0.0861248535503314</v>
      </c>
      <c r="BF14">
        <f t="shared" si="125"/>
        <v>0.192763513053412</v>
      </c>
      <c r="BG14">
        <f t="shared" si="125"/>
        <v>0.109318921306851</v>
      </c>
      <c r="BH14">
        <f t="shared" si="125"/>
        <v>0.129080951960885</v>
      </c>
      <c r="BI14">
        <f t="shared" si="125"/>
        <v>0.10209015713321</v>
      </c>
      <c r="BJ14">
        <f t="shared" si="125"/>
        <v>0.106620598769822</v>
      </c>
      <c r="BL14">
        <f t="shared" ref="BL14:BV14" si="126">AZ$17*P14</f>
        <v>0.253185390977332</v>
      </c>
      <c r="BM14">
        <f t="shared" si="126"/>
        <v>0.251839235798845</v>
      </c>
      <c r="BN14">
        <f t="shared" si="126"/>
        <v>0.0702145866325555</v>
      </c>
      <c r="BO14">
        <f t="shared" si="126"/>
        <v>0.0853436811935492</v>
      </c>
      <c r="BP14">
        <f t="shared" si="126"/>
        <v>0.390261118097335</v>
      </c>
      <c r="BQ14">
        <f t="shared" si="126"/>
        <v>0.116746438915491</v>
      </c>
      <c r="BR14">
        <f t="shared" si="126"/>
        <v>0.00477012231303479</v>
      </c>
      <c r="BS14">
        <f t="shared" si="126"/>
        <v>0.166053498710264</v>
      </c>
      <c r="BT14">
        <f t="shared" si="126"/>
        <v>0.0434121605849159</v>
      </c>
      <c r="BU14">
        <f t="shared" si="126"/>
        <v>0.112504825016241</v>
      </c>
      <c r="BV14">
        <f t="shared" si="126"/>
        <v>0.109284360234444</v>
      </c>
      <c r="BX14" s="83">
        <f t="shared" si="6"/>
        <v>0.575239213408733</v>
      </c>
      <c r="BY14" s="84">
        <f t="shared" si="7"/>
        <v>0.592351238206375</v>
      </c>
      <c r="BZ14" s="85">
        <f t="shared" si="8"/>
        <v>0.170823621023298</v>
      </c>
      <c r="CA14" s="86">
        <f t="shared" si="9"/>
        <v>0.265201345835601</v>
      </c>
      <c r="CC14">
        <f t="shared" ref="CC14:CF14" si="127">BX14/SUM(BX$12:BX$21)</f>
        <v>0.11440400928696</v>
      </c>
      <c r="CD14">
        <f t="shared" si="127"/>
        <v>0.106453473479754</v>
      </c>
      <c r="CE14">
        <f t="shared" si="127"/>
        <v>0.0284231731061666</v>
      </c>
      <c r="CF14">
        <f t="shared" si="127"/>
        <v>0.054870417462934</v>
      </c>
      <c r="CH14">
        <f t="shared" ref="CH14:CK14" si="128">CC14*LN(CC14)</f>
        <v>-0.248030083478388</v>
      </c>
      <c r="CI14">
        <f t="shared" si="128"/>
        <v>-0.238460811375274</v>
      </c>
      <c r="CJ14">
        <f t="shared" si="128"/>
        <v>-0.101202143558167</v>
      </c>
      <c r="CK14">
        <f t="shared" si="128"/>
        <v>-0.159276800868584</v>
      </c>
      <c r="CL14" s="109" t="s">
        <v>182</v>
      </c>
      <c r="CM14">
        <f t="shared" ref="CM14:CP14" si="129">1-CM13</f>
        <v>0.0670088285213601</v>
      </c>
      <c r="CN14">
        <f t="shared" si="129"/>
        <v>0.0471210788598709</v>
      </c>
      <c r="CO14">
        <f t="shared" si="129"/>
        <v>0.118122068268183</v>
      </c>
      <c r="CP14">
        <f t="shared" si="129"/>
        <v>0.0974777452740377</v>
      </c>
      <c r="CR14">
        <f t="shared" ref="CR14:CU14" si="130">CM$17*BX14</f>
        <v>0.096816366135321</v>
      </c>
      <c r="CS14">
        <f t="shared" si="130"/>
        <v>0.0700725892295247</v>
      </c>
      <c r="CT14">
        <f t="shared" si="130"/>
        <v>0.0557018401870919</v>
      </c>
      <c r="CU14">
        <f t="shared" si="130"/>
        <v>0.102717776060345</v>
      </c>
      <c r="CV14" s="87">
        <f t="shared" si="14"/>
        <v>0.325308571612283</v>
      </c>
      <c r="CX14">
        <f t="shared" si="26"/>
        <v>0.0834444776824229</v>
      </c>
    </row>
    <row r="15" spans="1:102">
      <c r="A15" s="52" t="s">
        <v>90</v>
      </c>
      <c r="B15" s="53">
        <v>2015</v>
      </c>
      <c r="C15" s="52" t="s">
        <v>84</v>
      </c>
      <c r="D15">
        <v>21267</v>
      </c>
      <c r="E15">
        <v>4.0077585</v>
      </c>
      <c r="F15">
        <v>315377</v>
      </c>
      <c r="G15">
        <v>28</v>
      </c>
      <c r="H15">
        <v>675</v>
      </c>
      <c r="I15">
        <v>18</v>
      </c>
      <c r="J15">
        <v>11882</v>
      </c>
      <c r="K15">
        <v>23.9853</v>
      </c>
      <c r="L15">
        <v>641200</v>
      </c>
      <c r="M15">
        <v>8068</v>
      </c>
      <c r="N15">
        <v>181927</v>
      </c>
      <c r="P15" s="90">
        <f t="shared" ref="P15:R15" si="131">(D15-MIN(D$12:D$21))/(MAX(D$12:D$21)-MIN(D$12:D$21))+0.001</f>
        <v>0.78130303030303</v>
      </c>
      <c r="Q15" s="91">
        <f t="shared" si="131"/>
        <v>0.796976793280986</v>
      </c>
      <c r="R15" s="91">
        <f t="shared" si="131"/>
        <v>0.478829950838271</v>
      </c>
      <c r="S15" s="91">
        <f t="shared" si="110"/>
        <v>0.0404088669950739</v>
      </c>
      <c r="T15" s="91">
        <f t="shared" si="111"/>
        <v>0.001</v>
      </c>
      <c r="U15" s="91">
        <f t="shared" ref="U15:Z15" si="132">(I15-MIN(I$12:I$21))/(MAX(I$12:I$21)-MIN(I$12:I$21))+0.001</f>
        <v>0.572428571428571</v>
      </c>
      <c r="V15" s="108" cm="1">
        <f t="array" ref="V15">(MAX(J$12:J$21-J15)/(MAX(J$12:J$21)-MIN(J$12:J$21))+0.001)</f>
        <v>0.0153266475644699</v>
      </c>
      <c r="W15" s="108" cm="1">
        <f t="array" ref="W15">(MAX(K$12:K$21-K15)/(MAX(K$12:K$21)-MIN(K$12:K$21))+0.001)</f>
        <v>0.777281784280198</v>
      </c>
      <c r="X15" s="91">
        <f t="shared" si="132"/>
        <v>0.205203827318341</v>
      </c>
      <c r="Y15" s="91">
        <f t="shared" si="132"/>
        <v>0.363582262613601</v>
      </c>
      <c r="Z15" s="91">
        <f t="shared" si="132"/>
        <v>0.47453844205995</v>
      </c>
      <c r="AB15">
        <f t="shared" ref="AB15:AL15" si="133">P15/SUM(P$12:P$21)</f>
        <v>0.155948708643319</v>
      </c>
      <c r="AC15">
        <f t="shared" si="133"/>
        <v>0.157234334402698</v>
      </c>
      <c r="AD15">
        <f t="shared" si="133"/>
        <v>0.0965541853636664</v>
      </c>
      <c r="AE15">
        <f t="shared" si="133"/>
        <v>0.0108214714457211</v>
      </c>
      <c r="AF15">
        <f t="shared" si="133"/>
        <v>0.000157621532672956</v>
      </c>
      <c r="AG15">
        <f t="shared" si="133"/>
        <v>0.0851285319736563</v>
      </c>
      <c r="AH15">
        <f t="shared" si="133"/>
        <v>0.00278146108606461</v>
      </c>
      <c r="AI15">
        <f t="shared" si="133"/>
        <v>0.121276561623716</v>
      </c>
      <c r="AJ15">
        <f t="shared" si="133"/>
        <v>0.048793190076883</v>
      </c>
      <c r="AK15">
        <f t="shared" si="133"/>
        <v>0.0705008565051551</v>
      </c>
      <c r="AL15">
        <f t="shared" si="133"/>
        <v>0.0974576149437896</v>
      </c>
      <c r="AN15">
        <f t="shared" ref="AN15:AX15" si="134">AB15*LN(AB15)</f>
        <v>-0.289788275139757</v>
      </c>
      <c r="AO15">
        <f t="shared" si="134"/>
        <v>-0.290886350530419</v>
      </c>
      <c r="AP15">
        <f t="shared" si="134"/>
        <v>-0.22570998042517</v>
      </c>
      <c r="AQ15">
        <f t="shared" si="134"/>
        <v>-0.0489803931860216</v>
      </c>
      <c r="AR15">
        <f t="shared" si="134"/>
        <v>-0.00138002597407893</v>
      </c>
      <c r="AS15">
        <f t="shared" si="134"/>
        <v>-0.209722057493148</v>
      </c>
      <c r="AT15">
        <f t="shared" si="134"/>
        <v>-0.0163682835627817</v>
      </c>
      <c r="AU15">
        <f t="shared" si="134"/>
        <v>-0.255854943693115</v>
      </c>
      <c r="AV15">
        <f t="shared" si="134"/>
        <v>-0.147363461656914</v>
      </c>
      <c r="AW15">
        <f t="shared" si="134"/>
        <v>-0.186977466189481</v>
      </c>
      <c r="AX15">
        <f t="shared" si="134"/>
        <v>-0.226914240392168</v>
      </c>
      <c r="AY15" s="109" t="s">
        <v>183</v>
      </c>
      <c r="AZ15" s="77">
        <f t="shared" ref="AZ15:BB15" si="135">AZ14/(3-SUM($AZ13:$BB13))</f>
        <v>0.413764070420662</v>
      </c>
      <c r="BA15" s="77">
        <f t="shared" si="135"/>
        <v>0.312882779903722</v>
      </c>
      <c r="BB15" s="77">
        <f t="shared" si="135"/>
        <v>0.273353149675615</v>
      </c>
      <c r="BC15" s="77">
        <f t="shared" ref="BC15:BE15" si="136">BC14/(3-SUM($BC13:$BE13))</f>
        <v>0.59602124035451</v>
      </c>
      <c r="BD15" s="77">
        <f t="shared" si="136"/>
        <v>0.152758366716842</v>
      </c>
      <c r="BE15" s="77">
        <f t="shared" si="136"/>
        <v>0.251220392928648</v>
      </c>
      <c r="BF15" s="77">
        <f>BF14/(2-SUM($BF13:$BG13))</f>
        <v>0.638115597358841</v>
      </c>
      <c r="BG15" s="77">
        <f>BG14/(2-SUM($BF13:$BG13))</f>
        <v>0.36188440264116</v>
      </c>
      <c r="BH15" s="77">
        <f t="shared" ref="BH15:BJ15" si="137">BH14/(3-SUM($BH13:$BJ13))</f>
        <v>0.382131795884364</v>
      </c>
      <c r="BI15" s="77">
        <f t="shared" si="137"/>
        <v>0.302228132770915</v>
      </c>
      <c r="BJ15" s="77">
        <f t="shared" si="137"/>
        <v>0.315640071344721</v>
      </c>
      <c r="BL15">
        <f t="shared" ref="BL15:BV15" si="138">AZ$17*P15</f>
        <v>0.263401482289011</v>
      </c>
      <c r="BM15">
        <f t="shared" si="138"/>
        <v>0.377061077902613</v>
      </c>
      <c r="BN15">
        <f t="shared" si="138"/>
        <v>0.0908602512030719</v>
      </c>
      <c r="BO15">
        <f t="shared" si="138"/>
        <v>0.013672523423055</v>
      </c>
      <c r="BP15">
        <f t="shared" si="138"/>
        <v>0.000389871246850484</v>
      </c>
      <c r="BQ15">
        <f t="shared" si="138"/>
        <v>0.155571327148111</v>
      </c>
      <c r="BR15">
        <f t="shared" si="138"/>
        <v>0.00680591737861381</v>
      </c>
      <c r="BS15">
        <f t="shared" si="138"/>
        <v>0.432123746199121</v>
      </c>
      <c r="BT15">
        <f t="shared" si="138"/>
        <v>0.0504511926498782</v>
      </c>
      <c r="BU15">
        <f t="shared" si="138"/>
        <v>0.160610964610679</v>
      </c>
      <c r="BV15">
        <f t="shared" si="138"/>
        <v>0.148243531074186</v>
      </c>
      <c r="BX15" s="83">
        <f t="shared" si="6"/>
        <v>0.731322811394696</v>
      </c>
      <c r="BY15" s="84">
        <f t="shared" si="7"/>
        <v>0.169633721818017</v>
      </c>
      <c r="BZ15" s="85">
        <f t="shared" si="8"/>
        <v>0.438929663577735</v>
      </c>
      <c r="CA15" s="86">
        <f t="shared" si="9"/>
        <v>0.359305688334743</v>
      </c>
      <c r="CC15">
        <f t="shared" ref="CC15:CF15" si="139">BX15/SUM(BX$12:BX$21)</f>
        <v>0.145446033156846</v>
      </c>
      <c r="CD15">
        <f t="shared" si="139"/>
        <v>0.0304854581911666</v>
      </c>
      <c r="CE15">
        <f t="shared" si="139"/>
        <v>0.0730330719754493</v>
      </c>
      <c r="CF15">
        <f t="shared" si="139"/>
        <v>0.0743406978332446</v>
      </c>
      <c r="CH15">
        <f t="shared" ref="CH15:CK15" si="140">CC15*LN(CC15)</f>
        <v>-0.280412703959579</v>
      </c>
      <c r="CI15">
        <f t="shared" si="140"/>
        <v>-0.106409659171747</v>
      </c>
      <c r="CJ15">
        <f t="shared" si="140"/>
        <v>-0.191116075839761</v>
      </c>
      <c r="CK15">
        <f t="shared" si="140"/>
        <v>-0.193218664429296</v>
      </c>
      <c r="CL15" s="109" t="s">
        <v>183</v>
      </c>
      <c r="CM15">
        <f t="shared" ref="CM15:CP15" si="141">CM14/(4-SUM($CM13:$CP13))</f>
        <v>0.203223501762877</v>
      </c>
      <c r="CN15">
        <f t="shared" si="141"/>
        <v>0.142908193801584</v>
      </c>
      <c r="CO15">
        <f t="shared" si="141"/>
        <v>0.35823906906956</v>
      </c>
      <c r="CP15">
        <f t="shared" si="141"/>
        <v>0.295629235365979</v>
      </c>
      <c r="CR15">
        <f t="shared" ref="CR15:CU15" si="142">CM$17*BX15</f>
        <v>0.123086214257775</v>
      </c>
      <c r="CS15">
        <f t="shared" si="142"/>
        <v>0.0200669355303821</v>
      </c>
      <c r="CT15">
        <f t="shared" si="142"/>
        <v>0.143125346644223</v>
      </c>
      <c r="CU15">
        <f t="shared" si="142"/>
        <v>0.139166266729488</v>
      </c>
      <c r="CV15" s="87">
        <f t="shared" si="14"/>
        <v>0.425444763161868</v>
      </c>
      <c r="CX15">
        <f t="shared" si="26"/>
        <v>0.131126240493632</v>
      </c>
    </row>
    <row r="16" spans="1:102">
      <c r="A16" s="52" t="s">
        <v>90</v>
      </c>
      <c r="B16" s="53">
        <v>2016</v>
      </c>
      <c r="C16" s="52" t="s">
        <v>84</v>
      </c>
      <c r="D16">
        <v>21249</v>
      </c>
      <c r="E16">
        <v>4.0310603</v>
      </c>
      <c r="F16">
        <v>337556</v>
      </c>
      <c r="G16">
        <v>31</v>
      </c>
      <c r="H16">
        <v>1146</v>
      </c>
      <c r="I16">
        <v>19</v>
      </c>
      <c r="J16">
        <v>10162</v>
      </c>
      <c r="K16">
        <v>26.021938</v>
      </c>
      <c r="L16">
        <v>715400</v>
      </c>
      <c r="M16">
        <v>8746</v>
      </c>
      <c r="N16">
        <v>194908</v>
      </c>
      <c r="P16" s="90">
        <f t="shared" ref="P16:R16" si="143">(D16-MIN(D$12:D$21))/(MAX(D$12:D$21)-MIN(D$12:D$21))+0.001</f>
        <v>0.644939393939394</v>
      </c>
      <c r="Q16" s="91">
        <f t="shared" si="143"/>
        <v>0.846129491534577</v>
      </c>
      <c r="R16" s="91">
        <f t="shared" si="143"/>
        <v>0.653566809529812</v>
      </c>
      <c r="S16" s="91">
        <f t="shared" si="110"/>
        <v>0.0551871921182266</v>
      </c>
      <c r="T16" s="91">
        <f t="shared" si="111"/>
        <v>0.691615835777126</v>
      </c>
      <c r="U16" s="91">
        <f t="shared" ref="U16:Z16" si="144">(I16-MIN(I$12:I$21))/(MAX(I$12:I$21)-MIN(I$12:I$21))+0.001</f>
        <v>0.715285714285714</v>
      </c>
      <c r="V16" s="108" cm="1">
        <f t="array" ref="V16">(MAX(J$12:J$21-J16)/(MAX(J$12:J$21)-MIN(J$12:J$21))+0.001)</f>
        <v>1.001</v>
      </c>
      <c r="W16" s="108" cm="1">
        <f t="array" ref="W16">(MAX(K$12:K$21-K16)/(MAX(K$12:K$21)-MIN(K$12:K$21))+0.001)</f>
        <v>0.633183542895455</v>
      </c>
      <c r="X16" s="91">
        <f t="shared" si="144"/>
        <v>0.302207181908744</v>
      </c>
      <c r="Y16" s="91">
        <f t="shared" si="144"/>
        <v>0.469818552178001</v>
      </c>
      <c r="Z16" s="91">
        <f t="shared" si="144"/>
        <v>0.67997952077992</v>
      </c>
      <c r="AB16">
        <f t="shared" ref="AB16:AL16" si="145">P16/SUM(P$12:P$21)</f>
        <v>0.128730417951975</v>
      </c>
      <c r="AC16">
        <f t="shared" si="145"/>
        <v>0.166931595175102</v>
      </c>
      <c r="AD16">
        <f t="shared" si="145"/>
        <v>0.131789188968665</v>
      </c>
      <c r="AE16">
        <f t="shared" si="145"/>
        <v>0.0147790984525678</v>
      </c>
      <c r="AF16">
        <f t="shared" si="145"/>
        <v>0.109013548056078</v>
      </c>
      <c r="AG16">
        <f t="shared" si="145"/>
        <v>0.106373486297004</v>
      </c>
      <c r="AH16">
        <f t="shared" si="145"/>
        <v>0.181660244710336</v>
      </c>
      <c r="AI16">
        <f t="shared" si="145"/>
        <v>0.0987934163801293</v>
      </c>
      <c r="AJ16">
        <f t="shared" si="145"/>
        <v>0.071858564541279</v>
      </c>
      <c r="AK16">
        <f t="shared" si="145"/>
        <v>0.091100732176702</v>
      </c>
      <c r="AL16">
        <f t="shared" si="145"/>
        <v>0.139649765819099</v>
      </c>
      <c r="AN16">
        <f t="shared" ref="AN16:AX16" si="146">AB16*LN(AB16)</f>
        <v>-0.263901842359228</v>
      </c>
      <c r="AO16">
        <f t="shared" si="146"/>
        <v>-0.298836127410033</v>
      </c>
      <c r="AP16">
        <f t="shared" si="146"/>
        <v>-0.267077603142199</v>
      </c>
      <c r="AQ16">
        <f t="shared" si="146"/>
        <v>-0.0622871217379554</v>
      </c>
      <c r="AR16">
        <f t="shared" si="146"/>
        <v>-0.241604885359765</v>
      </c>
      <c r="AS16">
        <f t="shared" si="146"/>
        <v>-0.23836159343065</v>
      </c>
      <c r="AT16">
        <f t="shared" si="146"/>
        <v>-0.309842824097128</v>
      </c>
      <c r="AU16">
        <f t="shared" si="146"/>
        <v>-0.228679522788013</v>
      </c>
      <c r="AV16">
        <f t="shared" si="146"/>
        <v>-0.189207586666362</v>
      </c>
      <c r="AW16">
        <f t="shared" si="146"/>
        <v>-0.218258171914097</v>
      </c>
      <c r="AX16">
        <f t="shared" si="146"/>
        <v>-0.274916995695865</v>
      </c>
      <c r="AY16" s="77" t="s">
        <v>184</v>
      </c>
      <c r="AZ16" s="110">
        <v>0.26049795615013</v>
      </c>
      <c r="BA16" s="110">
        <v>0.633345720302242</v>
      </c>
      <c r="BB16" s="110">
        <v>0.106156323547628</v>
      </c>
      <c r="BC16" s="110">
        <v>0.0806878306878307</v>
      </c>
      <c r="BD16" s="110">
        <v>0.626984126984127</v>
      </c>
      <c r="BE16" s="110">
        <v>0.292328042328042</v>
      </c>
      <c r="BF16" s="110">
        <v>0.25</v>
      </c>
      <c r="BG16" s="110">
        <v>0.75</v>
      </c>
      <c r="BH16" s="110">
        <v>0.10958605664488</v>
      </c>
      <c r="BI16" s="110">
        <v>0.581263616557734</v>
      </c>
      <c r="BJ16" s="110">
        <v>0.309150326797386</v>
      </c>
      <c r="BL16">
        <f t="shared" ref="BL16:BV16" si="147">AZ$17*P16</f>
        <v>0.217429071386457</v>
      </c>
      <c r="BM16">
        <f t="shared" si="147"/>
        <v>0.400315919877399</v>
      </c>
      <c r="BN16">
        <f t="shared" si="147"/>
        <v>0.124017397800427</v>
      </c>
      <c r="BO16">
        <f t="shared" si="147"/>
        <v>0.0186728367558802</v>
      </c>
      <c r="BP16">
        <f t="shared" si="147"/>
        <v>0.269641128235968</v>
      </c>
      <c r="BQ16">
        <f t="shared" si="147"/>
        <v>0.194396215380732</v>
      </c>
      <c r="BR16">
        <f t="shared" si="147"/>
        <v>0.4445018564781</v>
      </c>
      <c r="BS16">
        <f t="shared" si="147"/>
        <v>0.352013452677263</v>
      </c>
      <c r="BT16">
        <f t="shared" si="147"/>
        <v>0.0743003332535411</v>
      </c>
      <c r="BU16">
        <f t="shared" si="147"/>
        <v>0.207540407265398</v>
      </c>
      <c r="BV16">
        <f t="shared" si="147"/>
        <v>0.212422337758283</v>
      </c>
      <c r="BX16" s="83">
        <f t="shared" si="6"/>
        <v>0.741762389064283</v>
      </c>
      <c r="BY16" s="84">
        <f t="shared" si="7"/>
        <v>0.48271018037258</v>
      </c>
      <c r="BZ16" s="85">
        <f t="shared" si="8"/>
        <v>0.796515309155363</v>
      </c>
      <c r="CA16" s="86">
        <f t="shared" si="9"/>
        <v>0.494263078277221</v>
      </c>
      <c r="CC16">
        <f t="shared" ref="CC16:CF16" si="148">BX16/SUM(BX$12:BX$21)</f>
        <v>0.147522264249623</v>
      </c>
      <c r="CD16">
        <f t="shared" si="148"/>
        <v>0.0867495027786146</v>
      </c>
      <c r="CE16">
        <f t="shared" si="148"/>
        <v>0.132531393364779</v>
      </c>
      <c r="CF16">
        <f t="shared" si="148"/>
        <v>0.102263513618811</v>
      </c>
      <c r="CH16">
        <f t="shared" ref="CH16:CK16" si="149">CC16*LN(CC16)</f>
        <v>-0.282324593943253</v>
      </c>
      <c r="CI16">
        <f t="shared" si="149"/>
        <v>-0.212079163268939</v>
      </c>
      <c r="CJ16">
        <f t="shared" si="149"/>
        <v>-0.267837428272401</v>
      </c>
      <c r="CK16">
        <f t="shared" si="149"/>
        <v>-0.233181502054266</v>
      </c>
      <c r="CL16" s="77" t="s">
        <v>184</v>
      </c>
      <c r="CM16" s="111">
        <v>0.133389037433155</v>
      </c>
      <c r="CN16" s="111">
        <v>0.0936831550802139</v>
      </c>
      <c r="CO16" s="111">
        <v>0.293917112299465</v>
      </c>
      <c r="CP16" s="111">
        <v>0.479010695187166</v>
      </c>
      <c r="CR16">
        <f t="shared" ref="CR16:CU16" si="150">CM$17*BX16</f>
        <v>0.124843260631522</v>
      </c>
      <c r="CS16">
        <f t="shared" si="150"/>
        <v>0.0571025263466624</v>
      </c>
      <c r="CT16">
        <f t="shared" si="150"/>
        <v>0.259726191210365</v>
      </c>
      <c r="CU16">
        <f t="shared" si="150"/>
        <v>0.191437958315825</v>
      </c>
      <c r="CV16" s="87">
        <f t="shared" si="14"/>
        <v>0.633109936504374</v>
      </c>
      <c r="CX16">
        <f t="shared" si="26"/>
        <v>0.158140609473674</v>
      </c>
    </row>
    <row r="17" spans="1:102">
      <c r="A17" s="52" t="s">
        <v>90</v>
      </c>
      <c r="B17" s="53">
        <v>2017</v>
      </c>
      <c r="C17" s="52" t="s">
        <v>84</v>
      </c>
      <c r="D17">
        <v>21296</v>
      </c>
      <c r="E17">
        <v>4.1044797</v>
      </c>
      <c r="F17">
        <v>343467</v>
      </c>
      <c r="G17">
        <v>127</v>
      </c>
      <c r="H17">
        <v>1146</v>
      </c>
      <c r="I17">
        <v>20</v>
      </c>
      <c r="J17">
        <v>10206</v>
      </c>
      <c r="K17">
        <v>22.669004</v>
      </c>
      <c r="L17">
        <v>833000</v>
      </c>
      <c r="M17">
        <v>9424</v>
      </c>
      <c r="N17">
        <v>198362</v>
      </c>
      <c r="P17" s="90">
        <f t="shared" ref="P17:R17" si="151">(D17-MIN(D$12:D$21))/(MAX(D$12:D$21)-MIN(D$12:D$21))+0.001</f>
        <v>1.001</v>
      </c>
      <c r="Q17" s="91">
        <f t="shared" si="151"/>
        <v>1.001</v>
      </c>
      <c r="R17" s="91">
        <f t="shared" si="151"/>
        <v>0.700136518341107</v>
      </c>
      <c r="S17" s="91">
        <f t="shared" si="110"/>
        <v>0.528093596059113</v>
      </c>
      <c r="T17" s="91">
        <f t="shared" si="111"/>
        <v>0.691615835777126</v>
      </c>
      <c r="U17" s="91">
        <f t="shared" ref="U17:Z17" si="152">(I17-MIN(I$12:I$21))/(MAX(I$12:I$21)-MIN(I$12:I$21))+0.001</f>
        <v>0.858142857142857</v>
      </c>
      <c r="V17" s="108" cm="1">
        <f t="array" ref="V17">(MAX(J$12:J$21-J17)/(MAX(J$12:J$21)-MIN(J$12:J$21))+0.001)</f>
        <v>0.975785100286533</v>
      </c>
      <c r="W17" s="108" cm="1">
        <f t="array" ref="W17">(MAX(K$12:K$21-K17)/(MAX(K$12:K$21)-MIN(K$12:K$21))+0.001)</f>
        <v>0.870413670625132</v>
      </c>
      <c r="X17" s="91">
        <f t="shared" si="152"/>
        <v>0.455948347674665</v>
      </c>
      <c r="Y17" s="91">
        <f t="shared" si="152"/>
        <v>0.576054841742401</v>
      </c>
      <c r="Z17" s="91">
        <f t="shared" si="152"/>
        <v>0.73464352862976</v>
      </c>
      <c r="AB17">
        <f t="shared" ref="AB17:AL17" si="153">P17/SUM(P$12:P$21)</f>
        <v>0.199800399201597</v>
      </c>
      <c r="AC17">
        <f t="shared" si="153"/>
        <v>0.197485761271859</v>
      </c>
      <c r="AD17">
        <f t="shared" si="153"/>
        <v>0.141179788468604</v>
      </c>
      <c r="AE17">
        <f t="shared" si="153"/>
        <v>0.141423162671662</v>
      </c>
      <c r="AF17">
        <f t="shared" si="153"/>
        <v>0.109013548056078</v>
      </c>
      <c r="AG17">
        <f t="shared" si="153"/>
        <v>0.127618440620353</v>
      </c>
      <c r="AH17">
        <f t="shared" si="153"/>
        <v>0.177084275826924</v>
      </c>
      <c r="AI17">
        <f t="shared" si="153"/>
        <v>0.135807604524591</v>
      </c>
      <c r="AJ17">
        <f t="shared" si="153"/>
        <v>0.108415007088624</v>
      </c>
      <c r="AK17">
        <f t="shared" si="153"/>
        <v>0.111700607848249</v>
      </c>
      <c r="AL17">
        <f t="shared" si="153"/>
        <v>0.150876303768665</v>
      </c>
      <c r="AN17">
        <f t="shared" ref="AN17:AX17" si="154">AB17*LN(AB17)</f>
        <v>-0.321765838558574</v>
      </c>
      <c r="AO17">
        <f t="shared" si="154"/>
        <v>-0.320339439951694</v>
      </c>
      <c r="AP17">
        <f t="shared" si="154"/>
        <v>-0.276390651530427</v>
      </c>
      <c r="AQ17">
        <f t="shared" si="154"/>
        <v>-0.276623526490085</v>
      </c>
      <c r="AR17">
        <f t="shared" si="154"/>
        <v>-0.241604885359765</v>
      </c>
      <c r="AS17">
        <f t="shared" si="154"/>
        <v>-0.262729410878839</v>
      </c>
      <c r="AT17">
        <f t="shared" si="154"/>
        <v>-0.306555818316541</v>
      </c>
      <c r="AU17">
        <f t="shared" si="154"/>
        <v>-0.271142064515706</v>
      </c>
      <c r="AV17">
        <f t="shared" si="154"/>
        <v>-0.240875243924338</v>
      </c>
      <c r="AW17">
        <f t="shared" si="154"/>
        <v>-0.24484026310983</v>
      </c>
      <c r="AX17">
        <f t="shared" si="154"/>
        <v>-0.285351592632356</v>
      </c>
      <c r="AY17" s="77" t="s">
        <v>185</v>
      </c>
      <c r="AZ17">
        <f t="shared" ref="AZ17:BJ17" si="155">AVERAGE(AZ15:AZ16)</f>
        <v>0.337131013285396</v>
      </c>
      <c r="BA17">
        <f t="shared" si="155"/>
        <v>0.473114250102982</v>
      </c>
      <c r="BB17">
        <f t="shared" si="155"/>
        <v>0.189754736611622</v>
      </c>
      <c r="BC17">
        <f t="shared" si="155"/>
        <v>0.33835453552117</v>
      </c>
      <c r="BD17">
        <f t="shared" si="155"/>
        <v>0.389871246850484</v>
      </c>
      <c r="BE17">
        <f t="shared" si="155"/>
        <v>0.271774217628345</v>
      </c>
      <c r="BF17">
        <f t="shared" si="155"/>
        <v>0.444057798679421</v>
      </c>
      <c r="BG17">
        <f t="shared" si="155"/>
        <v>0.55594220132058</v>
      </c>
      <c r="BH17">
        <f t="shared" si="155"/>
        <v>0.245858926264622</v>
      </c>
      <c r="BI17">
        <f t="shared" si="155"/>
        <v>0.441745874664324</v>
      </c>
      <c r="BJ17">
        <f t="shared" si="155"/>
        <v>0.312395199071054</v>
      </c>
      <c r="BL17">
        <f t="shared" ref="BL17:BV17" si="156">AZ$17*P17</f>
        <v>0.337468144298681</v>
      </c>
      <c r="BM17">
        <f t="shared" si="156"/>
        <v>0.473587364353085</v>
      </c>
      <c r="BN17">
        <f t="shared" si="156"/>
        <v>0.132854220629995</v>
      </c>
      <c r="BO17">
        <f t="shared" si="156"/>
        <v>0.178682863406286</v>
      </c>
      <c r="BP17">
        <f t="shared" si="156"/>
        <v>0.269641128235968</v>
      </c>
      <c r="BQ17">
        <f t="shared" si="156"/>
        <v>0.233221103613353</v>
      </c>
      <c r="BR17">
        <f t="shared" si="156"/>
        <v>0.433304983617415</v>
      </c>
      <c r="BS17">
        <f t="shared" si="156"/>
        <v>0.483899692106862</v>
      </c>
      <c r="BT17">
        <f t="shared" si="156"/>
        <v>0.112098971191422</v>
      </c>
      <c r="BU17">
        <f t="shared" si="156"/>
        <v>0.254469849920116</v>
      </c>
      <c r="BV17">
        <f t="shared" si="156"/>
        <v>0.229499111372555</v>
      </c>
      <c r="BX17" s="83">
        <f t="shared" si="6"/>
        <v>0.943909729281761</v>
      </c>
      <c r="BY17" s="84">
        <f t="shared" si="7"/>
        <v>0.681545095255606</v>
      </c>
      <c r="BZ17" s="85">
        <f t="shared" si="8"/>
        <v>0.917204675724277</v>
      </c>
      <c r="CA17" s="86">
        <f t="shared" si="9"/>
        <v>0.596067932484093</v>
      </c>
      <c r="CC17">
        <f t="shared" ref="CC17:CF17" si="157">BX17/SUM(BX$12:BX$21)</f>
        <v>0.187725479970145</v>
      </c>
      <c r="CD17">
        <f t="shared" si="157"/>
        <v>0.122482807569943</v>
      </c>
      <c r="CE17">
        <f t="shared" si="157"/>
        <v>0.152612777528823</v>
      </c>
      <c r="CF17">
        <f t="shared" si="157"/>
        <v>0.123327037382174</v>
      </c>
      <c r="CH17">
        <f t="shared" ref="CH17:CK17" si="158">CC17*LN(CC17)</f>
        <v>-0.314022413958544</v>
      </c>
      <c r="CI17">
        <f t="shared" si="158"/>
        <v>-0.257187513738834</v>
      </c>
      <c r="CJ17">
        <f t="shared" si="158"/>
        <v>-0.28688934829805</v>
      </c>
      <c r="CK17">
        <f t="shared" si="158"/>
        <v>-0.258113081865537</v>
      </c>
      <c r="CL17" s="77" t="s">
        <v>185</v>
      </c>
      <c r="CM17">
        <f t="shared" ref="CM17:CP17" si="159">AVERAGE(CM15:CM16)</f>
        <v>0.168306269598016</v>
      </c>
      <c r="CN17">
        <f t="shared" si="159"/>
        <v>0.118295674440899</v>
      </c>
      <c r="CO17">
        <f t="shared" si="159"/>
        <v>0.326078090684512</v>
      </c>
      <c r="CP17">
        <f t="shared" si="159"/>
        <v>0.387319965276572</v>
      </c>
      <c r="CR17">
        <f t="shared" ref="CR17:CU17" si="160">CM$17*BX17</f>
        <v>0.158865925372686</v>
      </c>
      <c r="CS17">
        <f t="shared" si="160"/>
        <v>0.0806238367051487</v>
      </c>
      <c r="CT17">
        <f t="shared" si="160"/>
        <v>0.29908034942708</v>
      </c>
      <c r="CU17">
        <f t="shared" si="160"/>
        <v>0.230869010912217</v>
      </c>
      <c r="CV17" s="87">
        <f t="shared" si="14"/>
        <v>0.769439122417132</v>
      </c>
      <c r="CX17">
        <f t="shared" si="26"/>
        <v>0.194867468142452</v>
      </c>
    </row>
    <row r="18" spans="1:102">
      <c r="A18" s="52" t="s">
        <v>90</v>
      </c>
      <c r="B18" s="53">
        <v>2018</v>
      </c>
      <c r="C18" s="52" t="s">
        <v>84</v>
      </c>
      <c r="D18">
        <v>21164</v>
      </c>
      <c r="E18">
        <v>3.6304101</v>
      </c>
      <c r="F18">
        <v>287797</v>
      </c>
      <c r="G18">
        <v>134</v>
      </c>
      <c r="H18">
        <v>1146</v>
      </c>
      <c r="I18">
        <v>21</v>
      </c>
      <c r="J18">
        <v>10243</v>
      </c>
      <c r="K18">
        <v>22.207588</v>
      </c>
      <c r="L18">
        <v>890472</v>
      </c>
      <c r="M18">
        <v>10102</v>
      </c>
      <c r="N18">
        <v>161181</v>
      </c>
      <c r="P18" s="90">
        <f t="shared" ref="P18:R18" si="161">(D18-MIN(D$12:D$21))/(MAX(D$12:D$21)-MIN(D$12:D$21))+0.001</f>
        <v>0.001</v>
      </c>
      <c r="Q18" s="91">
        <f t="shared" si="161"/>
        <v>0.001</v>
      </c>
      <c r="R18" s="91">
        <f t="shared" si="161"/>
        <v>0.261541409302912</v>
      </c>
      <c r="S18" s="91">
        <f t="shared" si="110"/>
        <v>0.562576354679803</v>
      </c>
      <c r="T18" s="91">
        <f t="shared" si="111"/>
        <v>0.691615835777126</v>
      </c>
      <c r="U18" s="91">
        <f t="shared" ref="U18:Z18" si="162">(I18-MIN(I$12:I$21))/(MAX(I$12:I$21)-MIN(I$12:I$21))+0.001</f>
        <v>1.001</v>
      </c>
      <c r="V18" s="108" cm="1">
        <f t="array" ref="V18">(MAX(J$12:J$21-J18)/(MAX(J$12:J$21)-MIN(J$12:J$21))+0.001)</f>
        <v>0.954581661891117</v>
      </c>
      <c r="W18" s="108" cm="1">
        <f t="array" ref="W18">(MAX(K$12:K$21-K18)/(MAX(K$12:K$21)-MIN(K$12:K$21))+0.001)</f>
        <v>0.9030602352806</v>
      </c>
      <c r="X18" s="91">
        <f t="shared" si="162"/>
        <v>0.531082805828568</v>
      </c>
      <c r="Y18" s="91">
        <f t="shared" si="162"/>
        <v>0.6822911313068</v>
      </c>
      <c r="Z18" s="91">
        <f t="shared" si="162"/>
        <v>0.146206216566961</v>
      </c>
      <c r="AB18">
        <f t="shared" ref="AB18:AL18" si="163">P18/SUM(P$12:P$21)</f>
        <v>0.000199600798403194</v>
      </c>
      <c r="AC18">
        <f t="shared" si="163"/>
        <v>0.00019728847279906</v>
      </c>
      <c r="AD18">
        <f t="shared" si="163"/>
        <v>0.0527388014678249</v>
      </c>
      <c r="AE18">
        <f t="shared" si="163"/>
        <v>0.150657625687638</v>
      </c>
      <c r="AF18">
        <f t="shared" si="163"/>
        <v>0.109013548056078</v>
      </c>
      <c r="AG18">
        <f t="shared" si="163"/>
        <v>0.148863394943701</v>
      </c>
      <c r="AH18">
        <f t="shared" si="163"/>
        <v>0.173236301993146</v>
      </c>
      <c r="AI18">
        <f t="shared" si="163"/>
        <v>0.140901333967779</v>
      </c>
      <c r="AJ18">
        <f t="shared" si="163"/>
        <v>0.126280414113122</v>
      </c>
      <c r="AK18">
        <f t="shared" si="163"/>
        <v>0.132300483519796</v>
      </c>
      <c r="AL18">
        <f t="shared" si="163"/>
        <v>0.0300268806352491</v>
      </c>
      <c r="AN18">
        <f t="shared" ref="AN18:AX18" si="164">AB18*LN(AB18)</f>
        <v>-0.00170043736408761</v>
      </c>
      <c r="AO18">
        <f t="shared" si="164"/>
        <v>-0.00168303709988547</v>
      </c>
      <c r="AP18">
        <f t="shared" si="164"/>
        <v>-0.155178851091665</v>
      </c>
      <c r="AQ18">
        <f t="shared" si="164"/>
        <v>-0.285156527410113</v>
      </c>
      <c r="AR18">
        <f t="shared" si="164"/>
        <v>-0.241604885359765</v>
      </c>
      <c r="AS18">
        <f t="shared" si="164"/>
        <v>-0.283544009467065</v>
      </c>
      <c r="AT18">
        <f t="shared" si="164"/>
        <v>-0.303700337378293</v>
      </c>
      <c r="AU18">
        <f t="shared" si="164"/>
        <v>-0.276123694993966</v>
      </c>
      <c r="AV18">
        <f t="shared" si="164"/>
        <v>-0.261305789330391</v>
      </c>
      <c r="AW18">
        <f t="shared" si="164"/>
        <v>-0.267601482886732</v>
      </c>
      <c r="AX18">
        <f t="shared" si="164"/>
        <v>-0.105264102748954</v>
      </c>
      <c r="BL18">
        <f t="shared" ref="BL18:BV18" si="165">AZ$17*P18</f>
        <v>0.000337131013285396</v>
      </c>
      <c r="BM18">
        <f t="shared" si="165"/>
        <v>0.000473114250102982</v>
      </c>
      <c r="BN18">
        <f t="shared" si="165"/>
        <v>0.0496287212353064</v>
      </c>
      <c r="BO18">
        <f t="shared" si="165"/>
        <v>0.190350261182878</v>
      </c>
      <c r="BP18">
        <f t="shared" si="165"/>
        <v>0.269641128235968</v>
      </c>
      <c r="BQ18">
        <f t="shared" si="165"/>
        <v>0.272045991845973</v>
      </c>
      <c r="BR18">
        <f t="shared" si="165"/>
        <v>0.423889431439112</v>
      </c>
      <c r="BS18">
        <f t="shared" si="165"/>
        <v>0.502049295126977</v>
      </c>
      <c r="BT18">
        <f t="shared" si="165"/>
        <v>0.130571448398614</v>
      </c>
      <c r="BU18">
        <f t="shared" si="165"/>
        <v>0.301399292574834</v>
      </c>
      <c r="BV18">
        <f t="shared" si="165"/>
        <v>0.0456741201298614</v>
      </c>
      <c r="BX18" s="83">
        <f t="shared" si="6"/>
        <v>0.0504389664986948</v>
      </c>
      <c r="BY18" s="84">
        <f t="shared" si="7"/>
        <v>0.732037381264819</v>
      </c>
      <c r="BZ18" s="85">
        <f t="shared" si="8"/>
        <v>0.92593872656609</v>
      </c>
      <c r="CA18" s="86">
        <f t="shared" si="9"/>
        <v>0.47764486110331</v>
      </c>
      <c r="CC18">
        <f t="shared" ref="CC18:CF18" si="166">BX18/SUM(BX$12:BX$21)</f>
        <v>0.01003133975785</v>
      </c>
      <c r="CD18">
        <f t="shared" si="166"/>
        <v>0.131556949536607</v>
      </c>
      <c r="CE18">
        <f t="shared" si="166"/>
        <v>0.154066027597565</v>
      </c>
      <c r="CF18">
        <f t="shared" si="166"/>
        <v>0.0988251882553058</v>
      </c>
      <c r="CH18">
        <f t="shared" ref="CH18:CK18" si="167">CC18*LN(CC18)</f>
        <v>-0.0461646379627185</v>
      </c>
      <c r="CI18">
        <f t="shared" si="167"/>
        <v>-0.266838992614664</v>
      </c>
      <c r="CJ18">
        <f t="shared" si="167"/>
        <v>-0.288161095047572</v>
      </c>
      <c r="CK18">
        <f t="shared" si="167"/>
        <v>-0.228721288936398</v>
      </c>
      <c r="CR18">
        <f t="shared" ref="CR18:CU18" si="168">CM$17*BX18</f>
        <v>0.00848919429377463</v>
      </c>
      <c r="CS18">
        <f t="shared" si="168"/>
        <v>0.0865968557326713</v>
      </c>
      <c r="CT18">
        <f t="shared" si="168"/>
        <v>0.301928332049519</v>
      </c>
      <c r="CU18">
        <f t="shared" si="168"/>
        <v>0.185001391017067</v>
      </c>
      <c r="CV18" s="87">
        <f t="shared" si="14"/>
        <v>0.582015773093032</v>
      </c>
      <c r="CX18">
        <f t="shared" si="26"/>
        <v>0.135799123374869</v>
      </c>
    </row>
    <row r="19" spans="1:102">
      <c r="A19" s="52" t="s">
        <v>90</v>
      </c>
      <c r="B19" s="53">
        <v>2019</v>
      </c>
      <c r="C19" s="52" t="s">
        <v>84</v>
      </c>
      <c r="D19">
        <v>21173</v>
      </c>
      <c r="E19">
        <v>3.6922968</v>
      </c>
      <c r="F19">
        <v>319083</v>
      </c>
      <c r="G19">
        <v>145</v>
      </c>
      <c r="H19">
        <v>1146</v>
      </c>
      <c r="I19">
        <v>21</v>
      </c>
      <c r="J19">
        <v>10354</v>
      </c>
      <c r="K19">
        <v>21.746172</v>
      </c>
      <c r="L19">
        <v>1000117</v>
      </c>
      <c r="M19">
        <v>10780</v>
      </c>
      <c r="N19">
        <v>178968</v>
      </c>
      <c r="P19" s="90">
        <f t="shared" ref="P19:R19" si="169">(D19-MIN(D$12:D$21))/(MAX(D$12:D$21)-MIN(D$12:D$21))+0.001</f>
        <v>0.0691818181818182</v>
      </c>
      <c r="Q19" s="91">
        <f t="shared" si="169"/>
        <v>0.131543489816684</v>
      </c>
      <c r="R19" s="91">
        <f t="shared" si="169"/>
        <v>0.508027606201941</v>
      </c>
      <c r="S19" s="91">
        <f t="shared" si="110"/>
        <v>0.61676354679803</v>
      </c>
      <c r="T19" s="91">
        <f t="shared" si="111"/>
        <v>0.691615835777126</v>
      </c>
      <c r="U19" s="91">
        <f t="shared" ref="U19:Z19" si="170">(I19-MIN(I$12:I$21))/(MAX(I$12:I$21)-MIN(I$12:I$21))+0.001</f>
        <v>1.001</v>
      </c>
      <c r="V19" s="108" cm="1">
        <f t="array" ref="V19">(MAX(J$12:J$21-J19)/(MAX(J$12:J$21)-MIN(J$12:J$21))+0.001)</f>
        <v>0.890971346704871</v>
      </c>
      <c r="W19" s="108" cm="1">
        <f t="array" ref="W19">(MAX(K$12:K$21-K19)/(MAX(K$12:K$21)-MIN(K$12:K$21))+0.001)</f>
        <v>0.935706799936068</v>
      </c>
      <c r="X19" s="91">
        <f t="shared" si="170"/>
        <v>0.674424218417041</v>
      </c>
      <c r="Y19" s="91">
        <f t="shared" si="170"/>
        <v>0.7885274208712</v>
      </c>
      <c r="Z19" s="91">
        <f t="shared" si="170"/>
        <v>0.42770844807394</v>
      </c>
      <c r="AB19">
        <f t="shared" ref="AB19:AL19" si="171">P19/SUM(P$12:P$21)</f>
        <v>0.0138087461440755</v>
      </c>
      <c r="AC19">
        <f t="shared" si="171"/>
        <v>0.0259520142125924</v>
      </c>
      <c r="AD19">
        <f t="shared" si="171"/>
        <v>0.1024417782831</v>
      </c>
      <c r="AE19">
        <f t="shared" si="171"/>
        <v>0.165168924712742</v>
      </c>
      <c r="AF19">
        <f t="shared" si="171"/>
        <v>0.109013548056078</v>
      </c>
      <c r="AG19">
        <f t="shared" si="171"/>
        <v>0.148863394943701</v>
      </c>
      <c r="AH19">
        <f t="shared" si="171"/>
        <v>0.161692380491813</v>
      </c>
      <c r="AI19">
        <f t="shared" si="171"/>
        <v>0.145995063410966</v>
      </c>
      <c r="AJ19">
        <f t="shared" si="171"/>
        <v>0.160364012268765</v>
      </c>
      <c r="AK19">
        <f t="shared" si="171"/>
        <v>0.152900359191342</v>
      </c>
      <c r="AL19">
        <f t="shared" si="171"/>
        <v>0.0878399757449575</v>
      </c>
      <c r="AN19">
        <f t="shared" ref="AN19:AX19" si="172">AB19*LN(AB19)</f>
        <v>-0.0591353078563032</v>
      </c>
      <c r="AO19">
        <f t="shared" si="172"/>
        <v>-0.0947639369952057</v>
      </c>
      <c r="AP19">
        <f t="shared" si="172"/>
        <v>-0.233409561608567</v>
      </c>
      <c r="AQ19">
        <f t="shared" si="172"/>
        <v>-0.297433976887559</v>
      </c>
      <c r="AR19">
        <f t="shared" si="172"/>
        <v>-0.241604885359765</v>
      </c>
      <c r="AS19">
        <f t="shared" si="172"/>
        <v>-0.283544009467065</v>
      </c>
      <c r="AT19">
        <f t="shared" si="172"/>
        <v>-0.294613159744339</v>
      </c>
      <c r="AU19">
        <f t="shared" si="172"/>
        <v>-0.280921141736388</v>
      </c>
      <c r="AV19">
        <f t="shared" si="172"/>
        <v>-0.293515690303031</v>
      </c>
      <c r="AW19">
        <f t="shared" si="172"/>
        <v>-0.287142106647825</v>
      </c>
      <c r="AX19">
        <f t="shared" si="172"/>
        <v>-0.213647777640241</v>
      </c>
      <c r="BL19">
        <f t="shared" ref="BL19:BV19" si="173">AZ$17*P19</f>
        <v>0.0233233364645624</v>
      </c>
      <c r="BM19">
        <f t="shared" si="173"/>
        <v>0.0622350995405497</v>
      </c>
      <c r="BN19">
        <f t="shared" si="173"/>
        <v>0.096400644606282</v>
      </c>
      <c r="BO19">
        <f t="shared" si="173"/>
        <v>0.208684743403237</v>
      </c>
      <c r="BP19">
        <f t="shared" si="173"/>
        <v>0.269641128235968</v>
      </c>
      <c r="BQ19">
        <f t="shared" si="173"/>
        <v>0.272045991845973</v>
      </c>
      <c r="BR19">
        <f t="shared" si="173"/>
        <v>0.395642774904204</v>
      </c>
      <c r="BS19">
        <f t="shared" si="173"/>
        <v>0.520198898147093</v>
      </c>
      <c r="BT19">
        <f t="shared" si="173"/>
        <v>0.165813214186871</v>
      </c>
      <c r="BU19">
        <f t="shared" si="173"/>
        <v>0.348328735229552</v>
      </c>
      <c r="BV19">
        <f t="shared" si="173"/>
        <v>0.13361406578043</v>
      </c>
      <c r="BX19" s="83">
        <f t="shared" si="6"/>
        <v>0.181959080611394</v>
      </c>
      <c r="BY19" s="84">
        <f t="shared" si="7"/>
        <v>0.750371863485179</v>
      </c>
      <c r="BZ19" s="85">
        <f t="shared" si="8"/>
        <v>0.915841673051297</v>
      </c>
      <c r="CA19" s="86">
        <f t="shared" si="9"/>
        <v>0.647756015196853</v>
      </c>
      <c r="CC19">
        <f t="shared" ref="CC19:CF19" si="174">BX19/SUM(BX$12:BX$21)</f>
        <v>0.0361881594002553</v>
      </c>
      <c r="CD19">
        <f t="shared" si="174"/>
        <v>0.134851902245274</v>
      </c>
      <c r="CE19">
        <f t="shared" si="174"/>
        <v>0.15238598886408</v>
      </c>
      <c r="CF19">
        <f t="shared" si="174"/>
        <v>0.134021352176738</v>
      </c>
      <c r="CH19">
        <f t="shared" ref="CH19:CK19" si="175">CC19*LN(CC19)</f>
        <v>-0.12010934430761</v>
      </c>
      <c r="CI19">
        <f t="shared" si="175"/>
        <v>-0.270186321199263</v>
      </c>
      <c r="CJ19">
        <f t="shared" si="175"/>
        <v>-0.28668963937471</v>
      </c>
      <c r="CK19">
        <f t="shared" si="175"/>
        <v>-0.269350236382896</v>
      </c>
      <c r="CR19">
        <f t="shared" ref="CR19:CU19" si="176">CM$17*BX19</f>
        <v>0.0306248540771884</v>
      </c>
      <c r="CS19">
        <f t="shared" si="176"/>
        <v>0.0887657456724534</v>
      </c>
      <c r="CT19">
        <f t="shared" si="176"/>
        <v>0.298635904117876</v>
      </c>
      <c r="CU19">
        <f t="shared" si="176"/>
        <v>0.250888837313736</v>
      </c>
      <c r="CV19" s="87">
        <f t="shared" si="14"/>
        <v>0.668915341181254</v>
      </c>
      <c r="CX19">
        <f t="shared" si="26"/>
        <v>0.169827291493095</v>
      </c>
    </row>
    <row r="20" spans="1:102">
      <c r="A20" s="52" t="s">
        <v>90</v>
      </c>
      <c r="B20" s="53">
        <v>2020</v>
      </c>
      <c r="C20" s="52" t="s">
        <v>84</v>
      </c>
      <c r="D20">
        <v>21182</v>
      </c>
      <c r="E20">
        <v>3.7541835</v>
      </c>
      <c r="F20">
        <v>350369</v>
      </c>
      <c r="G20">
        <v>155</v>
      </c>
      <c r="H20">
        <v>1146</v>
      </c>
      <c r="I20">
        <v>21</v>
      </c>
      <c r="J20">
        <v>10465</v>
      </c>
      <c r="K20">
        <v>21.284756</v>
      </c>
      <c r="L20">
        <v>1066383</v>
      </c>
      <c r="M20">
        <v>11458</v>
      </c>
      <c r="N20">
        <v>206262</v>
      </c>
      <c r="P20" s="90">
        <f t="shared" ref="P20:R20" si="177">(D20-MIN(D$12:D$21))/(MAX(D$12:D$21)-MIN(D$12:D$21))+0.001</f>
        <v>0.137363636363636</v>
      </c>
      <c r="Q20" s="91">
        <f t="shared" si="177"/>
        <v>0.26208697963337</v>
      </c>
      <c r="R20" s="91">
        <f t="shared" si="177"/>
        <v>0.754513803100971</v>
      </c>
      <c r="S20" s="91">
        <f t="shared" si="110"/>
        <v>0.666024630541872</v>
      </c>
      <c r="T20" s="91">
        <f t="shared" si="111"/>
        <v>0.691615835777126</v>
      </c>
      <c r="U20" s="91">
        <f t="shared" ref="U20:Z20" si="178">(I20-MIN(I$12:I$21))/(MAX(I$12:I$21)-MIN(I$12:I$21))+0.001</f>
        <v>1.001</v>
      </c>
      <c r="V20" s="108" cm="1">
        <f t="array" ref="V20">(MAX(J$12:J$21-J20)/(MAX(J$12:J$21)-MIN(J$12:J$21))+0.001)</f>
        <v>0.827361031518625</v>
      </c>
      <c r="W20" s="108" cm="1">
        <f t="array" ref="W20">(MAX(K$12:K$21-K20)/(MAX(K$12:K$21)-MIN(K$12:K$21))+0.001)</f>
        <v>0.968353364591535</v>
      </c>
      <c r="X20" s="91">
        <f t="shared" si="178"/>
        <v>0.761055273609597</v>
      </c>
      <c r="Y20" s="91">
        <f t="shared" si="178"/>
        <v>0.8947637104356</v>
      </c>
      <c r="Z20" s="91">
        <f t="shared" si="178"/>
        <v>0.859671224638369</v>
      </c>
      <c r="AB20">
        <f t="shared" ref="AB20:AL20" si="179">P20/SUM(P$12:P$21)</f>
        <v>0.0274178914897478</v>
      </c>
      <c r="AC20">
        <f t="shared" si="179"/>
        <v>0.0517067399523859</v>
      </c>
      <c r="AD20">
        <f t="shared" si="179"/>
        <v>0.152144755098376</v>
      </c>
      <c r="AE20">
        <f t="shared" si="179"/>
        <v>0.178361014735565</v>
      </c>
      <c r="AF20">
        <f t="shared" si="179"/>
        <v>0.109013548056078</v>
      </c>
      <c r="AG20">
        <f t="shared" si="179"/>
        <v>0.148863394943701</v>
      </c>
      <c r="AH20">
        <f t="shared" si="179"/>
        <v>0.150148458990479</v>
      </c>
      <c r="AI20">
        <f t="shared" si="179"/>
        <v>0.151088792854154</v>
      </c>
      <c r="AJ20">
        <f t="shared" si="179"/>
        <v>0.180963070277628</v>
      </c>
      <c r="AK20">
        <f t="shared" si="179"/>
        <v>0.173500234862889</v>
      </c>
      <c r="AL20">
        <f t="shared" si="179"/>
        <v>0.176553677770278</v>
      </c>
      <c r="AN20">
        <f t="shared" ref="AN20:AX20" si="180">AB20*LN(AB20)</f>
        <v>-0.0986100782336684</v>
      </c>
      <c r="AO20">
        <f t="shared" si="180"/>
        <v>-0.15316400597147</v>
      </c>
      <c r="AP20">
        <f t="shared" si="180"/>
        <v>-0.286476839708329</v>
      </c>
      <c r="AQ20">
        <f t="shared" si="180"/>
        <v>-0.307484688345633</v>
      </c>
      <c r="AR20">
        <f t="shared" si="180"/>
        <v>-0.241604885359765</v>
      </c>
      <c r="AS20">
        <f t="shared" si="180"/>
        <v>-0.283544009467065</v>
      </c>
      <c r="AT20">
        <f t="shared" si="180"/>
        <v>-0.284701109817496</v>
      </c>
      <c r="AU20">
        <f t="shared" si="180"/>
        <v>-0.285540833521903</v>
      </c>
      <c r="AV20">
        <f t="shared" si="180"/>
        <v>-0.309349546358803</v>
      </c>
      <c r="AW20">
        <f t="shared" si="180"/>
        <v>-0.303898903927318</v>
      </c>
      <c r="AX20">
        <f t="shared" si="180"/>
        <v>-0.306167086700094</v>
      </c>
      <c r="BL20">
        <f t="shared" ref="BL20:BV20" si="181">AZ$17*P20</f>
        <v>0.0463095419158393</v>
      </c>
      <c r="BM20">
        <f t="shared" si="181"/>
        <v>0.123997084830997</v>
      </c>
      <c r="BN20">
        <f t="shared" si="181"/>
        <v>0.143172567977258</v>
      </c>
      <c r="BO20">
        <f t="shared" si="181"/>
        <v>0.225352454512654</v>
      </c>
      <c r="BP20">
        <f t="shared" si="181"/>
        <v>0.269641128235968</v>
      </c>
      <c r="BQ20">
        <f t="shared" si="181"/>
        <v>0.272045991845973</v>
      </c>
      <c r="BR20">
        <f t="shared" si="181"/>
        <v>0.367396118369295</v>
      </c>
      <c r="BS20">
        <f t="shared" si="181"/>
        <v>0.538348501167208</v>
      </c>
      <c r="BT20">
        <f t="shared" si="181"/>
        <v>0.187112232397684</v>
      </c>
      <c r="BU20">
        <f t="shared" si="181"/>
        <v>0.39525817788427</v>
      </c>
      <c r="BV20">
        <f t="shared" si="181"/>
        <v>0.26855716335656</v>
      </c>
      <c r="BX20" s="83">
        <f t="shared" si="6"/>
        <v>0.313479194724094</v>
      </c>
      <c r="BY20" s="84">
        <f t="shared" si="7"/>
        <v>0.767039574594596</v>
      </c>
      <c r="BZ20" s="85">
        <f t="shared" si="8"/>
        <v>0.905744619536503</v>
      </c>
      <c r="CA20" s="86">
        <f t="shared" si="9"/>
        <v>0.850927573638514</v>
      </c>
      <c r="CC20">
        <f t="shared" ref="CC20:CF20" si="182">BX20/SUM(BX$12:BX$21)</f>
        <v>0.0623449790426608</v>
      </c>
      <c r="CD20">
        <f t="shared" si="182"/>
        <v>0.137847313798607</v>
      </c>
      <c r="CE20">
        <f t="shared" si="182"/>
        <v>0.150705950130596</v>
      </c>
      <c r="CF20">
        <f t="shared" si="182"/>
        <v>0.176057746046321</v>
      </c>
      <c r="CH20">
        <f t="shared" ref="CH20:CK20" si="183">CC20*LN(CC20)</f>
        <v>-0.173011814328171</v>
      </c>
      <c r="CI20">
        <f t="shared" si="183"/>
        <v>-0.273159426385183</v>
      </c>
      <c r="CJ20">
        <f t="shared" si="183"/>
        <v>-0.285199661084718</v>
      </c>
      <c r="CK20">
        <f t="shared" si="183"/>
        <v>-0.305802311003579</v>
      </c>
      <c r="CR20">
        <f t="shared" ref="CR20:CU20" si="184">CM$17*BX20</f>
        <v>0.0527605138606024</v>
      </c>
      <c r="CS20">
        <f t="shared" si="184"/>
        <v>0.090737463799528</v>
      </c>
      <c r="CT20">
        <f t="shared" si="184"/>
        <v>0.295343476186233</v>
      </c>
      <c r="CU20">
        <f t="shared" si="184"/>
        <v>0.329581238274547</v>
      </c>
      <c r="CV20" s="87">
        <f t="shared" si="14"/>
        <v>0.768422692120911</v>
      </c>
      <c r="CX20">
        <f t="shared" si="26"/>
        <v>0.193040469992881</v>
      </c>
    </row>
    <row r="21" spans="1:102">
      <c r="A21" s="7" t="s">
        <v>90</v>
      </c>
      <c r="B21" s="9">
        <v>2021</v>
      </c>
      <c r="C21" s="8" t="s">
        <v>84</v>
      </c>
      <c r="D21">
        <v>21191</v>
      </c>
      <c r="E21">
        <v>3.8160701</v>
      </c>
      <c r="F21">
        <v>381655</v>
      </c>
      <c r="G21">
        <v>223</v>
      </c>
      <c r="H21">
        <v>1146</v>
      </c>
      <c r="I21">
        <v>21</v>
      </c>
      <c r="J21">
        <v>10576</v>
      </c>
      <c r="K21">
        <v>20.823339</v>
      </c>
      <c r="L21">
        <v>1249922</v>
      </c>
      <c r="M21">
        <v>12136</v>
      </c>
      <c r="N21">
        <v>215192</v>
      </c>
      <c r="P21" s="90">
        <f t="shared" ref="P21:R21" si="185">(D21-MIN(D$12:D$21))/(MAX(D$12:D$21)-MIN(D$12:D$21))+0.001</f>
        <v>0.205545454545455</v>
      </c>
      <c r="Q21" s="91">
        <f t="shared" si="185"/>
        <v>0.392630258510565</v>
      </c>
      <c r="R21" s="91">
        <f t="shared" si="185"/>
        <v>1.001</v>
      </c>
      <c r="S21" s="91">
        <f t="shared" si="110"/>
        <v>1.001</v>
      </c>
      <c r="T21" s="91">
        <f t="shared" si="111"/>
        <v>0.691615835777126</v>
      </c>
      <c r="U21" s="91">
        <f t="shared" ref="U21:Z21" si="186">(I21-MIN(I$12:I$21))/(MAX(I$12:I$21)-MIN(I$12:I$21))+0.001</f>
        <v>1.001</v>
      </c>
      <c r="V21" s="108" cm="1">
        <f t="array" ref="V21">(MAX(J$12:J$21-J21)/(MAX(J$12:J$21)-MIN(J$12:J$21))+0.001)</f>
        <v>0.763750716332378</v>
      </c>
      <c r="W21" s="108" cm="1">
        <f t="array" ref="W21">(MAX(K$12:K$21-K21)/(MAX(K$12:K$21)-MIN(K$12:K$21))+0.001)</f>
        <v>1.001</v>
      </c>
      <c r="X21" s="91">
        <f t="shared" si="186"/>
        <v>1.001</v>
      </c>
      <c r="Y21" s="91">
        <f t="shared" si="186"/>
        <v>1.001</v>
      </c>
      <c r="Z21" s="91">
        <f t="shared" si="186"/>
        <v>1.001</v>
      </c>
      <c r="AB21">
        <f t="shared" ref="AB21:AL21" si="187">P21/SUM(P$12:P$21)</f>
        <v>0.0410270368354201</v>
      </c>
      <c r="AC21">
        <f t="shared" si="187"/>
        <v>0.0774614240762494</v>
      </c>
      <c r="AD21">
        <f t="shared" si="187"/>
        <v>0.201847731913651</v>
      </c>
      <c r="AE21">
        <f t="shared" si="187"/>
        <v>0.268067226890756</v>
      </c>
      <c r="AF21">
        <f t="shared" si="187"/>
        <v>0.109013548056078</v>
      </c>
      <c r="AG21">
        <f t="shared" si="187"/>
        <v>0.148863394943701</v>
      </c>
      <c r="AH21">
        <f t="shared" si="187"/>
        <v>0.138604537489145</v>
      </c>
      <c r="AI21">
        <f t="shared" si="187"/>
        <v>0.156182533336685</v>
      </c>
      <c r="AJ21">
        <f t="shared" si="187"/>
        <v>0.238016921542059</v>
      </c>
      <c r="AK21">
        <f t="shared" si="187"/>
        <v>0.194100110534436</v>
      </c>
      <c r="AL21">
        <f t="shared" si="187"/>
        <v>0.205578861293621</v>
      </c>
      <c r="AN21">
        <f t="shared" ref="AN21:AX21" si="188">AB21*LN(AB21)</f>
        <v>-0.131020826561224</v>
      </c>
      <c r="AO21">
        <f t="shared" si="188"/>
        <v>-0.198144403323807</v>
      </c>
      <c r="AP21">
        <f t="shared" si="188"/>
        <v>-0.32300515124806</v>
      </c>
      <c r="AQ21">
        <f t="shared" si="188"/>
        <v>-0.352915190906986</v>
      </c>
      <c r="AR21">
        <f t="shared" si="188"/>
        <v>-0.241604885359765</v>
      </c>
      <c r="AS21">
        <f t="shared" si="188"/>
        <v>-0.283544009467065</v>
      </c>
      <c r="AT21">
        <f t="shared" si="188"/>
        <v>-0.273900647698185</v>
      </c>
      <c r="AU21">
        <f t="shared" si="188"/>
        <v>-0.289988774858716</v>
      </c>
      <c r="AV21">
        <f t="shared" si="188"/>
        <v>-0.341652704533465</v>
      </c>
      <c r="AW21">
        <f t="shared" si="188"/>
        <v>-0.318204075881146</v>
      </c>
      <c r="AX21">
        <f t="shared" si="188"/>
        <v>-0.32521045638757</v>
      </c>
      <c r="AY21" s="81" t="s">
        <v>170</v>
      </c>
      <c r="BL21">
        <f t="shared" ref="BL21:BV21" si="189">AZ$17*P21</f>
        <v>0.0692957473671165</v>
      </c>
      <c r="BM21">
        <f t="shared" si="189"/>
        <v>0.185758970322966</v>
      </c>
      <c r="BN21">
        <f t="shared" si="189"/>
        <v>0.189944491348233</v>
      </c>
      <c r="BO21">
        <f t="shared" si="189"/>
        <v>0.338692890056692</v>
      </c>
      <c r="BP21">
        <f t="shared" si="189"/>
        <v>0.269641128235968</v>
      </c>
      <c r="BQ21">
        <f t="shared" si="189"/>
        <v>0.272045991845973</v>
      </c>
      <c r="BR21">
        <f t="shared" si="189"/>
        <v>0.339149461834386</v>
      </c>
      <c r="BS21">
        <f t="shared" si="189"/>
        <v>0.5564981435219</v>
      </c>
      <c r="BT21">
        <f t="shared" si="189"/>
        <v>0.246104785190887</v>
      </c>
      <c r="BU21">
        <f t="shared" si="189"/>
        <v>0.442187620538989</v>
      </c>
      <c r="BV21">
        <f t="shared" si="189"/>
        <v>0.312707594270125</v>
      </c>
      <c r="BX21" s="83">
        <f t="shared" si="6"/>
        <v>0.444999209038316</v>
      </c>
      <c r="BY21" s="84">
        <f t="shared" si="7"/>
        <v>0.880380010138633</v>
      </c>
      <c r="BZ21" s="85">
        <f t="shared" si="8"/>
        <v>0.895647605356287</v>
      </c>
      <c r="CA21" s="86">
        <f t="shared" si="9"/>
        <v>1.001</v>
      </c>
      <c r="CC21">
        <f t="shared" ref="CC21:CF21" si="190">BX21/SUM(BX$12:BX$21)</f>
        <v>0.0885017788370695</v>
      </c>
      <c r="CD21">
        <f t="shared" si="190"/>
        <v>0.158216112361272</v>
      </c>
      <c r="CE21">
        <f t="shared" si="190"/>
        <v>0.149025917941953</v>
      </c>
      <c r="CF21">
        <f t="shared" si="190"/>
        <v>0.207107877629118</v>
      </c>
      <c r="CH21">
        <f t="shared" ref="CH21:CK21" si="191">CC21*LN(CC21)</f>
        <v>-0.214593150721779</v>
      </c>
      <c r="CI21">
        <f t="shared" si="191"/>
        <v>-0.291717820705447</v>
      </c>
      <c r="CJ21">
        <f t="shared" si="191"/>
        <v>-0.283690959596935</v>
      </c>
      <c r="CK21">
        <f t="shared" si="191"/>
        <v>-0.326094558010885</v>
      </c>
      <c r="CL21" s="81" t="s">
        <v>170</v>
      </c>
      <c r="CR21">
        <f t="shared" ref="CR21:CU21" si="192">CM$17*BX21</f>
        <v>0.0748961568473067</v>
      </c>
      <c r="CS21">
        <f t="shared" si="192"/>
        <v>0.104145147063635</v>
      </c>
      <c r="CT21">
        <f t="shared" si="192"/>
        <v>0.292051061080734</v>
      </c>
      <c r="CU21">
        <f t="shared" si="192"/>
        <v>0.387707285241849</v>
      </c>
      <c r="CV21" s="87">
        <f t="shared" si="14"/>
        <v>0.858799650233524</v>
      </c>
      <c r="CX21">
        <f t="shared" si="26"/>
        <v>0.198098104072184</v>
      </c>
    </row>
    <row r="22" spans="1:102">
      <c r="A22" s="18" t="s">
        <v>94</v>
      </c>
      <c r="B22" s="19">
        <v>2012</v>
      </c>
      <c r="C22" s="18" t="s">
        <v>84</v>
      </c>
      <c r="D22">
        <v>1833</v>
      </c>
      <c r="E22">
        <v>4.6644845</v>
      </c>
      <c r="F22">
        <v>18252</v>
      </c>
      <c r="G22">
        <v>1</v>
      </c>
      <c r="H22">
        <v>425</v>
      </c>
      <c r="I22">
        <v>2</v>
      </c>
      <c r="J22">
        <v>536</v>
      </c>
      <c r="K22">
        <v>38.481274</v>
      </c>
      <c r="L22">
        <v>48300</v>
      </c>
      <c r="M22">
        <v>5473</v>
      </c>
      <c r="N22">
        <v>9868</v>
      </c>
      <c r="P22" s="112">
        <f t="shared" ref="P22:U22" si="193">(D22-MIN(D$22:D$31))/(MAX(D$22:D$31)-MIN(D$22:D$31))+0.001</f>
        <v>0.001</v>
      </c>
      <c r="Q22" s="113">
        <f t="shared" si="193"/>
        <v>0.150465006789954</v>
      </c>
      <c r="R22" s="113">
        <f t="shared" si="193"/>
        <v>0.001</v>
      </c>
      <c r="S22" s="113">
        <f t="shared" si="193"/>
        <v>0.001</v>
      </c>
      <c r="T22" s="113">
        <f t="shared" si="193"/>
        <v>0.001</v>
      </c>
      <c r="U22" s="113">
        <f t="shared" si="193"/>
        <v>0.001</v>
      </c>
      <c r="V22" s="108" cm="1">
        <f t="array" ref="V22">(MAX(J$22:J$31-J22)/(MAX(J$22:J$31)-MIN(J$22:J$31))+0.001)</f>
        <v>0.886496183206107</v>
      </c>
      <c r="W22" s="108" cm="1">
        <f t="array" ref="W22">(MAX(K$22:K$31-K22)/(MAX(K$22:K$31)-MIN(K$22:K$31))+0.001)</f>
        <v>0.001</v>
      </c>
      <c r="X22" s="113">
        <f t="shared" ref="X22:Z22" si="194">(L22-MIN(L$22:L$31))/(MAX(L$22:L$31)-MIN(L$22:L$31))+0.001</f>
        <v>0.001</v>
      </c>
      <c r="Y22" s="113">
        <f t="shared" si="194"/>
        <v>0.001</v>
      </c>
      <c r="Z22" s="113">
        <f t="shared" si="194"/>
        <v>0.001</v>
      </c>
      <c r="AA22" s="80"/>
      <c r="AB22" s="80">
        <f t="shared" ref="AB22:AL22" si="195">P22/SUM(P$22:P$31)</f>
        <v>0.000248138957816377</v>
      </c>
      <c r="AC22" s="80">
        <f t="shared" si="195"/>
        <v>0.0278178006006687</v>
      </c>
      <c r="AD22" s="80">
        <f t="shared" si="195"/>
        <v>0.000235531165948012</v>
      </c>
      <c r="AE22" s="80">
        <f t="shared" si="195"/>
        <v>0.000185701021355617</v>
      </c>
      <c r="AF22" s="80">
        <f t="shared" si="195"/>
        <v>0.000199600798403194</v>
      </c>
      <c r="AG22" s="80">
        <f t="shared" si="195"/>
        <v>0.000166389351081531</v>
      </c>
      <c r="AH22" s="80">
        <f t="shared" si="195"/>
        <v>0.205792915241623</v>
      </c>
      <c r="AI22" s="80">
        <f t="shared" si="195"/>
        <v>0.000160991624167315</v>
      </c>
      <c r="AJ22" s="80">
        <f t="shared" si="195"/>
        <v>0.000195518864233339</v>
      </c>
      <c r="AK22" s="80">
        <f t="shared" si="195"/>
        <v>0.000193645256709354</v>
      </c>
      <c r="AL22" s="80">
        <f t="shared" si="195"/>
        <v>0.000240726632264656</v>
      </c>
      <c r="AM22" s="80"/>
      <c r="AN22" s="80">
        <f t="shared" ref="AN22:AX22" si="196">AB22*LN(AB22)</f>
        <v>-0.00205993093174708</v>
      </c>
      <c r="AO22" s="80">
        <f t="shared" si="196"/>
        <v>-0.0996455636367645</v>
      </c>
      <c r="AP22" s="80">
        <f t="shared" si="196"/>
        <v>-0.00196754900235684</v>
      </c>
      <c r="AQ22" s="80">
        <f t="shared" si="196"/>
        <v>-0.00159542666473361</v>
      </c>
      <c r="AR22" s="80">
        <f t="shared" si="196"/>
        <v>-0.00170043736408761</v>
      </c>
      <c r="AS22" s="80">
        <f t="shared" si="196"/>
        <v>-0.00144778369842417</v>
      </c>
      <c r="AT22" s="80">
        <f t="shared" si="196"/>
        <v>-0.325334908451734</v>
      </c>
      <c r="AU22" s="80">
        <f t="shared" si="196"/>
        <v>-0.00140612631727244</v>
      </c>
      <c r="AV22" s="80">
        <f t="shared" si="196"/>
        <v>-0.00166970249437378</v>
      </c>
      <c r="AW22" s="80">
        <f t="shared" si="196"/>
        <v>-0.00165556676180315</v>
      </c>
      <c r="AX22" s="80">
        <f t="shared" si="196"/>
        <v>-0.00200569784781618</v>
      </c>
      <c r="AY22" s="80"/>
      <c r="AZ22" s="80">
        <f t="shared" ref="AZ22:BJ22" si="197">SUM(AN22:AN31)</f>
        <v>-1.99170393562629</v>
      </c>
      <c r="BA22" s="80">
        <f t="shared" si="197"/>
        <v>-2.08942711818514</v>
      </c>
      <c r="BB22" s="80">
        <f t="shared" si="197"/>
        <v>-1.98624824691307</v>
      </c>
      <c r="BC22" s="80">
        <f t="shared" si="197"/>
        <v>-2.06767355806687</v>
      </c>
      <c r="BD22" s="80">
        <f t="shared" si="197"/>
        <v>-2.051931379996</v>
      </c>
      <c r="BE22" s="80">
        <f t="shared" si="197"/>
        <v>-2.13976429672315</v>
      </c>
      <c r="BF22" s="80">
        <f t="shared" si="197"/>
        <v>-2.02371900317174</v>
      </c>
      <c r="BG22" s="80">
        <f t="shared" si="197"/>
        <v>-2.09566572469417</v>
      </c>
      <c r="BH22" s="80">
        <f t="shared" si="197"/>
        <v>-2.05069286553278</v>
      </c>
      <c r="BI22" s="80">
        <f t="shared" si="197"/>
        <v>-2.0621599448711</v>
      </c>
      <c r="BJ22" s="80">
        <f t="shared" si="197"/>
        <v>-1.93686031221746</v>
      </c>
      <c r="BK22" s="80"/>
      <c r="BL22" s="80">
        <f t="shared" ref="BL22:BV22" si="198">AZ$27*P22</f>
        <v>0.000315214496730365</v>
      </c>
      <c r="BM22" s="80">
        <f t="shared" si="198"/>
        <v>0.0667306048720543</v>
      </c>
      <c r="BN22" s="80">
        <f t="shared" si="198"/>
        <v>0.000241289661308129</v>
      </c>
      <c r="BO22" s="80">
        <f t="shared" si="198"/>
        <v>0.000221494895558507</v>
      </c>
      <c r="BP22" s="80">
        <f t="shared" si="198"/>
        <v>0.000506782553965842</v>
      </c>
      <c r="BQ22" s="80">
        <f t="shared" si="198"/>
        <v>0.00027172255047565</v>
      </c>
      <c r="BR22" s="80">
        <f t="shared" si="198"/>
        <v>0.365259454498137</v>
      </c>
      <c r="BS22" s="80">
        <f t="shared" si="198"/>
        <v>0.000587974024685434</v>
      </c>
      <c r="BT22" s="80">
        <f t="shared" si="198"/>
        <v>0.00020157615872807</v>
      </c>
      <c r="BU22" s="80">
        <f t="shared" si="198"/>
        <v>0.00043073281983211</v>
      </c>
      <c r="BV22" s="80">
        <f t="shared" si="198"/>
        <v>0.000367691021439821</v>
      </c>
      <c r="BW22" s="80"/>
      <c r="BX22" s="80">
        <f t="shared" si="6"/>
        <v>0.0672871090300928</v>
      </c>
      <c r="BY22" s="80">
        <f t="shared" si="7"/>
        <v>0.000999999999999999</v>
      </c>
      <c r="BZ22" s="80">
        <f t="shared" si="8"/>
        <v>0.365847428522822</v>
      </c>
      <c r="CA22" s="80">
        <f t="shared" si="9"/>
        <v>0.001</v>
      </c>
      <c r="CB22" s="80"/>
      <c r="CC22" s="80">
        <f t="shared" ref="CC22:CF22" si="199">BX22/SUM(BX$22:BX$31)</f>
        <v>0.0143359003693263</v>
      </c>
      <c r="CD22" s="80">
        <f t="shared" si="199"/>
        <v>0.000186400824523879</v>
      </c>
      <c r="CE22" s="80">
        <f t="shared" si="199"/>
        <v>0.0674113316379945</v>
      </c>
      <c r="CF22" s="80">
        <f t="shared" si="199"/>
        <v>0.000209085094473528</v>
      </c>
      <c r="CG22" s="80"/>
      <c r="CH22" s="80">
        <f t="shared" ref="CH22:CK22" si="200">CC22*LN(CC22)</f>
        <v>-0.0608557303765064</v>
      </c>
      <c r="CI22" s="80">
        <f t="shared" si="200"/>
        <v>-0.00160073781439333</v>
      </c>
      <c r="CJ22" s="80">
        <f t="shared" si="200"/>
        <v>-0.181804461682307</v>
      </c>
      <c r="CK22" s="80">
        <f t="shared" si="200"/>
        <v>-0.00177152975663645</v>
      </c>
      <c r="CL22" s="80"/>
      <c r="CM22">
        <f t="shared" ref="CM22:CP22" si="201">SUM(CH22:CH31)</f>
        <v>-2.16416787614706</v>
      </c>
      <c r="CN22">
        <f t="shared" si="201"/>
        <v>-2.16281496297704</v>
      </c>
      <c r="CO22">
        <f t="shared" si="201"/>
        <v>-2.28510349588915</v>
      </c>
      <c r="CP22">
        <f t="shared" si="201"/>
        <v>-2.02776360366902</v>
      </c>
      <c r="CQ22" s="80"/>
      <c r="CR22" s="80">
        <f t="shared" ref="CR22:CU22" si="202">CM$27*BX22</f>
        <v>0.0126505652662181</v>
      </c>
      <c r="CS22" s="80">
        <f t="shared" si="202"/>
        <v>0.000169341554629991</v>
      </c>
      <c r="CT22" s="80">
        <f t="shared" si="202"/>
        <v>0.059369760083084</v>
      </c>
      <c r="CU22" s="80">
        <f t="shared" si="202"/>
        <v>0.000480369587628477</v>
      </c>
      <c r="CV22" s="87">
        <f t="shared" si="14"/>
        <v>0.0726700364915606</v>
      </c>
      <c r="CW22" s="80">
        <f>AVERAGE(CV22:CV31)</f>
        <v>0.49691128151931</v>
      </c>
      <c r="CX22">
        <f t="shared" si="26"/>
        <v>0.00656546742692329</v>
      </c>
    </row>
    <row r="23" spans="1:102">
      <c r="A23" s="18" t="s">
        <v>94</v>
      </c>
      <c r="B23" s="19">
        <v>2013</v>
      </c>
      <c r="C23" s="18" t="s">
        <v>84</v>
      </c>
      <c r="D23">
        <v>1833</v>
      </c>
      <c r="E23">
        <v>4.7234043</v>
      </c>
      <c r="F23">
        <v>20379</v>
      </c>
      <c r="G23">
        <v>3</v>
      </c>
      <c r="H23">
        <v>433</v>
      </c>
      <c r="I23">
        <v>4</v>
      </c>
      <c r="J23">
        <v>521</v>
      </c>
      <c r="K23">
        <v>36.811947</v>
      </c>
      <c r="L23">
        <v>57900</v>
      </c>
      <c r="M23">
        <v>6272</v>
      </c>
      <c r="N23">
        <v>10740</v>
      </c>
      <c r="P23" s="82">
        <f t="shared" ref="P23:U23" si="203">(D23-MIN(D$22:D$31))/(MAX(D$22:D$31)-MIN(D$22:D$31))+0.001</f>
        <v>0.001</v>
      </c>
      <c r="Q23" s="108">
        <f t="shared" si="203"/>
        <v>0.263126978044609</v>
      </c>
      <c r="R23" s="108">
        <f t="shared" si="203"/>
        <v>0.100322904506187</v>
      </c>
      <c r="S23" s="91">
        <f t="shared" si="203"/>
        <v>0.126</v>
      </c>
      <c r="T23" s="91">
        <f t="shared" si="203"/>
        <v>0.112111111111111</v>
      </c>
      <c r="U23" s="108">
        <f t="shared" si="203"/>
        <v>1.001</v>
      </c>
      <c r="V23" s="108" cm="1">
        <f t="array" ref="V23">(MAX(J$22:J$31-J23)/(MAX(J$22:J$31)-MIN(J$22:J$31))+0.001)</f>
        <v>1.001</v>
      </c>
      <c r="W23" s="108" cm="1">
        <f t="array" ref="W23">(MAX(K$22:K$31-K23)/(MAX(K$22:K$31)-MIN(K$22:K$31))+0.001)</f>
        <v>0.101740651783225</v>
      </c>
      <c r="X23" s="108">
        <f t="shared" ref="X23:Z23" si="204">(L23-MIN(L$22:L$31))/(MAX(L$22:L$31)-MIN(L$22:L$31))+0.001</f>
        <v>0.117785479672027</v>
      </c>
      <c r="Y23" s="108">
        <f t="shared" si="204"/>
        <v>0.117693442383526</v>
      </c>
      <c r="Z23" s="108">
        <f t="shared" si="204"/>
        <v>0.0669906160133192</v>
      </c>
      <c r="AB23" s="89">
        <f t="shared" ref="AB23:AL23" si="205">P23/SUM(P$22:P$31)</f>
        <v>0.000248138957816377</v>
      </c>
      <c r="AC23" s="89">
        <f t="shared" si="205"/>
        <v>0.0486466186660897</v>
      </c>
      <c r="AD23" s="89">
        <f t="shared" si="205"/>
        <v>0.0236291706696333</v>
      </c>
      <c r="AE23" s="89">
        <f t="shared" si="205"/>
        <v>0.0233983286908078</v>
      </c>
      <c r="AF23" s="89">
        <f t="shared" si="205"/>
        <v>0.0223774672876469</v>
      </c>
      <c r="AG23" s="89">
        <f t="shared" si="205"/>
        <v>0.166555740432612</v>
      </c>
      <c r="AH23" s="89">
        <f t="shared" si="205"/>
        <v>0.232374049724442</v>
      </c>
      <c r="AI23" s="89">
        <f t="shared" si="205"/>
        <v>0.0163793927744226</v>
      </c>
      <c r="AJ23" s="89">
        <f t="shared" si="205"/>
        <v>0.0230292832086538</v>
      </c>
      <c r="AK23" s="89">
        <f t="shared" si="205"/>
        <v>0.0227907768633654</v>
      </c>
      <c r="AL23" s="89">
        <f t="shared" si="205"/>
        <v>0.016126425386221</v>
      </c>
      <c r="AN23" s="89">
        <f t="shared" ref="AN23:AX23" si="206">AB23*LN(AB23)</f>
        <v>-0.00205993093174708</v>
      </c>
      <c r="AO23" s="89">
        <f t="shared" si="206"/>
        <v>-0.147067142926655</v>
      </c>
      <c r="AP23" s="89">
        <f t="shared" si="206"/>
        <v>-0.0884977016533735</v>
      </c>
      <c r="AQ23" s="89">
        <f t="shared" si="206"/>
        <v>-0.0878628460561774</v>
      </c>
      <c r="AR23" s="89">
        <f t="shared" si="206"/>
        <v>-0.0850276792597267</v>
      </c>
      <c r="AS23" s="89">
        <f t="shared" si="206"/>
        <v>-0.298538714386397</v>
      </c>
      <c r="AT23" s="89">
        <f t="shared" si="206"/>
        <v>-0.339128296743329</v>
      </c>
      <c r="AU23" s="89">
        <f t="shared" si="206"/>
        <v>-0.0673476614935642</v>
      </c>
      <c r="AV23" s="89">
        <f t="shared" si="206"/>
        <v>-0.0868431665158358</v>
      </c>
      <c r="AW23" s="89">
        <f t="shared" si="206"/>
        <v>-0.0861810287806612</v>
      </c>
      <c r="AX23" s="89">
        <f t="shared" si="206"/>
        <v>-0.0665585313804999</v>
      </c>
      <c r="AY23" s="81" t="s">
        <v>181</v>
      </c>
      <c r="AZ23" s="108">
        <f t="shared" ref="AZ23:BJ23" si="207">-1/LN(10)*AZ22</f>
        <v>0.864986028827486</v>
      </c>
      <c r="BA23" s="108">
        <f t="shared" si="207"/>
        <v>0.90742666776682</v>
      </c>
      <c r="BB23" s="108">
        <f t="shared" si="207"/>
        <v>0.862616653324355</v>
      </c>
      <c r="BC23" s="108">
        <f t="shared" si="207"/>
        <v>0.897979216645703</v>
      </c>
      <c r="BD23" s="108">
        <f t="shared" si="207"/>
        <v>0.891142475576388</v>
      </c>
      <c r="BE23" s="108">
        <f t="shared" si="207"/>
        <v>0.929287826640454</v>
      </c>
      <c r="BF23" s="108">
        <f t="shared" si="207"/>
        <v>0.878889996000238</v>
      </c>
      <c r="BG23" s="108">
        <f t="shared" si="207"/>
        <v>0.910136060148458</v>
      </c>
      <c r="BH23" s="108">
        <f t="shared" si="207"/>
        <v>0.890604595579252</v>
      </c>
      <c r="BI23" s="108">
        <f t="shared" si="207"/>
        <v>0.895584684859432</v>
      </c>
      <c r="BJ23" s="108">
        <f t="shared" si="207"/>
        <v>0.841167745813454</v>
      </c>
      <c r="BL23" s="89">
        <f t="shared" ref="BL23:BV23" si="208">AZ$27*P23</f>
        <v>0.000315214496730365</v>
      </c>
      <c r="BM23" s="89">
        <f t="shared" si="208"/>
        <v>0.116695720670681</v>
      </c>
      <c r="BN23" s="89">
        <f t="shared" si="208"/>
        <v>0.0242068796497456</v>
      </c>
      <c r="BO23" s="89">
        <f t="shared" si="208"/>
        <v>0.0279083568403719</v>
      </c>
      <c r="BP23" s="89">
        <f t="shared" si="208"/>
        <v>0.0568159552168371</v>
      </c>
      <c r="BQ23" s="89">
        <f t="shared" si="208"/>
        <v>0.271994273026126</v>
      </c>
      <c r="BR23" s="89">
        <f t="shared" si="208"/>
        <v>0.412438001289881</v>
      </c>
      <c r="BS23" s="89">
        <f t="shared" si="208"/>
        <v>0.0598208605031021</v>
      </c>
      <c r="BT23" s="89">
        <f t="shared" si="208"/>
        <v>0.0237427445462303</v>
      </c>
      <c r="BU23" s="89">
        <f t="shared" si="208"/>
        <v>0.0506944283136041</v>
      </c>
      <c r="BV23" s="89">
        <f t="shared" si="208"/>
        <v>0.0246318480288201</v>
      </c>
      <c r="BX23" s="89">
        <f t="shared" si="6"/>
        <v>0.141217814817157</v>
      </c>
      <c r="BY23" s="89">
        <f t="shared" si="7"/>
        <v>0.356718585083335</v>
      </c>
      <c r="BZ23" s="89">
        <f t="shared" si="8"/>
        <v>0.472258861792983</v>
      </c>
      <c r="CA23" s="89">
        <f t="shared" si="9"/>
        <v>0.0990690208886546</v>
      </c>
      <c r="CC23" s="89">
        <f t="shared" ref="CC23:CF23" si="209">BX23/SUM(BX$22:BX$31)</f>
        <v>0.0300872567238299</v>
      </c>
      <c r="CD23" s="89">
        <f t="shared" si="209"/>
        <v>0.066492638382525</v>
      </c>
      <c r="CE23" s="89">
        <f t="shared" si="209"/>
        <v>0.0870187850707351</v>
      </c>
      <c r="CF23" s="89">
        <f t="shared" si="209"/>
        <v>0.0207138555919043</v>
      </c>
      <c r="CH23" s="89">
        <f t="shared" ref="CH23:CK23" si="210">CC23*LN(CC23)</f>
        <v>-0.105415324177061</v>
      </c>
      <c r="CI23" s="89">
        <f t="shared" si="210"/>
        <v>-0.180239203686022</v>
      </c>
      <c r="CJ23" s="89">
        <f t="shared" si="210"/>
        <v>-0.2124677861215</v>
      </c>
      <c r="CK23" s="89">
        <f t="shared" si="210"/>
        <v>-0.0803066331934617</v>
      </c>
      <c r="CL23" s="81" t="s">
        <v>181</v>
      </c>
      <c r="CM23" s="108">
        <f t="shared" ref="CM23:CP23" si="211">-1/LN(10)*CM22</f>
        <v>0.93988616652295</v>
      </c>
      <c r="CN23" s="108">
        <f t="shared" si="211"/>
        <v>0.939298603798716</v>
      </c>
      <c r="CO23" s="108">
        <f t="shared" si="211"/>
        <v>0.99240783884249</v>
      </c>
      <c r="CP23" s="108">
        <f t="shared" si="211"/>
        <v>0.880646543677708</v>
      </c>
      <c r="CR23" s="89">
        <f t="shared" ref="CR23:CU23" si="212">CM$27*BX23</f>
        <v>0.026550184854846</v>
      </c>
      <c r="CS23" s="89">
        <f t="shared" si="212"/>
        <v>0.0604072797634228</v>
      </c>
      <c r="CT23" s="89">
        <f t="shared" si="212"/>
        <v>0.0766382189290438</v>
      </c>
      <c r="CU23" s="89">
        <f t="shared" si="212"/>
        <v>0.04758974471104</v>
      </c>
      <c r="CV23" s="87">
        <f t="shared" si="14"/>
        <v>0.211185428258353</v>
      </c>
      <c r="CX23">
        <f t="shared" si="26"/>
        <v>0.0539985122372314</v>
      </c>
    </row>
    <row r="24" spans="1:102">
      <c r="A24" s="18" t="s">
        <v>94</v>
      </c>
      <c r="B24" s="19">
        <v>2014</v>
      </c>
      <c r="C24" s="18" t="s">
        <v>84</v>
      </c>
      <c r="D24">
        <v>1871</v>
      </c>
      <c r="E24">
        <v>4.5863175</v>
      </c>
      <c r="F24">
        <v>21795</v>
      </c>
      <c r="G24">
        <v>5</v>
      </c>
      <c r="H24">
        <v>441</v>
      </c>
      <c r="I24">
        <v>4</v>
      </c>
      <c r="J24">
        <v>561</v>
      </c>
      <c r="K24">
        <v>32.89209</v>
      </c>
      <c r="L24">
        <v>66500</v>
      </c>
      <c r="M24">
        <v>7050</v>
      </c>
      <c r="N24">
        <v>11775</v>
      </c>
      <c r="P24" s="82">
        <f t="shared" ref="P24:U24" si="213">(D24-MIN(D$22:D$31))/(MAX(D$22:D$31)-MIN(D$22:D$31))+0.001</f>
        <v>0.761</v>
      </c>
      <c r="Q24" s="108">
        <f t="shared" si="213"/>
        <v>0.001</v>
      </c>
      <c r="R24" s="108">
        <f t="shared" si="213"/>
        <v>0.166444781695074</v>
      </c>
      <c r="S24" s="91">
        <f t="shared" si="213"/>
        <v>0.251</v>
      </c>
      <c r="T24" s="91">
        <f t="shared" si="213"/>
        <v>0.223222222222222</v>
      </c>
      <c r="U24" s="108">
        <f t="shared" si="213"/>
        <v>1.001</v>
      </c>
      <c r="V24" s="108" cm="1">
        <f t="array" ref="V24">(MAX(J$22:J$31-J24)/(MAX(J$22:J$31)-MIN(J$22:J$31))+0.001)</f>
        <v>0.695656488549618</v>
      </c>
      <c r="W24" s="108" cm="1">
        <f t="array" ref="W24">(MAX(K$22:K$31-K24)/(MAX(K$22:K$31)-MIN(K$22:K$31))+0.001)</f>
        <v>0.338296430894829</v>
      </c>
      <c r="X24" s="108">
        <f t="shared" ref="X24:Z24" si="214">(L24-MIN(L$22:L$31))/(MAX(L$22:L$31)-MIN(L$22:L$31))+0.001</f>
        <v>0.222405805211552</v>
      </c>
      <c r="Y24" s="108">
        <f t="shared" si="214"/>
        <v>0.231319848108661</v>
      </c>
      <c r="Z24" s="108">
        <f t="shared" si="214"/>
        <v>0.145316633873165</v>
      </c>
      <c r="AB24" s="89">
        <f t="shared" ref="AB24:AL24" si="215">P24/SUM(P$22:P$31)</f>
        <v>0.188833746898263</v>
      </c>
      <c r="AC24" s="89">
        <f t="shared" si="215"/>
        <v>0.000184878871135146</v>
      </c>
      <c r="AD24" s="89">
        <f t="shared" si="215"/>
        <v>0.0392029334986029</v>
      </c>
      <c r="AE24" s="89">
        <f t="shared" si="215"/>
        <v>0.04661095636026</v>
      </c>
      <c r="AF24" s="89">
        <f t="shared" si="215"/>
        <v>0.0445553337768907</v>
      </c>
      <c r="AG24" s="89">
        <f t="shared" si="215"/>
        <v>0.166555740432612</v>
      </c>
      <c r="AH24" s="89">
        <f t="shared" si="215"/>
        <v>0.161491024436923</v>
      </c>
      <c r="AI24" s="89">
        <f t="shared" si="215"/>
        <v>0.0544628918597645</v>
      </c>
      <c r="AJ24" s="89">
        <f t="shared" si="215"/>
        <v>0.0434845304338639</v>
      </c>
      <c r="AK24" s="89">
        <f t="shared" si="215"/>
        <v>0.0447939913689704</v>
      </c>
      <c r="AL24" s="89">
        <f t="shared" si="215"/>
        <v>0.034981583884323</v>
      </c>
      <c r="AN24" s="89">
        <f t="shared" ref="AN24:AX24" si="216">AB24*LN(AB24)</f>
        <v>-0.314764762798301</v>
      </c>
      <c r="AO24" s="89">
        <f t="shared" si="216"/>
        <v>-0.00158918359344946</v>
      </c>
      <c r="AP24" s="89">
        <f t="shared" si="216"/>
        <v>-0.126978446685666</v>
      </c>
      <c r="AQ24" s="89">
        <f t="shared" si="216"/>
        <v>-0.142905447031594</v>
      </c>
      <c r="AR24" s="89">
        <f t="shared" si="216"/>
        <v>-0.138612686268791</v>
      </c>
      <c r="AS24" s="89">
        <f t="shared" si="216"/>
        <v>-0.298538714386397</v>
      </c>
      <c r="AT24" s="89">
        <f t="shared" si="216"/>
        <v>-0.294447507632642</v>
      </c>
      <c r="AU24" s="89">
        <f t="shared" si="216"/>
        <v>-0.158499851808488</v>
      </c>
      <c r="AV24" s="89">
        <f t="shared" si="216"/>
        <v>-0.136339223641463</v>
      </c>
      <c r="AW24" s="89">
        <f t="shared" si="216"/>
        <v>-0.139115859993504</v>
      </c>
      <c r="AX24" s="89">
        <f t="shared" si="216"/>
        <v>-0.117290925562911</v>
      </c>
      <c r="AY24" s="109" t="s">
        <v>182</v>
      </c>
      <c r="AZ24">
        <f t="shared" ref="AZ24:BJ24" si="217">1-AZ23</f>
        <v>0.135013971172514</v>
      </c>
      <c r="BA24">
        <f t="shared" si="217"/>
        <v>0.09257333223318</v>
      </c>
      <c r="BB24">
        <f t="shared" si="217"/>
        <v>0.137383346675645</v>
      </c>
      <c r="BC24">
        <f t="shared" si="217"/>
        <v>0.102020783354297</v>
      </c>
      <c r="BD24">
        <f t="shared" si="217"/>
        <v>0.108857524423612</v>
      </c>
      <c r="BE24">
        <f t="shared" si="217"/>
        <v>0.0707121733595458</v>
      </c>
      <c r="BF24">
        <f t="shared" si="217"/>
        <v>0.121110003999762</v>
      </c>
      <c r="BG24">
        <f t="shared" si="217"/>
        <v>0.0898639398515421</v>
      </c>
      <c r="BH24">
        <f t="shared" si="217"/>
        <v>0.109395404420748</v>
      </c>
      <c r="BI24">
        <f t="shared" si="217"/>
        <v>0.104415315140568</v>
      </c>
      <c r="BJ24">
        <f t="shared" si="217"/>
        <v>0.158832254186546</v>
      </c>
      <c r="BL24" s="89">
        <f t="shared" ref="BL24:BV24" si="218">AZ$27*P24</f>
        <v>0.239878232011808</v>
      </c>
      <c r="BM24" s="89">
        <f t="shared" si="218"/>
        <v>0.000443495841961506</v>
      </c>
      <c r="BN24" s="89">
        <f t="shared" si="218"/>
        <v>0.0401614050017098</v>
      </c>
      <c r="BO24" s="89">
        <f t="shared" si="218"/>
        <v>0.0555952187851853</v>
      </c>
      <c r="BP24" s="89">
        <f t="shared" si="218"/>
        <v>0.113125127879708</v>
      </c>
      <c r="BQ24" s="89">
        <f t="shared" si="218"/>
        <v>0.271994273026126</v>
      </c>
      <c r="BR24" s="89">
        <f t="shared" si="218"/>
        <v>0.286628543178563</v>
      </c>
      <c r="BS24" s="89">
        <f t="shared" si="218"/>
        <v>0.198909514009951</v>
      </c>
      <c r="BT24" s="89">
        <f t="shared" si="218"/>
        <v>0.0448317078933679</v>
      </c>
      <c r="BU24" s="89">
        <f t="shared" si="218"/>
        <v>0.0996370504589789</v>
      </c>
      <c r="BV24" s="89">
        <f t="shared" si="218"/>
        <v>0.0534316215410205</v>
      </c>
      <c r="BX24" s="89">
        <f t="shared" si="6"/>
        <v>0.280483132855479</v>
      </c>
      <c r="BY24" s="89">
        <f t="shared" si="7"/>
        <v>0.440714619691019</v>
      </c>
      <c r="BZ24" s="89">
        <f t="shared" si="8"/>
        <v>0.485538057188513</v>
      </c>
      <c r="CA24" s="89">
        <f t="shared" si="9"/>
        <v>0.197900379893367</v>
      </c>
      <c r="CC24" s="89">
        <f t="shared" ref="CC24:CF24" si="219">BX24/SUM(BX$22:BX$31)</f>
        <v>0.0597585229303636</v>
      </c>
      <c r="CD24" s="89">
        <f t="shared" si="219"/>
        <v>0.0821495684901336</v>
      </c>
      <c r="CE24" s="89">
        <f t="shared" si="219"/>
        <v>0.0894656199393257</v>
      </c>
      <c r="CF24" s="89">
        <f t="shared" si="219"/>
        <v>0.0413780196263518</v>
      </c>
      <c r="CH24" s="89">
        <f t="shared" ref="CH24:CK24" si="220">CC24*LN(CC24)</f>
        <v>-0.168366259320008</v>
      </c>
      <c r="CI24" s="89">
        <f t="shared" si="220"/>
        <v>-0.205309325969717</v>
      </c>
      <c r="CJ24" s="89">
        <f t="shared" si="220"/>
        <v>-0.215961137113817</v>
      </c>
      <c r="CK24" s="89">
        <f t="shared" si="220"/>
        <v>-0.131789218683931</v>
      </c>
      <c r="CL24" s="109" t="s">
        <v>182</v>
      </c>
      <c r="CM24">
        <f t="shared" ref="CM24:CP24" si="221">1-CM23</f>
        <v>0.0601138334770498</v>
      </c>
      <c r="CN24">
        <f t="shared" si="221"/>
        <v>0.0607013962012842</v>
      </c>
      <c r="CO24">
        <f t="shared" si="221"/>
        <v>0.00759216115751027</v>
      </c>
      <c r="CP24">
        <f t="shared" si="221"/>
        <v>0.119353456322292</v>
      </c>
      <c r="CR24" s="89">
        <f t="shared" ref="CR24:CU24" si="222">CM$27*BX24</f>
        <v>0.0527332832307399</v>
      </c>
      <c r="CS24" s="89">
        <f t="shared" si="222"/>
        <v>0.0746312988466427</v>
      </c>
      <c r="CT24" s="89">
        <f t="shared" si="222"/>
        <v>0.0787931681872968</v>
      </c>
      <c r="CU24" s="89">
        <f t="shared" si="222"/>
        <v>0.0950653238808959</v>
      </c>
      <c r="CV24" s="87">
        <f t="shared" si="14"/>
        <v>0.301223074145575</v>
      </c>
      <c r="CX24">
        <f t="shared" si="26"/>
        <v>0.0767122335169697</v>
      </c>
    </row>
    <row r="25" spans="1:102">
      <c r="A25" s="18" t="s">
        <v>94</v>
      </c>
      <c r="B25" s="19">
        <v>2015</v>
      </c>
      <c r="C25" s="18" t="s">
        <v>84</v>
      </c>
      <c r="D25">
        <v>1883</v>
      </c>
      <c r="E25">
        <v>4.8130643</v>
      </c>
      <c r="F25">
        <v>23135</v>
      </c>
      <c r="G25">
        <v>7</v>
      </c>
      <c r="H25">
        <v>449</v>
      </c>
      <c r="I25">
        <v>4</v>
      </c>
      <c r="J25">
        <v>615</v>
      </c>
      <c r="K25">
        <v>26.498789</v>
      </c>
      <c r="L25">
        <v>73200</v>
      </c>
      <c r="M25">
        <v>8030</v>
      </c>
      <c r="N25">
        <v>12460</v>
      </c>
      <c r="P25" s="82">
        <f t="shared" ref="P25:U25" si="223">(D25-MIN(D$22:D$31))/(MAX(D$22:D$31)-MIN(D$22:D$31))+0.001</f>
        <v>1.001</v>
      </c>
      <c r="Q25" s="108">
        <f t="shared" si="223"/>
        <v>0.434568027448924</v>
      </c>
      <c r="R25" s="108">
        <f t="shared" si="223"/>
        <v>0.229017744571562</v>
      </c>
      <c r="S25" s="91">
        <f t="shared" si="223"/>
        <v>0.376</v>
      </c>
      <c r="T25" s="91">
        <f t="shared" si="223"/>
        <v>0.334333333333333</v>
      </c>
      <c r="U25" s="108">
        <f t="shared" si="223"/>
        <v>1.001</v>
      </c>
      <c r="V25" s="108" cm="1">
        <f t="array" ref="V25">(MAX(J$22:J$31-J25)/(MAX(J$22:J$31)-MIN(J$22:J$31))+0.001)</f>
        <v>0.283442748091603</v>
      </c>
      <c r="W25" s="108" cm="1">
        <f t="array" ref="W25">(MAX(K$22:K$31-K25)/(MAX(K$22:K$31)-MIN(K$22:K$31))+0.001)</f>
        <v>0.724119765559843</v>
      </c>
      <c r="X25" s="108">
        <f t="shared" ref="X25:Z25" si="224">(L25-MIN(L$22:L$31))/(MAX(L$22:L$31)-MIN(L$22:L$31))+0.001</f>
        <v>0.303912337899321</v>
      </c>
      <c r="Y25" s="108">
        <f t="shared" si="224"/>
        <v>0.374448225500219</v>
      </c>
      <c r="Z25" s="108">
        <f t="shared" si="224"/>
        <v>0.197155592553352</v>
      </c>
      <c r="AB25" s="89">
        <f t="shared" ref="AB25:AL25" si="225">P25/SUM(P$22:P$31)</f>
        <v>0.248387096774194</v>
      </c>
      <c r="AC25" s="89">
        <f t="shared" si="225"/>
        <v>0.0803424463461841</v>
      </c>
      <c r="AD25" s="89">
        <f t="shared" si="225"/>
        <v>0.0539408164017239</v>
      </c>
      <c r="AE25" s="89">
        <f t="shared" si="225"/>
        <v>0.0698235840297122</v>
      </c>
      <c r="AF25" s="89">
        <f t="shared" si="225"/>
        <v>0.0667332002661344</v>
      </c>
      <c r="AG25" s="89">
        <f t="shared" si="225"/>
        <v>0.166555740432612</v>
      </c>
      <c r="AH25" s="89">
        <f t="shared" si="225"/>
        <v>0.065798940298772</v>
      </c>
      <c r="AI25" s="89">
        <f t="shared" si="225"/>
        <v>0.116577217149135</v>
      </c>
      <c r="AJ25" s="89">
        <f t="shared" si="225"/>
        <v>0.059420595132574</v>
      </c>
      <c r="AK25" s="89">
        <f t="shared" si="225"/>
        <v>0.0725101227513521</v>
      </c>
      <c r="AL25" s="89">
        <f t="shared" si="225"/>
        <v>0.0474606018275112</v>
      </c>
      <c r="AN25" s="89">
        <f t="shared" ref="AN25:AX25" si="226">AB25*LN(AB25)</f>
        <v>-0.345945320719884</v>
      </c>
      <c r="AO25" s="89">
        <f t="shared" si="226"/>
        <v>-0.202580039853359</v>
      </c>
      <c r="AP25" s="89">
        <f t="shared" si="226"/>
        <v>-0.157500054320515</v>
      </c>
      <c r="AQ25" s="89">
        <f t="shared" si="226"/>
        <v>-0.185855260124684</v>
      </c>
      <c r="AR25" s="89">
        <f t="shared" si="226"/>
        <v>-0.180650289612072</v>
      </c>
      <c r="AS25" s="89">
        <f t="shared" si="226"/>
        <v>-0.298538714386397</v>
      </c>
      <c r="AT25" s="89">
        <f t="shared" si="226"/>
        <v>-0.179048888096954</v>
      </c>
      <c r="AU25" s="89">
        <f t="shared" si="226"/>
        <v>-0.250547920332257</v>
      </c>
      <c r="AV25" s="89">
        <f t="shared" si="226"/>
        <v>-0.167751137377413</v>
      </c>
      <c r="AW25" s="89">
        <f t="shared" si="226"/>
        <v>-0.190268672340729</v>
      </c>
      <c r="AX25" s="89">
        <f t="shared" si="226"/>
        <v>-0.144653049067173</v>
      </c>
      <c r="AY25" s="109" t="s">
        <v>183</v>
      </c>
      <c r="AZ25" s="77">
        <f t="shared" ref="AZ25:BB25" si="227">AZ24/(3-SUM($AZ23:$BB23))</f>
        <v>0.369931037310601</v>
      </c>
      <c r="BA25" s="77">
        <f t="shared" si="227"/>
        <v>0.25364596362077</v>
      </c>
      <c r="BB25" s="77">
        <f t="shared" si="227"/>
        <v>0.37642299906863</v>
      </c>
      <c r="BC25" s="77">
        <f t="shared" ref="BC25:BE25" si="228">BC24/(3-SUM($BC23:$BE23))</f>
        <v>0.362301960429183</v>
      </c>
      <c r="BD25" s="77">
        <f t="shared" si="228"/>
        <v>0.386580980947557</v>
      </c>
      <c r="BE25" s="77">
        <f t="shared" si="228"/>
        <v>0.251117058623258</v>
      </c>
      <c r="BF25" s="77">
        <f>BF24/(2-SUM($BF23:$BG23))</f>
        <v>0.574051950629132</v>
      </c>
      <c r="BG25" s="77">
        <f>BG24/(2-SUM($BF23:$BG23))</f>
        <v>0.425948049370869</v>
      </c>
      <c r="BH25" s="77">
        <f t="shared" ref="BH25:BJ25" si="229">BH24/(3-SUM($BH23:$BJ23))</f>
        <v>0.293566260811259</v>
      </c>
      <c r="BI25" s="77">
        <f t="shared" si="229"/>
        <v>0.280202023106486</v>
      </c>
      <c r="BJ25" s="77">
        <f t="shared" si="229"/>
        <v>0.426231716082255</v>
      </c>
      <c r="BL25" s="89">
        <f t="shared" ref="BL25:BV25" si="230">AZ$27*P25</f>
        <v>0.315529711227096</v>
      </c>
      <c r="BM25" s="89">
        <f t="shared" si="230"/>
        <v>0.192729113223011</v>
      </c>
      <c r="BN25" s="89">
        <f t="shared" si="230"/>
        <v>0.0552596140212237</v>
      </c>
      <c r="BO25" s="89">
        <f t="shared" si="230"/>
        <v>0.0832820807299986</v>
      </c>
      <c r="BP25" s="89">
        <f t="shared" si="230"/>
        <v>0.16943430054258</v>
      </c>
      <c r="BQ25" s="89">
        <f t="shared" si="230"/>
        <v>0.271994273026126</v>
      </c>
      <c r="BR25" s="89">
        <f t="shared" si="230"/>
        <v>0.116785774728284</v>
      </c>
      <c r="BS25" s="89">
        <f t="shared" si="230"/>
        <v>0.425763612910494</v>
      </c>
      <c r="BT25" s="89">
        <f t="shared" si="230"/>
        <v>0.0612614816638122</v>
      </c>
      <c r="BU25" s="89">
        <f t="shared" si="230"/>
        <v>0.161287140050839</v>
      </c>
      <c r="BV25" s="89">
        <f t="shared" si="230"/>
        <v>0.0724923412085151</v>
      </c>
      <c r="BX25" s="89">
        <f t="shared" si="6"/>
        <v>0.563518438471331</v>
      </c>
      <c r="BY25" s="89">
        <f t="shared" si="7"/>
        <v>0.524710654298704</v>
      </c>
      <c r="BZ25" s="89">
        <f t="shared" si="8"/>
        <v>0.542549387638778</v>
      </c>
      <c r="CA25" s="89">
        <f t="shared" si="9"/>
        <v>0.295040962923166</v>
      </c>
      <c r="CC25" s="89">
        <f t="shared" ref="CC25:CF25" si="231">BX25/SUM(BX$22:BX$31)</f>
        <v>0.120060800748482</v>
      </c>
      <c r="CD25" s="89">
        <f t="shared" si="231"/>
        <v>0.0978064985977423</v>
      </c>
      <c r="CE25" s="89">
        <f t="shared" si="231"/>
        <v>0.0999705720162714</v>
      </c>
      <c r="CF25" s="89">
        <f t="shared" si="231"/>
        <v>0.0616886676063509</v>
      </c>
      <c r="CH25" s="89">
        <f t="shared" ref="CH25:CK25" si="232">CC25*LN(CC25)</f>
        <v>-0.254499721805064</v>
      </c>
      <c r="CI25" s="89">
        <f t="shared" si="232"/>
        <v>-0.22737705197577</v>
      </c>
      <c r="CJ25" s="89">
        <f t="shared" si="232"/>
        <v>-0.230220172516027</v>
      </c>
      <c r="CK25" s="89">
        <f t="shared" si="232"/>
        <v>-0.171843347471033</v>
      </c>
      <c r="CL25" s="109" t="s">
        <v>183</v>
      </c>
      <c r="CM25">
        <f t="shared" ref="CM25:CP25" si="233">CM24/(4-SUM($CM23:$CP23))</f>
        <v>0.242628462755786</v>
      </c>
      <c r="CN25">
        <f t="shared" si="233"/>
        <v>0.244999954179769</v>
      </c>
      <c r="CO25">
        <f t="shared" si="233"/>
        <v>0.0306431029946571</v>
      </c>
      <c r="CP25">
        <f t="shared" si="233"/>
        <v>0.481728480069789</v>
      </c>
      <c r="CR25" s="89">
        <f t="shared" ref="CR25:CU25" si="234">CM$27*BX25</f>
        <v>0.105946397272183</v>
      </c>
      <c r="CS25" s="89">
        <f t="shared" si="234"/>
        <v>0.0888553179298626</v>
      </c>
      <c r="CT25" s="89">
        <f t="shared" si="234"/>
        <v>0.0880449730298679</v>
      </c>
      <c r="CU25" s="89">
        <f t="shared" si="234"/>
        <v>0.14172870569291</v>
      </c>
      <c r="CV25" s="87">
        <f t="shared" si="14"/>
        <v>0.424575393924823</v>
      </c>
      <c r="CX25">
        <f t="shared" si="26"/>
        <v>0.0974008576010228</v>
      </c>
    </row>
    <row r="26" spans="1:102">
      <c r="A26" s="18" t="s">
        <v>94</v>
      </c>
      <c r="B26" s="19">
        <v>2016</v>
      </c>
      <c r="C26" s="18" t="s">
        <v>84</v>
      </c>
      <c r="D26">
        <v>1854</v>
      </c>
      <c r="E26">
        <v>4.907767</v>
      </c>
      <c r="F26">
        <v>24469</v>
      </c>
      <c r="G26">
        <v>9</v>
      </c>
      <c r="H26">
        <v>457</v>
      </c>
      <c r="I26">
        <v>3</v>
      </c>
      <c r="J26">
        <v>603</v>
      </c>
      <c r="K26">
        <v>27.453672</v>
      </c>
      <c r="L26">
        <v>85600</v>
      </c>
      <c r="M26">
        <v>8745</v>
      </c>
      <c r="N26">
        <v>13220</v>
      </c>
      <c r="P26" s="82">
        <f t="shared" ref="P26:U26" si="235">(D26-MIN(D$22:D$31))/(MAX(D$22:D$31)-MIN(D$22:D$31))+0.001</f>
        <v>0.421</v>
      </c>
      <c r="Q26" s="108">
        <f t="shared" si="235"/>
        <v>0.615651345198446</v>
      </c>
      <c r="R26" s="108">
        <f t="shared" si="235"/>
        <v>0.291310530002335</v>
      </c>
      <c r="S26" s="91">
        <f t="shared" si="235"/>
        <v>0.501</v>
      </c>
      <c r="T26" s="91">
        <f t="shared" si="235"/>
        <v>0.445444444444444</v>
      </c>
      <c r="U26" s="108">
        <f t="shared" si="235"/>
        <v>0.501</v>
      </c>
      <c r="V26" s="108" cm="1">
        <f t="array" ref="V26">(MAX(J$22:J$31-J26)/(MAX(J$22:J$31)-MIN(J$22:J$31))+0.001)</f>
        <v>0.375045801526718</v>
      </c>
      <c r="W26" s="108" cm="1">
        <f t="array" ref="W26">(MAX(K$22:K$31-K26)/(MAX(K$22:K$31)-MIN(K$22:K$31))+0.001)</f>
        <v>0.666494425649375</v>
      </c>
      <c r="X26" s="108">
        <f t="shared" ref="X26:Z26" si="236">(L26-MIN(L$22:L$31))/(MAX(L$22:L$31)-MIN(L$22:L$31))+0.001</f>
        <v>0.454760249142357</v>
      </c>
      <c r="Y26" s="108">
        <f t="shared" si="236"/>
        <v>0.478873521250183</v>
      </c>
      <c r="Z26" s="108">
        <f t="shared" si="236"/>
        <v>0.254670349629181</v>
      </c>
      <c r="AB26" s="89">
        <f t="shared" ref="AB26:AL26" si="237">P26/SUM(P$22:P$31)</f>
        <v>0.104466501240695</v>
      </c>
      <c r="AC26" s="89">
        <f t="shared" si="237"/>
        <v>0.113820925713123</v>
      </c>
      <c r="AD26" s="89">
        <f t="shared" si="237"/>
        <v>0.0686127087843831</v>
      </c>
      <c r="AE26" s="89">
        <f t="shared" si="237"/>
        <v>0.0930362116991643</v>
      </c>
      <c r="AF26" s="89">
        <f t="shared" si="237"/>
        <v>0.0889110667553781</v>
      </c>
      <c r="AG26" s="89">
        <f t="shared" si="237"/>
        <v>0.0833610648918469</v>
      </c>
      <c r="AH26" s="89">
        <f t="shared" si="237"/>
        <v>0.0870638478850277</v>
      </c>
      <c r="AI26" s="89">
        <f t="shared" si="237"/>
        <v>0.107300020083755</v>
      </c>
      <c r="AJ26" s="89">
        <f t="shared" si="237"/>
        <v>0.0889142074107839</v>
      </c>
      <c r="AK26" s="89">
        <f t="shared" si="237"/>
        <v>0.092731585953804</v>
      </c>
      <c r="AL26" s="89">
        <f t="shared" si="237"/>
        <v>0.0613059356038952</v>
      </c>
      <c r="AN26" s="89">
        <f t="shared" ref="AN26:AX26" si="238">AB26*LN(AB26)</f>
        <v>-0.235978211848577</v>
      </c>
      <c r="AO26" s="89">
        <f t="shared" si="238"/>
        <v>-0.247347542261946</v>
      </c>
      <c r="AP26" s="89">
        <f t="shared" si="238"/>
        <v>-0.183832487008329</v>
      </c>
      <c r="AQ26" s="89">
        <f t="shared" si="238"/>
        <v>-0.22093927776069</v>
      </c>
      <c r="AR26" s="89">
        <f t="shared" si="238"/>
        <v>-0.215175331626069</v>
      </c>
      <c r="AS26" s="89">
        <f t="shared" si="238"/>
        <v>-0.207116728310922</v>
      </c>
      <c r="AT26" s="89">
        <f t="shared" si="238"/>
        <v>-0.212532738417484</v>
      </c>
      <c r="AU26" s="89">
        <f t="shared" si="238"/>
        <v>-0.239507212074498</v>
      </c>
      <c r="AV26" s="89">
        <f t="shared" si="238"/>
        <v>-0.215179791673942</v>
      </c>
      <c r="AW26" s="89">
        <f t="shared" si="238"/>
        <v>-0.220519989235651</v>
      </c>
      <c r="AX26" s="89">
        <f t="shared" si="238"/>
        <v>-0.171158730398269</v>
      </c>
      <c r="AY26" s="77" t="s">
        <v>184</v>
      </c>
      <c r="AZ26" s="110">
        <v>0.26049795615013</v>
      </c>
      <c r="BA26" s="110">
        <v>0.633345720302242</v>
      </c>
      <c r="BB26" s="110">
        <v>0.106156323547628</v>
      </c>
      <c r="BC26" s="110">
        <v>0.0806878306878307</v>
      </c>
      <c r="BD26" s="110">
        <v>0.626984126984127</v>
      </c>
      <c r="BE26" s="110">
        <v>0.292328042328042</v>
      </c>
      <c r="BF26" s="110">
        <v>0.25</v>
      </c>
      <c r="BG26" s="110">
        <v>0.75</v>
      </c>
      <c r="BH26" s="110">
        <v>0.10958605664488</v>
      </c>
      <c r="BI26" s="110">
        <v>0.581263616557734</v>
      </c>
      <c r="BJ26" s="110">
        <v>0.309150326797386</v>
      </c>
      <c r="BL26" s="89">
        <f t="shared" ref="BL26:BV26" si="239">AZ$27*P26</f>
        <v>0.132705303123484</v>
      </c>
      <c r="BM26" s="89">
        <f t="shared" si="239"/>
        <v>0.273038811693519</v>
      </c>
      <c r="BN26" s="89">
        <f t="shared" si="239"/>
        <v>0.0702902191197549</v>
      </c>
      <c r="BO26" s="89">
        <f t="shared" si="239"/>
        <v>0.110968942674812</v>
      </c>
      <c r="BP26" s="89">
        <f t="shared" si="239"/>
        <v>0.225743473205451</v>
      </c>
      <c r="BQ26" s="89">
        <f t="shared" si="239"/>
        <v>0.136132997788301</v>
      </c>
      <c r="BR26" s="89">
        <f t="shared" si="239"/>
        <v>0.154528612161679</v>
      </c>
      <c r="BS26" s="89">
        <f t="shared" si="239"/>
        <v>0.39188140987947</v>
      </c>
      <c r="BT26" s="89">
        <f t="shared" si="239"/>
        <v>0.0916688241643362</v>
      </c>
      <c r="BU26" s="89">
        <f t="shared" si="239"/>
        <v>0.206266542151023</v>
      </c>
      <c r="BV26" s="89">
        <f t="shared" si="239"/>
        <v>0.0936400009855898</v>
      </c>
      <c r="BX26" s="89">
        <f t="shared" si="6"/>
        <v>0.476034333936757</v>
      </c>
      <c r="BY26" s="89">
        <f t="shared" si="7"/>
        <v>0.472845413668564</v>
      </c>
      <c r="BZ26" s="89">
        <f t="shared" si="8"/>
        <v>0.546410022041149</v>
      </c>
      <c r="CA26" s="89">
        <f t="shared" si="9"/>
        <v>0.391575367300949</v>
      </c>
      <c r="CC26" s="89">
        <f t="shared" ref="CC26:CF26" si="240">BX26/SUM(BX$22:BX$31)</f>
        <v>0.10142181588815</v>
      </c>
      <c r="CD26" s="89">
        <f t="shared" si="240"/>
        <v>0.0881387749801548</v>
      </c>
      <c r="CE26" s="89">
        <f t="shared" si="240"/>
        <v>0.100681935513022</v>
      </c>
      <c r="CF26" s="89">
        <f t="shared" si="240"/>
        <v>0.0818725726656254</v>
      </c>
      <c r="CH26" s="89">
        <f t="shared" ref="CH26:CK26" si="241">CC26*LN(CC26)</f>
        <v>-0.23210048524529</v>
      </c>
      <c r="CI26" s="89">
        <f t="shared" si="241"/>
        <v>-0.214075221804577</v>
      </c>
      <c r="CJ26" s="89">
        <f t="shared" si="241"/>
        <v>-0.231144468420293</v>
      </c>
      <c r="CK26" s="89">
        <f t="shared" si="241"/>
        <v>-0.204893582518696</v>
      </c>
      <c r="CL26" s="77" t="s">
        <v>184</v>
      </c>
      <c r="CM26" s="111">
        <v>0.133389037433155</v>
      </c>
      <c r="CN26" s="111">
        <v>0.0936831550802139</v>
      </c>
      <c r="CO26" s="111">
        <v>0.293917112299465</v>
      </c>
      <c r="CP26" s="111">
        <v>0.479010695187166</v>
      </c>
      <c r="CR26" s="89">
        <f t="shared" ref="CR26:CU26" si="242">CM$27*BX26</f>
        <v>0.0894986201255034</v>
      </c>
      <c r="CS26" s="89">
        <f t="shared" si="242"/>
        <v>0.080072377450296</v>
      </c>
      <c r="CT26" s="89">
        <f t="shared" si="242"/>
        <v>0.0886714771962707</v>
      </c>
      <c r="CU26" s="89">
        <f t="shared" si="242"/>
        <v>0.188100897715826</v>
      </c>
      <c r="CV26" s="87">
        <f t="shared" si="14"/>
        <v>0.446343372487897</v>
      </c>
      <c r="CX26">
        <f t="shared" si="26"/>
        <v>0.0890850486608871</v>
      </c>
    </row>
    <row r="27" spans="1:102">
      <c r="A27" s="18" t="s">
        <v>94</v>
      </c>
      <c r="B27" s="19">
        <v>2017</v>
      </c>
      <c r="C27" s="18" t="s">
        <v>84</v>
      </c>
      <c r="D27">
        <v>1849</v>
      </c>
      <c r="E27">
        <v>5.0102758</v>
      </c>
      <c r="F27">
        <v>25142</v>
      </c>
      <c r="G27">
        <v>11</v>
      </c>
      <c r="H27">
        <v>465</v>
      </c>
      <c r="I27">
        <v>3</v>
      </c>
      <c r="J27">
        <v>609</v>
      </c>
      <c r="K27">
        <v>24.762308</v>
      </c>
      <c r="L27">
        <v>98000</v>
      </c>
      <c r="M27">
        <v>9460</v>
      </c>
      <c r="N27">
        <v>13618</v>
      </c>
      <c r="P27" s="82">
        <f t="shared" ref="P27:U27" si="243">(D27-MIN(D$22:D$31))/(MAX(D$22:D$31)-MIN(D$22:D$31))+0.001</f>
        <v>0.321</v>
      </c>
      <c r="Q27" s="108">
        <f t="shared" si="243"/>
        <v>0.811660895111195</v>
      </c>
      <c r="R27" s="108">
        <f t="shared" si="243"/>
        <v>0.322737100163437</v>
      </c>
      <c r="S27" s="91">
        <f t="shared" si="243"/>
        <v>0.626</v>
      </c>
      <c r="T27" s="91">
        <f t="shared" si="243"/>
        <v>0.556555555555556</v>
      </c>
      <c r="U27" s="108">
        <f t="shared" si="243"/>
        <v>0.501</v>
      </c>
      <c r="V27" s="108" cm="1">
        <f t="array" ref="V27">(MAX(J$22:J$31-J27)/(MAX(J$22:J$31)-MIN(J$22:J$31))+0.001)</f>
        <v>0.32924427480916</v>
      </c>
      <c r="W27" s="108" cm="1">
        <f t="array" ref="W27">(MAX(K$22:K$31-K27)/(MAX(K$22:K$31)-MIN(K$22:K$31))+0.001)</f>
        <v>0.828913031198742</v>
      </c>
      <c r="X27" s="108">
        <f t="shared" ref="X27:Z27" si="244">(L27-MIN(L$22:L$31))/(MAX(L$22:L$31)-MIN(L$22:L$31))+0.001</f>
        <v>0.605608160385392</v>
      </c>
      <c r="Y27" s="108">
        <f t="shared" si="244"/>
        <v>0.583298817000146</v>
      </c>
      <c r="Z27" s="108">
        <f t="shared" si="244"/>
        <v>0.284789919782049</v>
      </c>
      <c r="AB27" s="89">
        <f t="shared" ref="AB27:AL27" si="245">P27/SUM(P$22:P$31)</f>
        <v>0.0796526054590571</v>
      </c>
      <c r="AC27" s="89">
        <f t="shared" si="245"/>
        <v>0.1500589500327</v>
      </c>
      <c r="AD27" s="89">
        <f t="shared" si="245"/>
        <v>0.0760146454961745</v>
      </c>
      <c r="AE27" s="89">
        <f t="shared" si="245"/>
        <v>0.116248839368617</v>
      </c>
      <c r="AF27" s="89">
        <f t="shared" si="245"/>
        <v>0.111088933244622</v>
      </c>
      <c r="AG27" s="89">
        <f t="shared" si="245"/>
        <v>0.0833610648918469</v>
      </c>
      <c r="AH27" s="89">
        <f t="shared" si="245"/>
        <v>0.0764313940918998</v>
      </c>
      <c r="AI27" s="89">
        <f t="shared" si="245"/>
        <v>0.133448055186138</v>
      </c>
      <c r="AJ27" s="89">
        <f t="shared" si="245"/>
        <v>0.118407819688994</v>
      </c>
      <c r="AK27" s="89">
        <f t="shared" si="245"/>
        <v>0.112953049156256</v>
      </c>
      <c r="AL27" s="89">
        <f t="shared" si="245"/>
        <v>0.0685565182920542</v>
      </c>
      <c r="AN27" s="89">
        <f t="shared" ref="AN27:AX27" si="246">AB27*LN(AB27)</f>
        <v>-0.20152750637996</v>
      </c>
      <c r="AO27" s="89">
        <f t="shared" si="246"/>
        <v>-0.284620871403156</v>
      </c>
      <c r="AP27" s="89">
        <f t="shared" si="246"/>
        <v>-0.19587676219862</v>
      </c>
      <c r="AQ27" s="89">
        <f t="shared" si="246"/>
        <v>-0.250170085194983</v>
      </c>
      <c r="AR27" s="89">
        <f t="shared" si="246"/>
        <v>-0.244109510048128</v>
      </c>
      <c r="AS27" s="89">
        <f t="shared" si="246"/>
        <v>-0.207116728310922</v>
      </c>
      <c r="AT27" s="89">
        <f t="shared" si="246"/>
        <v>-0.196532763250262</v>
      </c>
      <c r="AU27" s="89">
        <f t="shared" si="246"/>
        <v>-0.268770118287247</v>
      </c>
      <c r="AV27" s="89">
        <f t="shared" si="246"/>
        <v>-0.252637353111486</v>
      </c>
      <c r="AW27" s="89">
        <f t="shared" si="246"/>
        <v>-0.246326094007047</v>
      </c>
      <c r="AX27" s="89">
        <f t="shared" si="246"/>
        <v>-0.183738104563794</v>
      </c>
      <c r="AY27" s="77" t="s">
        <v>185</v>
      </c>
      <c r="AZ27">
        <f t="shared" ref="AZ27:BJ27" si="247">AVERAGE(AZ25:AZ26)</f>
        <v>0.315214496730365</v>
      </c>
      <c r="BA27">
        <f t="shared" si="247"/>
        <v>0.443495841961506</v>
      </c>
      <c r="BB27">
        <f t="shared" si="247"/>
        <v>0.241289661308129</v>
      </c>
      <c r="BC27">
        <f t="shared" si="247"/>
        <v>0.221494895558507</v>
      </c>
      <c r="BD27">
        <f t="shared" si="247"/>
        <v>0.506782553965842</v>
      </c>
      <c r="BE27">
        <f t="shared" si="247"/>
        <v>0.27172255047565</v>
      </c>
      <c r="BF27">
        <f t="shared" si="247"/>
        <v>0.412025975314566</v>
      </c>
      <c r="BG27">
        <f t="shared" si="247"/>
        <v>0.587974024685434</v>
      </c>
      <c r="BH27">
        <f t="shared" si="247"/>
        <v>0.20157615872807</v>
      </c>
      <c r="BI27">
        <f t="shared" si="247"/>
        <v>0.43073281983211</v>
      </c>
      <c r="BJ27">
        <f t="shared" si="247"/>
        <v>0.367691021439821</v>
      </c>
      <c r="BL27" s="89">
        <f t="shared" ref="BL27:BV27" si="248">AZ$27*P27</f>
        <v>0.101183853450447</v>
      </c>
      <c r="BM27" s="89">
        <f t="shared" si="248"/>
        <v>0.359968232064569</v>
      </c>
      <c r="BN27" s="89">
        <f t="shared" si="248"/>
        <v>0.0778731255900034</v>
      </c>
      <c r="BO27" s="89">
        <f t="shared" si="248"/>
        <v>0.138655804619625</v>
      </c>
      <c r="BP27" s="89">
        <f t="shared" si="248"/>
        <v>0.282052645868323</v>
      </c>
      <c r="BQ27" s="89">
        <f t="shared" si="248"/>
        <v>0.136132997788301</v>
      </c>
      <c r="BR27" s="89">
        <f t="shared" si="248"/>
        <v>0.135657193444981</v>
      </c>
      <c r="BS27" s="89">
        <f t="shared" si="248"/>
        <v>0.487379331068127</v>
      </c>
      <c r="BT27" s="89">
        <f t="shared" si="248"/>
        <v>0.12207616666486</v>
      </c>
      <c r="BU27" s="89">
        <f t="shared" si="248"/>
        <v>0.251245944251207</v>
      </c>
      <c r="BV27" s="89">
        <f t="shared" si="248"/>
        <v>0.104714696500426</v>
      </c>
      <c r="BX27" s="89">
        <f t="shared" si="6"/>
        <v>0.53902521110502</v>
      </c>
      <c r="BY27" s="89">
        <f t="shared" si="7"/>
        <v>0.556841448276249</v>
      </c>
      <c r="BZ27" s="89">
        <f t="shared" si="8"/>
        <v>0.623036524513109</v>
      </c>
      <c r="CA27" s="89">
        <f t="shared" si="9"/>
        <v>0.478036807416493</v>
      </c>
      <c r="CC27" s="89">
        <f t="shared" ref="CC27:CF27" si="249">BX27/SUM(BX$22:BX$31)</f>
        <v>0.114842379682277</v>
      </c>
      <c r="CD27" s="89">
        <f t="shared" si="249"/>
        <v>0.103795705087764</v>
      </c>
      <c r="CE27" s="89">
        <f t="shared" si="249"/>
        <v>0.114801194438125</v>
      </c>
      <c r="CF27" s="89">
        <f t="shared" si="249"/>
        <v>0.0999503710405011</v>
      </c>
      <c r="CH27" s="89">
        <f t="shared" ref="CH27:CK27" si="250">CC27*LN(CC27)</f>
        <v>-0.248541269699224</v>
      </c>
      <c r="CI27" s="89">
        <f t="shared" si="250"/>
        <v>-0.235131595800997</v>
      </c>
      <c r="CJ27" s="89">
        <f t="shared" si="250"/>
        <v>-0.24849331467028</v>
      </c>
      <c r="CK27" s="89">
        <f t="shared" si="250"/>
        <v>-0.230193851039375</v>
      </c>
      <c r="CL27" s="77" t="s">
        <v>185</v>
      </c>
      <c r="CM27">
        <f t="shared" ref="CM27:CP27" si="251">AVERAGE(CM25:CM26)</f>
        <v>0.18800875009447</v>
      </c>
      <c r="CN27">
        <f t="shared" si="251"/>
        <v>0.169341554629992</v>
      </c>
      <c r="CO27">
        <f t="shared" si="251"/>
        <v>0.162280107647061</v>
      </c>
      <c r="CP27">
        <f t="shared" si="251"/>
        <v>0.480369587628477</v>
      </c>
      <c r="CR27" s="89">
        <f t="shared" ref="CR27:CU27" si="252">CM$27*BX27</f>
        <v>0.101341456209263</v>
      </c>
      <c r="CS27" s="89">
        <f t="shared" si="252"/>
        <v>0.094296396533516</v>
      </c>
      <c r="CT27" s="89">
        <f t="shared" si="252"/>
        <v>0.101106434266038</v>
      </c>
      <c r="CU27" s="89">
        <f t="shared" si="252"/>
        <v>0.229634344049895</v>
      </c>
      <c r="CV27" s="87">
        <f t="shared" si="14"/>
        <v>0.526378631058711</v>
      </c>
      <c r="CX27">
        <f t="shared" si="26"/>
        <v>0.101223945237651</v>
      </c>
    </row>
    <row r="28" spans="1:102">
      <c r="A28" s="18" t="s">
        <v>94</v>
      </c>
      <c r="B28" s="19">
        <v>2018</v>
      </c>
      <c r="C28" s="18" t="s">
        <v>84</v>
      </c>
      <c r="D28">
        <v>1855</v>
      </c>
      <c r="E28">
        <v>4.8814016</v>
      </c>
      <c r="F28">
        <v>30361</v>
      </c>
      <c r="G28">
        <v>13</v>
      </c>
      <c r="H28">
        <v>473</v>
      </c>
      <c r="I28">
        <v>3</v>
      </c>
      <c r="J28">
        <v>604</v>
      </c>
      <c r="K28">
        <v>21.910734</v>
      </c>
      <c r="L28">
        <v>109026</v>
      </c>
      <c r="M28">
        <v>10175</v>
      </c>
      <c r="N28">
        <v>17397</v>
      </c>
      <c r="P28" s="82">
        <f t="shared" ref="P28:U28" si="253">(D28-MIN(D$22:D$31))/(MAX(D$22:D$31)-MIN(D$22:D$31))+0.001</f>
        <v>0.441</v>
      </c>
      <c r="Q28" s="108">
        <f t="shared" si="253"/>
        <v>0.565237427688246</v>
      </c>
      <c r="R28" s="108">
        <f t="shared" si="253"/>
        <v>0.566444781695074</v>
      </c>
      <c r="S28" s="91">
        <f t="shared" si="253"/>
        <v>0.751</v>
      </c>
      <c r="T28" s="91">
        <f t="shared" si="253"/>
        <v>0.667666666666667</v>
      </c>
      <c r="U28" s="108">
        <f t="shared" si="253"/>
        <v>0.501</v>
      </c>
      <c r="V28" s="108" cm="1">
        <f t="array" ref="V28">(MAX(J$22:J$31-J28)/(MAX(J$22:J$31)-MIN(J$22:J$31))+0.001)</f>
        <v>0.367412213740458</v>
      </c>
      <c r="W28" s="108" cm="1">
        <f t="array" ref="W28">(MAX(K$22:K$31-K28)/(MAX(K$22:K$31)-MIN(K$22:K$31))+0.001)</f>
        <v>1.001</v>
      </c>
      <c r="X28" s="108">
        <f t="shared" ref="X28:Z28" si="254">(L28-MIN(L$22:L$31))/(MAX(L$22:L$31)-MIN(L$22:L$31))+0.001</f>
        <v>0.739741149850369</v>
      </c>
      <c r="Y28" s="108">
        <f t="shared" si="254"/>
        <v>0.68772411275011</v>
      </c>
      <c r="Z28" s="108">
        <f t="shared" si="254"/>
        <v>0.570774481610413</v>
      </c>
      <c r="AB28" s="89">
        <f t="shared" ref="AB28:AL28" si="255">P28/SUM(P$22:P$31)</f>
        <v>0.109429280397022</v>
      </c>
      <c r="AC28" s="89">
        <f t="shared" si="255"/>
        <v>0.104500457554337</v>
      </c>
      <c r="AD28" s="89">
        <f t="shared" si="255"/>
        <v>0.133415399877808</v>
      </c>
      <c r="AE28" s="89">
        <f t="shared" si="255"/>
        <v>0.139461467038069</v>
      </c>
      <c r="AF28" s="89">
        <f t="shared" si="255"/>
        <v>0.133266799733866</v>
      </c>
      <c r="AG28" s="89">
        <f t="shared" si="255"/>
        <v>0.0833610648918469</v>
      </c>
      <c r="AH28" s="89">
        <f t="shared" si="255"/>
        <v>0.0852917722528398</v>
      </c>
      <c r="AI28" s="89">
        <f t="shared" si="255"/>
        <v>0.161152615791483</v>
      </c>
      <c r="AJ28" s="89">
        <f t="shared" si="255"/>
        <v>0.144633349445408</v>
      </c>
      <c r="AK28" s="89">
        <f t="shared" si="255"/>
        <v>0.133174512358708</v>
      </c>
      <c r="AL28" s="89">
        <f t="shared" si="255"/>
        <v>0.137400618740679</v>
      </c>
      <c r="AN28" s="89">
        <f t="shared" ref="AN28:AX28" si="256">AB28*LN(AB28)</f>
        <v>-0.242109741875137</v>
      </c>
      <c r="AO28" s="89">
        <f t="shared" si="256"/>
        <v>-0.236020953554164</v>
      </c>
      <c r="AP28" s="89">
        <f t="shared" si="256"/>
        <v>-0.268737000405413</v>
      </c>
      <c r="AQ28" s="89">
        <f t="shared" si="256"/>
        <v>-0.274734479165755</v>
      </c>
      <c r="AR28" s="89">
        <f t="shared" si="256"/>
        <v>-0.268586194318273</v>
      </c>
      <c r="AS28" s="89">
        <f t="shared" si="256"/>
        <v>-0.207116728310922</v>
      </c>
      <c r="AT28" s="89">
        <f t="shared" si="256"/>
        <v>-0.209960818414227</v>
      </c>
      <c r="AU28" s="89">
        <f t="shared" si="256"/>
        <v>-0.294168539041154</v>
      </c>
      <c r="AV28" s="89">
        <f t="shared" si="256"/>
        <v>-0.279656299286701</v>
      </c>
      <c r="AW28" s="89">
        <f t="shared" si="256"/>
        <v>-0.268492453557467</v>
      </c>
      <c r="AX28" s="89">
        <f t="shared" si="256"/>
        <v>-0.272720222120112</v>
      </c>
      <c r="BL28" s="89">
        <f t="shared" ref="BL28:BV28" si="257">AZ$27*P28</f>
        <v>0.139009593058091</v>
      </c>
      <c r="BM28" s="89">
        <f t="shared" si="257"/>
        <v>0.250680448900754</v>
      </c>
      <c r="BN28" s="89">
        <f t="shared" si="257"/>
        <v>0.136677269524961</v>
      </c>
      <c r="BO28" s="89">
        <f t="shared" si="257"/>
        <v>0.166342666564439</v>
      </c>
      <c r="BP28" s="89">
        <f t="shared" si="257"/>
        <v>0.338361818531194</v>
      </c>
      <c r="BQ28" s="89">
        <f t="shared" si="257"/>
        <v>0.136132997788301</v>
      </c>
      <c r="BR28" s="89">
        <f t="shared" si="257"/>
        <v>0.151383375708896</v>
      </c>
      <c r="BS28" s="89">
        <f t="shared" si="257"/>
        <v>0.58856199871012</v>
      </c>
      <c r="BT28" s="89">
        <f t="shared" si="257"/>
        <v>0.149114179439923</v>
      </c>
      <c r="BU28" s="89">
        <f t="shared" si="257"/>
        <v>0.296225346351391</v>
      </c>
      <c r="BV28" s="89">
        <f t="shared" si="257"/>
        <v>0.209868652155117</v>
      </c>
      <c r="BX28" s="89">
        <f t="shared" si="6"/>
        <v>0.526367311483807</v>
      </c>
      <c r="BY28" s="89">
        <f t="shared" si="7"/>
        <v>0.640837482883933</v>
      </c>
      <c r="BZ28" s="89">
        <f t="shared" si="8"/>
        <v>0.739945374419016</v>
      </c>
      <c r="CA28" s="89">
        <f t="shared" si="9"/>
        <v>0.65520817794643</v>
      </c>
      <c r="CC28" s="89">
        <f t="shared" ref="CC28:CF28" si="258">BX28/SUM(BX$22:BX$31)</f>
        <v>0.112145542346414</v>
      </c>
      <c r="CD28" s="89">
        <f t="shared" si="258"/>
        <v>0.119452635195372</v>
      </c>
      <c r="CE28" s="89">
        <f t="shared" si="258"/>
        <v>0.136342910022254</v>
      </c>
      <c r="CF28" s="89">
        <f t="shared" si="258"/>
        <v>0.136994263785758</v>
      </c>
      <c r="CH28" s="89">
        <f t="shared" ref="CH28:CK28" si="259">CC28*LN(CC28)</f>
        <v>-0.245369710304881</v>
      </c>
      <c r="CI28" s="89">
        <f t="shared" si="259"/>
        <v>-0.253817181242334</v>
      </c>
      <c r="CJ28" s="89">
        <f t="shared" si="259"/>
        <v>-0.271674451436153</v>
      </c>
      <c r="CK28" s="89">
        <f t="shared" si="259"/>
        <v>-0.272319420176697</v>
      </c>
      <c r="CR28" s="89">
        <f t="shared" ref="CR28:CU28" si="260">CM$27*BX28</f>
        <v>0.0989616603226573</v>
      </c>
      <c r="CS28" s="89">
        <f t="shared" si="260"/>
        <v>0.108520415616736</v>
      </c>
      <c r="CT28" s="89">
        <f t="shared" si="260"/>
        <v>0.120078415013663</v>
      </c>
      <c r="CU28" s="89">
        <f t="shared" si="260"/>
        <v>0.314742082250933</v>
      </c>
      <c r="CV28" s="87">
        <f t="shared" si="14"/>
        <v>0.642302573203989</v>
      </c>
      <c r="CX28">
        <f t="shared" si="26"/>
        <v>0.114299415315199</v>
      </c>
    </row>
    <row r="29" spans="1:102">
      <c r="A29" s="18" t="s">
        <v>94</v>
      </c>
      <c r="B29" s="19">
        <v>2019</v>
      </c>
      <c r="C29" s="18" t="s">
        <v>84</v>
      </c>
      <c r="D29">
        <v>1853</v>
      </c>
      <c r="E29">
        <v>4.9573664</v>
      </c>
      <c r="F29">
        <v>33463</v>
      </c>
      <c r="G29">
        <v>15</v>
      </c>
      <c r="H29">
        <v>481</v>
      </c>
      <c r="I29">
        <v>3</v>
      </c>
      <c r="J29">
        <v>620</v>
      </c>
      <c r="K29">
        <v>23.161978</v>
      </c>
      <c r="L29">
        <v>114767</v>
      </c>
      <c r="M29">
        <v>10890</v>
      </c>
      <c r="N29">
        <v>19181</v>
      </c>
      <c r="P29" s="82">
        <f t="shared" ref="P29:U29" si="261">(D29-MIN(D$22:D$31))/(MAX(D$22:D$31)-MIN(D$22:D$31))+0.001</f>
        <v>0.401</v>
      </c>
      <c r="Q29" s="108">
        <f t="shared" si="261"/>
        <v>0.710491554721359</v>
      </c>
      <c r="R29" s="108">
        <f t="shared" si="261"/>
        <v>0.711296521130049</v>
      </c>
      <c r="S29" s="91">
        <f t="shared" si="261"/>
        <v>0.876</v>
      </c>
      <c r="T29" s="91">
        <f t="shared" si="261"/>
        <v>0.778777777777778</v>
      </c>
      <c r="U29" s="108">
        <f t="shared" si="261"/>
        <v>0.501</v>
      </c>
      <c r="V29" s="108" cm="1">
        <f t="array" ref="V29">(MAX(J$22:J$31-J29)/(MAX(J$22:J$31)-MIN(J$22:J$31))+0.001)</f>
        <v>0.245274809160305</v>
      </c>
      <c r="W29" s="108" cm="1">
        <f t="array" ref="W29">(MAX(K$22:K$31-K29)/(MAX(K$22:K$31)-MIN(K$22:K$31))+0.001)</f>
        <v>0.925489847645279</v>
      </c>
      <c r="X29" s="108">
        <f t="shared" ref="X29:Z29" si="262">(L29-MIN(L$22:L$31))/(MAX(L$22:L$31)-MIN(L$22:L$31))+0.001</f>
        <v>0.809581299725068</v>
      </c>
      <c r="Y29" s="108">
        <f t="shared" si="262"/>
        <v>0.792149408500073</v>
      </c>
      <c r="Z29" s="108">
        <f t="shared" si="262"/>
        <v>0.705782806114727</v>
      </c>
      <c r="AB29" s="89">
        <f t="shared" ref="AB29:AL29" si="263">P29/SUM(P$22:P$31)</f>
        <v>0.0995037220843673</v>
      </c>
      <c r="AC29" s="89">
        <f t="shared" si="263"/>
        <v>0.13135487658794</v>
      </c>
      <c r="AD29" s="89">
        <f t="shared" si="263"/>
        <v>0.167532498956525</v>
      </c>
      <c r="AE29" s="89">
        <f t="shared" si="263"/>
        <v>0.162674094707521</v>
      </c>
      <c r="AF29" s="89">
        <f t="shared" si="263"/>
        <v>0.155444666223109</v>
      </c>
      <c r="AG29" s="89">
        <f t="shared" si="263"/>
        <v>0.0833610648918469</v>
      </c>
      <c r="AH29" s="89">
        <f t="shared" si="263"/>
        <v>0.056938562137832</v>
      </c>
      <c r="AI29" s="89">
        <f t="shared" si="263"/>
        <v>0.148996113722775</v>
      </c>
      <c r="AJ29" s="89">
        <f t="shared" si="263"/>
        <v>0.158288416226796</v>
      </c>
      <c r="AK29" s="89">
        <f t="shared" si="263"/>
        <v>0.15339597556116</v>
      </c>
      <c r="AL29" s="89">
        <f t="shared" si="263"/>
        <v>0.169900718026297</v>
      </c>
      <c r="AN29" s="89">
        <f t="shared" ref="AN29:AX29" si="264">AB29*LN(AB29)</f>
        <v>-0.229610831583449</v>
      </c>
      <c r="AO29" s="89">
        <f t="shared" si="264"/>
        <v>-0.266631042607897</v>
      </c>
      <c r="AP29" s="89">
        <f t="shared" si="264"/>
        <v>-0.299309864006695</v>
      </c>
      <c r="AQ29" s="89">
        <f t="shared" si="264"/>
        <v>-0.29541721315153</v>
      </c>
      <c r="AR29" s="89">
        <f t="shared" si="264"/>
        <v>-0.28935487632508</v>
      </c>
      <c r="AS29" s="89">
        <f t="shared" si="264"/>
        <v>-0.207116728310922</v>
      </c>
      <c r="AT29" s="89">
        <f t="shared" si="264"/>
        <v>-0.163173532084867</v>
      </c>
      <c r="AU29" s="89">
        <f t="shared" si="264"/>
        <v>-0.283664024479555</v>
      </c>
      <c r="AV29" s="89">
        <f t="shared" si="264"/>
        <v>-0.291778813709869</v>
      </c>
      <c r="AW29" s="89">
        <f t="shared" si="264"/>
        <v>-0.287576439978353</v>
      </c>
      <c r="AX29" s="89">
        <f t="shared" si="264"/>
        <v>-0.30115599273298</v>
      </c>
      <c r="BL29" s="89">
        <f t="shared" ref="BL29:BV29" si="265">AZ$27*P29</f>
        <v>0.126401013188877</v>
      </c>
      <c r="BM29" s="89">
        <f t="shared" si="265"/>
        <v>0.315100050267688</v>
      </c>
      <c r="BN29" s="89">
        <f t="shared" si="265"/>
        <v>0.17162849667312</v>
      </c>
      <c r="BO29" s="89">
        <f t="shared" si="265"/>
        <v>0.194029528509252</v>
      </c>
      <c r="BP29" s="89">
        <f t="shared" si="265"/>
        <v>0.394670991194065</v>
      </c>
      <c r="BQ29" s="89">
        <f t="shared" si="265"/>
        <v>0.136132997788301</v>
      </c>
      <c r="BR29" s="89">
        <f t="shared" si="265"/>
        <v>0.101059592464369</v>
      </c>
      <c r="BS29" s="89">
        <f t="shared" si="265"/>
        <v>0.544163990525504</v>
      </c>
      <c r="BT29" s="89">
        <f t="shared" si="265"/>
        <v>0.163192288576657</v>
      </c>
      <c r="BU29" s="89">
        <f t="shared" si="265"/>
        <v>0.341204748451574</v>
      </c>
      <c r="BV29" s="89">
        <f t="shared" si="265"/>
        <v>0.259510000894987</v>
      </c>
      <c r="BX29" s="89">
        <f t="shared" si="6"/>
        <v>0.613129560129685</v>
      </c>
      <c r="BY29" s="89">
        <f t="shared" si="7"/>
        <v>0.724833517491618</v>
      </c>
      <c r="BZ29" s="89">
        <f t="shared" si="8"/>
        <v>0.645223582989873</v>
      </c>
      <c r="CA29" s="89">
        <f t="shared" si="9"/>
        <v>0.763907037923218</v>
      </c>
      <c r="CC29" s="89">
        <f t="shared" ref="CC29:CF29" si="266">BX29/SUM(BX$22:BX$31)</f>
        <v>0.130630731713812</v>
      </c>
      <c r="CD29" s="89">
        <f t="shared" si="266"/>
        <v>0.135109565302981</v>
      </c>
      <c r="CE29" s="89">
        <f t="shared" si="266"/>
        <v>0.11888939908422</v>
      </c>
      <c r="CF29" s="89">
        <f t="shared" si="266"/>
        <v>0.159721575193169</v>
      </c>
      <c r="CH29" s="89">
        <f t="shared" ref="CH29:CK29" si="267">CC29*LN(CC29)</f>
        <v>-0.265883280356416</v>
      </c>
      <c r="CI29" s="89">
        <f t="shared" si="267"/>
        <v>-0.270444660203881</v>
      </c>
      <c r="CJ29" s="89">
        <f t="shared" si="267"/>
        <v>-0.253182303396254</v>
      </c>
      <c r="CK29" s="89">
        <f t="shared" si="267"/>
        <v>-0.292980980474708</v>
      </c>
      <c r="CR29" s="89">
        <f t="shared" ref="CR29:CU29" si="268">CM$27*BX29</f>
        <v>0.115273722245954</v>
      </c>
      <c r="CS29" s="89">
        <f t="shared" si="268"/>
        <v>0.122744434699956</v>
      </c>
      <c r="CT29" s="89">
        <f t="shared" si="268"/>
        <v>0.104706952504019</v>
      </c>
      <c r="CU29" s="89">
        <f t="shared" si="268"/>
        <v>0.366957708793668</v>
      </c>
      <c r="CV29" s="87">
        <f t="shared" si="14"/>
        <v>0.709682818243597</v>
      </c>
      <c r="CX29">
        <f t="shared" si="26"/>
        <v>0.119009078472955</v>
      </c>
    </row>
    <row r="30" spans="1:102">
      <c r="A30" s="18" t="s">
        <v>94</v>
      </c>
      <c r="B30" s="19">
        <v>2020</v>
      </c>
      <c r="C30" s="18" t="s">
        <v>84</v>
      </c>
      <c r="D30">
        <v>1851</v>
      </c>
      <c r="E30">
        <v>5.0333312</v>
      </c>
      <c r="F30">
        <v>36565</v>
      </c>
      <c r="G30">
        <v>15</v>
      </c>
      <c r="H30">
        <v>489</v>
      </c>
      <c r="I30">
        <v>3</v>
      </c>
      <c r="J30">
        <v>636</v>
      </c>
      <c r="K30">
        <v>24.413223</v>
      </c>
      <c r="L30">
        <v>118813</v>
      </c>
      <c r="M30">
        <v>11605</v>
      </c>
      <c r="N30">
        <v>22099</v>
      </c>
      <c r="P30" s="82">
        <f t="shared" ref="P30:U30" si="269">(D30-MIN(D$22:D$31))/(MAX(D$22:D$31)-MIN(D$22:D$31))+0.001</f>
        <v>0.361</v>
      </c>
      <c r="Q30" s="108">
        <f t="shared" si="269"/>
        <v>0.855745681754474</v>
      </c>
      <c r="R30" s="108">
        <f t="shared" si="269"/>
        <v>0.856148260565024</v>
      </c>
      <c r="S30" s="91">
        <f t="shared" si="269"/>
        <v>0.876</v>
      </c>
      <c r="T30" s="91">
        <f t="shared" si="269"/>
        <v>0.889888888888889</v>
      </c>
      <c r="U30" s="108">
        <f t="shared" si="269"/>
        <v>0.501</v>
      </c>
      <c r="V30" s="108" cm="1">
        <f t="array" ref="V30">(MAX(J$22:J$31-J30)/(MAX(J$22:J$31)-MIN(J$22:J$31))+0.001)</f>
        <v>0.123137404580153</v>
      </c>
      <c r="W30" s="108" cm="1">
        <f t="array" ref="W30">(MAX(K$22:K$31-K30)/(MAX(K$22:K$31)-MIN(K$22:K$31))+0.001)</f>
        <v>0.849979634942495</v>
      </c>
      <c r="X30" s="108">
        <f t="shared" ref="X30:Z30" si="270">(L30-MIN(L$22:L$31))/(MAX(L$22:L$31)-MIN(L$22:L$31))+0.001</f>
        <v>0.858801513345174</v>
      </c>
      <c r="Y30" s="108">
        <f t="shared" si="270"/>
        <v>0.896574704250036</v>
      </c>
      <c r="Z30" s="108">
        <f t="shared" si="270"/>
        <v>0.926609202361132</v>
      </c>
      <c r="AB30" s="89">
        <f t="shared" ref="AB30:AL30" si="271">P30/SUM(P$22:P$31)</f>
        <v>0.0895781637717122</v>
      </c>
      <c r="AC30" s="89">
        <f t="shared" si="271"/>
        <v>0.158209295621543</v>
      </c>
      <c r="AD30" s="89">
        <f t="shared" si="271"/>
        <v>0.201649598035242</v>
      </c>
      <c r="AE30" s="89">
        <f t="shared" si="271"/>
        <v>0.162674094707521</v>
      </c>
      <c r="AF30" s="89">
        <f t="shared" si="271"/>
        <v>0.177622532712353</v>
      </c>
      <c r="AG30" s="89">
        <f t="shared" si="271"/>
        <v>0.0833610648918469</v>
      </c>
      <c r="AH30" s="89">
        <f t="shared" si="271"/>
        <v>0.0285853520228243</v>
      </c>
      <c r="AI30" s="89">
        <f t="shared" si="271"/>
        <v>0.136839601938534</v>
      </c>
      <c r="AJ30" s="89">
        <f t="shared" si="271"/>
        <v>0.167911896491121</v>
      </c>
      <c r="AK30" s="89">
        <f t="shared" si="271"/>
        <v>0.173617438763612</v>
      </c>
      <c r="AL30" s="89">
        <f t="shared" si="271"/>
        <v>0.223059512709834</v>
      </c>
      <c r="AN30" s="89">
        <f t="shared" ref="AN30:AX30" si="272">AB30*LN(AB30)</f>
        <v>-0.216120192177527</v>
      </c>
      <c r="AO30" s="89">
        <f t="shared" si="272"/>
        <v>-0.291712068638733</v>
      </c>
      <c r="AP30" s="89">
        <f t="shared" si="272"/>
        <v>-0.322886125762337</v>
      </c>
      <c r="AQ30" s="89">
        <f t="shared" si="272"/>
        <v>-0.29541721315153</v>
      </c>
      <c r="AR30" s="89">
        <f t="shared" si="272"/>
        <v>-0.306948536615201</v>
      </c>
      <c r="AS30" s="89">
        <f t="shared" si="272"/>
        <v>-0.207116728310922</v>
      </c>
      <c r="AT30" s="89">
        <f t="shared" si="272"/>
        <v>-0.101616949057902</v>
      </c>
      <c r="AU30" s="89">
        <f t="shared" si="272"/>
        <v>-0.272166555357898</v>
      </c>
      <c r="AV30" s="89">
        <f t="shared" si="272"/>
        <v>-0.299607860459621</v>
      </c>
      <c r="AW30" s="89">
        <f t="shared" si="272"/>
        <v>-0.303986952026182</v>
      </c>
      <c r="AX30" s="89">
        <f t="shared" si="272"/>
        <v>-0.334659905317976</v>
      </c>
      <c r="BL30" s="89">
        <f t="shared" ref="BL30:BV30" si="273">AZ$27*P30</f>
        <v>0.113792433319662</v>
      </c>
      <c r="BM30" s="89">
        <f t="shared" si="273"/>
        <v>0.379519651634623</v>
      </c>
      <c r="BN30" s="89">
        <f t="shared" si="273"/>
        <v>0.206579723821278</v>
      </c>
      <c r="BO30" s="89">
        <f t="shared" si="273"/>
        <v>0.194029528509252</v>
      </c>
      <c r="BP30" s="89">
        <f t="shared" si="273"/>
        <v>0.450980163856937</v>
      </c>
      <c r="BQ30" s="89">
        <f t="shared" si="273"/>
        <v>0.136132997788301</v>
      </c>
      <c r="BR30" s="89">
        <f t="shared" si="273"/>
        <v>0.0507358092198419</v>
      </c>
      <c r="BS30" s="89">
        <f t="shared" si="273"/>
        <v>0.499765946857795</v>
      </c>
      <c r="BT30" s="89">
        <f t="shared" si="273"/>
        <v>0.173113910169973</v>
      </c>
      <c r="BU30" s="89">
        <f t="shared" si="273"/>
        <v>0.386184150551758</v>
      </c>
      <c r="BV30" s="89">
        <f t="shared" si="273"/>
        <v>0.340705884091702</v>
      </c>
      <c r="BX30" s="89">
        <f t="shared" si="6"/>
        <v>0.699891808775563</v>
      </c>
      <c r="BY30" s="89">
        <f t="shared" si="7"/>
        <v>0.781142690154489</v>
      </c>
      <c r="BZ30" s="89">
        <f t="shared" si="8"/>
        <v>0.550501756077637</v>
      </c>
      <c r="CA30" s="89">
        <f t="shared" si="9"/>
        <v>0.900003944813433</v>
      </c>
      <c r="CC30" s="89">
        <f t="shared" ref="CC30:CF30" si="274">BX30/SUM(BX$22:BX$31)</f>
        <v>0.14911592108121</v>
      </c>
      <c r="CD30" s="89">
        <f t="shared" si="274"/>
        <v>0.145605641515598</v>
      </c>
      <c r="CE30" s="89">
        <f t="shared" si="274"/>
        <v>0.101435881608043</v>
      </c>
      <c r="CF30" s="89">
        <f t="shared" si="274"/>
        <v>0.188177409827865</v>
      </c>
      <c r="CH30" s="89">
        <f t="shared" ref="CH30:CK30" si="275">CC30*LN(CC30)</f>
        <v>-0.283772262414573</v>
      </c>
      <c r="CI30" s="89">
        <f t="shared" si="275"/>
        <v>-0.280560725019956</v>
      </c>
      <c r="CJ30" s="89">
        <f t="shared" si="275"/>
        <v>-0.232118607486796</v>
      </c>
      <c r="CK30" s="89">
        <f t="shared" si="275"/>
        <v>-0.314325917334688</v>
      </c>
      <c r="CR30" s="89">
        <f t="shared" ref="CR30:CU30" si="276">CM$27*BX30</f>
        <v>0.131585784169252</v>
      </c>
      <c r="CS30" s="89">
        <f t="shared" si="276"/>
        <v>0.132279917538615</v>
      </c>
      <c r="CT30" s="89">
        <f t="shared" si="276"/>
        <v>0.0893354842361751</v>
      </c>
      <c r="CU30" s="89">
        <f t="shared" si="276"/>
        <v>0.432334523834032</v>
      </c>
      <c r="CV30" s="87">
        <f t="shared" si="14"/>
        <v>0.785535709778074</v>
      </c>
      <c r="CX30">
        <f t="shared" si="26"/>
        <v>0.131932850853934</v>
      </c>
    </row>
    <row r="31" spans="1:102">
      <c r="A31" s="7" t="s">
        <v>94</v>
      </c>
      <c r="B31" s="9">
        <v>2021</v>
      </c>
      <c r="C31" s="8" t="s">
        <v>84</v>
      </c>
      <c r="D31">
        <v>1849</v>
      </c>
      <c r="E31">
        <v>5.1092961</v>
      </c>
      <c r="F31">
        <v>39667</v>
      </c>
      <c r="G31">
        <v>17</v>
      </c>
      <c r="H31">
        <v>497</v>
      </c>
      <c r="I31">
        <v>3</v>
      </c>
      <c r="J31">
        <v>652</v>
      </c>
      <c r="K31">
        <v>25.664467</v>
      </c>
      <c r="L31">
        <v>130502</v>
      </c>
      <c r="M31">
        <v>12320</v>
      </c>
      <c r="N31">
        <v>23082</v>
      </c>
      <c r="P31" s="82">
        <f t="shared" ref="P31:U31" si="277">(D31-MIN(D$22:D$31))/(MAX(D$22:D$31)-MIN(D$22:D$31))+0.001</f>
        <v>0.321</v>
      </c>
      <c r="Q31" s="108">
        <f t="shared" si="277"/>
        <v>1.001</v>
      </c>
      <c r="R31" s="108">
        <f t="shared" si="277"/>
        <v>1.001</v>
      </c>
      <c r="S31" s="91">
        <f t="shared" si="277"/>
        <v>1.001</v>
      </c>
      <c r="T31" s="91">
        <f t="shared" si="277"/>
        <v>1.001</v>
      </c>
      <c r="U31" s="108">
        <f t="shared" si="277"/>
        <v>0.501</v>
      </c>
      <c r="V31" s="108" cm="1">
        <f t="array" ref="V31">(MAX(J$22:J$31-J31)/(MAX(J$22:J$31)-MIN(J$22:J$31))+0.001)</f>
        <v>0.001</v>
      </c>
      <c r="W31" s="108" cm="1">
        <f t="array" ref="W31">(MAX(K$22:K$31-K31)/(MAX(K$22:K$31)-MIN(K$22:K$31))+0.001)</f>
        <v>0.774469482587773</v>
      </c>
      <c r="X31" s="108">
        <f t="shared" ref="X31:Z31" si="278">(L31-MIN(L$22:L$31))/(MAX(L$22:L$31)-MIN(L$22:L$31))+0.001</f>
        <v>1.001</v>
      </c>
      <c r="Y31" s="108">
        <f t="shared" si="278"/>
        <v>1.001</v>
      </c>
      <c r="Z31" s="108">
        <f t="shared" si="278"/>
        <v>1.001</v>
      </c>
      <c r="AB31" s="89">
        <f t="shared" ref="AB31:AL31" si="279">P31/SUM(P$22:P$31)</f>
        <v>0.0796526054590571</v>
      </c>
      <c r="AC31" s="89">
        <f t="shared" si="279"/>
        <v>0.185063750006281</v>
      </c>
      <c r="AD31" s="89">
        <f t="shared" si="279"/>
        <v>0.23576669711396</v>
      </c>
      <c r="AE31" s="89">
        <f t="shared" si="279"/>
        <v>0.185886722376973</v>
      </c>
      <c r="AF31" s="89">
        <f t="shared" si="279"/>
        <v>0.199800399201597</v>
      </c>
      <c r="AG31" s="89">
        <f t="shared" si="279"/>
        <v>0.0833610648918469</v>
      </c>
      <c r="AH31" s="89">
        <f t="shared" si="279"/>
        <v>0.000232141907816626</v>
      </c>
      <c r="AI31" s="89">
        <f t="shared" si="279"/>
        <v>0.124683099869826</v>
      </c>
      <c r="AJ31" s="89">
        <f t="shared" si="279"/>
        <v>0.195714383097572</v>
      </c>
      <c r="AK31" s="89">
        <f t="shared" si="279"/>
        <v>0.193838901966064</v>
      </c>
      <c r="AL31" s="89">
        <f t="shared" si="279"/>
        <v>0.24096735889692</v>
      </c>
      <c r="AN31" s="89">
        <f t="shared" ref="AN31:AX31" si="280">AB31*LN(AB31)</f>
        <v>-0.20152750637996</v>
      </c>
      <c r="AO31" s="89">
        <f t="shared" si="280"/>
        <v>-0.312212709709016</v>
      </c>
      <c r="AP31" s="89">
        <f t="shared" si="280"/>
        <v>-0.340662255869768</v>
      </c>
      <c r="AQ31" s="89">
        <f t="shared" si="280"/>
        <v>-0.312776309765189</v>
      </c>
      <c r="AR31" s="89">
        <f t="shared" si="280"/>
        <v>-0.321765838558574</v>
      </c>
      <c r="AS31" s="89">
        <f t="shared" si="280"/>
        <v>-0.207116728310922</v>
      </c>
      <c r="AT31" s="89">
        <f t="shared" si="280"/>
        <v>-0.00194260102234356</v>
      </c>
      <c r="AU31" s="89">
        <f t="shared" si="280"/>
        <v>-0.259587715502239</v>
      </c>
      <c r="AV31" s="89">
        <f t="shared" si="280"/>
        <v>-0.319229517262072</v>
      </c>
      <c r="AW31" s="89">
        <f t="shared" si="280"/>
        <v>-0.318036888189702</v>
      </c>
      <c r="AX31" s="89">
        <f t="shared" si="280"/>
        <v>-0.342919153225934</v>
      </c>
      <c r="AY31" s="81" t="s">
        <v>170</v>
      </c>
      <c r="BL31" s="89">
        <f t="shared" ref="BL31:BV31" si="281">AZ$27*P31</f>
        <v>0.101183853450447</v>
      </c>
      <c r="BM31" s="89">
        <f t="shared" si="281"/>
        <v>0.443939337803467</v>
      </c>
      <c r="BN31" s="89">
        <f t="shared" si="281"/>
        <v>0.241530950969437</v>
      </c>
      <c r="BO31" s="89">
        <f t="shared" si="281"/>
        <v>0.221716390454065</v>
      </c>
      <c r="BP31" s="89">
        <f t="shared" si="281"/>
        <v>0.507289336519808</v>
      </c>
      <c r="BQ31" s="89">
        <f t="shared" si="281"/>
        <v>0.136132997788301</v>
      </c>
      <c r="BR31" s="89">
        <f t="shared" si="281"/>
        <v>0.000412025975314566</v>
      </c>
      <c r="BS31" s="89">
        <f t="shared" si="281"/>
        <v>0.455367938673179</v>
      </c>
      <c r="BT31" s="89">
        <f t="shared" si="281"/>
        <v>0.201777734886798</v>
      </c>
      <c r="BU31" s="89">
        <f t="shared" si="281"/>
        <v>0.431163552651942</v>
      </c>
      <c r="BV31" s="89">
        <f t="shared" si="281"/>
        <v>0.368058712461261</v>
      </c>
      <c r="BX31" s="89">
        <f t="shared" si="6"/>
        <v>0.786654142223352</v>
      </c>
      <c r="BY31" s="89">
        <f t="shared" si="7"/>
        <v>0.865138724762174</v>
      </c>
      <c r="BZ31" s="89">
        <f t="shared" si="8"/>
        <v>0.455779964648494</v>
      </c>
      <c r="CA31" s="89">
        <f t="shared" si="9"/>
        <v>1.001</v>
      </c>
      <c r="CC31" s="89">
        <f t="shared" ref="CC31:CF31" si="282">BX31/SUM(BX$22:BX$31)</f>
        <v>0.167601128516136</v>
      </c>
      <c r="CD31" s="89">
        <f t="shared" si="282"/>
        <v>0.161262571623206</v>
      </c>
      <c r="CE31" s="89">
        <f t="shared" si="282"/>
        <v>0.0839823706700083</v>
      </c>
      <c r="CF31" s="89">
        <f t="shared" si="282"/>
        <v>0.209294179568002</v>
      </c>
      <c r="CH31" s="89">
        <f t="shared" ref="CH31:CK31" si="283">CC31*LN(CC31)</f>
        <v>-0.299363832448041</v>
      </c>
      <c r="CI31" s="89">
        <f t="shared" si="283"/>
        <v>-0.294259259459395</v>
      </c>
      <c r="CJ31" s="89">
        <f t="shared" si="283"/>
        <v>-0.208036793045728</v>
      </c>
      <c r="CK31" s="89">
        <f t="shared" si="283"/>
        <v>-0.327339123019795</v>
      </c>
      <c r="CL31" s="81" t="s">
        <v>170</v>
      </c>
      <c r="CR31" s="89">
        <f t="shared" ref="CR31:CU31" si="284">CM$27*BX31</f>
        <v>0.14789786203605</v>
      </c>
      <c r="CS31" s="89">
        <f t="shared" si="284"/>
        <v>0.146503936621835</v>
      </c>
      <c r="CT31" s="89">
        <f t="shared" si="284"/>
        <v>0.0739640217265312</v>
      </c>
      <c r="CU31" s="89">
        <f t="shared" si="284"/>
        <v>0.480849957216106</v>
      </c>
      <c r="CV31" s="87">
        <f t="shared" si="14"/>
        <v>0.849215777600522</v>
      </c>
      <c r="CX31">
        <f t="shared" si="26"/>
        <v>0.147200899328942</v>
      </c>
    </row>
    <row r="32" spans="1:102">
      <c r="A32" s="45" t="s">
        <v>93</v>
      </c>
      <c r="B32" s="46">
        <v>2012</v>
      </c>
      <c r="C32" s="45" t="s">
        <v>84</v>
      </c>
      <c r="D32">
        <v>3086</v>
      </c>
      <c r="E32">
        <v>3.8068697</v>
      </c>
      <c r="F32">
        <v>42369</v>
      </c>
      <c r="G32">
        <v>19</v>
      </c>
      <c r="H32">
        <v>142</v>
      </c>
      <c r="I32">
        <v>2</v>
      </c>
      <c r="J32">
        <v>829</v>
      </c>
      <c r="K32">
        <v>32.066982</v>
      </c>
      <c r="L32">
        <v>87800</v>
      </c>
      <c r="M32">
        <v>5471</v>
      </c>
      <c r="N32">
        <v>24832</v>
      </c>
      <c r="P32" s="112">
        <f t="shared" ref="P32:U32" si="285">(D32-MIN(D$32:D$41))/(MAX(D$32:D$41)-MIN(D$32:D$41))+0.001</f>
        <v>0.239095238095238</v>
      </c>
      <c r="Q32" s="113">
        <f t="shared" si="285"/>
        <v>0.834912470800556</v>
      </c>
      <c r="R32" s="113">
        <f t="shared" si="285"/>
        <v>0.001</v>
      </c>
      <c r="S32" s="113">
        <f t="shared" si="285"/>
        <v>0.0904308943089431</v>
      </c>
      <c r="T32" s="113">
        <f t="shared" si="285"/>
        <v>0.001</v>
      </c>
      <c r="U32" s="113">
        <f t="shared" si="285"/>
        <v>0.001</v>
      </c>
      <c r="V32" s="108" cm="1">
        <f t="array" ref="V32">(MAX(J$32:J$41-J32)/(MAX(J$32:J$41)-MIN(J$32:J$41))+0.001)</f>
        <v>0.001</v>
      </c>
      <c r="W32" s="108" cm="1">
        <f t="array" ref="W32">(MAX(K$32:K$41-K32)/(MAX(K$32:K$41)-MIN(K$32:K$41))+0.001)</f>
        <v>0.001</v>
      </c>
      <c r="X32" s="113">
        <f t="shared" ref="X32:Z32" si="286">(L32-MIN(L$32:L$41))/(MAX(L$32:L$41)-MIN(L$32:L$41))+0.001</f>
        <v>0.001</v>
      </c>
      <c r="Y32" s="113">
        <f t="shared" si="286"/>
        <v>0.001</v>
      </c>
      <c r="Z32" s="113">
        <f t="shared" si="286"/>
        <v>0.001</v>
      </c>
      <c r="AA32" s="80"/>
      <c r="AB32" s="80">
        <f t="shared" ref="AB32:AL32" si="287">P32/SUM(P$32:P$41)</f>
        <v>0.0470968952255886</v>
      </c>
      <c r="AC32" s="80">
        <f t="shared" si="287"/>
        <v>0.14715955510817</v>
      </c>
      <c r="AD32" s="80">
        <f t="shared" si="287"/>
        <v>0.000218113832278519</v>
      </c>
      <c r="AE32" s="80">
        <f t="shared" si="287"/>
        <v>0.030792016166985</v>
      </c>
      <c r="AF32" s="80">
        <f t="shared" si="287"/>
        <v>0.000117508813160987</v>
      </c>
      <c r="AG32" s="80">
        <f t="shared" si="287"/>
        <v>0.000124843945068664</v>
      </c>
      <c r="AH32" s="80">
        <f t="shared" si="287"/>
        <v>0.000251640854022362</v>
      </c>
      <c r="AI32" s="80">
        <f t="shared" si="287"/>
        <v>0.000184822446748733</v>
      </c>
      <c r="AJ32" s="80">
        <f t="shared" si="287"/>
        <v>0.000211510844114755</v>
      </c>
      <c r="AK32" s="80">
        <f t="shared" si="287"/>
        <v>0.000193008201844224</v>
      </c>
      <c r="AL32" s="80">
        <f t="shared" si="287"/>
        <v>0.000226910064440826</v>
      </c>
      <c r="AM32" s="80"/>
      <c r="AN32" s="80">
        <f t="shared" ref="AN32:AX32" si="288">AB32*LN(AB32)</f>
        <v>-0.143906833380792</v>
      </c>
      <c r="AO32" s="80">
        <f t="shared" si="288"/>
        <v>-0.281992712715326</v>
      </c>
      <c r="AP32" s="80">
        <f t="shared" si="288"/>
        <v>-0.00183880723765919</v>
      </c>
      <c r="AQ32" s="80">
        <f t="shared" si="288"/>
        <v>-0.107171607279725</v>
      </c>
      <c r="AR32" s="80">
        <f t="shared" si="288"/>
        <v>-0.00106333692380346</v>
      </c>
      <c r="AS32" s="80">
        <f t="shared" si="288"/>
        <v>-0.0011221530636782</v>
      </c>
      <c r="AT32" s="80">
        <f t="shared" si="288"/>
        <v>-0.00208547550765533</v>
      </c>
      <c r="AU32" s="80">
        <f t="shared" si="288"/>
        <v>-0.0015887549959368</v>
      </c>
      <c r="AV32" s="80">
        <f t="shared" si="288"/>
        <v>-0.00178964280658841</v>
      </c>
      <c r="AW32" s="80">
        <f t="shared" si="288"/>
        <v>-0.00165075627811031</v>
      </c>
      <c r="AX32" s="80">
        <f t="shared" si="288"/>
        <v>-0.00190399255067657</v>
      </c>
      <c r="AY32" s="80"/>
      <c r="AZ32" s="80">
        <f t="shared" ref="AZ32:BJ32" si="289">SUM(AN32:AN41)</f>
        <v>-2.02148796418139</v>
      </c>
      <c r="BA32" s="80">
        <f t="shared" si="289"/>
        <v>-1.92447215074232</v>
      </c>
      <c r="BB32" s="80">
        <f t="shared" si="289"/>
        <v>-2.08849983347644</v>
      </c>
      <c r="BC32" s="80">
        <f t="shared" si="289"/>
        <v>-1.62534057675797</v>
      </c>
      <c r="BD32" s="80">
        <f t="shared" si="289"/>
        <v>-2.18180240025134</v>
      </c>
      <c r="BE32" s="80">
        <f t="shared" si="289"/>
        <v>-2.16713716965681</v>
      </c>
      <c r="BF32" s="80">
        <f t="shared" si="289"/>
        <v>-1.523036259775</v>
      </c>
      <c r="BG32" s="80">
        <f t="shared" si="289"/>
        <v>-2.08113732914316</v>
      </c>
      <c r="BH32" s="80">
        <f t="shared" si="289"/>
        <v>-2.03710150382934</v>
      </c>
      <c r="BI32" s="80">
        <f t="shared" si="289"/>
        <v>-2.06242084208061</v>
      </c>
      <c r="BJ32" s="80">
        <f t="shared" si="289"/>
        <v>-2.04726402359308</v>
      </c>
      <c r="BK32" s="80"/>
      <c r="BL32" s="80">
        <f t="shared" ref="BL32:BV32" si="290">AZ$37*P32</f>
        <v>0.0696220113638882</v>
      </c>
      <c r="BM32" s="80">
        <f t="shared" si="290"/>
        <v>0.445141228099589</v>
      </c>
      <c r="BN32" s="80">
        <f t="shared" si="290"/>
        <v>0.000175651392169388</v>
      </c>
      <c r="BO32" s="80">
        <f t="shared" si="290"/>
        <v>0.0364525456634236</v>
      </c>
      <c r="BP32" s="80">
        <f t="shared" si="290"/>
        <v>0.000378187248484851</v>
      </c>
      <c r="BQ32" s="80">
        <f t="shared" si="290"/>
        <v>0.000218714386271861</v>
      </c>
      <c r="BR32" s="80">
        <f t="shared" si="290"/>
        <v>0.000514386355308751</v>
      </c>
      <c r="BS32" s="80">
        <f t="shared" si="290"/>
        <v>0.00048561364469125</v>
      </c>
      <c r="BT32" s="80">
        <f t="shared" si="290"/>
        <v>0.000229230896846156</v>
      </c>
      <c r="BU32" s="80">
        <f t="shared" si="290"/>
        <v>0.000448433426664189</v>
      </c>
      <c r="BV32" s="80">
        <f t="shared" si="290"/>
        <v>0.000322335676489655</v>
      </c>
      <c r="BW32" s="80"/>
      <c r="BX32" s="80">
        <f t="shared" si="6"/>
        <v>0.514938890855647</v>
      </c>
      <c r="BY32" s="80">
        <f t="shared" si="7"/>
        <v>0.0370494472981803</v>
      </c>
      <c r="BZ32" s="80">
        <f t="shared" si="8"/>
        <v>0.001</v>
      </c>
      <c r="CA32" s="80">
        <f t="shared" si="9"/>
        <v>0.001</v>
      </c>
      <c r="CB32" s="80"/>
      <c r="CC32" s="80">
        <f t="shared" ref="CC32:CF32" si="291">BX32/SUM(BX$32:BX$41)</f>
        <v>0.097003076666381</v>
      </c>
      <c r="CD32" s="80">
        <f t="shared" si="291"/>
        <v>0.00602028020120174</v>
      </c>
      <c r="CE32" s="80">
        <f t="shared" si="291"/>
        <v>0.000214059914547669</v>
      </c>
      <c r="CF32" s="80">
        <f t="shared" si="291"/>
        <v>0.000207137427876981</v>
      </c>
      <c r="CG32" s="80"/>
      <c r="CH32" s="80">
        <f t="shared" ref="CH32:CK32" si="292">CC32*LN(CC32)</f>
        <v>-0.22630939843023</v>
      </c>
      <c r="CI32" s="80">
        <f t="shared" si="292"/>
        <v>-0.0307794138463623</v>
      </c>
      <c r="CJ32" s="80">
        <f t="shared" si="292"/>
        <v>-0.00180864671929567</v>
      </c>
      <c r="CK32" s="80">
        <f t="shared" si="292"/>
        <v>-0.00175696619386951</v>
      </c>
      <c r="CL32" s="80"/>
      <c r="CM32">
        <f t="shared" ref="CM32:CP32" si="293">SUM(CH32:CH41)</f>
        <v>-2.24583677855483</v>
      </c>
      <c r="CN32">
        <f t="shared" si="293"/>
        <v>-2.17612516964187</v>
      </c>
      <c r="CO32">
        <f t="shared" si="293"/>
        <v>-1.94006794405033</v>
      </c>
      <c r="CP32">
        <f t="shared" si="293"/>
        <v>-2.05874398393323</v>
      </c>
      <c r="CQ32" s="80"/>
      <c r="CR32" s="80">
        <f t="shared" ref="CR32:CU32" si="294">CM$37*BX32</f>
        <v>0.0528486382774479</v>
      </c>
      <c r="CS32" s="80">
        <f t="shared" si="294"/>
        <v>0.00470244359008505</v>
      </c>
      <c r="CT32" s="80">
        <f t="shared" si="294"/>
        <v>0.000376525762252035</v>
      </c>
      <c r="CU32" s="80">
        <f t="shared" si="294"/>
        <v>0.000393919896817211</v>
      </c>
      <c r="CV32" s="87">
        <f t="shared" si="14"/>
        <v>0.0583215275266022</v>
      </c>
      <c r="CW32" s="80">
        <f>AVERAGE(CV32:CV41)</f>
        <v>0.498662031083939</v>
      </c>
      <c r="CX32">
        <f t="shared" si="26"/>
        <v>0.00254818174345113</v>
      </c>
    </row>
    <row r="33" spans="1:102">
      <c r="A33" s="45" t="s">
        <v>93</v>
      </c>
      <c r="B33" s="46">
        <v>2013</v>
      </c>
      <c r="C33" s="45" t="s">
        <v>84</v>
      </c>
      <c r="D33">
        <v>3086</v>
      </c>
      <c r="E33">
        <v>3.8551523</v>
      </c>
      <c r="F33">
        <v>47257</v>
      </c>
      <c r="G33">
        <v>18</v>
      </c>
      <c r="H33">
        <v>186</v>
      </c>
      <c r="I33">
        <v>3</v>
      </c>
      <c r="J33">
        <v>829</v>
      </c>
      <c r="K33">
        <v>29.880688</v>
      </c>
      <c r="L33">
        <v>100700</v>
      </c>
      <c r="M33">
        <v>6231</v>
      </c>
      <c r="N33">
        <v>26786</v>
      </c>
      <c r="P33" s="90">
        <f t="shared" ref="P33:U33" si="295">(D33-MIN(D$32:D$41))/(MAX(D$32:D$41)-MIN(D$32:D$41))+0.001</f>
        <v>0.239095238095238</v>
      </c>
      <c r="Q33" s="91">
        <f t="shared" si="295"/>
        <v>0.893472183208773</v>
      </c>
      <c r="R33" s="91">
        <f t="shared" si="295"/>
        <v>0.17148585678909</v>
      </c>
      <c r="S33" s="91">
        <f t="shared" si="295"/>
        <v>0.0823008130081301</v>
      </c>
      <c r="T33" s="91">
        <f t="shared" si="295"/>
        <v>0.501</v>
      </c>
      <c r="U33" s="91">
        <f t="shared" si="295"/>
        <v>0.501</v>
      </c>
      <c r="V33" s="108" cm="1">
        <f t="array" ref="V33">(MAX(J$32:J$41-J33)/(MAX(J$32:J$41)-MIN(J$32:J$41))+0.001)</f>
        <v>0.001</v>
      </c>
      <c r="W33" s="108" cm="1">
        <f t="array" ref="W33">(MAX(K$32:K$41-K33)/(MAX(K$32:K$41)-MIN(K$32:K$41))+0.001)</f>
        <v>0.102062366555869</v>
      </c>
      <c r="X33" s="91">
        <f t="shared" ref="X33:Z33" si="296">(L33-MIN(L$32:L$41))/(MAX(L$32:L$41)-MIN(L$32:L$41))+0.001</f>
        <v>0.0982117558402412</v>
      </c>
      <c r="Y33" s="91">
        <f t="shared" si="296"/>
        <v>0.113994350282486</v>
      </c>
      <c r="Z33" s="91">
        <f t="shared" si="296"/>
        <v>0.126513874614594</v>
      </c>
      <c r="AB33" s="89">
        <f t="shared" ref="AB33:AL33" si="297">P33/SUM(P$32:P$41)</f>
        <v>0.0470968952255886</v>
      </c>
      <c r="AC33" s="89">
        <f t="shared" si="297"/>
        <v>0.157481141533862</v>
      </c>
      <c r="AD33" s="89">
        <f t="shared" si="297"/>
        <v>0.0374034374058338</v>
      </c>
      <c r="AE33" s="89">
        <f t="shared" si="297"/>
        <v>0.0280236968136644</v>
      </c>
      <c r="AF33" s="89">
        <f t="shared" si="297"/>
        <v>0.0588719153936545</v>
      </c>
      <c r="AG33" s="89">
        <f t="shared" si="297"/>
        <v>0.0625468164794008</v>
      </c>
      <c r="AH33" s="89">
        <f t="shared" si="297"/>
        <v>0.000251640854022362</v>
      </c>
      <c r="AI33" s="89">
        <f t="shared" si="297"/>
        <v>0.0188634163078218</v>
      </c>
      <c r="AJ33" s="89">
        <f t="shared" si="297"/>
        <v>0.0207728513797616</v>
      </c>
      <c r="AK33" s="89">
        <f t="shared" si="297"/>
        <v>0.0220018445684232</v>
      </c>
      <c r="AL33" s="89">
        <f t="shared" si="297"/>
        <v>0.0287072714414561</v>
      </c>
      <c r="AN33" s="89">
        <f t="shared" ref="AN33:AX33" si="298">AB33*LN(AB33)</f>
        <v>-0.143906833380792</v>
      </c>
      <c r="AO33" s="89">
        <f t="shared" si="298"/>
        <v>-0.291095947434576</v>
      </c>
      <c r="AP33" s="89">
        <f t="shared" si="298"/>
        <v>-0.122907421131099</v>
      </c>
      <c r="AQ33" s="89">
        <f t="shared" si="298"/>
        <v>-0.100176443848592</v>
      </c>
      <c r="AR33" s="89">
        <f t="shared" si="298"/>
        <v>-0.166748290406787</v>
      </c>
      <c r="AS33" s="89">
        <f t="shared" si="298"/>
        <v>-0.173369763973502</v>
      </c>
      <c r="AT33" s="89">
        <f t="shared" si="298"/>
        <v>-0.00208547550765533</v>
      </c>
      <c r="AU33" s="89">
        <f t="shared" si="298"/>
        <v>-0.074897776910762</v>
      </c>
      <c r="AV33" s="89">
        <f t="shared" si="298"/>
        <v>-0.0804762773356608</v>
      </c>
      <c r="AW33" s="89">
        <f t="shared" si="298"/>
        <v>-0.0839728777059336</v>
      </c>
      <c r="AX33" s="89">
        <f t="shared" si="298"/>
        <v>-0.101928176578091</v>
      </c>
      <c r="AY33" s="81" t="s">
        <v>181</v>
      </c>
      <c r="AZ33" s="108">
        <f t="shared" ref="AZ33:BJ33" si="299">-1/LN(10)*AZ32</f>
        <v>0.877921068077817</v>
      </c>
      <c r="BA33" s="108">
        <f t="shared" si="299"/>
        <v>0.835787635643874</v>
      </c>
      <c r="BB33" s="108">
        <f t="shared" si="299"/>
        <v>0.907023953134676</v>
      </c>
      <c r="BC33" s="108">
        <f t="shared" si="299"/>
        <v>0.705876443699434</v>
      </c>
      <c r="BD33" s="108">
        <f t="shared" si="299"/>
        <v>0.947544743032429</v>
      </c>
      <c r="BE33" s="108">
        <f t="shared" si="299"/>
        <v>0.941175714309386</v>
      </c>
      <c r="BF33" s="108">
        <f t="shared" si="299"/>
        <v>0.661446243358852</v>
      </c>
      <c r="BG33" s="108">
        <f t="shared" si="299"/>
        <v>0.903826458129746</v>
      </c>
      <c r="BH33" s="108">
        <f t="shared" si="299"/>
        <v>0.884701942189899</v>
      </c>
      <c r="BI33" s="108">
        <f t="shared" si="299"/>
        <v>0.895697991077868</v>
      </c>
      <c r="BJ33" s="108">
        <f t="shared" si="299"/>
        <v>0.889115468445522</v>
      </c>
      <c r="BL33" s="89">
        <f t="shared" ref="BL33:BV33" si="300">AZ$37*P33</f>
        <v>0.0696220113638882</v>
      </c>
      <c r="BM33" s="89">
        <f t="shared" si="300"/>
        <v>0.476362874931092</v>
      </c>
      <c r="BN33" s="89">
        <f t="shared" si="300"/>
        <v>0.030121729482364</v>
      </c>
      <c r="BO33" s="89">
        <f t="shared" si="300"/>
        <v>0.0331753231817708</v>
      </c>
      <c r="BP33" s="89">
        <f t="shared" si="300"/>
        <v>0.18947181149091</v>
      </c>
      <c r="BQ33" s="89">
        <f t="shared" si="300"/>
        <v>0.109575907522202</v>
      </c>
      <c r="BR33" s="89">
        <f t="shared" si="300"/>
        <v>0.000514386355308751</v>
      </c>
      <c r="BS33" s="89">
        <f t="shared" si="300"/>
        <v>0.0495628778090099</v>
      </c>
      <c r="BT33" s="89">
        <f t="shared" si="300"/>
        <v>0.0225131688720942</v>
      </c>
      <c r="BU33" s="89">
        <f t="shared" si="300"/>
        <v>0.0511188771175331</v>
      </c>
      <c r="BV33" s="89">
        <f t="shared" si="300"/>
        <v>0.0407799353592225</v>
      </c>
      <c r="BX33" s="89">
        <f t="shared" si="6"/>
        <v>0.576106615777345</v>
      </c>
      <c r="BY33" s="89">
        <f t="shared" si="7"/>
        <v>0.332223042194884</v>
      </c>
      <c r="BZ33" s="89">
        <f t="shared" si="8"/>
        <v>0.0500772641643186</v>
      </c>
      <c r="CA33" s="89">
        <f t="shared" si="9"/>
        <v>0.11441198134885</v>
      </c>
      <c r="CC33" s="89">
        <f t="shared" ref="CC33:CF33" si="301">BX33/SUM(BX$32:BX$41)</f>
        <v>0.108525720645025</v>
      </c>
      <c r="CD33" s="89">
        <f t="shared" si="301"/>
        <v>0.0539839579039308</v>
      </c>
      <c r="CE33" s="89">
        <f t="shared" si="301"/>
        <v>0.0107195348877951</v>
      </c>
      <c r="CF33" s="89">
        <f t="shared" si="301"/>
        <v>0.0236990035349099</v>
      </c>
      <c r="CH33" s="89">
        <f t="shared" ref="CH33:CK33" si="302">CC33*LN(CC33)</f>
        <v>-0.241010455991698</v>
      </c>
      <c r="CI33" s="89">
        <f t="shared" si="302"/>
        <v>-0.157582863055024</v>
      </c>
      <c r="CJ33" s="89">
        <f t="shared" si="302"/>
        <v>-0.0486204605208751</v>
      </c>
      <c r="CK33" s="89">
        <f t="shared" si="302"/>
        <v>-0.0886893088634671</v>
      </c>
      <c r="CL33" s="81" t="s">
        <v>181</v>
      </c>
      <c r="CM33" s="108">
        <f t="shared" ref="CM33:CP33" si="303">-1/LN(10)*CM32</f>
        <v>0.975354520181736</v>
      </c>
      <c r="CN33" s="108">
        <f t="shared" si="303"/>
        <v>0.94507915310624</v>
      </c>
      <c r="CO33" s="108">
        <f t="shared" si="303"/>
        <v>0.842560802618446</v>
      </c>
      <c r="CP33" s="108">
        <f t="shared" si="303"/>
        <v>0.894101151873719</v>
      </c>
      <c r="CR33" s="89">
        <f t="shared" ref="CR33:CU33" si="304">CM$37*BX33</f>
        <v>0.0591263365170773</v>
      </c>
      <c r="CS33" s="89">
        <f t="shared" si="304"/>
        <v>0.0421668939532228</v>
      </c>
      <c r="CT33" s="89">
        <f t="shared" si="304"/>
        <v>0.0188553800609666</v>
      </c>
      <c r="CU33" s="89">
        <f t="shared" si="304"/>
        <v>0.0450691558875916</v>
      </c>
      <c r="CV33" s="87">
        <f t="shared" si="14"/>
        <v>0.165217766418858</v>
      </c>
      <c r="CX33">
        <f t="shared" si="26"/>
        <v>0.0436180249204072</v>
      </c>
    </row>
    <row r="34" spans="1:102">
      <c r="A34" s="45" t="s">
        <v>93</v>
      </c>
      <c r="B34" s="46">
        <v>2014</v>
      </c>
      <c r="C34" s="45" t="s">
        <v>84</v>
      </c>
      <c r="D34">
        <v>3066</v>
      </c>
      <c r="E34">
        <v>3.8131115</v>
      </c>
      <c r="F34">
        <v>50856</v>
      </c>
      <c r="G34">
        <v>17</v>
      </c>
      <c r="H34">
        <v>230</v>
      </c>
      <c r="I34">
        <v>3</v>
      </c>
      <c r="J34">
        <v>829</v>
      </c>
      <c r="K34">
        <v>25.445978</v>
      </c>
      <c r="L34">
        <v>114200</v>
      </c>
      <c r="M34">
        <v>7047</v>
      </c>
      <c r="N34">
        <v>28837</v>
      </c>
      <c r="P34" s="90">
        <f t="shared" ref="P34:U34" si="305">(D34-MIN(D$32:D$41))/(MAX(D$32:D$41)-MIN(D$32:D$41))+0.001</f>
        <v>0.0486190476190476</v>
      </c>
      <c r="Q34" s="91">
        <f t="shared" si="305"/>
        <v>0.842482858743824</v>
      </c>
      <c r="R34" s="91">
        <f t="shared" si="305"/>
        <v>0.297013393324265</v>
      </c>
      <c r="S34" s="91">
        <f t="shared" si="305"/>
        <v>0.0741707317073171</v>
      </c>
      <c r="T34" s="91">
        <f t="shared" si="305"/>
        <v>1.001</v>
      </c>
      <c r="U34" s="91">
        <f t="shared" si="305"/>
        <v>0.501</v>
      </c>
      <c r="V34" s="108" cm="1">
        <f t="array" ref="V34">(MAX(J$32:J$41-J34)/(MAX(J$32:J$41)-MIN(J$32:J$41))+0.001)</f>
        <v>0.001</v>
      </c>
      <c r="W34" s="108" cm="1">
        <f t="array" ref="W34">(MAX(K$32:K$41-K34)/(MAX(K$32:K$41)-MIN(K$32:K$41))+0.001)</f>
        <v>0.307058715440775</v>
      </c>
      <c r="X34" s="91">
        <f t="shared" ref="X34:Z34" si="306">(L34-MIN(L$32:L$41))/(MAX(L$32:L$41)-MIN(L$32:L$41))+0.001</f>
        <v>0.199944988696307</v>
      </c>
      <c r="Y34" s="91">
        <f t="shared" si="306"/>
        <v>0.235314600059471</v>
      </c>
      <c r="Z34" s="91">
        <f t="shared" si="306"/>
        <v>0.258258478931141</v>
      </c>
      <c r="AB34" s="89">
        <f t="shared" ref="AB34:AL34" si="307">P34/SUM(P$32:P$41)</f>
        <v>0.00957696276146703</v>
      </c>
      <c r="AC34" s="89">
        <f t="shared" si="307"/>
        <v>0.148493892491656</v>
      </c>
      <c r="AD34" s="89">
        <f t="shared" si="307"/>
        <v>0.0647827294560026</v>
      </c>
      <c r="AE34" s="89">
        <f t="shared" si="307"/>
        <v>0.0252553774603438</v>
      </c>
      <c r="AF34" s="89">
        <f t="shared" si="307"/>
        <v>0.117626321974148</v>
      </c>
      <c r="AG34" s="89">
        <f t="shared" si="307"/>
        <v>0.0625468164794008</v>
      </c>
      <c r="AH34" s="89">
        <f t="shared" si="307"/>
        <v>0.000251640854022362</v>
      </c>
      <c r="AI34" s="89">
        <f t="shared" si="307"/>
        <v>0.0567513430832871</v>
      </c>
      <c r="AJ34" s="89">
        <f t="shared" si="307"/>
        <v>0.0422905333356711</v>
      </c>
      <c r="AK34" s="89">
        <f t="shared" si="307"/>
        <v>0.0454176478251712</v>
      </c>
      <c r="AL34" s="89">
        <f t="shared" si="307"/>
        <v>0.0586014480966548</v>
      </c>
      <c r="AN34" s="89">
        <f t="shared" ref="AN34:AX34" si="308">AB34*LN(AB34)</f>
        <v>-0.0445175036778185</v>
      </c>
      <c r="AO34" s="89">
        <f t="shared" si="308"/>
        <v>-0.283209251953898</v>
      </c>
      <c r="AP34" s="89">
        <f t="shared" si="308"/>
        <v>-0.177291947248224</v>
      </c>
      <c r="AQ34" s="89">
        <f t="shared" si="308"/>
        <v>-0.0929073656248839</v>
      </c>
      <c r="AR34" s="89">
        <f t="shared" si="308"/>
        <v>-0.251748846615094</v>
      </c>
      <c r="AS34" s="89">
        <f t="shared" si="308"/>
        <v>-0.173369763973502</v>
      </c>
      <c r="AT34" s="89">
        <f t="shared" si="308"/>
        <v>-0.00208547550765533</v>
      </c>
      <c r="AU34" s="89">
        <f t="shared" si="308"/>
        <v>-0.162823913924293</v>
      </c>
      <c r="AV34" s="89">
        <f t="shared" si="308"/>
        <v>-0.133773077407708</v>
      </c>
      <c r="AW34" s="89">
        <f t="shared" si="308"/>
        <v>-0.140424760208816</v>
      </c>
      <c r="AX34" s="89">
        <f t="shared" si="308"/>
        <v>-0.166252066294059</v>
      </c>
      <c r="AY34" s="109" t="s">
        <v>182</v>
      </c>
      <c r="AZ34">
        <f t="shared" ref="AZ34:BJ34" si="309">1-AZ33</f>
        <v>0.122078931922183</v>
      </c>
      <c r="BA34">
        <f t="shared" si="309"/>
        <v>0.164212364356126</v>
      </c>
      <c r="BB34">
        <f t="shared" si="309"/>
        <v>0.0929760468653237</v>
      </c>
      <c r="BC34">
        <f t="shared" si="309"/>
        <v>0.294123556300566</v>
      </c>
      <c r="BD34">
        <f t="shared" si="309"/>
        <v>0.0524552569675715</v>
      </c>
      <c r="BE34">
        <f t="shared" si="309"/>
        <v>0.0588242856906145</v>
      </c>
      <c r="BF34">
        <f t="shared" si="309"/>
        <v>0.338553756641148</v>
      </c>
      <c r="BG34">
        <f t="shared" si="309"/>
        <v>0.0961735418702543</v>
      </c>
      <c r="BH34">
        <f t="shared" si="309"/>
        <v>0.115298057810101</v>
      </c>
      <c r="BI34">
        <f t="shared" si="309"/>
        <v>0.104302008922132</v>
      </c>
      <c r="BJ34">
        <f t="shared" si="309"/>
        <v>0.110884531554478</v>
      </c>
      <c r="BL34" s="89">
        <f t="shared" ref="BL34:BV34" si="310">AZ$37*P34</f>
        <v>0.0141573538344015</v>
      </c>
      <c r="BM34" s="89">
        <f t="shared" si="310"/>
        <v>0.449177449744507</v>
      </c>
      <c r="BN34" s="89">
        <f t="shared" si="310"/>
        <v>0.0521708160303612</v>
      </c>
      <c r="BO34" s="89">
        <f t="shared" si="310"/>
        <v>0.0298981007001181</v>
      </c>
      <c r="BP34" s="89">
        <f t="shared" si="310"/>
        <v>0.378565435733336</v>
      </c>
      <c r="BQ34" s="89">
        <f t="shared" si="310"/>
        <v>0.109575907522202</v>
      </c>
      <c r="BR34" s="89">
        <f t="shared" si="310"/>
        <v>0.000514386355308751</v>
      </c>
      <c r="BS34" s="89">
        <f t="shared" si="310"/>
        <v>0.149111901939408</v>
      </c>
      <c r="BT34" s="89">
        <f t="shared" si="310"/>
        <v>0.045833569078749</v>
      </c>
      <c r="BU34" s="89">
        <f t="shared" si="310"/>
        <v>0.105522932448782</v>
      </c>
      <c r="BV34" s="89">
        <f t="shared" si="310"/>
        <v>0.0832459215154586</v>
      </c>
      <c r="BX34" s="89">
        <f t="shared" si="6"/>
        <v>0.515505619609269</v>
      </c>
      <c r="BY34" s="89">
        <f t="shared" si="7"/>
        <v>0.518039443955656</v>
      </c>
      <c r="BZ34" s="89">
        <f t="shared" si="8"/>
        <v>0.149626288294717</v>
      </c>
      <c r="CA34" s="89">
        <f t="shared" si="9"/>
        <v>0.234602423042989</v>
      </c>
      <c r="CC34" s="89">
        <f t="shared" ref="CC34:CF34" si="311">BX34/SUM(BX$32:BX$41)</f>
        <v>0.0971098358055972</v>
      </c>
      <c r="CD34" s="89">
        <f t="shared" si="311"/>
        <v>0.0841778443491376</v>
      </c>
      <c r="CE34" s="89">
        <f t="shared" si="311"/>
        <v>0.032028990486452</v>
      </c>
      <c r="CF34" s="89">
        <f t="shared" si="311"/>
        <v>0.0485949424828322</v>
      </c>
      <c r="CH34" s="89">
        <f t="shared" ref="CH34:CK34" si="312">CC34*LN(CC34)</f>
        <v>-0.226451650979464</v>
      </c>
      <c r="CI34" s="89">
        <f t="shared" si="312"/>
        <v>-0.208325309361551</v>
      </c>
      <c r="CJ34" s="89">
        <f t="shared" si="312"/>
        <v>-0.110215402239437</v>
      </c>
      <c r="CK34" s="89">
        <f t="shared" si="312"/>
        <v>-0.146962565612251</v>
      </c>
      <c r="CL34" s="109" t="s">
        <v>182</v>
      </c>
      <c r="CM34">
        <f t="shared" ref="CM34:CP34" si="313">1-CM33</f>
        <v>0.0246454798182643</v>
      </c>
      <c r="CN34">
        <f t="shared" si="313"/>
        <v>0.0549208468937596</v>
      </c>
      <c r="CO34">
        <f t="shared" si="313"/>
        <v>0.157439197381554</v>
      </c>
      <c r="CP34">
        <f t="shared" si="313"/>
        <v>0.105898848126281</v>
      </c>
      <c r="CR34" s="89">
        <f t="shared" ref="CR34:CU34" si="314">CM$37*BX34</f>
        <v>0.0529068021555963</v>
      </c>
      <c r="CS34" s="89">
        <f t="shared" si="314"/>
        <v>0.0657513523220668</v>
      </c>
      <c r="CT34" s="89">
        <f t="shared" si="314"/>
        <v>0.056338152253111</v>
      </c>
      <c r="CU34" s="89">
        <f t="shared" si="314"/>
        <v>0.092414562278162</v>
      </c>
      <c r="CV34" s="87">
        <f t="shared" si="14"/>
        <v>0.267410869008936</v>
      </c>
      <c r="CX34">
        <f t="shared" si="26"/>
        <v>0.0610447522875889</v>
      </c>
    </row>
    <row r="35" spans="1:102">
      <c r="A35" s="45" t="s">
        <v>93</v>
      </c>
      <c r="B35" s="46">
        <v>2015</v>
      </c>
      <c r="C35" s="45" t="s">
        <v>84</v>
      </c>
      <c r="D35">
        <v>3061</v>
      </c>
      <c r="E35">
        <v>3.9438092</v>
      </c>
      <c r="F35">
        <v>52745</v>
      </c>
      <c r="G35">
        <v>15</v>
      </c>
      <c r="H35">
        <v>230</v>
      </c>
      <c r="I35">
        <v>4</v>
      </c>
      <c r="J35">
        <v>827</v>
      </c>
      <c r="K35">
        <v>19.914339</v>
      </c>
      <c r="L35">
        <v>127700</v>
      </c>
      <c r="M35">
        <v>8015</v>
      </c>
      <c r="N35">
        <v>29850</v>
      </c>
      <c r="P35" s="90">
        <f t="shared" ref="P35:U35" si="315">(D35-MIN(D$32:D$41))/(MAX(D$32:D$41)-MIN(D$32:D$41))+0.001</f>
        <v>0.001</v>
      </c>
      <c r="Q35" s="91">
        <f t="shared" si="315"/>
        <v>1.001</v>
      </c>
      <c r="R35" s="91">
        <f t="shared" si="315"/>
        <v>0.362898782742144</v>
      </c>
      <c r="S35" s="91">
        <f t="shared" si="315"/>
        <v>0.0579105691056911</v>
      </c>
      <c r="T35" s="91">
        <f t="shared" si="315"/>
        <v>1.001</v>
      </c>
      <c r="U35" s="91">
        <f t="shared" si="315"/>
        <v>1.001</v>
      </c>
      <c r="V35" s="108" cm="1">
        <f t="array" ref="V35">(MAX(J$32:J$41-J35)/(MAX(J$32:J$41)-MIN(J$32:J$41))+0.001)</f>
        <v>0.00615463917525773</v>
      </c>
      <c r="W35" s="108" cm="1">
        <f t="array" ref="W35">(MAX(K$32:K$41-K35)/(MAX(K$32:K$41)-MIN(K$32:K$41))+0.001)</f>
        <v>0.562761072156176</v>
      </c>
      <c r="X35" s="91">
        <f t="shared" ref="X35:Z35" si="316">(L35-MIN(L$32:L$41))/(MAX(L$32:L$41)-MIN(L$32:L$41))+0.001</f>
        <v>0.301678221552374</v>
      </c>
      <c r="Y35" s="91">
        <f t="shared" si="316"/>
        <v>0.379233719892953</v>
      </c>
      <c r="Z35" s="91">
        <f t="shared" si="316"/>
        <v>0.323327852004111</v>
      </c>
      <c r="AB35" s="89">
        <f t="shared" ref="AB35:AL35" si="317">P35/SUM(P$32:P$41)</f>
        <v>0.000196979645436638</v>
      </c>
      <c r="AC35" s="89">
        <f t="shared" si="317"/>
        <v>0.176433721875101</v>
      </c>
      <c r="AD35" s="89">
        <f t="shared" si="317"/>
        <v>0.0791532442330987</v>
      </c>
      <c r="AE35" s="89">
        <f t="shared" si="317"/>
        <v>0.0197187387537026</v>
      </c>
      <c r="AF35" s="89">
        <f t="shared" si="317"/>
        <v>0.117626321974148</v>
      </c>
      <c r="AG35" s="89">
        <f t="shared" si="317"/>
        <v>0.124968789013733</v>
      </c>
      <c r="AH35" s="89">
        <f t="shared" si="317"/>
        <v>0.00154875865826134</v>
      </c>
      <c r="AI35" s="89">
        <f t="shared" si="317"/>
        <v>0.104010878290845</v>
      </c>
      <c r="AJ35" s="89">
        <f t="shared" si="317"/>
        <v>0.0638082152915805</v>
      </c>
      <c r="AK35" s="89">
        <f t="shared" si="317"/>
        <v>0.073195218355235</v>
      </c>
      <c r="AL35" s="89">
        <f t="shared" si="317"/>
        <v>0.0733663437337666</v>
      </c>
      <c r="AN35" s="89">
        <f t="shared" ref="AN35:AX35" si="318">AB35*LN(AB35)</f>
        <v>-0.00168071112748938</v>
      </c>
      <c r="AO35" s="89">
        <f t="shared" si="318"/>
        <v>-0.306078982679662</v>
      </c>
      <c r="AP35" s="89">
        <f t="shared" si="318"/>
        <v>-0.200761874900939</v>
      </c>
      <c r="AQ35" s="89">
        <f t="shared" si="318"/>
        <v>-0.0774194338550231</v>
      </c>
      <c r="AR35" s="89">
        <f t="shared" si="318"/>
        <v>-0.251748846615094</v>
      </c>
      <c r="AS35" s="89">
        <f t="shared" si="318"/>
        <v>-0.259896498378019</v>
      </c>
      <c r="AT35" s="89">
        <f t="shared" si="318"/>
        <v>-0.0100209355232007</v>
      </c>
      <c r="AU35" s="89">
        <f t="shared" si="318"/>
        <v>-0.235403638179697</v>
      </c>
      <c r="AV35" s="89">
        <f t="shared" si="318"/>
        <v>-0.175592125933787</v>
      </c>
      <c r="AW35" s="89">
        <f t="shared" si="318"/>
        <v>-0.191378061198817</v>
      </c>
      <c r="AX35" s="89">
        <f t="shared" si="318"/>
        <v>-0.19165416466051</v>
      </c>
      <c r="AY35" s="109" t="s">
        <v>183</v>
      </c>
      <c r="AZ35" s="77">
        <f t="shared" ref="AZ35:BB35" si="319">AZ34/(3-SUM($AZ33:$BB33))</f>
        <v>0.321880947909481</v>
      </c>
      <c r="BA35" s="77">
        <f t="shared" si="319"/>
        <v>0.43297259129937</v>
      </c>
      <c r="BB35" s="77">
        <f t="shared" si="319"/>
        <v>0.245146460791148</v>
      </c>
      <c r="BC35" s="77">
        <f t="shared" ref="BC35:BE35" si="320">BC34/(3-SUM($BC33:$BE33))</f>
        <v>0.725508899798747</v>
      </c>
      <c r="BD35" s="77">
        <f t="shared" si="320"/>
        <v>0.129390369985575</v>
      </c>
      <c r="BE35" s="77">
        <f t="shared" si="320"/>
        <v>0.14510073021568</v>
      </c>
      <c r="BF35" s="77">
        <f>BF34/(2-SUM($BF33:$BG33))</f>
        <v>0.778772710617501</v>
      </c>
      <c r="BG35" s="77">
        <f>BG34/(2-SUM($BF33:$BG33))</f>
        <v>0.2212272893825</v>
      </c>
      <c r="BH35" s="77">
        <f t="shared" ref="BH35:BJ35" si="321">BH34/(3-SUM($BH33:$BJ33))</f>
        <v>0.348875737047433</v>
      </c>
      <c r="BI35" s="77">
        <f t="shared" si="321"/>
        <v>0.315603236770644</v>
      </c>
      <c r="BJ35" s="77">
        <f t="shared" si="321"/>
        <v>0.335521026181923</v>
      </c>
      <c r="BL35" s="89">
        <f t="shared" ref="BL35:BV35" si="322">AZ$37*P35</f>
        <v>0.000291189452029806</v>
      </c>
      <c r="BM35" s="89">
        <f t="shared" si="322"/>
        <v>0.533692314956607</v>
      </c>
      <c r="BN35" s="89">
        <f t="shared" si="322"/>
        <v>0.063743676405234</v>
      </c>
      <c r="BO35" s="89">
        <f t="shared" si="322"/>
        <v>0.0233436557368126</v>
      </c>
      <c r="BP35" s="89">
        <f t="shared" si="322"/>
        <v>0.378565435733336</v>
      </c>
      <c r="BQ35" s="89">
        <f t="shared" si="322"/>
        <v>0.218933100658133</v>
      </c>
      <c r="BR35" s="89">
        <f t="shared" si="322"/>
        <v>0.00316586241360128</v>
      </c>
      <c r="BS35" s="89">
        <f t="shared" si="322"/>
        <v>0.273284455340116</v>
      </c>
      <c r="BT35" s="89">
        <f t="shared" si="322"/>
        <v>0.0691539692854041</v>
      </c>
      <c r="BU35" s="89">
        <f t="shared" si="322"/>
        <v>0.170061076518204</v>
      </c>
      <c r="BV35" s="89">
        <f t="shared" si="322"/>
        <v>0.104220101903692</v>
      </c>
      <c r="BX35" s="89">
        <f t="shared" si="6"/>
        <v>0.59772718081387</v>
      </c>
      <c r="BY35" s="89">
        <f t="shared" si="7"/>
        <v>0.620842192128281</v>
      </c>
      <c r="BZ35" s="89">
        <f t="shared" si="8"/>
        <v>0.276450317753717</v>
      </c>
      <c r="CA35" s="89">
        <f t="shared" si="9"/>
        <v>0.3434351477073</v>
      </c>
      <c r="CC35" s="89">
        <f t="shared" ref="CC35:CF35" si="323">BX35/SUM(BX$32:BX$41)</f>
        <v>0.112598556014526</v>
      </c>
      <c r="CD35" s="89">
        <f t="shared" si="323"/>
        <v>0.100882583409663</v>
      </c>
      <c r="CE35" s="89">
        <f t="shared" si="323"/>
        <v>0.0591769313950367</v>
      </c>
      <c r="CF35" s="89">
        <f t="shared" si="323"/>
        <v>0.0711382731386413</v>
      </c>
      <c r="CH35" s="89">
        <f t="shared" ref="CH35:CK35" si="324">CC35*LN(CC35)</f>
        <v>-0.245906957661693</v>
      </c>
      <c r="CI35" s="89">
        <f t="shared" si="324"/>
        <v>-0.231404265932673</v>
      </c>
      <c r="CJ35" s="89">
        <f t="shared" si="324"/>
        <v>-0.167306410234859</v>
      </c>
      <c r="CK35" s="89">
        <f t="shared" si="324"/>
        <v>-0.188027688720157</v>
      </c>
      <c r="CL35" s="109" t="s">
        <v>183</v>
      </c>
      <c r="CM35">
        <f t="shared" ref="CM35:CP35" si="325">CM34/(4-SUM($CM33:$CP33))</f>
        <v>0.0718727488329088</v>
      </c>
      <c r="CN35">
        <f t="shared" si="325"/>
        <v>0.160163740515231</v>
      </c>
      <c r="CO35">
        <f t="shared" si="325"/>
        <v>0.459134412204605</v>
      </c>
      <c r="CP35">
        <f t="shared" si="325"/>
        <v>0.308829098447256</v>
      </c>
      <c r="CR35" s="89">
        <f t="shared" ref="CR35:CU35" si="326">CM$37*BX35</f>
        <v>0.0613452744168168</v>
      </c>
      <c r="CS35" s="89">
        <f t="shared" si="326"/>
        <v>0.0787994315632174</v>
      </c>
      <c r="CT35" s="89">
        <f t="shared" si="326"/>
        <v>0.104090666617036</v>
      </c>
      <c r="CU35" s="89">
        <f t="shared" si="326"/>
        <v>0.135285937948263</v>
      </c>
      <c r="CV35" s="87">
        <f t="shared" si="14"/>
        <v>0.379521310545333</v>
      </c>
      <c r="CX35">
        <f t="shared" ref="CX35:CX66" si="327">MEDIAN(CR35:CU35)</f>
        <v>0.0914450490901267</v>
      </c>
    </row>
    <row r="36" spans="1:102">
      <c r="A36" s="45" t="s">
        <v>93</v>
      </c>
      <c r="B36" s="46">
        <v>2016</v>
      </c>
      <c r="C36" s="45" t="s">
        <v>84</v>
      </c>
      <c r="D36">
        <v>3131</v>
      </c>
      <c r="E36">
        <v>3.868732</v>
      </c>
      <c r="F36">
        <v>56014</v>
      </c>
      <c r="G36">
        <v>18</v>
      </c>
      <c r="H36">
        <v>230</v>
      </c>
      <c r="I36">
        <v>4</v>
      </c>
      <c r="J36">
        <v>804</v>
      </c>
      <c r="K36">
        <v>22.180847</v>
      </c>
      <c r="L36">
        <v>141100</v>
      </c>
      <c r="M36">
        <v>8712</v>
      </c>
      <c r="N36">
        <v>31736</v>
      </c>
      <c r="P36" s="90">
        <f t="shared" ref="P36:U36" si="328">(D36-MIN(D$32:D$41))/(MAX(D$32:D$41)-MIN(D$32:D$41))+0.001</f>
        <v>0.667666666666667</v>
      </c>
      <c r="Q36" s="91">
        <f t="shared" si="328"/>
        <v>0.909942367635251</v>
      </c>
      <c r="R36" s="91">
        <f t="shared" si="328"/>
        <v>0.476916431237139</v>
      </c>
      <c r="S36" s="91">
        <f t="shared" si="328"/>
        <v>0.0823008130081301</v>
      </c>
      <c r="T36" s="91">
        <f t="shared" si="328"/>
        <v>1.001</v>
      </c>
      <c r="U36" s="91">
        <f t="shared" si="328"/>
        <v>1.001</v>
      </c>
      <c r="V36" s="108" cm="1">
        <f t="array" ref="V36">(MAX(J$32:J$41-J36)/(MAX(J$32:J$41)-MIN(J$32:J$41))+0.001)</f>
        <v>0.0654329896907216</v>
      </c>
      <c r="W36" s="108" cm="1">
        <f t="array" ref="W36">(MAX(K$32:K$41-K36)/(MAX(K$32:K$41)-MIN(K$32:K$41))+0.001)</f>
        <v>0.457990779460953</v>
      </c>
      <c r="X36" s="91">
        <f t="shared" ref="X36:Z36" si="329">(L36-MIN(L$32:L$41))/(MAX(L$32:L$41)-MIN(L$32:L$41))+0.001</f>
        <v>0.402657874905803</v>
      </c>
      <c r="Y36" s="91">
        <f t="shared" si="329"/>
        <v>0.482861433244127</v>
      </c>
      <c r="Z36" s="91">
        <f t="shared" si="329"/>
        <v>0.444473792394656</v>
      </c>
      <c r="AB36" s="89">
        <f t="shared" ref="AB36:AL36" si="330">P36/SUM(P$32:P$41)</f>
        <v>0.131516743269862</v>
      </c>
      <c r="AC36" s="89">
        <f t="shared" si="330"/>
        <v>0.160384134479249</v>
      </c>
      <c r="AD36" s="89">
        <f t="shared" si="330"/>
        <v>0.104022070493727</v>
      </c>
      <c r="AE36" s="89">
        <f t="shared" si="330"/>
        <v>0.0280236968136644</v>
      </c>
      <c r="AF36" s="89">
        <f t="shared" si="330"/>
        <v>0.117626321974148</v>
      </c>
      <c r="AG36" s="89">
        <f t="shared" si="330"/>
        <v>0.124968789013733</v>
      </c>
      <c r="AH36" s="89">
        <f t="shared" si="330"/>
        <v>0.0164656134070096</v>
      </c>
      <c r="AI36" s="89">
        <f t="shared" si="330"/>
        <v>0.0846469764483329</v>
      </c>
      <c r="AJ36" s="89">
        <f t="shared" si="330"/>
        <v>0.0851665070107796</v>
      </c>
      <c r="AK36" s="89">
        <f t="shared" si="330"/>
        <v>0.0931962169703738</v>
      </c>
      <c r="AL36" s="89">
        <f t="shared" si="330"/>
        <v>0.10085557687453</v>
      </c>
      <c r="AN36" s="89">
        <f t="shared" ref="AN36:AX36" si="331">AB36*LN(AB36)</f>
        <v>-0.266797641745072</v>
      </c>
      <c r="AO36" s="89">
        <f t="shared" si="331"/>
        <v>-0.293532396692518</v>
      </c>
      <c r="AP36" s="89">
        <f t="shared" si="331"/>
        <v>-0.235417776237367</v>
      </c>
      <c r="AQ36" s="89">
        <f t="shared" si="331"/>
        <v>-0.100176443848592</v>
      </c>
      <c r="AR36" s="89">
        <f t="shared" si="331"/>
        <v>-0.251748846615094</v>
      </c>
      <c r="AS36" s="89">
        <f t="shared" si="331"/>
        <v>-0.259896498378019</v>
      </c>
      <c r="AT36" s="89">
        <f t="shared" si="331"/>
        <v>-0.0676157303980408</v>
      </c>
      <c r="AU36" s="89">
        <f t="shared" si="331"/>
        <v>-0.209015891577284</v>
      </c>
      <c r="AV36" s="89">
        <f t="shared" si="331"/>
        <v>-0.209777629023665</v>
      </c>
      <c r="AW36" s="89">
        <f t="shared" si="331"/>
        <v>-0.221159110134439</v>
      </c>
      <c r="AX36" s="89">
        <f t="shared" si="331"/>
        <v>-0.231369321316917</v>
      </c>
      <c r="AY36" s="77" t="s">
        <v>184</v>
      </c>
      <c r="AZ36" s="110">
        <v>0.26049795615013</v>
      </c>
      <c r="BA36" s="110">
        <v>0.633345720302242</v>
      </c>
      <c r="BB36" s="110">
        <v>0.106156323547628</v>
      </c>
      <c r="BC36" s="110">
        <v>0.0806878306878307</v>
      </c>
      <c r="BD36" s="110">
        <v>0.626984126984127</v>
      </c>
      <c r="BE36" s="110">
        <v>0.292328042328042</v>
      </c>
      <c r="BF36" s="110">
        <v>0.25</v>
      </c>
      <c r="BG36" s="110">
        <v>0.75</v>
      </c>
      <c r="BH36" s="110">
        <v>0.10958605664488</v>
      </c>
      <c r="BI36" s="110">
        <v>0.581263616557734</v>
      </c>
      <c r="BJ36" s="110">
        <v>0.309150326797386</v>
      </c>
      <c r="BL36" s="89">
        <f t="shared" ref="BL36:BV36" si="332">AZ$37*P36</f>
        <v>0.194417490805234</v>
      </c>
      <c r="BM36" s="89">
        <f t="shared" si="332"/>
        <v>0.485144104555797</v>
      </c>
      <c r="BN36" s="89">
        <f t="shared" si="332"/>
        <v>0.0837710350952598</v>
      </c>
      <c r="BO36" s="89">
        <f t="shared" si="332"/>
        <v>0.0331753231817708</v>
      </c>
      <c r="BP36" s="89">
        <f t="shared" si="332"/>
        <v>0.378565435733336</v>
      </c>
      <c r="BQ36" s="89">
        <f t="shared" si="332"/>
        <v>0.218933100658133</v>
      </c>
      <c r="BR36" s="89">
        <f t="shared" si="332"/>
        <v>0.0336578370839653</v>
      </c>
      <c r="BS36" s="89">
        <f t="shared" si="332"/>
        <v>0.22240657164902</v>
      </c>
      <c r="BT36" s="89">
        <f t="shared" si="332"/>
        <v>0.0923016257868246</v>
      </c>
      <c r="BU36" s="89">
        <f t="shared" si="332"/>
        <v>0.216531207113645</v>
      </c>
      <c r="BV36" s="89">
        <f t="shared" si="332"/>
        <v>0.143269760553454</v>
      </c>
      <c r="BX36" s="89">
        <f t="shared" si="6"/>
        <v>0.76333263045629</v>
      </c>
      <c r="BY36" s="89">
        <f t="shared" si="7"/>
        <v>0.63067385957324</v>
      </c>
      <c r="BZ36" s="89">
        <f t="shared" si="8"/>
        <v>0.256064408732985</v>
      </c>
      <c r="CA36" s="89">
        <f t="shared" si="9"/>
        <v>0.452102593453924</v>
      </c>
      <c r="CC36" s="89">
        <f t="shared" ref="CC36:CF36" si="333">BX36/SUM(BX$32:BX$41)</f>
        <v>0.143794953127475</v>
      </c>
      <c r="CD36" s="89">
        <f t="shared" si="333"/>
        <v>0.102480161705158</v>
      </c>
      <c r="CE36" s="89">
        <f t="shared" si="333"/>
        <v>0.0548131254520822</v>
      </c>
      <c r="CF36" s="89">
        <f t="shared" si="333"/>
        <v>0.0936473683445583</v>
      </c>
      <c r="CH36" s="89">
        <f t="shared" ref="CH36:CK36" si="334">CC36*LN(CC36)</f>
        <v>-0.27887117690878</v>
      </c>
      <c r="CI36" s="89">
        <f t="shared" si="334"/>
        <v>-0.233458626113656</v>
      </c>
      <c r="CJ36" s="89">
        <f t="shared" si="334"/>
        <v>-0.159167756802829</v>
      </c>
      <c r="CK36" s="89">
        <f t="shared" si="334"/>
        <v>-0.221777472467247</v>
      </c>
      <c r="CL36" s="77" t="s">
        <v>184</v>
      </c>
      <c r="CM36" s="111">
        <v>0.133389037433155</v>
      </c>
      <c r="CN36" s="111">
        <v>0.0936831550802139</v>
      </c>
      <c r="CO36" s="111">
        <v>0.293917112299465</v>
      </c>
      <c r="CP36" s="111">
        <v>0.479010695187166</v>
      </c>
      <c r="CR36" s="89">
        <f t="shared" ref="CR36:CU36" si="335">CM$37*BX36</f>
        <v>0.0783415096213157</v>
      </c>
      <c r="CS36" s="89">
        <f t="shared" si="335"/>
        <v>0.0800473006929321</v>
      </c>
      <c r="CT36" s="89">
        <f t="shared" si="335"/>
        <v>0.0964148466838039</v>
      </c>
      <c r="CU36" s="89">
        <f t="shared" si="335"/>
        <v>0.178092206964163</v>
      </c>
      <c r="CV36" s="87">
        <f t="shared" si="14"/>
        <v>0.432895863962215</v>
      </c>
      <c r="CX36">
        <f t="shared" si="327"/>
        <v>0.088231073688368</v>
      </c>
    </row>
    <row r="37" spans="1:102">
      <c r="A37" s="45" t="s">
        <v>93</v>
      </c>
      <c r="B37" s="46">
        <v>2017</v>
      </c>
      <c r="C37" s="45" t="s">
        <v>84</v>
      </c>
      <c r="D37">
        <v>3144</v>
      </c>
      <c r="E37">
        <v>3.9195293</v>
      </c>
      <c r="F37">
        <v>57788</v>
      </c>
      <c r="G37">
        <v>18</v>
      </c>
      <c r="H37">
        <v>230</v>
      </c>
      <c r="I37">
        <v>4</v>
      </c>
      <c r="J37">
        <v>804</v>
      </c>
      <c r="K37">
        <v>19.30582</v>
      </c>
      <c r="L37">
        <v>156900</v>
      </c>
      <c r="M37">
        <v>9409</v>
      </c>
      <c r="N37">
        <v>32793</v>
      </c>
      <c r="P37" s="90">
        <f t="shared" ref="P37:U37" si="336">(D37-MIN(D$32:D$41))/(MAX(D$32:D$41)-MIN(D$32:D$41))+0.001</f>
        <v>0.79147619047619</v>
      </c>
      <c r="Q37" s="91">
        <f t="shared" si="336"/>
        <v>0.97155204232373</v>
      </c>
      <c r="R37" s="91">
        <f t="shared" si="336"/>
        <v>0.538790799065258</v>
      </c>
      <c r="S37" s="91">
        <f t="shared" si="336"/>
        <v>0.0823008130081301</v>
      </c>
      <c r="T37" s="91">
        <f t="shared" si="336"/>
        <v>1.001</v>
      </c>
      <c r="U37" s="91">
        <f t="shared" si="336"/>
        <v>1.001</v>
      </c>
      <c r="V37" s="108" cm="1">
        <f t="array" ref="V37">(MAX(J$32:J$41-J37)/(MAX(J$32:J$41)-MIN(J$32:J$41))+0.001)</f>
        <v>0.0654329896907216</v>
      </c>
      <c r="W37" s="108" cm="1">
        <f t="array" ref="W37">(MAX(K$32:K$41-K37)/(MAX(K$32:K$41)-MIN(K$32:K$41))+0.001)</f>
        <v>0.590890120781023</v>
      </c>
      <c r="X37" s="91">
        <f t="shared" ref="X37:Z37" si="337">(L37-MIN(L$32:L$41))/(MAX(L$32:L$41)-MIN(L$32:L$41))+0.001</f>
        <v>0.521723436322532</v>
      </c>
      <c r="Y37" s="91">
        <f t="shared" si="337"/>
        <v>0.586489146595302</v>
      </c>
      <c r="Z37" s="91">
        <f t="shared" si="337"/>
        <v>0.512369475847893</v>
      </c>
      <c r="AB37" s="89">
        <f t="shared" ref="AB37:AL37" si="338">P37/SUM(P$32:P$41)</f>
        <v>0.155904699371541</v>
      </c>
      <c r="AC37" s="89">
        <f t="shared" si="338"/>
        <v>0.171243299523008</v>
      </c>
      <c r="AD37" s="89">
        <f t="shared" si="338"/>
        <v>0.117517725980529</v>
      </c>
      <c r="AE37" s="89">
        <f t="shared" si="338"/>
        <v>0.0280236968136644</v>
      </c>
      <c r="AF37" s="89">
        <f t="shared" si="338"/>
        <v>0.117626321974148</v>
      </c>
      <c r="AG37" s="89">
        <f t="shared" si="338"/>
        <v>0.124968789013733</v>
      </c>
      <c r="AH37" s="89">
        <f t="shared" si="338"/>
        <v>0.0164656134070096</v>
      </c>
      <c r="AI37" s="89">
        <f t="shared" si="338"/>
        <v>0.109209757882403</v>
      </c>
      <c r="AJ37" s="89">
        <f t="shared" si="338"/>
        <v>0.110350164411029</v>
      </c>
      <c r="AK37" s="89">
        <f t="shared" si="338"/>
        <v>0.113197215585513</v>
      </c>
      <c r="AL37" s="89">
        <f t="shared" si="338"/>
        <v>0.116261790782158</v>
      </c>
      <c r="AN37" s="89">
        <f t="shared" ref="AN37:AX37" si="339">AB37*LN(AB37)</f>
        <v>-0.289750498934959</v>
      </c>
      <c r="AO37" s="89">
        <f t="shared" si="339"/>
        <v>-0.302187901292885</v>
      </c>
      <c r="AP37" s="89">
        <f t="shared" si="339"/>
        <v>-0.251624970709209</v>
      </c>
      <c r="AQ37" s="89">
        <f t="shared" si="339"/>
        <v>-0.100176443848592</v>
      </c>
      <c r="AR37" s="89">
        <f t="shared" si="339"/>
        <v>-0.251748846615094</v>
      </c>
      <c r="AS37" s="89">
        <f t="shared" si="339"/>
        <v>-0.259896498378019</v>
      </c>
      <c r="AT37" s="89">
        <f t="shared" si="339"/>
        <v>-0.0676157303980408</v>
      </c>
      <c r="AU37" s="89">
        <f t="shared" si="339"/>
        <v>-0.241843355587717</v>
      </c>
      <c r="AV37" s="89">
        <f t="shared" si="339"/>
        <v>-0.243222428408824</v>
      </c>
      <c r="AW37" s="89">
        <f t="shared" si="339"/>
        <v>-0.246614137873027</v>
      </c>
      <c r="AX37" s="89">
        <f t="shared" si="339"/>
        <v>-0.250185004789704</v>
      </c>
      <c r="AY37" s="77" t="s">
        <v>185</v>
      </c>
      <c r="AZ37">
        <f t="shared" ref="AZ37:BJ37" si="340">AVERAGE(AZ35:AZ36)</f>
        <v>0.291189452029806</v>
      </c>
      <c r="BA37">
        <f t="shared" si="340"/>
        <v>0.533159155800806</v>
      </c>
      <c r="BB37">
        <f t="shared" si="340"/>
        <v>0.175651392169388</v>
      </c>
      <c r="BC37">
        <f t="shared" si="340"/>
        <v>0.403098365243289</v>
      </c>
      <c r="BD37">
        <f t="shared" si="340"/>
        <v>0.378187248484851</v>
      </c>
      <c r="BE37">
        <f t="shared" si="340"/>
        <v>0.218714386271861</v>
      </c>
      <c r="BF37">
        <f t="shared" si="340"/>
        <v>0.514386355308751</v>
      </c>
      <c r="BG37">
        <f t="shared" si="340"/>
        <v>0.48561364469125</v>
      </c>
      <c r="BH37">
        <f t="shared" si="340"/>
        <v>0.229230896846156</v>
      </c>
      <c r="BI37">
        <f t="shared" si="340"/>
        <v>0.448433426664189</v>
      </c>
      <c r="BJ37">
        <f t="shared" si="340"/>
        <v>0.322335676489655</v>
      </c>
      <c r="BL37" s="89">
        <f t="shared" ref="BL37:BV37" si="341">AZ$37*P37</f>
        <v>0.2304695181994</v>
      </c>
      <c r="BM37" s="89">
        <f t="shared" si="341"/>
        <v>0.517991866701869</v>
      </c>
      <c r="BN37" s="89">
        <f t="shared" si="341"/>
        <v>0.0946393539438697</v>
      </c>
      <c r="BO37" s="89">
        <f t="shared" si="341"/>
        <v>0.0331753231817708</v>
      </c>
      <c r="BP37" s="89">
        <f t="shared" si="341"/>
        <v>0.378565435733336</v>
      </c>
      <c r="BQ37" s="89">
        <f t="shared" si="341"/>
        <v>0.218933100658133</v>
      </c>
      <c r="BR37" s="89">
        <f t="shared" si="341"/>
        <v>0.0336578370839653</v>
      </c>
      <c r="BS37" s="89">
        <f t="shared" si="341"/>
        <v>0.286944305164525</v>
      </c>
      <c r="BT37" s="89">
        <f t="shared" si="341"/>
        <v>0.119595131213873</v>
      </c>
      <c r="BU37" s="89">
        <f t="shared" si="341"/>
        <v>0.263001337709087</v>
      </c>
      <c r="BV37" s="89">
        <f t="shared" si="341"/>
        <v>0.16515496161008</v>
      </c>
      <c r="BX37" s="89">
        <f t="shared" si="6"/>
        <v>0.843100738845138</v>
      </c>
      <c r="BY37" s="89">
        <f t="shared" si="7"/>
        <v>0.63067385957324</v>
      </c>
      <c r="BZ37" s="89">
        <f t="shared" si="8"/>
        <v>0.320602142248491</v>
      </c>
      <c r="CA37" s="89">
        <f t="shared" si="9"/>
        <v>0.54775143053304</v>
      </c>
      <c r="CC37" s="89">
        <f t="shared" ref="CC37:CF37" si="342">BX37/SUM(BX$32:BX$41)</f>
        <v>0.158821497191215</v>
      </c>
      <c r="CD37" s="89">
        <f t="shared" si="342"/>
        <v>0.102480161705158</v>
      </c>
      <c r="CE37" s="89">
        <f t="shared" si="342"/>
        <v>0.0686280671735116</v>
      </c>
      <c r="CF37" s="89">
        <f t="shared" si="342"/>
        <v>0.113459822436551</v>
      </c>
      <c r="CH37" s="89">
        <f t="shared" ref="CH37:CK37" si="343">CC37*LN(CC37)</f>
        <v>-0.292227483695363</v>
      </c>
      <c r="CI37" s="89">
        <f t="shared" si="343"/>
        <v>-0.233458626113656</v>
      </c>
      <c r="CJ37" s="89">
        <f t="shared" si="343"/>
        <v>-0.183858276286866</v>
      </c>
      <c r="CK37" s="89">
        <f t="shared" si="343"/>
        <v>-0.246923348158019</v>
      </c>
      <c r="CL37" s="77" t="s">
        <v>185</v>
      </c>
      <c r="CM37">
        <f t="shared" ref="CM37:CP37" si="344">AVERAGE(CM35:CM36)</f>
        <v>0.102630893133032</v>
      </c>
      <c r="CN37">
        <f t="shared" si="344"/>
        <v>0.126923447797722</v>
      </c>
      <c r="CO37">
        <f t="shared" si="344"/>
        <v>0.376525762252035</v>
      </c>
      <c r="CP37">
        <f t="shared" si="344"/>
        <v>0.393919896817211</v>
      </c>
      <c r="CR37" s="89">
        <f t="shared" ref="CR37:CU37" si="345">CM$37*BX37</f>
        <v>0.0865281818287956</v>
      </c>
      <c r="CS37" s="89">
        <f t="shared" si="345"/>
        <v>0.0800473006929321</v>
      </c>
      <c r="CT37" s="89">
        <f t="shared" si="345"/>
        <v>0.120714965989748</v>
      </c>
      <c r="CU37" s="89">
        <f t="shared" si="345"/>
        <v>0.215770186997055</v>
      </c>
      <c r="CV37" s="87">
        <f t="shared" si="14"/>
        <v>0.503060635508531</v>
      </c>
      <c r="CX37">
        <f t="shared" si="327"/>
        <v>0.103621573909272</v>
      </c>
    </row>
    <row r="38" spans="1:102">
      <c r="A38" s="45" t="s">
        <v>93</v>
      </c>
      <c r="B38" s="46">
        <v>2018</v>
      </c>
      <c r="C38" s="45" t="s">
        <v>84</v>
      </c>
      <c r="D38">
        <v>3118</v>
      </c>
      <c r="E38">
        <v>3.1193072</v>
      </c>
      <c r="F38">
        <v>52872</v>
      </c>
      <c r="G38">
        <v>8</v>
      </c>
      <c r="H38">
        <v>230</v>
      </c>
      <c r="I38">
        <v>4</v>
      </c>
      <c r="J38">
        <v>474</v>
      </c>
      <c r="K38">
        <v>17.087831</v>
      </c>
      <c r="L38">
        <v>169218</v>
      </c>
      <c r="M38">
        <v>10106</v>
      </c>
      <c r="N38">
        <v>29612</v>
      </c>
      <c r="P38" s="90">
        <f t="shared" ref="P38:U38" si="346">(D38-MIN(D$32:D$41))/(MAX(D$32:D$41)-MIN(D$32:D$41))+0.001</f>
        <v>0.543857142857143</v>
      </c>
      <c r="Q38" s="91">
        <f t="shared" si="346"/>
        <v>0.001</v>
      </c>
      <c r="R38" s="91">
        <f t="shared" si="346"/>
        <v>0.367328345715183</v>
      </c>
      <c r="S38" s="91">
        <f t="shared" si="346"/>
        <v>0.001</v>
      </c>
      <c r="T38" s="91">
        <f t="shared" si="346"/>
        <v>1.001</v>
      </c>
      <c r="U38" s="91">
        <f t="shared" si="346"/>
        <v>1.001</v>
      </c>
      <c r="V38" s="108" cm="1">
        <f t="array" ref="V38">(MAX(J$32:J$41-J38)/(MAX(J$32:J$41)-MIN(J$32:J$41))+0.001)</f>
        <v>0.915948453608247</v>
      </c>
      <c r="W38" s="108" cm="1">
        <f t="array" ref="W38">(MAX(K$32:K$41-K38)/(MAX(K$32:K$41)-MIN(K$32:K$41))+0.001)</f>
        <v>0.693417602142123</v>
      </c>
      <c r="X38" s="91">
        <f t="shared" ref="X38:Z38" si="347">(L38-MIN(L$32:L$41))/(MAX(L$32:L$41)-MIN(L$32:L$41))+0.001</f>
        <v>0.614549359457423</v>
      </c>
      <c r="Y38" s="91">
        <f t="shared" si="347"/>
        <v>0.690116859946476</v>
      </c>
      <c r="Z38" s="91">
        <f t="shared" si="347"/>
        <v>0.308040082219938</v>
      </c>
      <c r="AB38" s="89">
        <f t="shared" ref="AB38:AL38" si="348">P38/SUM(P$32:P$41)</f>
        <v>0.107128787168183</v>
      </c>
      <c r="AC38" s="89">
        <f t="shared" si="348"/>
        <v>0.00017625746441069</v>
      </c>
      <c r="AD38" s="89">
        <f t="shared" si="348"/>
        <v>0.0801193931884673</v>
      </c>
      <c r="AE38" s="89">
        <f t="shared" si="348"/>
        <v>0.000340503280458434</v>
      </c>
      <c r="AF38" s="89">
        <f t="shared" si="348"/>
        <v>0.117626321974148</v>
      </c>
      <c r="AG38" s="89">
        <f t="shared" si="348"/>
        <v>0.124968789013733</v>
      </c>
      <c r="AH38" s="89">
        <f t="shared" si="348"/>
        <v>0.230490051106441</v>
      </c>
      <c r="AI38" s="89">
        <f t="shared" si="348"/>
        <v>0.128159137846547</v>
      </c>
      <c r="AJ38" s="89">
        <f t="shared" si="348"/>
        <v>0.129983853769021</v>
      </c>
      <c r="AK38" s="89">
        <f t="shared" si="348"/>
        <v>0.133198214200652</v>
      </c>
      <c r="AL38" s="89">
        <f t="shared" si="348"/>
        <v>0.0698973949068835</v>
      </c>
      <c r="AN38" s="89">
        <f t="shared" ref="AN38:AX38" si="349">AB38*LN(AB38)</f>
        <v>-0.239296094769144</v>
      </c>
      <c r="AO38" s="89">
        <f t="shared" si="349"/>
        <v>-0.00152349280910753</v>
      </c>
      <c r="AP38" s="89">
        <f t="shared" si="349"/>
        <v>-0.202240364104444</v>
      </c>
      <c r="AQ38" s="89">
        <f t="shared" si="349"/>
        <v>-0.00271894790902301</v>
      </c>
      <c r="AR38" s="89">
        <f t="shared" si="349"/>
        <v>-0.251748846615094</v>
      </c>
      <c r="AS38" s="89">
        <f t="shared" si="349"/>
        <v>-0.259896498378019</v>
      </c>
      <c r="AT38" s="89">
        <f t="shared" si="349"/>
        <v>-0.338255116647333</v>
      </c>
      <c r="AU38" s="89">
        <f t="shared" si="349"/>
        <v>-0.263300708849205</v>
      </c>
      <c r="AV38" s="89">
        <f t="shared" si="349"/>
        <v>-0.265211911059949</v>
      </c>
      <c r="AW38" s="89">
        <f t="shared" si="349"/>
        <v>-0.268516534768846</v>
      </c>
      <c r="AX38" s="89">
        <f t="shared" si="349"/>
        <v>-0.185977878819324</v>
      </c>
      <c r="BL38" s="89">
        <f t="shared" ref="BL38:BV38" si="350">AZ$37*P38</f>
        <v>0.158365463411067</v>
      </c>
      <c r="BM38" s="89">
        <f t="shared" si="350"/>
        <v>0.000533159155800806</v>
      </c>
      <c r="BN38" s="89">
        <f t="shared" si="350"/>
        <v>0.0645217353081502</v>
      </c>
      <c r="BO38" s="89">
        <f t="shared" si="350"/>
        <v>0.000403098365243289</v>
      </c>
      <c r="BP38" s="89">
        <f t="shared" si="350"/>
        <v>0.378565435733336</v>
      </c>
      <c r="BQ38" s="89">
        <f t="shared" si="350"/>
        <v>0.218933100658133</v>
      </c>
      <c r="BR38" s="89">
        <f t="shared" si="350"/>
        <v>0.471151386702232</v>
      </c>
      <c r="BS38" s="89">
        <f t="shared" si="350"/>
        <v>0.336733049069303</v>
      </c>
      <c r="BT38" s="89">
        <f t="shared" si="350"/>
        <v>0.140873700824656</v>
      </c>
      <c r="BU38" s="89">
        <f t="shared" si="350"/>
        <v>0.309471468304528</v>
      </c>
      <c r="BV38" s="89">
        <f t="shared" si="350"/>
        <v>0.0992923082882926</v>
      </c>
      <c r="BX38" s="89">
        <f t="shared" si="6"/>
        <v>0.223420357875018</v>
      </c>
      <c r="BY38" s="89">
        <f t="shared" si="7"/>
        <v>0.597901634756712</v>
      </c>
      <c r="BZ38" s="89">
        <f t="shared" si="8"/>
        <v>0.807884435771536</v>
      </c>
      <c r="CA38" s="89">
        <f t="shared" si="9"/>
        <v>0.549637477417477</v>
      </c>
      <c r="CC38" s="89">
        <f t="shared" ref="CC38:CF38" si="351">BX38/SUM(BX$32:BX$41)</f>
        <v>0.0420874447213895</v>
      </c>
      <c r="CD38" s="89">
        <f t="shared" si="351"/>
        <v>0.097154900720173</v>
      </c>
      <c r="CE38" s="89">
        <f t="shared" si="351"/>
        <v>0.172935673285647</v>
      </c>
      <c r="CF38" s="89">
        <f t="shared" si="351"/>
        <v>0.113850493337048</v>
      </c>
      <c r="CH38" s="89">
        <f t="shared" ref="CH38:CK38" si="352">CC38*LN(CC38)</f>
        <v>-0.133333269317744</v>
      </c>
      <c r="CI38" s="89">
        <f t="shared" si="352"/>
        <v>-0.226511663052776</v>
      </c>
      <c r="CJ38" s="89">
        <f t="shared" si="352"/>
        <v>-0.303473673285065</v>
      </c>
      <c r="CK38" s="89">
        <f t="shared" si="352"/>
        <v>-0.247382225055757</v>
      </c>
      <c r="CR38" s="89">
        <f t="shared" ref="CR38:CU38" si="353">CM$37*BX38</f>
        <v>0.0229298308728147</v>
      </c>
      <c r="CS38" s="89">
        <f t="shared" si="353"/>
        <v>0.0758877369272163</v>
      </c>
      <c r="CT38" s="89">
        <f t="shared" si="353"/>
        <v>0.304189302990433</v>
      </c>
      <c r="CU38" s="89">
        <f t="shared" si="353"/>
        <v>0.216513138391165</v>
      </c>
      <c r="CV38" s="87">
        <f t="shared" si="14"/>
        <v>0.619520009181628</v>
      </c>
      <c r="CX38">
        <f t="shared" si="327"/>
        <v>0.146200437659191</v>
      </c>
    </row>
    <row r="39" spans="1:102">
      <c r="A39" s="45" t="s">
        <v>93</v>
      </c>
      <c r="B39" s="46">
        <v>2019</v>
      </c>
      <c r="C39" s="45" t="s">
        <v>84</v>
      </c>
      <c r="D39">
        <v>3134</v>
      </c>
      <c r="E39">
        <v>3.1490108</v>
      </c>
      <c r="F39">
        <v>58928</v>
      </c>
      <c r="G39">
        <v>76</v>
      </c>
      <c r="H39">
        <v>230</v>
      </c>
      <c r="I39">
        <v>4</v>
      </c>
      <c r="J39">
        <v>463</v>
      </c>
      <c r="K39">
        <v>14.869843</v>
      </c>
      <c r="L39">
        <v>186946</v>
      </c>
      <c r="M39">
        <v>10803</v>
      </c>
      <c r="N39">
        <v>33327</v>
      </c>
      <c r="P39" s="90">
        <f t="shared" ref="P39:U39" si="354">(D39-MIN(D$32:D$41))/(MAX(D$32:D$41)-MIN(D$32:D$41))+0.001</f>
        <v>0.696238095238095</v>
      </c>
      <c r="Q39" s="91">
        <f t="shared" si="354"/>
        <v>0.037026110306585</v>
      </c>
      <c r="R39" s="91">
        <f t="shared" si="354"/>
        <v>0.578552230476788</v>
      </c>
      <c r="S39" s="91">
        <f t="shared" si="354"/>
        <v>0.553845528455285</v>
      </c>
      <c r="T39" s="91">
        <f t="shared" si="354"/>
        <v>1.001</v>
      </c>
      <c r="U39" s="91">
        <f t="shared" si="354"/>
        <v>1.001</v>
      </c>
      <c r="V39" s="108" cm="1">
        <f t="array" ref="V39">(MAX(J$32:J$41-J39)/(MAX(J$32:J$41)-MIN(J$32:J$41))+0.001)</f>
        <v>0.944298969072165</v>
      </c>
      <c r="W39" s="108" cm="1">
        <f t="array" ref="W39">(MAX(K$32:K$41-K39)/(MAX(K$32:K$41)-MIN(K$32:K$41))+0.001)</f>
        <v>0.7959450372778</v>
      </c>
      <c r="X39" s="91">
        <f t="shared" ref="X39:Z39" si="355">(L39-MIN(L$32:L$41))/(MAX(L$32:L$41)-MIN(L$32:L$41))+0.001</f>
        <v>0.748143933685004</v>
      </c>
      <c r="Y39" s="91">
        <f t="shared" si="355"/>
        <v>0.793744573297651</v>
      </c>
      <c r="Z39" s="91">
        <f t="shared" si="355"/>
        <v>0.546670606372045</v>
      </c>
      <c r="AB39" s="89">
        <f t="shared" ref="AB39:AL39" si="356">P39/SUM(P$32:P$41)</f>
        <v>0.13714473313948</v>
      </c>
      <c r="AC39" s="89">
        <f t="shared" si="356"/>
        <v>0.00652612831962919</v>
      </c>
      <c r="AD39" s="89">
        <f t="shared" si="356"/>
        <v>0.126190244162577</v>
      </c>
      <c r="AE39" s="89">
        <f t="shared" si="356"/>
        <v>0.188586219306259</v>
      </c>
      <c r="AF39" s="89">
        <f t="shared" si="356"/>
        <v>0.117626321974148</v>
      </c>
      <c r="AG39" s="89">
        <f t="shared" si="356"/>
        <v>0.124968789013733</v>
      </c>
      <c r="AH39" s="89">
        <f t="shared" si="356"/>
        <v>0.237624199029756</v>
      </c>
      <c r="AI39" s="89">
        <f t="shared" si="356"/>
        <v>0.147108509267195</v>
      </c>
      <c r="AJ39" s="89">
        <f t="shared" si="356"/>
        <v>0.158240554933048</v>
      </c>
      <c r="AK39" s="89">
        <f t="shared" si="356"/>
        <v>0.153199212815791</v>
      </c>
      <c r="AL39" s="89">
        <f t="shared" si="356"/>
        <v>0.124045062519786</v>
      </c>
      <c r="AN39" s="89">
        <f t="shared" ref="AN39:AX39" si="357">AB39*LN(AB39)</f>
        <v>-0.272467973640845</v>
      </c>
      <c r="AO39" s="89">
        <f t="shared" si="357"/>
        <v>-0.0328390953918619</v>
      </c>
      <c r="AP39" s="89">
        <f t="shared" si="357"/>
        <v>-0.261209342880092</v>
      </c>
      <c r="AQ39" s="89">
        <f t="shared" si="357"/>
        <v>-0.314599527240644</v>
      </c>
      <c r="AR39" s="89">
        <f t="shared" si="357"/>
        <v>-0.251748846615094</v>
      </c>
      <c r="AS39" s="89">
        <f t="shared" si="357"/>
        <v>-0.259896498378019</v>
      </c>
      <c r="AT39" s="89">
        <f t="shared" si="357"/>
        <v>-0.3414813836764</v>
      </c>
      <c r="AU39" s="89">
        <f t="shared" si="357"/>
        <v>-0.281945933728355</v>
      </c>
      <c r="AV39" s="89">
        <f t="shared" si="357"/>
        <v>-0.29173844329777</v>
      </c>
      <c r="AW39" s="89">
        <f t="shared" si="357"/>
        <v>-0.287404198936643</v>
      </c>
      <c r="AX39" s="89">
        <f t="shared" si="357"/>
        <v>-0.258895736577451</v>
      </c>
      <c r="BL39" s="89">
        <f t="shared" ref="BL39:BV39" si="358">AZ$37*P39</f>
        <v>0.202737189434656</v>
      </c>
      <c r="BM39" s="89">
        <f t="shared" si="358"/>
        <v>0.0197408097136464</v>
      </c>
      <c r="BN39" s="89">
        <f t="shared" si="358"/>
        <v>0.101623504725953</v>
      </c>
      <c r="BO39" s="89">
        <f t="shared" si="358"/>
        <v>0.223254227117631</v>
      </c>
      <c r="BP39" s="89">
        <f t="shared" si="358"/>
        <v>0.378565435733336</v>
      </c>
      <c r="BQ39" s="89">
        <f t="shared" si="358"/>
        <v>0.218933100658133</v>
      </c>
      <c r="BR39" s="89">
        <f t="shared" si="358"/>
        <v>0.485734505022842</v>
      </c>
      <c r="BS39" s="89">
        <f t="shared" si="358"/>
        <v>0.386521770526385</v>
      </c>
      <c r="BT39" s="89">
        <f t="shared" si="358"/>
        <v>0.171497704888625</v>
      </c>
      <c r="BU39" s="89">
        <f t="shared" si="358"/>
        <v>0.35594159889997</v>
      </c>
      <c r="BV39" s="89">
        <f t="shared" si="358"/>
        <v>0.176211439721943</v>
      </c>
      <c r="BX39" s="89">
        <f t="shared" si="6"/>
        <v>0.324101503874255</v>
      </c>
      <c r="BY39" s="89">
        <f t="shared" si="7"/>
        <v>0.8207527635091</v>
      </c>
      <c r="BZ39" s="89">
        <f t="shared" si="8"/>
        <v>0.872256275549227</v>
      </c>
      <c r="CA39" s="89">
        <f t="shared" si="9"/>
        <v>0.703650743510538</v>
      </c>
      <c r="CC39" s="89">
        <f t="shared" ref="CC39:CF39" si="359">BX39/SUM(BX$32:BX$41)</f>
        <v>0.0610535416654265</v>
      </c>
      <c r="CD39" s="89">
        <f t="shared" si="359"/>
        <v>0.133366675418074</v>
      </c>
      <c r="CE39" s="89">
        <f t="shared" si="359"/>
        <v>0.186715103807735</v>
      </c>
      <c r="CF39" s="89">
        <f t="shared" si="359"/>
        <v>0.145752405134498</v>
      </c>
      <c r="CH39" s="89">
        <f t="shared" ref="CH39:CK39" si="360">CC39*LN(CC39)</f>
        <v>-0.170705950836111</v>
      </c>
      <c r="CI39" s="89">
        <f t="shared" si="360"/>
        <v>-0.268687570886309</v>
      </c>
      <c r="CJ39" s="89">
        <f t="shared" si="360"/>
        <v>-0.313339934629045</v>
      </c>
      <c r="CK39" s="89">
        <f t="shared" si="360"/>
        <v>-0.28069667943817</v>
      </c>
      <c r="CR39" s="89">
        <f t="shared" ref="CR39:CU39" si="361">CM$37*BX39</f>
        <v>0.0332628268083736</v>
      </c>
      <c r="CS39" s="89">
        <f t="shared" si="361"/>
        <v>0.104172770534083</v>
      </c>
      <c r="CT39" s="89">
        <f t="shared" si="361"/>
        <v>0.328426959030294</v>
      </c>
      <c r="CU39" s="89">
        <f t="shared" si="361"/>
        <v>0.277182028279025</v>
      </c>
      <c r="CV39" s="87">
        <f t="shared" si="14"/>
        <v>0.743044584651775</v>
      </c>
      <c r="CX39">
        <f t="shared" si="327"/>
        <v>0.190677399406554</v>
      </c>
    </row>
    <row r="40" spans="1:102">
      <c r="A40" s="45" t="s">
        <v>93</v>
      </c>
      <c r="B40" s="46">
        <v>2020</v>
      </c>
      <c r="C40" s="45" t="s">
        <v>84</v>
      </c>
      <c r="D40">
        <v>3150</v>
      </c>
      <c r="E40">
        <v>3.1787144</v>
      </c>
      <c r="F40">
        <v>64984</v>
      </c>
      <c r="G40">
        <v>120</v>
      </c>
      <c r="H40">
        <v>230</v>
      </c>
      <c r="I40">
        <v>4</v>
      </c>
      <c r="J40">
        <v>452</v>
      </c>
      <c r="K40">
        <v>12.651854</v>
      </c>
      <c r="L40">
        <v>199000</v>
      </c>
      <c r="M40">
        <v>11500</v>
      </c>
      <c r="N40">
        <v>38600</v>
      </c>
      <c r="P40" s="90">
        <f t="shared" ref="P40:U40" si="362">(D40-MIN(D$32:D$41))/(MAX(D$32:D$41)-MIN(D$32:D$41))+0.001</f>
        <v>0.848619047619048</v>
      </c>
      <c r="Q40" s="91">
        <f t="shared" si="362"/>
        <v>0.07305222061317</v>
      </c>
      <c r="R40" s="91">
        <f t="shared" si="362"/>
        <v>0.789776115238394</v>
      </c>
      <c r="S40" s="91">
        <f t="shared" si="362"/>
        <v>0.911569105691057</v>
      </c>
      <c r="T40" s="91">
        <f t="shared" si="362"/>
        <v>1.001</v>
      </c>
      <c r="U40" s="91">
        <f t="shared" si="362"/>
        <v>1.001</v>
      </c>
      <c r="V40" s="108" cm="1">
        <f t="array" ref="V40">(MAX(J$32:J$41-J40)/(MAX(J$32:J$41)-MIN(J$32:J$41))+0.001)</f>
        <v>0.972649484536082</v>
      </c>
      <c r="W40" s="108" cm="1">
        <f t="array" ref="W40">(MAX(K$32:K$41-K40)/(MAX(K$32:K$41)-MIN(K$32:K$41))+0.001)</f>
        <v>0.8984725186389</v>
      </c>
      <c r="X40" s="91">
        <f t="shared" ref="X40:Z40" si="363">(L40-MIN(L$32:L$41))/(MAX(L$32:L$41)-MIN(L$32:L$41))+0.001</f>
        <v>0.838980406932931</v>
      </c>
      <c r="Y40" s="91">
        <f t="shared" si="363"/>
        <v>0.897372286648825</v>
      </c>
      <c r="Z40" s="91">
        <f t="shared" si="363"/>
        <v>0.885378211716341</v>
      </c>
      <c r="AB40" s="89">
        <f t="shared" ref="AB40:AL40" si="364">P40/SUM(P$32:P$41)</f>
        <v>0.167160679110778</v>
      </c>
      <c r="AC40" s="89">
        <f t="shared" si="364"/>
        <v>0.0128759991748477</v>
      </c>
      <c r="AD40" s="89">
        <f t="shared" si="364"/>
        <v>0.172261095136688</v>
      </c>
      <c r="AE40" s="89">
        <f t="shared" si="364"/>
        <v>0.310392270852366</v>
      </c>
      <c r="AF40" s="89">
        <f t="shared" si="364"/>
        <v>0.117626321974148</v>
      </c>
      <c r="AG40" s="89">
        <f t="shared" si="364"/>
        <v>0.124968789013733</v>
      </c>
      <c r="AH40" s="89">
        <f t="shared" si="364"/>
        <v>0.24475834695307</v>
      </c>
      <c r="AI40" s="89">
        <f t="shared" si="364"/>
        <v>0.166057889231338</v>
      </c>
      <c r="AJ40" s="89">
        <f t="shared" si="364"/>
        <v>0.177453454066125</v>
      </c>
      <c r="AK40" s="89">
        <f t="shared" si="364"/>
        <v>0.173200211430929</v>
      </c>
      <c r="AL40" s="89">
        <f t="shared" si="364"/>
        <v>0.200901227075058</v>
      </c>
      <c r="AN40" s="89">
        <f t="shared" ref="AN40:AX40" si="365">AB40*LN(AB40)</f>
        <v>-0.29901698581264</v>
      </c>
      <c r="AO40" s="89">
        <f t="shared" si="365"/>
        <v>-0.0560413730053323</v>
      </c>
      <c r="AP40" s="89">
        <f t="shared" si="365"/>
        <v>-0.302963160300719</v>
      </c>
      <c r="AQ40" s="89">
        <f t="shared" si="365"/>
        <v>-0.363133626276819</v>
      </c>
      <c r="AR40" s="89">
        <f t="shared" si="365"/>
        <v>-0.251748846615094</v>
      </c>
      <c r="AS40" s="89">
        <f t="shared" si="365"/>
        <v>-0.259896498378019</v>
      </c>
      <c r="AT40" s="89">
        <f t="shared" si="365"/>
        <v>-0.344493431296899</v>
      </c>
      <c r="AU40" s="89">
        <f t="shared" si="365"/>
        <v>-0.298143459719513</v>
      </c>
      <c r="AV40" s="89">
        <f t="shared" si="365"/>
        <v>-0.306825350870353</v>
      </c>
      <c r="AW40" s="89">
        <f t="shared" si="365"/>
        <v>-0.30367315386282</v>
      </c>
      <c r="AX40" s="89">
        <f t="shared" si="365"/>
        <v>-0.322434796951558</v>
      </c>
      <c r="BL40" s="89">
        <f t="shared" ref="BL40:BV40" si="366">AZ$37*P40</f>
        <v>0.247108915458246</v>
      </c>
      <c r="BM40" s="89">
        <f t="shared" si="366"/>
        <v>0.0389484602714919</v>
      </c>
      <c r="BN40" s="89">
        <f t="shared" si="366"/>
        <v>0.138725274143755</v>
      </c>
      <c r="BO40" s="89">
        <f t="shared" si="366"/>
        <v>0.367452016310352</v>
      </c>
      <c r="BP40" s="89">
        <f t="shared" si="366"/>
        <v>0.378565435733336</v>
      </c>
      <c r="BQ40" s="89">
        <f t="shared" si="366"/>
        <v>0.218933100658133</v>
      </c>
      <c r="BR40" s="89">
        <f t="shared" si="366"/>
        <v>0.50031762334345</v>
      </c>
      <c r="BS40" s="89">
        <f t="shared" si="366"/>
        <v>0.436310514431163</v>
      </c>
      <c r="BT40" s="89">
        <f t="shared" si="366"/>
        <v>0.192320231117589</v>
      </c>
      <c r="BU40" s="89">
        <f t="shared" si="366"/>
        <v>0.402411729495411</v>
      </c>
      <c r="BV40" s="89">
        <f t="shared" si="366"/>
        <v>0.285388984822787</v>
      </c>
      <c r="BX40" s="89">
        <f t="shared" si="6"/>
        <v>0.424782649873493</v>
      </c>
      <c r="BY40" s="89">
        <f t="shared" si="7"/>
        <v>0.964950552701821</v>
      </c>
      <c r="BZ40" s="89">
        <f t="shared" si="8"/>
        <v>0.936628137774613</v>
      </c>
      <c r="CA40" s="89">
        <f t="shared" si="9"/>
        <v>0.880120945435788</v>
      </c>
      <c r="CC40" s="89">
        <f t="shared" ref="CC40:CF40" si="367">BX40/SUM(BX$32:BX$41)</f>
        <v>0.0800196386094637</v>
      </c>
      <c r="CD40" s="89">
        <f t="shared" si="367"/>
        <v>0.15679782375201</v>
      </c>
      <c r="CE40" s="89">
        <f t="shared" si="367"/>
        <v>0.200494539134976</v>
      </c>
      <c r="CF40" s="89">
        <f t="shared" si="367"/>
        <v>0.182305988858226</v>
      </c>
      <c r="CH40" s="89">
        <f t="shared" ref="CH40:CK40" si="368">CC40*LN(CC40)</f>
        <v>-0.202088252323382</v>
      </c>
      <c r="CI40" s="89">
        <f t="shared" si="368"/>
        <v>-0.290514702138181</v>
      </c>
      <c r="CJ40" s="89">
        <f t="shared" si="368"/>
        <v>-0.322188362465799</v>
      </c>
      <c r="CK40" s="89">
        <f t="shared" si="368"/>
        <v>-0.310297325875893</v>
      </c>
      <c r="CR40" s="89">
        <f t="shared" ref="CR40:CU40" si="369">CM$37*BX40</f>
        <v>0.0435958227439326</v>
      </c>
      <c r="CS40" s="89">
        <f t="shared" si="369"/>
        <v>0.122474851103233</v>
      </c>
      <c r="CT40" s="89">
        <f t="shared" si="369"/>
        <v>0.35266462352229</v>
      </c>
      <c r="CU40" s="89">
        <f t="shared" si="369"/>
        <v>0.346697152012732</v>
      </c>
      <c r="CV40" s="87">
        <f t="shared" si="14"/>
        <v>0.865432449382187</v>
      </c>
      <c r="CX40">
        <f t="shared" si="327"/>
        <v>0.234586001557982</v>
      </c>
    </row>
    <row r="41" spans="1:102">
      <c r="A41" s="7" t="s">
        <v>93</v>
      </c>
      <c r="B41" s="9">
        <v>2021</v>
      </c>
      <c r="C41" s="8" t="s">
        <v>84</v>
      </c>
      <c r="D41">
        <v>3166</v>
      </c>
      <c r="E41">
        <v>3.208418</v>
      </c>
      <c r="F41">
        <v>71040</v>
      </c>
      <c r="G41">
        <v>131</v>
      </c>
      <c r="H41">
        <v>230</v>
      </c>
      <c r="I41">
        <v>4</v>
      </c>
      <c r="J41">
        <v>441</v>
      </c>
      <c r="K41">
        <v>10.433865</v>
      </c>
      <c r="L41">
        <v>220500</v>
      </c>
      <c r="M41">
        <v>12197</v>
      </c>
      <c r="N41">
        <v>40400</v>
      </c>
      <c r="P41" s="90">
        <f t="shared" ref="P41:U41" si="370">(D41-MIN(D$32:D$41))/(MAX(D$32:D$41)-MIN(D$32:D$41))+0.001</f>
        <v>1.001</v>
      </c>
      <c r="Q41" s="91">
        <f t="shared" si="370"/>
        <v>0.109078330919755</v>
      </c>
      <c r="R41" s="91">
        <f t="shared" si="370"/>
        <v>1.001</v>
      </c>
      <c r="S41" s="91">
        <f t="shared" si="370"/>
        <v>1.001</v>
      </c>
      <c r="T41" s="91">
        <f t="shared" si="370"/>
        <v>1.001</v>
      </c>
      <c r="U41" s="91">
        <f t="shared" si="370"/>
        <v>1.001</v>
      </c>
      <c r="V41" s="108" cm="1">
        <f t="array" ref="V41">(MAX(J$32:J$41-J41)/(MAX(J$32:J$41)-MIN(J$32:J$41))+0.001)</f>
        <v>1.001</v>
      </c>
      <c r="W41" s="108" cm="1">
        <f t="array" ref="W41">(MAX(K$32:K$41-K41)/(MAX(K$32:K$41)-MIN(K$32:K$41))+0.001)</f>
        <v>1.001</v>
      </c>
      <c r="X41" s="91">
        <f t="shared" ref="X41:Z41" si="371">(L41-MIN(L$32:L$41))/(MAX(L$32:L$41)-MIN(L$32:L$41))+0.001</f>
        <v>1.001</v>
      </c>
      <c r="Y41" s="91">
        <f t="shared" si="371"/>
        <v>1.001</v>
      </c>
      <c r="Z41" s="91">
        <f t="shared" si="371"/>
        <v>1.001</v>
      </c>
      <c r="AB41" s="89">
        <f t="shared" ref="AB41:AL41" si="372">P41/SUM(P$32:P$41)</f>
        <v>0.197176625082075</v>
      </c>
      <c r="AC41" s="89">
        <f t="shared" si="372"/>
        <v>0.0192258700300662</v>
      </c>
      <c r="AD41" s="89">
        <f t="shared" si="372"/>
        <v>0.218331946110798</v>
      </c>
      <c r="AE41" s="89">
        <f t="shared" si="372"/>
        <v>0.340843783738892</v>
      </c>
      <c r="AF41" s="89">
        <f t="shared" si="372"/>
        <v>0.117626321974148</v>
      </c>
      <c r="AG41" s="89">
        <f t="shared" si="372"/>
        <v>0.124968789013733</v>
      </c>
      <c r="AH41" s="89">
        <f t="shared" si="372"/>
        <v>0.251892494876385</v>
      </c>
      <c r="AI41" s="89">
        <f t="shared" si="372"/>
        <v>0.185007269195482</v>
      </c>
      <c r="AJ41" s="89">
        <f t="shared" si="372"/>
        <v>0.211722354958869</v>
      </c>
      <c r="AK41" s="89">
        <f t="shared" si="372"/>
        <v>0.193201210046068</v>
      </c>
      <c r="AL41" s="89">
        <f t="shared" si="372"/>
        <v>0.227136974505267</v>
      </c>
      <c r="AN41" s="89">
        <f t="shared" ref="AN41:AX41" si="373">AB41*LN(AB41)</f>
        <v>-0.320146887711842</v>
      </c>
      <c r="AO41" s="89">
        <f t="shared" si="373"/>
        <v>-0.0759709967671556</v>
      </c>
      <c r="AP41" s="89">
        <f t="shared" si="373"/>
        <v>-0.332244168726685</v>
      </c>
      <c r="AQ41" s="89">
        <f t="shared" si="373"/>
        <v>-0.366860737026075</v>
      </c>
      <c r="AR41" s="89">
        <f t="shared" si="373"/>
        <v>-0.251748846615094</v>
      </c>
      <c r="AS41" s="89">
        <f t="shared" si="373"/>
        <v>-0.259896498378019</v>
      </c>
      <c r="AT41" s="89">
        <f t="shared" si="373"/>
        <v>-0.347297505312124</v>
      </c>
      <c r="AU41" s="89">
        <f t="shared" si="373"/>
        <v>-0.312173895670398</v>
      </c>
      <c r="AV41" s="89">
        <f t="shared" si="373"/>
        <v>-0.328694617685037</v>
      </c>
      <c r="AW41" s="89">
        <f t="shared" si="373"/>
        <v>-0.317627251113161</v>
      </c>
      <c r="AX41" s="89">
        <f t="shared" si="373"/>
        <v>-0.336662885054786</v>
      </c>
      <c r="AY41" s="81" t="s">
        <v>170</v>
      </c>
      <c r="BL41" s="89">
        <f t="shared" ref="BL41:BV41" si="374">AZ$37*P41</f>
        <v>0.291480641481835</v>
      </c>
      <c r="BM41" s="89">
        <f t="shared" si="374"/>
        <v>0.0581561108293375</v>
      </c>
      <c r="BN41" s="89">
        <f t="shared" si="374"/>
        <v>0.175827043561558</v>
      </c>
      <c r="BO41" s="89">
        <f t="shared" si="374"/>
        <v>0.403501463608532</v>
      </c>
      <c r="BP41" s="89">
        <f t="shared" si="374"/>
        <v>0.378565435733336</v>
      </c>
      <c r="BQ41" s="89">
        <f t="shared" si="374"/>
        <v>0.218933100658133</v>
      </c>
      <c r="BR41" s="89">
        <f t="shared" si="374"/>
        <v>0.514900741664059</v>
      </c>
      <c r="BS41" s="89">
        <f t="shared" si="374"/>
        <v>0.486099258335941</v>
      </c>
      <c r="BT41" s="89">
        <f t="shared" si="374"/>
        <v>0.229460127743002</v>
      </c>
      <c r="BU41" s="89">
        <f t="shared" si="374"/>
        <v>0.448881860090853</v>
      </c>
      <c r="BV41" s="89">
        <f t="shared" si="374"/>
        <v>0.322658012166144</v>
      </c>
      <c r="BX41" s="89">
        <f t="shared" si="6"/>
        <v>0.52546379587273</v>
      </c>
      <c r="BY41" s="89">
        <f t="shared" si="7"/>
        <v>1.001</v>
      </c>
      <c r="BZ41" s="89">
        <f t="shared" si="8"/>
        <v>1.001</v>
      </c>
      <c r="CA41" s="89">
        <f t="shared" si="9"/>
        <v>1.001</v>
      </c>
      <c r="CC41" s="89">
        <f t="shared" ref="CC41:CF41" si="375">BX41/SUM(BX$32:BX$41)</f>
        <v>0.0989857355535007</v>
      </c>
      <c r="CD41" s="89">
        <f t="shared" si="375"/>
        <v>0.162655610835494</v>
      </c>
      <c r="CE41" s="89">
        <f t="shared" si="375"/>
        <v>0.214273974462217</v>
      </c>
      <c r="CF41" s="89">
        <f t="shared" si="375"/>
        <v>0.207344565304858</v>
      </c>
      <c r="CH41" s="89">
        <f t="shared" ref="CH41:CK41" si="376">CC41*LN(CC41)</f>
        <v>-0.228932182410361</v>
      </c>
      <c r="CI41" s="89">
        <f t="shared" si="376"/>
        <v>-0.295402129141679</v>
      </c>
      <c r="CJ41" s="89">
        <f t="shared" si="376"/>
        <v>-0.330089020866261</v>
      </c>
      <c r="CK41" s="89">
        <f t="shared" si="376"/>
        <v>-0.326230403548399</v>
      </c>
      <c r="CL41" s="81" t="s">
        <v>170</v>
      </c>
      <c r="CR41" s="89">
        <f t="shared" ref="CR41:CU41" si="377">CM$37*BX41</f>
        <v>0.0539288186794915</v>
      </c>
      <c r="CS41" s="89">
        <f t="shared" si="377"/>
        <v>0.12705037124552</v>
      </c>
      <c r="CT41" s="89">
        <f t="shared" si="377"/>
        <v>0.376902288014287</v>
      </c>
      <c r="CU41" s="89">
        <f t="shared" si="377"/>
        <v>0.394313816714028</v>
      </c>
      <c r="CV41" s="87">
        <f t="shared" si="14"/>
        <v>0.952195294653327</v>
      </c>
      <c r="CX41">
        <f t="shared" si="327"/>
        <v>0.251976329629903</v>
      </c>
    </row>
    <row r="42" spans="1:102">
      <c r="A42" s="27" t="s">
        <v>88</v>
      </c>
      <c r="B42" s="28">
        <v>2012</v>
      </c>
      <c r="C42" s="27" t="s">
        <v>84</v>
      </c>
      <c r="D42">
        <v>21711</v>
      </c>
      <c r="E42">
        <v>4.5260006</v>
      </c>
      <c r="F42">
        <v>264662</v>
      </c>
      <c r="G42">
        <v>36</v>
      </c>
      <c r="H42">
        <v>10676</v>
      </c>
      <c r="I42">
        <v>32</v>
      </c>
      <c r="J42">
        <v>14175</v>
      </c>
      <c r="K42">
        <v>44.120956</v>
      </c>
      <c r="L42">
        <v>549600</v>
      </c>
      <c r="M42">
        <v>5788</v>
      </c>
      <c r="N42">
        <v>152579</v>
      </c>
      <c r="P42" s="112">
        <f t="shared" ref="P42:U42" si="378">(D42-MIN(D$42:D$51))/(MAX(D$42:D$51)-MIN(D$42:D$51))+0.001</f>
        <v>0.001</v>
      </c>
      <c r="Q42" s="113">
        <f t="shared" si="378"/>
        <v>0.465517330311036</v>
      </c>
      <c r="R42" s="113">
        <f t="shared" si="378"/>
        <v>0.001</v>
      </c>
      <c r="S42" s="113">
        <f t="shared" si="378"/>
        <v>0.001</v>
      </c>
      <c r="T42" s="113">
        <f t="shared" si="378"/>
        <v>0.030623213512343</v>
      </c>
      <c r="U42" s="113">
        <f t="shared" si="378"/>
        <v>0.786714285714286</v>
      </c>
      <c r="V42" s="108" cm="1">
        <f t="array" ref="V42">(MAX(J$42:J$51-J42)/(MAX(J$42:J$51)-MIN(J$42:J$51))+0.001)</f>
        <v>0.0666099779134728</v>
      </c>
      <c r="W42" s="108" cm="1">
        <f t="array" ref="W42">(MAX(K$42:K$51-K42)/(MAX(K$42:K$51)-MIN(K$42:K$51))+0.001)</f>
        <v>0.0615394044382985</v>
      </c>
      <c r="X42" s="113">
        <f t="shared" ref="X42:Z42" si="379">(L42-MIN(L$42:L$51))/(MAX(L$42:L$51)-MIN(L$42:L$51))+0.001</f>
        <v>0.001</v>
      </c>
      <c r="Y42" s="113">
        <f t="shared" si="379"/>
        <v>0.001</v>
      </c>
      <c r="Z42" s="113">
        <f t="shared" si="379"/>
        <v>0.001</v>
      </c>
      <c r="AA42" s="80"/>
      <c r="AB42" s="80">
        <f t="shared" ref="AB42:AL42" si="380">P42/SUM(P$42:P$51)</f>
        <v>0.000173777663266033</v>
      </c>
      <c r="AC42" s="80">
        <f t="shared" si="380"/>
        <v>0.0999616878405692</v>
      </c>
      <c r="AD42" s="80">
        <f t="shared" si="380"/>
        <v>0.000233158980470023</v>
      </c>
      <c r="AE42" s="80">
        <f t="shared" si="380"/>
        <v>0.000144329204846776</v>
      </c>
      <c r="AF42" s="80">
        <f t="shared" si="380"/>
        <v>0.0138009442782166</v>
      </c>
      <c r="AG42" s="80">
        <f t="shared" si="380"/>
        <v>0.16404527852249</v>
      </c>
      <c r="AH42" s="80">
        <f t="shared" si="380"/>
        <v>0.0213490585247452</v>
      </c>
      <c r="AI42" s="80">
        <f t="shared" si="380"/>
        <v>0.0115661072595904</v>
      </c>
      <c r="AJ42" s="80">
        <f t="shared" si="380"/>
        <v>0.000195599389954849</v>
      </c>
      <c r="AK42" s="80">
        <f t="shared" si="380"/>
        <v>0.000192820676770603</v>
      </c>
      <c r="AL42" s="80">
        <f t="shared" si="380"/>
        <v>0.000231197840284438</v>
      </c>
      <c r="AM42" s="80"/>
      <c r="AN42" s="80">
        <f t="shared" ref="AN42:AX42" si="381">AB42*LN(AB42)</f>
        <v>-0.00150452076165528</v>
      </c>
      <c r="AO42" s="80">
        <f t="shared" si="381"/>
        <v>-0.230208597111604</v>
      </c>
      <c r="AP42" s="80">
        <f t="shared" si="381"/>
        <v>-0.00195009275333608</v>
      </c>
      <c r="AQ42" s="80">
        <f t="shared" si="381"/>
        <v>-0.00127636287075318</v>
      </c>
      <c r="AR42" s="80">
        <f t="shared" si="381"/>
        <v>-0.0591096963930377</v>
      </c>
      <c r="AS42" s="80">
        <f t="shared" si="381"/>
        <v>-0.296530345353553</v>
      </c>
      <c r="AT42" s="80">
        <f t="shared" si="381"/>
        <v>-0.0821244404425167</v>
      </c>
      <c r="AU42" s="80">
        <f t="shared" si="381"/>
        <v>-0.0515810937995548</v>
      </c>
      <c r="AV42" s="80">
        <f t="shared" si="381"/>
        <v>-0.00167030962995208</v>
      </c>
      <c r="AW42" s="80">
        <f t="shared" si="381"/>
        <v>-0.00164933985175519</v>
      </c>
      <c r="AX42" s="80">
        <f t="shared" si="381"/>
        <v>-0.00193564305784922</v>
      </c>
      <c r="AY42" s="80"/>
      <c r="AZ42" s="80">
        <f t="shared" ref="AZ42:BJ42" si="382">SUM(AN42:AN51)</f>
        <v>-2.06544458289462</v>
      </c>
      <c r="BA42" s="80">
        <f t="shared" si="382"/>
        <v>-2.0478429026373</v>
      </c>
      <c r="BB42" s="80">
        <f t="shared" si="382"/>
        <v>-2.0372457653415</v>
      </c>
      <c r="BC42" s="80">
        <f t="shared" si="382"/>
        <v>-2.16880245489278</v>
      </c>
      <c r="BD42" s="80">
        <f t="shared" si="382"/>
        <v>-1.59707384697225</v>
      </c>
      <c r="BE42" s="80">
        <f t="shared" si="382"/>
        <v>-1.98118443247615</v>
      </c>
      <c r="BF42" s="80">
        <f t="shared" si="382"/>
        <v>-1.85209739205225</v>
      </c>
      <c r="BG42" s="80">
        <f t="shared" si="382"/>
        <v>-2.05905657727924</v>
      </c>
      <c r="BH42" s="80">
        <f t="shared" si="382"/>
        <v>-2.06794118130128</v>
      </c>
      <c r="BI42" s="80">
        <f t="shared" si="382"/>
        <v>-2.07293552902125</v>
      </c>
      <c r="BJ42" s="80">
        <f t="shared" si="382"/>
        <v>-1.99550891366046</v>
      </c>
      <c r="BK42" s="80"/>
      <c r="BL42" s="80">
        <f t="shared" ref="BL42:BV42" si="383">AZ$47*P42</f>
        <v>0.000286834828259403</v>
      </c>
      <c r="BM42" s="80">
        <f t="shared" si="383"/>
        <v>0.225720623217896</v>
      </c>
      <c r="BN42" s="80">
        <f t="shared" si="383"/>
        <v>0.000228283925607225</v>
      </c>
      <c r="BO42" s="80">
        <f t="shared" si="383"/>
        <v>9.79743396096935e-5</v>
      </c>
      <c r="BP42" s="80">
        <f t="shared" si="383"/>
        <v>0.0189070711861822</v>
      </c>
      <c r="BQ42" s="80">
        <f t="shared" si="383"/>
        <v>0.223911387557051</v>
      </c>
      <c r="BR42" s="80">
        <f t="shared" si="383"/>
        <v>0.0299446007371625</v>
      </c>
      <c r="BS42" s="80">
        <f t="shared" si="383"/>
        <v>0.0338742864900325</v>
      </c>
      <c r="BT42" s="80">
        <f t="shared" si="383"/>
        <v>0.000206888661182813</v>
      </c>
      <c r="BU42" s="80">
        <f t="shared" si="383"/>
        <v>0.000439490116668668</v>
      </c>
      <c r="BV42" s="80">
        <f t="shared" si="383"/>
        <v>0.000353621222148519</v>
      </c>
      <c r="BW42" s="80"/>
      <c r="BX42" s="80">
        <f t="shared" si="6"/>
        <v>0.226235741971762</v>
      </c>
      <c r="BY42" s="80">
        <f t="shared" si="7"/>
        <v>0.242916433082843</v>
      </c>
      <c r="BZ42" s="80">
        <f t="shared" si="8"/>
        <v>0.0638188872271951</v>
      </c>
      <c r="CA42" s="80">
        <f t="shared" si="9"/>
        <v>0.001</v>
      </c>
      <c r="CB42" s="80"/>
      <c r="CC42" s="80">
        <f t="shared" ref="CC42:CF42" si="384">BX42/SUM(BX$42:BX$51)</f>
        <v>0.0462862963919992</v>
      </c>
      <c r="CD42" s="80">
        <f t="shared" si="384"/>
        <v>0.0711583241545634</v>
      </c>
      <c r="CE42" s="80">
        <f t="shared" si="384"/>
        <v>0.014734099043794</v>
      </c>
      <c r="CF42" s="80">
        <f t="shared" si="384"/>
        <v>0.00020548637322196</v>
      </c>
      <c r="CG42" s="80"/>
      <c r="CH42" s="80">
        <f t="shared" ref="CH42:CK42" si="385">CC42*LN(CC42)</f>
        <v>-0.142233592309701</v>
      </c>
      <c r="CI42" s="80">
        <f t="shared" si="385"/>
        <v>-0.188060632316155</v>
      </c>
      <c r="CJ42" s="80">
        <f t="shared" si="385"/>
        <v>-0.0621424007003848</v>
      </c>
      <c r="CK42" s="80">
        <f t="shared" si="385"/>
        <v>-0.00174460619378917</v>
      </c>
      <c r="CL42" s="80"/>
      <c r="CM42">
        <f t="shared" ref="CM42:CP42" si="386">SUM(CH42:CH51)</f>
        <v>-2.25487791525686</v>
      </c>
      <c r="CN42">
        <f t="shared" si="386"/>
        <v>-2.20624157467188</v>
      </c>
      <c r="CO42">
        <f t="shared" si="386"/>
        <v>-2.01835987060844</v>
      </c>
      <c r="CP42">
        <f t="shared" si="386"/>
        <v>-2.0514476332074</v>
      </c>
      <c r="CQ42" s="80"/>
      <c r="CR42" s="80">
        <f t="shared" ref="CR42:CU42" si="387">CM$47*BX42</f>
        <v>0.0230316160938958</v>
      </c>
      <c r="CS42" s="80">
        <f t="shared" si="387"/>
        <v>0.0286018469489708</v>
      </c>
      <c r="CT42" s="80">
        <f t="shared" si="387"/>
        <v>0.0227277013801974</v>
      </c>
      <c r="CU42" s="80">
        <f t="shared" si="387"/>
        <v>0.000424324684269228</v>
      </c>
      <c r="CV42" s="87">
        <f t="shared" si="14"/>
        <v>0.0747854891073333</v>
      </c>
      <c r="CW42" s="80">
        <f>AVERAGE(CV42:CV51)</f>
        <v>0.450703823427849</v>
      </c>
      <c r="CX42">
        <f t="shared" si="327"/>
        <v>0.0228796587370466</v>
      </c>
    </row>
    <row r="43" spans="1:102">
      <c r="A43" s="27" t="s">
        <v>88</v>
      </c>
      <c r="B43" s="28">
        <v>2013</v>
      </c>
      <c r="C43" s="27" t="s">
        <v>84</v>
      </c>
      <c r="D43">
        <v>21861</v>
      </c>
      <c r="E43">
        <v>4.5525822</v>
      </c>
      <c r="F43">
        <v>294714</v>
      </c>
      <c r="G43">
        <v>105</v>
      </c>
      <c r="H43">
        <v>10716</v>
      </c>
      <c r="I43">
        <v>33</v>
      </c>
      <c r="J43">
        <v>14680</v>
      </c>
      <c r="K43">
        <v>45.690357</v>
      </c>
      <c r="L43">
        <v>652000</v>
      </c>
      <c r="M43">
        <v>6662</v>
      </c>
      <c r="N43">
        <v>163687</v>
      </c>
      <c r="P43" s="90">
        <f t="shared" ref="P43:U43" si="388">(D43-MIN(D$42:D$51))/(MAX(D$42:D$51)-MIN(D$42:D$51))+0.001</f>
        <v>0.237593059936909</v>
      </c>
      <c r="Q43" s="91">
        <f t="shared" si="388"/>
        <v>0.523609423683756</v>
      </c>
      <c r="R43" s="91">
        <f t="shared" si="388"/>
        <v>0.125344699461692</v>
      </c>
      <c r="S43" s="91">
        <f t="shared" si="388"/>
        <v>0.402162790697674</v>
      </c>
      <c r="T43" s="91">
        <f t="shared" si="388"/>
        <v>0.03408791684712</v>
      </c>
      <c r="U43" s="91">
        <f t="shared" si="388"/>
        <v>0.858142857142857</v>
      </c>
      <c r="V43" s="108" cm="1">
        <f t="array" ref="V43">(MAX(J$42:J$51-J43)/(MAX(J$42:J$51)-MIN(J$42:J$51))+0.001)</f>
        <v>0.001</v>
      </c>
      <c r="W43" s="108" cm="1">
        <f t="array" ref="W43">(MAX(K$42:K$51-K43)/(MAX(K$42:K$51)-MIN(K$42:K$51))+0.001)</f>
        <v>0.001</v>
      </c>
      <c r="X43" s="91">
        <f t="shared" ref="X43:Z43" si="389">(L43-MIN(L$42:L$51))/(MAX(L$42:L$51)-MIN(L$42:L$51))+0.001</f>
        <v>0.130580886819194</v>
      </c>
      <c r="Y43" s="91">
        <f t="shared" si="389"/>
        <v>0.134191100274307</v>
      </c>
      <c r="Z43" s="91">
        <f t="shared" si="389"/>
        <v>0.0876789958720572</v>
      </c>
      <c r="AB43" s="89">
        <f t="shared" ref="AB43:AL43" si="390">P43/SUM(P$42:P$51)</f>
        <v>0.0412883667640626</v>
      </c>
      <c r="AC43" s="89">
        <f t="shared" si="390"/>
        <v>0.112435946746997</v>
      </c>
      <c r="AD43" s="89">
        <f t="shared" si="390"/>
        <v>0.0292252423338095</v>
      </c>
      <c r="AE43" s="89">
        <f t="shared" si="390"/>
        <v>0.0580438358003558</v>
      </c>
      <c r="AF43" s="89">
        <f t="shared" si="390"/>
        <v>0.0153623799402361</v>
      </c>
      <c r="AG43" s="89">
        <f t="shared" si="390"/>
        <v>0.178939529341674</v>
      </c>
      <c r="AH43" s="89">
        <f t="shared" si="390"/>
        <v>0.000320508416208723</v>
      </c>
      <c r="AI43" s="89">
        <f t="shared" si="390"/>
        <v>0.000187946363231171</v>
      </c>
      <c r="AJ43" s="89">
        <f t="shared" si="390"/>
        <v>0.0255415418015975</v>
      </c>
      <c r="AK43" s="89">
        <f t="shared" si="390"/>
        <v>0.0258748187714837</v>
      </c>
      <c r="AL43" s="89">
        <f t="shared" si="390"/>
        <v>0.0202711944839278</v>
      </c>
      <c r="AN43" s="89">
        <f t="shared" ref="AN43:AX43" si="391">AB43*LN(AB43)</f>
        <v>-0.1315932294951</v>
      </c>
      <c r="AO43" s="89">
        <f t="shared" si="391"/>
        <v>-0.245714322786337</v>
      </c>
      <c r="AP43" s="89">
        <f t="shared" si="391"/>
        <v>-0.103244670566003</v>
      </c>
      <c r="AQ43" s="89">
        <f t="shared" si="391"/>
        <v>-0.165225073419915</v>
      </c>
      <c r="AR43" s="89">
        <f t="shared" si="391"/>
        <v>-0.0641507426259669</v>
      </c>
      <c r="AS43" s="89">
        <f t="shared" si="391"/>
        <v>-0.307902564260631</v>
      </c>
      <c r="AT43" s="89">
        <f t="shared" si="391"/>
        <v>-0.00257868316162164</v>
      </c>
      <c r="AU43" s="89">
        <f t="shared" si="391"/>
        <v>-0.00161245837148301</v>
      </c>
      <c r="AV43" s="89">
        <f t="shared" si="391"/>
        <v>-0.0936723035245287</v>
      </c>
      <c r="AW43" s="89">
        <f t="shared" si="391"/>
        <v>-0.094559137891138</v>
      </c>
      <c r="AX43" s="89">
        <f t="shared" si="391"/>
        <v>-0.0790283542781924</v>
      </c>
      <c r="AY43" s="81" t="s">
        <v>181</v>
      </c>
      <c r="AZ43" s="108">
        <f t="shared" ref="AZ43:BJ43" si="392">-1/LN(10)*AZ42</f>
        <v>0.897011185028098</v>
      </c>
      <c r="BA43" s="108">
        <f t="shared" si="392"/>
        <v>0.889366872420117</v>
      </c>
      <c r="BB43" s="108">
        <f t="shared" si="392"/>
        <v>0.884764594168581</v>
      </c>
      <c r="BC43" s="108">
        <f t="shared" si="392"/>
        <v>0.941898938498161</v>
      </c>
      <c r="BD43" s="108">
        <f t="shared" si="392"/>
        <v>0.693600358932045</v>
      </c>
      <c r="BE43" s="108">
        <f t="shared" si="392"/>
        <v>0.860417466657018</v>
      </c>
      <c r="BF43" s="108">
        <f t="shared" si="392"/>
        <v>0.804355677315698</v>
      </c>
      <c r="BG43" s="108">
        <f t="shared" si="392"/>
        <v>0.89423690943897</v>
      </c>
      <c r="BH43" s="108">
        <f t="shared" si="392"/>
        <v>0.898095443939638</v>
      </c>
      <c r="BI43" s="108">
        <f t="shared" si="392"/>
        <v>0.900264461595127</v>
      </c>
      <c r="BJ43" s="108">
        <f t="shared" si="392"/>
        <v>0.86663850979149</v>
      </c>
      <c r="BL43" s="89">
        <f t="shared" ref="BL43:BV43" si="393">AZ$47*P43</f>
        <v>0.0681499645426293</v>
      </c>
      <c r="BM43" s="89">
        <f t="shared" si="393"/>
        <v>0.253888389842956</v>
      </c>
      <c r="BN43" s="89">
        <f t="shared" si="393"/>
        <v>0.0286141800471729</v>
      </c>
      <c r="BO43" s="89">
        <f t="shared" si="393"/>
        <v>0.039401633834196</v>
      </c>
      <c r="BP43" s="89">
        <f t="shared" si="393"/>
        <v>0.0210462128723814</v>
      </c>
      <c r="BQ43" s="89">
        <f t="shared" si="393"/>
        <v>0.244241094072127</v>
      </c>
      <c r="BR43" s="89">
        <f t="shared" si="393"/>
        <v>0.000449551278579629</v>
      </c>
      <c r="BS43" s="89">
        <f t="shared" si="393"/>
        <v>0.000550448721420371</v>
      </c>
      <c r="BT43" s="89">
        <f t="shared" si="393"/>
        <v>0.0270157048500874</v>
      </c>
      <c r="BU43" s="89">
        <f t="shared" si="393"/>
        <v>0.0589756623154521</v>
      </c>
      <c r="BV43" s="89">
        <f t="shared" si="393"/>
        <v>0.0310051536770318</v>
      </c>
      <c r="BX43" s="89">
        <f t="shared" si="6"/>
        <v>0.350652534432759</v>
      </c>
      <c r="BY43" s="89">
        <f t="shared" si="7"/>
        <v>0.304688940778705</v>
      </c>
      <c r="BZ43" s="89">
        <f t="shared" si="8"/>
        <v>0.001</v>
      </c>
      <c r="CA43" s="89">
        <f t="shared" si="9"/>
        <v>0.116996520842571</v>
      </c>
      <c r="CC43" s="89">
        <f t="shared" ref="CC43:CF43" si="394">BX43/SUM(BX$42:BX$51)</f>
        <v>0.0717411271884094</v>
      </c>
      <c r="CD43" s="89">
        <f t="shared" si="394"/>
        <v>0.0892535516806622</v>
      </c>
      <c r="CE43" s="89">
        <f t="shared" si="394"/>
        <v>0.00023087364390013</v>
      </c>
      <c r="CF43" s="89">
        <f t="shared" si="394"/>
        <v>0.0240411907475275</v>
      </c>
      <c r="CH43" s="89">
        <f t="shared" ref="CH43:CK43" si="395">CC43*LN(CC43)</f>
        <v>-0.189015708939138</v>
      </c>
      <c r="CI43" s="89">
        <f t="shared" si="395"/>
        <v>-0.215661042079147</v>
      </c>
      <c r="CJ43" s="89">
        <f t="shared" si="395"/>
        <v>-0.00193325277793858</v>
      </c>
      <c r="CK43" s="89">
        <f t="shared" si="395"/>
        <v>-0.0896252378831696</v>
      </c>
      <c r="CL43" s="81" t="s">
        <v>181</v>
      </c>
      <c r="CM43" s="108">
        <f t="shared" ref="CM43:CP43" si="396">-1/LN(10)*CM42</f>
        <v>0.979281035961564</v>
      </c>
      <c r="CN43" s="108">
        <f t="shared" si="396"/>
        <v>0.958158541625539</v>
      </c>
      <c r="CO43" s="108">
        <f t="shared" si="396"/>
        <v>0.876562554300209</v>
      </c>
      <c r="CP43" s="108">
        <f t="shared" si="396"/>
        <v>0.890932387015461</v>
      </c>
      <c r="CR43" s="89">
        <f t="shared" ref="CR43:CU43" si="397">CM$47*BX43</f>
        <v>0.0356976951785758</v>
      </c>
      <c r="CS43" s="89">
        <f t="shared" si="397"/>
        <v>0.0358751622547682</v>
      </c>
      <c r="CT43" s="89">
        <f t="shared" si="397"/>
        <v>0.00035612813647607</v>
      </c>
      <c r="CU43" s="89">
        <f t="shared" si="397"/>
        <v>0.0496445117671223</v>
      </c>
      <c r="CV43" s="87">
        <f t="shared" si="14"/>
        <v>0.121573497336942</v>
      </c>
      <c r="CX43">
        <f t="shared" si="327"/>
        <v>0.035786428716672</v>
      </c>
    </row>
    <row r="44" spans="1:102">
      <c r="A44" s="27" t="s">
        <v>88</v>
      </c>
      <c r="B44" s="28">
        <v>2014</v>
      </c>
      <c r="C44" s="27" t="s">
        <v>84</v>
      </c>
      <c r="D44">
        <v>21950</v>
      </c>
      <c r="E44">
        <v>4.4952164</v>
      </c>
      <c r="F44">
        <v>313732</v>
      </c>
      <c r="G44">
        <v>174</v>
      </c>
      <c r="H44">
        <v>10756</v>
      </c>
      <c r="I44">
        <v>33</v>
      </c>
      <c r="J44">
        <v>13607</v>
      </c>
      <c r="K44">
        <v>38.716427</v>
      </c>
      <c r="L44">
        <v>753800</v>
      </c>
      <c r="M44">
        <v>7541</v>
      </c>
      <c r="N44">
        <v>174215</v>
      </c>
      <c r="P44" s="90">
        <f t="shared" ref="P44:U44" si="398">(D44-MIN(D$42:D$51))/(MAX(D$42:D$51)-MIN(D$42:D$51))+0.001</f>
        <v>0.377971608832808</v>
      </c>
      <c r="Q44" s="91">
        <f t="shared" si="398"/>
        <v>0.398240769802847</v>
      </c>
      <c r="R44" s="91">
        <f t="shared" si="398"/>
        <v>0.204034553526727</v>
      </c>
      <c r="S44" s="91">
        <f t="shared" si="398"/>
        <v>0.803325581395349</v>
      </c>
      <c r="T44" s="91">
        <f t="shared" si="398"/>
        <v>0.0375526201818969</v>
      </c>
      <c r="U44" s="91">
        <f t="shared" si="398"/>
        <v>0.858142857142857</v>
      </c>
      <c r="V44" s="108" cm="1">
        <f t="array" ref="V44">(MAX(J$42:J$51-J44)/(MAX(J$42:J$51)-MIN(J$42:J$51))+0.001)</f>
        <v>0.140404962972587</v>
      </c>
      <c r="W44" s="108" cm="1">
        <f t="array" ref="W44">(MAX(K$42:K$51-K44)/(MAX(K$42:K$51)-MIN(K$42:K$51))+0.001)</f>
        <v>0.270018287100864</v>
      </c>
      <c r="X44" s="91">
        <f t="shared" ref="X44:Z44" si="399">(L44-MIN(L$42:L$51))/(MAX(L$42:L$51)-MIN(L$42:L$51))+0.001</f>
        <v>0.259402510629682</v>
      </c>
      <c r="Y44" s="91">
        <f t="shared" si="399"/>
        <v>0.268144163364828</v>
      </c>
      <c r="Z44" s="91">
        <f t="shared" si="399"/>
        <v>0.169832080904558</v>
      </c>
      <c r="AB44" s="89">
        <f t="shared" ref="AB44:AL44" si="400">P44/SUM(P$42:P$51)</f>
        <v>0.0656830229638685</v>
      </c>
      <c r="AC44" s="89">
        <f t="shared" si="400"/>
        <v>0.0855152255874597</v>
      </c>
      <c r="AD44" s="89">
        <f t="shared" si="400"/>
        <v>0.0475724884809481</v>
      </c>
      <c r="AE44" s="89">
        <f t="shared" si="400"/>
        <v>0.115943342395865</v>
      </c>
      <c r="AF44" s="89">
        <f t="shared" si="400"/>
        <v>0.0169238156022555</v>
      </c>
      <c r="AG44" s="89">
        <f t="shared" si="400"/>
        <v>0.178939529341674</v>
      </c>
      <c r="AH44" s="89">
        <f t="shared" si="400"/>
        <v>0.0450009723101882</v>
      </c>
      <c r="AI44" s="89">
        <f t="shared" si="400"/>
        <v>0.0507489550665176</v>
      </c>
      <c r="AJ44" s="89">
        <f t="shared" si="400"/>
        <v>0.050738972831922</v>
      </c>
      <c r="AK44" s="89">
        <f t="shared" si="400"/>
        <v>0.0517037390520933</v>
      </c>
      <c r="AL44" s="89">
        <f t="shared" si="400"/>
        <v>0.0392648103161457</v>
      </c>
      <c r="AN44" s="89">
        <f t="shared" ref="AN44:AX44" si="401">AB44*LN(AB44)</f>
        <v>-0.178849274631599</v>
      </c>
      <c r="AO44" s="89">
        <f t="shared" si="401"/>
        <v>-0.21028714262383</v>
      </c>
      <c r="AP44" s="89">
        <f t="shared" si="401"/>
        <v>-0.144882044967853</v>
      </c>
      <c r="AQ44" s="89">
        <f t="shared" si="401"/>
        <v>-0.249817744126111</v>
      </c>
      <c r="AR44" s="89">
        <f t="shared" si="401"/>
        <v>-0.0690328098047906</v>
      </c>
      <c r="AS44" s="89">
        <f t="shared" si="401"/>
        <v>-0.307902564260631</v>
      </c>
      <c r="AT44" s="89">
        <f t="shared" si="401"/>
        <v>-0.139551218417953</v>
      </c>
      <c r="AU44" s="89">
        <f t="shared" si="401"/>
        <v>-0.151275745938185</v>
      </c>
      <c r="AV44" s="89">
        <f t="shared" si="401"/>
        <v>-0.151255971504719</v>
      </c>
      <c r="AW44" s="89">
        <f t="shared" si="401"/>
        <v>-0.153158117616444</v>
      </c>
      <c r="AX44" s="89">
        <f t="shared" si="401"/>
        <v>-0.12711694030249</v>
      </c>
      <c r="AY44" s="109" t="s">
        <v>182</v>
      </c>
      <c r="AZ44">
        <f t="shared" ref="AZ44:BJ44" si="402">1-AZ43</f>
        <v>0.102988814971902</v>
      </c>
      <c r="BA44">
        <f t="shared" si="402"/>
        <v>0.110633127579883</v>
      </c>
      <c r="BB44">
        <f t="shared" si="402"/>
        <v>0.115235405831419</v>
      </c>
      <c r="BC44">
        <f t="shared" si="402"/>
        <v>0.0581010615018392</v>
      </c>
      <c r="BD44">
        <f t="shared" si="402"/>
        <v>0.306399641067955</v>
      </c>
      <c r="BE44">
        <f t="shared" si="402"/>
        <v>0.139582533342982</v>
      </c>
      <c r="BF44">
        <f t="shared" si="402"/>
        <v>0.195644322684302</v>
      </c>
      <c r="BG44">
        <f t="shared" si="402"/>
        <v>0.10576309056103</v>
      </c>
      <c r="BH44">
        <f t="shared" si="402"/>
        <v>0.101904556060362</v>
      </c>
      <c r="BI44">
        <f t="shared" si="402"/>
        <v>0.0997355384048729</v>
      </c>
      <c r="BJ44">
        <f t="shared" si="402"/>
        <v>0.13336149020851</v>
      </c>
      <c r="BL44" s="89">
        <f t="shared" ref="BL44:BV44" si="403">AZ$47*P44</f>
        <v>0.108415421506489</v>
      </c>
      <c r="BM44" s="89">
        <f t="shared" si="403"/>
        <v>0.193099480723118</v>
      </c>
      <c r="BN44" s="89">
        <f t="shared" si="403"/>
        <v>0.0465778088385988</v>
      </c>
      <c r="BO44" s="89">
        <f t="shared" si="403"/>
        <v>0.0787052933287824</v>
      </c>
      <c r="BP44" s="89">
        <f t="shared" si="403"/>
        <v>0.0231853545585806</v>
      </c>
      <c r="BQ44" s="89">
        <f t="shared" si="403"/>
        <v>0.244241094072127</v>
      </c>
      <c r="BR44" s="89">
        <f t="shared" si="403"/>
        <v>0.0631192306232519</v>
      </c>
      <c r="BS44" s="89">
        <f t="shared" si="403"/>
        <v>0.148631220894789</v>
      </c>
      <c r="BT44" s="89">
        <f t="shared" si="403"/>
        <v>0.0536674381316353</v>
      </c>
      <c r="BU44" s="89">
        <f t="shared" si="403"/>
        <v>0.117846709641231</v>
      </c>
      <c r="BV44" s="89">
        <f t="shared" si="403"/>
        <v>0.0600562280094959</v>
      </c>
      <c r="BX44" s="89">
        <f t="shared" si="6"/>
        <v>0.348092711068205</v>
      </c>
      <c r="BY44" s="89">
        <f t="shared" si="7"/>
        <v>0.34613174195949</v>
      </c>
      <c r="BZ44" s="89">
        <f t="shared" si="8"/>
        <v>0.211750451518041</v>
      </c>
      <c r="CA44" s="89">
        <f t="shared" si="9"/>
        <v>0.231570375782362</v>
      </c>
      <c r="CC44" s="89">
        <f t="shared" ref="CC44:CF44" si="404">BX44/SUM(BX$42:BX$51)</f>
        <v>0.0712174047123311</v>
      </c>
      <c r="CD44" s="89">
        <f t="shared" si="404"/>
        <v>0.101393530202781</v>
      </c>
      <c r="CE44" s="89">
        <f t="shared" si="404"/>
        <v>0.0488875983394679</v>
      </c>
      <c r="CF44" s="89">
        <f t="shared" si="404"/>
        <v>0.047584556665164</v>
      </c>
      <c r="CH44" s="89">
        <f t="shared" ref="CH44:CK44" si="405">CC44*LN(CC44)</f>
        <v>-0.188157668170768</v>
      </c>
      <c r="CI44" s="89">
        <f t="shared" si="405"/>
        <v>-0.23206403612662</v>
      </c>
      <c r="CJ44" s="89">
        <f t="shared" si="405"/>
        <v>-0.147554090604912</v>
      </c>
      <c r="CK44" s="89">
        <f t="shared" si="405"/>
        <v>-0.144906728916008</v>
      </c>
      <c r="CL44" s="109" t="s">
        <v>182</v>
      </c>
      <c r="CM44">
        <f t="shared" ref="CM44:CP44" si="406">1-CM43</f>
        <v>0.0207189640384355</v>
      </c>
      <c r="CN44">
        <f t="shared" si="406"/>
        <v>0.0418414583744607</v>
      </c>
      <c r="CO44">
        <f t="shared" si="406"/>
        <v>0.123437445699791</v>
      </c>
      <c r="CP44">
        <f t="shared" si="406"/>
        <v>0.109067612984539</v>
      </c>
      <c r="CR44" s="89">
        <f t="shared" ref="CR44:CU44" si="407">CM$47*BX44</f>
        <v>0.0354370959094827</v>
      </c>
      <c r="CS44" s="89">
        <f t="shared" si="407"/>
        <v>0.0407547854299744</v>
      </c>
      <c r="CT44" s="89">
        <f t="shared" si="407"/>
        <v>0.0754102936970864</v>
      </c>
      <c r="CU44" s="89">
        <f t="shared" si="407"/>
        <v>0.0982610265899573</v>
      </c>
      <c r="CV44" s="87">
        <f t="shared" si="14"/>
        <v>0.249863201626501</v>
      </c>
      <c r="CX44">
        <f t="shared" si="327"/>
        <v>0.0580825395635304</v>
      </c>
    </row>
    <row r="45" spans="1:102">
      <c r="A45" s="27" t="s">
        <v>88</v>
      </c>
      <c r="B45" s="28">
        <v>2015</v>
      </c>
      <c r="C45" s="27" t="s">
        <v>84</v>
      </c>
      <c r="D45">
        <v>21950</v>
      </c>
      <c r="E45">
        <v>4.6711162</v>
      </c>
      <c r="F45">
        <v>330407</v>
      </c>
      <c r="G45">
        <v>172</v>
      </c>
      <c r="H45">
        <v>11600</v>
      </c>
      <c r="I45">
        <v>35</v>
      </c>
      <c r="J45">
        <v>13762</v>
      </c>
      <c r="K45">
        <v>32.401512</v>
      </c>
      <c r="L45">
        <v>812000</v>
      </c>
      <c r="M45">
        <v>8180</v>
      </c>
      <c r="N45">
        <v>184719</v>
      </c>
      <c r="P45" s="90">
        <f t="shared" ref="P45:U45" si="408">(D45-MIN(D$42:D$51))/(MAX(D$42:D$51)-MIN(D$42:D$51))+0.001</f>
        <v>0.377971608832808</v>
      </c>
      <c r="Q45" s="91">
        <f t="shared" si="408"/>
        <v>0.782656591493146</v>
      </c>
      <c r="R45" s="91">
        <f t="shared" si="408"/>
        <v>0.273029890393615</v>
      </c>
      <c r="S45" s="91">
        <f t="shared" si="408"/>
        <v>0.791697674418605</v>
      </c>
      <c r="T45" s="91">
        <f t="shared" si="408"/>
        <v>0.110657860545691</v>
      </c>
      <c r="U45" s="91">
        <f t="shared" si="408"/>
        <v>1.001</v>
      </c>
      <c r="V45" s="108" cm="1">
        <f t="array" ref="V45">(MAX(J$42:J$51-J45)/(MAX(J$42:J$51)-MIN(J$42:J$51))+0.001)</f>
        <v>0.120267246979343</v>
      </c>
      <c r="W45" s="108" cm="1">
        <f t="array" ref="W45">(MAX(K$42:K$51-K45)/(MAX(K$42:K$51)-MIN(K$42:K$51))+0.001)</f>
        <v>0.513615170993813</v>
      </c>
      <c r="X45" s="91">
        <f t="shared" ref="X45:Z45" si="409">(L45-MIN(L$42:L$51))/(MAX(L$42:L$51)-MIN(L$42:L$51))+0.001</f>
        <v>0.333051022474185</v>
      </c>
      <c r="Y45" s="91">
        <f t="shared" si="409"/>
        <v>0.36552301127705</v>
      </c>
      <c r="Z45" s="91">
        <f t="shared" si="409"/>
        <v>0.251797886867836</v>
      </c>
      <c r="AB45" s="89">
        <f t="shared" ref="AB45:AL45" si="410">P45/SUM(P$42:P$51)</f>
        <v>0.0656830229638685</v>
      </c>
      <c r="AC45" s="89">
        <f t="shared" si="410"/>
        <v>0.168061785869344</v>
      </c>
      <c r="AD45" s="89">
        <f t="shared" si="410"/>
        <v>0.0636593708820174</v>
      </c>
      <c r="AE45" s="89">
        <f t="shared" si="410"/>
        <v>0.114265095827879</v>
      </c>
      <c r="AF45" s="89">
        <f t="shared" si="410"/>
        <v>0.0498701080708658</v>
      </c>
      <c r="AG45" s="89">
        <f t="shared" si="410"/>
        <v>0.208728030980042</v>
      </c>
      <c r="AH45" s="89">
        <f t="shared" si="410"/>
        <v>0.0385466648511324</v>
      </c>
      <c r="AI45" s="89">
        <f t="shared" si="410"/>
        <v>0.0965321034886432</v>
      </c>
      <c r="AJ45" s="89">
        <f t="shared" si="410"/>
        <v>0.0651445768197892</v>
      </c>
      <c r="AK45" s="89">
        <f t="shared" si="410"/>
        <v>0.0704803944096696</v>
      </c>
      <c r="AL45" s="89">
        <f t="shared" si="410"/>
        <v>0.0582151276320289</v>
      </c>
      <c r="AN45" s="89">
        <f t="shared" ref="AN45:AX45" si="411">AB45*LN(AB45)</f>
        <v>-0.178849274631599</v>
      </c>
      <c r="AO45" s="89">
        <f t="shared" si="411"/>
        <v>-0.299725354195884</v>
      </c>
      <c r="AP45" s="89">
        <f t="shared" si="411"/>
        <v>-0.175331195643626</v>
      </c>
      <c r="AQ45" s="89">
        <f t="shared" si="411"/>
        <v>-0.247867745526359</v>
      </c>
      <c r="AR45" s="89">
        <f t="shared" si="411"/>
        <v>-0.149527215297228</v>
      </c>
      <c r="AS45" s="89">
        <f t="shared" si="411"/>
        <v>-0.327019040612334</v>
      </c>
      <c r="AT45" s="89">
        <f t="shared" si="411"/>
        <v>-0.12550353477905</v>
      </c>
      <c r="AU45" s="89">
        <f t="shared" si="411"/>
        <v>-0.225680440059442</v>
      </c>
      <c r="AV45" s="89">
        <f t="shared" si="411"/>
        <v>-0.17791936475585</v>
      </c>
      <c r="AW45" s="89">
        <f t="shared" si="411"/>
        <v>-0.186943657169331</v>
      </c>
      <c r="AX45" s="89">
        <f t="shared" si="411"/>
        <v>-0.165541121010913</v>
      </c>
      <c r="AY45" s="109" t="s">
        <v>183</v>
      </c>
      <c r="AZ45" s="77">
        <f t="shared" ref="AZ45:BB45" si="412">AZ44/(3-SUM($AZ43:$BB43))</f>
        <v>0.313171700368676</v>
      </c>
      <c r="BA45" s="77">
        <f t="shared" si="412"/>
        <v>0.336416771964502</v>
      </c>
      <c r="BB45" s="77">
        <f t="shared" si="412"/>
        <v>0.350411527666823</v>
      </c>
      <c r="BC45" s="77">
        <f t="shared" ref="BC45:BE45" si="413">BC44/(3-SUM($BC43:$BE43))</f>
        <v>0.115260848531556</v>
      </c>
      <c r="BD45" s="77">
        <f t="shared" si="413"/>
        <v>0.607835411374348</v>
      </c>
      <c r="BE45" s="77">
        <f t="shared" si="413"/>
        <v>0.276903740094096</v>
      </c>
      <c r="BF45" s="77">
        <f>BF44/(2-SUM($BF43:$BG43))</f>
        <v>0.649102557159257</v>
      </c>
      <c r="BG45" s="77">
        <f>BG44/(2-SUM($BF43:$BG43))</f>
        <v>0.350897442840743</v>
      </c>
      <c r="BH45" s="77">
        <f t="shared" ref="BH45:BJ45" si="414">BH44/(3-SUM($BH43:$BJ43))</f>
        <v>0.304191265720745</v>
      </c>
      <c r="BI45" s="77">
        <f t="shared" si="414"/>
        <v>0.297716616779602</v>
      </c>
      <c r="BJ45" s="77">
        <f t="shared" si="414"/>
        <v>0.398092117499652</v>
      </c>
      <c r="BL45" s="89">
        <f t="shared" ref="BL45:BV45" si="415">AZ$47*P45</f>
        <v>0.108415421506489</v>
      </c>
      <c r="BM45" s="89">
        <f t="shared" si="415"/>
        <v>0.379495503377694</v>
      </c>
      <c r="BN45" s="89">
        <f t="shared" si="415"/>
        <v>0.0623283351871649</v>
      </c>
      <c r="BO45" s="89">
        <f t="shared" si="415"/>
        <v>0.0775660568216929</v>
      </c>
      <c r="BP45" s="89">
        <f t="shared" si="415"/>
        <v>0.0683212441373834</v>
      </c>
      <c r="BQ45" s="89">
        <f t="shared" si="415"/>
        <v>0.28490050710228</v>
      </c>
      <c r="BR45" s="89">
        <f t="shared" si="415"/>
        <v>0.0540662946508156</v>
      </c>
      <c r="BS45" s="89">
        <f t="shared" si="415"/>
        <v>0.28271881417565</v>
      </c>
      <c r="BT45" s="89">
        <f t="shared" si="415"/>
        <v>0.068904480145251</v>
      </c>
      <c r="BU45" s="89">
        <f t="shared" si="415"/>
        <v>0.160643750871234</v>
      </c>
      <c r="BV45" s="89">
        <f t="shared" si="415"/>
        <v>0.0890410764886186</v>
      </c>
      <c r="BX45" s="89">
        <f t="shared" si="6"/>
        <v>0.550239260071348</v>
      </c>
      <c r="BY45" s="89">
        <f t="shared" si="7"/>
        <v>0.430787808061356</v>
      </c>
      <c r="BZ45" s="89">
        <f t="shared" si="8"/>
        <v>0.336785108826465</v>
      </c>
      <c r="CA45" s="89">
        <f t="shared" si="9"/>
        <v>0.318589307505103</v>
      </c>
      <c r="CC45" s="89">
        <f t="shared" ref="CC45:CF45" si="416">BX45/SUM(BX$42:BX$51)</f>
        <v>0.112575215817824</v>
      </c>
      <c r="CD45" s="89">
        <f t="shared" si="416"/>
        <v>0.126192115118905</v>
      </c>
      <c r="CE45" s="89">
        <f t="shared" si="416"/>
        <v>0.0777548052860678</v>
      </c>
      <c r="CF45" s="89">
        <f t="shared" si="416"/>
        <v>0.0654657613465195</v>
      </c>
      <c r="CH45" s="89">
        <f t="shared" ref="CH45:CK45" si="417">CC45*LN(CC45)</f>
        <v>-0.245879322167706</v>
      </c>
      <c r="CI45" s="89">
        <f t="shared" si="417"/>
        <v>-0.261211344723329</v>
      </c>
      <c r="CJ45" s="89">
        <f t="shared" si="417"/>
        <v>-0.198600929095707</v>
      </c>
      <c r="CK45" s="89">
        <f t="shared" si="417"/>
        <v>-0.178474591659855</v>
      </c>
      <c r="CL45" s="109" t="s">
        <v>183</v>
      </c>
      <c r="CM45">
        <f t="shared" ref="CM45:CP45" si="418">CM44/(4-SUM($CM43:$CP43))</f>
        <v>0.0702181900823853</v>
      </c>
      <c r="CN45">
        <f t="shared" si="418"/>
        <v>0.14180397591365</v>
      </c>
      <c r="CO45">
        <f t="shared" si="418"/>
        <v>0.418339160652675</v>
      </c>
      <c r="CP45">
        <f t="shared" si="418"/>
        <v>0.369638673351291</v>
      </c>
      <c r="CR45" s="89">
        <f t="shared" ref="CR45:CU45" si="419">CM$47*BX45</f>
        <v>0.0560163451066647</v>
      </c>
      <c r="CS45" s="89">
        <f t="shared" si="419"/>
        <v>0.0507224924937521</v>
      </c>
      <c r="CT45" s="89">
        <f t="shared" si="419"/>
        <v>0.11993865319926</v>
      </c>
      <c r="CU45" s="89">
        <f t="shared" si="419"/>
        <v>0.135185307318655</v>
      </c>
      <c r="CV45" s="87">
        <f t="shared" si="14"/>
        <v>0.361862798118331</v>
      </c>
      <c r="CX45">
        <f t="shared" si="327"/>
        <v>0.0879774991529624</v>
      </c>
    </row>
    <row r="46" spans="1:102">
      <c r="A46" s="27" t="s">
        <v>88</v>
      </c>
      <c r="B46" s="28">
        <v>2016</v>
      </c>
      <c r="C46" s="27" t="s">
        <v>84</v>
      </c>
      <c r="D46">
        <v>21950</v>
      </c>
      <c r="E46">
        <v>4.6857859</v>
      </c>
      <c r="F46">
        <v>356141</v>
      </c>
      <c r="G46">
        <v>194</v>
      </c>
      <c r="H46">
        <v>10334</v>
      </c>
      <c r="I46">
        <v>27</v>
      </c>
      <c r="J46">
        <v>13672</v>
      </c>
      <c r="K46">
        <v>33.078365</v>
      </c>
      <c r="L46">
        <v>906900</v>
      </c>
      <c r="M46">
        <v>8875</v>
      </c>
      <c r="N46">
        <v>199633</v>
      </c>
      <c r="P46" s="90">
        <f t="shared" ref="P46:U46" si="420">(D46-MIN(D$42:D$51))/(MAX(D$42:D$51)-MIN(D$42:D$51))+0.001</f>
        <v>0.377971608832808</v>
      </c>
      <c r="Q46" s="91">
        <f t="shared" si="420"/>
        <v>0.814716120722003</v>
      </c>
      <c r="R46" s="91">
        <f t="shared" si="420"/>
        <v>0.379508211169176</v>
      </c>
      <c r="S46" s="91">
        <f t="shared" si="420"/>
        <v>0.919604651162791</v>
      </c>
      <c r="T46" s="91">
        <f t="shared" si="420"/>
        <v>0.001</v>
      </c>
      <c r="U46" s="91">
        <f t="shared" si="420"/>
        <v>0.429571428571429</v>
      </c>
      <c r="V46" s="108" cm="1">
        <f t="array" ref="V46">(MAX(J$42:J$51-J46)/(MAX(J$42:J$51)-MIN(J$42:J$51))+0.001)</f>
        <v>0.131960114330259</v>
      </c>
      <c r="W46" s="108" cm="1">
        <f t="array" ref="W46">(MAX(K$42:K$51-K46)/(MAX(K$42:K$51)-MIN(K$42:K$51))+0.001)</f>
        <v>0.487505669653954</v>
      </c>
      <c r="X46" s="91">
        <f t="shared" ref="X46:Z46" si="421">(L46-MIN(L$42:L$51))/(MAX(L$42:L$51)-MIN(L$42:L$51))+0.001</f>
        <v>0.453141121684552</v>
      </c>
      <c r="Y46" s="91">
        <f t="shared" si="421"/>
        <v>0.471435842730875</v>
      </c>
      <c r="Z46" s="91">
        <f t="shared" si="421"/>
        <v>0.368176221800844</v>
      </c>
      <c r="AB46" s="89">
        <f t="shared" ref="AB46:AL46" si="422">P46/SUM(P$42:P$51)</f>
        <v>0.0656830229638685</v>
      </c>
      <c r="AC46" s="89">
        <f t="shared" si="422"/>
        <v>0.174946007883053</v>
      </c>
      <c r="AD46" s="89">
        <f t="shared" si="422"/>
        <v>0.0884857475962074</v>
      </c>
      <c r="AE46" s="89">
        <f t="shared" si="422"/>
        <v>0.132725808075722</v>
      </c>
      <c r="AF46" s="89">
        <f t="shared" si="422"/>
        <v>0.000450669367950362</v>
      </c>
      <c r="AG46" s="89">
        <f t="shared" si="422"/>
        <v>0.0895740244265713</v>
      </c>
      <c r="AH46" s="89">
        <f t="shared" si="422"/>
        <v>0.0422943272467132</v>
      </c>
      <c r="AI46" s="89">
        <f t="shared" si="422"/>
        <v>0.0916249176660374</v>
      </c>
      <c r="AJ46" s="89">
        <f t="shared" si="422"/>
        <v>0.0886341269649541</v>
      </c>
      <c r="AK46" s="89">
        <f t="shared" si="422"/>
        <v>0.090902578249287</v>
      </c>
      <c r="AL46" s="89">
        <f t="shared" si="422"/>
        <v>0.0851215473244395</v>
      </c>
      <c r="AN46" s="89">
        <f t="shared" ref="AN46:AX46" si="423">AB46*LN(AB46)</f>
        <v>-0.178849274631599</v>
      </c>
      <c r="AO46" s="89">
        <f t="shared" si="423"/>
        <v>-0.3049795055698</v>
      </c>
      <c r="AP46" s="89">
        <f t="shared" si="423"/>
        <v>-0.214570309037827</v>
      </c>
      <c r="AQ46" s="89">
        <f t="shared" si="423"/>
        <v>-0.268035770670322</v>
      </c>
      <c r="AR46" s="89">
        <f t="shared" si="423"/>
        <v>-0.00347230679875174</v>
      </c>
      <c r="AS46" s="89">
        <f t="shared" si="423"/>
        <v>-0.216114344662066</v>
      </c>
      <c r="AT46" s="89">
        <f t="shared" si="423"/>
        <v>-0.133781284195612</v>
      </c>
      <c r="AU46" s="89">
        <f t="shared" si="423"/>
        <v>-0.218988319309335</v>
      </c>
      <c r="AV46" s="89">
        <f t="shared" si="423"/>
        <v>-0.214781612508417</v>
      </c>
      <c r="AW46" s="89">
        <f t="shared" si="423"/>
        <v>-0.217981375095667</v>
      </c>
      <c r="AX46" s="89">
        <f t="shared" si="423"/>
        <v>-0.209711834522734</v>
      </c>
      <c r="AY46" s="77" t="s">
        <v>184</v>
      </c>
      <c r="AZ46" s="110">
        <v>0.26049795615013</v>
      </c>
      <c r="BA46" s="110">
        <v>0.633345720302242</v>
      </c>
      <c r="BB46" s="110">
        <v>0.106156323547628</v>
      </c>
      <c r="BC46" s="110">
        <v>0.0806878306878307</v>
      </c>
      <c r="BD46" s="110">
        <v>0.626984126984127</v>
      </c>
      <c r="BE46" s="110">
        <v>0.292328042328042</v>
      </c>
      <c r="BF46" s="110">
        <v>0.25</v>
      </c>
      <c r="BG46" s="110">
        <v>0.75</v>
      </c>
      <c r="BH46" s="110">
        <v>0.10958605664488</v>
      </c>
      <c r="BI46" s="110">
        <v>0.581263616557734</v>
      </c>
      <c r="BJ46" s="110">
        <v>0.309150326797386</v>
      </c>
      <c r="BL46" s="89">
        <f t="shared" ref="BL46:BV46" si="424">AZ$47*P46</f>
        <v>0.108415421506489</v>
      </c>
      <c r="BM46" s="89">
        <f t="shared" si="424"/>
        <v>0.395040567860631</v>
      </c>
      <c r="BN46" s="89">
        <f t="shared" si="424"/>
        <v>0.0866356242458754</v>
      </c>
      <c r="BO46" s="89">
        <f t="shared" si="424"/>
        <v>0.090097658399677</v>
      </c>
      <c r="BP46" s="89">
        <f t="shared" si="424"/>
        <v>0.000617409769179238</v>
      </c>
      <c r="BQ46" s="89">
        <f t="shared" si="424"/>
        <v>0.122262854981669</v>
      </c>
      <c r="BR46" s="89">
        <f t="shared" si="424"/>
        <v>0.0593228381186819</v>
      </c>
      <c r="BS46" s="89">
        <f t="shared" si="424"/>
        <v>0.268346872546201</v>
      </c>
      <c r="BT46" s="89">
        <f t="shared" si="424"/>
        <v>0.093749759992195</v>
      </c>
      <c r="BU46" s="89">
        <f t="shared" si="424"/>
        <v>0.207191393523584</v>
      </c>
      <c r="BV46" s="89">
        <f t="shared" si="424"/>
        <v>0.130194925519239</v>
      </c>
      <c r="BX46" s="89">
        <f t="shared" si="6"/>
        <v>0.590091613612996</v>
      </c>
      <c r="BY46" s="89">
        <f t="shared" si="7"/>
        <v>0.212977923150525</v>
      </c>
      <c r="BZ46" s="89">
        <f t="shared" si="8"/>
        <v>0.327669710664883</v>
      </c>
      <c r="CA46" s="89">
        <f t="shared" si="9"/>
        <v>0.431136079035018</v>
      </c>
      <c r="CC46" s="89">
        <f t="shared" ref="CC46:CF46" si="425">BX46/SUM(BX$42:BX$51)</f>
        <v>0.120728736706569</v>
      </c>
      <c r="CD46" s="89">
        <f t="shared" si="425"/>
        <v>0.0623883361902583</v>
      </c>
      <c r="CE46" s="89">
        <f t="shared" si="425"/>
        <v>0.0756503000969027</v>
      </c>
      <c r="CF46" s="89">
        <f t="shared" si="425"/>
        <v>0.0885925892460421</v>
      </c>
      <c r="CH46" s="89">
        <f t="shared" ref="CH46:CK46" si="426">CC46*LN(CC46)</f>
        <v>-0.255245793231215</v>
      </c>
      <c r="CI46" s="89">
        <f t="shared" si="426"/>
        <v>-0.173088761320246</v>
      </c>
      <c r="CJ46" s="89">
        <f t="shared" si="426"/>
        <v>-0.19530137714529</v>
      </c>
      <c r="CK46" s="89">
        <f t="shared" si="426"/>
        <v>-0.214722484700638</v>
      </c>
      <c r="CL46" s="77" t="s">
        <v>184</v>
      </c>
      <c r="CM46" s="111">
        <v>0.133389037433155</v>
      </c>
      <c r="CN46" s="111">
        <v>0.0936831550802139</v>
      </c>
      <c r="CO46" s="111">
        <v>0.293917112299465</v>
      </c>
      <c r="CP46" s="111">
        <v>0.479010695187166</v>
      </c>
      <c r="CR46" s="89">
        <f t="shared" ref="CR46:CU46" si="427">CM$47*BX46</f>
        <v>0.0600734587139568</v>
      </c>
      <c r="CS46" s="89">
        <f t="shared" si="427"/>
        <v>0.0250767800438745</v>
      </c>
      <c r="CT46" s="89">
        <f t="shared" si="427"/>
        <v>0.116692403438738</v>
      </c>
      <c r="CU46" s="89">
        <f t="shared" si="427"/>
        <v>0.182941680613607</v>
      </c>
      <c r="CV46" s="87">
        <f t="shared" si="14"/>
        <v>0.384784322810176</v>
      </c>
      <c r="CX46">
        <f t="shared" si="327"/>
        <v>0.0883829310763474</v>
      </c>
    </row>
    <row r="47" spans="1:102">
      <c r="A47" s="27" t="s">
        <v>88</v>
      </c>
      <c r="B47" s="28">
        <v>2017</v>
      </c>
      <c r="C47" s="27" t="s">
        <v>84</v>
      </c>
      <c r="D47">
        <v>21950</v>
      </c>
      <c r="E47">
        <v>4.7710251</v>
      </c>
      <c r="F47">
        <v>362564</v>
      </c>
      <c r="G47">
        <v>205</v>
      </c>
      <c r="H47">
        <v>12643</v>
      </c>
      <c r="I47">
        <v>27</v>
      </c>
      <c r="J47">
        <v>12926</v>
      </c>
      <c r="K47">
        <v>30.32295</v>
      </c>
      <c r="L47">
        <v>1017300</v>
      </c>
      <c r="M47">
        <v>9570</v>
      </c>
      <c r="N47">
        <v>203102</v>
      </c>
      <c r="P47" s="90">
        <f t="shared" ref="P47:U47" si="428">(D47-MIN(D$42:D$51))/(MAX(D$42:D$51)-MIN(D$42:D$51))+0.001</f>
        <v>0.377971608832808</v>
      </c>
      <c r="Q47" s="91">
        <f t="shared" si="428"/>
        <v>1.001</v>
      </c>
      <c r="R47" s="91">
        <f t="shared" si="428"/>
        <v>0.40608434602351</v>
      </c>
      <c r="S47" s="91">
        <f t="shared" si="428"/>
        <v>0.983558139534884</v>
      </c>
      <c r="T47" s="91">
        <f t="shared" si="428"/>
        <v>0.201</v>
      </c>
      <c r="U47" s="91">
        <f t="shared" si="428"/>
        <v>0.429571428571429</v>
      </c>
      <c r="V47" s="108" cm="1">
        <f t="array" ref="V47">(MAX(J$42:J$51-J47)/(MAX(J$42:J$51)-MIN(J$42:J$51))+0.001)</f>
        <v>0.228880992594517</v>
      </c>
      <c r="W47" s="108" cm="1">
        <f t="array" ref="W47">(MAX(K$42:K$51-K47)/(MAX(K$42:K$51)-MIN(K$42:K$51))+0.001)</f>
        <v>0.593795383423956</v>
      </c>
      <c r="X47" s="91">
        <f t="shared" ref="X47:Z47" si="429">(L47-MIN(L$42:L$51))/(MAX(L$42:L$51)-MIN(L$42:L$51))+0.001</f>
        <v>0.592845515286495</v>
      </c>
      <c r="Y47" s="91">
        <f t="shared" si="429"/>
        <v>0.5773486741847</v>
      </c>
      <c r="Z47" s="91">
        <f t="shared" si="429"/>
        <v>0.395245850598123</v>
      </c>
      <c r="AB47" s="89">
        <f t="shared" ref="AB47:AL47" si="430">P47/SUM(P$42:P$51)</f>
        <v>0.0656830229638685</v>
      </c>
      <c r="AC47" s="89">
        <f t="shared" si="430"/>
        <v>0.214947206071906</v>
      </c>
      <c r="AD47" s="89">
        <f t="shared" si="430"/>
        <v>0.0946822121036777</v>
      </c>
      <c r="AE47" s="89">
        <f t="shared" si="430"/>
        <v>0.141956164199644</v>
      </c>
      <c r="AF47" s="89">
        <f t="shared" si="430"/>
        <v>0.0905845429580228</v>
      </c>
      <c r="AG47" s="89">
        <f t="shared" si="430"/>
        <v>0.0895740244265713</v>
      </c>
      <c r="AH47" s="89">
        <f t="shared" si="430"/>
        <v>0.0733582844367493</v>
      </c>
      <c r="AI47" s="89">
        <f t="shared" si="430"/>
        <v>0.111601682817991</v>
      </c>
      <c r="AJ47" s="89">
        <f t="shared" si="430"/>
        <v>0.115960221127506</v>
      </c>
      <c r="AK47" s="89">
        <f t="shared" si="430"/>
        <v>0.111324762088904</v>
      </c>
      <c r="AL47" s="89">
        <f t="shared" si="430"/>
        <v>0.0913799870396716</v>
      </c>
      <c r="AN47" s="89">
        <f t="shared" ref="AN47:AX47" si="431">AB47*LN(AB47)</f>
        <v>-0.178849274631599</v>
      </c>
      <c r="AO47" s="89">
        <f t="shared" si="431"/>
        <v>-0.330451845921804</v>
      </c>
      <c r="AP47" s="89">
        <f t="shared" si="431"/>
        <v>-0.223187668521159</v>
      </c>
      <c r="AQ47" s="89">
        <f t="shared" si="431"/>
        <v>-0.277132072133805</v>
      </c>
      <c r="AR47" s="89">
        <f t="shared" si="431"/>
        <v>-0.21753621528553</v>
      </c>
      <c r="AS47" s="89">
        <f t="shared" si="431"/>
        <v>-0.216114344662066</v>
      </c>
      <c r="AT47" s="89">
        <f t="shared" si="431"/>
        <v>-0.191641170294003</v>
      </c>
      <c r="AU47" s="89">
        <f t="shared" si="431"/>
        <v>-0.244722307270512</v>
      </c>
      <c r="AV47" s="89">
        <f t="shared" si="431"/>
        <v>-0.249837231986431</v>
      </c>
      <c r="AW47" s="89">
        <f t="shared" si="431"/>
        <v>-0.244391647071255</v>
      </c>
      <c r="AX47" s="89">
        <f t="shared" si="431"/>
        <v>-0.218647525333138</v>
      </c>
      <c r="AY47" s="77" t="s">
        <v>185</v>
      </c>
      <c r="AZ47">
        <f t="shared" ref="AZ47:BJ47" si="432">AVERAGE(AZ45:AZ46)</f>
        <v>0.286834828259403</v>
      </c>
      <c r="BA47">
        <f t="shared" si="432"/>
        <v>0.484881246133372</v>
      </c>
      <c r="BB47">
        <f t="shared" si="432"/>
        <v>0.228283925607225</v>
      </c>
      <c r="BC47">
        <f t="shared" si="432"/>
        <v>0.0979743396096935</v>
      </c>
      <c r="BD47">
        <f t="shared" si="432"/>
        <v>0.617409769179238</v>
      </c>
      <c r="BE47">
        <f t="shared" si="432"/>
        <v>0.284615891211069</v>
      </c>
      <c r="BF47">
        <f t="shared" si="432"/>
        <v>0.449551278579629</v>
      </c>
      <c r="BG47">
        <f t="shared" si="432"/>
        <v>0.550448721420371</v>
      </c>
      <c r="BH47">
        <f t="shared" si="432"/>
        <v>0.206888661182813</v>
      </c>
      <c r="BI47">
        <f t="shared" si="432"/>
        <v>0.439490116668668</v>
      </c>
      <c r="BJ47">
        <f t="shared" si="432"/>
        <v>0.353621222148519</v>
      </c>
      <c r="BL47" s="89">
        <f t="shared" ref="BL47:BV47" si="433">AZ$47*P47</f>
        <v>0.108415421506489</v>
      </c>
      <c r="BM47" s="89">
        <f t="shared" si="433"/>
        <v>0.485366127379505</v>
      </c>
      <c r="BN47" s="89">
        <f t="shared" si="433"/>
        <v>0.0927025286378897</v>
      </c>
      <c r="BO47" s="89">
        <f t="shared" si="433"/>
        <v>0.096363459188669</v>
      </c>
      <c r="BP47" s="89">
        <f t="shared" si="433"/>
        <v>0.124099363605027</v>
      </c>
      <c r="BQ47" s="89">
        <f t="shared" si="433"/>
        <v>0.122262854981669</v>
      </c>
      <c r="BR47" s="89">
        <f t="shared" si="433"/>
        <v>0.10289374286344</v>
      </c>
      <c r="BS47" s="89">
        <f t="shared" si="433"/>
        <v>0.326853909591036</v>
      </c>
      <c r="BT47" s="89">
        <f t="shared" si="433"/>
        <v>0.122653014945858</v>
      </c>
      <c r="BU47" s="89">
        <f t="shared" si="433"/>
        <v>0.253739036175935</v>
      </c>
      <c r="BV47" s="89">
        <f t="shared" si="433"/>
        <v>0.139767320737639</v>
      </c>
      <c r="BX47" s="89">
        <f t="shared" si="6"/>
        <v>0.686484077523884</v>
      </c>
      <c r="BY47" s="89">
        <f t="shared" si="7"/>
        <v>0.342725677775365</v>
      </c>
      <c r="BZ47" s="89">
        <f t="shared" si="8"/>
        <v>0.429747652454475</v>
      </c>
      <c r="CA47" s="89">
        <f t="shared" si="9"/>
        <v>0.516159371859432</v>
      </c>
      <c r="CC47" s="89">
        <f t="shared" ref="CC47:CF47" si="434">BX47/SUM(BX$42:BX$51)</f>
        <v>0.14044998020085</v>
      </c>
      <c r="CD47" s="89">
        <f t="shared" si="434"/>
        <v>0.100395780416036</v>
      </c>
      <c r="CE47" s="89">
        <f t="shared" si="434"/>
        <v>0.0992174064796912</v>
      </c>
      <c r="CF47" s="89">
        <f t="shared" si="434"/>
        <v>0.10606371732792</v>
      </c>
      <c r="CH47" s="89">
        <f t="shared" ref="CH47:CK47" si="435">CC47*LN(CC47)</f>
        <v>-0.275689809172232</v>
      </c>
      <c r="CI47" s="89">
        <f t="shared" si="435"/>
        <v>-0.230773264789969</v>
      </c>
      <c r="CJ47" s="89">
        <f t="shared" si="435"/>
        <v>-0.229236044363123</v>
      </c>
      <c r="CK47" s="89">
        <f t="shared" si="435"/>
        <v>-0.237976780951989</v>
      </c>
      <c r="CL47" s="77" t="s">
        <v>185</v>
      </c>
      <c r="CM47">
        <f t="shared" ref="CM47:CP47" si="436">AVERAGE(CM45:CM46)</f>
        <v>0.10180361375777</v>
      </c>
      <c r="CN47">
        <f t="shared" si="436"/>
        <v>0.117743565496932</v>
      </c>
      <c r="CO47">
        <f t="shared" si="436"/>
        <v>0.35612813647607</v>
      </c>
      <c r="CP47">
        <f t="shared" si="436"/>
        <v>0.424324684269228</v>
      </c>
      <c r="CR47" s="89">
        <f t="shared" ref="CR47:CU47" si="437">CM$47*BX47</f>
        <v>0.0698865598791006</v>
      </c>
      <c r="CS47" s="89">
        <f t="shared" si="437"/>
        <v>0.0403537432886241</v>
      </c>
      <c r="CT47" s="89">
        <f t="shared" si="437"/>
        <v>0.153045230623578</v>
      </c>
      <c r="CU47" s="89">
        <f t="shared" si="437"/>
        <v>0.219019162496857</v>
      </c>
      <c r="CV47" s="87">
        <f t="shared" si="14"/>
        <v>0.482304696288159</v>
      </c>
      <c r="CX47">
        <f t="shared" si="327"/>
        <v>0.111465895251339</v>
      </c>
    </row>
    <row r="48" spans="1:102">
      <c r="A48" s="27" t="s">
        <v>88</v>
      </c>
      <c r="B48" s="28">
        <v>2018</v>
      </c>
      <c r="C48" s="27" t="s">
        <v>84</v>
      </c>
      <c r="D48">
        <v>22345</v>
      </c>
      <c r="E48">
        <v>4.3134482</v>
      </c>
      <c r="F48">
        <v>372926</v>
      </c>
      <c r="G48">
        <v>208</v>
      </c>
      <c r="H48">
        <v>14952</v>
      </c>
      <c r="I48">
        <v>24</v>
      </c>
      <c r="J48">
        <v>13037</v>
      </c>
      <c r="K48">
        <v>27.683895</v>
      </c>
      <c r="L48">
        <v>1108536</v>
      </c>
      <c r="M48">
        <v>10265</v>
      </c>
      <c r="N48">
        <v>210869</v>
      </c>
      <c r="P48" s="90">
        <f t="shared" ref="P48:U48" si="438">(D48-MIN(D$42:D$51))/(MAX(D$42:D$51)-MIN(D$42:D$51))+0.001</f>
        <v>1.001</v>
      </c>
      <c r="Q48" s="91">
        <f t="shared" si="438"/>
        <v>0.001</v>
      </c>
      <c r="R48" s="91">
        <f t="shared" si="438"/>
        <v>0.448958689688559</v>
      </c>
      <c r="S48" s="91">
        <f t="shared" si="438"/>
        <v>1.001</v>
      </c>
      <c r="T48" s="91">
        <f t="shared" si="438"/>
        <v>0.401</v>
      </c>
      <c r="U48" s="91">
        <f t="shared" si="438"/>
        <v>0.215285714285714</v>
      </c>
      <c r="V48" s="108" cm="1">
        <f t="array" ref="V48">(MAX(J$42:J$51-J48)/(MAX(J$42:J$51)-MIN(J$42:J$51))+0.001)</f>
        <v>0.214459789528388</v>
      </c>
      <c r="W48" s="108" cm="1">
        <f t="array" ref="W48">(MAX(K$42:K$51-K48)/(MAX(K$42:K$51)-MIN(K$42:K$51))+0.001)</f>
        <v>0.695596527924255</v>
      </c>
      <c r="X48" s="91">
        <f t="shared" ref="X48:Z48" si="439">(L48-MIN(L$42:L$51))/(MAX(L$42:L$51)-MIN(L$42:L$51))+0.001</f>
        <v>0.708299048390362</v>
      </c>
      <c r="Y48" s="91">
        <f t="shared" si="439"/>
        <v>0.683261505638525</v>
      </c>
      <c r="Z48" s="91">
        <f t="shared" si="439"/>
        <v>0.455854039375424</v>
      </c>
      <c r="AB48" s="89">
        <f t="shared" ref="AB48:AL48" si="440">P48/SUM(P$42:P$51)</f>
        <v>0.173951440929299</v>
      </c>
      <c r="AC48" s="89">
        <f t="shared" si="440"/>
        <v>0.000214732473598308</v>
      </c>
      <c r="AD48" s="89">
        <f t="shared" si="440"/>
        <v>0.104678750360942</v>
      </c>
      <c r="AE48" s="89">
        <f t="shared" si="440"/>
        <v>0.144473534051623</v>
      </c>
      <c r="AF48" s="89">
        <f t="shared" si="440"/>
        <v>0.180718416548095</v>
      </c>
      <c r="AG48" s="89">
        <f t="shared" si="440"/>
        <v>0.04489127196902</v>
      </c>
      <c r="AH48" s="89">
        <f t="shared" si="440"/>
        <v>0.0687361674821996</v>
      </c>
      <c r="AI48" s="89">
        <f t="shared" si="440"/>
        <v>0.130734837699593</v>
      </c>
      <c r="AJ48" s="89">
        <f t="shared" si="440"/>
        <v>0.138542861770755</v>
      </c>
      <c r="AK48" s="89">
        <f t="shared" si="440"/>
        <v>0.131746945928522</v>
      </c>
      <c r="AL48" s="89">
        <f t="shared" si="440"/>
        <v>0.105392469388535</v>
      </c>
      <c r="AN48" s="89">
        <f t="shared" ref="AN48:AX48" si="441">AB48*LN(AB48)</f>
        <v>-0.304237433527868</v>
      </c>
      <c r="AO48" s="89">
        <f t="shared" si="441"/>
        <v>-0.0018136557274441</v>
      </c>
      <c r="AP48" s="89">
        <f t="shared" si="441"/>
        <v>-0.236245194421386</v>
      </c>
      <c r="AQ48" s="89">
        <f t="shared" si="441"/>
        <v>-0.27950701476022</v>
      </c>
      <c r="AR48" s="89">
        <f t="shared" si="441"/>
        <v>-0.309175808306246</v>
      </c>
      <c r="AS48" s="89">
        <f t="shared" si="441"/>
        <v>-0.139320596373572</v>
      </c>
      <c r="AT48" s="89">
        <f t="shared" si="441"/>
        <v>-0.184039697415497</v>
      </c>
      <c r="AU48" s="89">
        <f t="shared" si="441"/>
        <v>-0.26599102822043</v>
      </c>
      <c r="AV48" s="89">
        <f t="shared" si="441"/>
        <v>-0.273840430426997</v>
      </c>
      <c r="AW48" s="89">
        <f t="shared" si="441"/>
        <v>-0.267034231707196</v>
      </c>
      <c r="AX48" s="89">
        <f t="shared" si="441"/>
        <v>-0.237139811081055</v>
      </c>
      <c r="BL48" s="89">
        <f t="shared" ref="BL48:BV48" si="442">AZ$47*P48</f>
        <v>0.287121663087662</v>
      </c>
      <c r="BM48" s="89">
        <f t="shared" si="442"/>
        <v>0.000484881246133372</v>
      </c>
      <c r="BN48" s="89">
        <f t="shared" si="442"/>
        <v>0.10249005211758</v>
      </c>
      <c r="BO48" s="89">
        <f t="shared" si="442"/>
        <v>0.0980723139493031</v>
      </c>
      <c r="BP48" s="89">
        <f t="shared" si="442"/>
        <v>0.247581317440874</v>
      </c>
      <c r="BQ48" s="89">
        <f t="shared" si="442"/>
        <v>0.06127373543644</v>
      </c>
      <c r="BR48" s="89">
        <f t="shared" si="442"/>
        <v>0.0964106725864049</v>
      </c>
      <c r="BS48" s="89">
        <f t="shared" si="442"/>
        <v>0.382890219420356</v>
      </c>
      <c r="BT48" s="89">
        <f t="shared" si="442"/>
        <v>0.146539041838542</v>
      </c>
      <c r="BU48" s="89">
        <f t="shared" si="442"/>
        <v>0.300286678828285</v>
      </c>
      <c r="BV48" s="89">
        <f t="shared" si="442"/>
        <v>0.161199662525276</v>
      </c>
      <c r="BX48" s="89">
        <f t="shared" si="6"/>
        <v>0.390096596451376</v>
      </c>
      <c r="BY48" s="89">
        <f t="shared" si="7"/>
        <v>0.406927366826617</v>
      </c>
      <c r="BZ48" s="89">
        <f t="shared" si="8"/>
        <v>0.479300892006761</v>
      </c>
      <c r="CA48" s="89">
        <f t="shared" si="9"/>
        <v>0.608025383192104</v>
      </c>
      <c r="CC48" s="89">
        <f t="shared" ref="CC48:CF48" si="443">BX48/SUM(BX$42:BX$51)</f>
        <v>0.0798111144043375</v>
      </c>
      <c r="CD48" s="89">
        <f t="shared" si="443"/>
        <v>0.119202596170743</v>
      </c>
      <c r="CE48" s="89">
        <f t="shared" si="443"/>
        <v>0.110657943462183</v>
      </c>
      <c r="CF48" s="89">
        <f t="shared" si="443"/>
        <v>0.124940930819038</v>
      </c>
      <c r="CH48" s="89">
        <f t="shared" ref="CH48:CK48" si="444">CC48*LN(CC48)</f>
        <v>-0.201769880219107</v>
      </c>
      <c r="CI48" s="89">
        <f t="shared" si="444"/>
        <v>-0.253535666635526</v>
      </c>
      <c r="CJ48" s="89">
        <f t="shared" si="444"/>
        <v>-0.24359259531847</v>
      </c>
      <c r="CK48" s="89">
        <f t="shared" si="444"/>
        <v>-0.259866417023345</v>
      </c>
      <c r="CR48" s="89">
        <f t="shared" ref="CR48:CU48" si="445">CM$47*BX48</f>
        <v>0.0397132432333566</v>
      </c>
      <c r="CS48" s="89">
        <f t="shared" si="445"/>
        <v>0.0479130790684439</v>
      </c>
      <c r="CT48" s="89">
        <f t="shared" si="445"/>
        <v>0.170692533481686</v>
      </c>
      <c r="CU48" s="89">
        <f t="shared" si="445"/>
        <v>0.258000178750666</v>
      </c>
      <c r="CV48" s="87">
        <f t="shared" si="14"/>
        <v>0.516319034534152</v>
      </c>
      <c r="CX48">
        <f t="shared" si="327"/>
        <v>0.109302806275065</v>
      </c>
    </row>
    <row r="49" spans="1:102">
      <c r="A49" s="27" t="s">
        <v>88</v>
      </c>
      <c r="B49" s="28">
        <v>2019</v>
      </c>
      <c r="C49" s="27" t="s">
        <v>84</v>
      </c>
      <c r="D49">
        <v>22345</v>
      </c>
      <c r="E49">
        <v>4.3643321</v>
      </c>
      <c r="F49">
        <v>417399</v>
      </c>
      <c r="G49">
        <v>165</v>
      </c>
      <c r="H49">
        <v>17261</v>
      </c>
      <c r="I49">
        <v>23</v>
      </c>
      <c r="J49">
        <v>11019</v>
      </c>
      <c r="K49">
        <v>25.04484</v>
      </c>
      <c r="L49">
        <v>1167013</v>
      </c>
      <c r="M49">
        <v>10960</v>
      </c>
      <c r="N49">
        <v>236645</v>
      </c>
      <c r="P49" s="90">
        <f t="shared" ref="P49:U49" si="446">(D49-MIN(D$42:D$51))/(MAX(D$42:D$51)-MIN(D$42:D$51))+0.001</f>
        <v>1.001</v>
      </c>
      <c r="Q49" s="91">
        <f t="shared" si="446"/>
        <v>0.112202947526417</v>
      </c>
      <c r="R49" s="91">
        <f t="shared" si="446"/>
        <v>0.632972459792373</v>
      </c>
      <c r="S49" s="91">
        <f t="shared" si="446"/>
        <v>0.751</v>
      </c>
      <c r="T49" s="91">
        <f t="shared" si="446"/>
        <v>0.601</v>
      </c>
      <c r="U49" s="91">
        <f t="shared" si="446"/>
        <v>0.143857142857143</v>
      </c>
      <c r="V49" s="108" cm="1">
        <f t="array" ref="V49">(MAX(J$42:J$51-J49)/(MAX(J$42:J$51)-MIN(J$42:J$51))+0.001)</f>
        <v>0.476639859685592</v>
      </c>
      <c r="W49" s="108" cm="1">
        <f t="array" ref="W49">(MAX(K$42:K$51-K49)/(MAX(K$42:K$51)-MIN(K$42:K$51))+0.001)</f>
        <v>0.797397672424554</v>
      </c>
      <c r="X49" s="91">
        <f t="shared" ref="X49:Z49" si="447">(L49-MIN(L$42:L$51))/(MAX(L$42:L$51)-MIN(L$42:L$51))+0.001</f>
        <v>0.782298086657218</v>
      </c>
      <c r="Y49" s="91">
        <f t="shared" si="447"/>
        <v>0.78917433709235</v>
      </c>
      <c r="Z49" s="91">
        <f t="shared" si="447"/>
        <v>0.656991759720954</v>
      </c>
      <c r="AB49" s="89">
        <f t="shared" ref="AB49:AL49" si="448">P49/SUM(P$42:P$51)</f>
        <v>0.173951440929299</v>
      </c>
      <c r="AC49" s="89">
        <f t="shared" si="448"/>
        <v>0.0240936164673686</v>
      </c>
      <c r="AD49" s="89">
        <f t="shared" si="448"/>
        <v>0.147583213390792</v>
      </c>
      <c r="AE49" s="89">
        <f t="shared" si="448"/>
        <v>0.108391232839929</v>
      </c>
      <c r="AF49" s="89">
        <f t="shared" si="448"/>
        <v>0.270852290138168</v>
      </c>
      <c r="AG49" s="89">
        <f t="shared" si="448"/>
        <v>0.0299970211498362</v>
      </c>
      <c r="AH49" s="89">
        <f t="shared" si="448"/>
        <v>0.152767086529777</v>
      </c>
      <c r="AI49" s="89">
        <f t="shared" si="448"/>
        <v>0.149867992581196</v>
      </c>
      <c r="AJ49" s="89">
        <f t="shared" si="448"/>
        <v>0.153017028512997</v>
      </c>
      <c r="AK49" s="89">
        <f t="shared" si="448"/>
        <v>0.152169129768139</v>
      </c>
      <c r="AL49" s="89">
        <f t="shared" si="448"/>
        <v>0.151895075932157</v>
      </c>
      <c r="AN49" s="89">
        <f t="shared" ref="AN49:AX49" si="449">AB49*LN(AB49)</f>
        <v>-0.304237433527868</v>
      </c>
      <c r="AO49" s="89">
        <f t="shared" si="449"/>
        <v>-0.0897681974265237</v>
      </c>
      <c r="AP49" s="89">
        <f t="shared" si="449"/>
        <v>-0.282380275227167</v>
      </c>
      <c r="AQ49" s="89">
        <f t="shared" si="449"/>
        <v>-0.240846194207649</v>
      </c>
      <c r="AR49" s="89">
        <f t="shared" si="449"/>
        <v>-0.35378229436446</v>
      </c>
      <c r="AS49" s="89">
        <f t="shared" si="449"/>
        <v>-0.105189270111299</v>
      </c>
      <c r="AT49" s="89">
        <f t="shared" si="449"/>
        <v>-0.28702503930767</v>
      </c>
      <c r="AU49" s="89">
        <f t="shared" si="449"/>
        <v>-0.284449513135744</v>
      </c>
      <c r="AV49" s="89">
        <f t="shared" si="449"/>
        <v>-0.287244494173671</v>
      </c>
      <c r="AW49" s="89">
        <f t="shared" si="449"/>
        <v>-0.286498358709444</v>
      </c>
      <c r="AX49" s="89">
        <f t="shared" si="449"/>
        <v>-0.286256187279215</v>
      </c>
      <c r="BL49" s="89">
        <f t="shared" ref="BL49:BV49" si="450">AZ$47*P49</f>
        <v>0.287121663087662</v>
      </c>
      <c r="BM49" s="89">
        <f t="shared" si="450"/>
        <v>0.0544051050164464</v>
      </c>
      <c r="BN49" s="89">
        <f t="shared" si="450"/>
        <v>0.144497437922665</v>
      </c>
      <c r="BO49" s="89">
        <f t="shared" si="450"/>
        <v>0.0735787290468798</v>
      </c>
      <c r="BP49" s="89">
        <f t="shared" si="450"/>
        <v>0.371063271276722</v>
      </c>
      <c r="BQ49" s="89">
        <f t="shared" si="450"/>
        <v>0.0409440289213638</v>
      </c>
      <c r="BR49" s="89">
        <f t="shared" si="450"/>
        <v>0.214274058343673</v>
      </c>
      <c r="BS49" s="89">
        <f t="shared" si="450"/>
        <v>0.438926529249676</v>
      </c>
      <c r="BT49" s="89">
        <f t="shared" si="450"/>
        <v>0.161848603794388</v>
      </c>
      <c r="BU49" s="89">
        <f t="shared" si="450"/>
        <v>0.346834321480636</v>
      </c>
      <c r="BV49" s="89">
        <f t="shared" si="450"/>
        <v>0.23232622901403</v>
      </c>
      <c r="BX49" s="89">
        <f t="shared" si="6"/>
        <v>0.486024206026773</v>
      </c>
      <c r="BY49" s="89">
        <f t="shared" si="7"/>
        <v>0.485586029244965</v>
      </c>
      <c r="BZ49" s="89">
        <f t="shared" si="8"/>
        <v>0.653200587593349</v>
      </c>
      <c r="CA49" s="89">
        <f t="shared" si="9"/>
        <v>0.741009154289053</v>
      </c>
      <c r="CC49" s="89">
        <f t="shared" ref="CC49:CF49" si="451">BX49/SUM(BX$42:BX$51)</f>
        <v>0.0994372518585025</v>
      </c>
      <c r="CD49" s="89">
        <f t="shared" si="451"/>
        <v>0.142244341543401</v>
      </c>
      <c r="CE49" s="89">
        <f t="shared" si="451"/>
        <v>0.150806799855382</v>
      </c>
      <c r="CF49" s="89">
        <f t="shared" si="451"/>
        <v>0.152267283639129</v>
      </c>
      <c r="CH49" s="89">
        <f t="shared" ref="CH49:CK49" si="452">CC49*LN(CC49)</f>
        <v>-0.229523895553204</v>
      </c>
      <c r="CI49" s="89">
        <f t="shared" si="452"/>
        <v>-0.277406192946286</v>
      </c>
      <c r="CJ49" s="89">
        <f t="shared" si="452"/>
        <v>-0.285289628133291</v>
      </c>
      <c r="CK49" s="89">
        <f t="shared" si="452"/>
        <v>-0.286584973634376</v>
      </c>
      <c r="CR49" s="89">
        <f t="shared" ref="CR49:CU49" si="453">CM$47*BX49</f>
        <v>0.0494790205472765</v>
      </c>
      <c r="CS49" s="89">
        <f t="shared" si="453"/>
        <v>0.0571746304387997</v>
      </c>
      <c r="CT49" s="89">
        <f t="shared" si="453"/>
        <v>0.232623108004693</v>
      </c>
      <c r="CU49" s="89">
        <f t="shared" si="453"/>
        <v>0.314428475434311</v>
      </c>
      <c r="CV49" s="87">
        <f t="shared" si="14"/>
        <v>0.65370523442508</v>
      </c>
      <c r="CX49">
        <f t="shared" si="327"/>
        <v>0.144898869221746</v>
      </c>
    </row>
    <row r="50" spans="1:102">
      <c r="A50" s="27" t="s">
        <v>88</v>
      </c>
      <c r="B50" s="28">
        <v>2020</v>
      </c>
      <c r="C50" s="27" t="s">
        <v>84</v>
      </c>
      <c r="D50">
        <v>22345</v>
      </c>
      <c r="E50">
        <v>4.4152159</v>
      </c>
      <c r="F50">
        <v>461872</v>
      </c>
      <c r="G50">
        <v>146</v>
      </c>
      <c r="H50">
        <v>19570</v>
      </c>
      <c r="I50">
        <v>22</v>
      </c>
      <c r="J50">
        <v>9001</v>
      </c>
      <c r="K50">
        <v>22.405785</v>
      </c>
      <c r="L50">
        <v>1221203</v>
      </c>
      <c r="M50">
        <v>11655</v>
      </c>
      <c r="N50">
        <v>272621</v>
      </c>
      <c r="P50" s="90">
        <f t="shared" ref="P50:U50" si="454">(D50-MIN(D$42:D$51))/(MAX(D$42:D$51)-MIN(D$42:D$51))+0.001</f>
        <v>1.001</v>
      </c>
      <c r="Q50" s="91">
        <f t="shared" si="454"/>
        <v>0.22340567651033</v>
      </c>
      <c r="R50" s="91">
        <f t="shared" si="454"/>
        <v>0.816986229896186</v>
      </c>
      <c r="S50" s="91">
        <f t="shared" si="454"/>
        <v>0.64053488372093</v>
      </c>
      <c r="T50" s="91">
        <f t="shared" si="454"/>
        <v>0.801</v>
      </c>
      <c r="U50" s="91">
        <f t="shared" si="454"/>
        <v>0.0724285714285714</v>
      </c>
      <c r="V50" s="108" cm="1">
        <f t="array" ref="V50">(MAX(J$42:J$51-J50)/(MAX(J$42:J$51)-MIN(J$42:J$51))+0.001)</f>
        <v>0.738819929842796</v>
      </c>
      <c r="W50" s="108" cm="1">
        <f t="array" ref="W50">(MAX(K$42:K$51-K50)/(MAX(K$42:K$51)-MIN(K$42:K$51))+0.001)</f>
        <v>0.899198816924853</v>
      </c>
      <c r="X50" s="91">
        <f t="shared" ref="X50:Z50" si="455">(L50-MIN(L$42:L$51))/(MAX(L$42:L$51)-MIN(L$42:L$51))+0.001</f>
        <v>0.850872190726868</v>
      </c>
      <c r="Y50" s="91">
        <f t="shared" si="455"/>
        <v>0.895087168546175</v>
      </c>
      <c r="Z50" s="91">
        <f t="shared" si="455"/>
        <v>0.93772308448627</v>
      </c>
      <c r="AB50" s="89">
        <f t="shared" ref="AB50:AL50" si="456">P50/SUM(P$42:P$51)</f>
        <v>0.173951440929299</v>
      </c>
      <c r="AC50" s="89">
        <f t="shared" si="456"/>
        <v>0.0479724535329667</v>
      </c>
      <c r="AD50" s="89">
        <f t="shared" si="456"/>
        <v>0.190487676420643</v>
      </c>
      <c r="AE50" s="89">
        <f t="shared" si="456"/>
        <v>0.092447890444064</v>
      </c>
      <c r="AF50" s="89">
        <f t="shared" si="456"/>
        <v>0.36098616372824</v>
      </c>
      <c r="AG50" s="89">
        <f t="shared" si="456"/>
        <v>0.0151027703306524</v>
      </c>
      <c r="AH50" s="89">
        <f t="shared" si="456"/>
        <v>0.236798005577354</v>
      </c>
      <c r="AI50" s="89">
        <f t="shared" si="456"/>
        <v>0.169001147462798</v>
      </c>
      <c r="AJ50" s="89">
        <f t="shared" si="456"/>
        <v>0.166430081435721</v>
      </c>
      <c r="AK50" s="89">
        <f t="shared" si="456"/>
        <v>0.172591313607757</v>
      </c>
      <c r="AL50" s="89">
        <f t="shared" si="456"/>
        <v>0.216799551918087</v>
      </c>
      <c r="AN50" s="89">
        <f t="shared" ref="AN50:AX50" si="457">AB50*LN(AB50)</f>
        <v>-0.304237433527868</v>
      </c>
      <c r="AO50" s="89">
        <f t="shared" si="457"/>
        <v>-0.145698497086796</v>
      </c>
      <c r="AP50" s="89">
        <f t="shared" si="457"/>
        <v>-0.315860526996925</v>
      </c>
      <c r="AQ50" s="89">
        <f t="shared" si="457"/>
        <v>-0.220128609335201</v>
      </c>
      <c r="AR50" s="89">
        <f t="shared" si="457"/>
        <v>-0.367814451297484</v>
      </c>
      <c r="AS50" s="89">
        <f t="shared" si="457"/>
        <v>-0.0633240596602958</v>
      </c>
      <c r="AT50" s="89">
        <f t="shared" si="457"/>
        <v>-0.341118845600131</v>
      </c>
      <c r="AU50" s="89">
        <f t="shared" si="457"/>
        <v>-0.300458651883556</v>
      </c>
      <c r="AV50" s="89">
        <f t="shared" si="457"/>
        <v>-0.29843909161057</v>
      </c>
      <c r="AW50" s="89">
        <f t="shared" si="457"/>
        <v>-0.303213395263965</v>
      </c>
      <c r="AX50" s="89">
        <f t="shared" si="457"/>
        <v>-0.331439269104308</v>
      </c>
      <c r="BL50" s="89">
        <f t="shared" ref="BL50:BV50" si="458">AZ$47*P50</f>
        <v>0.287121663087662</v>
      </c>
      <c r="BM50" s="89">
        <f t="shared" si="458"/>
        <v>0.108325222819598</v>
      </c>
      <c r="BN50" s="89">
        <f t="shared" si="458"/>
        <v>0.186504823727748</v>
      </c>
      <c r="BO50" s="89">
        <f t="shared" si="458"/>
        <v>0.0627559822295299</v>
      </c>
      <c r="BP50" s="89">
        <f t="shared" si="458"/>
        <v>0.494545225112569</v>
      </c>
      <c r="BQ50" s="89">
        <f t="shared" si="458"/>
        <v>0.0206143224062874</v>
      </c>
      <c r="BR50" s="89">
        <f t="shared" si="458"/>
        <v>0.332137444100941</v>
      </c>
      <c r="BS50" s="89">
        <f t="shared" si="458"/>
        <v>0.494962839078996</v>
      </c>
      <c r="BT50" s="89">
        <f t="shared" si="458"/>
        <v>0.176035808377169</v>
      </c>
      <c r="BU50" s="89">
        <f t="shared" si="458"/>
        <v>0.393381964132986</v>
      </c>
      <c r="BV50" s="89">
        <f t="shared" si="458"/>
        <v>0.331598783172914</v>
      </c>
      <c r="BX50" s="89">
        <f t="shared" si="6"/>
        <v>0.581951709635009</v>
      </c>
      <c r="BY50" s="89">
        <f t="shared" si="7"/>
        <v>0.577915529748387</v>
      </c>
      <c r="BZ50" s="89">
        <f t="shared" si="8"/>
        <v>0.827100283179937</v>
      </c>
      <c r="CA50" s="89">
        <f t="shared" si="9"/>
        <v>0.901016555683068</v>
      </c>
      <c r="CC50" s="89">
        <f t="shared" ref="CC50:CF50" si="459">BX50/SUM(BX$42:BX$51)</f>
        <v>0.119063367632506</v>
      </c>
      <c r="CD50" s="89">
        <f t="shared" si="459"/>
        <v>0.169290731293454</v>
      </c>
      <c r="CE50" s="89">
        <f t="shared" si="459"/>
        <v>0.190955656248581</v>
      </c>
      <c r="CF50" s="89">
        <f t="shared" si="459"/>
        <v>0.185146624240256</v>
      </c>
      <c r="CH50" s="89">
        <f t="shared" ref="CH50:CK50" si="460">CC50*LN(CC50)</f>
        <v>-0.25337868437417</v>
      </c>
      <c r="CI50" s="89">
        <f t="shared" si="460"/>
        <v>-0.300683656641217</v>
      </c>
      <c r="CJ50" s="89">
        <f t="shared" si="460"/>
        <v>-0.316167961856465</v>
      </c>
      <c r="CK50" s="89">
        <f t="shared" si="460"/>
        <v>-0.312269630305723</v>
      </c>
      <c r="CR50" s="89">
        <f t="shared" ref="CR50:CU50" si="461">CM$47*BX50</f>
        <v>0.0592447870733564</v>
      </c>
      <c r="CS50" s="89">
        <f t="shared" si="461"/>
        <v>0.0680458350286234</v>
      </c>
      <c r="CT50" s="89">
        <f t="shared" si="461"/>
        <v>0.2945536825277</v>
      </c>
      <c r="CU50" s="89">
        <f t="shared" si="461"/>
        <v>0.382323565511566</v>
      </c>
      <c r="CV50" s="87">
        <f t="shared" si="14"/>
        <v>0.804167870141246</v>
      </c>
      <c r="CX50">
        <f t="shared" si="327"/>
        <v>0.181299758778162</v>
      </c>
    </row>
    <row r="51" spans="1:102">
      <c r="A51" s="7" t="s">
        <v>88</v>
      </c>
      <c r="B51" s="9">
        <v>2021</v>
      </c>
      <c r="C51" s="8" t="s">
        <v>84</v>
      </c>
      <c r="D51">
        <v>22345</v>
      </c>
      <c r="E51">
        <v>4.4660998</v>
      </c>
      <c r="F51">
        <v>506345</v>
      </c>
      <c r="G51">
        <v>145</v>
      </c>
      <c r="H51">
        <v>21879</v>
      </c>
      <c r="I51">
        <v>21</v>
      </c>
      <c r="J51">
        <v>6983</v>
      </c>
      <c r="K51">
        <v>19.766729</v>
      </c>
      <c r="L51">
        <v>1339840</v>
      </c>
      <c r="M51">
        <v>12350</v>
      </c>
      <c r="N51">
        <v>280730</v>
      </c>
      <c r="P51" s="90">
        <f t="shared" ref="P51:S51" si="462">(D51-MIN(D$42:D$51))/(MAX(D$42:D$51)-MIN(D$42:D$51))+0.001</f>
        <v>1.001</v>
      </c>
      <c r="Q51" s="91">
        <f t="shared" si="462"/>
        <v>0.334608624036747</v>
      </c>
      <c r="R51" s="91">
        <f t="shared" si="462"/>
        <v>1.001</v>
      </c>
      <c r="S51" s="91">
        <f t="shared" si="462"/>
        <v>0.634720930232558</v>
      </c>
      <c r="T51" s="91">
        <v>0.001</v>
      </c>
      <c r="U51" s="91">
        <f t="shared" ref="U51:Z51" si="463">(I51-MIN(I$42:I$51))/(MAX(I$42:I$51)-MIN(I$42:I$51))+0.001</f>
        <v>0.001</v>
      </c>
      <c r="V51" s="108" cm="1">
        <f t="array" ref="V51">(MAX(J$42:J$51-J51)/(MAX(J$42:J$51)-MIN(J$42:J$51))+0.001)</f>
        <v>1.001</v>
      </c>
      <c r="W51" s="108" cm="1">
        <f t="array" ref="W51">(MAX(K$42:K$51-K51)/(MAX(K$42:K$51)-MIN(K$42:K$51))+0.001)</f>
        <v>1.001</v>
      </c>
      <c r="X51" s="91">
        <f t="shared" si="463"/>
        <v>1.001</v>
      </c>
      <c r="Y51" s="91">
        <f t="shared" si="463"/>
        <v>1.001</v>
      </c>
      <c r="Z51" s="91">
        <f t="shared" si="463"/>
        <v>1.001</v>
      </c>
      <c r="AB51" s="89">
        <f t="shared" ref="AB51:AL51" si="464">P51/SUM(P$42:P$51)</f>
        <v>0.173951440929299</v>
      </c>
      <c r="AC51" s="89">
        <f t="shared" si="464"/>
        <v>0.071851337526737</v>
      </c>
      <c r="AD51" s="89">
        <f t="shared" si="464"/>
        <v>0.233392139450493</v>
      </c>
      <c r="AE51" s="89">
        <f t="shared" si="464"/>
        <v>0.0916087671600712</v>
      </c>
      <c r="AF51" s="89">
        <f t="shared" si="464"/>
        <v>0.000450669367950362</v>
      </c>
      <c r="AG51" s="89">
        <f t="shared" si="464"/>
        <v>0.000208519511468573</v>
      </c>
      <c r="AH51" s="89">
        <f t="shared" si="464"/>
        <v>0.320828924624932</v>
      </c>
      <c r="AI51" s="89">
        <f t="shared" si="464"/>
        <v>0.188134309594402</v>
      </c>
      <c r="AJ51" s="89">
        <f t="shared" si="464"/>
        <v>0.195794989344803</v>
      </c>
      <c r="AK51" s="89">
        <f t="shared" si="464"/>
        <v>0.193013497447374</v>
      </c>
      <c r="AL51" s="89">
        <f t="shared" si="464"/>
        <v>0.231429038124723</v>
      </c>
      <c r="AN51" s="89">
        <f t="shared" ref="AN51:AX51" si="465">AB51*LN(AB51)</f>
        <v>-0.304237433527868</v>
      </c>
      <c r="AO51" s="89">
        <f t="shared" si="465"/>
        <v>-0.189195784187276</v>
      </c>
      <c r="AP51" s="89">
        <f t="shared" si="465"/>
        <v>-0.339593787206219</v>
      </c>
      <c r="AQ51" s="89">
        <f t="shared" si="465"/>
        <v>-0.218965867842446</v>
      </c>
      <c r="AR51" s="89">
        <f t="shared" si="465"/>
        <v>-0.00347230679875174</v>
      </c>
      <c r="AS51" s="89">
        <f t="shared" si="465"/>
        <v>-0.00176730251970305</v>
      </c>
      <c r="AT51" s="89">
        <f t="shared" si="465"/>
        <v>-0.3647334784382</v>
      </c>
      <c r="AU51" s="89">
        <f t="shared" si="465"/>
        <v>-0.314297019290999</v>
      </c>
      <c r="AV51" s="89">
        <f t="shared" si="465"/>
        <v>-0.319280371180145</v>
      </c>
      <c r="AW51" s="89">
        <f t="shared" si="465"/>
        <v>-0.317506268645055</v>
      </c>
      <c r="AX51" s="89">
        <f t="shared" si="465"/>
        <v>-0.338692227690564</v>
      </c>
      <c r="AY51" s="81" t="s">
        <v>170</v>
      </c>
      <c r="BL51" s="89">
        <f t="shared" ref="BL51:BV51" si="466">AZ$47*P51</f>
        <v>0.287121663087662</v>
      </c>
      <c r="BM51" s="89">
        <f t="shared" si="466"/>
        <v>0.162245446589911</v>
      </c>
      <c r="BN51" s="89">
        <f t="shared" si="466"/>
        <v>0.228512209532833</v>
      </c>
      <c r="BO51" s="89">
        <f t="shared" si="466"/>
        <v>0.0621863639759852</v>
      </c>
      <c r="BP51" s="89">
        <f t="shared" si="466"/>
        <v>0.000617409769179238</v>
      </c>
      <c r="BQ51" s="89">
        <f t="shared" si="466"/>
        <v>0.000284615891211069</v>
      </c>
      <c r="BR51" s="89">
        <f t="shared" si="466"/>
        <v>0.450000829858208</v>
      </c>
      <c r="BS51" s="89">
        <f t="shared" si="466"/>
        <v>0.550999170141792</v>
      </c>
      <c r="BT51" s="89">
        <f t="shared" si="466"/>
        <v>0.207095549843996</v>
      </c>
      <c r="BU51" s="89">
        <f t="shared" si="466"/>
        <v>0.439929606785337</v>
      </c>
      <c r="BV51" s="89">
        <f t="shared" si="466"/>
        <v>0.353974843370667</v>
      </c>
      <c r="BX51" s="89">
        <f t="shared" si="6"/>
        <v>0.677879319210406</v>
      </c>
      <c r="BY51" s="89">
        <f t="shared" si="7"/>
        <v>0.0630883896363755</v>
      </c>
      <c r="BZ51" s="89">
        <f t="shared" si="8"/>
        <v>1.001</v>
      </c>
      <c r="CA51" s="89">
        <f t="shared" si="9"/>
        <v>1.001</v>
      </c>
      <c r="CC51" s="89">
        <f t="shared" ref="CC51:CF51" si="467">BX51/SUM(BX$42:BX$51)</f>
        <v>0.138689505086671</v>
      </c>
      <c r="CD51" s="89">
        <f t="shared" si="467"/>
        <v>0.0184806932291963</v>
      </c>
      <c r="CE51" s="89">
        <f t="shared" si="467"/>
        <v>0.23110451754403</v>
      </c>
      <c r="CF51" s="89">
        <f t="shared" si="467"/>
        <v>0.205691859595182</v>
      </c>
      <c r="CH51" s="89">
        <f t="shared" ref="CH51:CK51" si="468">CC51*LN(CC51)</f>
        <v>-0.273983561119624</v>
      </c>
      <c r="CI51" s="89">
        <f t="shared" si="468"/>
        <v>-0.0737569770933882</v>
      </c>
      <c r="CJ51" s="89">
        <f t="shared" si="468"/>
        <v>-0.338541590612863</v>
      </c>
      <c r="CK51" s="89">
        <f t="shared" si="468"/>
        <v>-0.325276181938509</v>
      </c>
      <c r="CL51" s="81" t="s">
        <v>170</v>
      </c>
      <c r="CR51" s="89">
        <f t="shared" ref="CR51:CU51" si="469">CM$47*BX51</f>
        <v>0.0690105643872763</v>
      </c>
      <c r="CS51" s="89">
        <f t="shared" si="469"/>
        <v>0.00742825193724655</v>
      </c>
      <c r="CT51" s="89">
        <f t="shared" si="469"/>
        <v>0.356484264612546</v>
      </c>
      <c r="CU51" s="89">
        <f t="shared" si="469"/>
        <v>0.424749008953497</v>
      </c>
      <c r="CV51" s="87">
        <f t="shared" si="14"/>
        <v>0.857672089890566</v>
      </c>
      <c r="CX51">
        <f t="shared" si="327"/>
        <v>0.212747414499911</v>
      </c>
    </row>
    <row r="52" spans="1:102">
      <c r="A52" s="5" t="s">
        <v>92</v>
      </c>
      <c r="B52" s="6">
        <v>2012</v>
      </c>
      <c r="C52" s="5" t="s">
        <v>84</v>
      </c>
      <c r="D52">
        <v>23674</v>
      </c>
      <c r="E52">
        <v>3.6545155</v>
      </c>
      <c r="F52">
        <v>215886</v>
      </c>
      <c r="G52">
        <v>2</v>
      </c>
      <c r="H52">
        <v>300</v>
      </c>
      <c r="I52">
        <v>9</v>
      </c>
      <c r="J52">
        <v>7339</v>
      </c>
      <c r="K52">
        <v>28.062111</v>
      </c>
      <c r="L52">
        <v>405000</v>
      </c>
      <c r="M52">
        <v>5470</v>
      </c>
      <c r="N52">
        <v>129472</v>
      </c>
      <c r="P52" s="112">
        <f t="shared" ref="P52:T52" si="470">(D52-MIN(D$52:D$61))/(MAX(D$52:D$61)-MIN(D$52:D$61))+0.001</f>
        <v>0.108569721115538</v>
      </c>
      <c r="Q52" s="113">
        <f t="shared" si="470"/>
        <v>0.001</v>
      </c>
      <c r="R52" s="113">
        <f t="shared" si="470"/>
        <v>0.001</v>
      </c>
      <c r="S52" s="113">
        <f t="shared" si="470"/>
        <v>0.001</v>
      </c>
      <c r="T52" s="113">
        <f t="shared" si="470"/>
        <v>0.401</v>
      </c>
      <c r="U52" s="113">
        <f t="shared" ref="U52:Z52" si="471">(I52-MIN(I$52:I$61))/(MAX(I$52:I$61)-MIN(I$52:I$61))+0.001</f>
        <v>0.667666666666667</v>
      </c>
      <c r="V52" s="108" cm="1">
        <f t="array" ref="V52">(MAX(J$52:J$61-J52)/(MAX(J$52:J$61)-MIN(J$52:J$61))+0.001)</f>
        <v>0.0658396919219058</v>
      </c>
      <c r="W52" s="108" cm="1">
        <f t="array" ref="W52">(MAX(K$52:K$61-K52)/(MAX(K$52:K$61)-MIN(K$52:K$61))+0.001)</f>
        <v>0.001</v>
      </c>
      <c r="X52" s="113">
        <f t="shared" si="471"/>
        <v>0.001</v>
      </c>
      <c r="Y52" s="113">
        <f t="shared" si="471"/>
        <v>0.001</v>
      </c>
      <c r="Z52" s="113">
        <f t="shared" si="471"/>
        <v>0.001</v>
      </c>
      <c r="AA52" s="80"/>
      <c r="AB52" s="80">
        <f t="shared" ref="AB52:AL52" si="472">P52/SUM(P$52:P$61)</f>
        <v>0.0248978995166787</v>
      </c>
      <c r="AC52" s="80">
        <f t="shared" si="472"/>
        <v>0.000232784204270045</v>
      </c>
      <c r="AD52" s="80">
        <f t="shared" si="472"/>
        <v>0.000226344781159439</v>
      </c>
      <c r="AE52" s="80">
        <f t="shared" si="472"/>
        <v>0.000678037927746583</v>
      </c>
      <c r="AF52" s="80">
        <f t="shared" si="472"/>
        <v>0.0656301145662848</v>
      </c>
      <c r="AG52" s="80">
        <f t="shared" si="472"/>
        <v>0.166500415627598</v>
      </c>
      <c r="AH52" s="80">
        <f t="shared" si="472"/>
        <v>0.0173807723642395</v>
      </c>
      <c r="AI52" s="80">
        <f t="shared" si="472"/>
        <v>0.000157027646500704</v>
      </c>
      <c r="AJ52" s="80">
        <f t="shared" si="472"/>
        <v>0.000182282232897557</v>
      </c>
      <c r="AK52" s="80">
        <f t="shared" si="472"/>
        <v>0.000193085534473885</v>
      </c>
      <c r="AL52" s="80">
        <f t="shared" si="472"/>
        <v>0.000218186118173958</v>
      </c>
      <c r="AM52" s="80"/>
      <c r="AN52" s="80">
        <f t="shared" ref="AN52:AX52" si="473">AB52*LN(AB52)</f>
        <v>-0.0919472416864098</v>
      </c>
      <c r="AO52" s="80">
        <f t="shared" si="473"/>
        <v>-0.00194733267872961</v>
      </c>
      <c r="AP52" s="80">
        <f t="shared" si="473"/>
        <v>-0.0018998138616495</v>
      </c>
      <c r="AQ52" s="80">
        <f t="shared" si="473"/>
        <v>-0.00494717310288586</v>
      </c>
      <c r="AR52" s="80">
        <f t="shared" si="473"/>
        <v>-0.178758096656054</v>
      </c>
      <c r="AS52" s="80">
        <f t="shared" si="473"/>
        <v>-0.298494864424416</v>
      </c>
      <c r="AT52" s="80">
        <f t="shared" si="473"/>
        <v>-0.070433680640537</v>
      </c>
      <c r="AU52" s="80">
        <f t="shared" si="473"/>
        <v>-0.00137541908024513</v>
      </c>
      <c r="AV52" s="80">
        <f t="shared" si="473"/>
        <v>-0.00156944170257326</v>
      </c>
      <c r="AW52" s="80">
        <f t="shared" si="473"/>
        <v>-0.00165134033879413</v>
      </c>
      <c r="AX52" s="80">
        <f t="shared" si="473"/>
        <v>-0.00183934434555592</v>
      </c>
      <c r="AY52" s="80"/>
      <c r="AZ52" s="80">
        <f t="shared" ref="AZ52:BJ52" si="474">SUM(AN52:AN61)</f>
        <v>-1.81949254515613</v>
      </c>
      <c r="BA52" s="80">
        <f t="shared" si="474"/>
        <v>-1.97703706736843</v>
      </c>
      <c r="BB52" s="80">
        <f t="shared" si="474"/>
        <v>-2.05325542576074</v>
      </c>
      <c r="BC52" s="80">
        <f t="shared" si="474"/>
        <v>-1.17573204867969</v>
      </c>
      <c r="BD52" s="80">
        <f t="shared" si="474"/>
        <v>-2.10322212473978</v>
      </c>
      <c r="BE52" s="80">
        <f t="shared" si="474"/>
        <v>-1.55526337958749</v>
      </c>
      <c r="BF52" s="80">
        <f t="shared" si="474"/>
        <v>-1.96328573439182</v>
      </c>
      <c r="BG52" s="80">
        <f t="shared" si="474"/>
        <v>-2.0314602207896</v>
      </c>
      <c r="BH52" s="80">
        <f t="shared" si="474"/>
        <v>-2.06893371860532</v>
      </c>
      <c r="BI52" s="80">
        <f t="shared" si="474"/>
        <v>-2.06251811767811</v>
      </c>
      <c r="BJ52" s="80">
        <f t="shared" si="474"/>
        <v>-2.04678951815388</v>
      </c>
      <c r="BK52" s="80"/>
      <c r="BL52" s="80">
        <f t="shared" ref="BL52:BV52" si="475">AZ$57*P52</f>
        <v>0.0389287599317225</v>
      </c>
      <c r="BM52" s="80">
        <f t="shared" si="475"/>
        <v>0.000470527861503138</v>
      </c>
      <c r="BN52" s="80">
        <f t="shared" si="475"/>
        <v>0.000170912131786564</v>
      </c>
      <c r="BO52" s="80">
        <f t="shared" si="475"/>
        <v>0.000312066254946972</v>
      </c>
      <c r="BP52" s="80">
        <f t="shared" si="475"/>
        <v>0.144987649449144</v>
      </c>
      <c r="BQ52" s="80">
        <f t="shared" si="475"/>
        <v>0.217905391505562</v>
      </c>
      <c r="BR52" s="80">
        <f t="shared" si="475"/>
        <v>0.0265281909118895</v>
      </c>
      <c r="BS52" s="80">
        <f t="shared" si="475"/>
        <v>0.000597079054632345</v>
      </c>
      <c r="BT52" s="80">
        <f t="shared" si="475"/>
        <v>0.000214934847777436</v>
      </c>
      <c r="BU52" s="80">
        <f t="shared" si="475"/>
        <v>0.00045517080283317</v>
      </c>
      <c r="BV52" s="80">
        <f t="shared" si="475"/>
        <v>0.000329894349389394</v>
      </c>
      <c r="BW52" s="80"/>
      <c r="BX52" s="80">
        <f t="shared" si="6"/>
        <v>0.0395701999250122</v>
      </c>
      <c r="BY52" s="80">
        <f t="shared" si="7"/>
        <v>0.363205107209653</v>
      </c>
      <c r="BZ52" s="80">
        <f t="shared" si="8"/>
        <v>0.0271252699665218</v>
      </c>
      <c r="CA52" s="80">
        <f t="shared" si="9"/>
        <v>0.001</v>
      </c>
      <c r="CB52" s="80"/>
      <c r="CC52" s="80">
        <f t="shared" ref="CC52:CF52" si="476">BX52/SUM(BX$52:BX$61)</f>
        <v>0.00911768940150104</v>
      </c>
      <c r="CD52" s="80">
        <f t="shared" si="476"/>
        <v>0.091299997891359</v>
      </c>
      <c r="CE52" s="80">
        <f t="shared" si="476"/>
        <v>0.0050904323669905</v>
      </c>
      <c r="CF52" s="80">
        <f t="shared" si="476"/>
        <v>0.000198079761040547</v>
      </c>
      <c r="CG52" s="80"/>
      <c r="CH52" s="80">
        <f t="shared" ref="CH52:CK52" si="477">CC52*LN(CC52)</f>
        <v>-0.0428307002960564</v>
      </c>
      <c r="CI52" s="80">
        <f t="shared" si="477"/>
        <v>-0.218536087124493</v>
      </c>
      <c r="CJ52" s="80">
        <f t="shared" si="477"/>
        <v>-0.0268794809312455</v>
      </c>
      <c r="CK52" s="80">
        <f t="shared" si="477"/>
        <v>-0.00168899458311254</v>
      </c>
      <c r="CL52" s="80"/>
      <c r="CM52">
        <f t="shared" ref="CM52:CP52" si="478">SUM(CH52:CH61)</f>
        <v>-1.97873565313165</v>
      </c>
      <c r="CN52">
        <f t="shared" si="478"/>
        <v>-2.15899468537653</v>
      </c>
      <c r="CO52">
        <f t="shared" si="478"/>
        <v>-2.03503278310723</v>
      </c>
      <c r="CP52">
        <f t="shared" si="478"/>
        <v>-2.06449175386748</v>
      </c>
      <c r="CQ52" s="80"/>
      <c r="CR52" s="80">
        <f t="shared" ref="CR52:CU52" si="479">CM$57*BX52</f>
        <v>0.00922373062859329</v>
      </c>
      <c r="CS52" s="80">
        <f t="shared" si="479"/>
        <v>0.0438107297844511</v>
      </c>
      <c r="CT52" s="80">
        <f t="shared" si="479"/>
        <v>0.00771537118221894</v>
      </c>
      <c r="CU52" s="80">
        <f t="shared" si="479"/>
        <v>0.000361844720641779</v>
      </c>
      <c r="CV52" s="87">
        <f t="shared" si="14"/>
        <v>0.0611116763159051</v>
      </c>
      <c r="CW52" s="80">
        <f>AVERAGE(CV52:CV61)</f>
        <v>0.483390891485914</v>
      </c>
      <c r="CX52">
        <f t="shared" si="327"/>
        <v>0.00846955090540611</v>
      </c>
    </row>
    <row r="53" spans="1:102">
      <c r="A53" s="5" t="s">
        <v>92</v>
      </c>
      <c r="B53" s="6">
        <v>2013</v>
      </c>
      <c r="C53" s="5" t="s">
        <v>84</v>
      </c>
      <c r="D53">
        <v>23650</v>
      </c>
      <c r="E53">
        <v>3.7049894</v>
      </c>
      <c r="F53">
        <v>240308</v>
      </c>
      <c r="G53">
        <v>2</v>
      </c>
      <c r="H53">
        <v>330</v>
      </c>
      <c r="I53">
        <v>10</v>
      </c>
      <c r="J53">
        <v>7701</v>
      </c>
      <c r="K53">
        <v>27.682323</v>
      </c>
      <c r="L53">
        <v>481400</v>
      </c>
      <c r="M53">
        <v>6232</v>
      </c>
      <c r="N53">
        <v>141844</v>
      </c>
      <c r="P53" s="90">
        <f t="shared" ref="P53:S53" si="480">(D53-MIN(D$52:D$61))/(MAX(D$52:D$61)-MIN(D$52:D$61))+0.001</f>
        <v>0.0607609561752988</v>
      </c>
      <c r="Q53" s="91">
        <f t="shared" si="480"/>
        <v>0.114338713530973</v>
      </c>
      <c r="R53" s="91">
        <f t="shared" si="480"/>
        <v>0.135669254692635</v>
      </c>
      <c r="S53" s="91">
        <f t="shared" ref="S53:S61" si="481">(G53-MIN(G$52:G$61))/(MAX(G$52:G$61)-MIN(G$52:G$61))+0.001</f>
        <v>0.001</v>
      </c>
      <c r="T53" s="91">
        <f t="shared" ref="T53:T61" si="482">(H53-MIN(H$52:H$61))/(MAX(H$52:H$61)-MIN(H$52:H$61))+0.001</f>
        <v>0.701</v>
      </c>
      <c r="U53" s="91">
        <f t="shared" ref="U53:Z53" si="483">(I53-MIN(I$52:I$61))/(MAX(I$52:I$61)-MIN(I$52:I$61))+0.001</f>
        <v>1.001</v>
      </c>
      <c r="V53" s="108" cm="1">
        <f t="array" ref="V53">(MAX(J$52:J$61-J53)/(MAX(J$52:J$61)-MIN(J$52:J$61))+0.001)</f>
        <v>0.001</v>
      </c>
      <c r="W53" s="108" cm="1">
        <f t="array" ref="W53">(MAX(K$52:K$61-K53)/(MAX(K$52:K$61)-MIN(K$52:K$61))+0.001)</f>
        <v>0.0328664058987102</v>
      </c>
      <c r="X53" s="91">
        <f t="shared" si="483"/>
        <v>0.141997130228567</v>
      </c>
      <c r="Y53" s="91">
        <f t="shared" si="483"/>
        <v>0.114595706618962</v>
      </c>
      <c r="Z53" s="91">
        <f t="shared" si="483"/>
        <v>0.132166311504087</v>
      </c>
      <c r="AB53" s="89">
        <f t="shared" ref="AB53:AL53" si="484">P53/SUM(P$52:P$61)</f>
        <v>0.0139340892271427</v>
      </c>
      <c r="AC53" s="89">
        <f t="shared" si="484"/>
        <v>0.0266162464465681</v>
      </c>
      <c r="AD53" s="89">
        <f t="shared" si="484"/>
        <v>0.0307080277634687</v>
      </c>
      <c r="AE53" s="89">
        <f t="shared" si="484"/>
        <v>0.000678037927746583</v>
      </c>
      <c r="AF53" s="89">
        <f t="shared" si="484"/>
        <v>0.114729950900164</v>
      </c>
      <c r="AG53" s="89">
        <f t="shared" si="484"/>
        <v>0.249625935162095</v>
      </c>
      <c r="AH53" s="89">
        <f t="shared" si="484"/>
        <v>0.000263986234699508</v>
      </c>
      <c r="AI53" s="89">
        <f t="shared" si="484"/>
        <v>0.00516093436721132</v>
      </c>
      <c r="AJ53" s="89">
        <f t="shared" si="484"/>
        <v>0.0258835539631084</v>
      </c>
      <c r="AK53" s="89">
        <f t="shared" si="484"/>
        <v>0.0221267732609349</v>
      </c>
      <c r="AL53" s="89">
        <f t="shared" si="484"/>
        <v>0.0288368544604468</v>
      </c>
      <c r="AN53" s="89">
        <f t="shared" ref="AN53:AX53" si="485">AB53*LN(AB53)</f>
        <v>-0.059546173487932</v>
      </c>
      <c r="AO53" s="89">
        <f t="shared" si="485"/>
        <v>-0.0965167240022882</v>
      </c>
      <c r="AP53" s="89">
        <f t="shared" si="485"/>
        <v>-0.106963159410606</v>
      </c>
      <c r="AQ53" s="89">
        <f t="shared" si="485"/>
        <v>-0.00494717310288586</v>
      </c>
      <c r="AR53" s="89">
        <f t="shared" si="485"/>
        <v>-0.248410325655788</v>
      </c>
      <c r="AS53" s="89">
        <f t="shared" si="485"/>
        <v>-0.346428811153711</v>
      </c>
      <c r="AT53" s="89">
        <f t="shared" si="485"/>
        <v>-0.00217514456897421</v>
      </c>
      <c r="AU53" s="89">
        <f t="shared" si="485"/>
        <v>-0.027180771180259</v>
      </c>
      <c r="AV53" s="89">
        <f t="shared" si="485"/>
        <v>-0.0945823238522426</v>
      </c>
      <c r="AW53" s="89">
        <f t="shared" si="485"/>
        <v>-0.0843244014728784</v>
      </c>
      <c r="AX53" s="89">
        <f t="shared" si="485"/>
        <v>-0.102258399625767</v>
      </c>
      <c r="AY53" s="81" t="s">
        <v>181</v>
      </c>
      <c r="AZ53" s="108">
        <f t="shared" ref="AZ53:BJ53" si="486">-1/LN(10)*AZ52</f>
        <v>0.79019557222541</v>
      </c>
      <c r="BA53" s="108">
        <f t="shared" si="486"/>
        <v>0.858616288876299</v>
      </c>
      <c r="BB53" s="108">
        <f t="shared" si="486"/>
        <v>0.891717501345802</v>
      </c>
      <c r="BC53" s="108">
        <f t="shared" si="486"/>
        <v>0.510613940938394</v>
      </c>
      <c r="BD53" s="108">
        <f t="shared" si="486"/>
        <v>0.913417762991319</v>
      </c>
      <c r="BE53" s="108">
        <f t="shared" si="486"/>
        <v>0.675442303661048</v>
      </c>
      <c r="BF53" s="108">
        <f t="shared" si="486"/>
        <v>0.85264416084574</v>
      </c>
      <c r="BG53" s="108">
        <f t="shared" si="486"/>
        <v>0.882251964094886</v>
      </c>
      <c r="BH53" s="108">
        <f t="shared" si="486"/>
        <v>0.898526497413865</v>
      </c>
      <c r="BI53" s="108">
        <f t="shared" si="486"/>
        <v>0.895740237333083</v>
      </c>
      <c r="BJ53" s="108">
        <f t="shared" si="486"/>
        <v>0.888909393351647</v>
      </c>
      <c r="BL53" s="89">
        <f t="shared" ref="BL53:BV53" si="487">AZ$57*P53</f>
        <v>0.0217864488539392</v>
      </c>
      <c r="BM53" s="89">
        <f t="shared" si="487"/>
        <v>0.0537995503647487</v>
      </c>
      <c r="BN53" s="89">
        <f t="shared" si="487"/>
        <v>0.0231875215374125</v>
      </c>
      <c r="BO53" s="89">
        <f t="shared" si="487"/>
        <v>0.000312066254946972</v>
      </c>
      <c r="BP53" s="89">
        <f t="shared" si="487"/>
        <v>0.253457212628055</v>
      </c>
      <c r="BQ53" s="89">
        <f t="shared" si="487"/>
        <v>0.326694902991115</v>
      </c>
      <c r="BR53" s="89">
        <f t="shared" si="487"/>
        <v>0.000402920945367655</v>
      </c>
      <c r="BS53" s="89">
        <f t="shared" si="487"/>
        <v>0.0196238425631648</v>
      </c>
      <c r="BT53" s="89">
        <f t="shared" si="487"/>
        <v>0.0305201315705098</v>
      </c>
      <c r="BU53" s="89">
        <f t="shared" si="487"/>
        <v>0.0521606197829874</v>
      </c>
      <c r="BV53" s="89">
        <f t="shared" si="487"/>
        <v>0.0436009193448368</v>
      </c>
      <c r="BX53" s="89">
        <f t="shared" si="6"/>
        <v>0.0987735207561004</v>
      </c>
      <c r="BY53" s="89">
        <f t="shared" si="7"/>
        <v>0.580464181874117</v>
      </c>
      <c r="BZ53" s="89">
        <f t="shared" si="8"/>
        <v>0.0200267635085325</v>
      </c>
      <c r="CA53" s="89">
        <f t="shared" si="9"/>
        <v>0.126281670698334</v>
      </c>
      <c r="CC53" s="89">
        <f t="shared" ref="CC53:CF53" si="488">BX53/SUM(BX$52:BX$61)</f>
        <v>0.0227592047817171</v>
      </c>
      <c r="CD53" s="89">
        <f t="shared" si="488"/>
        <v>0.14591308747904</v>
      </c>
      <c r="CE53" s="89">
        <f t="shared" si="488"/>
        <v>0.0037582993752954</v>
      </c>
      <c r="CF53" s="89">
        <f t="shared" si="488"/>
        <v>0.025013843155727</v>
      </c>
      <c r="CH53" s="89">
        <f t="shared" ref="CH53:CK53" si="489">CC53*LN(CC53)</f>
        <v>-0.0860931923348168</v>
      </c>
      <c r="CI53" s="89">
        <f t="shared" si="489"/>
        <v>-0.280845357998164</v>
      </c>
      <c r="CJ53" s="89">
        <f t="shared" si="489"/>
        <v>-0.0209855496495151</v>
      </c>
      <c r="CK53" s="89">
        <f t="shared" si="489"/>
        <v>-0.0922592050979108</v>
      </c>
      <c r="CL53" s="81" t="s">
        <v>181</v>
      </c>
      <c r="CM53" s="108">
        <f t="shared" ref="CM53:CP53" si="490">-1/LN(10)*CM52</f>
        <v>0.859353975300302</v>
      </c>
      <c r="CN53" s="108">
        <f t="shared" si="490"/>
        <v>0.937639478317475</v>
      </c>
      <c r="CO53" s="108">
        <f t="shared" si="490"/>
        <v>0.883803508195687</v>
      </c>
      <c r="CP53" s="108">
        <f t="shared" si="490"/>
        <v>0.896597376639414</v>
      </c>
      <c r="CR53" s="89">
        <f t="shared" ref="CR53:CU53" si="491">CM$57*BX53</f>
        <v>0.0230239005721111</v>
      </c>
      <c r="CS53" s="89">
        <f t="shared" si="491"/>
        <v>0.0700170755224543</v>
      </c>
      <c r="CT53" s="89">
        <f t="shared" si="491"/>
        <v>0.00569630880125976</v>
      </c>
      <c r="CU53" s="89">
        <f t="shared" si="491"/>
        <v>0.0456943558560158</v>
      </c>
      <c r="CV53" s="87">
        <f t="shared" si="14"/>
        <v>0.144431640751841</v>
      </c>
      <c r="CX53">
        <f t="shared" si="327"/>
        <v>0.0343591282140635</v>
      </c>
    </row>
    <row r="54" spans="1:102">
      <c r="A54" s="5" t="s">
        <v>92</v>
      </c>
      <c r="B54" s="6">
        <v>2014</v>
      </c>
      <c r="C54" s="5" t="s">
        <v>84</v>
      </c>
      <c r="D54">
        <v>23631</v>
      </c>
      <c r="E54">
        <v>3.6758918</v>
      </c>
      <c r="F54">
        <v>257282</v>
      </c>
      <c r="G54">
        <v>2</v>
      </c>
      <c r="H54">
        <v>360</v>
      </c>
      <c r="I54">
        <v>10</v>
      </c>
      <c r="J54">
        <v>7150</v>
      </c>
      <c r="K54">
        <v>26.106176</v>
      </c>
      <c r="L54">
        <v>564200</v>
      </c>
      <c r="M54">
        <v>7042</v>
      </c>
      <c r="N54">
        <v>151722</v>
      </c>
      <c r="P54" s="90">
        <f t="shared" ref="P54:S54" si="492">(D54-MIN(D$52:D$61))/(MAX(D$52:D$61)-MIN(D$52:D$61))+0.001</f>
        <v>0.0229123505976096</v>
      </c>
      <c r="Q54" s="91">
        <f t="shared" si="492"/>
        <v>0.0490002999976647</v>
      </c>
      <c r="R54" s="91">
        <f t="shared" si="492"/>
        <v>0.229268301828529</v>
      </c>
      <c r="S54" s="91">
        <f t="shared" si="481"/>
        <v>0.001</v>
      </c>
      <c r="T54" s="91">
        <f t="shared" si="482"/>
        <v>1.001</v>
      </c>
      <c r="U54" s="91">
        <f t="shared" ref="U54:Z54" si="493">(I54-MIN(I$52:I$61))/(MAX(I$52:I$61)-MIN(I$52:I$61))+0.001</f>
        <v>1.001</v>
      </c>
      <c r="V54" s="108" cm="1">
        <f t="array" ref="V54">(MAX(J$52:J$61-J54)/(MAX(J$52:J$61)-MIN(J$52:J$61))+0.001)</f>
        <v>0.0996924592512986</v>
      </c>
      <c r="W54" s="108" cm="1">
        <f t="array" ref="W54">(MAX(K$52:K$61-K54)/(MAX(K$52:K$61)-MIN(K$52:K$61))+0.001)</f>
        <v>0.165114239053086</v>
      </c>
      <c r="X54" s="91">
        <f t="shared" si="493"/>
        <v>0.294805538382039</v>
      </c>
      <c r="Y54" s="91">
        <f t="shared" si="493"/>
        <v>0.235347048300537</v>
      </c>
      <c r="Z54" s="91">
        <f t="shared" si="493"/>
        <v>0.236891564093593</v>
      </c>
      <c r="AB54" s="89">
        <f t="shared" ref="AB54:AL54" si="494">P54/SUM(P$52:P$61)</f>
        <v>0.00525440608126011</v>
      </c>
      <c r="AC54" s="89">
        <f t="shared" si="494"/>
        <v>0.0114064958439499</v>
      </c>
      <c r="AD54" s="89">
        <f t="shared" si="494"/>
        <v>0.0518936836041746</v>
      </c>
      <c r="AE54" s="89">
        <f t="shared" si="494"/>
        <v>0.000678037927746583</v>
      </c>
      <c r="AF54" s="89">
        <f t="shared" si="494"/>
        <v>0.163829787234043</v>
      </c>
      <c r="AG54" s="89">
        <f t="shared" si="494"/>
        <v>0.249625935162095</v>
      </c>
      <c r="AH54" s="89">
        <f t="shared" si="494"/>
        <v>0.0263174369456845</v>
      </c>
      <c r="AI54" s="89">
        <f t="shared" si="494"/>
        <v>0.0259275003622608</v>
      </c>
      <c r="AJ54" s="89">
        <f t="shared" si="494"/>
        <v>0.0537378118068447</v>
      </c>
      <c r="AK54" s="89">
        <f t="shared" si="494"/>
        <v>0.0454421106079604</v>
      </c>
      <c r="AL54" s="89">
        <f t="shared" si="494"/>
        <v>0.0516864507977384</v>
      </c>
      <c r="AN54" s="89">
        <f t="shared" ref="AN54:AX54" si="495">AB54*LN(AB54)</f>
        <v>-0.0275787397262657</v>
      </c>
      <c r="AO54" s="89">
        <f t="shared" si="495"/>
        <v>-0.0510277835622767</v>
      </c>
      <c r="AP54" s="89">
        <f t="shared" si="495"/>
        <v>-0.153530483124814</v>
      </c>
      <c r="AQ54" s="89">
        <f t="shared" si="495"/>
        <v>-0.00494717310288586</v>
      </c>
      <c r="AR54" s="89">
        <f t="shared" si="495"/>
        <v>-0.296356170232941</v>
      </c>
      <c r="AS54" s="89">
        <f t="shared" si="495"/>
        <v>-0.346428811153711</v>
      </c>
      <c r="AT54" s="89">
        <f t="shared" si="495"/>
        <v>-0.0957302968695254</v>
      </c>
      <c r="AU54" s="89">
        <f t="shared" si="495"/>
        <v>-0.0946989267913202</v>
      </c>
      <c r="AV54" s="89">
        <f t="shared" si="495"/>
        <v>-0.157109929849394</v>
      </c>
      <c r="AW54" s="89">
        <f t="shared" si="495"/>
        <v>-0.14047592620496</v>
      </c>
      <c r="AX54" s="89">
        <f t="shared" si="495"/>
        <v>-0.153124191277793</v>
      </c>
      <c r="AY54" s="109" t="s">
        <v>182</v>
      </c>
      <c r="AZ54">
        <f t="shared" ref="AZ54:BJ54" si="496">1-AZ53</f>
        <v>0.20980442777459</v>
      </c>
      <c r="BA54">
        <f t="shared" si="496"/>
        <v>0.141383711123701</v>
      </c>
      <c r="BB54">
        <f t="shared" si="496"/>
        <v>0.108282498654198</v>
      </c>
      <c r="BC54">
        <f t="shared" si="496"/>
        <v>0.489386059061606</v>
      </c>
      <c r="BD54">
        <f t="shared" si="496"/>
        <v>0.086582237008681</v>
      </c>
      <c r="BE54">
        <f t="shared" si="496"/>
        <v>0.324557696338952</v>
      </c>
      <c r="BF54">
        <f t="shared" si="496"/>
        <v>0.14735583915426</v>
      </c>
      <c r="BG54">
        <f t="shared" si="496"/>
        <v>0.117748035905114</v>
      </c>
      <c r="BH54">
        <f t="shared" si="496"/>
        <v>0.101473502586135</v>
      </c>
      <c r="BI54">
        <f t="shared" si="496"/>
        <v>0.104259762666917</v>
      </c>
      <c r="BJ54">
        <f t="shared" si="496"/>
        <v>0.111090606648353</v>
      </c>
      <c r="BL54" s="89">
        <f t="shared" ref="BL54:BV54" si="497">AZ$57*P54</f>
        <v>0.00821545258402759</v>
      </c>
      <c r="BM54" s="89">
        <f t="shared" si="497"/>
        <v>0.0230560063709134</v>
      </c>
      <c r="BN54" s="89">
        <f t="shared" si="497"/>
        <v>0.0391847342165992</v>
      </c>
      <c r="BO54" s="89">
        <f t="shared" si="497"/>
        <v>0.000312066254946972</v>
      </c>
      <c r="BP54" s="89">
        <f t="shared" si="497"/>
        <v>0.361926775806966</v>
      </c>
      <c r="BQ54" s="89">
        <f t="shared" si="497"/>
        <v>0.326694902991115</v>
      </c>
      <c r="BR54" s="89">
        <f t="shared" si="497"/>
        <v>0.0401681799275597</v>
      </c>
      <c r="BS54" s="89">
        <f t="shared" si="497"/>
        <v>0.0985862537601556</v>
      </c>
      <c r="BT54" s="89">
        <f t="shared" si="497"/>
        <v>0.0633639835160886</v>
      </c>
      <c r="BU54" s="89">
        <f t="shared" si="497"/>
        <v>0.107123104919372</v>
      </c>
      <c r="BV54" s="89">
        <f t="shared" si="497"/>
        <v>0.0781491884124919</v>
      </c>
      <c r="BX54" s="89">
        <f t="shared" si="6"/>
        <v>0.0704561931715402</v>
      </c>
      <c r="BY54" s="89">
        <f t="shared" si="7"/>
        <v>0.688933745053028</v>
      </c>
      <c r="BZ54" s="89">
        <f t="shared" si="8"/>
        <v>0.138754433687715</v>
      </c>
      <c r="CA54" s="89">
        <f t="shared" si="9"/>
        <v>0.248636276847953</v>
      </c>
      <c r="CC54" s="89">
        <f t="shared" ref="CC54:CF54" si="498">BX54/SUM(BX$52:BX$61)</f>
        <v>0.0162343805936701</v>
      </c>
      <c r="CD54" s="89">
        <f t="shared" si="498"/>
        <v>0.17317941907221</v>
      </c>
      <c r="CE54" s="89">
        <f t="shared" si="498"/>
        <v>0.026039190068122</v>
      </c>
      <c r="CF54" s="89">
        <f t="shared" si="498"/>
        <v>0.0492498143040537</v>
      </c>
      <c r="CH54" s="89">
        <f t="shared" ref="CH54:CK54" si="499">CC54*LN(CC54)</f>
        <v>-0.0668957787326335</v>
      </c>
      <c r="CI54" s="89">
        <f t="shared" si="499"/>
        <v>-0.303657489584067</v>
      </c>
      <c r="CJ54" s="89">
        <f t="shared" si="499"/>
        <v>-0.0949949380505671</v>
      </c>
      <c r="CK54" s="89">
        <f t="shared" si="499"/>
        <v>-0.148283787728394</v>
      </c>
      <c r="CL54" s="109" t="s">
        <v>182</v>
      </c>
      <c r="CM54">
        <f t="shared" ref="CM54:CP54" si="500">1-CM53</f>
        <v>0.140646024699698</v>
      </c>
      <c r="CN54">
        <f t="shared" si="500"/>
        <v>0.0623605216825247</v>
      </c>
      <c r="CO54">
        <f t="shared" si="500"/>
        <v>0.116196491804313</v>
      </c>
      <c r="CP54">
        <f t="shared" si="500"/>
        <v>0.103402623360586</v>
      </c>
      <c r="CR54" s="89">
        <f t="shared" ref="CR54:CU54" si="501">CM$57*BX54</f>
        <v>0.0164231908901638</v>
      </c>
      <c r="CS54" s="89">
        <f t="shared" si="501"/>
        <v>0.0831009518995715</v>
      </c>
      <c r="CT54" s="89">
        <f t="shared" si="501"/>
        <v>0.0394665918680469</v>
      </c>
      <c r="CU54" s="89">
        <f t="shared" si="501"/>
        <v>0.0899677241374595</v>
      </c>
      <c r="CV54" s="87">
        <f t="shared" si="14"/>
        <v>0.228958458795242</v>
      </c>
      <c r="CX54">
        <f t="shared" si="327"/>
        <v>0.0612837718838092</v>
      </c>
    </row>
    <row r="55" spans="1:102">
      <c r="A55" s="5" t="s">
        <v>92</v>
      </c>
      <c r="B55" s="6">
        <v>2015</v>
      </c>
      <c r="C55" s="5" t="s">
        <v>84</v>
      </c>
      <c r="D55">
        <v>23620</v>
      </c>
      <c r="E55">
        <v>3.7897968</v>
      </c>
      <c r="F55">
        <v>268989</v>
      </c>
      <c r="G55">
        <v>12</v>
      </c>
      <c r="H55">
        <v>360</v>
      </c>
      <c r="I55">
        <v>10</v>
      </c>
      <c r="J55">
        <v>6236</v>
      </c>
      <c r="K55">
        <v>18.924831</v>
      </c>
      <c r="L55">
        <v>583000</v>
      </c>
      <c r="M55">
        <v>8002</v>
      </c>
      <c r="N55">
        <v>158167</v>
      </c>
      <c r="P55" s="90">
        <f t="shared" ref="P55:S55" si="502">(D55-MIN(D$52:D$61))/(MAX(D$52:D$61)-MIN(D$52:D$61))+0.001</f>
        <v>0.001</v>
      </c>
      <c r="Q55" s="91">
        <f t="shared" si="502"/>
        <v>0.304773009551422</v>
      </c>
      <c r="R55" s="91">
        <f t="shared" si="502"/>
        <v>0.293823742197322</v>
      </c>
      <c r="S55" s="91">
        <f t="shared" si="481"/>
        <v>0.079125</v>
      </c>
      <c r="T55" s="91">
        <f t="shared" si="482"/>
        <v>1.001</v>
      </c>
      <c r="U55" s="91">
        <f t="shared" ref="U55:Z55" si="503">(I55-MIN(I$52:I$61))/(MAX(I$52:I$61)-MIN(I$52:I$61))+0.001</f>
        <v>1.001</v>
      </c>
      <c r="V55" s="108" cm="1">
        <f t="array" ref="V55">(MAX(J$52:J$61-J55)/(MAX(J$52:J$61)-MIN(J$52:J$61))+0.001)</f>
        <v>0.263403725595558</v>
      </c>
      <c r="W55" s="108" cm="1">
        <f t="array" ref="W55">(MAX(K$52:K$61-K55)/(MAX(K$52:K$61)-MIN(K$52:K$61))+0.001)</f>
        <v>0.767670545910261</v>
      </c>
      <c r="X55" s="91">
        <f t="shared" si="503"/>
        <v>0.329501167286451</v>
      </c>
      <c r="Y55" s="91">
        <f t="shared" si="503"/>
        <v>0.378459749552773</v>
      </c>
      <c r="Z55" s="91">
        <f t="shared" si="503"/>
        <v>0.305220603670367</v>
      </c>
      <c r="AB55" s="89">
        <f t="shared" ref="AB55:AL55" si="504">P55/SUM(P$52:P$61)</f>
        <v>0.000229326365222794</v>
      </c>
      <c r="AC55" s="89">
        <f t="shared" si="504"/>
        <v>0.0709463425114147</v>
      </c>
      <c r="AD55" s="89">
        <f t="shared" si="504"/>
        <v>0.0665054706271004</v>
      </c>
      <c r="AE55" s="89">
        <f t="shared" si="504"/>
        <v>0.0536497510329484</v>
      </c>
      <c r="AF55" s="89">
        <f t="shared" si="504"/>
        <v>0.163829787234043</v>
      </c>
      <c r="AG55" s="89">
        <f t="shared" si="504"/>
        <v>0.249625935162095</v>
      </c>
      <c r="AH55" s="89">
        <f t="shared" si="504"/>
        <v>0.0695349577257938</v>
      </c>
      <c r="AI55" s="89">
        <f t="shared" si="504"/>
        <v>0.120545499112199</v>
      </c>
      <c r="AJ55" s="89">
        <f t="shared" si="504"/>
        <v>0.0600622085153258</v>
      </c>
      <c r="AK55" s="89">
        <f t="shared" si="504"/>
        <v>0.0730751030192498</v>
      </c>
      <c r="AL55" s="89">
        <f t="shared" si="504"/>
        <v>0.0665948987015494</v>
      </c>
      <c r="AN55" s="89">
        <f t="shared" ref="AN55:AX55" si="505">AB55*LN(AB55)</f>
        <v>-0.00192183850557259</v>
      </c>
      <c r="AO55" s="89">
        <f t="shared" si="505"/>
        <v>-0.187712062642551</v>
      </c>
      <c r="AP55" s="89">
        <f t="shared" si="505"/>
        <v>-0.180261154107198</v>
      </c>
      <c r="AQ55" s="89">
        <f t="shared" si="505"/>
        <v>-0.156940460571105</v>
      </c>
      <c r="AR55" s="89">
        <f t="shared" si="505"/>
        <v>-0.296356170232941</v>
      </c>
      <c r="AS55" s="89">
        <f t="shared" si="505"/>
        <v>-0.346428811153711</v>
      </c>
      <c r="AT55" s="89">
        <f t="shared" si="505"/>
        <v>-0.185375028346873</v>
      </c>
      <c r="AU55" s="89">
        <f t="shared" si="505"/>
        <v>-0.25504148911092</v>
      </c>
      <c r="AV55" s="89">
        <f t="shared" si="505"/>
        <v>-0.168917420355946</v>
      </c>
      <c r="AW55" s="89">
        <f t="shared" si="505"/>
        <v>-0.191184021342235</v>
      </c>
      <c r="AX55" s="89">
        <f t="shared" si="505"/>
        <v>-0.180414058142554</v>
      </c>
      <c r="AY55" s="109" t="s">
        <v>183</v>
      </c>
      <c r="AZ55" s="77">
        <f t="shared" ref="AZ55:BB55" si="506">AZ54/(3-SUM($AZ53:$BB53))</f>
        <v>0.456622057270466</v>
      </c>
      <c r="BA55" s="77">
        <f t="shared" si="506"/>
        <v>0.307710002704035</v>
      </c>
      <c r="BB55" s="77">
        <f t="shared" si="506"/>
        <v>0.235667940025499</v>
      </c>
      <c r="BC55" s="77">
        <f t="shared" ref="BC55:BE55" si="507">BC54/(3-SUM($BC53:$BE53))</f>
        <v>0.543444679206114</v>
      </c>
      <c r="BD55" s="77">
        <f t="shared" si="507"/>
        <v>0.096146294208612</v>
      </c>
      <c r="BE55" s="77">
        <f t="shared" si="507"/>
        <v>0.360409026585274</v>
      </c>
      <c r="BF55" s="77">
        <f>BF54/(2-SUM($BF53:$BG53))</f>
        <v>0.555841890735311</v>
      </c>
      <c r="BG55" s="77">
        <f>BG54/(2-SUM($BF53:$BG53))</f>
        <v>0.444158109264689</v>
      </c>
      <c r="BH55" s="77">
        <f t="shared" ref="BH55:BJ55" si="508">BH54/(3-SUM($BH53:$BJ53))</f>
        <v>0.320283638909992</v>
      </c>
      <c r="BI55" s="77">
        <f t="shared" si="508"/>
        <v>0.329077989108607</v>
      </c>
      <c r="BJ55" s="77">
        <f t="shared" si="508"/>
        <v>0.350638371981403</v>
      </c>
      <c r="BL55" s="89">
        <f t="shared" ref="BL55:BV55" si="509">AZ$57*P55</f>
        <v>0.000358560006710298</v>
      </c>
      <c r="BM55" s="89">
        <f t="shared" si="509"/>
        <v>0.143404192428106</v>
      </c>
      <c r="BN55" s="89">
        <f t="shared" si="509"/>
        <v>0.05021804214845</v>
      </c>
      <c r="BO55" s="89">
        <f t="shared" si="509"/>
        <v>0.0246922424226792</v>
      </c>
      <c r="BP55" s="89">
        <f t="shared" si="509"/>
        <v>0.361926775806966</v>
      </c>
      <c r="BQ55" s="89">
        <f t="shared" si="509"/>
        <v>0.326694902991115</v>
      </c>
      <c r="BR55" s="89">
        <f t="shared" si="509"/>
        <v>0.106130878130325</v>
      </c>
      <c r="BS55" s="89">
        <f t="shared" si="509"/>
        <v>0.458360003821195</v>
      </c>
      <c r="BT55" s="89">
        <f t="shared" si="509"/>
        <v>0.0708212832332008</v>
      </c>
      <c r="BU55" s="89">
        <f t="shared" si="509"/>
        <v>0.172263828043976</v>
      </c>
      <c r="BV55" s="89">
        <f t="shared" si="509"/>
        <v>0.100690552468074</v>
      </c>
      <c r="BX55" s="89">
        <f t="shared" si="6"/>
        <v>0.193980794583267</v>
      </c>
      <c r="BY55" s="89">
        <f t="shared" si="7"/>
        <v>0.71331392122076</v>
      </c>
      <c r="BZ55" s="89">
        <f t="shared" si="8"/>
        <v>0.564490881951519</v>
      </c>
      <c r="CA55" s="89">
        <f t="shared" si="9"/>
        <v>0.343775663745251</v>
      </c>
      <c r="CC55" s="89">
        <f t="shared" ref="CC55:CF55" si="510">BX55/SUM(BX$52:BX$61)</f>
        <v>0.0446966818014139</v>
      </c>
      <c r="CD55" s="89">
        <f t="shared" si="510"/>
        <v>0.179307939813027</v>
      </c>
      <c r="CE55" s="89">
        <f t="shared" si="510"/>
        <v>0.105934527468428</v>
      </c>
      <c r="CF55" s="89">
        <f t="shared" si="510"/>
        <v>0.0680950013262146</v>
      </c>
      <c r="CH55" s="89">
        <f t="shared" ref="CH55:CK55" si="511">CC55*LN(CC55)</f>
        <v>-0.138910851286433</v>
      </c>
      <c r="CI55" s="89">
        <f t="shared" si="511"/>
        <v>-0.308167701405251</v>
      </c>
      <c r="CJ55" s="89">
        <f t="shared" si="511"/>
        <v>-0.237816026841305</v>
      </c>
      <c r="CK55" s="89">
        <f t="shared" si="511"/>
        <v>-0.182961154446036</v>
      </c>
      <c r="CL55" s="109" t="s">
        <v>183</v>
      </c>
      <c r="CM55">
        <f t="shared" ref="CM55:CP55" si="512">CM54/(4-SUM($CM53:$CP53))</f>
        <v>0.332806768808552</v>
      </c>
      <c r="CN55">
        <f t="shared" si="512"/>
        <v>0.14756196463206</v>
      </c>
      <c r="CO55">
        <f t="shared" si="512"/>
        <v>0.274952520462996</v>
      </c>
      <c r="CP55">
        <f t="shared" si="512"/>
        <v>0.244678746096392</v>
      </c>
      <c r="CR55" s="89">
        <f t="shared" ref="CR55:CU55" si="513">CM$57*BX55</f>
        <v>0.0452165164630764</v>
      </c>
      <c r="CS55" s="89">
        <f t="shared" si="513"/>
        <v>0.086041751158667</v>
      </c>
      <c r="CT55" s="89">
        <f t="shared" si="513"/>
        <v>0.160560860356759</v>
      </c>
      <c r="CU55" s="89">
        <f t="shared" si="513"/>
        <v>0.124393409011342</v>
      </c>
      <c r="CV55" s="87">
        <f t="shared" si="14"/>
        <v>0.416212536989845</v>
      </c>
      <c r="CX55">
        <f t="shared" si="327"/>
        <v>0.105217580085004</v>
      </c>
    </row>
    <row r="56" spans="1:102">
      <c r="A56" s="5" t="s">
        <v>92</v>
      </c>
      <c r="B56" s="6">
        <v>2016</v>
      </c>
      <c r="C56" s="5" t="s">
        <v>84</v>
      </c>
      <c r="D56">
        <v>23699</v>
      </c>
      <c r="E56">
        <v>3.7968269</v>
      </c>
      <c r="F56">
        <v>287859</v>
      </c>
      <c r="G56">
        <v>16</v>
      </c>
      <c r="H56">
        <v>360</v>
      </c>
      <c r="I56">
        <v>8</v>
      </c>
      <c r="J56">
        <v>5331</v>
      </c>
      <c r="K56">
        <v>20.003853</v>
      </c>
      <c r="L56">
        <v>651700</v>
      </c>
      <c r="M56">
        <v>8698</v>
      </c>
      <c r="N56">
        <v>169318</v>
      </c>
      <c r="P56" s="90">
        <f t="shared" ref="P56:S56" si="514">(D56-MIN(D$52:D$61))/(MAX(D$52:D$61)-MIN(D$52:D$61))+0.001</f>
        <v>0.158370517928287</v>
      </c>
      <c r="Q56" s="91">
        <f t="shared" si="514"/>
        <v>0.320559039360772</v>
      </c>
      <c r="R56" s="91">
        <f t="shared" si="514"/>
        <v>0.397877826058186</v>
      </c>
      <c r="S56" s="91">
        <f t="shared" si="481"/>
        <v>0.110375</v>
      </c>
      <c r="T56" s="91">
        <f t="shared" si="482"/>
        <v>1.001</v>
      </c>
      <c r="U56" s="91">
        <f t="shared" ref="U56:Z56" si="515">(I56-MIN(I$52:I$61))/(MAX(I$52:I$61)-MIN(I$52:I$61))+0.001</f>
        <v>0.334333333333333</v>
      </c>
      <c r="V56" s="108" cm="1">
        <f t="array" ref="V56">(MAX(J$52:J$61-J56)/(MAX(J$52:J$61)-MIN(J$52:J$61))+0.001)</f>
        <v>0.425502955400322</v>
      </c>
      <c r="W56" s="108" cm="1">
        <f t="array" ref="W56">(MAX(K$52:K$61-K56)/(MAX(K$52:K$61)-MIN(K$52:K$61))+0.001)</f>
        <v>0.677134370397506</v>
      </c>
      <c r="X56" s="91">
        <f t="shared" si="515"/>
        <v>0.456287853761615</v>
      </c>
      <c r="Y56" s="91">
        <f t="shared" si="515"/>
        <v>0.482216457960644</v>
      </c>
      <c r="Z56" s="91">
        <f t="shared" si="515"/>
        <v>0.423442034286441</v>
      </c>
      <c r="AB56" s="89">
        <f t="shared" ref="AB56:AL56" si="516">P56/SUM(P$52:P$61)</f>
        <v>0.0363185352349453</v>
      </c>
      <c r="AC56" s="89">
        <f t="shared" si="516"/>
        <v>0.0746210808991673</v>
      </c>
      <c r="AD56" s="89">
        <f t="shared" si="516"/>
        <v>0.0900575694673336</v>
      </c>
      <c r="AE56" s="89">
        <f t="shared" si="516"/>
        <v>0.0748384362750291</v>
      </c>
      <c r="AF56" s="89">
        <f t="shared" si="516"/>
        <v>0.163829787234043</v>
      </c>
      <c r="AG56" s="89">
        <f t="shared" si="516"/>
        <v>0.0833748960931006</v>
      </c>
      <c r="AH56" s="89">
        <f t="shared" si="516"/>
        <v>0.112326923049644</v>
      </c>
      <c r="AI56" s="89">
        <f t="shared" si="516"/>
        <v>0.106328816548256</v>
      </c>
      <c r="AJ56" s="89">
        <f t="shared" si="516"/>
        <v>0.0831731688277012</v>
      </c>
      <c r="AK56" s="89">
        <f t="shared" si="516"/>
        <v>0.0931090225174347</v>
      </c>
      <c r="AL56" s="89">
        <f t="shared" si="516"/>
        <v>0.0923891737326426</v>
      </c>
      <c r="AN56" s="89">
        <f t="shared" ref="AN56:AX56" si="517">AB56*LN(AB56)</f>
        <v>-0.120411454333945</v>
      </c>
      <c r="AO56" s="89">
        <f t="shared" si="517"/>
        <v>-0.193666495990036</v>
      </c>
      <c r="AP56" s="89">
        <f t="shared" si="517"/>
        <v>-0.216796141048854</v>
      </c>
      <c r="AQ56" s="89">
        <f t="shared" si="517"/>
        <v>-0.194012933777483</v>
      </c>
      <c r="AR56" s="89">
        <f t="shared" si="517"/>
        <v>-0.296356170232941</v>
      </c>
      <c r="AS56" s="89">
        <f t="shared" si="517"/>
        <v>-0.207137260604307</v>
      </c>
      <c r="AT56" s="89">
        <f t="shared" si="517"/>
        <v>-0.245585036319163</v>
      </c>
      <c r="AU56" s="89">
        <f t="shared" si="517"/>
        <v>-0.238306157874087</v>
      </c>
      <c r="AV56" s="89">
        <f t="shared" si="517"/>
        <v>-0.206837570794811</v>
      </c>
      <c r="AW56" s="89">
        <f t="shared" si="517"/>
        <v>-0.22103934714994</v>
      </c>
      <c r="AX56" s="89">
        <f t="shared" si="517"/>
        <v>-0.220047496439272</v>
      </c>
      <c r="AY56" s="77" t="s">
        <v>184</v>
      </c>
      <c r="AZ56" s="110">
        <v>0.26049795615013</v>
      </c>
      <c r="BA56" s="110">
        <v>0.633345720302242</v>
      </c>
      <c r="BB56" s="110">
        <v>0.106156323547628</v>
      </c>
      <c r="BC56" s="110">
        <v>0.0806878306878307</v>
      </c>
      <c r="BD56" s="110">
        <v>0.626984126984127</v>
      </c>
      <c r="BE56" s="110">
        <v>0.292328042328042</v>
      </c>
      <c r="BF56" s="110">
        <v>0.25</v>
      </c>
      <c r="BG56" s="110">
        <v>0.75</v>
      </c>
      <c r="BH56" s="110">
        <v>0.10958605664488</v>
      </c>
      <c r="BI56" s="110">
        <v>0.581263616557734</v>
      </c>
      <c r="BJ56" s="110">
        <v>0.309150326797386</v>
      </c>
      <c r="BL56" s="89">
        <f t="shared" ref="BL56:BV56" si="518">AZ$57*P56</f>
        <v>0.0567853339710799</v>
      </c>
      <c r="BM56" s="89">
        <f t="shared" si="518"/>
        <v>0.150831959275924</v>
      </c>
      <c r="BN56" s="89">
        <f t="shared" si="518"/>
        <v>0.0680021474422082</v>
      </c>
      <c r="BO56" s="89">
        <f t="shared" si="518"/>
        <v>0.034444312889772</v>
      </c>
      <c r="BP56" s="89">
        <f t="shared" si="518"/>
        <v>0.361926775806966</v>
      </c>
      <c r="BQ56" s="89">
        <f t="shared" si="518"/>
        <v>0.109115880020009</v>
      </c>
      <c r="BR56" s="89">
        <f t="shared" si="518"/>
        <v>0.171444053046629</v>
      </c>
      <c r="BS56" s="89">
        <f t="shared" si="518"/>
        <v>0.404302749736011</v>
      </c>
      <c r="BT56" s="89">
        <f t="shared" si="518"/>
        <v>0.0980721603909456</v>
      </c>
      <c r="BU56" s="89">
        <f t="shared" si="518"/>
        <v>0.219490852309314</v>
      </c>
      <c r="BV56" s="89">
        <f t="shared" si="518"/>
        <v>0.139691134405047</v>
      </c>
      <c r="BX56" s="89">
        <f t="shared" si="6"/>
        <v>0.275619440689213</v>
      </c>
      <c r="BY56" s="89">
        <f t="shared" si="7"/>
        <v>0.505486968716747</v>
      </c>
      <c r="BZ56" s="89">
        <f t="shared" si="8"/>
        <v>0.57574680278264</v>
      </c>
      <c r="CA56" s="89">
        <f t="shared" si="9"/>
        <v>0.457254147105307</v>
      </c>
      <c r="CC56" s="89">
        <f t="shared" ref="CC56:CF56" si="519">BX56/SUM(BX$52:BX$61)</f>
        <v>0.0635077017043629</v>
      </c>
      <c r="CD56" s="89">
        <f t="shared" si="519"/>
        <v>0.12706583212033</v>
      </c>
      <c r="CE56" s="89">
        <f t="shared" si="519"/>
        <v>0.108046856812605</v>
      </c>
      <c r="CF56" s="89">
        <f t="shared" si="519"/>
        <v>0.0905727921934181</v>
      </c>
      <c r="CH56" s="89">
        <f t="shared" ref="CH56:CK56" si="520">CC56*LN(CC56)</f>
        <v>-0.175064955426217</v>
      </c>
      <c r="CI56" s="89">
        <f t="shared" si="520"/>
        <v>-0.262143160340195</v>
      </c>
      <c r="CJ56" s="89">
        <f t="shared" si="520"/>
        <v>-0.240424816274014</v>
      </c>
      <c r="CK56" s="89">
        <f t="shared" si="520"/>
        <v>-0.217519746159428</v>
      </c>
      <c r="CL56" s="77" t="s">
        <v>184</v>
      </c>
      <c r="CM56" s="111">
        <v>0.133389037433155</v>
      </c>
      <c r="CN56" s="111">
        <v>0.0936831550802139</v>
      </c>
      <c r="CO56" s="111">
        <v>0.293917112299465</v>
      </c>
      <c r="CP56" s="111">
        <v>0.479010695187166</v>
      </c>
      <c r="CR56" s="89">
        <f t="shared" ref="CR56:CU56" si="521">CM$57*BX56</f>
        <v>0.0642463136839979</v>
      </c>
      <c r="CS56" s="89">
        <f t="shared" si="521"/>
        <v>0.0609731321405331</v>
      </c>
      <c r="CT56" s="89">
        <f t="shared" si="521"/>
        <v>0.163762436131561</v>
      </c>
      <c r="CU56" s="89">
        <f t="shared" si="521"/>
        <v>0.165454999121615</v>
      </c>
      <c r="CV56" s="87">
        <f t="shared" si="14"/>
        <v>0.454436881077706</v>
      </c>
      <c r="CX56">
        <f t="shared" si="327"/>
        <v>0.114004374907779</v>
      </c>
    </row>
    <row r="57" spans="1:102">
      <c r="A57" s="5" t="s">
        <v>92</v>
      </c>
      <c r="B57" s="6">
        <v>2017</v>
      </c>
      <c r="C57" s="5" t="s">
        <v>84</v>
      </c>
      <c r="D57">
        <v>23814</v>
      </c>
      <c r="E57">
        <v>3.8584866</v>
      </c>
      <c r="F57">
        <v>295207</v>
      </c>
      <c r="G57">
        <v>19</v>
      </c>
      <c r="H57">
        <v>340</v>
      </c>
      <c r="I57">
        <v>7</v>
      </c>
      <c r="J57">
        <v>5930</v>
      </c>
      <c r="K57">
        <v>17.4811</v>
      </c>
      <c r="L57">
        <v>785100</v>
      </c>
      <c r="M57">
        <v>9394</v>
      </c>
      <c r="N57">
        <v>173650</v>
      </c>
      <c r="P57" s="90">
        <f t="shared" ref="P57:S57" si="522">(D57-MIN(D$52:D$61))/(MAX(D$52:D$61)-MIN(D$52:D$61))+0.001</f>
        <v>0.387454183266932</v>
      </c>
      <c r="Q57" s="91">
        <f t="shared" si="522"/>
        <v>0.459015371736627</v>
      </c>
      <c r="R57" s="91">
        <f t="shared" si="522"/>
        <v>0.438396607627324</v>
      </c>
      <c r="S57" s="91">
        <f t="shared" si="481"/>
        <v>0.1338125</v>
      </c>
      <c r="T57" s="91">
        <f t="shared" si="482"/>
        <v>0.801</v>
      </c>
      <c r="U57" s="91">
        <f t="shared" ref="U57:Z57" si="523">(I57-MIN(I$52:I$61))/(MAX(I$52:I$61)-MIN(I$52:I$61))+0.001</f>
        <v>0.001</v>
      </c>
      <c r="V57" s="108" cm="1">
        <f t="array" ref="V57">(MAX(J$52:J$61-J57)/(MAX(J$52:J$61)-MIN(J$52:J$61))+0.001)</f>
        <v>0.318212967938384</v>
      </c>
      <c r="W57" s="108" cm="1">
        <f t="array" ref="W57">(MAX(K$52:K$61-K57)/(MAX(K$52:K$61)-MIN(K$52:K$61))+0.001)</f>
        <v>0.888807912163409</v>
      </c>
      <c r="X57" s="91">
        <f t="shared" si="523"/>
        <v>0.702479178008877</v>
      </c>
      <c r="Y57" s="91">
        <f t="shared" si="523"/>
        <v>0.585973166368515</v>
      </c>
      <c r="Z57" s="91">
        <f t="shared" si="523"/>
        <v>0.46936932667536</v>
      </c>
      <c r="AB57" s="89">
        <f t="shared" ref="AB57:AL57" si="524">P57/SUM(P$52:P$61)</f>
        <v>0.0888534595389718</v>
      </c>
      <c r="AC57" s="89">
        <f t="shared" si="524"/>
        <v>0.10685152805743</v>
      </c>
      <c r="AD57" s="89">
        <f t="shared" si="524"/>
        <v>0.0992287842144473</v>
      </c>
      <c r="AE57" s="89">
        <f t="shared" si="524"/>
        <v>0.0907299502065897</v>
      </c>
      <c r="AF57" s="89">
        <f t="shared" si="524"/>
        <v>0.131096563011457</v>
      </c>
      <c r="AG57" s="89">
        <f t="shared" si="524"/>
        <v>0.000249376558603491</v>
      </c>
      <c r="AH57" s="89">
        <f t="shared" si="524"/>
        <v>0.0840038432386094</v>
      </c>
      <c r="AI57" s="89">
        <f t="shared" si="524"/>
        <v>0.139567414638224</v>
      </c>
      <c r="AJ57" s="89">
        <f t="shared" si="524"/>
        <v>0.128049473131499</v>
      </c>
      <c r="AK57" s="89">
        <f t="shared" si="524"/>
        <v>0.11314294201562</v>
      </c>
      <c r="AL57" s="89">
        <f t="shared" si="524"/>
        <v>0.102409871377221</v>
      </c>
      <c r="AN57" s="89">
        <f t="shared" ref="AN57:AX57" si="525">AB57*LN(AB57)</f>
        <v>-0.215093503876718</v>
      </c>
      <c r="AO57" s="89">
        <f t="shared" si="525"/>
        <v>-0.238953674578876</v>
      </c>
      <c r="AP57" s="89">
        <f t="shared" si="525"/>
        <v>-0.229250953570123</v>
      </c>
      <c r="AQ57" s="89">
        <f t="shared" si="525"/>
        <v>-0.217739882785412</v>
      </c>
      <c r="AR57" s="89">
        <f t="shared" si="525"/>
        <v>-0.266364763532393</v>
      </c>
      <c r="AS57" s="89">
        <f t="shared" si="525"/>
        <v>-0.00206896421952634</v>
      </c>
      <c r="AT57" s="89">
        <f t="shared" si="525"/>
        <v>-0.208068508470734</v>
      </c>
      <c r="AU57" s="89">
        <f t="shared" si="525"/>
        <v>-0.274837204601524</v>
      </c>
      <c r="AV57" s="89">
        <f t="shared" si="525"/>
        <v>-0.263185022390829</v>
      </c>
      <c r="AW57" s="89">
        <f t="shared" si="525"/>
        <v>-0.24655015674359</v>
      </c>
      <c r="AX57" s="89">
        <f t="shared" si="525"/>
        <v>-0.233368764915226</v>
      </c>
      <c r="AY57" s="77" t="s">
        <v>185</v>
      </c>
      <c r="AZ57">
        <f t="shared" ref="AZ57:BJ57" si="526">AVERAGE(AZ55:AZ56)</f>
        <v>0.358560006710298</v>
      </c>
      <c r="BA57">
        <f t="shared" si="526"/>
        <v>0.470527861503138</v>
      </c>
      <c r="BB57">
        <f t="shared" si="526"/>
        <v>0.170912131786564</v>
      </c>
      <c r="BC57">
        <f t="shared" si="526"/>
        <v>0.312066254946972</v>
      </c>
      <c r="BD57">
        <f t="shared" si="526"/>
        <v>0.361565210596369</v>
      </c>
      <c r="BE57">
        <f t="shared" si="526"/>
        <v>0.326368534456658</v>
      </c>
      <c r="BF57">
        <f t="shared" si="526"/>
        <v>0.402920945367655</v>
      </c>
      <c r="BG57">
        <f t="shared" si="526"/>
        <v>0.597079054632345</v>
      </c>
      <c r="BH57">
        <f t="shared" si="526"/>
        <v>0.214934847777436</v>
      </c>
      <c r="BI57">
        <f t="shared" si="526"/>
        <v>0.45517080283317</v>
      </c>
      <c r="BJ57">
        <f t="shared" si="526"/>
        <v>0.329894349389394</v>
      </c>
      <c r="BL57" s="89">
        <f t="shared" ref="BL57:BV57" si="527">AZ$57*P57</f>
        <v>0.138925574552124</v>
      </c>
      <c r="BM57" s="89">
        <f t="shared" si="527"/>
        <v>0.215979521260303</v>
      </c>
      <c r="BN57" s="89">
        <f t="shared" si="527"/>
        <v>0.0749272987775837</v>
      </c>
      <c r="BO57" s="89">
        <f t="shared" si="527"/>
        <v>0.0417583657400917</v>
      </c>
      <c r="BP57" s="89">
        <f t="shared" si="527"/>
        <v>0.289613733687692</v>
      </c>
      <c r="BQ57" s="89">
        <f t="shared" si="527"/>
        <v>0.000326368534456658</v>
      </c>
      <c r="BR57" s="89">
        <f t="shared" si="527"/>
        <v>0.128214669869981</v>
      </c>
      <c r="BS57" s="89">
        <f t="shared" si="527"/>
        <v>0.530688587944276</v>
      </c>
      <c r="BT57" s="89">
        <f t="shared" si="527"/>
        <v>0.150987255192156</v>
      </c>
      <c r="BU57" s="89">
        <f t="shared" si="527"/>
        <v>0.266717876574652</v>
      </c>
      <c r="BV57" s="89">
        <f t="shared" si="527"/>
        <v>0.154842288646906</v>
      </c>
      <c r="BX57" s="89">
        <f t="shared" si="6"/>
        <v>0.429832394590011</v>
      </c>
      <c r="BY57" s="89">
        <f t="shared" si="7"/>
        <v>0.33169846796224</v>
      </c>
      <c r="BZ57" s="89">
        <f t="shared" si="8"/>
        <v>0.658903257814258</v>
      </c>
      <c r="CA57" s="89">
        <f t="shared" si="9"/>
        <v>0.572547420413714</v>
      </c>
      <c r="CC57" s="89">
        <f t="shared" ref="CC57:CF57" si="528">BX57/SUM(BX$52:BX$61)</f>
        <v>0.0990411541008647</v>
      </c>
      <c r="CD57" s="89">
        <f t="shared" si="528"/>
        <v>0.0833800759526177</v>
      </c>
      <c r="CE57" s="89">
        <f t="shared" si="528"/>
        <v>0.123652316619626</v>
      </c>
      <c r="CF57" s="89">
        <f t="shared" si="528"/>
        <v>0.11341005621993</v>
      </c>
      <c r="CH57" s="89">
        <f t="shared" ref="CH57:CK57" si="529">CC57*LN(CC57)</f>
        <v>-0.229004919234091</v>
      </c>
      <c r="CI57" s="89">
        <f t="shared" si="529"/>
        <v>-0.207144949468419</v>
      </c>
      <c r="CJ57" s="89">
        <f t="shared" si="529"/>
        <v>-0.258468156031406</v>
      </c>
      <c r="CK57" s="89">
        <f t="shared" si="529"/>
        <v>-0.246864796918394</v>
      </c>
      <c r="CL57" s="77" t="s">
        <v>185</v>
      </c>
      <c r="CM57">
        <f t="shared" ref="CM57:CP57" si="530">AVERAGE(CM55:CM56)</f>
        <v>0.233097903120853</v>
      </c>
      <c r="CN57">
        <f t="shared" si="530"/>
        <v>0.120622559856137</v>
      </c>
      <c r="CO57">
        <f t="shared" si="530"/>
        <v>0.284434816381231</v>
      </c>
      <c r="CP57">
        <f t="shared" si="530"/>
        <v>0.361844720641779</v>
      </c>
      <c r="CR57" s="89">
        <f t="shared" ref="CR57:CU57" si="531">CM$57*BX57</f>
        <v>0.100193029872347</v>
      </c>
      <c r="CS57" s="89">
        <f t="shared" si="531"/>
        <v>0.0400103183059643</v>
      </c>
      <c r="CT57" s="89">
        <f t="shared" si="531"/>
        <v>0.187415027149393</v>
      </c>
      <c r="CU57" s="89">
        <f t="shared" si="531"/>
        <v>0.207173261393771</v>
      </c>
      <c r="CV57" s="87">
        <f t="shared" si="14"/>
        <v>0.534791636721476</v>
      </c>
      <c r="CX57">
        <f t="shared" si="327"/>
        <v>0.14380402851087</v>
      </c>
    </row>
    <row r="58" spans="1:102">
      <c r="A58" s="5" t="s">
        <v>92</v>
      </c>
      <c r="B58" s="6">
        <v>2018</v>
      </c>
      <c r="C58" s="5" t="s">
        <v>84</v>
      </c>
      <c r="D58">
        <v>24026</v>
      </c>
      <c r="E58">
        <v>3.8867893</v>
      </c>
      <c r="F58">
        <v>299125</v>
      </c>
      <c r="G58">
        <v>12.5</v>
      </c>
      <c r="H58">
        <v>320</v>
      </c>
      <c r="I58">
        <v>7</v>
      </c>
      <c r="J58">
        <v>5997</v>
      </c>
      <c r="K58">
        <v>17.14682</v>
      </c>
      <c r="L58">
        <v>845579</v>
      </c>
      <c r="M58">
        <v>10090</v>
      </c>
      <c r="N58">
        <v>170605</v>
      </c>
      <c r="P58" s="90">
        <f t="shared" ref="P58:S58" si="532">(D58-MIN(D$52:D$61))/(MAX(D$52:D$61)-MIN(D$52:D$61))+0.001</f>
        <v>0.809764940239044</v>
      </c>
      <c r="Q58" s="91">
        <f t="shared" si="532"/>
        <v>0.522568844074866</v>
      </c>
      <c r="R58" s="91">
        <f t="shared" si="532"/>
        <v>0.460001477821647</v>
      </c>
      <c r="S58" s="91">
        <f t="shared" si="481"/>
        <v>0.08303125</v>
      </c>
      <c r="T58" s="91">
        <f t="shared" si="482"/>
        <v>0.601</v>
      </c>
      <c r="U58" s="91">
        <f t="shared" ref="U58:Z58" si="533">(I58-MIN(I$52:I$61))/(MAX(I$52:I$61)-MIN(I$52:I$61))+0.001</f>
        <v>0.001</v>
      </c>
      <c r="V58" s="108" cm="1">
        <f t="array" ref="V58">(MAX(J$52:J$61-J58)/(MAX(J$52:J$61)-MIN(J$52:J$61))+0.001)</f>
        <v>0.3062122514777</v>
      </c>
      <c r="W58" s="108" cm="1">
        <f t="array" ref="W58">(MAX(K$52:K$61-K58)/(MAX(K$52:K$61)-MIN(K$52:K$61))+0.001)</f>
        <v>0.916855934122556</v>
      </c>
      <c r="X58" s="91">
        <f t="shared" si="533"/>
        <v>0.814093908887064</v>
      </c>
      <c r="Y58" s="91">
        <f t="shared" si="533"/>
        <v>0.689729874776386</v>
      </c>
      <c r="Z58" s="91">
        <f t="shared" si="533"/>
        <v>0.437086638465698</v>
      </c>
      <c r="AB58" s="89">
        <f t="shared" ref="AB58:AL58" si="534">P58/SUM(P$52:P$61)</f>
        <v>0.185700450429873</v>
      </c>
      <c r="AC58" s="89">
        <f t="shared" si="534"/>
        <v>0.121645772544285</v>
      </c>
      <c r="AD58" s="89">
        <f t="shared" si="534"/>
        <v>0.104118933830559</v>
      </c>
      <c r="AE58" s="89">
        <f t="shared" si="534"/>
        <v>0.0562983366882085</v>
      </c>
      <c r="AF58" s="89">
        <f t="shared" si="534"/>
        <v>0.0983633387888707</v>
      </c>
      <c r="AG58" s="89">
        <f t="shared" si="534"/>
        <v>0.000249376558603491</v>
      </c>
      <c r="AH58" s="89">
        <f t="shared" si="534"/>
        <v>0.080835819286457</v>
      </c>
      <c r="AI58" s="89">
        <f t="shared" si="534"/>
        <v>0.143971729515469</v>
      </c>
      <c r="AJ58" s="89">
        <f t="shared" si="534"/>
        <v>0.148394855500234</v>
      </c>
      <c r="AK58" s="89">
        <f t="shared" si="534"/>
        <v>0.133176861513804</v>
      </c>
      <c r="AL58" s="89">
        <f t="shared" si="534"/>
        <v>0.0953662369525347</v>
      </c>
      <c r="AN58" s="89">
        <f t="shared" ref="AN58:AX58" si="535">AB58*LN(AB58)</f>
        <v>-0.312649063856369</v>
      </c>
      <c r="AO58" s="89">
        <f t="shared" si="535"/>
        <v>-0.256264088859976</v>
      </c>
      <c r="AP58" s="89">
        <f t="shared" si="535"/>
        <v>-0.235540084288396</v>
      </c>
      <c r="AQ58" s="89">
        <f t="shared" si="535"/>
        <v>-0.161975397716155</v>
      </c>
      <c r="AR58" s="89">
        <f t="shared" si="535"/>
        <v>-0.228113151832388</v>
      </c>
      <c r="AS58" s="89">
        <f t="shared" si="535"/>
        <v>-0.00206896421952634</v>
      </c>
      <c r="AT58" s="89">
        <f t="shared" si="535"/>
        <v>-0.203329173886471</v>
      </c>
      <c r="AU58" s="89">
        <f t="shared" si="535"/>
        <v>-0.279037126185012</v>
      </c>
      <c r="AV58" s="89">
        <f t="shared" si="535"/>
        <v>-0.28311937142798</v>
      </c>
      <c r="AW58" s="89">
        <f t="shared" si="535"/>
        <v>-0.268494840501232</v>
      </c>
      <c r="AX58" s="89">
        <f t="shared" si="535"/>
        <v>-0.224113582056608</v>
      </c>
      <c r="BL58" s="89">
        <f t="shared" ref="BL58:BV58" si="536">AZ$57*P58</f>
        <v>0.290349322405875</v>
      </c>
      <c r="BM58" s="89">
        <f t="shared" si="536"/>
        <v>0.245883200690714</v>
      </c>
      <c r="BN58" s="89">
        <f t="shared" si="536"/>
        <v>0.0786198331994674</v>
      </c>
      <c r="BO58" s="89">
        <f t="shared" si="536"/>
        <v>0.0259112512310658</v>
      </c>
      <c r="BP58" s="89">
        <f t="shared" si="536"/>
        <v>0.217300691568418</v>
      </c>
      <c r="BQ58" s="89">
        <f t="shared" si="536"/>
        <v>0.000326368534456658</v>
      </c>
      <c r="BR58" s="89">
        <f t="shared" si="536"/>
        <v>0.123379329848553</v>
      </c>
      <c r="BS58" s="89">
        <f t="shared" si="536"/>
        <v>0.547435474379951</v>
      </c>
      <c r="BT58" s="89">
        <f t="shared" si="536"/>
        <v>0.174977150383179</v>
      </c>
      <c r="BU58" s="89">
        <f t="shared" si="536"/>
        <v>0.31394490083999</v>
      </c>
      <c r="BV58" s="89">
        <f t="shared" si="536"/>
        <v>0.144192412223439</v>
      </c>
      <c r="BX58" s="89">
        <f t="shared" si="6"/>
        <v>0.614852356296057</v>
      </c>
      <c r="BY58" s="89">
        <f t="shared" si="7"/>
        <v>0.24353831133394</v>
      </c>
      <c r="BZ58" s="89">
        <f t="shared" si="8"/>
        <v>0.670814804228504</v>
      </c>
      <c r="CA58" s="89">
        <f t="shared" si="9"/>
        <v>0.633114463446607</v>
      </c>
      <c r="CC58" s="89">
        <f t="shared" ref="CC58:CF58" si="537">BX58/SUM(BX$52:BX$61)</f>
        <v>0.141673098015988</v>
      </c>
      <c r="CD58" s="89">
        <f t="shared" si="537"/>
        <v>0.0612189830756403</v>
      </c>
      <c r="CE58" s="89">
        <f t="shared" si="537"/>
        <v>0.125887683179399</v>
      </c>
      <c r="CF58" s="89">
        <f t="shared" si="537"/>
        <v>0.125407161630818</v>
      </c>
      <c r="CH58" s="89">
        <f t="shared" ref="CH58:CK58" si="538">CC58*LN(CC58)</f>
        <v>-0.276862243637909</v>
      </c>
      <c r="CI58" s="89">
        <f t="shared" si="538"/>
        <v>-0.171002860329429</v>
      </c>
      <c r="CJ58" s="89">
        <f t="shared" si="538"/>
        <v>-0.260885250318683</v>
      </c>
      <c r="CK58" s="89">
        <f t="shared" si="538"/>
        <v>-0.260369037484912</v>
      </c>
      <c r="CR58" s="89">
        <f t="shared" ref="CR58:CU58" si="539">CM$57*BX58</f>
        <v>0.143320794981527</v>
      </c>
      <c r="CS58" s="89">
        <f t="shared" si="539"/>
        <v>0.0293762145361408</v>
      </c>
      <c r="CT58" s="89">
        <f t="shared" si="539"/>
        <v>0.190803085666546</v>
      </c>
      <c r="CU58" s="89">
        <f t="shared" si="539"/>
        <v>0.229089126160107</v>
      </c>
      <c r="CV58" s="87">
        <f t="shared" si="14"/>
        <v>0.592589221344321</v>
      </c>
      <c r="CX58">
        <f t="shared" si="327"/>
        <v>0.167061940324036</v>
      </c>
    </row>
    <row r="59" spans="1:102">
      <c r="A59" s="5" t="s">
        <v>92</v>
      </c>
      <c r="B59" s="6">
        <v>2019</v>
      </c>
      <c r="C59" s="5" t="s">
        <v>84</v>
      </c>
      <c r="D59">
        <v>24058</v>
      </c>
      <c r="E59">
        <v>3.9578103</v>
      </c>
      <c r="F59">
        <v>331828</v>
      </c>
      <c r="G59">
        <v>6</v>
      </c>
      <c r="H59">
        <v>300</v>
      </c>
      <c r="I59">
        <v>7</v>
      </c>
      <c r="J59">
        <v>4704</v>
      </c>
      <c r="K59">
        <v>16.81254</v>
      </c>
      <c r="L59">
        <v>924474</v>
      </c>
      <c r="M59">
        <v>10786</v>
      </c>
      <c r="N59">
        <v>189611</v>
      </c>
      <c r="P59" s="90">
        <f t="shared" ref="P59:S59" si="540">(D59-MIN(D$52:D$61))/(MAX(D$52:D$61)-MIN(D$52:D$61))+0.001</f>
        <v>0.873509960159363</v>
      </c>
      <c r="Q59" s="91">
        <f t="shared" si="540"/>
        <v>0.68204589604991</v>
      </c>
      <c r="R59" s="91">
        <f t="shared" si="540"/>
        <v>0.640334318547765</v>
      </c>
      <c r="S59" s="91">
        <f t="shared" si="481"/>
        <v>0.03225</v>
      </c>
      <c r="T59" s="91">
        <f t="shared" si="482"/>
        <v>0.401</v>
      </c>
      <c r="U59" s="91">
        <f t="shared" ref="U59:Z59" si="541">(I59-MIN(I$52:I$61))/(MAX(I$52:I$61)-MIN(I$52:I$61))+0.001</f>
        <v>0.001</v>
      </c>
      <c r="V59" s="108" cm="1">
        <f t="array" ref="V59">(MAX(J$52:J$61-J59)/(MAX(J$52:J$61)-MIN(J$52:J$61))+0.001)</f>
        <v>0.5378081676518</v>
      </c>
      <c r="W59" s="108" cm="1">
        <f t="array" ref="W59">(MAX(K$52:K$61-K59)/(MAX(K$52:K$61)-MIN(K$52:K$61))+0.001)</f>
        <v>0.944903956081705</v>
      </c>
      <c r="X59" s="91">
        <f t="shared" si="541"/>
        <v>0.959695591994168</v>
      </c>
      <c r="Y59" s="91">
        <f t="shared" si="541"/>
        <v>0.793486583184258</v>
      </c>
      <c r="Z59" s="91">
        <f t="shared" si="541"/>
        <v>0.638585742607848</v>
      </c>
      <c r="AB59" s="89">
        <f t="shared" ref="AB59:AL59" si="542">P59/SUM(P$52:P$61)</f>
        <v>0.200318864149254</v>
      </c>
      <c r="AC59" s="89">
        <f t="shared" si="542"/>
        <v>0.158769511187628</v>
      </c>
      <c r="AD59" s="89">
        <f t="shared" si="542"/>
        <v>0.144936331200572</v>
      </c>
      <c r="AE59" s="89">
        <f t="shared" si="542"/>
        <v>0.0218667231698273</v>
      </c>
      <c r="AF59" s="89">
        <f t="shared" si="542"/>
        <v>0.0656301145662848</v>
      </c>
      <c r="AG59" s="89">
        <f t="shared" si="542"/>
        <v>0.000249376558603491</v>
      </c>
      <c r="AH59" s="89">
        <f t="shared" si="542"/>
        <v>0.141973953169041</v>
      </c>
      <c r="AI59" s="89">
        <f t="shared" si="542"/>
        <v>0.148376044392714</v>
      </c>
      <c r="AJ59" s="89">
        <f t="shared" si="542"/>
        <v>0.17493545541064</v>
      </c>
      <c r="AK59" s="89">
        <f t="shared" si="542"/>
        <v>0.153210781011989</v>
      </c>
      <c r="AL59" s="89">
        <f t="shared" si="542"/>
        <v>0.13933054430084</v>
      </c>
      <c r="AN59" s="89">
        <f t="shared" ref="AN59:AX59" si="543">AB59*LN(AB59)</f>
        <v>-0.322081656337404</v>
      </c>
      <c r="AO59" s="89">
        <f t="shared" si="543"/>
        <v>-0.292183808275881</v>
      </c>
      <c r="AP59" s="89">
        <f t="shared" si="543"/>
        <v>-0.279938831797575</v>
      </c>
      <c r="AQ59" s="89">
        <f t="shared" si="543"/>
        <v>-0.0835918750911007</v>
      </c>
      <c r="AR59" s="89">
        <f t="shared" si="543"/>
        <v>-0.178758096656054</v>
      </c>
      <c r="AS59" s="89">
        <f t="shared" si="543"/>
        <v>-0.00206896421952634</v>
      </c>
      <c r="AT59" s="89">
        <f t="shared" si="543"/>
        <v>-0.277149010333606</v>
      </c>
      <c r="AU59" s="89">
        <f t="shared" si="543"/>
        <v>-0.283102292033397</v>
      </c>
      <c r="AV59" s="89">
        <f t="shared" si="543"/>
        <v>-0.304971661832225</v>
      </c>
      <c r="AW59" s="89">
        <f t="shared" si="543"/>
        <v>-0.287414332426704</v>
      </c>
      <c r="AX59" s="89">
        <f t="shared" si="543"/>
        <v>-0.274607426966593</v>
      </c>
      <c r="BL59" s="89">
        <f t="shared" ref="BL59:BV59" si="544">AZ$57*P59</f>
        <v>0.313205737176253</v>
      </c>
      <c r="BM59" s="89">
        <f t="shared" si="544"/>
        <v>0.320921596915356</v>
      </c>
      <c r="BN59" s="89">
        <f t="shared" si="544"/>
        <v>0.109440903439095</v>
      </c>
      <c r="BO59" s="89">
        <f t="shared" si="544"/>
        <v>0.0100641367220399</v>
      </c>
      <c r="BP59" s="89">
        <f t="shared" si="544"/>
        <v>0.144987649449144</v>
      </c>
      <c r="BQ59" s="89">
        <f t="shared" si="544"/>
        <v>0.000326368534456658</v>
      </c>
      <c r="BR59" s="89">
        <f t="shared" si="544"/>
        <v>0.21669417533671</v>
      </c>
      <c r="BS59" s="89">
        <f t="shared" si="544"/>
        <v>0.564182360815627</v>
      </c>
      <c r="BT59" s="89">
        <f t="shared" si="544"/>
        <v>0.206272025977943</v>
      </c>
      <c r="BU59" s="89">
        <f t="shared" si="544"/>
        <v>0.361171925105328</v>
      </c>
      <c r="BV59" s="89">
        <f t="shared" si="544"/>
        <v>0.210665828086959</v>
      </c>
      <c r="BX59" s="89">
        <f t="shared" si="6"/>
        <v>0.743568237530704</v>
      </c>
      <c r="BY59" s="89">
        <f t="shared" si="7"/>
        <v>0.155378154705641</v>
      </c>
      <c r="BZ59" s="89">
        <f t="shared" si="8"/>
        <v>0.780876536152337</v>
      </c>
      <c r="CA59" s="89">
        <f t="shared" si="9"/>
        <v>0.77810977917023</v>
      </c>
      <c r="CC59" s="89">
        <f t="shared" ref="CC59:CF59" si="545">BX59/SUM(BX$52:BX$61)</f>
        <v>0.171331563941408</v>
      </c>
      <c r="CD59" s="89">
        <f t="shared" si="545"/>
        <v>0.0390578901986629</v>
      </c>
      <c r="CE59" s="89">
        <f t="shared" si="545"/>
        <v>0.146542290607955</v>
      </c>
      <c r="CF59" s="89">
        <f t="shared" si="545"/>
        <v>0.154127799121352</v>
      </c>
      <c r="CH59" s="89">
        <f t="shared" ref="CH59:CK59" si="546">CC59*LN(CC59)</f>
        <v>-0.302255371696196</v>
      </c>
      <c r="CI59" s="89">
        <f t="shared" si="546"/>
        <v>-0.126653425552669</v>
      </c>
      <c r="CJ59" s="89">
        <f t="shared" si="546"/>
        <v>-0.281425855223563</v>
      </c>
      <c r="CK59" s="89">
        <f t="shared" si="546"/>
        <v>-0.288214846995177</v>
      </c>
      <c r="CR59" s="89">
        <f t="shared" ref="CR59:CU59" si="547">CM$57*BX59</f>
        <v>0.173324196995676</v>
      </c>
      <c r="CS59" s="89">
        <f t="shared" si="547"/>
        <v>0.0187421107663173</v>
      </c>
      <c r="CT59" s="89">
        <f t="shared" si="547"/>
        <v>0.222108474176901</v>
      </c>
      <c r="CU59" s="89">
        <f t="shared" si="547"/>
        <v>0.281554915672488</v>
      </c>
      <c r="CV59" s="87">
        <f t="shared" si="14"/>
        <v>0.695729697611382</v>
      </c>
      <c r="CX59">
        <f t="shared" si="327"/>
        <v>0.197716335586288</v>
      </c>
    </row>
    <row r="60" spans="1:102">
      <c r="A60" s="5" t="s">
        <v>92</v>
      </c>
      <c r="B60" s="6">
        <v>2020</v>
      </c>
      <c r="C60" s="5" t="s">
        <v>84</v>
      </c>
      <c r="D60">
        <v>24090</v>
      </c>
      <c r="E60">
        <v>4.0288313</v>
      </c>
      <c r="F60">
        <v>364531</v>
      </c>
      <c r="G60">
        <v>6</v>
      </c>
      <c r="H60">
        <v>280</v>
      </c>
      <c r="I60">
        <v>7</v>
      </c>
      <c r="J60">
        <v>3411</v>
      </c>
      <c r="K60">
        <v>16.47826</v>
      </c>
      <c r="L60">
        <v>829889</v>
      </c>
      <c r="M60">
        <v>11482</v>
      </c>
      <c r="N60">
        <v>217898</v>
      </c>
      <c r="P60" s="90">
        <f t="shared" ref="P60:S60" si="548">(D60-MIN(D$52:D$61))/(MAX(D$52:D$61)-MIN(D$52:D$61))+0.001</f>
        <v>0.937254980079681</v>
      </c>
      <c r="Q60" s="91">
        <f t="shared" si="548"/>
        <v>0.841522948024956</v>
      </c>
      <c r="R60" s="91">
        <f t="shared" si="548"/>
        <v>0.820667159273882</v>
      </c>
      <c r="S60" s="91">
        <f t="shared" si="481"/>
        <v>0.03225</v>
      </c>
      <c r="T60" s="91">
        <f t="shared" si="482"/>
        <v>0.201</v>
      </c>
      <c r="U60" s="91">
        <f t="shared" ref="U60:Z60" si="549">(I60-MIN(I$52:I$61))/(MAX(I$52:I$61)-MIN(I$52:I$61))+0.001</f>
        <v>0.001</v>
      </c>
      <c r="V60" s="108" cm="1">
        <f t="array" ref="V60">(MAX(J$52:J$61-J60)/(MAX(J$52:J$61)-MIN(J$52:J$61))+0.001)</f>
        <v>0.7694040838259</v>
      </c>
      <c r="W60" s="108" cm="1">
        <f t="array" ref="W60">(MAX(K$52:K$61-K60)/(MAX(K$52:K$61)-MIN(K$52:K$61))+0.001)</f>
        <v>0.972951978040852</v>
      </c>
      <c r="X60" s="91">
        <f t="shared" si="549"/>
        <v>0.785137822849286</v>
      </c>
      <c r="Y60" s="91">
        <f t="shared" si="549"/>
        <v>0.897243291592129</v>
      </c>
      <c r="Z60" s="91">
        <f t="shared" si="549"/>
        <v>0.938480784114161</v>
      </c>
      <c r="AB60" s="89">
        <f t="shared" ref="AB60:AL60" si="550">P60/SUM(P$52:P$61)</f>
        <v>0.214937277868635</v>
      </c>
      <c r="AC60" s="89">
        <f t="shared" si="550"/>
        <v>0.195893249830972</v>
      </c>
      <c r="AD60" s="89">
        <f t="shared" si="550"/>
        <v>0.185753728570586</v>
      </c>
      <c r="AE60" s="89">
        <f t="shared" si="550"/>
        <v>0.0218667231698273</v>
      </c>
      <c r="AF60" s="89">
        <f t="shared" si="550"/>
        <v>0.0328968903436989</v>
      </c>
      <c r="AG60" s="89">
        <f t="shared" si="550"/>
        <v>0.000249376558603491</v>
      </c>
      <c r="AH60" s="89">
        <f t="shared" si="550"/>
        <v>0.203112087051624</v>
      </c>
      <c r="AI60" s="89">
        <f t="shared" si="550"/>
        <v>0.15278035926996</v>
      </c>
      <c r="AJ60" s="89">
        <f t="shared" si="550"/>
        <v>0.143116675481295</v>
      </c>
      <c r="AK60" s="89">
        <f t="shared" si="550"/>
        <v>0.173244700510174</v>
      </c>
      <c r="AL60" s="89">
        <f t="shared" si="550"/>
        <v>0.204763479266721</v>
      </c>
      <c r="AN60" s="89">
        <f t="shared" ref="AN60:AX60" si="551">AB60*LN(AB60)</f>
        <v>-0.330446510645066</v>
      </c>
      <c r="AO60" s="89">
        <f t="shared" si="551"/>
        <v>-0.319342318153048</v>
      </c>
      <c r="AP60" s="89">
        <f t="shared" si="551"/>
        <v>-0.312685478237322</v>
      </c>
      <c r="AQ60" s="89">
        <f t="shared" si="551"/>
        <v>-0.0835918750911007</v>
      </c>
      <c r="AR60" s="89">
        <f t="shared" si="551"/>
        <v>-0.112322390501705</v>
      </c>
      <c r="AS60" s="89">
        <f t="shared" si="551"/>
        <v>-0.00206896421952634</v>
      </c>
      <c r="AT60" s="89">
        <f t="shared" si="551"/>
        <v>-0.323760118227061</v>
      </c>
      <c r="AU60" s="89">
        <f t="shared" si="551"/>
        <v>-0.287036703357072</v>
      </c>
      <c r="AV60" s="89">
        <f t="shared" si="551"/>
        <v>-0.27823242308645</v>
      </c>
      <c r="AW60" s="89">
        <f t="shared" si="551"/>
        <v>-0.303706662087047</v>
      </c>
      <c r="AX60" s="89">
        <f t="shared" si="551"/>
        <v>-0.324734345584317</v>
      </c>
      <c r="BL60" s="89">
        <f t="shared" ref="BL60:BV60" si="552">AZ$57*P60</f>
        <v>0.33606215194663</v>
      </c>
      <c r="BM60" s="89">
        <f t="shared" si="552"/>
        <v>0.395959993139999</v>
      </c>
      <c r="BN60" s="89">
        <f t="shared" si="552"/>
        <v>0.140261973678723</v>
      </c>
      <c r="BO60" s="89">
        <f t="shared" si="552"/>
        <v>0.0100641367220399</v>
      </c>
      <c r="BP60" s="89">
        <f t="shared" si="552"/>
        <v>0.0726746073298703</v>
      </c>
      <c r="BQ60" s="89">
        <f t="shared" si="552"/>
        <v>0.000326368534456658</v>
      </c>
      <c r="BR60" s="89">
        <f t="shared" si="552"/>
        <v>0.310009020824866</v>
      </c>
      <c r="BS60" s="89">
        <f t="shared" si="552"/>
        <v>0.580929247251302</v>
      </c>
      <c r="BT60" s="89">
        <f t="shared" si="552"/>
        <v>0.168753478438419</v>
      </c>
      <c r="BU60" s="89">
        <f t="shared" si="552"/>
        <v>0.408398949370666</v>
      </c>
      <c r="BV60" s="89">
        <f t="shared" si="552"/>
        <v>0.30959950768979</v>
      </c>
      <c r="BX60" s="89">
        <f t="shared" si="6"/>
        <v>0.872284118765352</v>
      </c>
      <c r="BY60" s="89">
        <f t="shared" si="7"/>
        <v>0.0830651125863668</v>
      </c>
      <c r="BZ60" s="89">
        <f t="shared" si="8"/>
        <v>0.890938268076168</v>
      </c>
      <c r="CA60" s="89">
        <f t="shared" si="9"/>
        <v>0.886751935498874</v>
      </c>
      <c r="CC60" s="89">
        <f t="shared" ref="CC60:CF60" si="553">BX60/SUM(BX$52:BX$61)</f>
        <v>0.200990029866827</v>
      </c>
      <c r="CD60" s="89">
        <f t="shared" si="553"/>
        <v>0.0208803358032164</v>
      </c>
      <c r="CE60" s="89">
        <f t="shared" si="553"/>
        <v>0.167196898036511</v>
      </c>
      <c r="CF60" s="89">
        <f t="shared" si="553"/>
        <v>0.175647611485859</v>
      </c>
      <c r="CH60" s="89">
        <f t="shared" ref="CH60:CK60" si="554">CC60*LN(CC60)</f>
        <v>-0.322488497857564</v>
      </c>
      <c r="CI60" s="89">
        <f t="shared" si="554"/>
        <v>-0.0807849216178817</v>
      </c>
      <c r="CJ60" s="89">
        <f t="shared" si="554"/>
        <v>-0.299045551369728</v>
      </c>
      <c r="CK60" s="89">
        <f t="shared" si="554"/>
        <v>-0.305499587028736</v>
      </c>
      <c r="CR60" s="89">
        <f t="shared" ref="CR60:CU60" si="555">CM$57*BX60</f>
        <v>0.203327599009825</v>
      </c>
      <c r="CS60" s="89">
        <f t="shared" si="555"/>
        <v>0.0100195265149058</v>
      </c>
      <c r="CT60" s="89">
        <f t="shared" si="555"/>
        <v>0.253413862687257</v>
      </c>
      <c r="CU60" s="89">
        <f t="shared" si="555"/>
        <v>0.320866506379147</v>
      </c>
      <c r="CV60" s="87">
        <f t="shared" si="14"/>
        <v>0.787627494591134</v>
      </c>
      <c r="CX60">
        <f t="shared" si="327"/>
        <v>0.228370730848541</v>
      </c>
    </row>
    <row r="61" spans="1:102">
      <c r="A61" s="7" t="s">
        <v>92</v>
      </c>
      <c r="B61" s="9">
        <v>2021</v>
      </c>
      <c r="C61" s="8" t="s">
        <v>84</v>
      </c>
      <c r="D61">
        <v>24122</v>
      </c>
      <c r="E61">
        <v>4.0998523</v>
      </c>
      <c r="F61">
        <v>397234</v>
      </c>
      <c r="G61">
        <v>130</v>
      </c>
      <c r="H61">
        <v>260</v>
      </c>
      <c r="I61">
        <v>7</v>
      </c>
      <c r="J61">
        <v>2118</v>
      </c>
      <c r="K61">
        <v>16.14398</v>
      </c>
      <c r="L61">
        <v>946855</v>
      </c>
      <c r="M61">
        <v>12178</v>
      </c>
      <c r="N61">
        <v>223795</v>
      </c>
      <c r="P61" s="90">
        <f t="shared" ref="P61:S61" si="556">(D61-MIN(D$52:D$61))/(MAX(D$52:D$61)-MIN(D$52:D$61))+0.001</f>
        <v>1.001</v>
      </c>
      <c r="Q61" s="91">
        <f t="shared" si="556"/>
        <v>1.001</v>
      </c>
      <c r="R61" s="91">
        <f t="shared" si="556"/>
        <v>1.001</v>
      </c>
      <c r="S61" s="91">
        <f t="shared" si="481"/>
        <v>1.001</v>
      </c>
      <c r="T61" s="91">
        <f t="shared" si="482"/>
        <v>0.001</v>
      </c>
      <c r="U61" s="91">
        <f t="shared" ref="U61:Z61" si="557">(I61-MIN(I$52:I$61))/(MAX(I$52:I$61)-MIN(I$52:I$61))+0.001</f>
        <v>0.001</v>
      </c>
      <c r="V61" s="108" cm="1">
        <f t="array" ref="V61">(MAX(J$52:J$61-J61)/(MAX(J$52:J$61)-MIN(J$52:J$61))+0.001)</f>
        <v>1.001</v>
      </c>
      <c r="W61" s="108" cm="1">
        <f t="array" ref="W61">(MAX(K$52:K$61-K61)/(MAX(K$52:K$61)-MIN(K$52:K$61))+0.001)</f>
        <v>1.001</v>
      </c>
      <c r="X61" s="91">
        <f t="shared" si="557"/>
        <v>1.001</v>
      </c>
      <c r="Y61" s="91">
        <f t="shared" si="557"/>
        <v>1.001</v>
      </c>
      <c r="Z61" s="91">
        <f t="shared" si="557"/>
        <v>1.001</v>
      </c>
      <c r="AB61" s="89">
        <f t="shared" ref="AB61:AL61" si="558">P61/SUM(P$52:P$61)</f>
        <v>0.229555691588017</v>
      </c>
      <c r="AC61" s="89">
        <f t="shared" si="558"/>
        <v>0.233016988474315</v>
      </c>
      <c r="AD61" s="89">
        <f t="shared" si="558"/>
        <v>0.226571125940599</v>
      </c>
      <c r="AE61" s="89">
        <f t="shared" si="558"/>
        <v>0.67871596567433</v>
      </c>
      <c r="AF61" s="89">
        <f t="shared" si="558"/>
        <v>0.00016366612111293</v>
      </c>
      <c r="AG61" s="89">
        <f t="shared" si="558"/>
        <v>0.000249376558603491</v>
      </c>
      <c r="AH61" s="89">
        <f t="shared" si="558"/>
        <v>0.264250220934208</v>
      </c>
      <c r="AI61" s="89">
        <f t="shared" si="558"/>
        <v>0.157184674147205</v>
      </c>
      <c r="AJ61" s="89">
        <f t="shared" si="558"/>
        <v>0.182464515130455</v>
      </c>
      <c r="AK61" s="89">
        <f t="shared" si="558"/>
        <v>0.193278620008359</v>
      </c>
      <c r="AL61" s="89">
        <f t="shared" si="558"/>
        <v>0.218404304292132</v>
      </c>
      <c r="AN61" s="89">
        <f t="shared" ref="AN61:AX61" si="559">AB61*LN(AB61)</f>
        <v>-0.337816362700446</v>
      </c>
      <c r="AO61" s="89">
        <f t="shared" si="559"/>
        <v>-0.339422778624772</v>
      </c>
      <c r="AP61" s="89">
        <f t="shared" si="559"/>
        <v>-0.336389326314205</v>
      </c>
      <c r="AQ61" s="89">
        <f t="shared" si="559"/>
        <v>-0.263038104338674</v>
      </c>
      <c r="AR61" s="89">
        <f t="shared" si="559"/>
        <v>-0.00142678920657375</v>
      </c>
      <c r="AS61" s="89">
        <f t="shared" si="559"/>
        <v>-0.00206896421952634</v>
      </c>
      <c r="AT61" s="89">
        <f t="shared" si="559"/>
        <v>-0.351679736728874</v>
      </c>
      <c r="AU61" s="89">
        <f t="shared" si="559"/>
        <v>-0.290844130575765</v>
      </c>
      <c r="AV61" s="89">
        <f t="shared" si="559"/>
        <v>-0.310408553312869</v>
      </c>
      <c r="AW61" s="89">
        <f t="shared" si="559"/>
        <v>-0.317677089410724</v>
      </c>
      <c r="AX61" s="89">
        <f t="shared" si="559"/>
        <v>-0.332281908800197</v>
      </c>
      <c r="AY61" s="81" t="s">
        <v>170</v>
      </c>
      <c r="BL61" s="89">
        <f t="shared" ref="BL61:BV61" si="560">AZ$57*P61</f>
        <v>0.358918566717008</v>
      </c>
      <c r="BM61" s="89">
        <f t="shared" si="560"/>
        <v>0.470998389364642</v>
      </c>
      <c r="BN61" s="89">
        <f t="shared" si="560"/>
        <v>0.17108304391835</v>
      </c>
      <c r="BO61" s="89">
        <f t="shared" si="560"/>
        <v>0.312378321201919</v>
      </c>
      <c r="BP61" s="89">
        <f t="shared" si="560"/>
        <v>0.000361565210596369</v>
      </c>
      <c r="BQ61" s="89">
        <f t="shared" si="560"/>
        <v>0.000326368534456658</v>
      </c>
      <c r="BR61" s="89">
        <f t="shared" si="560"/>
        <v>0.403323866313023</v>
      </c>
      <c r="BS61" s="89">
        <f t="shared" si="560"/>
        <v>0.597676133686977</v>
      </c>
      <c r="BT61" s="89">
        <f t="shared" si="560"/>
        <v>0.215149782625213</v>
      </c>
      <c r="BU61" s="89">
        <f t="shared" si="560"/>
        <v>0.455625973636003</v>
      </c>
      <c r="BV61" s="89">
        <f t="shared" si="560"/>
        <v>0.330224243738784</v>
      </c>
      <c r="BX61" s="89">
        <f t="shared" si="6"/>
        <v>1.001</v>
      </c>
      <c r="BY61" s="89">
        <f t="shared" si="7"/>
        <v>0.313066254946972</v>
      </c>
      <c r="BZ61" s="89">
        <f t="shared" si="8"/>
        <v>1.001</v>
      </c>
      <c r="CA61" s="89">
        <f t="shared" si="9"/>
        <v>1.001</v>
      </c>
      <c r="CC61" s="89">
        <f t="shared" ref="CC61:CF61" si="561">BX61/SUM(BX$52:BX$61)</f>
        <v>0.230648495792247</v>
      </c>
      <c r="CD61" s="89">
        <f t="shared" si="561"/>
        <v>0.0786964385938968</v>
      </c>
      <c r="CE61" s="89">
        <f t="shared" si="561"/>
        <v>0.187851505465067</v>
      </c>
      <c r="CF61" s="89">
        <f t="shared" si="561"/>
        <v>0.198277840801587</v>
      </c>
      <c r="CH61" s="89">
        <f t="shared" ref="CH61:CK61" si="562">CC61*LN(CC61)</f>
        <v>-0.338329142629732</v>
      </c>
      <c r="CI61" s="89">
        <f t="shared" si="562"/>
        <v>-0.200058731955964</v>
      </c>
      <c r="CJ61" s="89">
        <f t="shared" si="562"/>
        <v>-0.314107158417204</v>
      </c>
      <c r="CK61" s="89">
        <f t="shared" si="562"/>
        <v>-0.320830597425382</v>
      </c>
      <c r="CL61" s="81" t="s">
        <v>170</v>
      </c>
      <c r="CR61" s="89">
        <f t="shared" ref="CR61:CU61" si="563">CM$57*BX61</f>
        <v>0.233331001023974</v>
      </c>
      <c r="CS61" s="89">
        <f t="shared" si="563"/>
        <v>0.0377628530762778</v>
      </c>
      <c r="CT61" s="89">
        <f t="shared" si="563"/>
        <v>0.284719251197612</v>
      </c>
      <c r="CU61" s="89">
        <f t="shared" si="563"/>
        <v>0.362206565362421</v>
      </c>
      <c r="CV61" s="87">
        <f t="shared" si="14"/>
        <v>0.918019670660285</v>
      </c>
      <c r="CX61">
        <f t="shared" si="327"/>
        <v>0.259025126110793</v>
      </c>
    </row>
    <row r="62" spans="1:102">
      <c r="A62" s="7" t="s">
        <v>83</v>
      </c>
      <c r="B62" s="44">
        <v>2012</v>
      </c>
      <c r="C62" s="51" t="s">
        <v>84</v>
      </c>
      <c r="D62">
        <v>14923</v>
      </c>
      <c r="E62">
        <v>6.9367419</v>
      </c>
      <c r="F62">
        <v>248738</v>
      </c>
      <c r="I62">
        <v>12</v>
      </c>
      <c r="J62">
        <v>6630</v>
      </c>
      <c r="K62">
        <v>57.186039</v>
      </c>
      <c r="L62">
        <v>1562900</v>
      </c>
      <c r="M62">
        <v>6190</v>
      </c>
      <c r="N62">
        <v>396700</v>
      </c>
      <c r="O62" s="80"/>
      <c r="P62" s="112">
        <f t="shared" ref="P62:S62" si="564">(D62-MIN(D$62:D$71))/(MAX(D$62:D$71)-MIN(D$62:D$71))+0.001</f>
        <v>1.001</v>
      </c>
      <c r="Q62" s="113">
        <f t="shared" si="564"/>
        <v>0.001</v>
      </c>
      <c r="R62" s="113">
        <f t="shared" si="564"/>
        <v>0.001</v>
      </c>
      <c r="S62" s="113">
        <v>0.001</v>
      </c>
      <c r="T62" s="113">
        <v>0.001</v>
      </c>
      <c r="U62" s="113">
        <f t="shared" ref="U62:Z62" si="565">(I62-MIN(I$62:I$71))/(MAX(I$62:I$71)-MIN(I$62:I$71))+0.001</f>
        <v>0.001</v>
      </c>
      <c r="V62" s="108" cm="1">
        <f t="array" ref="V62">(MAX(J$62:J$71-J62)/(MAX(J$62:J$71)-MIN(J$62:J$71))+0.001)</f>
        <v>1.001</v>
      </c>
      <c r="W62" s="108" cm="1">
        <f t="array" ref="W62">(MAX(K$62:K$71-K62)/(MAX(K$62:K$71)-MIN(K$62:K$71))+0.001)</f>
        <v>0.001</v>
      </c>
      <c r="X62" s="113">
        <f t="shared" si="565"/>
        <v>0.001</v>
      </c>
      <c r="Y62" s="113">
        <f t="shared" si="565"/>
        <v>0.001</v>
      </c>
      <c r="Z62" s="113">
        <f t="shared" si="565"/>
        <v>1.001</v>
      </c>
      <c r="AA62" s="80"/>
      <c r="AB62" s="80">
        <f t="shared" ref="AB62:AL62" si="566">P62/SUM(P$62:P$71)</f>
        <v>0.183243917937975</v>
      </c>
      <c r="AC62" s="80">
        <f t="shared" si="566"/>
        <v>0.000215928140426128</v>
      </c>
      <c r="AD62" s="80">
        <f t="shared" si="566"/>
        <v>0.000208882194776649</v>
      </c>
      <c r="AE62" s="80">
        <f t="shared" si="566"/>
        <v>0.1</v>
      </c>
      <c r="AF62" s="80">
        <f t="shared" si="566"/>
        <v>0.1</v>
      </c>
      <c r="AG62" s="80">
        <f t="shared" si="566"/>
        <v>0.000176159718144451</v>
      </c>
      <c r="AH62" s="80">
        <f t="shared" si="566"/>
        <v>0.271374058805492</v>
      </c>
      <c r="AI62" s="80">
        <f t="shared" si="566"/>
        <v>0.000202303097049329</v>
      </c>
      <c r="AJ62" s="80">
        <f t="shared" si="566"/>
        <v>0.000183601021121427</v>
      </c>
      <c r="AK62" s="80">
        <f t="shared" si="566"/>
        <v>0.000199600798403194</v>
      </c>
      <c r="AL62" s="80">
        <f t="shared" si="566"/>
        <v>0.249868622165174</v>
      </c>
      <c r="AM62" s="80"/>
      <c r="AN62" s="80">
        <f t="shared" ref="AN62:AX62" si="567">AB62*LN(AB62)</f>
        <v>-0.310953407964057</v>
      </c>
      <c r="AO62" s="80">
        <f t="shared" si="567"/>
        <v>-0.00182255548059412</v>
      </c>
      <c r="AP62" s="80">
        <f t="shared" si="567"/>
        <v>-0.00177001343554265</v>
      </c>
      <c r="AQ62" s="80">
        <f t="shared" si="567"/>
        <v>-0.230258509299405</v>
      </c>
      <c r="AR62" s="80">
        <f t="shared" si="567"/>
        <v>-0.230258509299405</v>
      </c>
      <c r="AS62" s="80">
        <f t="shared" si="567"/>
        <v>-0.00152274565208255</v>
      </c>
      <c r="AT62" s="80">
        <f t="shared" si="567"/>
        <v>-0.353941548117924</v>
      </c>
      <c r="AU62" s="80">
        <f t="shared" si="567"/>
        <v>-0.00172073825371143</v>
      </c>
      <c r="AV62" s="80">
        <f t="shared" si="567"/>
        <v>-0.00157947286157641</v>
      </c>
      <c r="AW62" s="80">
        <f t="shared" si="567"/>
        <v>-0.00170043736408761</v>
      </c>
      <c r="AX62" s="80">
        <f t="shared" si="567"/>
        <v>-0.346522805236884</v>
      </c>
      <c r="AY62" s="80"/>
      <c r="AZ62" s="80">
        <f t="shared" ref="AZ62:BJ62" si="568">SUM(AN62:AN71)</f>
        <v>-2.05507109930654</v>
      </c>
      <c r="BA62" s="80">
        <f t="shared" si="568"/>
        <v>-1.95042100099222</v>
      </c>
      <c r="BB62" s="80">
        <f t="shared" si="568"/>
        <v>-2.06151320834799</v>
      </c>
      <c r="BC62" s="80">
        <f t="shared" si="568"/>
        <v>-2.30258509299405</v>
      </c>
      <c r="BD62" s="80">
        <f t="shared" si="568"/>
        <v>-2.30258509299405</v>
      </c>
      <c r="BE62" s="80">
        <f t="shared" si="568"/>
        <v>-2.12341882669089</v>
      </c>
      <c r="BF62" s="80">
        <f t="shared" si="568"/>
        <v>-1.7398387675453</v>
      </c>
      <c r="BG62" s="80">
        <f t="shared" si="568"/>
        <v>-2.03535418232912</v>
      </c>
      <c r="BH62" s="80">
        <f t="shared" si="568"/>
        <v>-2.02694845794666</v>
      </c>
      <c r="BI62" s="80">
        <f t="shared" si="568"/>
        <v>-2.051931379996</v>
      </c>
      <c r="BJ62" s="80">
        <f t="shared" si="568"/>
        <v>-1.95112342329443</v>
      </c>
      <c r="BK62" s="80"/>
      <c r="BL62" s="80">
        <f t="shared" ref="BL62:BV62" si="569">AZ$67*P62</f>
        <v>0.277724761649089</v>
      </c>
      <c r="BM62" s="80">
        <f t="shared" si="569"/>
        <v>0.000526107355796325</v>
      </c>
      <c r="BN62" s="80">
        <f t="shared" si="569"/>
        <v>0.000196445329868921</v>
      </c>
      <c r="BO62" s="80">
        <f t="shared" si="569"/>
        <v>4.03439153439154e-5</v>
      </c>
      <c r="BP62" s="80">
        <f t="shared" si="569"/>
        <v>0.000313492063492064</v>
      </c>
      <c r="BQ62" s="80">
        <f t="shared" si="569"/>
        <v>0.000646164021164018</v>
      </c>
      <c r="BR62" s="80">
        <f t="shared" si="569"/>
        <v>0.464477121518332</v>
      </c>
      <c r="BS62" s="80">
        <f t="shared" si="569"/>
        <v>0.000535986891590078</v>
      </c>
      <c r="BT62" s="80">
        <f t="shared" si="569"/>
        <v>0.000211805845994735</v>
      </c>
      <c r="BU62" s="80">
        <f t="shared" si="569"/>
        <v>0.00043341342992753</v>
      </c>
      <c r="BV62" s="80">
        <f t="shared" si="569"/>
        <v>0.355135504801813</v>
      </c>
      <c r="BW62" s="80"/>
      <c r="BX62" s="80">
        <f t="shared" si="6"/>
        <v>0.278447314334754</v>
      </c>
      <c r="BY62" s="80">
        <f t="shared" si="7"/>
        <v>0.000999999999999996</v>
      </c>
      <c r="BZ62" s="80">
        <f t="shared" si="8"/>
        <v>0.465013108409922</v>
      </c>
      <c r="CA62" s="80">
        <f t="shared" si="9"/>
        <v>0.355780724077736</v>
      </c>
      <c r="CB62" s="80"/>
      <c r="CC62" s="80">
        <f t="shared" ref="CC62:CF62" si="570">BX62/SUM(BX$62:BX$71)</f>
        <v>0.0594583343946673</v>
      </c>
      <c r="CD62" s="80">
        <f t="shared" si="570"/>
        <v>0.000313268991722267</v>
      </c>
      <c r="CE62" s="80">
        <f t="shared" si="570"/>
        <v>0.110051938772481</v>
      </c>
      <c r="CF62" s="80">
        <f t="shared" si="570"/>
        <v>0.0794050236113377</v>
      </c>
      <c r="CG62" s="80"/>
      <c r="CH62" s="80">
        <f t="shared" ref="CH62:CK62" si="571">CC62*LN(CC62)</f>
        <v>-0.167819928387367</v>
      </c>
      <c r="CI62" s="80">
        <f t="shared" si="571"/>
        <v>-0.00252759467561531</v>
      </c>
      <c r="CJ62" s="80">
        <f t="shared" si="571"/>
        <v>-0.242862932567854</v>
      </c>
      <c r="CK62" s="80">
        <f t="shared" si="571"/>
        <v>-0.201148301039769</v>
      </c>
      <c r="CL62" s="80"/>
      <c r="CM62">
        <f t="shared" ref="CM62:CP62" si="572">SUM(CH62:CH71)</f>
        <v>-2.27284841777678</v>
      </c>
      <c r="CN62">
        <f t="shared" si="572"/>
        <v>-2.11351191815284</v>
      </c>
      <c r="CO62">
        <f t="shared" si="572"/>
        <v>-2.27742691823259</v>
      </c>
      <c r="CP62">
        <f t="shared" si="572"/>
        <v>-2.28298030907934</v>
      </c>
      <c r="CQ62" s="80"/>
      <c r="CR62" s="80">
        <f t="shared" ref="CR62:CU62" si="573">CM$67*BX62</f>
        <v>0.0342783291180784</v>
      </c>
      <c r="CS62" s="80">
        <f t="shared" si="573"/>
        <v>0.000405515098812883</v>
      </c>
      <c r="CT62" s="80">
        <f t="shared" si="573"/>
        <v>0.0905305380695576</v>
      </c>
      <c r="CU62" s="80">
        <f t="shared" si="573"/>
        <v>0.098443032017223</v>
      </c>
      <c r="CV62" s="80">
        <f t="shared" si="14"/>
        <v>0.223657414303672</v>
      </c>
      <c r="CW62" s="80">
        <f>AVERAGE(CV62:CV71)</f>
        <v>0.393334772845951</v>
      </c>
      <c r="CX62">
        <f t="shared" si="327"/>
        <v>0.062404433593818</v>
      </c>
    </row>
    <row r="63" spans="1:102">
      <c r="A63" s="7" t="s">
        <v>83</v>
      </c>
      <c r="B63" s="44">
        <v>2013</v>
      </c>
      <c r="C63" s="51" t="s">
        <v>84</v>
      </c>
      <c r="D63">
        <v>14815</v>
      </c>
      <c r="E63">
        <v>7.076949</v>
      </c>
      <c r="F63">
        <v>276641</v>
      </c>
      <c r="I63">
        <v>14</v>
      </c>
      <c r="J63">
        <v>6694</v>
      </c>
      <c r="K63">
        <v>56.276039</v>
      </c>
      <c r="L63">
        <v>1771400</v>
      </c>
      <c r="M63">
        <v>6896</v>
      </c>
      <c r="N63">
        <v>354800</v>
      </c>
      <c r="P63" s="90">
        <f t="shared" ref="P63:S63" si="574">(D63-MIN(D$62:D$71))/(MAX(D$62:D$71)-MIN(D$62:D$71))+0.001</f>
        <v>0.945128297982411</v>
      </c>
      <c r="Q63" s="91">
        <f t="shared" si="574"/>
        <v>0.0736557691641002</v>
      </c>
      <c r="R63" s="91">
        <f t="shared" si="574"/>
        <v>0.303967458930064</v>
      </c>
      <c r="S63" s="91">
        <v>0.001</v>
      </c>
      <c r="T63" s="91">
        <v>0.001</v>
      </c>
      <c r="U63" s="91">
        <f t="shared" ref="U63:Z63" si="575">(I63-MIN(I$62:I$71))/(MAX(I$62:I$71)-MIN(I$62:I$71))+0.001</f>
        <v>0.223222222222222</v>
      </c>
      <c r="V63" s="108" cm="1">
        <f t="array" ref="V63">(MAX(J$62:J$71-J63)/(MAX(J$62:J$71)-MIN(J$62:J$71))+0.001)</f>
        <v>0.990554431206137</v>
      </c>
      <c r="W63" s="108" cm="1">
        <f t="array" ref="W63">(MAX(K$62:K$71-K63)/(MAX(K$62:K$71)-MIN(K$62:K$71))+0.001)</f>
        <v>0.0280888059171003</v>
      </c>
      <c r="X63" s="91">
        <f t="shared" si="575"/>
        <v>0.0958719115438868</v>
      </c>
      <c r="Y63" s="91">
        <f t="shared" si="575"/>
        <v>0.112111111111111</v>
      </c>
      <c r="Z63" s="91">
        <f t="shared" si="575"/>
        <v>0.834333333333333</v>
      </c>
      <c r="AB63" s="89">
        <f t="shared" ref="AB63:AL63" si="576">P63/SUM(P$62:P$71)</f>
        <v>0.173015996280067</v>
      </c>
      <c r="AC63" s="89">
        <f t="shared" si="576"/>
        <v>0.0159043532672603</v>
      </c>
      <c r="AD63" s="89">
        <f t="shared" si="576"/>
        <v>0.0634933899619926</v>
      </c>
      <c r="AE63" s="89">
        <f t="shared" si="576"/>
        <v>0.1</v>
      </c>
      <c r="AF63" s="89">
        <f t="shared" si="576"/>
        <v>0.1</v>
      </c>
      <c r="AG63" s="89">
        <f t="shared" si="576"/>
        <v>0.0393227637502447</v>
      </c>
      <c r="AH63" s="89">
        <f t="shared" si="576"/>
        <v>0.268542234229945</v>
      </c>
      <c r="AI63" s="89">
        <f t="shared" si="576"/>
        <v>0.00568245242944691</v>
      </c>
      <c r="AJ63" s="89">
        <f t="shared" si="576"/>
        <v>0.0176021808563208</v>
      </c>
      <c r="AK63" s="89">
        <f t="shared" si="576"/>
        <v>0.0223774672876469</v>
      </c>
      <c r="AL63" s="89">
        <f t="shared" si="576"/>
        <v>0.208265454971506</v>
      </c>
      <c r="AN63" s="89">
        <f t="shared" ref="AN63:AX63" si="577">AB63*LN(AB63)</f>
        <v>-0.303534285288674</v>
      </c>
      <c r="AO63" s="89">
        <f t="shared" si="577"/>
        <v>-0.0658625100144608</v>
      </c>
      <c r="AP63" s="89">
        <f t="shared" si="577"/>
        <v>-0.175039813891369</v>
      </c>
      <c r="AQ63" s="89">
        <f t="shared" si="577"/>
        <v>-0.230258509299405</v>
      </c>
      <c r="AR63" s="89">
        <f t="shared" si="577"/>
        <v>-0.230258509299405</v>
      </c>
      <c r="AS63" s="89">
        <f t="shared" si="577"/>
        <v>-0.127246564108385</v>
      </c>
      <c r="AT63" s="89">
        <f t="shared" si="577"/>
        <v>-0.353065118433299</v>
      </c>
      <c r="AU63" s="89">
        <f t="shared" si="577"/>
        <v>-0.0293803950559937</v>
      </c>
      <c r="AV63" s="89">
        <f t="shared" si="577"/>
        <v>-0.0711081015889914</v>
      </c>
      <c r="AW63" s="89">
        <f t="shared" si="577"/>
        <v>-0.0850276792597267</v>
      </c>
      <c r="AX63" s="89">
        <f t="shared" si="577"/>
        <v>-0.326756375122567</v>
      </c>
      <c r="AY63" s="80" t="s">
        <v>181</v>
      </c>
      <c r="AZ63" s="108">
        <f t="shared" ref="AZ63:BJ63" si="578">-1/LN(10)*AZ62</f>
        <v>0.89250603834768</v>
      </c>
      <c r="BA63" s="108">
        <f t="shared" si="578"/>
        <v>0.847057078119138</v>
      </c>
      <c r="BB63" s="108">
        <f t="shared" si="578"/>
        <v>0.895303810756199</v>
      </c>
      <c r="BC63" s="108">
        <f t="shared" si="578"/>
        <v>1</v>
      </c>
      <c r="BD63" s="108">
        <f t="shared" si="578"/>
        <v>1</v>
      </c>
      <c r="BE63" s="108">
        <f t="shared" si="578"/>
        <v>0.92218907920133</v>
      </c>
      <c r="BF63" s="108">
        <f t="shared" si="578"/>
        <v>0.75560237614628</v>
      </c>
      <c r="BG63" s="108">
        <f t="shared" si="578"/>
        <v>0.883943090104241</v>
      </c>
      <c r="BH63" s="108">
        <f t="shared" si="578"/>
        <v>0.880292530388542</v>
      </c>
      <c r="BI63" s="108">
        <f t="shared" si="578"/>
        <v>0.891142475576388</v>
      </c>
      <c r="BJ63" s="108">
        <f t="shared" si="578"/>
        <v>0.847362136248955</v>
      </c>
      <c r="BL63" s="89">
        <f t="shared" ref="BL63:BV63" si="579">AZ$67*P63</f>
        <v>0.262223307976997</v>
      </c>
      <c r="BM63" s="89">
        <f t="shared" si="579"/>
        <v>0.0387508419540693</v>
      </c>
      <c r="BN63" s="89">
        <f t="shared" si="579"/>
        <v>0.059712987738934</v>
      </c>
      <c r="BO63" s="89">
        <f t="shared" si="579"/>
        <v>4.03439153439154e-5</v>
      </c>
      <c r="BP63" s="89">
        <f t="shared" si="579"/>
        <v>0.000313492063492064</v>
      </c>
      <c r="BQ63" s="89">
        <f t="shared" si="579"/>
        <v>0.144238168724279</v>
      </c>
      <c r="BR63" s="89">
        <f t="shared" si="579"/>
        <v>0.459630240673182</v>
      </c>
      <c r="BS63" s="89">
        <f t="shared" si="579"/>
        <v>0.0150552317719836</v>
      </c>
      <c r="BT63" s="89">
        <f t="shared" si="579"/>
        <v>0.0203062313316853</v>
      </c>
      <c r="BU63" s="89">
        <f t="shared" si="579"/>
        <v>0.048590461199653</v>
      </c>
      <c r="BV63" s="89">
        <f t="shared" si="579"/>
        <v>0.296005384122191</v>
      </c>
      <c r="BX63" s="89">
        <f t="shared" si="6"/>
        <v>0.360687137670001</v>
      </c>
      <c r="BY63" s="89">
        <f t="shared" si="7"/>
        <v>0.144592004703115</v>
      </c>
      <c r="BZ63" s="89">
        <f t="shared" si="8"/>
        <v>0.474685472445165</v>
      </c>
      <c r="CA63" s="89">
        <f t="shared" si="9"/>
        <v>0.364902076653529</v>
      </c>
      <c r="CC63" s="89">
        <f t="shared" ref="CC63:CF63" si="580">BX63/SUM(BX$62:BX$71)</f>
        <v>0.0770194408039997</v>
      </c>
      <c r="CD63" s="89">
        <f t="shared" si="580"/>
        <v>0.0452961915244463</v>
      </c>
      <c r="CE63" s="89">
        <f t="shared" si="580"/>
        <v>0.112341040725395</v>
      </c>
      <c r="CF63" s="89">
        <f t="shared" si="580"/>
        <v>0.0814407753191508</v>
      </c>
      <c r="CH63" s="89">
        <f t="shared" ref="CH63:CK63" si="581">CC63*LN(CC63)</f>
        <v>-0.197454540987548</v>
      </c>
      <c r="CI63" s="89">
        <f t="shared" si="581"/>
        <v>-0.140170528751096</v>
      </c>
      <c r="CJ63" s="89">
        <f t="shared" si="581"/>
        <v>-0.245601783819522</v>
      </c>
      <c r="CK63" s="89">
        <f t="shared" si="581"/>
        <v>-0.204243626951409</v>
      </c>
      <c r="CL63" s="81" t="s">
        <v>181</v>
      </c>
      <c r="CM63" s="108">
        <f t="shared" ref="CM63:CP63" si="582">-1/LN(10)*CM62</f>
        <v>0.987085526042994</v>
      </c>
      <c r="CN63" s="108">
        <f t="shared" si="582"/>
        <v>0.917886563490537</v>
      </c>
      <c r="CO63" s="108">
        <f t="shared" si="582"/>
        <v>0.989073943526344</v>
      </c>
      <c r="CP63" s="108">
        <f t="shared" si="582"/>
        <v>0.99148575052694</v>
      </c>
      <c r="CR63" s="89">
        <f t="shared" ref="CR63:CU63" si="583">CM$67*BX63</f>
        <v>0.0444024839788758</v>
      </c>
      <c r="CS63" s="89">
        <f t="shared" si="583"/>
        <v>0.0586342410747367</v>
      </c>
      <c r="CT63" s="89">
        <f t="shared" si="583"/>
        <v>0.0924135910516755</v>
      </c>
      <c r="CU63" s="89">
        <f t="shared" si="583"/>
        <v>0.100966871963827</v>
      </c>
      <c r="CV63" s="87">
        <f t="shared" si="14"/>
        <v>0.296417188069115</v>
      </c>
      <c r="CX63">
        <f t="shared" si="327"/>
        <v>0.0755239160632061</v>
      </c>
    </row>
    <row r="64" spans="1:102">
      <c r="A64" s="7" t="s">
        <v>83</v>
      </c>
      <c r="B64" s="44">
        <v>2014</v>
      </c>
      <c r="C64" s="51" t="s">
        <v>84</v>
      </c>
      <c r="D64">
        <v>14773</v>
      </c>
      <c r="E64">
        <v>7.0321533</v>
      </c>
      <c r="F64">
        <v>294765</v>
      </c>
      <c r="I64">
        <v>15</v>
      </c>
      <c r="J64">
        <v>8948</v>
      </c>
      <c r="K64">
        <v>48.295094</v>
      </c>
      <c r="L64">
        <v>2038900</v>
      </c>
      <c r="M64">
        <v>7602</v>
      </c>
      <c r="N64">
        <v>312900</v>
      </c>
      <c r="P64" s="90">
        <f t="shared" ref="P64:S64" si="584">(D64-MIN(D$62:D$71))/(MAX(D$62:D$71)-MIN(D$62:D$71))+0.001</f>
        <v>0.923400413864459</v>
      </c>
      <c r="Q64" s="91">
        <f t="shared" si="584"/>
        <v>0.0504424936684635</v>
      </c>
      <c r="R64" s="91">
        <f t="shared" si="584"/>
        <v>0.500755697673156</v>
      </c>
      <c r="S64" s="91">
        <v>0.001</v>
      </c>
      <c r="T64" s="113">
        <v>0.001</v>
      </c>
      <c r="U64" s="91">
        <f t="shared" ref="U64:Z64" si="585">(I64-MIN(I$62:I$71))/(MAX(I$62:I$71)-MIN(I$62:I$71))+0.001</f>
        <v>0.334333333333333</v>
      </c>
      <c r="V64" s="108" cm="1">
        <f t="array" ref="V64">(MAX(J$62:J$71-J64)/(MAX(J$62:J$71)-MIN(J$62:J$71))+0.001)</f>
        <v>0.622674555247266</v>
      </c>
      <c r="W64" s="108" cm="1">
        <f t="array" ref="W64">(MAX(K$62:K$71-K64)/(MAX(K$62:K$71)-MIN(K$62:K$71))+0.001)</f>
        <v>0.265664926950123</v>
      </c>
      <c r="X64" s="91">
        <f t="shared" si="585"/>
        <v>0.217590071438322</v>
      </c>
      <c r="Y64" s="91">
        <f t="shared" si="585"/>
        <v>0.223222222222222</v>
      </c>
      <c r="Z64" s="91">
        <f t="shared" si="585"/>
        <v>0.667666666666667</v>
      </c>
      <c r="AB64" s="89">
        <f t="shared" ref="AB64:AL64" si="586">P64/SUM(P$62:P$71)</f>
        <v>0.16903847119088</v>
      </c>
      <c r="AC64" s="89">
        <f t="shared" si="586"/>
        <v>0.0108919538562881</v>
      </c>
      <c r="AD64" s="89">
        <f t="shared" si="586"/>
        <v>0.104598949176881</v>
      </c>
      <c r="AE64" s="89">
        <f t="shared" si="586"/>
        <v>0.1</v>
      </c>
      <c r="AF64" s="89">
        <f t="shared" si="586"/>
        <v>0.1</v>
      </c>
      <c r="AG64" s="89">
        <f t="shared" si="586"/>
        <v>0.0588960657662948</v>
      </c>
      <c r="AH64" s="89">
        <f t="shared" si="586"/>
        <v>0.168808912459895</v>
      </c>
      <c r="AI64" s="89">
        <f t="shared" si="586"/>
        <v>0.0537448374993938</v>
      </c>
      <c r="AJ64" s="89">
        <f t="shared" si="586"/>
        <v>0.0399497593019602</v>
      </c>
      <c r="AK64" s="89">
        <f t="shared" si="586"/>
        <v>0.0445553337768907</v>
      </c>
      <c r="AL64" s="89">
        <f t="shared" si="586"/>
        <v>0.166662287777837</v>
      </c>
      <c r="AN64" s="89">
        <f t="shared" ref="AN64:AX64" si="587">AB64*LN(AB64)</f>
        <v>-0.300487680015873</v>
      </c>
      <c r="AO64" s="89">
        <f t="shared" si="587"/>
        <v>-0.0492287008484736</v>
      </c>
      <c r="AP64" s="89">
        <f t="shared" si="587"/>
        <v>-0.236144865148191</v>
      </c>
      <c r="AQ64" s="89">
        <f t="shared" si="587"/>
        <v>-0.230258509299405</v>
      </c>
      <c r="AR64" s="89">
        <f t="shared" si="587"/>
        <v>-0.230258509299405</v>
      </c>
      <c r="AS64" s="89">
        <f t="shared" si="587"/>
        <v>-0.166792538382377</v>
      </c>
      <c r="AT64" s="89">
        <f t="shared" si="587"/>
        <v>-0.300309012556951</v>
      </c>
      <c r="AU64" s="89">
        <f t="shared" si="587"/>
        <v>-0.157123444282081</v>
      </c>
      <c r="AV64" s="89">
        <f t="shared" si="587"/>
        <v>-0.128643523559608</v>
      </c>
      <c r="AW64" s="89">
        <f t="shared" si="587"/>
        <v>-0.138612686268791</v>
      </c>
      <c r="AX64" s="89">
        <f t="shared" si="587"/>
        <v>-0.298623111120456</v>
      </c>
      <c r="AY64" s="109" t="s">
        <v>182</v>
      </c>
      <c r="AZ64">
        <f t="shared" ref="AZ64:BJ64" si="588">1-AZ63</f>
        <v>0.10749396165232</v>
      </c>
      <c r="BA64">
        <f t="shared" si="588"/>
        <v>0.152942921880862</v>
      </c>
      <c r="BB64">
        <f t="shared" si="588"/>
        <v>0.104696189243801</v>
      </c>
      <c r="BC64">
        <f t="shared" si="588"/>
        <v>0</v>
      </c>
      <c r="BD64">
        <f t="shared" si="588"/>
        <v>0</v>
      </c>
      <c r="BE64">
        <f t="shared" si="588"/>
        <v>0.0778109207986696</v>
      </c>
      <c r="BF64">
        <f t="shared" si="588"/>
        <v>0.24439762385372</v>
      </c>
      <c r="BG64">
        <f t="shared" si="588"/>
        <v>0.116056909895759</v>
      </c>
      <c r="BH64">
        <f t="shared" si="588"/>
        <v>0.119707469611458</v>
      </c>
      <c r="BI64">
        <f t="shared" si="588"/>
        <v>0.108857524423612</v>
      </c>
      <c r="BJ64">
        <f t="shared" si="588"/>
        <v>0.152637863751045</v>
      </c>
      <c r="BL64" s="89">
        <f t="shared" ref="BL64:BV64" si="589">AZ$67*P64</f>
        <v>0.256194964882295</v>
      </c>
      <c r="BM64" s="89">
        <f t="shared" si="589"/>
        <v>0.0265381669636882</v>
      </c>
      <c r="BN64" s="89">
        <f t="shared" si="589"/>
        <v>0.0983711182131446</v>
      </c>
      <c r="BO64" s="89">
        <f t="shared" si="589"/>
        <v>4.03439153439154e-5</v>
      </c>
      <c r="BP64" s="89">
        <f t="shared" si="589"/>
        <v>0.000313492063492064</v>
      </c>
      <c r="BQ64" s="89">
        <f t="shared" si="589"/>
        <v>0.216034171075836</v>
      </c>
      <c r="BR64" s="89">
        <f t="shared" si="589"/>
        <v>0.28892915590805</v>
      </c>
      <c r="BS64" s="89">
        <f t="shared" si="589"/>
        <v>0.142392918400502</v>
      </c>
      <c r="BT64" s="89">
        <f t="shared" si="589"/>
        <v>0.0460868491610486</v>
      </c>
      <c r="BU64" s="89">
        <f t="shared" si="589"/>
        <v>0.0967475089693784</v>
      </c>
      <c r="BV64" s="89">
        <f t="shared" si="589"/>
        <v>0.236875263442568</v>
      </c>
      <c r="BX64" s="89">
        <f t="shared" si="6"/>
        <v>0.381104250059128</v>
      </c>
      <c r="BY64" s="89">
        <f t="shared" si="7"/>
        <v>0.216388007054672</v>
      </c>
      <c r="BZ64" s="89">
        <f t="shared" si="8"/>
        <v>0.431322074308551</v>
      </c>
      <c r="CA64" s="89">
        <f t="shared" si="9"/>
        <v>0.379709621572995</v>
      </c>
      <c r="CC64" s="89">
        <f t="shared" ref="CC64:CF64" si="590">BX64/SUM(BX$62:BX$71)</f>
        <v>0.0813792152866753</v>
      </c>
      <c r="CD64" s="89">
        <f t="shared" si="590"/>
        <v>0.0677876527908083</v>
      </c>
      <c r="CE64" s="89">
        <f t="shared" si="590"/>
        <v>0.102078478336529</v>
      </c>
      <c r="CF64" s="89">
        <f t="shared" si="590"/>
        <v>0.0847456015066967</v>
      </c>
      <c r="CH64" s="89">
        <f t="shared" ref="CH64:CK64" si="591">CC64*LN(CC64)</f>
        <v>-0.204150778586431</v>
      </c>
      <c r="CI64" s="89">
        <f t="shared" si="591"/>
        <v>-0.182442008458477</v>
      </c>
      <c r="CJ64" s="89">
        <f t="shared" si="591"/>
        <v>-0.232944451952521</v>
      </c>
      <c r="CK64" s="89">
        <f t="shared" si="591"/>
        <v>-0.209160740577973</v>
      </c>
      <c r="CL64" s="109" t="s">
        <v>182</v>
      </c>
      <c r="CM64">
        <f t="shared" ref="CM64:CP64" si="592">1-CM63</f>
        <v>0.0129144739570057</v>
      </c>
      <c r="CN64">
        <f t="shared" si="592"/>
        <v>0.0821134365094633</v>
      </c>
      <c r="CO64">
        <f t="shared" si="592"/>
        <v>0.0109260564736562</v>
      </c>
      <c r="CP64">
        <f t="shared" si="592"/>
        <v>0.00851424947306023</v>
      </c>
      <c r="CR64" s="89">
        <f t="shared" ref="CR64:CU64" si="593">CM$67*BX64</f>
        <v>0.0469159379146316</v>
      </c>
      <c r="CS64" s="89">
        <f t="shared" si="593"/>
        <v>0.0877486040626986</v>
      </c>
      <c r="CT64" s="89">
        <f t="shared" si="593"/>
        <v>0.0839714381427913</v>
      </c>
      <c r="CU64" s="89">
        <f t="shared" si="593"/>
        <v>0.105064057449022</v>
      </c>
      <c r="CV64" s="87">
        <f t="shared" si="14"/>
        <v>0.323700037569144</v>
      </c>
      <c r="CX64">
        <f t="shared" si="327"/>
        <v>0.085860021102745</v>
      </c>
    </row>
    <row r="65" spans="1:102">
      <c r="A65" s="7" t="s">
        <v>83</v>
      </c>
      <c r="B65" s="44">
        <v>2015</v>
      </c>
      <c r="C65" s="51" t="s">
        <v>84</v>
      </c>
      <c r="D65">
        <v>14618</v>
      </c>
      <c r="E65">
        <v>7.3595567</v>
      </c>
      <c r="F65">
        <v>306742</v>
      </c>
      <c r="I65">
        <v>17</v>
      </c>
      <c r="J65">
        <v>8878</v>
      </c>
      <c r="K65">
        <v>40.340942</v>
      </c>
      <c r="L65">
        <v>2302500</v>
      </c>
      <c r="M65">
        <v>8308</v>
      </c>
      <c r="N65">
        <v>271000</v>
      </c>
      <c r="P65" s="90">
        <f t="shared" ref="P65:S65" si="594">(D65-MIN(D$62:D$71))/(MAX(D$62:D$71)-MIN(D$62:D$71))+0.001</f>
        <v>0.843214174857734</v>
      </c>
      <c r="Q65" s="91">
        <f t="shared" si="594"/>
        <v>0.220103986231548</v>
      </c>
      <c r="R65" s="91">
        <f t="shared" si="594"/>
        <v>0.630800540722483</v>
      </c>
      <c r="S65" s="91">
        <v>0.001</v>
      </c>
      <c r="T65" s="91">
        <v>0.001</v>
      </c>
      <c r="U65" s="91">
        <f t="shared" ref="U65:Z65" si="595">(I65-MIN(I$62:I$71))/(MAX(I$62:I$71)-MIN(I$62:I$71))+0.001</f>
        <v>0.556555555555556</v>
      </c>
      <c r="V65" s="108" cm="1">
        <f t="array" ref="V65">(MAX(J$62:J$71-J65)/(MAX(J$62:J$71)-MIN(J$62:J$71))+0.001)</f>
        <v>0.634099396115554</v>
      </c>
      <c r="W65" s="108" cm="1">
        <f t="array" ref="W65">(MAX(K$62:K$71-K65)/(MAX(K$62:K$71)-MIN(K$62:K$71))+0.001)</f>
        <v>0.502443476140358</v>
      </c>
      <c r="X65" s="91">
        <f t="shared" si="595"/>
        <v>0.33753364881467</v>
      </c>
      <c r="Y65" s="91">
        <f t="shared" si="595"/>
        <v>0.334333333333333</v>
      </c>
      <c r="Z65" s="91">
        <f t="shared" si="595"/>
        <v>0.501</v>
      </c>
      <c r="AB65" s="89">
        <f t="shared" ref="AB65:AL65" si="596">P65/SUM(P$62:P$71)</f>
        <v>0.154359509552216</v>
      </c>
      <c r="AC65" s="89">
        <f t="shared" si="596"/>
        <v>0.0475266444473563</v>
      </c>
      <c r="AD65" s="89">
        <f t="shared" si="596"/>
        <v>0.131763001412409</v>
      </c>
      <c r="AE65" s="89">
        <f t="shared" si="596"/>
        <v>0.1</v>
      </c>
      <c r="AF65" s="89">
        <f t="shared" si="596"/>
        <v>0.1</v>
      </c>
      <c r="AG65" s="89">
        <f t="shared" si="596"/>
        <v>0.098042669798395</v>
      </c>
      <c r="AH65" s="89">
        <f t="shared" si="596"/>
        <v>0.1719062205894</v>
      </c>
      <c r="AI65" s="89">
        <f t="shared" si="596"/>
        <v>0.101645871315425</v>
      </c>
      <c r="AJ65" s="89">
        <f t="shared" si="596"/>
        <v>0.0619715225852147</v>
      </c>
      <c r="AK65" s="89">
        <f t="shared" si="596"/>
        <v>0.0667332002661344</v>
      </c>
      <c r="AL65" s="89">
        <f t="shared" si="596"/>
        <v>0.125059120584168</v>
      </c>
      <c r="AN65" s="89">
        <f t="shared" ref="AN65:AX65" si="597">AB65*LN(AB65)</f>
        <v>-0.288416254764532</v>
      </c>
      <c r="AO65" s="89">
        <f t="shared" si="597"/>
        <v>-0.144788248870691</v>
      </c>
      <c r="AP65" s="89">
        <f t="shared" si="597"/>
        <v>-0.267050717660154</v>
      </c>
      <c r="AQ65" s="89">
        <f t="shared" si="597"/>
        <v>-0.230258509299405</v>
      </c>
      <c r="AR65" s="89">
        <f t="shared" si="597"/>
        <v>-0.230258509299405</v>
      </c>
      <c r="AS65" s="89">
        <f t="shared" si="597"/>
        <v>-0.227689638231295</v>
      </c>
      <c r="AT65" s="89">
        <f t="shared" si="597"/>
        <v>-0.302693535592803</v>
      </c>
      <c r="AU65" s="89">
        <f t="shared" si="597"/>
        <v>-0.232388925980533</v>
      </c>
      <c r="AV65" s="89">
        <f t="shared" si="597"/>
        <v>-0.172347781403298</v>
      </c>
      <c r="AW65" s="89">
        <f t="shared" si="597"/>
        <v>-0.180650289612072</v>
      </c>
      <c r="AX65" s="89">
        <f t="shared" si="597"/>
        <v>-0.259993995945729</v>
      </c>
      <c r="AY65" s="109" t="s">
        <v>183</v>
      </c>
      <c r="AZ65" s="77">
        <f t="shared" ref="AZ65:BB65" si="598">AZ64/(3-SUM($AZ63:$BB63))</f>
        <v>0.294396672519379</v>
      </c>
      <c r="BA65" s="77">
        <f t="shared" si="598"/>
        <v>0.418868991290408</v>
      </c>
      <c r="BB65" s="77">
        <f t="shared" si="598"/>
        <v>0.286734336190213</v>
      </c>
      <c r="BC65" s="77">
        <f t="shared" ref="BC65:BE65" si="599">BC64/(3-SUM($BC63:$BE63))</f>
        <v>0</v>
      </c>
      <c r="BD65" s="77">
        <f t="shared" si="599"/>
        <v>0</v>
      </c>
      <c r="BE65" s="77">
        <f t="shared" si="599"/>
        <v>0.999999999999993</v>
      </c>
      <c r="BF65" s="77">
        <f>BF64/(2-SUM($BF63:$BG63))</f>
        <v>0.678026216819844</v>
      </c>
      <c r="BG65" s="77">
        <f>BG64/(2-SUM($BF63:$BG63))</f>
        <v>0.321973783180156</v>
      </c>
      <c r="BH65" s="77">
        <f t="shared" ref="BH65:BJ65" si="600">BH64/(3-SUM($BH63:$BJ63))</f>
        <v>0.31402563534459</v>
      </c>
      <c r="BI65" s="77">
        <f t="shared" si="600"/>
        <v>0.285563243297325</v>
      </c>
      <c r="BJ65" s="77">
        <f t="shared" si="600"/>
        <v>0.400411121358085</v>
      </c>
      <c r="BL65" s="89">
        <f t="shared" ref="BL65:BV65" si="601">AZ$67*P65</f>
        <v>0.233947508223274</v>
      </c>
      <c r="BM65" s="89">
        <f t="shared" si="601"/>
        <v>0.11579832619651</v>
      </c>
      <c r="BN65" s="89">
        <f t="shared" si="601"/>
        <v>0.123917820303722</v>
      </c>
      <c r="BO65" s="89">
        <f t="shared" si="601"/>
        <v>4.03439153439154e-5</v>
      </c>
      <c r="BP65" s="89">
        <f t="shared" si="601"/>
        <v>0.000313492063492064</v>
      </c>
      <c r="BQ65" s="89">
        <f t="shared" si="601"/>
        <v>0.359626175778952</v>
      </c>
      <c r="BR65" s="89">
        <f t="shared" si="601"/>
        <v>0.294230431832433</v>
      </c>
      <c r="BS65" s="89">
        <f t="shared" si="601"/>
        <v>0.269303116976184</v>
      </c>
      <c r="BT65" s="89">
        <f t="shared" si="601"/>
        <v>0.0714916000388809</v>
      </c>
      <c r="BU65" s="89">
        <f t="shared" si="601"/>
        <v>0.144904556739104</v>
      </c>
      <c r="BV65" s="89">
        <f t="shared" si="601"/>
        <v>0.177745142762946</v>
      </c>
      <c r="BX65" s="89">
        <f t="shared" si="6"/>
        <v>0.473663654723507</v>
      </c>
      <c r="BY65" s="89">
        <f t="shared" si="7"/>
        <v>0.359980011757788</v>
      </c>
      <c r="BZ65" s="89">
        <f t="shared" si="8"/>
        <v>0.563533548808617</v>
      </c>
      <c r="CA65" s="89">
        <f t="shared" si="9"/>
        <v>0.39414129954093</v>
      </c>
      <c r="CC65" s="89">
        <f t="shared" ref="CC65:CF65" si="602">BX65/SUM(BX$62:BX$71)</f>
        <v>0.101143916724196</v>
      </c>
      <c r="CD65" s="89">
        <f t="shared" si="602"/>
        <v>0.112770575323533</v>
      </c>
      <c r="CE65" s="89">
        <f t="shared" si="602"/>
        <v>0.1333681964833</v>
      </c>
      <c r="CF65" s="89">
        <f t="shared" si="602"/>
        <v>0.0879665397201586</v>
      </c>
      <c r="CH65" s="89">
        <f t="shared" ref="CH65:CK65" si="603">CC65*LN(CC65)</f>
        <v>-0.231742040250675</v>
      </c>
      <c r="CI65" s="89">
        <f t="shared" si="603"/>
        <v>-0.246110484528773</v>
      </c>
      <c r="CJ65" s="89">
        <f t="shared" si="603"/>
        <v>-0.268689114231009</v>
      </c>
      <c r="CK65" s="89">
        <f t="shared" si="603"/>
        <v>-0.213828956312118</v>
      </c>
      <c r="CL65" s="109" t="s">
        <v>183</v>
      </c>
      <c r="CM65">
        <f t="shared" ref="CM65:CP65" si="604">CM64/(4-SUM($CM63:$CP63))</f>
        <v>0.112821483217573</v>
      </c>
      <c r="CN65">
        <f t="shared" si="604"/>
        <v>0.717347042545556</v>
      </c>
      <c r="CO65">
        <f t="shared" si="604"/>
        <v>0.0954505697390915</v>
      </c>
      <c r="CP65">
        <f t="shared" si="604"/>
        <v>0.0743809044977788</v>
      </c>
      <c r="CR65" s="89">
        <f t="shared" ref="CR65:CU65" si="605">CM$67*BX65</f>
        <v>0.0583104875214006</v>
      </c>
      <c r="CS65" s="89">
        <f t="shared" si="605"/>
        <v>0.145977330038623</v>
      </c>
      <c r="CT65" s="89">
        <f t="shared" si="605"/>
        <v>0.109710875825286</v>
      </c>
      <c r="CU65" s="89">
        <f t="shared" si="605"/>
        <v>0.109057242127429</v>
      </c>
      <c r="CV65" s="87">
        <f t="shared" si="14"/>
        <v>0.423055935512739</v>
      </c>
      <c r="CX65">
        <f t="shared" si="327"/>
        <v>0.109384058976358</v>
      </c>
    </row>
    <row r="66" spans="1:102">
      <c r="A66" s="7" t="s">
        <v>83</v>
      </c>
      <c r="B66" s="44">
        <v>2016</v>
      </c>
      <c r="C66" s="51" t="s">
        <v>84</v>
      </c>
      <c r="D66">
        <v>14064</v>
      </c>
      <c r="E66">
        <v>7.6751991</v>
      </c>
      <c r="F66">
        <v>330189</v>
      </c>
      <c r="I66">
        <v>17</v>
      </c>
      <c r="J66">
        <v>12757</v>
      </c>
      <c r="K66">
        <v>42.276417</v>
      </c>
      <c r="L66">
        <v>2522700</v>
      </c>
      <c r="M66">
        <v>9014</v>
      </c>
      <c r="N66">
        <v>229100</v>
      </c>
      <c r="P66" s="90">
        <f t="shared" ref="P66:S66" si="606">(D66-MIN(D$62:D$71))/(MAX(D$62:D$71)-MIN(D$62:D$71))+0.001</f>
        <v>0.556613036730471</v>
      </c>
      <c r="Q66" s="91">
        <f t="shared" si="606"/>
        <v>0.383670890851946</v>
      </c>
      <c r="R66" s="91">
        <f t="shared" si="606"/>
        <v>0.885385281056255</v>
      </c>
      <c r="S66" s="91">
        <v>0.001</v>
      </c>
      <c r="T66" s="113">
        <v>0.001</v>
      </c>
      <c r="U66" s="91">
        <f t="shared" ref="U66:Z66" si="607">(I66-MIN(I$62:I$71))/(MAX(I$62:I$71)-MIN(I$62:I$71))+0.001</f>
        <v>0.556555555555556</v>
      </c>
      <c r="V66" s="108" cm="1">
        <f t="array" ref="V66">(MAX(J$62:J$71-J66)/(MAX(J$62:J$71)-MIN(J$62:J$71))+0.001)</f>
        <v>0.001</v>
      </c>
      <c r="W66" s="108" cm="1">
        <f t="array" ref="W66">(MAX(K$62:K$71-K66)/(MAX(K$62:K$71)-MIN(K$62:K$71))+0.001)</f>
        <v>0.444828413906952</v>
      </c>
      <c r="X66" s="91">
        <f t="shared" si="607"/>
        <v>0.437729307912818</v>
      </c>
      <c r="Y66" s="91">
        <f t="shared" si="607"/>
        <v>0.445444444444444</v>
      </c>
      <c r="Z66" s="91">
        <f t="shared" si="607"/>
        <v>0.334333333333333</v>
      </c>
      <c r="AB66" s="89">
        <f t="shared" ref="AB66:AL66" si="608">P66/SUM(P$62:P$71)</f>
        <v>0.101894059566279</v>
      </c>
      <c r="AC66" s="89">
        <f t="shared" si="608"/>
        <v>0.0828453419972968</v>
      </c>
      <c r="AD66" s="89">
        <f t="shared" si="608"/>
        <v>0.18494122072997</v>
      </c>
      <c r="AE66" s="89">
        <f t="shared" si="608"/>
        <v>0.1</v>
      </c>
      <c r="AF66" s="89">
        <f t="shared" si="608"/>
        <v>0.1</v>
      </c>
      <c r="AG66" s="89">
        <f t="shared" si="608"/>
        <v>0.098042669798395</v>
      </c>
      <c r="AH66" s="89">
        <f t="shared" si="608"/>
        <v>0.000271102955849643</v>
      </c>
      <c r="AI66" s="89">
        <f t="shared" si="608"/>
        <v>0.0899901657889174</v>
      </c>
      <c r="AJ66" s="89">
        <f t="shared" si="608"/>
        <v>0.0803675479075691</v>
      </c>
      <c r="AK66" s="89">
        <f t="shared" si="608"/>
        <v>0.0889110667553781</v>
      </c>
      <c r="AL66" s="89">
        <f t="shared" si="608"/>
        <v>0.0834559533904995</v>
      </c>
      <c r="AN66" s="89">
        <f t="shared" ref="AN66:AX66" si="609">AB66*LN(AB66)</f>
        <v>-0.232707857934793</v>
      </c>
      <c r="AO66" s="89">
        <f t="shared" si="609"/>
        <v>-0.206349500958627</v>
      </c>
      <c r="AP66" s="89">
        <f t="shared" si="609"/>
        <v>-0.312128484795252</v>
      </c>
      <c r="AQ66" s="89">
        <f t="shared" si="609"/>
        <v>-0.230258509299405</v>
      </c>
      <c r="AR66" s="89">
        <f t="shared" si="609"/>
        <v>-0.230258509299405</v>
      </c>
      <c r="AS66" s="89">
        <f t="shared" si="609"/>
        <v>-0.227689638231295</v>
      </c>
      <c r="AT66" s="89">
        <f t="shared" si="609"/>
        <v>-0.00222657180207047</v>
      </c>
      <c r="AU66" s="89">
        <f t="shared" si="609"/>
        <v>-0.216701258207053</v>
      </c>
      <c r="AV66" s="89">
        <f t="shared" si="609"/>
        <v>-0.202618226883816</v>
      </c>
      <c r="AW66" s="89">
        <f t="shared" si="609"/>
        <v>-0.215175331626069</v>
      </c>
      <c r="AX66" s="89">
        <f t="shared" si="609"/>
        <v>-0.207257543317429</v>
      </c>
      <c r="AY66" s="77" t="s">
        <v>184</v>
      </c>
      <c r="AZ66" s="110">
        <v>0.26049795615013</v>
      </c>
      <c r="BA66" s="110">
        <v>0.633345720302242</v>
      </c>
      <c r="BB66" s="110">
        <v>0.106156323547628</v>
      </c>
      <c r="BC66" s="110">
        <v>0.0806878306878307</v>
      </c>
      <c r="BD66" s="110">
        <v>0.626984126984127</v>
      </c>
      <c r="BE66" s="110">
        <v>0.292328042328042</v>
      </c>
      <c r="BF66" s="110">
        <v>0.25</v>
      </c>
      <c r="BG66" s="110">
        <v>0.75</v>
      </c>
      <c r="BH66" s="110">
        <v>0.10958605664488</v>
      </c>
      <c r="BI66" s="110">
        <v>0.581263616557734</v>
      </c>
      <c r="BJ66" s="110">
        <v>0.309150326797386</v>
      </c>
      <c r="BL66" s="89">
        <f t="shared" ref="BL66:BV66" si="610">AZ$67*P66</f>
        <v>0.154430792164581</v>
      </c>
      <c r="BM66" s="89">
        <f t="shared" si="610"/>
        <v>0.201852077882138</v>
      </c>
      <c r="BN66" s="89">
        <f t="shared" si="610"/>
        <v>0.173929803598183</v>
      </c>
      <c r="BO66" s="89">
        <f t="shared" si="610"/>
        <v>4.03439153439154e-5</v>
      </c>
      <c r="BP66" s="89">
        <f t="shared" si="610"/>
        <v>0.000313492063492064</v>
      </c>
      <c r="BQ66" s="89">
        <f t="shared" si="610"/>
        <v>0.359626175778952</v>
      </c>
      <c r="BR66" s="89">
        <f t="shared" si="610"/>
        <v>0.000464013108409922</v>
      </c>
      <c r="BS66" s="89">
        <f t="shared" si="610"/>
        <v>0.238422198860932</v>
      </c>
      <c r="BT66" s="89">
        <f t="shared" si="610"/>
        <v>0.0927136263791642</v>
      </c>
      <c r="BU66" s="89">
        <f t="shared" si="610"/>
        <v>0.193061604508829</v>
      </c>
      <c r="BV66" s="89">
        <f t="shared" si="610"/>
        <v>0.118615022083323</v>
      </c>
      <c r="BX66" s="89">
        <f t="shared" ref="BX66:BX121" si="611">SUM(BL66:BN66)</f>
        <v>0.530212673644902</v>
      </c>
      <c r="BY66" s="89">
        <f t="shared" ref="BY66:BY80" si="612">SUM(BO66:BQ66)</f>
        <v>0.359980011757788</v>
      </c>
      <c r="BZ66" s="89">
        <f t="shared" ref="BZ66:BZ80" si="613">SUM(BR66:BS66)</f>
        <v>0.238886211969342</v>
      </c>
      <c r="CA66" s="89">
        <f t="shared" ref="CA66:CA80" si="614">SUM(BT66:BV66)</f>
        <v>0.404390252971316</v>
      </c>
      <c r="CC66" s="89">
        <f t="shared" ref="CC66:CF66" si="615">BX66/SUM(BX$62:BX$71)</f>
        <v>0.113219129174177</v>
      </c>
      <c r="CD66" s="89">
        <f t="shared" si="615"/>
        <v>0.112770575323533</v>
      </c>
      <c r="CE66" s="89">
        <f t="shared" si="615"/>
        <v>0.056535805760694</v>
      </c>
      <c r="CF66" s="89">
        <f t="shared" si="615"/>
        <v>0.0902539553502237</v>
      </c>
      <c r="CH66" s="89">
        <f t="shared" ref="CH66:CK66" si="616">CC66*LN(CC66)</f>
        <v>-0.246639963627252</v>
      </c>
      <c r="CI66" s="89">
        <f t="shared" si="616"/>
        <v>-0.246110484528773</v>
      </c>
      <c r="CJ66" s="89">
        <f t="shared" si="616"/>
        <v>-0.162420648480565</v>
      </c>
      <c r="CK66" s="89">
        <f t="shared" si="616"/>
        <v>-0.217072302139118</v>
      </c>
      <c r="CL66" s="77" t="s">
        <v>184</v>
      </c>
      <c r="CM66" s="111">
        <v>0.133389037433155</v>
      </c>
      <c r="CN66" s="111">
        <v>0.0936831550802139</v>
      </c>
      <c r="CO66" s="111">
        <v>0.293917112299465</v>
      </c>
      <c r="CP66" s="111">
        <v>0.479010695187166</v>
      </c>
      <c r="CR66" s="89">
        <f t="shared" ref="CR66:CU66" si="617">CM$67*BX66</f>
        <v>0.0652719692168629</v>
      </c>
      <c r="CS66" s="89">
        <f t="shared" si="617"/>
        <v>0.145977330038623</v>
      </c>
      <c r="CT66" s="89">
        <f t="shared" si="617"/>
        <v>0.0465072853127369</v>
      </c>
      <c r="CU66" s="89">
        <f t="shared" si="617"/>
        <v>0.111893084494398</v>
      </c>
      <c r="CV66" s="87">
        <f t="shared" ref="CV66:CV121" si="618">SUM(CR66:CU66)</f>
        <v>0.369649669062621</v>
      </c>
      <c r="CX66">
        <f t="shared" si="327"/>
        <v>0.0885825268556304</v>
      </c>
    </row>
    <row r="67" spans="1:102">
      <c r="A67" s="7" t="s">
        <v>83</v>
      </c>
      <c r="B67" s="44">
        <v>2017</v>
      </c>
      <c r="C67" s="51" t="s">
        <v>84</v>
      </c>
      <c r="D67">
        <v>13787</v>
      </c>
      <c r="E67">
        <v>7.9838979</v>
      </c>
      <c r="F67">
        <v>336786</v>
      </c>
      <c r="I67">
        <v>18</v>
      </c>
      <c r="J67">
        <v>12356</v>
      </c>
      <c r="K67">
        <v>41.114342</v>
      </c>
      <c r="L67">
        <v>2874000</v>
      </c>
      <c r="M67">
        <v>9720</v>
      </c>
      <c r="N67">
        <v>187200</v>
      </c>
      <c r="P67" s="90">
        <f t="shared" ref="P67:S67" si="619">(D67-MIN(D$62:D$71))/(MAX(D$62:D$71)-MIN(D$62:D$71))+0.001</f>
        <v>0.413312467666839</v>
      </c>
      <c r="Q67" s="91">
        <f t="shared" si="619"/>
        <v>0.543639599669365</v>
      </c>
      <c r="R67" s="91">
        <f t="shared" si="619"/>
        <v>0.957014723286898</v>
      </c>
      <c r="S67" s="91">
        <v>0.001</v>
      </c>
      <c r="T67" s="91">
        <v>0.001</v>
      </c>
      <c r="U67" s="91">
        <f t="shared" ref="U67:Z67" si="620">(I67-MIN(I$62:I$71))/(MAX(I$62:I$71)-MIN(I$62:I$71))+0.001</f>
        <v>0.667666666666667</v>
      </c>
      <c r="V67" s="108" cm="1">
        <f t="array" ref="V67">(MAX(J$62:J$71-J67)/(MAX(J$62:J$71)-MIN(J$62:J$71))+0.001)</f>
        <v>0.0664480169740493</v>
      </c>
      <c r="W67" s="108" cm="1">
        <f t="array" ref="W67">(MAX(K$62:K$71-K67)/(MAX(K$62:K$71)-MIN(K$62:K$71))+0.001)</f>
        <v>0.479420967902682</v>
      </c>
      <c r="X67" s="91">
        <f t="shared" si="620"/>
        <v>0.597578240888201</v>
      </c>
      <c r="Y67" s="91">
        <f t="shared" si="620"/>
        <v>0.556555555555556</v>
      </c>
      <c r="Z67" s="91">
        <f t="shared" si="620"/>
        <v>0.167666666666667</v>
      </c>
      <c r="AB67" s="89">
        <f t="shared" ref="AB67:AL67" si="621">P67/SUM(P$62:P$71)</f>
        <v>0.075661334573311</v>
      </c>
      <c r="AC67" s="89">
        <f t="shared" si="621"/>
        <v>0.117387087818611</v>
      </c>
      <c r="AD67" s="89">
        <f t="shared" si="621"/>
        <v>0.199903335833734</v>
      </c>
      <c r="AE67" s="89">
        <f t="shared" si="621"/>
        <v>0.1</v>
      </c>
      <c r="AF67" s="89">
        <f t="shared" si="621"/>
        <v>0.1</v>
      </c>
      <c r="AG67" s="89">
        <f t="shared" si="621"/>
        <v>0.117615971814445</v>
      </c>
      <c r="AH67" s="89">
        <f t="shared" si="621"/>
        <v>0.018014253812012</v>
      </c>
      <c r="AI67" s="89">
        <f t="shared" si="621"/>
        <v>0.0969883465970998</v>
      </c>
      <c r="AJ67" s="89">
        <f t="shared" si="621"/>
        <v>0.10971597522702</v>
      </c>
      <c r="AK67" s="89">
        <f t="shared" si="621"/>
        <v>0.111088933244622</v>
      </c>
      <c r="AL67" s="89">
        <f t="shared" si="621"/>
        <v>0.0418527861968307</v>
      </c>
      <c r="AN67" s="89">
        <f t="shared" ref="AN67:AX67" si="622">AB67*LN(AB67)</f>
        <v>-0.195318828842221</v>
      </c>
      <c r="AO67" s="89">
        <f t="shared" si="622"/>
        <v>-0.251475818229161</v>
      </c>
      <c r="AP67" s="89">
        <f t="shared" si="622"/>
        <v>-0.321828648315457</v>
      </c>
      <c r="AQ67" s="89">
        <f t="shared" si="622"/>
        <v>-0.230258509299405</v>
      </c>
      <c r="AR67" s="89">
        <f t="shared" si="622"/>
        <v>-0.230258509299405</v>
      </c>
      <c r="AS67" s="89">
        <f t="shared" si="622"/>
        <v>-0.251737044468338</v>
      </c>
      <c r="AT67" s="89">
        <f t="shared" si="622"/>
        <v>-0.072355906954871</v>
      </c>
      <c r="AU67" s="89">
        <f t="shared" si="622"/>
        <v>-0.226289761944085</v>
      </c>
      <c r="AV67" s="89">
        <f t="shared" si="622"/>
        <v>-0.242456977469578</v>
      </c>
      <c r="AW67" s="89">
        <f t="shared" si="622"/>
        <v>-0.244109510048128</v>
      </c>
      <c r="AX67" s="89">
        <f t="shared" si="622"/>
        <v>-0.132823872885213</v>
      </c>
      <c r="AY67" s="77" t="s">
        <v>185</v>
      </c>
      <c r="AZ67">
        <f t="shared" ref="AZ67:BJ67" si="623">AVERAGE(AZ65:AZ66)</f>
        <v>0.277447314334755</v>
      </c>
      <c r="BA67">
        <f t="shared" si="623"/>
        <v>0.526107355796325</v>
      </c>
      <c r="BB67">
        <f t="shared" si="623"/>
        <v>0.196445329868921</v>
      </c>
      <c r="BC67">
        <f t="shared" si="623"/>
        <v>0.0403439153439153</v>
      </c>
      <c r="BD67">
        <f t="shared" si="623"/>
        <v>0.313492063492063</v>
      </c>
      <c r="BE67">
        <f t="shared" si="623"/>
        <v>0.646164021164017</v>
      </c>
      <c r="BF67">
        <f t="shared" si="623"/>
        <v>0.464013108409922</v>
      </c>
      <c r="BG67">
        <f t="shared" si="623"/>
        <v>0.535986891590078</v>
      </c>
      <c r="BH67">
        <f t="shared" si="623"/>
        <v>0.211805845994735</v>
      </c>
      <c r="BI67">
        <f t="shared" si="623"/>
        <v>0.43341342992753</v>
      </c>
      <c r="BJ67">
        <f t="shared" si="623"/>
        <v>0.354780724077736</v>
      </c>
      <c r="BL67" s="89">
        <f t="shared" ref="BL67:BV67" si="624">AZ$67*P67</f>
        <v>0.114672434135235</v>
      </c>
      <c r="BM67" s="89">
        <f t="shared" si="624"/>
        <v>0.286012792288222</v>
      </c>
      <c r="BN67" s="89">
        <f t="shared" si="624"/>
        <v>0.188001073005508</v>
      </c>
      <c r="BO67" s="89">
        <f t="shared" si="624"/>
        <v>4.03439153439154e-5</v>
      </c>
      <c r="BP67" s="89">
        <f t="shared" si="624"/>
        <v>0.000313492063492064</v>
      </c>
      <c r="BQ67" s="89">
        <f t="shared" si="624"/>
        <v>0.431422178130509</v>
      </c>
      <c r="BR67" s="89">
        <f t="shared" si="624"/>
        <v>0.0308327509038039</v>
      </c>
      <c r="BS67" s="89">
        <f t="shared" si="624"/>
        <v>0.256963354349265</v>
      </c>
      <c r="BT67" s="89">
        <f t="shared" si="624"/>
        <v>0.126570564859371</v>
      </c>
      <c r="BU67" s="89">
        <f t="shared" si="624"/>
        <v>0.241218652278555</v>
      </c>
      <c r="BV67" s="89">
        <f t="shared" si="624"/>
        <v>0.0594849014037004</v>
      </c>
      <c r="BX67" s="89">
        <f t="shared" si="611"/>
        <v>0.588686299428965</v>
      </c>
      <c r="BY67" s="89">
        <f t="shared" si="612"/>
        <v>0.431776014109345</v>
      </c>
      <c r="BZ67" s="89">
        <f t="shared" si="613"/>
        <v>0.287796105253069</v>
      </c>
      <c r="CA67" s="89">
        <f t="shared" si="614"/>
        <v>0.427274118541627</v>
      </c>
      <c r="CC67" s="89">
        <f t="shared" ref="CC67:CF67" si="625">BX67/SUM(BX$62:BX$71)</f>
        <v>0.125705313152801</v>
      </c>
      <c r="CD67" s="89">
        <f t="shared" si="625"/>
        <v>0.135262036589894</v>
      </c>
      <c r="CE67" s="89">
        <f t="shared" si="625"/>
        <v>0.0681110247893248</v>
      </c>
      <c r="CF67" s="89">
        <f t="shared" si="625"/>
        <v>0.0953612974937293</v>
      </c>
      <c r="CH67" s="89">
        <f t="shared" ref="CH67:CK67" si="626">CC67*LN(CC67)</f>
        <v>-0.260689550892519</v>
      </c>
      <c r="CI67" s="89">
        <f t="shared" si="626"/>
        <v>-0.270597300001524</v>
      </c>
      <c r="CJ67" s="89">
        <f t="shared" si="626"/>
        <v>-0.18298818176325</v>
      </c>
      <c r="CK67" s="89">
        <f t="shared" si="626"/>
        <v>-0.224106913507789</v>
      </c>
      <c r="CL67" s="77" t="s">
        <v>185</v>
      </c>
      <c r="CM67">
        <f t="shared" ref="CM67:CP67" si="627">AVERAGE(CM65:CM66)</f>
        <v>0.123105260325364</v>
      </c>
      <c r="CN67">
        <f t="shared" si="627"/>
        <v>0.405515098812885</v>
      </c>
      <c r="CO67">
        <f t="shared" si="627"/>
        <v>0.194683841019278</v>
      </c>
      <c r="CP67">
        <f t="shared" si="627"/>
        <v>0.276695799842472</v>
      </c>
      <c r="CR67" s="89">
        <f t="shared" ref="CR67:CU67" si="628">CM$67*BX67</f>
        <v>0.072470380141178</v>
      </c>
      <c r="CS67" s="89">
        <f t="shared" si="628"/>
        <v>0.175091693026585</v>
      </c>
      <c r="CT67" s="89">
        <f t="shared" si="628"/>
        <v>0.0560292512010559</v>
      </c>
      <c r="CU67" s="89">
        <f t="shared" si="628"/>
        <v>0.118224953981863</v>
      </c>
      <c r="CV67" s="87">
        <f t="shared" si="618"/>
        <v>0.421816278350681</v>
      </c>
      <c r="CX67">
        <f t="shared" ref="CX67:CX111" si="629">MEDIAN(CR67:CU67)</f>
        <v>0.0953476670615205</v>
      </c>
    </row>
    <row r="68" spans="1:102">
      <c r="A68" s="7" t="s">
        <v>83</v>
      </c>
      <c r="B68" s="44">
        <v>2018</v>
      </c>
      <c r="C68" s="51" t="s">
        <v>84</v>
      </c>
      <c r="D68">
        <v>13740</v>
      </c>
      <c r="E68">
        <v>8.2438137</v>
      </c>
      <c r="F68">
        <v>261343</v>
      </c>
      <c r="I68">
        <v>18</v>
      </c>
      <c r="J68">
        <v>11775</v>
      </c>
      <c r="K68">
        <v>36.733963</v>
      </c>
      <c r="L68">
        <v>3225400</v>
      </c>
      <c r="M68">
        <v>10426</v>
      </c>
      <c r="N68">
        <v>145300</v>
      </c>
      <c r="P68" s="90">
        <f t="shared" ref="P68:S68" si="630">(D68-MIN(D$62:D$71))/(MAX(D$62:D$71)-MIN(D$62:D$71))+0.001</f>
        <v>0.388997930677703</v>
      </c>
      <c r="Q68" s="91">
        <f t="shared" si="630"/>
        <v>0.678328801335347</v>
      </c>
      <c r="R68" s="91">
        <f t="shared" si="630"/>
        <v>0.137863592438572</v>
      </c>
      <c r="S68" s="91">
        <v>0.001</v>
      </c>
      <c r="T68" s="113">
        <v>0.001</v>
      </c>
      <c r="U68" s="91">
        <f t="shared" ref="U68:Z68" si="631">(I68-MIN(I$62:I$71))/(MAX(I$62:I$71)-MIN(I$62:I$71))+0.001</f>
        <v>0.667666666666667</v>
      </c>
      <c r="V68" s="108" cm="1">
        <f t="array" ref="V68">(MAX(J$62:J$71-J68)/(MAX(J$62:J$71)-MIN(J$62:J$71))+0.001)</f>
        <v>0.161274196180839</v>
      </c>
      <c r="W68" s="108" cm="1">
        <f t="array" ref="W68">(MAX(K$62:K$71-K68)/(MAX(K$62:K$71)-MIN(K$62:K$71))+0.001)</f>
        <v>0.609815733368991</v>
      </c>
      <c r="X68" s="91">
        <f t="shared" si="631"/>
        <v>0.757472675979433</v>
      </c>
      <c r="Y68" s="91">
        <f t="shared" si="631"/>
        <v>0.667666666666667</v>
      </c>
      <c r="Z68" s="91">
        <f t="shared" si="631"/>
        <v>0.001</v>
      </c>
      <c r="AB68" s="89">
        <f t="shared" ref="AB68:AL68" si="632">P68/SUM(P$62:P$71)</f>
        <v>0.0712102945925546</v>
      </c>
      <c r="AC68" s="89">
        <f t="shared" si="632"/>
        <v>0.146470276669826</v>
      </c>
      <c r="AD68" s="89">
        <f t="shared" si="632"/>
        <v>0.0287972497683622</v>
      </c>
      <c r="AE68" s="89">
        <f t="shared" si="632"/>
        <v>0.1</v>
      </c>
      <c r="AF68" s="89">
        <f t="shared" si="632"/>
        <v>0.1</v>
      </c>
      <c r="AG68" s="89">
        <f t="shared" si="632"/>
        <v>0.117615971814445</v>
      </c>
      <c r="AH68" s="89">
        <f t="shared" si="632"/>
        <v>0.0437219112869006</v>
      </c>
      <c r="AI68" s="89">
        <f t="shared" si="632"/>
        <v>0.123367611489955</v>
      </c>
      <c r="AJ68" s="89">
        <f t="shared" si="632"/>
        <v>0.139072756781404</v>
      </c>
      <c r="AK68" s="89">
        <f t="shared" si="632"/>
        <v>0.133266799733866</v>
      </c>
      <c r="AL68" s="89">
        <f t="shared" si="632"/>
        <v>0.000249619003162012</v>
      </c>
      <c r="AN68" s="89">
        <f t="shared" ref="AN68:AX68" si="633">AB68*LN(AB68)</f>
        <v>-0.188145992870875</v>
      </c>
      <c r="AO68" s="89">
        <f t="shared" si="633"/>
        <v>-0.281359552929085</v>
      </c>
      <c r="AP68" s="89">
        <f t="shared" si="633"/>
        <v>-0.102157534868907</v>
      </c>
      <c r="AQ68" s="89">
        <f t="shared" si="633"/>
        <v>-0.230258509299405</v>
      </c>
      <c r="AR68" s="89">
        <f t="shared" si="633"/>
        <v>-0.230258509299405</v>
      </c>
      <c r="AS68" s="89">
        <f t="shared" si="633"/>
        <v>-0.251737044468338</v>
      </c>
      <c r="AT68" s="89">
        <f t="shared" si="633"/>
        <v>-0.136845468100281</v>
      </c>
      <c r="AU68" s="89">
        <f t="shared" si="633"/>
        <v>-0.258157419267727</v>
      </c>
      <c r="AV68" s="89">
        <f t="shared" si="633"/>
        <v>-0.274356900853253</v>
      </c>
      <c r="AW68" s="89">
        <f t="shared" si="633"/>
        <v>-0.268586194318273</v>
      </c>
      <c r="AX68" s="89">
        <f t="shared" si="633"/>
        <v>-0.00207073310971173</v>
      </c>
      <c r="BL68" s="89">
        <f t="shared" ref="BL68:BV68" si="634">AZ$67*P68</f>
        <v>0.107926431148306</v>
      </c>
      <c r="BM68" s="89">
        <f t="shared" si="634"/>
        <v>0.35687377203103</v>
      </c>
      <c r="BN68" s="89">
        <f t="shared" si="634"/>
        <v>0.0270826588935097</v>
      </c>
      <c r="BO68" s="89">
        <f t="shared" si="634"/>
        <v>4.03439153439154e-5</v>
      </c>
      <c r="BP68" s="89">
        <f t="shared" si="634"/>
        <v>0.000313492063492064</v>
      </c>
      <c r="BQ68" s="89">
        <f t="shared" si="634"/>
        <v>0.431422178130509</v>
      </c>
      <c r="BR68" s="89">
        <f t="shared" si="634"/>
        <v>0.0748333410761826</v>
      </c>
      <c r="BS68" s="89">
        <f t="shared" si="634"/>
        <v>0.326853239371169</v>
      </c>
      <c r="BT68" s="89">
        <f t="shared" si="634"/>
        <v>0.160437140953719</v>
      </c>
      <c r="BU68" s="89">
        <f t="shared" si="634"/>
        <v>0.289375700048281</v>
      </c>
      <c r="BV68" s="89">
        <f t="shared" si="634"/>
        <v>0.000354780724077736</v>
      </c>
      <c r="BX68" s="89">
        <f t="shared" si="611"/>
        <v>0.491882862072846</v>
      </c>
      <c r="BY68" s="89">
        <f t="shared" si="612"/>
        <v>0.431776014109345</v>
      </c>
      <c r="BZ68" s="89">
        <f t="shared" si="613"/>
        <v>0.401686580447352</v>
      </c>
      <c r="CA68" s="89">
        <f t="shared" si="614"/>
        <v>0.450167621726078</v>
      </c>
      <c r="CC68" s="89">
        <f t="shared" ref="CC68:CF68" si="635">BX68/SUM(BX$62:BX$71)</f>
        <v>0.10503436086646</v>
      </c>
      <c r="CD68" s="89">
        <f t="shared" si="635"/>
        <v>0.135262036589894</v>
      </c>
      <c r="CE68" s="89">
        <f t="shared" si="635"/>
        <v>0.0950648189430178</v>
      </c>
      <c r="CF68" s="89">
        <f t="shared" si="635"/>
        <v>0.100470790610929</v>
      </c>
      <c r="CH68" s="89">
        <f t="shared" ref="CH68:CK68" si="636">CC68*LN(CC68)</f>
        <v>-0.236691543385081</v>
      </c>
      <c r="CI68" s="89">
        <f t="shared" si="636"/>
        <v>-0.270597300001524</v>
      </c>
      <c r="CJ68" s="89">
        <f t="shared" si="636"/>
        <v>-0.22370618165919</v>
      </c>
      <c r="CK68" s="89">
        <f t="shared" si="636"/>
        <v>-0.230870647647174</v>
      </c>
      <c r="CR68" s="89">
        <f t="shared" ref="CR68:CU68" si="637">CM$67*BX68</f>
        <v>0.0605533677850628</v>
      </c>
      <c r="CS68" s="89">
        <f t="shared" si="637"/>
        <v>0.175091693026585</v>
      </c>
      <c r="CT68" s="89">
        <f t="shared" si="637"/>
        <v>0.0782018863673898</v>
      </c>
      <c r="CU68" s="89">
        <f t="shared" si="637"/>
        <v>0.124559490156681</v>
      </c>
      <c r="CV68" s="87">
        <f t="shared" si="618"/>
        <v>0.438406437335718</v>
      </c>
      <c r="CX68">
        <f t="shared" si="629"/>
        <v>0.101380688262035</v>
      </c>
    </row>
    <row r="69" spans="1:102">
      <c r="A69" s="7" t="s">
        <v>83</v>
      </c>
      <c r="B69" s="44">
        <v>2019</v>
      </c>
      <c r="C69" s="51" t="s">
        <v>84</v>
      </c>
      <c r="D69">
        <v>13490</v>
      </c>
      <c r="E69">
        <v>8.4513714</v>
      </c>
      <c r="F69">
        <v>287841</v>
      </c>
      <c r="I69">
        <v>19</v>
      </c>
      <c r="J69">
        <v>12053</v>
      </c>
      <c r="K69">
        <v>32.353584</v>
      </c>
      <c r="L69">
        <v>3760600</v>
      </c>
      <c r="M69">
        <v>11132</v>
      </c>
      <c r="N69">
        <v>160300</v>
      </c>
      <c r="P69" s="90">
        <f t="shared" ref="P69:S69" si="638">(D69-MIN(D$62:D$71))/(MAX(D$62:D$71)-MIN(D$62:D$71))+0.001</f>
        <v>0.259665287118469</v>
      </c>
      <c r="Q69" s="91">
        <f t="shared" si="638"/>
        <v>0.785885867556898</v>
      </c>
      <c r="R69" s="91">
        <f t="shared" si="638"/>
        <v>0.425575728292381</v>
      </c>
      <c r="S69" s="91">
        <v>0.001</v>
      </c>
      <c r="T69" s="91">
        <v>0.001</v>
      </c>
      <c r="U69" s="91">
        <f t="shared" ref="U69:Z69" si="639">(I69-MIN(I$62:I$71))/(MAX(I$62:I$71)-MIN(I$62:I$71))+0.001</f>
        <v>0.778777777777778</v>
      </c>
      <c r="V69" s="108" cm="1">
        <f t="array" ref="V69">(MAX(J$62:J$71-J69)/(MAX(J$62:J$71)-MIN(J$62:J$71))+0.001)</f>
        <v>0.115901256732496</v>
      </c>
      <c r="W69" s="108" cm="1">
        <f t="array" ref="W69">(MAX(K$62:K$71-K69)/(MAX(K$62:K$71)-MIN(K$62:K$71))+0.001)</f>
        <v>0.7402104988353</v>
      </c>
      <c r="X69" s="91">
        <f t="shared" si="639"/>
        <v>1.001</v>
      </c>
      <c r="Y69" s="91">
        <f t="shared" si="639"/>
        <v>0.778777777777778</v>
      </c>
      <c r="Z69" s="91">
        <f t="shared" si="639"/>
        <v>0.0606658711217184</v>
      </c>
      <c r="AB69" s="89">
        <f t="shared" ref="AB69:AL69" si="640">P69/SUM(P$62:P$71)</f>
        <v>0.0475345500140634</v>
      </c>
      <c r="AC69" s="89">
        <f t="shared" si="640"/>
        <v>0.169694873968736</v>
      </c>
      <c r="AD69" s="89">
        <f t="shared" si="640"/>
        <v>0.0888951921693832</v>
      </c>
      <c r="AE69" s="89">
        <f t="shared" si="640"/>
        <v>0.1</v>
      </c>
      <c r="AF69" s="89">
        <f t="shared" si="640"/>
        <v>0.1</v>
      </c>
      <c r="AG69" s="89">
        <f t="shared" si="640"/>
        <v>0.137189273830495</v>
      </c>
      <c r="AH69" s="89">
        <f t="shared" si="640"/>
        <v>0.0314211732868678</v>
      </c>
      <c r="AI69" s="89">
        <f t="shared" si="640"/>
        <v>0.14974687638281</v>
      </c>
      <c r="AJ69" s="89">
        <f t="shared" si="640"/>
        <v>0.183784622142549</v>
      </c>
      <c r="AK69" s="89">
        <f t="shared" si="640"/>
        <v>0.155444666223109</v>
      </c>
      <c r="AL69" s="89">
        <f t="shared" si="640"/>
        <v>0.0151433542753585</v>
      </c>
      <c r="AN69" s="89">
        <f t="shared" ref="AN69:AX69" si="641">AB69*LN(AB69)</f>
        <v>-0.144804426677129</v>
      </c>
      <c r="AO69" s="89">
        <f t="shared" si="641"/>
        <v>-0.300996845007855</v>
      </c>
      <c r="AP69" s="89">
        <f t="shared" si="641"/>
        <v>-0.215152786413052</v>
      </c>
      <c r="AQ69" s="89">
        <f t="shared" si="641"/>
        <v>-0.230258509299405</v>
      </c>
      <c r="AR69" s="89">
        <f t="shared" si="641"/>
        <v>-0.230258509299405</v>
      </c>
      <c r="AS69" s="89">
        <f t="shared" si="641"/>
        <v>-0.272511915531103</v>
      </c>
      <c r="AT69" s="89">
        <f t="shared" si="641"/>
        <v>-0.108725847130445</v>
      </c>
      <c r="AU69" s="89">
        <f t="shared" si="641"/>
        <v>-0.284340701785134</v>
      </c>
      <c r="AV69" s="89">
        <f t="shared" si="641"/>
        <v>-0.311329447846015</v>
      </c>
      <c r="AW69" s="89">
        <f t="shared" si="641"/>
        <v>-0.28935487632508</v>
      </c>
      <c r="AX69" s="89">
        <f t="shared" si="641"/>
        <v>-0.063453584727907</v>
      </c>
      <c r="BL69" s="89">
        <f t="shared" ref="BL69:BV69" si="642">AZ$67*P69</f>
        <v>0.0720434365369821</v>
      </c>
      <c r="BM69" s="89">
        <f t="shared" si="642"/>
        <v>0.413460335738061</v>
      </c>
      <c r="BN69" s="89">
        <f t="shared" si="642"/>
        <v>0.0836023643286029</v>
      </c>
      <c r="BO69" s="89">
        <f t="shared" si="642"/>
        <v>4.03439153439154e-5</v>
      </c>
      <c r="BP69" s="89">
        <f t="shared" si="642"/>
        <v>0.000313492063492064</v>
      </c>
      <c r="BQ69" s="89">
        <f t="shared" si="642"/>
        <v>0.503218180482067</v>
      </c>
      <c r="BR69" s="89">
        <f t="shared" si="642"/>
        <v>0.0537797024050619</v>
      </c>
      <c r="BS69" s="89">
        <f t="shared" si="642"/>
        <v>0.396743124393073</v>
      </c>
      <c r="BT69" s="89">
        <f t="shared" si="642"/>
        <v>0.212017651840729</v>
      </c>
      <c r="BU69" s="89">
        <f t="shared" si="642"/>
        <v>0.337532747818006</v>
      </c>
      <c r="BV69" s="89">
        <f t="shared" si="642"/>
        <v>0.0215230816833698</v>
      </c>
      <c r="BX69" s="89">
        <f t="shared" si="611"/>
        <v>0.569106136603646</v>
      </c>
      <c r="BY69" s="89">
        <f t="shared" si="612"/>
        <v>0.503572016460903</v>
      </c>
      <c r="BZ69" s="89">
        <f t="shared" si="613"/>
        <v>0.450522826798135</v>
      </c>
      <c r="CA69" s="89">
        <f t="shared" si="614"/>
        <v>0.571073481342105</v>
      </c>
      <c r="CC69" s="89">
        <f t="shared" ref="CC69:CF69" si="643">BX69/SUM(BX$62:BX$71)</f>
        <v>0.12152425695712</v>
      </c>
      <c r="CD69" s="89">
        <f t="shared" si="643"/>
        <v>0.157753497856257</v>
      </c>
      <c r="CE69" s="89">
        <f t="shared" si="643"/>
        <v>0.106622608381797</v>
      </c>
      <c r="CF69" s="89">
        <f t="shared" si="643"/>
        <v>0.127455199792867</v>
      </c>
      <c r="CH69" s="89">
        <f t="shared" ref="CH69:CK69" si="644">CC69*LN(CC69)</f>
        <v>-0.256129553899275</v>
      </c>
      <c r="CI69" s="89">
        <f t="shared" si="644"/>
        <v>-0.291326792659459</v>
      </c>
      <c r="CJ69" s="89">
        <f t="shared" si="644"/>
        <v>-0.238670412355835</v>
      </c>
      <c r="CK69" s="89">
        <f t="shared" si="644"/>
        <v>-0.262556481669326</v>
      </c>
      <c r="CR69" s="89">
        <f t="shared" ref="CR69:CU69" si="645">CM$67*BX69</f>
        <v>0.070059959099354</v>
      </c>
      <c r="CS69" s="89">
        <f t="shared" si="645"/>
        <v>0.204206056014547</v>
      </c>
      <c r="CT69" s="89">
        <f t="shared" si="645"/>
        <v>0.087709514387924</v>
      </c>
      <c r="CU69" s="89">
        <f t="shared" si="645"/>
        <v>0.158013633688779</v>
      </c>
      <c r="CV69" s="87">
        <f t="shared" si="618"/>
        <v>0.519989163190604</v>
      </c>
      <c r="CX69">
        <f t="shared" si="629"/>
        <v>0.122861574038351</v>
      </c>
    </row>
    <row r="70" spans="1:102">
      <c r="A70" s="7" t="s">
        <v>83</v>
      </c>
      <c r="B70" s="44">
        <v>2020</v>
      </c>
      <c r="C70" s="51" t="s">
        <v>84</v>
      </c>
      <c r="D70">
        <v>13240</v>
      </c>
      <c r="E70">
        <v>8.6589291</v>
      </c>
      <c r="F70">
        <v>314339</v>
      </c>
      <c r="I70">
        <v>20</v>
      </c>
      <c r="J70">
        <v>12331</v>
      </c>
      <c r="K70">
        <v>27.973206</v>
      </c>
      <c r="L70">
        <v>3758000</v>
      </c>
      <c r="M70">
        <v>11838</v>
      </c>
      <c r="N70">
        <v>184700</v>
      </c>
      <c r="P70" s="90">
        <f t="shared" ref="P70:S70" si="646">(D70-MIN(D$62:D$71))/(MAX(D$62:D$71)-MIN(D$62:D$71))+0.001</f>
        <v>0.130332643559234</v>
      </c>
      <c r="Q70" s="91">
        <f t="shared" si="646"/>
        <v>0.893442933778449</v>
      </c>
      <c r="R70" s="91">
        <f t="shared" si="646"/>
        <v>0.71328786414619</v>
      </c>
      <c r="S70" s="91">
        <v>0.001</v>
      </c>
      <c r="T70" s="113">
        <v>0.001</v>
      </c>
      <c r="U70" s="91">
        <f t="shared" ref="U70:Z70" si="647">(I70-MIN(I$62:I$71))/(MAX(I$62:I$71)-MIN(I$62:I$71))+0.001</f>
        <v>0.889888888888889</v>
      </c>
      <c r="V70" s="108" cm="1">
        <f t="array" ref="V70">(MAX(J$62:J$71-J70)/(MAX(J$62:J$71)-MIN(J$62:J$71))+0.001)</f>
        <v>0.0705283172841521</v>
      </c>
      <c r="W70" s="108" cm="1">
        <f t="array" ref="W70">(MAX(K$62:K$71-K70)/(MAX(K$62:K$71)-MIN(K$62:K$71))+0.001)</f>
        <v>0.870605234533691</v>
      </c>
      <c r="X70" s="91">
        <f t="shared" si="647"/>
        <v>0.999816944987942</v>
      </c>
      <c r="Y70" s="91">
        <f t="shared" si="647"/>
        <v>0.889888888888889</v>
      </c>
      <c r="Z70" s="91">
        <f t="shared" si="647"/>
        <v>0.157722354813047</v>
      </c>
      <c r="AB70" s="89">
        <f t="shared" ref="AB70:AL70" si="648">P70/SUM(P$62:P$71)</f>
        <v>0.0238588054355721</v>
      </c>
      <c r="AC70" s="89">
        <f t="shared" si="648"/>
        <v>0.192919471267645</v>
      </c>
      <c r="AD70" s="89">
        <f t="shared" si="648"/>
        <v>0.148993134570404</v>
      </c>
      <c r="AE70" s="89">
        <f t="shared" si="648"/>
        <v>0.1</v>
      </c>
      <c r="AF70" s="89">
        <f t="shared" si="648"/>
        <v>0.1</v>
      </c>
      <c r="AG70" s="89">
        <f t="shared" si="648"/>
        <v>0.156762575846545</v>
      </c>
      <c r="AH70" s="89">
        <f t="shared" si="648"/>
        <v>0.0191204352868351</v>
      </c>
      <c r="AI70" s="89">
        <f t="shared" si="648"/>
        <v>0.176126135253523</v>
      </c>
      <c r="AJ70" s="89">
        <f t="shared" si="648"/>
        <v>0.183567412034292</v>
      </c>
      <c r="AK70" s="89">
        <f t="shared" si="648"/>
        <v>0.177622532712353</v>
      </c>
      <c r="AL70" s="89">
        <f t="shared" si="648"/>
        <v>0.039370496984798</v>
      </c>
      <c r="AN70" s="89">
        <f t="shared" ref="AN70:AX70" si="649">AB70*LN(AB70)</f>
        <v>-0.089126999611924</v>
      </c>
      <c r="AO70" s="89">
        <f t="shared" si="649"/>
        <v>-0.317445599308383</v>
      </c>
      <c r="AP70" s="89">
        <f t="shared" si="649"/>
        <v>-0.283661331787422</v>
      </c>
      <c r="AQ70" s="89">
        <f t="shared" si="649"/>
        <v>-0.230258509299405</v>
      </c>
      <c r="AR70" s="89">
        <f t="shared" si="649"/>
        <v>-0.230258509299405</v>
      </c>
      <c r="AS70" s="89">
        <f t="shared" si="649"/>
        <v>-0.29048463883099</v>
      </c>
      <c r="AT70" s="89">
        <f t="shared" si="649"/>
        <v>-0.0756595166474657</v>
      </c>
      <c r="AU70" s="89">
        <f t="shared" si="649"/>
        <v>-0.305852696686097</v>
      </c>
      <c r="AV70" s="89">
        <f t="shared" si="649"/>
        <v>-0.311178577634514</v>
      </c>
      <c r="AW70" s="89">
        <f t="shared" si="649"/>
        <v>-0.306948536615201</v>
      </c>
      <c r="AX70" s="89">
        <f t="shared" si="649"/>
        <v>-0.127353264355647</v>
      </c>
      <c r="BL70" s="89">
        <f t="shared" ref="BL70:BV70" si="650">AZ$67*P70</f>
        <v>0.0361604419256583</v>
      </c>
      <c r="BM70" s="89">
        <f t="shared" si="650"/>
        <v>0.470046899445091</v>
      </c>
      <c r="BN70" s="89">
        <f t="shared" si="650"/>
        <v>0.140122069763696</v>
      </c>
      <c r="BO70" s="89">
        <f t="shared" si="650"/>
        <v>4.03439153439154e-5</v>
      </c>
      <c r="BP70" s="89">
        <f t="shared" si="650"/>
        <v>0.000313492063492064</v>
      </c>
      <c r="BQ70" s="89">
        <f t="shared" si="650"/>
        <v>0.575014182833624</v>
      </c>
      <c r="BR70" s="89">
        <f t="shared" si="650"/>
        <v>0.0327260637339406</v>
      </c>
      <c r="BS70" s="89">
        <f t="shared" si="650"/>
        <v>0.466632993459764</v>
      </c>
      <c r="BT70" s="89">
        <f t="shared" si="650"/>
        <v>0.211767073873042</v>
      </c>
      <c r="BU70" s="89">
        <f t="shared" si="650"/>
        <v>0.385689795587732</v>
      </c>
      <c r="BV70" s="89">
        <f t="shared" si="650"/>
        <v>0.0559568512438183</v>
      </c>
      <c r="BX70" s="89">
        <f t="shared" si="611"/>
        <v>0.646329411134445</v>
      </c>
      <c r="BY70" s="89">
        <f t="shared" si="612"/>
        <v>0.57536801881246</v>
      </c>
      <c r="BZ70" s="89">
        <f t="shared" si="613"/>
        <v>0.499359057193704</v>
      </c>
      <c r="CA70" s="89">
        <f t="shared" si="614"/>
        <v>0.653413720704592</v>
      </c>
      <c r="CC70" s="89">
        <f t="shared" ref="CC70:CF70" si="651">BX70/SUM(BX$62:BX$71)</f>
        <v>0.138014153047781</v>
      </c>
      <c r="CD70" s="89">
        <f t="shared" si="651"/>
        <v>0.180244959122619</v>
      </c>
      <c r="CE70" s="89">
        <f t="shared" si="651"/>
        <v>0.118180394044549</v>
      </c>
      <c r="CF70" s="89">
        <f t="shared" si="651"/>
        <v>0.145832329885258</v>
      </c>
      <c r="CH70" s="89">
        <f t="shared" ref="CH70:CK70" si="652">CC70*LN(CC70)</f>
        <v>-0.273323096308015</v>
      </c>
      <c r="CI70" s="89">
        <f t="shared" si="652"/>
        <v>-0.308838646847424</v>
      </c>
      <c r="CJ70" s="89">
        <f t="shared" si="652"/>
        <v>-0.252379320187585</v>
      </c>
      <c r="CK70" s="89">
        <f t="shared" si="652"/>
        <v>-0.280770655535381</v>
      </c>
      <c r="CR70" s="89">
        <f t="shared" ref="CR70:CU70" si="653">CM$67*BX70</f>
        <v>0.0795665504136451</v>
      </c>
      <c r="CS70" s="89">
        <f t="shared" si="653"/>
        <v>0.233320419002508</v>
      </c>
      <c r="CT70" s="89">
        <f t="shared" si="653"/>
        <v>0.0972171393022358</v>
      </c>
      <c r="CU70" s="89">
        <f t="shared" si="653"/>
        <v>0.180796832078403</v>
      </c>
      <c r="CV70" s="87">
        <f t="shared" si="618"/>
        <v>0.590900940796792</v>
      </c>
      <c r="CX70">
        <f t="shared" si="629"/>
        <v>0.139006985690319</v>
      </c>
    </row>
    <row r="71" spans="1:102">
      <c r="A71" s="7" t="s">
        <v>83</v>
      </c>
      <c r="B71" s="9">
        <v>2021</v>
      </c>
      <c r="C71" s="51" t="s">
        <v>84</v>
      </c>
      <c r="D71">
        <v>12990</v>
      </c>
      <c r="E71">
        <v>8.8664868</v>
      </c>
      <c r="F71">
        <v>340837</v>
      </c>
      <c r="I71">
        <v>21</v>
      </c>
      <c r="J71">
        <v>12609</v>
      </c>
      <c r="K71">
        <v>23.592827</v>
      </c>
      <c r="L71">
        <v>3755400</v>
      </c>
      <c r="M71">
        <v>12544</v>
      </c>
      <c r="N71">
        <v>197800</v>
      </c>
      <c r="O71" s="89"/>
      <c r="P71" s="90">
        <f t="shared" ref="P71:R71" si="654">(D71-MIN(D$71:D$80))/(MAX(D$71:D$80)-MIN(D$71:D$80))+0.001</f>
        <v>0.001</v>
      </c>
      <c r="Q71" s="91">
        <f t="shared" si="654"/>
        <v>1.001</v>
      </c>
      <c r="R71" s="91">
        <f t="shared" si="654"/>
        <v>0.231736573975801</v>
      </c>
      <c r="S71" s="91">
        <v>0.001</v>
      </c>
      <c r="T71" s="91">
        <v>0.001</v>
      </c>
      <c r="U71" s="91">
        <f t="shared" ref="U71:Z71" si="655">(I71-MIN(I$71:I$80))/(MAX(I$71:I$80)-MIN(I$71:I$80))+0.001</f>
        <v>1.001</v>
      </c>
      <c r="V71" s="108" cm="1">
        <f t="array" ref="V71">(MAX(J$62:J$71-J71)/(MAX(J$62:J$71)-MIN(J$62:J$71))+0.001)</f>
        <v>0.0251553778358087</v>
      </c>
      <c r="W71" s="108" cm="1">
        <f t="array" ref="W71">(MAX(K$62:K$71-K71)/(MAX(K$62:K$71)-MIN(K$62:K$71))+0.001)</f>
        <v>1.001</v>
      </c>
      <c r="X71" s="91">
        <f t="shared" si="655"/>
        <v>1.001</v>
      </c>
      <c r="Y71" s="91">
        <f t="shared" si="655"/>
        <v>1.001</v>
      </c>
      <c r="Z71" s="91">
        <f t="shared" si="655"/>
        <v>0.280717027802513</v>
      </c>
      <c r="AA71" s="89"/>
      <c r="AB71" s="89">
        <f t="shared" ref="AB71:AL71" si="656">P71/SUM(P$62:P$71)</f>
        <v>0.000183060857080894</v>
      </c>
      <c r="AC71" s="89">
        <f t="shared" si="656"/>
        <v>0.216144068566554</v>
      </c>
      <c r="AD71" s="89">
        <f t="shared" si="656"/>
        <v>0.0484056441820866</v>
      </c>
      <c r="AE71" s="89">
        <f t="shared" si="656"/>
        <v>0.1</v>
      </c>
      <c r="AF71" s="89">
        <f t="shared" si="656"/>
        <v>0.1</v>
      </c>
      <c r="AG71" s="89">
        <f t="shared" si="656"/>
        <v>0.176335877862595</v>
      </c>
      <c r="AH71" s="89">
        <f t="shared" si="656"/>
        <v>0.00681969728680233</v>
      </c>
      <c r="AI71" s="89">
        <f t="shared" si="656"/>
        <v>0.202505400146379</v>
      </c>
      <c r="AJ71" s="89">
        <f t="shared" si="656"/>
        <v>0.183784622142549</v>
      </c>
      <c r="AK71" s="89">
        <f t="shared" si="656"/>
        <v>0.199800399201597</v>
      </c>
      <c r="AL71" s="89">
        <f t="shared" si="656"/>
        <v>0.0700723046506662</v>
      </c>
      <c r="AM71" s="89"/>
      <c r="AN71" s="89">
        <f t="shared" ref="AN71:AX71" si="657">AB71*LN(AB71)</f>
        <v>-0.00157536533646203</v>
      </c>
      <c r="AO71" s="89">
        <f t="shared" si="657"/>
        <v>-0.33109166934489</v>
      </c>
      <c r="AP71" s="89">
        <f t="shared" si="657"/>
        <v>-0.14657901203264</v>
      </c>
      <c r="AQ71" s="89">
        <f t="shared" si="657"/>
        <v>-0.230258509299405</v>
      </c>
      <c r="AR71" s="89">
        <f t="shared" si="657"/>
        <v>-0.230258509299405</v>
      </c>
      <c r="AS71" s="89">
        <f t="shared" si="657"/>
        <v>-0.306007058786684</v>
      </c>
      <c r="AT71" s="89">
        <f t="shared" si="657"/>
        <v>-0.0340162422091946</v>
      </c>
      <c r="AU71" s="89">
        <f t="shared" si="657"/>
        <v>-0.323398840866704</v>
      </c>
      <c r="AV71" s="89">
        <f t="shared" si="657"/>
        <v>-0.311329447846015</v>
      </c>
      <c r="AW71" s="89">
        <f t="shared" si="657"/>
        <v>-0.321765838558574</v>
      </c>
      <c r="AX71" s="89">
        <f t="shared" si="657"/>
        <v>-0.186268137472891</v>
      </c>
      <c r="AY71" s="81" t="s">
        <v>170</v>
      </c>
      <c r="BK71" s="89"/>
      <c r="BL71" s="89">
        <f t="shared" ref="BL71:BV71" si="658">AZ$77*P71</f>
        <v>0.000190441190546453</v>
      </c>
      <c r="BM71" s="89">
        <f t="shared" si="658"/>
        <v>0.344050175049447</v>
      </c>
      <c r="BN71" s="89">
        <f t="shared" si="658"/>
        <v>0.0187058141978127</v>
      </c>
      <c r="BO71" s="89">
        <f t="shared" si="658"/>
        <v>0.000198300008466884</v>
      </c>
      <c r="BP71" s="89">
        <f t="shared" si="658"/>
        <v>0.000334457552712002</v>
      </c>
      <c r="BQ71" s="89">
        <f t="shared" si="658"/>
        <v>0.167179998171355</v>
      </c>
      <c r="BR71" s="89">
        <f t="shared" si="658"/>
        <v>0.00409387660525235</v>
      </c>
      <c r="BS71" s="89">
        <f t="shared" si="658"/>
        <v>0.408497924011798</v>
      </c>
      <c r="BT71" s="89">
        <f t="shared" si="658"/>
        <v>0.106293929834713</v>
      </c>
      <c r="BU71" s="89">
        <f t="shared" si="658"/>
        <v>0.320660256958323</v>
      </c>
      <c r="BV71" s="89">
        <f t="shared" si="658"/>
        <v>0.0527749536945851</v>
      </c>
      <c r="BW71" s="89"/>
      <c r="BX71" s="89">
        <f t="shared" si="611"/>
        <v>0.362946430437806</v>
      </c>
      <c r="BY71" s="89">
        <f t="shared" si="612"/>
        <v>0.167712755732534</v>
      </c>
      <c r="BZ71" s="89">
        <f t="shared" si="613"/>
        <v>0.41259180061705</v>
      </c>
      <c r="CA71" s="89">
        <f t="shared" si="614"/>
        <v>0.479729140487622</v>
      </c>
      <c r="CB71" s="89"/>
      <c r="CC71" s="89">
        <f t="shared" ref="CC71:CF71" si="659">BX71/SUM(BX$62:BX$71)</f>
        <v>0.0775018795921222</v>
      </c>
      <c r="CD71" s="89">
        <f t="shared" si="659"/>
        <v>0.052539205887294</v>
      </c>
      <c r="CE71" s="89">
        <f t="shared" si="659"/>
        <v>0.0976456937629123</v>
      </c>
      <c r="CF71" s="89">
        <f t="shared" si="659"/>
        <v>0.107068486709649</v>
      </c>
      <c r="CG71" s="89"/>
      <c r="CH71" s="89">
        <f t="shared" ref="CH71:CK71" si="660">CC71*LN(CC71)</f>
        <v>-0.198207421452621</v>
      </c>
      <c r="CI71" s="89">
        <f t="shared" si="660"/>
        <v>-0.154790777700178</v>
      </c>
      <c r="CJ71" s="89">
        <f t="shared" si="660"/>
        <v>-0.227163891215262</v>
      </c>
      <c r="CK71" s="89">
        <f t="shared" si="660"/>
        <v>-0.239221683699289</v>
      </c>
      <c r="CL71" s="81" t="s">
        <v>170</v>
      </c>
      <c r="CQ71" s="89"/>
      <c r="CR71" s="89">
        <f t="shared" ref="CR71:CU71" si="661">CM$67*BX71</f>
        <v>0.0446806148032077</v>
      </c>
      <c r="CS71" s="89">
        <f t="shared" si="661"/>
        <v>0.0680100547130597</v>
      </c>
      <c r="CT71" s="89">
        <f t="shared" si="661"/>
        <v>0.0803249565171875</v>
      </c>
      <c r="CU71" s="89">
        <f t="shared" si="661"/>
        <v>0.132739038234964</v>
      </c>
      <c r="CV71" s="89">
        <f t="shared" si="618"/>
        <v>0.325754664268419</v>
      </c>
      <c r="CW71" s="89"/>
      <c r="CX71">
        <f t="shared" si="629"/>
        <v>0.0741675056151236</v>
      </c>
    </row>
    <row r="72" spans="1:102">
      <c r="A72" s="20" t="s">
        <v>89</v>
      </c>
      <c r="B72" s="21">
        <v>2012</v>
      </c>
      <c r="C72" s="20" t="s">
        <v>84</v>
      </c>
      <c r="D72">
        <v>26231</v>
      </c>
      <c r="E72">
        <v>5.0701079</v>
      </c>
      <c r="F72">
        <v>304966</v>
      </c>
      <c r="G72">
        <v>315</v>
      </c>
      <c r="H72">
        <v>9432</v>
      </c>
      <c r="I72">
        <v>13</v>
      </c>
      <c r="J72">
        <v>20464</v>
      </c>
      <c r="K72">
        <v>37.392708</v>
      </c>
      <c r="L72">
        <v>965900</v>
      </c>
      <c r="M72">
        <v>6642</v>
      </c>
      <c r="N72">
        <v>169529</v>
      </c>
      <c r="O72" s="95"/>
      <c r="P72" s="96">
        <f t="shared" ref="P72:T72" si="662">(D72-MIN(D$72:D$81))/(MAX(D$72:D$81)-MIN(D$72:D$81))+0.001</f>
        <v>0.001</v>
      </c>
      <c r="Q72" s="97">
        <f t="shared" si="662"/>
        <v>0.875737901669711</v>
      </c>
      <c r="R72" s="97">
        <f t="shared" si="662"/>
        <v>0.001</v>
      </c>
      <c r="S72" s="97">
        <f t="shared" si="662"/>
        <v>0.0391836945304438</v>
      </c>
      <c r="T72" s="97">
        <f t="shared" si="662"/>
        <v>0.001</v>
      </c>
      <c r="U72" s="97">
        <f t="shared" ref="U72:Z72" si="663">(I72-MIN(I$72:I$81))/(MAX(I$72:I$81)-MIN(I$72:I$81))+0.001</f>
        <v>0.001</v>
      </c>
      <c r="V72" s="108" cm="1">
        <f t="array" ref="V72">(MAX(J$72:J$81-J72)/(MAX(J$72:J$81)-MIN(J$72:J$81))+0.001)</f>
        <v>1.001</v>
      </c>
      <c r="W72" s="108" cm="1">
        <f t="array" ref="W72">(MAX(K$72:K$81-K72)/(MAX(K$72:K$81)-MIN(K$72:K$81))+0.001)</f>
        <v>0.001</v>
      </c>
      <c r="X72" s="97">
        <f t="shared" si="663"/>
        <v>0.001</v>
      </c>
      <c r="Y72" s="97">
        <f t="shared" si="663"/>
        <v>0.001</v>
      </c>
      <c r="Z72" s="97">
        <f t="shared" si="663"/>
        <v>0.001</v>
      </c>
      <c r="AA72" s="95"/>
      <c r="AB72" s="95">
        <f t="shared" ref="AB72:AL72" si="664">P72/SUM(P$72:P$81)</f>
        <v>0.000217825750637276</v>
      </c>
      <c r="AC72" s="95">
        <f t="shared" si="664"/>
        <v>0.164078252738942</v>
      </c>
      <c r="AD72" s="95">
        <f t="shared" si="664"/>
        <v>0.000217173634334093</v>
      </c>
      <c r="AE72" s="95">
        <f t="shared" si="664"/>
        <v>0.0288586217118014</v>
      </c>
      <c r="AF72" s="95">
        <f t="shared" si="664"/>
        <v>0.00015783801644971</v>
      </c>
      <c r="AG72" s="95">
        <f t="shared" si="664"/>
        <v>0.000176159718144451</v>
      </c>
      <c r="AH72" s="95">
        <f t="shared" si="664"/>
        <v>0.232803902660389</v>
      </c>
      <c r="AI72" s="95">
        <f t="shared" si="664"/>
        <v>0.000170929400695241</v>
      </c>
      <c r="AJ72" s="95">
        <f t="shared" si="664"/>
        <v>0.000257834064672624</v>
      </c>
      <c r="AK72" s="95">
        <f t="shared" si="664"/>
        <v>0.000203128518130249</v>
      </c>
      <c r="AL72" s="95">
        <f t="shared" si="664"/>
        <v>0.00022551077602853</v>
      </c>
      <c r="AM72" s="95"/>
      <c r="AN72" s="95">
        <f t="shared" ref="AN72:AX72" si="665">AB72*LN(AB72)</f>
        <v>-0.00183666645857566</v>
      </c>
      <c r="AO72" s="95">
        <f t="shared" si="665"/>
        <v>-0.296556972439054</v>
      </c>
      <c r="AP72" s="95">
        <f t="shared" si="665"/>
        <v>-0.00183181907365834</v>
      </c>
      <c r="AQ72" s="95">
        <f t="shared" si="665"/>
        <v>-0.102313813033759</v>
      </c>
      <c r="AR72" s="95">
        <f t="shared" si="665"/>
        <v>-0.00138170472509611</v>
      </c>
      <c r="AS72" s="95">
        <f t="shared" si="665"/>
        <v>-0.00152274565208255</v>
      </c>
      <c r="AT72" s="95">
        <f t="shared" si="665"/>
        <v>-0.339325376824779</v>
      </c>
      <c r="AU72" s="95">
        <f t="shared" si="665"/>
        <v>-0.00148268605441094</v>
      </c>
      <c r="AV72" s="95">
        <f t="shared" si="665"/>
        <v>-0.00213053298389877</v>
      </c>
      <c r="AW72" s="95">
        <f t="shared" si="665"/>
        <v>-0.00172693197100485</v>
      </c>
      <c r="AX72" s="95">
        <f t="shared" si="665"/>
        <v>-0.00189364614705666</v>
      </c>
      <c r="AY72" s="89"/>
      <c r="AZ72" s="89">
        <f t="shared" ref="AZ72:BJ72" si="666">SUM(AN72:AN81)</f>
        <v>-1.8329544394114</v>
      </c>
      <c r="BA72" s="89">
        <f t="shared" si="666"/>
        <v>-2.09166393435424</v>
      </c>
      <c r="BB72" s="89">
        <f t="shared" si="666"/>
        <v>-2.08691713661491</v>
      </c>
      <c r="BC72" s="89">
        <f t="shared" si="666"/>
        <v>-1.07018275712771</v>
      </c>
      <c r="BD72" s="89">
        <f t="shared" si="666"/>
        <v>-2.13900851056289</v>
      </c>
      <c r="BE72" s="89">
        <f t="shared" si="666"/>
        <v>-2.13991766147379</v>
      </c>
      <c r="BF72" s="89">
        <f t="shared" si="666"/>
        <v>-2.00810266516689</v>
      </c>
      <c r="BG72" s="89">
        <f t="shared" si="666"/>
        <v>-2.04441215311143</v>
      </c>
      <c r="BH72" s="89">
        <f t="shared" si="666"/>
        <v>-1.90159413373904</v>
      </c>
      <c r="BI72" s="89">
        <f t="shared" si="666"/>
        <v>-2.07079699347155</v>
      </c>
      <c r="BJ72" s="89">
        <f t="shared" si="666"/>
        <v>-2.04179416526303</v>
      </c>
      <c r="BK72" s="95"/>
      <c r="BL72" s="95">
        <f t="shared" ref="BL72:BV72" si="667">AZ$77*P72</f>
        <v>0.000190441190546453</v>
      </c>
      <c r="BM72" s="95">
        <f t="shared" si="667"/>
        <v>0.300996781585314</v>
      </c>
      <c r="BN72" s="95">
        <f t="shared" si="667"/>
        <v>8.07201637483689e-5</v>
      </c>
      <c r="BO72" s="95">
        <f t="shared" si="667"/>
        <v>0.00777012695715077</v>
      </c>
      <c r="BP72" s="95">
        <f t="shared" si="667"/>
        <v>0.000334457552712002</v>
      </c>
      <c r="BQ72" s="95">
        <f t="shared" si="667"/>
        <v>0.000167012985186169</v>
      </c>
      <c r="BR72" s="95">
        <f t="shared" si="667"/>
        <v>0.162906337905374</v>
      </c>
      <c r="BS72" s="95">
        <f t="shared" si="667"/>
        <v>0.00040808983417762</v>
      </c>
      <c r="BT72" s="95">
        <f t="shared" si="667"/>
        <v>0.000106187742092621</v>
      </c>
      <c r="BU72" s="95">
        <f t="shared" si="667"/>
        <v>0.000320339917041282</v>
      </c>
      <c r="BV72" s="95">
        <f t="shared" si="667"/>
        <v>0.000188000543136673</v>
      </c>
      <c r="BW72" s="95"/>
      <c r="BX72" s="95">
        <f t="shared" si="611"/>
        <v>0.301267942939609</v>
      </c>
      <c r="BY72" s="95">
        <f t="shared" si="612"/>
        <v>0.00827159749504894</v>
      </c>
      <c r="BZ72" s="95">
        <f t="shared" si="613"/>
        <v>0.163314427739551</v>
      </c>
      <c r="CA72" s="95">
        <f t="shared" si="614"/>
        <v>0.000614528202270576</v>
      </c>
      <c r="CB72" s="95"/>
      <c r="CC72" s="95">
        <f t="shared" ref="CC72:CF72" si="668">BX72/SUM(BX$72:BX$81)</f>
        <v>0.0893101317700853</v>
      </c>
      <c r="CD72" s="95">
        <f t="shared" si="668"/>
        <v>0.00256113208780019</v>
      </c>
      <c r="CE72" s="95">
        <f t="shared" si="668"/>
        <v>0.0483788017767418</v>
      </c>
      <c r="CF72" s="95">
        <f t="shared" si="668"/>
        <v>0.000204644779079529</v>
      </c>
      <c r="CG72" s="95"/>
      <c r="CH72" s="95">
        <f t="shared" ref="CH72:CK72" si="669">CC72*LN(CC72)</f>
        <v>-0.215741157062369</v>
      </c>
      <c r="CI72" s="95">
        <f t="shared" si="669"/>
        <v>-0.0152830586091045</v>
      </c>
      <c r="CJ72" s="95">
        <f t="shared" si="669"/>
        <v>-0.14652456446351</v>
      </c>
      <c r="CK72" s="95">
        <f t="shared" si="669"/>
        <v>-0.00173830081776841</v>
      </c>
      <c r="CL72" s="89"/>
      <c r="CM72" s="89">
        <f t="shared" ref="CM72:CP72" si="670">SUM(CH72:CH81)</f>
        <v>-2.25003954266107</v>
      </c>
      <c r="CN72" s="89">
        <f t="shared" si="670"/>
        <v>-2.15971139591484</v>
      </c>
      <c r="CO72" s="89">
        <f t="shared" si="670"/>
        <v>-2.18384638413229</v>
      </c>
      <c r="CP72" s="89">
        <f t="shared" si="670"/>
        <v>-2.01376968833788</v>
      </c>
      <c r="CQ72" s="95"/>
      <c r="CR72" s="95">
        <f t="shared" ref="CR72:CU72" si="671">CM$77*BX72</f>
        <v>0.0332197772036629</v>
      </c>
      <c r="CS72" s="95">
        <f t="shared" si="671"/>
        <v>0.00136742642166412</v>
      </c>
      <c r="CT72" s="95">
        <f t="shared" si="671"/>
        <v>0.0400805528357778</v>
      </c>
      <c r="CU72" s="95">
        <f t="shared" si="671"/>
        <v>0.00029435779286479</v>
      </c>
      <c r="CV72" s="95">
        <f t="shared" si="618"/>
        <v>0.0749621142539696</v>
      </c>
      <c r="CW72" s="80">
        <f>AVERAGE(CV72:CV81)</f>
        <v>0.316685328441792</v>
      </c>
      <c r="CX72">
        <f t="shared" si="629"/>
        <v>0.0172936018126635</v>
      </c>
    </row>
    <row r="73" spans="1:102">
      <c r="A73" s="20" t="s">
        <v>89</v>
      </c>
      <c r="B73" s="21">
        <v>2013</v>
      </c>
      <c r="C73" s="20" t="s">
        <v>84</v>
      </c>
      <c r="D73">
        <v>26284</v>
      </c>
      <c r="E73">
        <v>5.1246386</v>
      </c>
      <c r="F73">
        <v>338204</v>
      </c>
      <c r="G73">
        <v>342</v>
      </c>
      <c r="H73">
        <v>10016</v>
      </c>
      <c r="I73">
        <v>16</v>
      </c>
      <c r="J73">
        <v>20595</v>
      </c>
      <c r="K73">
        <v>37.200432</v>
      </c>
      <c r="L73">
        <v>1054400</v>
      </c>
      <c r="M73">
        <v>7612</v>
      </c>
      <c r="N73">
        <v>182167</v>
      </c>
      <c r="P73" s="90">
        <f t="shared" ref="P73:S73" si="672">(D73-MIN(D$72:D$81))/(MAX(D$72:D$81)-MIN(D$72:D$81))+0.001</f>
        <v>0.0237858985382631</v>
      </c>
      <c r="Q73" s="91">
        <f t="shared" si="672"/>
        <v>1.001</v>
      </c>
      <c r="R73" s="91">
        <f t="shared" si="672"/>
        <v>0.169773071864892</v>
      </c>
      <c r="S73" s="91">
        <f t="shared" ref="S73:S81" si="673">(G73-MIN(G$72:G$81))/(MAX(G$72:G$81)-MIN(G$72:G$81))+0.001</f>
        <v>0.067047471620227</v>
      </c>
      <c r="T73" s="91">
        <f t="shared" ref="T73:T81" si="674">(H73-MIN(H$72:H$81))/(MAX(H$72:H$81)-MIN(H$72:H$81))+0.001</f>
        <v>0.234320015980823</v>
      </c>
      <c r="U73" s="91">
        <f t="shared" ref="U73:Z73" si="675">(I73-MIN(I$72:I$81))/(MAX(I$72:I$81)-MIN(I$72:I$81))+0.001</f>
        <v>0.334333333333333</v>
      </c>
      <c r="V73" s="108" cm="1">
        <f t="array" ref="V73">(MAX(J$72:J$81-J73)/(MAX(J$72:J$81)-MIN(J$72:J$81))+0.001)</f>
        <v>0.93709756097561</v>
      </c>
      <c r="W73" s="108" cm="1">
        <f t="array" ref="W73">(MAX(K$72:K$81-K73)/(MAX(K$72:K$81)-MIN(K$72:K$81))+0.001)</f>
        <v>0.0117901508811878</v>
      </c>
      <c r="X73" s="91">
        <f t="shared" si="675"/>
        <v>0.108730024905721</v>
      </c>
      <c r="Y73" s="91">
        <f t="shared" si="675"/>
        <v>0.166162608547591</v>
      </c>
      <c r="Z73" s="91">
        <f t="shared" si="675"/>
        <v>0.112877340368085</v>
      </c>
      <c r="AB73" s="89">
        <f t="shared" ref="AB73:AL73" si="676">P73/SUM(P$72:P$81)</f>
        <v>0.00518118120367925</v>
      </c>
      <c r="AC73" s="89">
        <f t="shared" si="676"/>
        <v>0.187547359408027</v>
      </c>
      <c r="AD73" s="89">
        <f t="shared" si="676"/>
        <v>0.0368702350289618</v>
      </c>
      <c r="AE73" s="89">
        <f t="shared" si="676"/>
        <v>0.0493801731410895</v>
      </c>
      <c r="AF73" s="89">
        <f t="shared" si="676"/>
        <v>0.0369846065368775</v>
      </c>
      <c r="AG73" s="89">
        <f t="shared" si="676"/>
        <v>0.0588960657662948</v>
      </c>
      <c r="AH73" s="89">
        <f t="shared" si="676"/>
        <v>0.217942027341313</v>
      </c>
      <c r="AI73" s="89">
        <f t="shared" si="676"/>
        <v>0.0020152834242279</v>
      </c>
      <c r="AJ73" s="89">
        <f t="shared" si="676"/>
        <v>0.0280343042733977</v>
      </c>
      <c r="AK73" s="89">
        <f t="shared" si="676"/>
        <v>0.0337523644429288</v>
      </c>
      <c r="AL73" s="89">
        <f t="shared" si="676"/>
        <v>0.0254550566224434</v>
      </c>
      <c r="AN73" s="89">
        <f t="shared" ref="AN73:AX73" si="677">AB73*LN(AB73)</f>
        <v>-0.0272671174314635</v>
      </c>
      <c r="AO73" s="89">
        <f t="shared" si="677"/>
        <v>-0.313902494439007</v>
      </c>
      <c r="AP73" s="89">
        <f t="shared" si="677"/>
        <v>-0.121684705700343</v>
      </c>
      <c r="AQ73" s="89">
        <f t="shared" si="677"/>
        <v>-0.148545747383643</v>
      </c>
      <c r="AR73" s="89">
        <f t="shared" si="677"/>
        <v>-0.121947623070617</v>
      </c>
      <c r="AS73" s="89">
        <f t="shared" si="677"/>
        <v>-0.166792538382377</v>
      </c>
      <c r="AT73" s="89">
        <f t="shared" si="677"/>
        <v>-0.332040384635159</v>
      </c>
      <c r="AU73" s="89">
        <f t="shared" si="677"/>
        <v>-0.0125088550170129</v>
      </c>
      <c r="AV73" s="89">
        <f t="shared" si="677"/>
        <v>-0.100203752918908</v>
      </c>
      <c r="AW73" s="89">
        <f t="shared" si="677"/>
        <v>-0.114376799620155</v>
      </c>
      <c r="AX73" s="89">
        <f t="shared" si="677"/>
        <v>-0.0934414621269853</v>
      </c>
      <c r="AY73" s="95" t="s">
        <v>181</v>
      </c>
      <c r="AZ73" s="97">
        <f t="shared" ref="AZ73:BJ73" si="678">-1/LN(10)*AZ72</f>
        <v>0.796041998616439</v>
      </c>
      <c r="BA73" s="97">
        <f t="shared" si="678"/>
        <v>0.908398104686092</v>
      </c>
      <c r="BB73" s="97">
        <f t="shared" si="678"/>
        <v>0.906336596621189</v>
      </c>
      <c r="BC73" s="97">
        <f t="shared" si="678"/>
        <v>0.464774466048573</v>
      </c>
      <c r="BD73" s="97">
        <f t="shared" si="678"/>
        <v>0.928959592881557</v>
      </c>
      <c r="BE73" s="97">
        <f t="shared" si="678"/>
        <v>0.929354432105377</v>
      </c>
      <c r="BF73" s="97">
        <f t="shared" si="678"/>
        <v>0.872107906577191</v>
      </c>
      <c r="BG73" s="97">
        <f t="shared" si="678"/>
        <v>0.88787691683224</v>
      </c>
      <c r="BH73" s="97">
        <f t="shared" si="678"/>
        <v>0.825851839102459</v>
      </c>
      <c r="BI73" s="97">
        <f t="shared" si="678"/>
        <v>0.899335707406537</v>
      </c>
      <c r="BJ73" s="97">
        <f t="shared" si="678"/>
        <v>0.886739939155989</v>
      </c>
      <c r="BL73" s="89">
        <f t="shared" ref="BL73:BV73" si="679">AZ$77*P73</f>
        <v>0.00452981483584395</v>
      </c>
      <c r="BM73" s="89">
        <f t="shared" si="679"/>
        <v>0.344050175049447</v>
      </c>
      <c r="BN73" s="89">
        <f t="shared" si="679"/>
        <v>0.0137041101609977</v>
      </c>
      <c r="BO73" s="89">
        <f t="shared" si="679"/>
        <v>0.0132955141899742</v>
      </c>
      <c r="BP73" s="89">
        <f t="shared" si="679"/>
        <v>0.0783700990963832</v>
      </c>
      <c r="BQ73" s="89">
        <f t="shared" si="679"/>
        <v>0.0558380080472423</v>
      </c>
      <c r="BR73" s="89">
        <f t="shared" si="679"/>
        <v>0.152506625293301</v>
      </c>
      <c r="BS73" s="89">
        <f t="shared" si="679"/>
        <v>0.00481144071803305</v>
      </c>
      <c r="BT73" s="89">
        <f t="shared" si="679"/>
        <v>0.0115457958424129</v>
      </c>
      <c r="BU73" s="89">
        <f t="shared" si="679"/>
        <v>0.0532285162374982</v>
      </c>
      <c r="BV73" s="89">
        <f t="shared" si="679"/>
        <v>0.0212210012970231</v>
      </c>
      <c r="BX73" s="89">
        <f t="shared" si="611"/>
        <v>0.362284100046288</v>
      </c>
      <c r="BY73" s="89">
        <f t="shared" si="612"/>
        <v>0.1475036213336</v>
      </c>
      <c r="BZ73" s="89">
        <f t="shared" si="613"/>
        <v>0.157318066011334</v>
      </c>
      <c r="CA73" s="89">
        <f t="shared" si="614"/>
        <v>0.0859953133769343</v>
      </c>
      <c r="CC73" s="89">
        <f t="shared" ref="CC73:CF73" si="680">BX73/SUM(BX$72:BX$81)</f>
        <v>0.107398219663307</v>
      </c>
      <c r="CD73" s="89">
        <f t="shared" si="680"/>
        <v>0.0456714991137243</v>
      </c>
      <c r="CE73" s="89">
        <f t="shared" si="680"/>
        <v>0.0466024933424761</v>
      </c>
      <c r="CF73" s="89">
        <f t="shared" si="680"/>
        <v>0.0286374032027728</v>
      </c>
      <c r="CH73" s="89">
        <f t="shared" ref="CH73:CK73" si="681">CC73*LN(CC73)</f>
        <v>-0.239628161451288</v>
      </c>
      <c r="CI73" s="89">
        <f t="shared" si="681"/>
        <v>-0.140955072073856</v>
      </c>
      <c r="CJ73" s="89">
        <f t="shared" si="681"/>
        <v>-0.142887962348503</v>
      </c>
      <c r="CK73" s="89">
        <f t="shared" si="681"/>
        <v>-0.101749885218877</v>
      </c>
      <c r="CL73" s="95" t="s">
        <v>181</v>
      </c>
      <c r="CM73" s="97">
        <f t="shared" ref="CM73:CP73" si="682">-1/LN(10)*CM72</f>
        <v>0.977179757441818</v>
      </c>
      <c r="CN73" s="97">
        <f t="shared" si="682"/>
        <v>0.937950741749386</v>
      </c>
      <c r="CO73" s="97">
        <f t="shared" si="682"/>
        <v>0.948432433953021</v>
      </c>
      <c r="CP73" s="97">
        <f t="shared" si="682"/>
        <v>0.874569063469171</v>
      </c>
      <c r="CR73" s="89">
        <f t="shared" ref="CR73:CU73" si="683">CM$77*BX73</f>
        <v>0.0399478184453887</v>
      </c>
      <c r="CS73" s="89">
        <f t="shared" si="683"/>
        <v>0.0243846910132455</v>
      </c>
      <c r="CT73" s="89">
        <f t="shared" si="683"/>
        <v>0.0386089284582089</v>
      </c>
      <c r="CU73" s="89">
        <f t="shared" si="683"/>
        <v>0.0411915849408078</v>
      </c>
      <c r="CV73" s="87">
        <f t="shared" si="618"/>
        <v>0.144133022857651</v>
      </c>
      <c r="CX73">
        <f t="shared" si="629"/>
        <v>0.0392783734517988</v>
      </c>
    </row>
    <row r="74" spans="1:102">
      <c r="A74" s="20" t="s">
        <v>89</v>
      </c>
      <c r="B74" s="21">
        <v>2014</v>
      </c>
      <c r="C74" s="20" t="s">
        <v>84</v>
      </c>
      <c r="D74">
        <v>26321</v>
      </c>
      <c r="E74">
        <v>5.0724896</v>
      </c>
      <c r="F74">
        <v>359608</v>
      </c>
      <c r="G74">
        <v>369</v>
      </c>
      <c r="H74">
        <v>10600</v>
      </c>
      <c r="I74">
        <v>17</v>
      </c>
      <c r="J74">
        <v>21516</v>
      </c>
      <c r="K74">
        <v>32.037575</v>
      </c>
      <c r="L74">
        <v>1114100</v>
      </c>
      <c r="M74">
        <v>8556</v>
      </c>
      <c r="N74">
        <v>195601</v>
      </c>
      <c r="P74" s="90">
        <f t="shared" ref="P74:S74" si="684">(D74-MIN(D$72:D$81))/(MAX(D$72:D$81)-MIN(D$72:D$81))+0.001</f>
        <v>0.0396930352536543</v>
      </c>
      <c r="Q74" s="91">
        <f t="shared" si="684"/>
        <v>0.881208888464182</v>
      </c>
      <c r="R74" s="91">
        <f t="shared" si="684"/>
        <v>0.278456471293142</v>
      </c>
      <c r="S74" s="91">
        <f t="shared" si="673"/>
        <v>0.0949112487100103</v>
      </c>
      <c r="T74" s="91">
        <f t="shared" si="674"/>
        <v>0.467640031961646</v>
      </c>
      <c r="U74" s="91">
        <f t="shared" ref="U74:Z74" si="685">(I74-MIN(I$72:I$81))/(MAX(I$72:I$81)-MIN(I$72:I$81))+0.001</f>
        <v>0.445444444444444</v>
      </c>
      <c r="V74" s="108" cm="1">
        <f t="array" ref="V74">(MAX(J$72:J$81-J74)/(MAX(J$72:J$81)-MIN(J$72:J$81))+0.001)</f>
        <v>0.487829268292683</v>
      </c>
      <c r="W74" s="108" cm="1">
        <f t="array" ref="W74">(MAX(K$72:K$81-K74)/(MAX(K$72:K$81)-MIN(K$72:K$81))+0.001)</f>
        <v>0.301519529524371</v>
      </c>
      <c r="X74" s="91">
        <f t="shared" si="685"/>
        <v>0.181402143401445</v>
      </c>
      <c r="Y74" s="91">
        <f t="shared" si="685"/>
        <v>0.326898178103184</v>
      </c>
      <c r="Z74" s="91">
        <f t="shared" si="685"/>
        <v>0.231801235802874</v>
      </c>
      <c r="AB74" s="89">
        <f t="shared" ref="AB74:AL74" si="686">P74/SUM(P$72:P$81)</f>
        <v>0.00864616519919912</v>
      </c>
      <c r="AC74" s="89">
        <f t="shared" si="686"/>
        <v>0.165103296821519</v>
      </c>
      <c r="AD74" s="89">
        <f t="shared" si="686"/>
        <v>0.0604734038745786</v>
      </c>
      <c r="AE74" s="89">
        <f t="shared" si="686"/>
        <v>0.0699017245703775</v>
      </c>
      <c r="AF74" s="89">
        <f t="shared" si="686"/>
        <v>0.0738113750573054</v>
      </c>
      <c r="AG74" s="89">
        <f t="shared" si="686"/>
        <v>0.0784693677823449</v>
      </c>
      <c r="AH74" s="89">
        <f t="shared" si="686"/>
        <v>0.11345510238811</v>
      </c>
      <c r="AI74" s="89">
        <f t="shared" si="686"/>
        <v>0.0515385524795118</v>
      </c>
      <c r="AJ74" s="89">
        <f t="shared" si="686"/>
        <v>0.0467716519735207</v>
      </c>
      <c r="AK74" s="89">
        <f t="shared" si="686"/>
        <v>0.0664023424975781</v>
      </c>
      <c r="AL74" s="89">
        <f t="shared" si="686"/>
        <v>0.0522736765702782</v>
      </c>
      <c r="AN74" s="89">
        <f t="shared" ref="AN74:AX74" si="687">AB74*LN(AB74)</f>
        <v>-0.0410748129324024</v>
      </c>
      <c r="AO74" s="89">
        <f t="shared" si="687"/>
        <v>-0.297381409915489</v>
      </c>
      <c r="AP74" s="89">
        <f t="shared" si="687"/>
        <v>-0.169661255964073</v>
      </c>
      <c r="AQ74" s="89">
        <f t="shared" si="687"/>
        <v>-0.18598506907386</v>
      </c>
      <c r="AR74" s="89">
        <f t="shared" si="687"/>
        <v>-0.192370337172515</v>
      </c>
      <c r="AS74" s="89">
        <f t="shared" si="687"/>
        <v>-0.199708225117958</v>
      </c>
      <c r="AT74" s="89">
        <f t="shared" si="687"/>
        <v>-0.246917795836215</v>
      </c>
      <c r="AU74" s="89">
        <f t="shared" si="687"/>
        <v>-0.152833720208624</v>
      </c>
      <c r="AV74" s="89">
        <f t="shared" si="687"/>
        <v>-0.143237154568013</v>
      </c>
      <c r="AW74" s="89">
        <f t="shared" si="687"/>
        <v>-0.180084676424904</v>
      </c>
      <c r="AX74" s="89">
        <f t="shared" si="687"/>
        <v>-0.154273333593128</v>
      </c>
      <c r="AY74" s="109" t="s">
        <v>182</v>
      </c>
      <c r="AZ74">
        <f t="shared" ref="AZ74:BJ74" si="688">1-AZ73</f>
        <v>0.203958001383561</v>
      </c>
      <c r="BA74">
        <f t="shared" si="688"/>
        <v>0.0916018953139081</v>
      </c>
      <c r="BB74">
        <f t="shared" si="688"/>
        <v>0.0936634033788105</v>
      </c>
      <c r="BC74">
        <f t="shared" si="688"/>
        <v>0.535225533951427</v>
      </c>
      <c r="BD74">
        <f t="shared" si="688"/>
        <v>0.0710404071184426</v>
      </c>
      <c r="BE74">
        <f t="shared" si="688"/>
        <v>0.0706455678946226</v>
      </c>
      <c r="BF74">
        <f t="shared" si="688"/>
        <v>0.127892093422809</v>
      </c>
      <c r="BG74">
        <f t="shared" si="688"/>
        <v>0.11212308316776</v>
      </c>
      <c r="BH74">
        <f t="shared" si="688"/>
        <v>0.174148160897541</v>
      </c>
      <c r="BI74">
        <f t="shared" si="688"/>
        <v>0.100664292593463</v>
      </c>
      <c r="BJ74">
        <f t="shared" si="688"/>
        <v>0.113260060844011</v>
      </c>
      <c r="BL74" s="89">
        <f t="shared" ref="BL74:BV74" si="689">AZ$77*P74</f>
        <v>0.00755918889010825</v>
      </c>
      <c r="BM74" s="89">
        <f t="shared" si="689"/>
        <v>0.302877195136094</v>
      </c>
      <c r="BN74" s="89">
        <f t="shared" si="689"/>
        <v>0.0224770519595754</v>
      </c>
      <c r="BO74" s="89">
        <f t="shared" si="689"/>
        <v>0.0188209014227975</v>
      </c>
      <c r="BP74" s="89">
        <f t="shared" si="689"/>
        <v>0.156405740640054</v>
      </c>
      <c r="BQ74" s="89">
        <f t="shared" si="689"/>
        <v>0.0743950064012611</v>
      </c>
      <c r="BR74" s="89">
        <f t="shared" si="689"/>
        <v>0.0793910885320869</v>
      </c>
      <c r="BS74" s="89">
        <f t="shared" si="689"/>
        <v>0.123047054804914</v>
      </c>
      <c r="BT74" s="89">
        <f t="shared" si="689"/>
        <v>0.0192626840185612</v>
      </c>
      <c r="BU74" s="89">
        <f t="shared" si="689"/>
        <v>0.10471853525452</v>
      </c>
      <c r="BV74" s="89">
        <f t="shared" si="689"/>
        <v>0.0435787582306923</v>
      </c>
      <c r="BX74" s="89">
        <f t="shared" si="611"/>
        <v>0.332913435985778</v>
      </c>
      <c r="BY74" s="89">
        <f t="shared" si="612"/>
        <v>0.249621648464113</v>
      </c>
      <c r="BZ74" s="89">
        <f t="shared" si="613"/>
        <v>0.202438143337001</v>
      </c>
      <c r="CA74" s="89">
        <f t="shared" si="614"/>
        <v>0.167559977503774</v>
      </c>
      <c r="CC74" s="89">
        <f t="shared" ref="CC74:CF74" si="690">BX74/SUM(BX$72:BX$81)</f>
        <v>0.0986913594118501</v>
      </c>
      <c r="CD74" s="89">
        <f t="shared" si="690"/>
        <v>0.0772902712050107</v>
      </c>
      <c r="CE74" s="89">
        <f t="shared" si="690"/>
        <v>0.0599684604973857</v>
      </c>
      <c r="CF74" s="89">
        <f t="shared" si="690"/>
        <v>0.0557993505458887</v>
      </c>
      <c r="CH74" s="89">
        <f t="shared" ref="CH74:CK74" si="691">CC74*LN(CC74)</f>
        <v>-0.228545293278253</v>
      </c>
      <c r="CI74" s="89">
        <f t="shared" si="691"/>
        <v>-0.197877562168918</v>
      </c>
      <c r="CJ74" s="89">
        <f t="shared" si="691"/>
        <v>-0.168747440642605</v>
      </c>
      <c r="CK74" s="89">
        <f t="shared" si="691"/>
        <v>-0.161036537793234</v>
      </c>
      <c r="CL74" s="109" t="s">
        <v>182</v>
      </c>
      <c r="CM74">
        <f t="shared" ref="CM74:CP74" si="692">1-CM73</f>
        <v>0.0228202425581816</v>
      </c>
      <c r="CN74">
        <f t="shared" si="692"/>
        <v>0.0620492582506145</v>
      </c>
      <c r="CO74">
        <f t="shared" si="692"/>
        <v>0.0515675660469788</v>
      </c>
      <c r="CP74">
        <f t="shared" si="692"/>
        <v>0.125430936530829</v>
      </c>
      <c r="CR74" s="89">
        <f t="shared" ref="CR74:CU74" si="693">CM$77*BX74</f>
        <v>0.036709216598496</v>
      </c>
      <c r="CS74" s="89">
        <f t="shared" si="693"/>
        <v>0.0412664225663172</v>
      </c>
      <c r="CT74" s="89">
        <f t="shared" si="693"/>
        <v>0.0496822773854073</v>
      </c>
      <c r="CU74" s="89">
        <f t="shared" si="693"/>
        <v>0.0802608976581487</v>
      </c>
      <c r="CV74" s="87">
        <f t="shared" si="618"/>
        <v>0.207918814208369</v>
      </c>
      <c r="CX74">
        <f t="shared" si="629"/>
        <v>0.0454743499758622</v>
      </c>
    </row>
    <row r="75" spans="1:102">
      <c r="A75" s="20" t="s">
        <v>89</v>
      </c>
      <c r="B75" s="21">
        <v>2015</v>
      </c>
      <c r="C75" s="20" t="s">
        <v>84</v>
      </c>
      <c r="D75">
        <v>26480</v>
      </c>
      <c r="E75">
        <v>4.9535876</v>
      </c>
      <c r="F75">
        <v>377187</v>
      </c>
      <c r="G75">
        <v>303</v>
      </c>
      <c r="H75">
        <v>11000</v>
      </c>
      <c r="I75">
        <v>19</v>
      </c>
      <c r="J75">
        <v>22150</v>
      </c>
      <c r="K75">
        <v>25.603191</v>
      </c>
      <c r="L75">
        <v>1057500</v>
      </c>
      <c r="M75">
        <v>8189</v>
      </c>
      <c r="N75">
        <v>204975</v>
      </c>
      <c r="P75" s="90">
        <f t="shared" ref="P75:S75" si="694">(D75-MIN(D$72:D$81))/(MAX(D$72:D$81)-MIN(D$72:D$81))+0.001</f>
        <v>0.108050730868444</v>
      </c>
      <c r="Q75" s="91">
        <f t="shared" si="694"/>
        <v>0.608079916790097</v>
      </c>
      <c r="R75" s="91">
        <f t="shared" si="694"/>
        <v>0.367717613068006</v>
      </c>
      <c r="S75" s="91">
        <f t="shared" si="673"/>
        <v>0.0267997936016512</v>
      </c>
      <c r="T75" s="91">
        <f t="shared" si="674"/>
        <v>0.627448262085497</v>
      </c>
      <c r="U75" s="91">
        <f t="shared" ref="U75:Z75" si="695">(I75-MIN(I$72:I$81))/(MAX(I$72:I$81)-MIN(I$72:I$81))+0.001</f>
        <v>0.667666666666667</v>
      </c>
      <c r="V75" s="108" cm="1">
        <f t="array" ref="V75">(MAX(J$72:J$81-J75)/(MAX(J$72:J$81)-MIN(J$72:J$81))+0.001)</f>
        <v>0.178560975609756</v>
      </c>
      <c r="W75" s="108" cm="1">
        <f t="array" ref="W75">(MAX(K$72:K$81-K75)/(MAX(K$72:K$81)-MIN(K$72:K$81))+0.001)</f>
        <v>0.662604502102855</v>
      </c>
      <c r="X75" s="91">
        <f t="shared" si="695"/>
        <v>0.112503618998464</v>
      </c>
      <c r="Y75" s="91">
        <f t="shared" si="695"/>
        <v>0.264408820023838</v>
      </c>
      <c r="Z75" s="91">
        <f t="shared" si="695"/>
        <v>0.31478415941503</v>
      </c>
      <c r="AB75" s="89">
        <f t="shared" ref="AB75:AL75" si="696">P75/SUM(P$72:P$81)</f>
        <v>0.023536231558325</v>
      </c>
      <c r="AC75" s="89">
        <f t="shared" si="696"/>
        <v>0.113929852850185</v>
      </c>
      <c r="AD75" s="89">
        <f t="shared" si="696"/>
        <v>0.0798585704386366</v>
      </c>
      <c r="AE75" s="89">
        <f t="shared" si="696"/>
        <v>0.0197379321876734</v>
      </c>
      <c r="AF75" s="89">
        <f t="shared" si="696"/>
        <v>0.0990351891123929</v>
      </c>
      <c r="AG75" s="89">
        <f t="shared" si="696"/>
        <v>0.117615971814445</v>
      </c>
      <c r="AH75" s="89">
        <f t="shared" si="696"/>
        <v>0.0415281638209768</v>
      </c>
      <c r="AI75" s="89">
        <f t="shared" si="696"/>
        <v>0.11325859044241</v>
      </c>
      <c r="AJ75" s="89">
        <f t="shared" si="696"/>
        <v>0.0290072653767542</v>
      </c>
      <c r="AK75" s="89">
        <f t="shared" si="696"/>
        <v>0.05370897179201</v>
      </c>
      <c r="AL75" s="89">
        <f t="shared" si="696"/>
        <v>0.0709872200711717</v>
      </c>
      <c r="AN75" s="89">
        <f t="shared" ref="AN75:AX75" si="697">AB75*LN(AB75)</f>
        <v>-0.0882423753781284</v>
      </c>
      <c r="AO75" s="89">
        <f t="shared" si="697"/>
        <v>-0.247475275728374</v>
      </c>
      <c r="AP75" s="89">
        <f t="shared" si="697"/>
        <v>-0.201842383323496</v>
      </c>
      <c r="AQ75" s="89">
        <f t="shared" si="697"/>
        <v>-0.0774755880726485</v>
      </c>
      <c r="AR75" s="89">
        <f t="shared" si="697"/>
        <v>-0.228997091678377</v>
      </c>
      <c r="AS75" s="89">
        <f t="shared" si="697"/>
        <v>-0.251737044468338</v>
      </c>
      <c r="AT75" s="89">
        <f t="shared" si="697"/>
        <v>-0.132117012492315</v>
      </c>
      <c r="AU75" s="89">
        <f t="shared" si="697"/>
        <v>-0.24668645909908</v>
      </c>
      <c r="AV75" s="89">
        <f t="shared" si="697"/>
        <v>-0.102691780505878</v>
      </c>
      <c r="AW75" s="89">
        <f t="shared" si="697"/>
        <v>-0.157054444349236</v>
      </c>
      <c r="AX75" s="89">
        <f t="shared" si="697"/>
        <v>-0.187779328440988</v>
      </c>
      <c r="AY75" s="109" t="s">
        <v>183</v>
      </c>
      <c r="AZ75">
        <f t="shared" ref="AZ75:BJ75" si="698">AZ74/(11-SUM($AZ73:$BJ73))</f>
        <v>0.120384424942775</v>
      </c>
      <c r="BA75">
        <f t="shared" si="698"/>
        <v>0.0540672168594899</v>
      </c>
      <c r="BB75">
        <f t="shared" si="698"/>
        <v>0.0552840039491097</v>
      </c>
      <c r="BC75">
        <f t="shared" si="698"/>
        <v>0.315912186245936</v>
      </c>
      <c r="BD75">
        <f t="shared" si="698"/>
        <v>0.0419309784398764</v>
      </c>
      <c r="BE75">
        <f t="shared" si="698"/>
        <v>0.041697928044295</v>
      </c>
      <c r="BF75">
        <f t="shared" si="698"/>
        <v>0.0754871886221251</v>
      </c>
      <c r="BG75">
        <f t="shared" si="698"/>
        <v>0.0661796683552407</v>
      </c>
      <c r="BH75">
        <f t="shared" si="698"/>
        <v>0.102789427540361</v>
      </c>
      <c r="BI75">
        <f t="shared" si="698"/>
        <v>0.0594162175248303</v>
      </c>
      <c r="BJ75">
        <f t="shared" si="698"/>
        <v>0.0668507594759605</v>
      </c>
      <c r="BL75" s="89">
        <f t="shared" ref="BL75:BV75" si="699">AZ$77*P75</f>
        <v>0.0205773098260007</v>
      </c>
      <c r="BM75" s="89">
        <f t="shared" si="699"/>
        <v>0.209001000814871</v>
      </c>
      <c r="BN75" s="89">
        <f t="shared" si="699"/>
        <v>0.0296822259400088</v>
      </c>
      <c r="BO75" s="89">
        <f t="shared" si="699"/>
        <v>0.00531439929811816</v>
      </c>
      <c r="BP75" s="89">
        <f t="shared" si="699"/>
        <v>0.209854810190514</v>
      </c>
      <c r="BQ75" s="89">
        <f t="shared" si="699"/>
        <v>0.111509003109298</v>
      </c>
      <c r="BR75" s="89">
        <f t="shared" si="699"/>
        <v>0.0290596549744217</v>
      </c>
      <c r="BS75" s="89">
        <f t="shared" si="699"/>
        <v>0.270402161388499</v>
      </c>
      <c r="BT75" s="89">
        <f t="shared" si="699"/>
        <v>0.0119465052786953</v>
      </c>
      <c r="BU75" s="89">
        <f t="shared" si="699"/>
        <v>0.0847006994714195</v>
      </c>
      <c r="BV75" s="89">
        <f t="shared" si="699"/>
        <v>0.0591795929408467</v>
      </c>
      <c r="BX75" s="89">
        <f t="shared" si="611"/>
        <v>0.25926053658088</v>
      </c>
      <c r="BY75" s="89">
        <f t="shared" si="612"/>
        <v>0.326678212597931</v>
      </c>
      <c r="BZ75" s="89">
        <f t="shared" si="613"/>
        <v>0.29946181636292</v>
      </c>
      <c r="CA75" s="89">
        <f t="shared" si="614"/>
        <v>0.155826797690962</v>
      </c>
      <c r="CC75" s="89">
        <f t="shared" ref="CC75:CF75" si="700">BX75/SUM(BX$72:BX$81)</f>
        <v>0.0768571407196248</v>
      </c>
      <c r="CD75" s="89">
        <f t="shared" si="700"/>
        <v>0.101149270521271</v>
      </c>
      <c r="CE75" s="89">
        <f t="shared" si="700"/>
        <v>0.0887098834686496</v>
      </c>
      <c r="CF75" s="89">
        <f t="shared" si="700"/>
        <v>0.0518920701609991</v>
      </c>
      <c r="CH75" s="89">
        <f t="shared" ref="CH75:CK75" si="701">CC75*LN(CC75)</f>
        <v>-0.197200581641218</v>
      </c>
      <c r="CI75" s="89">
        <f t="shared" si="701"/>
        <v>-0.231748952989899</v>
      </c>
      <c r="CJ75" s="89">
        <f t="shared" si="701"/>
        <v>-0.214889399701399</v>
      </c>
      <c r="CK75" s="89">
        <f t="shared" si="701"/>
        <v>-0.153527323077371</v>
      </c>
      <c r="CL75" s="109" t="s">
        <v>183</v>
      </c>
      <c r="CM75">
        <f t="shared" ref="CM75:CP75" si="702">CM74/(4-SUM($CM73:$CP73))</f>
        <v>0.0871440659533015</v>
      </c>
      <c r="CN75">
        <f t="shared" si="702"/>
        <v>0.236948605588172</v>
      </c>
      <c r="CO75">
        <f t="shared" si="702"/>
        <v>0.196921981227496</v>
      </c>
      <c r="CP75">
        <f t="shared" si="702"/>
        <v>0.47898534723103</v>
      </c>
      <c r="CR75" s="89">
        <f t="shared" ref="CR75:CU75" si="703">CM$77*BX75</f>
        <v>0.0285877653589097</v>
      </c>
      <c r="CS75" s="89">
        <f t="shared" si="703"/>
        <v>0.0540050963016276</v>
      </c>
      <c r="CT75" s="89">
        <f t="shared" si="703"/>
        <v>0.0734937832447565</v>
      </c>
      <c r="CU75" s="89">
        <f t="shared" si="703"/>
        <v>0.0746407277453212</v>
      </c>
      <c r="CV75" s="87">
        <f t="shared" si="618"/>
        <v>0.230727372650615</v>
      </c>
      <c r="CX75">
        <f t="shared" si="629"/>
        <v>0.0637494397731921</v>
      </c>
    </row>
    <row r="76" spans="1:102">
      <c r="A76" s="20" t="s">
        <v>89</v>
      </c>
      <c r="B76" s="21">
        <v>2016</v>
      </c>
      <c r="C76" s="20" t="s">
        <v>84</v>
      </c>
      <c r="D76">
        <v>26605</v>
      </c>
      <c r="E76">
        <v>4.9811314</v>
      </c>
      <c r="F76">
        <v>405494</v>
      </c>
      <c r="G76">
        <v>297</v>
      </c>
      <c r="H76">
        <v>11100</v>
      </c>
      <c r="I76">
        <v>17</v>
      </c>
      <c r="J76">
        <v>22377</v>
      </c>
      <c r="K76">
        <v>27.512165</v>
      </c>
      <c r="L76">
        <v>1011600</v>
      </c>
      <c r="M76">
        <v>8910</v>
      </c>
      <c r="N76">
        <v>221389</v>
      </c>
      <c r="P76" s="90">
        <f t="shared" ref="P76:S76" si="704">(D76-MIN(D$72:D$81))/(MAX(D$72:D$81)-MIN(D$72:D$81))+0.001</f>
        <v>0.16179105760963</v>
      </c>
      <c r="Q76" s="91">
        <f t="shared" si="704"/>
        <v>0.671350591547432</v>
      </c>
      <c r="R76" s="91">
        <f t="shared" si="704"/>
        <v>0.511452475131894</v>
      </c>
      <c r="S76" s="91">
        <f t="shared" si="673"/>
        <v>0.0206078431372549</v>
      </c>
      <c r="T76" s="91">
        <f t="shared" si="674"/>
        <v>0.66740031961646</v>
      </c>
      <c r="U76" s="91">
        <f t="shared" ref="U76:Z76" si="705">(I76-MIN(I$72:I$81))/(MAX(I$72:I$81)-MIN(I$72:I$81))+0.001</f>
        <v>0.445444444444444</v>
      </c>
      <c r="V76" s="108" cm="1">
        <f t="array" ref="V76">(MAX(J$72:J$81-J76)/(MAX(J$72:J$81)-MIN(J$72:J$81))+0.001)</f>
        <v>0.0678292682926829</v>
      </c>
      <c r="W76" s="108" cm="1">
        <f t="array" ref="W76">(MAX(K$72:K$81-K76)/(MAX(K$72:K$81)-MIN(K$72:K$81))+0.001)</f>
        <v>0.555476636491626</v>
      </c>
      <c r="X76" s="91">
        <f t="shared" si="705"/>
        <v>0.0566300806575305</v>
      </c>
      <c r="Y76" s="91">
        <f t="shared" si="705"/>
        <v>0.387174016686532</v>
      </c>
      <c r="Z76" s="91">
        <f t="shared" si="705"/>
        <v>0.460088374069386</v>
      </c>
      <c r="AB76" s="89">
        <f t="shared" ref="AB76:AL76" si="706">P76/SUM(P$72:P$81)</f>
        <v>0.0352422585702165</v>
      </c>
      <c r="AC76" s="89">
        <f t="shared" si="706"/>
        <v>0.125784246435303</v>
      </c>
      <c r="AD76" s="89">
        <f t="shared" si="706"/>
        <v>0.111073992813561</v>
      </c>
      <c r="AE76" s="89">
        <f t="shared" si="706"/>
        <v>0.0151775874256094</v>
      </c>
      <c r="AF76" s="89">
        <f t="shared" si="706"/>
        <v>0.105341142626165</v>
      </c>
      <c r="AG76" s="89">
        <f t="shared" si="706"/>
        <v>0.0784693677823449</v>
      </c>
      <c r="AH76" s="89">
        <f t="shared" si="706"/>
        <v>0.0157751432299053</v>
      </c>
      <c r="AI76" s="89">
        <f t="shared" si="706"/>
        <v>0.0949472885757221</v>
      </c>
      <c r="AJ76" s="89">
        <f t="shared" si="706"/>
        <v>0.0146011638786696</v>
      </c>
      <c r="AK76" s="89">
        <f t="shared" si="706"/>
        <v>0.0786460842680715</v>
      </c>
      <c r="AL76" s="89">
        <f t="shared" si="706"/>
        <v>0.103754886278092</v>
      </c>
      <c r="AN76" s="89">
        <f t="shared" ref="AN76:AX76" si="707">AB76*LN(AB76)</f>
        <v>-0.117903306931717</v>
      </c>
      <c r="AO76" s="89">
        <f t="shared" si="707"/>
        <v>-0.260774285850207</v>
      </c>
      <c r="AP76" s="89">
        <f t="shared" si="707"/>
        <v>-0.244091619009726</v>
      </c>
      <c r="AQ76" s="89">
        <f t="shared" si="707"/>
        <v>-0.0635627564367919</v>
      </c>
      <c r="AR76" s="89">
        <f t="shared" si="707"/>
        <v>-0.237075636838138</v>
      </c>
      <c r="AS76" s="89">
        <f t="shared" si="707"/>
        <v>-0.199708225117958</v>
      </c>
      <c r="AT76" s="89">
        <f t="shared" si="707"/>
        <v>-0.0654561140104285</v>
      </c>
      <c r="AU76" s="89">
        <f t="shared" si="707"/>
        <v>-0.223547067316794</v>
      </c>
      <c r="AV76" s="89">
        <f t="shared" si="707"/>
        <v>-0.0617140682341055</v>
      </c>
      <c r="AW76" s="89">
        <f t="shared" si="707"/>
        <v>-0.199981061547727</v>
      </c>
      <c r="AX76" s="89">
        <f t="shared" si="707"/>
        <v>-0.235079938481281</v>
      </c>
      <c r="AY76" s="77" t="s">
        <v>184</v>
      </c>
      <c r="AZ76" s="110">
        <v>0.26049795615013</v>
      </c>
      <c r="BA76" s="110">
        <v>0.633345720302242</v>
      </c>
      <c r="BB76" s="110">
        <v>0.106156323547628</v>
      </c>
      <c r="BC76" s="110">
        <v>0.0806878306878307</v>
      </c>
      <c r="BD76" s="110">
        <v>0.626984126984127</v>
      </c>
      <c r="BE76" s="110">
        <v>0.292328042328042</v>
      </c>
      <c r="BF76" s="110">
        <v>0.25</v>
      </c>
      <c r="BG76" s="110">
        <v>0.75</v>
      </c>
      <c r="BH76" s="110">
        <v>0.10958605664488</v>
      </c>
      <c r="BI76" s="110">
        <v>0.581263616557734</v>
      </c>
      <c r="BJ76" s="110">
        <v>0.309150326797386</v>
      </c>
      <c r="BL76" s="89">
        <f t="shared" ref="BL76:BV76" si="708">AZ$77*P76</f>
        <v>0.0308116816309477</v>
      </c>
      <c r="BM76" s="89">
        <f t="shared" si="708"/>
        <v>0.230747541000443</v>
      </c>
      <c r="BN76" s="89">
        <f t="shared" si="708"/>
        <v>0.041284527542155</v>
      </c>
      <c r="BO76" s="89">
        <f t="shared" si="708"/>
        <v>0.00408653546860185</v>
      </c>
      <c r="BP76" s="89">
        <f t="shared" si="708"/>
        <v>0.223217077578129</v>
      </c>
      <c r="BQ76" s="89">
        <f t="shared" si="708"/>
        <v>0.0743950064012611</v>
      </c>
      <c r="BR76" s="89">
        <f t="shared" si="708"/>
        <v>0.0110387789214406</v>
      </c>
      <c r="BS76" s="89">
        <f t="shared" si="708"/>
        <v>0.22668436847541</v>
      </c>
      <c r="BT76" s="89">
        <f t="shared" si="708"/>
        <v>0.00601342039954615</v>
      </c>
      <c r="BU76" s="89">
        <f t="shared" si="708"/>
        <v>0.124027292385904</v>
      </c>
      <c r="BV76" s="89">
        <f t="shared" si="708"/>
        <v>0.0864968642159134</v>
      </c>
      <c r="BX76" s="89">
        <f t="shared" si="611"/>
        <v>0.302843750173546</v>
      </c>
      <c r="BY76" s="89">
        <f t="shared" si="612"/>
        <v>0.301698619447992</v>
      </c>
      <c r="BZ76" s="89">
        <f t="shared" si="613"/>
        <v>0.237723147396851</v>
      </c>
      <c r="CA76" s="89">
        <f t="shared" si="614"/>
        <v>0.216537577001363</v>
      </c>
      <c r="CC76" s="89">
        <f t="shared" ref="CC76:CF76" si="709">BX76/SUM(BX$72:BX$81)</f>
        <v>0.089777275902096</v>
      </c>
      <c r="CD76" s="89">
        <f t="shared" si="709"/>
        <v>0.093414847080721</v>
      </c>
      <c r="CE76" s="89">
        <f t="shared" si="709"/>
        <v>0.0704209737304809</v>
      </c>
      <c r="CF76" s="89">
        <f t="shared" si="709"/>
        <v>0.0721094401268005</v>
      </c>
      <c r="CH76" s="89">
        <f t="shared" ref="CH76:CK76" si="710">CC76*LN(CC76)</f>
        <v>-0.216401245546446</v>
      </c>
      <c r="CI76" s="89">
        <f t="shared" si="710"/>
        <v>-0.221459043559483</v>
      </c>
      <c r="CJ76" s="89">
        <f t="shared" si="710"/>
        <v>-0.186845444153689</v>
      </c>
      <c r="CK76" s="89">
        <f t="shared" si="710"/>
        <v>-0.189616842989565</v>
      </c>
      <c r="CL76" s="77" t="s">
        <v>184</v>
      </c>
      <c r="CM76" s="111">
        <v>0.133389037433155</v>
      </c>
      <c r="CN76" s="111">
        <v>0.0936831550802139</v>
      </c>
      <c r="CO76" s="111">
        <v>0.293917112299465</v>
      </c>
      <c r="CP76" s="111">
        <v>0.479010695187166</v>
      </c>
      <c r="CR76" s="89">
        <f t="shared" ref="CR76:CU76" si="711">CM$77*BX76</f>
        <v>0.0333935360334824</v>
      </c>
      <c r="CS76" s="89">
        <f t="shared" si="711"/>
        <v>0.0498755728696554</v>
      </c>
      <c r="CT76" s="89">
        <f t="shared" si="711"/>
        <v>0.0583419070893233</v>
      </c>
      <c r="CU76" s="89">
        <f t="shared" si="711"/>
        <v>0.103721070901066</v>
      </c>
      <c r="CV76" s="87">
        <f t="shared" si="618"/>
        <v>0.245332086893527</v>
      </c>
      <c r="CX76">
        <f t="shared" si="629"/>
        <v>0.0541087399794894</v>
      </c>
    </row>
    <row r="77" spans="1:102">
      <c r="A77" s="20" t="s">
        <v>89</v>
      </c>
      <c r="B77" s="21">
        <v>2017</v>
      </c>
      <c r="C77" s="20" t="s">
        <v>84</v>
      </c>
      <c r="D77">
        <v>28034</v>
      </c>
      <c r="E77">
        <v>4.6893058</v>
      </c>
      <c r="F77">
        <v>410295</v>
      </c>
      <c r="G77">
        <v>1247</v>
      </c>
      <c r="H77">
        <v>11267</v>
      </c>
      <c r="I77">
        <v>17</v>
      </c>
      <c r="J77">
        <v>22514</v>
      </c>
      <c r="K77">
        <v>24.470104</v>
      </c>
      <c r="L77">
        <v>1292700</v>
      </c>
      <c r="M77">
        <v>9631</v>
      </c>
      <c r="N77">
        <v>224060</v>
      </c>
      <c r="P77" s="90">
        <f t="shared" ref="P77:S77" si="712">(D77-MIN(D$72:D$81))/(MAX(D$72:D$81)-MIN(D$72:D$81))+0.001</f>
        <v>0.776150472914875</v>
      </c>
      <c r="Q77" s="91">
        <f t="shared" si="712"/>
        <v>0.001</v>
      </c>
      <c r="R77" s="91">
        <f t="shared" si="712"/>
        <v>0.535830582058404</v>
      </c>
      <c r="S77" s="91">
        <f t="shared" si="673"/>
        <v>1.001</v>
      </c>
      <c r="T77" s="91">
        <f t="shared" si="674"/>
        <v>0.734120255693168</v>
      </c>
      <c r="U77" s="91">
        <f t="shared" ref="U77:Z77" si="713">(I77-MIN(I$72:I$81))/(MAX(I$72:I$81)-MIN(I$72:I$81))+0.001</f>
        <v>0.445444444444444</v>
      </c>
      <c r="V77" s="108" cm="1">
        <f t="array" ref="V77">(MAX(J$72:J$81-J77)/(MAX(J$72:J$81)-MIN(J$72:J$81))+0.001)</f>
        <v>0.001</v>
      </c>
      <c r="W77" s="108" cm="1">
        <f t="array" ref="W77">(MAX(K$72:K$81-K77)/(MAX(K$72:K$81)-MIN(K$72:K$81))+0.001)</f>
        <v>0.72619111557262</v>
      </c>
      <c r="X77" s="91">
        <f t="shared" si="713"/>
        <v>0.398809854680109</v>
      </c>
      <c r="Y77" s="91">
        <f t="shared" si="713"/>
        <v>0.509939213349225</v>
      </c>
      <c r="Z77" s="91">
        <f t="shared" si="713"/>
        <v>0.483733284349743</v>
      </c>
      <c r="AB77" s="89">
        <f t="shared" ref="AB77:AL77" si="714">P77/SUM(P$72:P$81)</f>
        <v>0.16906555937016</v>
      </c>
      <c r="AC77" s="89">
        <f t="shared" si="714"/>
        <v>0.000187359999408619</v>
      </c>
      <c r="AD77" s="89">
        <f t="shared" si="714"/>
        <v>0.116368274892976</v>
      </c>
      <c r="AE77" s="89">
        <f t="shared" si="714"/>
        <v>0.737232174752411</v>
      </c>
      <c r="AF77" s="89">
        <f t="shared" si="714"/>
        <v>0.115872084994164</v>
      </c>
      <c r="AG77" s="89">
        <f t="shared" si="714"/>
        <v>0.0784693677823449</v>
      </c>
      <c r="AH77" s="89">
        <f t="shared" si="714"/>
        <v>0.00023257133132906</v>
      </c>
      <c r="AI77" s="89">
        <f t="shared" si="714"/>
        <v>0.124127412175037</v>
      </c>
      <c r="AJ77" s="89">
        <f t="shared" si="714"/>
        <v>0.102826765863671</v>
      </c>
      <c r="AK77" s="89">
        <f t="shared" si="714"/>
        <v>0.103583196744133</v>
      </c>
      <c r="AL77" s="89">
        <f t="shared" si="714"/>
        <v>0.10908706834454</v>
      </c>
      <c r="AN77" s="89">
        <f t="shared" ref="AN77:AX77" si="715">AB77*LN(AB77)</f>
        <v>-0.300508742397972</v>
      </c>
      <c r="AO77" s="89">
        <f t="shared" si="715"/>
        <v>-0.00160801319690027</v>
      </c>
      <c r="AP77" s="89">
        <f t="shared" si="715"/>
        <v>-0.250307616238941</v>
      </c>
      <c r="AQ77" s="89">
        <f t="shared" si="715"/>
        <v>-0.22474700490956</v>
      </c>
      <c r="AR77" s="89">
        <f t="shared" si="715"/>
        <v>-0.249735444606766</v>
      </c>
      <c r="AS77" s="89">
        <f t="shared" si="715"/>
        <v>-0.199708225117958</v>
      </c>
      <c r="AT77" s="89">
        <f t="shared" si="715"/>
        <v>-0.00194576468728569</v>
      </c>
      <c r="AU77" s="89">
        <f t="shared" si="715"/>
        <v>-0.258985232413163</v>
      </c>
      <c r="AV77" s="89">
        <f t="shared" si="715"/>
        <v>-0.233901030575832</v>
      </c>
      <c r="AW77" s="89">
        <f t="shared" si="715"/>
        <v>-0.234862484782437</v>
      </c>
      <c r="AX77" s="89">
        <f t="shared" si="715"/>
        <v>-0.241694282058898</v>
      </c>
      <c r="AY77" s="77" t="s">
        <v>185</v>
      </c>
      <c r="AZ77">
        <f t="shared" ref="AZ77:BJ77" si="716">AVERAGE(AZ75:AZ76)</f>
        <v>0.190441190546453</v>
      </c>
      <c r="BA77">
        <f t="shared" si="716"/>
        <v>0.343706468580866</v>
      </c>
      <c r="BB77">
        <f t="shared" si="716"/>
        <v>0.0807201637483689</v>
      </c>
      <c r="BC77">
        <f t="shared" si="716"/>
        <v>0.198300008466884</v>
      </c>
      <c r="BD77">
        <f t="shared" si="716"/>
        <v>0.334457552712002</v>
      </c>
      <c r="BE77">
        <f t="shared" si="716"/>
        <v>0.167012985186168</v>
      </c>
      <c r="BF77">
        <f t="shared" si="716"/>
        <v>0.162743594311063</v>
      </c>
      <c r="BG77">
        <f t="shared" si="716"/>
        <v>0.40808983417762</v>
      </c>
      <c r="BH77">
        <f t="shared" si="716"/>
        <v>0.106187742092621</v>
      </c>
      <c r="BI77">
        <f t="shared" si="716"/>
        <v>0.320339917041282</v>
      </c>
      <c r="BJ77">
        <f t="shared" si="716"/>
        <v>0.188000543136673</v>
      </c>
      <c r="BL77" s="89">
        <f t="shared" ref="BL77:BV77" si="717">AZ$77*P77</f>
        <v>0.147811020105101</v>
      </c>
      <c r="BM77" s="89">
        <f t="shared" si="717"/>
        <v>0.000343706468580866</v>
      </c>
      <c r="BN77" s="89">
        <f t="shared" si="717"/>
        <v>0.0432523323251382</v>
      </c>
      <c r="BO77" s="89">
        <f t="shared" si="717"/>
        <v>0.19849830847535</v>
      </c>
      <c r="BP77" s="89">
        <f t="shared" si="717"/>
        <v>0.245532064115446</v>
      </c>
      <c r="BQ77" s="89">
        <f t="shared" si="717"/>
        <v>0.0743950064012611</v>
      </c>
      <c r="BR77" s="89">
        <f t="shared" si="717"/>
        <v>0.000162743594311063</v>
      </c>
      <c r="BS77" s="89">
        <f t="shared" si="717"/>
        <v>0.296351211935291</v>
      </c>
      <c r="BT77" s="89">
        <f t="shared" si="717"/>
        <v>0.0423487179927669</v>
      </c>
      <c r="BU77" s="89">
        <f t="shared" si="717"/>
        <v>0.163353885300387</v>
      </c>
      <c r="BV77" s="89">
        <f t="shared" si="717"/>
        <v>0.0909421201910384</v>
      </c>
      <c r="BX77" s="89">
        <f t="shared" si="611"/>
        <v>0.19140705889882</v>
      </c>
      <c r="BY77" s="89">
        <f t="shared" si="612"/>
        <v>0.518425378992057</v>
      </c>
      <c r="BZ77" s="89">
        <f t="shared" si="613"/>
        <v>0.296513955529602</v>
      </c>
      <c r="CA77" s="89">
        <f t="shared" si="614"/>
        <v>0.296644723484193</v>
      </c>
      <c r="CC77" s="89">
        <f t="shared" ref="CC77:CF77" si="718">BX77/SUM(BX$72:BX$81)</f>
        <v>0.0567421461612489</v>
      </c>
      <c r="CD77" s="89">
        <f t="shared" si="718"/>
        <v>0.160519884346558</v>
      </c>
      <c r="CE77" s="89">
        <f t="shared" si="718"/>
        <v>0.0878366356062627</v>
      </c>
      <c r="CF77" s="89">
        <f t="shared" si="718"/>
        <v>0.0987860177583868</v>
      </c>
      <c r="CH77" s="89">
        <f t="shared" ref="CH77:CK77" si="719">CC77*LN(CC77)</f>
        <v>-0.162806723433189</v>
      </c>
      <c r="CI77" s="89">
        <f t="shared" si="719"/>
        <v>-0.293645036559121</v>
      </c>
      <c r="CJ77" s="89">
        <f t="shared" si="719"/>
        <v>-0.213642993701243</v>
      </c>
      <c r="CK77" s="89">
        <f t="shared" si="719"/>
        <v>-0.228669795363083</v>
      </c>
      <c r="CL77" s="77" t="s">
        <v>185</v>
      </c>
      <c r="CM77">
        <f t="shared" ref="CM77:CP77" si="720">AVERAGE(CM75:CM76)</f>
        <v>0.110266551693228</v>
      </c>
      <c r="CN77">
        <f t="shared" si="720"/>
        <v>0.165315880334193</v>
      </c>
      <c r="CO77">
        <f t="shared" si="720"/>
        <v>0.245419546763481</v>
      </c>
      <c r="CP77">
        <f t="shared" si="720"/>
        <v>0.478998021209098</v>
      </c>
      <c r="CR77" s="89">
        <f t="shared" ref="CR77:CU77" si="721">CM$77*BX77</f>
        <v>0.0211057963545155</v>
      </c>
      <c r="CS77" s="89">
        <f t="shared" si="721"/>
        <v>0.0857039479156595</v>
      </c>
      <c r="CT77" s="89">
        <f t="shared" si="721"/>
        <v>0.0727703205751218</v>
      </c>
      <c r="CU77" s="89">
        <f t="shared" si="721"/>
        <v>0.142092235551048</v>
      </c>
      <c r="CV77" s="87">
        <f t="shared" si="618"/>
        <v>0.321672300396345</v>
      </c>
      <c r="CX77">
        <f t="shared" si="629"/>
        <v>0.0792371342453906</v>
      </c>
    </row>
    <row r="78" spans="1:102">
      <c r="A78" s="20" t="s">
        <v>89</v>
      </c>
      <c r="B78" s="21">
        <v>2018</v>
      </c>
      <c r="C78" s="20" t="s">
        <v>84</v>
      </c>
      <c r="D78">
        <v>28557</v>
      </c>
      <c r="E78">
        <v>4.7840459</v>
      </c>
      <c r="F78">
        <v>377477</v>
      </c>
      <c r="G78">
        <v>278</v>
      </c>
      <c r="H78">
        <v>11434</v>
      </c>
      <c r="I78">
        <v>19</v>
      </c>
      <c r="J78">
        <v>21792</v>
      </c>
      <c r="K78">
        <v>23.245859</v>
      </c>
      <c r="L78">
        <v>1473784</v>
      </c>
      <c r="M78">
        <v>10352</v>
      </c>
      <c r="N78">
        <v>210299</v>
      </c>
      <c r="P78" s="90">
        <f t="shared" ref="P78:S78" si="722">(D78-MIN(D$72:D$81))/(MAX(D$72:D$81)-MIN(D$72:D$81))+0.001</f>
        <v>1.001</v>
      </c>
      <c r="Q78" s="91">
        <f t="shared" si="722"/>
        <v>0.218626836296277</v>
      </c>
      <c r="R78" s="91">
        <f t="shared" si="722"/>
        <v>0.36919015024957</v>
      </c>
      <c r="S78" s="91">
        <f t="shared" si="673"/>
        <v>0.001</v>
      </c>
      <c r="T78" s="91">
        <f t="shared" si="674"/>
        <v>0.800840191769876</v>
      </c>
      <c r="U78" s="91">
        <f t="shared" ref="U78:Z78" si="723">(I78-MIN(I$72:I$81))/(MAX(I$72:I$81)-MIN(I$72:I$81))+0.001</f>
        <v>0.667666666666667</v>
      </c>
      <c r="V78" s="108" cm="1">
        <f t="array" ref="V78">(MAX(J$72:J$81-J78)/(MAX(J$72:J$81)-MIN(J$72:J$81))+0.001)</f>
        <v>0.353195121951219</v>
      </c>
      <c r="W78" s="108" cm="1">
        <f t="array" ref="W78">(MAX(K$72:K$81-K78)/(MAX(K$72:K$81)-MIN(K$72:K$81))+0.001)</f>
        <v>0.794893336679465</v>
      </c>
      <c r="X78" s="91">
        <f t="shared" si="723"/>
        <v>0.619241310386635</v>
      </c>
      <c r="Y78" s="91">
        <f t="shared" si="723"/>
        <v>0.632704410011919</v>
      </c>
      <c r="Z78" s="91">
        <f t="shared" si="723"/>
        <v>0.361914635765693</v>
      </c>
      <c r="AB78" s="89">
        <f t="shared" ref="AB78:AL78" si="724">P78/SUM(P$72:P$81)</f>
        <v>0.218043576387913</v>
      </c>
      <c r="AC78" s="89">
        <f t="shared" si="724"/>
        <v>0.0409619239191787</v>
      </c>
      <c r="AD78" s="89">
        <f t="shared" si="724"/>
        <v>0.0801783666900489</v>
      </c>
      <c r="AE78" s="89">
        <f t="shared" si="724"/>
        <v>0.000736495679073338</v>
      </c>
      <c r="AF78" s="89">
        <f t="shared" si="724"/>
        <v>0.126403027362163</v>
      </c>
      <c r="AG78" s="89">
        <f t="shared" si="724"/>
        <v>0.117615971814445</v>
      </c>
      <c r="AH78" s="89">
        <f t="shared" si="724"/>
        <v>0.0821430597311248</v>
      </c>
      <c r="AI78" s="89">
        <f t="shared" si="724"/>
        <v>0.135870641655262</v>
      </c>
      <c r="AJ78" s="89">
        <f t="shared" si="724"/>
        <v>0.159661504070188</v>
      </c>
      <c r="AK78" s="89">
        <f t="shared" si="724"/>
        <v>0.128520309220195</v>
      </c>
      <c r="AL78" s="89">
        <f t="shared" si="724"/>
        <v>0.0816156503676041</v>
      </c>
      <c r="AN78" s="89">
        <f t="shared" ref="AN78:AX78" si="725">AB78*LN(AB78)</f>
        <v>-0.332093524565256</v>
      </c>
      <c r="AO78" s="89">
        <f t="shared" si="725"/>
        <v>-0.130877948120247</v>
      </c>
      <c r="AP78" s="89">
        <f t="shared" si="725"/>
        <v>-0.202330232018746</v>
      </c>
      <c r="AQ78" s="89">
        <f t="shared" si="725"/>
        <v>-0.00531279052517007</v>
      </c>
      <c r="AR78" s="89">
        <f t="shared" si="725"/>
        <v>-0.261436834081091</v>
      </c>
      <c r="AS78" s="89">
        <f t="shared" si="725"/>
        <v>-0.251737044468338</v>
      </c>
      <c r="AT78" s="89">
        <f t="shared" si="725"/>
        <v>-0.205299567691271</v>
      </c>
      <c r="AU78" s="89">
        <f t="shared" si="725"/>
        <v>-0.271204867401714</v>
      </c>
      <c r="AV78" s="89">
        <f t="shared" si="725"/>
        <v>-0.292930850449322</v>
      </c>
      <c r="AW78" s="89">
        <f t="shared" si="725"/>
        <v>-0.263681049310736</v>
      </c>
      <c r="AX78" s="89">
        <f t="shared" si="725"/>
        <v>-0.204507129783211</v>
      </c>
      <c r="BL78" s="89">
        <f t="shared" ref="BL78:BV78" si="726">AZ$77*P78</f>
        <v>0.190631631736999</v>
      </c>
      <c r="BM78" s="89">
        <f t="shared" si="726"/>
        <v>0.0751434578404006</v>
      </c>
      <c r="BN78" s="89">
        <f t="shared" si="726"/>
        <v>0.0298010893824302</v>
      </c>
      <c r="BO78" s="89">
        <f t="shared" si="726"/>
        <v>0.000198300008466884</v>
      </c>
      <c r="BP78" s="89">
        <f t="shared" si="726"/>
        <v>0.267847050652763</v>
      </c>
      <c r="BQ78" s="89">
        <f t="shared" si="726"/>
        <v>0.111509003109298</v>
      </c>
      <c r="BR78" s="89">
        <f t="shared" si="726"/>
        <v>0.0574802436394755</v>
      </c>
      <c r="BS78" s="89">
        <f t="shared" si="726"/>
        <v>0.324387889954418</v>
      </c>
      <c r="BT78" s="89">
        <f t="shared" si="726"/>
        <v>0.0657558365604324</v>
      </c>
      <c r="BU78" s="89">
        <f t="shared" si="726"/>
        <v>0.202680478214871</v>
      </c>
      <c r="BV78" s="89">
        <f t="shared" si="726"/>
        <v>0.0680401480930616</v>
      </c>
      <c r="BX78" s="89">
        <f t="shared" si="611"/>
        <v>0.29557617895983</v>
      </c>
      <c r="BY78" s="89">
        <f t="shared" si="612"/>
        <v>0.379554353770528</v>
      </c>
      <c r="BZ78" s="89">
        <f t="shared" si="613"/>
        <v>0.381868133593894</v>
      </c>
      <c r="CA78" s="89">
        <f t="shared" si="614"/>
        <v>0.336476462868365</v>
      </c>
      <c r="CC78" s="89">
        <f t="shared" ref="CC78:CF78" si="727">BX78/SUM(BX$72:BX$81)</f>
        <v>0.0876228225061847</v>
      </c>
      <c r="CD78" s="89">
        <f t="shared" si="727"/>
        <v>0.117521293207004</v>
      </c>
      <c r="CE78" s="89">
        <f t="shared" si="727"/>
        <v>0.113121192020191</v>
      </c>
      <c r="CF78" s="89">
        <f t="shared" si="727"/>
        <v>0.112050433413371</v>
      </c>
      <c r="CH78" s="89">
        <f t="shared" ref="CH78:CK78" si="728">CC78*LN(CC78)</f>
        <v>-0.213336493755764</v>
      </c>
      <c r="CI78" s="89">
        <f t="shared" si="728"/>
        <v>-0.251629041452983</v>
      </c>
      <c r="CJ78" s="89">
        <f t="shared" si="728"/>
        <v>-0.246524509161822</v>
      </c>
      <c r="CK78" s="89">
        <f t="shared" si="728"/>
        <v>-0.245256684567625</v>
      </c>
      <c r="CR78" s="89">
        <f t="shared" ref="CR78:CU78" si="729">CM$77*BX78</f>
        <v>0.032592166016561</v>
      </c>
      <c r="CS78" s="89">
        <f t="shared" si="729"/>
        <v>0.0627463621282505</v>
      </c>
      <c r="CT78" s="89">
        <f t="shared" si="729"/>
        <v>0.0937179042700297</v>
      </c>
      <c r="CU78" s="89">
        <f t="shared" si="729"/>
        <v>0.161171559897383</v>
      </c>
      <c r="CV78" s="87">
        <f t="shared" si="618"/>
        <v>0.350227992312225</v>
      </c>
      <c r="CX78">
        <f t="shared" si="629"/>
        <v>0.0782321331991401</v>
      </c>
    </row>
    <row r="79" spans="1:102">
      <c r="A79" s="20" t="s">
        <v>89</v>
      </c>
      <c r="B79" s="21">
        <v>2019</v>
      </c>
      <c r="C79" s="20" t="s">
        <v>84</v>
      </c>
      <c r="D79">
        <v>28354</v>
      </c>
      <c r="E79">
        <v>4.8148409</v>
      </c>
      <c r="F79">
        <v>418953</v>
      </c>
      <c r="G79">
        <v>280</v>
      </c>
      <c r="H79">
        <v>11601</v>
      </c>
      <c r="I79">
        <v>20</v>
      </c>
      <c r="J79">
        <v>21719</v>
      </c>
      <c r="K79">
        <v>22.021614</v>
      </c>
      <c r="L79">
        <v>1470256</v>
      </c>
      <c r="M79">
        <v>11073</v>
      </c>
      <c r="N79">
        <v>233970</v>
      </c>
      <c r="P79" s="90">
        <f t="shared" ref="P79:S79" si="730">(D79-MIN(D$72:D$81))/(MAX(D$72:D$81)-MIN(D$72:D$81))+0.001</f>
        <v>0.913725709372313</v>
      </c>
      <c r="Q79" s="91">
        <f t="shared" si="730"/>
        <v>0.289365820356289</v>
      </c>
      <c r="R79" s="91">
        <f t="shared" si="730"/>
        <v>0.579793433499713</v>
      </c>
      <c r="S79" s="91">
        <f t="shared" si="673"/>
        <v>0.00306398348813209</v>
      </c>
      <c r="T79" s="91">
        <f t="shared" si="674"/>
        <v>0.867560127846584</v>
      </c>
      <c r="U79" s="91">
        <f t="shared" ref="U79:Z79" si="731">(I79-MIN(I$72:I$81))/(MAX(I$72:I$81)-MIN(I$72:I$81))+0.001</f>
        <v>0.778777777777778</v>
      </c>
      <c r="V79" s="108" cm="1">
        <f t="array" ref="V79">(MAX(J$72:J$81-J79)/(MAX(J$72:J$81)-MIN(J$72:J$81))+0.001)</f>
        <v>0.38880487804878</v>
      </c>
      <c r="W79" s="108" cm="1">
        <f t="array" ref="W79">(MAX(K$72:K$81-K79)/(MAX(K$72:K$81)-MIN(K$72:K$81))+0.001)</f>
        <v>0.86359555778631</v>
      </c>
      <c r="X79" s="91">
        <f t="shared" si="731"/>
        <v>0.61494671685141</v>
      </c>
      <c r="Y79" s="91">
        <f t="shared" si="731"/>
        <v>0.755469606674613</v>
      </c>
      <c r="Z79" s="91">
        <f t="shared" si="731"/>
        <v>0.571461124438976</v>
      </c>
      <c r="AB79" s="89">
        <f t="shared" ref="AB79:AL79" si="732">P79/SUM(P$72:P$81)</f>
        <v>0.199032988520602</v>
      </c>
      <c r="AC79" s="89">
        <f t="shared" si="732"/>
        <v>0.0542155799308288</v>
      </c>
      <c r="AD79" s="89">
        <f t="shared" si="732"/>
        <v>0.125915847116175</v>
      </c>
      <c r="AE79" s="89">
        <f t="shared" si="732"/>
        <v>0.00225661059976134</v>
      </c>
      <c r="AF79" s="89">
        <f t="shared" si="732"/>
        <v>0.136933969730162</v>
      </c>
      <c r="AG79" s="89">
        <f t="shared" si="732"/>
        <v>0.137189273830495</v>
      </c>
      <c r="AH79" s="89">
        <f t="shared" si="732"/>
        <v>0.0904248681150377</v>
      </c>
      <c r="AI79" s="89">
        <f t="shared" si="732"/>
        <v>0.147613871135487</v>
      </c>
      <c r="AJ79" s="89">
        <f t="shared" si="732"/>
        <v>0.158554211562884</v>
      </c>
      <c r="AK79" s="89">
        <f t="shared" si="732"/>
        <v>0.153457421696256</v>
      </c>
      <c r="AL79" s="89">
        <f t="shared" si="732"/>
        <v>0.12887064164237</v>
      </c>
      <c r="AN79" s="89">
        <f t="shared" ref="AN79:AX79" si="733">AB79*LN(AB79)</f>
        <v>-0.321295907474614</v>
      </c>
      <c r="AO79" s="89">
        <f t="shared" si="733"/>
        <v>-0.158026865370274</v>
      </c>
      <c r="AP79" s="89">
        <f t="shared" si="733"/>
        <v>-0.260915449193391</v>
      </c>
      <c r="AQ79" s="89">
        <f t="shared" si="733"/>
        <v>-0.0137515397601456</v>
      </c>
      <c r="AR79" s="89">
        <f t="shared" si="733"/>
        <v>-0.272259847460069</v>
      </c>
      <c r="AS79" s="89">
        <f t="shared" si="733"/>
        <v>-0.272511915531103</v>
      </c>
      <c r="AT79" s="89">
        <f t="shared" si="733"/>
        <v>-0.217312294700319</v>
      </c>
      <c r="AU79" s="89">
        <f t="shared" si="733"/>
        <v>-0.282408273695938</v>
      </c>
      <c r="AV79" s="89">
        <f t="shared" si="733"/>
        <v>-0.29200274558109</v>
      </c>
      <c r="AW79" s="89">
        <f t="shared" si="733"/>
        <v>-0.287630176612264</v>
      </c>
      <c r="AX79" s="89">
        <f t="shared" si="733"/>
        <v>-0.264049005776343</v>
      </c>
      <c r="BL79" s="89">
        <f t="shared" ref="BL79:BV79" si="734">AZ$77*P79</f>
        <v>0.174011011925765</v>
      </c>
      <c r="BM79" s="89">
        <f t="shared" si="734"/>
        <v>0.0994569042426654</v>
      </c>
      <c r="BN79" s="89">
        <f t="shared" si="734"/>
        <v>0.0468010208923259</v>
      </c>
      <c r="BO79" s="89">
        <f t="shared" si="734"/>
        <v>0.000607587951638986</v>
      </c>
      <c r="BP79" s="89">
        <f t="shared" si="734"/>
        <v>0.29016203719008</v>
      </c>
      <c r="BQ79" s="89">
        <f t="shared" si="734"/>
        <v>0.130066001463317</v>
      </c>
      <c r="BR79" s="89">
        <f t="shared" si="734"/>
        <v>0.0632755033393329</v>
      </c>
      <c r="BS79" s="89">
        <f t="shared" si="734"/>
        <v>0.352424567973545</v>
      </c>
      <c r="BT79" s="89">
        <f t="shared" si="734"/>
        <v>0.0652998033697213</v>
      </c>
      <c r="BU79" s="89">
        <f t="shared" si="734"/>
        <v>0.242007071129355</v>
      </c>
      <c r="BV79" s="89">
        <f t="shared" si="734"/>
        <v>0.107435001776021</v>
      </c>
      <c r="BX79" s="89">
        <f t="shared" si="611"/>
        <v>0.320268937060756</v>
      </c>
      <c r="BY79" s="89">
        <f t="shared" si="612"/>
        <v>0.420835626605036</v>
      </c>
      <c r="BZ79" s="89">
        <f t="shared" si="613"/>
        <v>0.415700071312878</v>
      </c>
      <c r="CA79" s="89">
        <f t="shared" si="614"/>
        <v>0.414741876275098</v>
      </c>
      <c r="CC79" s="89">
        <f t="shared" ref="CC79:CF79" si="735">BX79/SUM(BX$72:BX$81)</f>
        <v>0.0949429291801384</v>
      </c>
      <c r="CD79" s="89">
        <f t="shared" si="735"/>
        <v>0.130303200516321</v>
      </c>
      <c r="CE79" s="89">
        <f t="shared" si="735"/>
        <v>0.123143261908836</v>
      </c>
      <c r="CF79" s="89">
        <f t="shared" si="735"/>
        <v>0.138113693288199</v>
      </c>
      <c r="CH79" s="89">
        <f t="shared" ref="CH79:CK79" si="736">CC79*LN(CC79)</f>
        <v>-0.223541162705739</v>
      </c>
      <c r="CI79" s="89">
        <f t="shared" si="736"/>
        <v>-0.265543749896264</v>
      </c>
      <c r="CJ79" s="89">
        <f t="shared" si="736"/>
        <v>-0.257912093787359</v>
      </c>
      <c r="CK79" s="89">
        <f t="shared" si="736"/>
        <v>-0.273420649577057</v>
      </c>
      <c r="CR79" s="89">
        <f t="shared" ref="CR79:CU79" si="737">CM$77*BX79</f>
        <v>0.0353149513041451</v>
      </c>
      <c r="CS79" s="89">
        <f t="shared" si="737"/>
        <v>0.0695708120882032</v>
      </c>
      <c r="CT79" s="89">
        <f t="shared" si="737"/>
        <v>0.102020923091153</v>
      </c>
      <c r="CU79" s="89">
        <f t="shared" si="737"/>
        <v>0.19866053804832</v>
      </c>
      <c r="CV79" s="87">
        <f t="shared" si="618"/>
        <v>0.405567224531822</v>
      </c>
      <c r="CX79">
        <f t="shared" si="629"/>
        <v>0.0857958675896781</v>
      </c>
    </row>
    <row r="80" spans="1:102">
      <c r="A80" s="20" t="s">
        <v>89</v>
      </c>
      <c r="B80" s="21">
        <v>2020</v>
      </c>
      <c r="C80" s="20" t="s">
        <v>84</v>
      </c>
      <c r="D80">
        <v>28151</v>
      </c>
      <c r="E80">
        <v>4.8456359</v>
      </c>
      <c r="F80">
        <v>460429</v>
      </c>
      <c r="G80">
        <v>317</v>
      </c>
      <c r="H80">
        <v>11768</v>
      </c>
      <c r="I80">
        <v>21</v>
      </c>
      <c r="J80">
        <v>21646</v>
      </c>
      <c r="K80">
        <v>20.797369</v>
      </c>
      <c r="L80">
        <v>1609297</v>
      </c>
      <c r="M80">
        <v>11794</v>
      </c>
      <c r="N80">
        <v>270599</v>
      </c>
      <c r="P80" s="90">
        <f t="shared" ref="P80:S80" si="738">(D80-MIN(D$72:D$81))/(MAX(D$72:D$81)-MIN(D$72:D$81))+0.001</f>
        <v>0.826451418744626</v>
      </c>
      <c r="Q80" s="91">
        <f t="shared" si="738"/>
        <v>0.360104804416301</v>
      </c>
      <c r="R80" s="91">
        <f t="shared" si="738"/>
        <v>0.790396716749857</v>
      </c>
      <c r="S80" s="91">
        <f t="shared" si="673"/>
        <v>0.0412476780185759</v>
      </c>
      <c r="T80" s="91">
        <f t="shared" si="674"/>
        <v>0.934280063923292</v>
      </c>
      <c r="U80" s="91">
        <f t="shared" ref="U80:Z80" si="739">(I80-MIN(I$72:I$81))/(MAX(I$72:I$81)-MIN(I$72:I$81))+0.001</f>
        <v>0.889888888888889</v>
      </c>
      <c r="V80" s="108" cm="1">
        <f t="array" ref="V80">(MAX(J$72:J$81-J80)/(MAX(J$72:J$81)-MIN(J$72:J$81))+0.001)</f>
        <v>0.424414634146341</v>
      </c>
      <c r="W80" s="108" cm="1">
        <f t="array" ref="W80">(MAX(K$72:K$81-K80)/(MAX(K$72:K$81)-MIN(K$72:K$81))+0.001)</f>
        <v>0.932297778893155</v>
      </c>
      <c r="X80" s="91">
        <f t="shared" si="739"/>
        <v>0.784199715641426</v>
      </c>
      <c r="Y80" s="91">
        <f t="shared" si="739"/>
        <v>0.878234803337306</v>
      </c>
      <c r="Z80" s="91">
        <f t="shared" si="739"/>
        <v>0.895717739436807</v>
      </c>
      <c r="AB80" s="89">
        <f t="shared" ref="AB80:AL80" si="740">P80/SUM(P$72:P$81)</f>
        <v>0.18002240065329</v>
      </c>
      <c r="AC80" s="89">
        <f t="shared" si="740"/>
        <v>0.0674692359424789</v>
      </c>
      <c r="AD80" s="89">
        <f t="shared" si="740"/>
        <v>0.171653327542301</v>
      </c>
      <c r="AE80" s="89">
        <f t="shared" si="740"/>
        <v>0.0303787366324894</v>
      </c>
      <c r="AF80" s="89">
        <f t="shared" si="740"/>
        <v>0.147464912098161</v>
      </c>
      <c r="AG80" s="89">
        <f t="shared" si="740"/>
        <v>0.156762575846545</v>
      </c>
      <c r="AH80" s="89">
        <f t="shared" si="740"/>
        <v>0.0987066764989506</v>
      </c>
      <c r="AI80" s="89">
        <f t="shared" si="740"/>
        <v>0.159357100615712</v>
      </c>
      <c r="AJ80" s="89">
        <f t="shared" si="740"/>
        <v>0.202193400198945</v>
      </c>
      <c r="AK80" s="89">
        <f t="shared" si="740"/>
        <v>0.178394534172318</v>
      </c>
      <c r="AL80" s="89">
        <f t="shared" si="740"/>
        <v>0.201994002522915</v>
      </c>
      <c r="AN80" s="89">
        <f t="shared" ref="AN80:AX80" si="741">AB80*LN(AB80)</f>
        <v>-0.308679727614505</v>
      </c>
      <c r="AO80" s="89">
        <f t="shared" si="741"/>
        <v>-0.181902697075343</v>
      </c>
      <c r="AP80" s="89">
        <f t="shared" si="741"/>
        <v>-0.3025009468916</v>
      </c>
      <c r="AQ80" s="89">
        <f t="shared" si="741"/>
        <v>-0.106143681523598</v>
      </c>
      <c r="AR80" s="89">
        <f t="shared" si="741"/>
        <v>-0.282272175764091</v>
      </c>
      <c r="AS80" s="89">
        <f t="shared" si="741"/>
        <v>-0.29048463883099</v>
      </c>
      <c r="AT80" s="89">
        <f t="shared" si="741"/>
        <v>-0.22856544566775</v>
      </c>
      <c r="AU80" s="89">
        <f t="shared" si="741"/>
        <v>-0.292676474732058</v>
      </c>
      <c r="AV80" s="89">
        <f t="shared" si="741"/>
        <v>-0.323212339943164</v>
      </c>
      <c r="AW80" s="89">
        <f t="shared" si="741"/>
        <v>-0.307508951445259</v>
      </c>
      <c r="AX80" s="89">
        <f t="shared" si="741"/>
        <v>-0.32309289597728</v>
      </c>
      <c r="BL80" s="89">
        <f t="shared" ref="BL80:BV80" si="742">AZ$77*P80</f>
        <v>0.157390392114531</v>
      </c>
      <c r="BM80" s="89">
        <f t="shared" si="742"/>
        <v>0.12377035064493</v>
      </c>
      <c r="BN80" s="89">
        <f t="shared" si="742"/>
        <v>0.0638009524022215</v>
      </c>
      <c r="BO80" s="89">
        <f t="shared" si="742"/>
        <v>0.00817941490032288</v>
      </c>
      <c r="BP80" s="89">
        <f t="shared" si="742"/>
        <v>0.312477023727397</v>
      </c>
      <c r="BQ80" s="89">
        <f t="shared" si="742"/>
        <v>0.148622999817336</v>
      </c>
      <c r="BR80" s="89">
        <f t="shared" si="742"/>
        <v>0.0690707630391902</v>
      </c>
      <c r="BS80" s="89">
        <f t="shared" si="742"/>
        <v>0.380461245992671</v>
      </c>
      <c r="BT80" s="89">
        <f t="shared" si="742"/>
        <v>0.0832723971536381</v>
      </c>
      <c r="BU80" s="89">
        <f t="shared" si="742"/>
        <v>0.281333664043839</v>
      </c>
      <c r="BV80" s="89">
        <f t="shared" si="742"/>
        <v>0.168395421511273</v>
      </c>
      <c r="BX80" s="89">
        <f t="shared" si="611"/>
        <v>0.344961695161683</v>
      </c>
      <c r="BY80" s="89">
        <f t="shared" si="612"/>
        <v>0.469279438445056</v>
      </c>
      <c r="BZ80" s="89">
        <f t="shared" si="613"/>
        <v>0.449532009031862</v>
      </c>
      <c r="CA80" s="89">
        <f t="shared" si="614"/>
        <v>0.53300148270875</v>
      </c>
      <c r="CC80" s="89">
        <f t="shared" ref="CC80:CF80" si="743">BX80/SUM(BX$72:BX$81)</f>
        <v>0.102263035854092</v>
      </c>
      <c r="CD80" s="89">
        <f t="shared" si="743"/>
        <v>0.14530284248791</v>
      </c>
      <c r="CE80" s="89">
        <f t="shared" si="743"/>
        <v>0.133165331797481</v>
      </c>
      <c r="CF80" s="89">
        <f t="shared" si="743"/>
        <v>0.177495467701851</v>
      </c>
      <c r="CH80" s="89">
        <f t="shared" ref="CH80:CK80" si="744">CC80*LN(CC80)</f>
        <v>-0.233180890417644</v>
      </c>
      <c r="CI80" s="89">
        <f t="shared" si="744"/>
        <v>-0.280279759646102</v>
      </c>
      <c r="CJ80" s="89">
        <f t="shared" si="744"/>
        <v>-0.268483124919692</v>
      </c>
      <c r="CK80" s="89">
        <f t="shared" si="744"/>
        <v>-0.306855975809558</v>
      </c>
      <c r="CR80" s="89">
        <f t="shared" ref="CR80:CU80" si="745">CM$77*BX80</f>
        <v>0.0380377365917294</v>
      </c>
      <c r="CS80" s="89">
        <f t="shared" si="745"/>
        <v>0.0775793434892801</v>
      </c>
      <c r="CT80" s="89">
        <f t="shared" si="745"/>
        <v>0.110323941912276</v>
      </c>
      <c r="CU80" s="89">
        <f t="shared" si="745"/>
        <v>0.255306655519006</v>
      </c>
      <c r="CV80" s="87">
        <f t="shared" si="618"/>
        <v>0.481247677512292</v>
      </c>
      <c r="CX80">
        <f t="shared" si="629"/>
        <v>0.093951642700778</v>
      </c>
    </row>
    <row r="81" spans="1:102">
      <c r="A81" s="7" t="s">
        <v>89</v>
      </c>
      <c r="B81" s="9">
        <v>2021</v>
      </c>
      <c r="C81" s="8" t="s">
        <v>84</v>
      </c>
      <c r="D81">
        <v>27948</v>
      </c>
      <c r="E81">
        <v>4.8764309</v>
      </c>
      <c r="F81">
        <v>501905</v>
      </c>
      <c r="G81">
        <v>338</v>
      </c>
      <c r="H81">
        <v>11935</v>
      </c>
      <c r="I81">
        <v>22</v>
      </c>
      <c r="J81">
        <v>21573</v>
      </c>
      <c r="K81">
        <v>19.573124</v>
      </c>
      <c r="L81">
        <v>1787398</v>
      </c>
      <c r="M81">
        <v>12515</v>
      </c>
      <c r="N81">
        <v>282492</v>
      </c>
      <c r="O81" s="89"/>
      <c r="P81" s="90">
        <f t="shared" ref="P81:S81" si="746">(D81-MIN(D$72:D$81))/(MAX(D$72:D$81)-MIN(D$72:D$81))+0.001</f>
        <v>0.739177128116939</v>
      </c>
      <c r="Q81" s="91">
        <f t="shared" si="746"/>
        <v>0.430843788476311</v>
      </c>
      <c r="R81" s="91">
        <f t="shared" si="746"/>
        <v>1.001</v>
      </c>
      <c r="S81" s="91">
        <f t="shared" si="673"/>
        <v>0.0629195046439628</v>
      </c>
      <c r="T81" s="91">
        <f t="shared" si="674"/>
        <v>1.001</v>
      </c>
      <c r="U81" s="91">
        <f t="shared" ref="U81:Z81" si="747">(I81-MIN(I$72:I$81))/(MAX(I$72:I$81)-MIN(I$72:I$81))+0.001</f>
        <v>1.001</v>
      </c>
      <c r="V81" s="108" cm="1">
        <f t="array" ref="V81">(MAX(J$72:J$81-J81)/(MAX(J$72:J$81)-MIN(J$72:J$81))+0.001)</f>
        <v>0.460024390243902</v>
      </c>
      <c r="W81" s="108" cm="1">
        <f t="array" ref="W81">(MAX(K$72:K$81-K81)/(MAX(K$72:K$81)-MIN(K$72:K$81))+0.001)</f>
        <v>1.001</v>
      </c>
      <c r="X81" s="91">
        <f t="shared" si="747"/>
        <v>1.001</v>
      </c>
      <c r="Y81" s="91">
        <f t="shared" si="747"/>
        <v>1.001</v>
      </c>
      <c r="Z81" s="91">
        <f t="shared" si="747"/>
        <v>1.001</v>
      </c>
      <c r="AA81" s="89"/>
      <c r="AB81" s="89">
        <f t="shared" ref="AB81:AL81" si="748">P81/SUM(P$72:P$81)</f>
        <v>0.161011812785978</v>
      </c>
      <c r="AC81" s="89">
        <f t="shared" si="748"/>
        <v>0.0807228919541286</v>
      </c>
      <c r="AD81" s="89">
        <f t="shared" si="748"/>
        <v>0.217390807968427</v>
      </c>
      <c r="AE81" s="89">
        <f t="shared" si="748"/>
        <v>0.0463399432997135</v>
      </c>
      <c r="AF81" s="89">
        <f t="shared" si="748"/>
        <v>0.15799585446616</v>
      </c>
      <c r="AG81" s="89">
        <f t="shared" si="748"/>
        <v>0.176335877862595</v>
      </c>
      <c r="AH81" s="89">
        <f t="shared" si="748"/>
        <v>0.106988484882863</v>
      </c>
      <c r="AI81" s="89">
        <f t="shared" si="748"/>
        <v>0.171100330095937</v>
      </c>
      <c r="AJ81" s="89">
        <f t="shared" si="748"/>
        <v>0.258091898737297</v>
      </c>
      <c r="AK81" s="89">
        <f t="shared" si="748"/>
        <v>0.203331646648379</v>
      </c>
      <c r="AL81" s="89">
        <f t="shared" si="748"/>
        <v>0.225736286804558</v>
      </c>
      <c r="AM81" s="89"/>
      <c r="AN81" s="89">
        <f t="shared" ref="AN81:AX81" si="749">AB81*LN(AB81)</f>
        <v>-0.294052258226766</v>
      </c>
      <c r="AO81" s="89">
        <f t="shared" si="749"/>
        <v>-0.203157972219344</v>
      </c>
      <c r="AP81" s="89">
        <f t="shared" si="749"/>
        <v>-0.331751109200932</v>
      </c>
      <c r="AQ81" s="89">
        <f t="shared" si="749"/>
        <v>-0.142344766408537</v>
      </c>
      <c r="AR81" s="89">
        <f t="shared" si="749"/>
        <v>-0.291531815166132</v>
      </c>
      <c r="AS81" s="89">
        <f t="shared" si="749"/>
        <v>-0.306007058786684</v>
      </c>
      <c r="AT81" s="89">
        <f t="shared" si="749"/>
        <v>-0.239122908621362</v>
      </c>
      <c r="AU81" s="89">
        <f t="shared" si="749"/>
        <v>-0.302078517172635</v>
      </c>
      <c r="AV81" s="89">
        <f t="shared" si="749"/>
        <v>-0.349569877978828</v>
      </c>
      <c r="AW81" s="89">
        <f t="shared" si="749"/>
        <v>-0.323890417407826</v>
      </c>
      <c r="AX81" s="89">
        <f t="shared" si="749"/>
        <v>-0.335983142877856</v>
      </c>
      <c r="AY81" s="81" t="s">
        <v>170</v>
      </c>
      <c r="BK81" s="89"/>
      <c r="BL81" s="89">
        <f t="shared" ref="BL81:BV81" si="750">AZ$87*P81</f>
        <v>0.268481975417742</v>
      </c>
      <c r="BM81" s="89">
        <f t="shared" si="750"/>
        <v>0.183932413977547</v>
      </c>
      <c r="BN81" s="89">
        <f t="shared" si="750"/>
        <v>0.210080425614</v>
      </c>
      <c r="BO81" s="89">
        <f t="shared" si="750"/>
        <v>0.0137832067026329</v>
      </c>
      <c r="BP81" s="89">
        <f t="shared" si="750"/>
        <v>0.548010140856074</v>
      </c>
      <c r="BQ81" s="89">
        <f t="shared" si="750"/>
        <v>0.233709844347126</v>
      </c>
      <c r="BR81" s="89">
        <f t="shared" si="750"/>
        <v>0.162887168049444</v>
      </c>
      <c r="BS81" s="89">
        <f t="shared" si="750"/>
        <v>0.646562151321922</v>
      </c>
      <c r="BT81" s="89">
        <f t="shared" si="750"/>
        <v>0.183005995116375</v>
      </c>
      <c r="BU81" s="89">
        <f t="shared" si="750"/>
        <v>0.430098307188468</v>
      </c>
      <c r="BV81" s="89">
        <f t="shared" si="750"/>
        <v>0.387895697695157</v>
      </c>
      <c r="BW81" s="89"/>
      <c r="BX81" s="89">
        <f t="shared" si="611"/>
        <v>0.662494815009289</v>
      </c>
      <c r="BY81" s="89">
        <f t="shared" ref="BY81:CA81" si="751">SUM(BM81:BO81)</f>
        <v>0.40779604629418</v>
      </c>
      <c r="BZ81" s="89">
        <f t="shared" si="751"/>
        <v>0.771873773172707</v>
      </c>
      <c r="CA81" s="89">
        <f t="shared" si="751"/>
        <v>0.795503191905833</v>
      </c>
      <c r="CB81" s="89"/>
      <c r="CC81" s="89">
        <f t="shared" ref="CC81:CF81" si="752">BX81/SUM(BX$72:BX$81)</f>
        <v>0.196394938831372</v>
      </c>
      <c r="CD81" s="89">
        <f t="shared" si="752"/>
        <v>0.12626575943368</v>
      </c>
      <c r="CE81" s="89">
        <f t="shared" si="752"/>
        <v>0.228652965851496</v>
      </c>
      <c r="CF81" s="89">
        <f t="shared" si="752"/>
        <v>0.264911479022651</v>
      </c>
      <c r="CG81" s="89"/>
      <c r="CH81" s="89">
        <f t="shared" ref="CH81:CK81" si="753">CC81*LN(CC81)</f>
        <v>-0.319657833369158</v>
      </c>
      <c r="CI81" s="89">
        <f t="shared" si="753"/>
        <v>-0.261290118959113</v>
      </c>
      <c r="CJ81" s="89">
        <f t="shared" si="753"/>
        <v>-0.337388851252464</v>
      </c>
      <c r="CK81" s="89">
        <f t="shared" si="753"/>
        <v>-0.35189769312374</v>
      </c>
      <c r="CL81" s="81" t="s">
        <v>170</v>
      </c>
      <c r="CQ81" s="89"/>
      <c r="CR81" s="89">
        <f t="shared" ref="CR81:CU81" si="754">CM$87*BX81</f>
        <v>0.0579196652010068</v>
      </c>
      <c r="CS81" s="89">
        <f t="shared" si="754"/>
        <v>0.0743981116848464</v>
      </c>
      <c r="CT81" s="89">
        <f t="shared" si="754"/>
        <v>0.263839717077654</v>
      </c>
      <c r="CU81" s="89">
        <f t="shared" si="754"/>
        <v>0.308907184837598</v>
      </c>
      <c r="CV81" s="89">
        <f t="shared" si="618"/>
        <v>0.705064678801105</v>
      </c>
      <c r="CW81" s="89"/>
      <c r="CX81">
        <f t="shared" si="629"/>
        <v>0.16911891438125</v>
      </c>
    </row>
    <row r="82" spans="1:102">
      <c r="A82" s="43" t="s">
        <v>85</v>
      </c>
      <c r="B82" s="44">
        <v>2012</v>
      </c>
      <c r="C82" s="43" t="s">
        <v>84</v>
      </c>
      <c r="D82">
        <v>30224</v>
      </c>
      <c r="E82">
        <v>4.8774484</v>
      </c>
      <c r="F82">
        <v>330886</v>
      </c>
      <c r="G82">
        <v>488</v>
      </c>
      <c r="H82">
        <v>16220</v>
      </c>
      <c r="I82">
        <v>18</v>
      </c>
      <c r="J82">
        <v>22951</v>
      </c>
      <c r="K82">
        <v>35.959377</v>
      </c>
      <c r="L82">
        <v>1149000</v>
      </c>
      <c r="M82">
        <v>7228</v>
      </c>
      <c r="N82">
        <v>185892</v>
      </c>
      <c r="O82" s="95"/>
      <c r="P82" s="96">
        <f t="shared" ref="P82:T82" si="755">(D82-MIN(D$82:D$91))/(MAX(D$82:D$91)-MIN(D$82:D$91))+0.001</f>
        <v>0.106349289148</v>
      </c>
      <c r="Q82" s="97">
        <f t="shared" si="755"/>
        <v>0.817299521240435</v>
      </c>
      <c r="R82" s="97">
        <f t="shared" si="755"/>
        <v>0.001</v>
      </c>
      <c r="S82" s="97">
        <f t="shared" si="755"/>
        <v>0.980214780600462</v>
      </c>
      <c r="T82" s="97">
        <f t="shared" si="755"/>
        <v>0.001</v>
      </c>
      <c r="U82" s="97">
        <f t="shared" ref="U82:Z82" si="756">(I82-MIN(I$82:I$91))/(MAX(I$82:I$91)-MIN(I$82:I$91))+0.001</f>
        <v>0.001</v>
      </c>
      <c r="V82" s="108" cm="1">
        <f t="array" ref="V82">(MAX(J$82:J$91-J82)/(MAX(J$82:J$91)-MIN(J$82:J$91))+0.001)</f>
        <v>0.001</v>
      </c>
      <c r="W82" s="108" cm="1">
        <f t="array" ref="W82">(MAX(K$82:K$91-K82)/(MAX(K$82:K$91)-MIN(K$82:K$91))+0.001)</f>
        <v>0.001</v>
      </c>
      <c r="X82" s="97">
        <f t="shared" si="756"/>
        <v>0.001</v>
      </c>
      <c r="Y82" s="97">
        <f t="shared" si="756"/>
        <v>0.001</v>
      </c>
      <c r="Z82" s="97">
        <f t="shared" si="756"/>
        <v>0.001</v>
      </c>
      <c r="AA82" s="95"/>
      <c r="AB82" s="95">
        <f t="shared" ref="AB82:AL82" si="757">P82/SUM(P$82:P$91)</f>
        <v>0.0264960144250775</v>
      </c>
      <c r="AC82" s="95">
        <f t="shared" si="757"/>
        <v>0.140456955705765</v>
      </c>
      <c r="AD82" s="95">
        <f t="shared" si="757"/>
        <v>0.000238009081864067</v>
      </c>
      <c r="AE82" s="95">
        <f t="shared" si="757"/>
        <v>0.160689122525394</v>
      </c>
      <c r="AF82" s="95">
        <f t="shared" si="757"/>
        <v>0.000190647078613884</v>
      </c>
      <c r="AG82" s="95">
        <f t="shared" si="757"/>
        <v>0.000131406044678055</v>
      </c>
      <c r="AH82" s="95">
        <f t="shared" si="757"/>
        <v>0.000158551033394152</v>
      </c>
      <c r="AI82" s="95">
        <f t="shared" si="757"/>
        <v>0.000176367214362615</v>
      </c>
      <c r="AJ82" s="95">
        <f t="shared" si="757"/>
        <v>0.000181572970435118</v>
      </c>
      <c r="AK82" s="95">
        <f t="shared" si="757"/>
        <v>0.000208006071659648</v>
      </c>
      <c r="AL82" s="95">
        <f t="shared" si="757"/>
        <v>0.00024999373746929</v>
      </c>
      <c r="AM82" s="95"/>
      <c r="AN82" s="95">
        <f t="shared" ref="AN82:AX82" si="758">AB82*LN(AB82)</f>
        <v>-0.0962006946735827</v>
      </c>
      <c r="AO82" s="95">
        <f t="shared" si="758"/>
        <v>-0.275696525739667</v>
      </c>
      <c r="AP82" s="95">
        <f t="shared" si="758"/>
        <v>-0.00198575778259485</v>
      </c>
      <c r="AQ82" s="95">
        <f t="shared" si="758"/>
        <v>-0.293785302935832</v>
      </c>
      <c r="AR82" s="95">
        <f t="shared" si="758"/>
        <v>-0.00163290873742555</v>
      </c>
      <c r="AS82" s="95">
        <f t="shared" si="758"/>
        <v>-0.00117440452705069</v>
      </c>
      <c r="AT82" s="95">
        <f t="shared" si="758"/>
        <v>-0.00138723180853235</v>
      </c>
      <c r="AU82" s="95">
        <f t="shared" si="758"/>
        <v>-0.0015243316558113</v>
      </c>
      <c r="AV82" s="95">
        <f t="shared" si="758"/>
        <v>-0.00156404286594995</v>
      </c>
      <c r="AW82" s="95">
        <f t="shared" si="758"/>
        <v>-0.00176346367909382</v>
      </c>
      <c r="AX82" s="95">
        <f t="shared" si="758"/>
        <v>-0.0020734667307372</v>
      </c>
      <c r="AY82" s="89"/>
      <c r="AZ82" s="89">
        <f t="shared" ref="AZ82:BJ82" si="759">SUM(AN82:AN91)</f>
        <v>-1.83204802992553</v>
      </c>
      <c r="BA82" s="89">
        <f t="shared" si="759"/>
        <v>-2.07992985148249</v>
      </c>
      <c r="BB82" s="89">
        <f t="shared" si="759"/>
        <v>-1.98590423186081</v>
      </c>
      <c r="BC82" s="89">
        <f t="shared" si="759"/>
        <v>-2.02053091726621</v>
      </c>
      <c r="BD82" s="89">
        <f t="shared" si="759"/>
        <v>-1.93332881265287</v>
      </c>
      <c r="BE82" s="89">
        <f t="shared" si="759"/>
        <v>-2.16478730819058</v>
      </c>
      <c r="BF82" s="89">
        <f t="shared" si="759"/>
        <v>-2.09062069909143</v>
      </c>
      <c r="BG82" s="89">
        <f t="shared" si="759"/>
        <v>-2.0519143586872</v>
      </c>
      <c r="BH82" s="89">
        <f t="shared" si="759"/>
        <v>-2.08770325471966</v>
      </c>
      <c r="BI82" s="89">
        <f t="shared" si="759"/>
        <v>-2.06922997183838</v>
      </c>
      <c r="BJ82" s="89">
        <f t="shared" si="759"/>
        <v>-1.91163749714928</v>
      </c>
      <c r="BK82" s="95"/>
      <c r="BL82" s="95">
        <f t="shared" ref="BL82:BV82" si="760">AZ$87*P82</f>
        <v>0.0386279095343038</v>
      </c>
      <c r="BM82" s="95">
        <f t="shared" si="760"/>
        <v>0.348915031167293</v>
      </c>
      <c r="BN82" s="95">
        <f t="shared" si="760"/>
        <v>0.000209870555058941</v>
      </c>
      <c r="BO82" s="95">
        <f t="shared" si="760"/>
        <v>0.214726784809302</v>
      </c>
      <c r="BP82" s="95">
        <f t="shared" si="760"/>
        <v>0.000547462678177896</v>
      </c>
      <c r="BQ82" s="95">
        <f t="shared" si="760"/>
        <v>0.000233476367979147</v>
      </c>
      <c r="BR82" s="95">
        <f t="shared" si="760"/>
        <v>0.000354083764913166</v>
      </c>
      <c r="BS82" s="95">
        <f t="shared" si="760"/>
        <v>0.000645916235086835</v>
      </c>
      <c r="BT82" s="95">
        <f t="shared" si="760"/>
        <v>0.000182823171944431</v>
      </c>
      <c r="BU82" s="95">
        <f t="shared" si="760"/>
        <v>0.000429668638549918</v>
      </c>
      <c r="BV82" s="95">
        <f t="shared" si="760"/>
        <v>0.000387508189505651</v>
      </c>
      <c r="BW82" s="95"/>
      <c r="BX82" s="95">
        <f t="shared" si="611"/>
        <v>0.387752811256656</v>
      </c>
      <c r="BY82" s="95">
        <f t="shared" ref="BY82:CA82" si="761">SUM(BM82:BO82)</f>
        <v>0.563851686531654</v>
      </c>
      <c r="BZ82" s="95">
        <f t="shared" si="761"/>
        <v>0.215484118042539</v>
      </c>
      <c r="CA82" s="95">
        <f t="shared" si="761"/>
        <v>0.215507723855459</v>
      </c>
      <c r="CB82" s="95"/>
      <c r="CC82" s="95">
        <f t="shared" ref="CC82:CF82" si="762">BX82/SUM(BX$82:BX$91)</f>
        <v>0.0803833737370533</v>
      </c>
      <c r="CD82" s="95">
        <f t="shared" si="762"/>
        <v>0.119912200984077</v>
      </c>
      <c r="CE82" s="95">
        <f t="shared" si="762"/>
        <v>0.0423375823182457</v>
      </c>
      <c r="CF82" s="95">
        <f t="shared" si="762"/>
        <v>0.036010110319989</v>
      </c>
      <c r="CG82" s="95"/>
      <c r="CH82" s="95">
        <f t="shared" ref="CH82:CK82" si="763">CC82*LN(CC82)</f>
        <v>-0.20264229870422</v>
      </c>
      <c r="CI82" s="95">
        <f t="shared" si="763"/>
        <v>-0.254333234180675</v>
      </c>
      <c r="CJ82" s="95">
        <f t="shared" si="763"/>
        <v>-0.133874827229462</v>
      </c>
      <c r="CK82" s="95">
        <f t="shared" si="763"/>
        <v>-0.1196960056125</v>
      </c>
      <c r="CL82" s="89"/>
      <c r="CM82" s="89">
        <f t="shared" ref="CM82:CP82" si="764">SUM(CH82:CH91)</f>
        <v>-2.293203317496</v>
      </c>
      <c r="CN82" s="89">
        <f t="shared" si="764"/>
        <v>-2.24122368254925</v>
      </c>
      <c r="CO82" s="89">
        <f t="shared" si="764"/>
        <v>-2.21440675832672</v>
      </c>
      <c r="CP82" s="89">
        <f t="shared" si="764"/>
        <v>-2.23524427898448</v>
      </c>
      <c r="CQ82" s="95"/>
      <c r="CR82" s="95">
        <f t="shared" ref="CR82:CU82" si="765">CM$87*BX82</f>
        <v>0.0338999075916086</v>
      </c>
      <c r="CS82" s="95">
        <f t="shared" si="765"/>
        <v>0.102868826535922</v>
      </c>
      <c r="CT82" s="95">
        <f t="shared" si="765"/>
        <v>0.0736561737360006</v>
      </c>
      <c r="CU82" s="95">
        <f t="shared" si="765"/>
        <v>0.0836852510012668</v>
      </c>
      <c r="CV82" s="95">
        <f t="shared" si="618"/>
        <v>0.294110158864798</v>
      </c>
      <c r="CW82" s="80">
        <f>AVERAGE(CV82:CV91)</f>
        <v>0.534326838491538</v>
      </c>
      <c r="CX82">
        <f t="shared" si="629"/>
        <v>0.0786707123686337</v>
      </c>
    </row>
    <row r="83" spans="1:102">
      <c r="A83" s="43" t="s">
        <v>85</v>
      </c>
      <c r="B83" s="44">
        <v>2013</v>
      </c>
      <c r="C83" s="43" t="s">
        <v>84</v>
      </c>
      <c r="D83">
        <v>30164</v>
      </c>
      <c r="E83">
        <v>4.9501061</v>
      </c>
      <c r="F83">
        <v>367411</v>
      </c>
      <c r="G83">
        <v>479</v>
      </c>
      <c r="H83">
        <v>16250</v>
      </c>
      <c r="I83">
        <v>20</v>
      </c>
      <c r="J83">
        <v>21659</v>
      </c>
      <c r="K83">
        <v>35.370682</v>
      </c>
      <c r="L83">
        <v>1344600</v>
      </c>
      <c r="M83">
        <v>8305</v>
      </c>
      <c r="N83">
        <v>196267</v>
      </c>
      <c r="P83" s="90">
        <f t="shared" ref="P83:S83" si="766">(D83-MIN(D$82:D$91))/(MAX(D$82:D$91)-MIN(D$82:D$91))+0.001</f>
        <v>0.100212437352971</v>
      </c>
      <c r="Q83" s="91">
        <f t="shared" si="766"/>
        <v>0.878399726394274</v>
      </c>
      <c r="R83" s="91">
        <f t="shared" si="766"/>
        <v>0.0991366793395757</v>
      </c>
      <c r="S83" s="91">
        <f t="shared" ref="S83:S91" si="767">(G83-MIN(G$82:G$91))/(MAX(G$82:G$91)-MIN(G$82:G$91))+0.001</f>
        <v>0.959429561200924</v>
      </c>
      <c r="T83" s="91">
        <f t="shared" ref="T83:T91" si="768">(H83-MIN(H$82:H$91))/(MAX(H$82:H$91)-MIN(H$82:H$91))+0.001</f>
        <v>0.00321975582685905</v>
      </c>
      <c r="U83" s="91">
        <f t="shared" ref="U83:Z83" si="769">(I83-MIN(I$82:I$91))/(MAX(I$82:I$91)-MIN(I$82:I$91))+0.001</f>
        <v>0.401</v>
      </c>
      <c r="V83" s="108" cm="1">
        <f t="array" ref="V83">(MAX(J$82:J$91-J83)/(MAX(J$82:J$91)-MIN(J$82:J$91))+0.001)</f>
        <v>0.160152500615915</v>
      </c>
      <c r="W83" s="108" cm="1">
        <f t="array" ref="W83">(MAX(K$82:K$91-K83)/(MAX(K$82:K$91)-MIN(K$82:K$91))+0.001)</f>
        <v>0.0319864262825237</v>
      </c>
      <c r="X83" s="91">
        <f t="shared" si="769"/>
        <v>0.157671138789323</v>
      </c>
      <c r="Y83" s="91">
        <f t="shared" si="769"/>
        <v>0.210248105692636</v>
      </c>
      <c r="Z83" s="91">
        <f t="shared" si="769"/>
        <v>0.0490853903838489</v>
      </c>
      <c r="AB83" s="89">
        <f t="shared" ref="AB83:AL83" si="770">P83/SUM(P$82:P$91)</f>
        <v>0.0249670703673568</v>
      </c>
      <c r="AC83" s="89">
        <f t="shared" si="770"/>
        <v>0.150957327461619</v>
      </c>
      <c r="AD83" s="89">
        <f t="shared" si="770"/>
        <v>0.0235954300286649</v>
      </c>
      <c r="AE83" s="89">
        <f t="shared" si="770"/>
        <v>0.157281748210182</v>
      </c>
      <c r="AF83" s="89">
        <f t="shared" si="770"/>
        <v>0.000613837042240706</v>
      </c>
      <c r="AG83" s="89">
        <f t="shared" si="770"/>
        <v>0.0526938239159001</v>
      </c>
      <c r="AH83" s="89">
        <f t="shared" si="770"/>
        <v>0.025392344473311</v>
      </c>
      <c r="AI83" s="89">
        <f t="shared" si="770"/>
        <v>0.00564135690086383</v>
      </c>
      <c r="AJ83" s="89">
        <f t="shared" si="770"/>
        <v>0.0286288170218651</v>
      </c>
      <c r="AK83" s="89">
        <f t="shared" si="770"/>
        <v>0.0437328825390077</v>
      </c>
      <c r="AL83" s="89">
        <f t="shared" si="770"/>
        <v>0.0122710401971975</v>
      </c>
      <c r="AN83" s="89">
        <f t="shared" ref="AN83:AX83" si="771">AB83*LN(AB83)</f>
        <v>-0.0921334208434603</v>
      </c>
      <c r="AO83" s="89">
        <f t="shared" si="771"/>
        <v>-0.285423786889577</v>
      </c>
      <c r="AP83" s="89">
        <f t="shared" si="771"/>
        <v>-0.0884050502721112</v>
      </c>
      <c r="AQ83" s="89">
        <f t="shared" si="771"/>
        <v>-0.290926645972664</v>
      </c>
      <c r="AR83" s="89">
        <f t="shared" si="771"/>
        <v>-0.00453980437618446</v>
      </c>
      <c r="AS83" s="89">
        <f t="shared" si="771"/>
        <v>-0.155091467338136</v>
      </c>
      <c r="AT83" s="89">
        <f t="shared" si="771"/>
        <v>-0.093273890642549</v>
      </c>
      <c r="AU83" s="89">
        <f t="shared" si="771"/>
        <v>-0.0292088624378295</v>
      </c>
      <c r="AV83" s="89">
        <f t="shared" si="771"/>
        <v>-0.101727963054437</v>
      </c>
      <c r="AW83" s="89">
        <f t="shared" si="771"/>
        <v>-0.136868834458468</v>
      </c>
      <c r="AX83" s="89">
        <f t="shared" si="771"/>
        <v>-0.053998874957022</v>
      </c>
      <c r="AY83" s="95" t="s">
        <v>181</v>
      </c>
      <c r="AZ83" s="97">
        <f t="shared" ref="AZ83:BJ83" si="772">-1/LN(10)*AZ82</f>
        <v>0.795648349978383</v>
      </c>
      <c r="BA83" s="97">
        <f t="shared" si="772"/>
        <v>0.903302057244695</v>
      </c>
      <c r="BB83" s="97">
        <f t="shared" si="772"/>
        <v>0.862467249485467</v>
      </c>
      <c r="BC83" s="97">
        <f t="shared" si="772"/>
        <v>0.877505427883631</v>
      </c>
      <c r="BD83" s="97">
        <f t="shared" si="772"/>
        <v>0.839634035039706</v>
      </c>
      <c r="BE83" s="97">
        <f t="shared" si="772"/>
        <v>0.940155182441364</v>
      </c>
      <c r="BF83" s="97">
        <f t="shared" si="772"/>
        <v>0.907945033368128</v>
      </c>
      <c r="BG83" s="97">
        <f t="shared" si="772"/>
        <v>0.891135083315903</v>
      </c>
      <c r="BH83" s="97">
        <f t="shared" si="772"/>
        <v>0.906678003376209</v>
      </c>
      <c r="BI83" s="97">
        <f t="shared" si="772"/>
        <v>0.89865515855823</v>
      </c>
      <c r="BJ83" s="97">
        <f t="shared" si="772"/>
        <v>0.830213616411274</v>
      </c>
      <c r="BL83" s="89">
        <f t="shared" ref="BL83:BV83" si="773">AZ$87*P83</f>
        <v>0.0363988983405015</v>
      </c>
      <c r="BM83" s="89">
        <f t="shared" si="773"/>
        <v>0.374999446282603</v>
      </c>
      <c r="BN83" s="89">
        <f t="shared" si="773"/>
        <v>0.020805869919697</v>
      </c>
      <c r="BO83" s="89">
        <f t="shared" si="773"/>
        <v>0.210173554821804</v>
      </c>
      <c r="BP83" s="89">
        <f t="shared" si="773"/>
        <v>0.00176269614805114</v>
      </c>
      <c r="BQ83" s="89">
        <f t="shared" si="773"/>
        <v>0.093624023559638</v>
      </c>
      <c r="BR83" s="89">
        <f t="shared" si="773"/>
        <v>0.0567074003783413</v>
      </c>
      <c r="BS83" s="89">
        <f t="shared" si="773"/>
        <v>0.0206605520382903</v>
      </c>
      <c r="BT83" s="89">
        <f t="shared" si="773"/>
        <v>0.0288259377175547</v>
      </c>
      <c r="BU83" s="89">
        <f t="shared" si="773"/>
        <v>0.0903370173306543</v>
      </c>
      <c r="BV83" s="89">
        <f t="shared" si="773"/>
        <v>0.0190209907588234</v>
      </c>
      <c r="BX83" s="89">
        <f t="shared" si="611"/>
        <v>0.432204214542802</v>
      </c>
      <c r="BY83" s="89">
        <f t="shared" ref="BY83:CA83" si="774">SUM(BM83:BO83)</f>
        <v>0.605978871024105</v>
      </c>
      <c r="BZ83" s="89">
        <f t="shared" si="774"/>
        <v>0.232742120889552</v>
      </c>
      <c r="CA83" s="89">
        <f t="shared" si="774"/>
        <v>0.305560274529493</v>
      </c>
      <c r="CC83" s="89">
        <f t="shared" ref="CC83:CF83" si="775">BX83/SUM(BX$82:BX$91)</f>
        <v>0.0895984036730237</v>
      </c>
      <c r="CD83" s="89">
        <f t="shared" si="775"/>
        <v>0.128871229633659</v>
      </c>
      <c r="CE83" s="89">
        <f t="shared" si="775"/>
        <v>0.0457283756761102</v>
      </c>
      <c r="CF83" s="89">
        <f t="shared" si="775"/>
        <v>0.0510573774264956</v>
      </c>
      <c r="CH83" s="89">
        <f t="shared" ref="CH83:CK83" si="776">CC83*LN(CC83)</f>
        <v>-0.216148781660136</v>
      </c>
      <c r="CI83" s="89">
        <f t="shared" si="776"/>
        <v>-0.264049622546203</v>
      </c>
      <c r="CJ83" s="89">
        <f t="shared" si="776"/>
        <v>-0.141073697154843</v>
      </c>
      <c r="CK83" s="89">
        <f t="shared" si="776"/>
        <v>-0.151885753453117</v>
      </c>
      <c r="CL83" s="95" t="s">
        <v>181</v>
      </c>
      <c r="CM83" s="97">
        <f t="shared" ref="CM83:CP83" si="777">-1/LN(10)*CM82</f>
        <v>0.995925546670746</v>
      </c>
      <c r="CN83" s="97">
        <f t="shared" si="777"/>
        <v>0.973351078042023</v>
      </c>
      <c r="CO83" s="97">
        <f t="shared" si="777"/>
        <v>0.961704635830563</v>
      </c>
      <c r="CP83" s="97">
        <f t="shared" si="777"/>
        <v>0.97075425606877</v>
      </c>
      <c r="CR83" s="89">
        <f t="shared" ref="CR83:CU83" si="778">CM$87*BX83</f>
        <v>0.0377861423782347</v>
      </c>
      <c r="CS83" s="89">
        <f t="shared" si="778"/>
        <v>0.110554489517011</v>
      </c>
      <c r="CT83" s="89">
        <f t="shared" si="778"/>
        <v>0.0795552556153671</v>
      </c>
      <c r="CU83" s="89">
        <f t="shared" si="778"/>
        <v>0.118654161496165</v>
      </c>
      <c r="CV83" s="87">
        <f t="shared" si="618"/>
        <v>0.346550049006778</v>
      </c>
      <c r="CX83">
        <f t="shared" si="629"/>
        <v>0.0950548725661891</v>
      </c>
    </row>
    <row r="84" spans="1:102">
      <c r="A84" s="43" t="s">
        <v>85</v>
      </c>
      <c r="B84" s="44">
        <v>2014</v>
      </c>
      <c r="C84" s="43" t="s">
        <v>84</v>
      </c>
      <c r="D84">
        <v>30446</v>
      </c>
      <c r="E84">
        <v>4.8612954</v>
      </c>
      <c r="F84">
        <v>392411</v>
      </c>
      <c r="G84">
        <v>470</v>
      </c>
      <c r="H84">
        <v>16280</v>
      </c>
      <c r="I84">
        <v>22</v>
      </c>
      <c r="J84">
        <v>20367</v>
      </c>
      <c r="K84">
        <v>30.86894</v>
      </c>
      <c r="L84">
        <v>1540400</v>
      </c>
      <c r="M84">
        <v>9368</v>
      </c>
      <c r="N84">
        <v>212543</v>
      </c>
      <c r="P84" s="90">
        <f t="shared" ref="P84:S84" si="779">(D84-MIN(D$82:D$91))/(MAX(D$82:D$91)-MIN(D$82:D$91))+0.001</f>
        <v>0.129055640789608</v>
      </c>
      <c r="Q84" s="91">
        <f t="shared" si="779"/>
        <v>0.80371594215866</v>
      </c>
      <c r="R84" s="91">
        <f t="shared" si="779"/>
        <v>0.166307575533673</v>
      </c>
      <c r="S84" s="91">
        <f t="shared" si="767"/>
        <v>0.938644341801386</v>
      </c>
      <c r="T84" s="91">
        <f t="shared" si="768"/>
        <v>0.00543951165371809</v>
      </c>
      <c r="U84" s="91">
        <f t="shared" ref="U84:Z84" si="780">(I84-MIN(I$82:I$91))/(MAX(I$82:I$91)-MIN(I$82:I$91))+0.001</f>
        <v>0.801</v>
      </c>
      <c r="V84" s="108" cm="1">
        <f t="array" ref="V84">(MAX(J$82:J$91-J84)/(MAX(J$82:J$91)-MIN(J$82:J$91))+0.001)</f>
        <v>0.31930500123183</v>
      </c>
      <c r="W84" s="108" cm="1">
        <f t="array" ref="W84">(MAX(K$82:K$91-K84)/(MAX(K$82:K$91)-MIN(K$82:K$91))+0.001)</f>
        <v>0.268939171975864</v>
      </c>
      <c r="X84" s="91">
        <f t="shared" si="780"/>
        <v>0.314502473017081</v>
      </c>
      <c r="Y84" s="91">
        <f t="shared" si="780"/>
        <v>0.416776180299203</v>
      </c>
      <c r="Z84" s="91">
        <f t="shared" si="780"/>
        <v>0.124520360397104</v>
      </c>
      <c r="AB84" s="89">
        <f t="shared" ref="AB84:AL84" si="781">P84/SUM(P$82:P$91)</f>
        <v>0.0321531074386441</v>
      </c>
      <c r="AC84" s="89">
        <f t="shared" si="781"/>
        <v>0.138122550612124</v>
      </c>
      <c r="AD84" s="89">
        <f t="shared" si="781"/>
        <v>0.0395827133598085</v>
      </c>
      <c r="AE84" s="89">
        <f t="shared" si="781"/>
        <v>0.15387437389497</v>
      </c>
      <c r="AF84" s="89">
        <f t="shared" si="781"/>
        <v>0.00103702700586753</v>
      </c>
      <c r="AG84" s="89">
        <f t="shared" si="781"/>
        <v>0.105256241787122</v>
      </c>
      <c r="AH84" s="89">
        <f t="shared" si="781"/>
        <v>0.0506261379132278</v>
      </c>
      <c r="AI84" s="89">
        <f t="shared" si="781"/>
        <v>0.0474320525943712</v>
      </c>
      <c r="AJ84" s="89">
        <f t="shared" si="781"/>
        <v>0.0571051482349019</v>
      </c>
      <c r="AK84" s="89">
        <f t="shared" si="781"/>
        <v>0.0866919760253503</v>
      </c>
      <c r="AL84" s="89">
        <f t="shared" si="781"/>
        <v>0.0311293102866951</v>
      </c>
      <c r="AN84" s="89">
        <f t="shared" ref="AN84:AX84" si="782">AB84*LN(AB84)</f>
        <v>-0.110518145672922</v>
      </c>
      <c r="AO84" s="89">
        <f t="shared" si="782"/>
        <v>-0.273429326619045</v>
      </c>
      <c r="AP84" s="89">
        <f t="shared" si="782"/>
        <v>-0.127826941546396</v>
      </c>
      <c r="AQ84" s="89">
        <f t="shared" si="782"/>
        <v>-0.28799416538911</v>
      </c>
      <c r="AR84" s="89">
        <f t="shared" si="782"/>
        <v>-0.00712582457620448</v>
      </c>
      <c r="AS84" s="89">
        <f t="shared" si="782"/>
        <v>-0.236969429767896</v>
      </c>
      <c r="AT84" s="89">
        <f t="shared" si="782"/>
        <v>-0.151032313095359</v>
      </c>
      <c r="AU84" s="89">
        <f t="shared" si="782"/>
        <v>-0.144594575779016</v>
      </c>
      <c r="AV84" s="89">
        <f t="shared" si="782"/>
        <v>-0.163484102046596</v>
      </c>
      <c r="AW84" s="89">
        <f t="shared" si="782"/>
        <v>-0.21199603353039</v>
      </c>
      <c r="AX84" s="89">
        <f t="shared" si="782"/>
        <v>-0.108006424646579</v>
      </c>
      <c r="AY84" s="109" t="s">
        <v>182</v>
      </c>
      <c r="AZ84">
        <f t="shared" ref="AZ84:BJ84" si="783">1-AZ83</f>
        <v>0.204351650021617</v>
      </c>
      <c r="BA84">
        <f t="shared" si="783"/>
        <v>0.0966979427553047</v>
      </c>
      <c r="BB84">
        <f t="shared" si="783"/>
        <v>0.137532750514533</v>
      </c>
      <c r="BC84">
        <f t="shared" si="783"/>
        <v>0.122494572116369</v>
      </c>
      <c r="BD84">
        <f t="shared" si="783"/>
        <v>0.160365964960294</v>
      </c>
      <c r="BE84">
        <f t="shared" si="783"/>
        <v>0.059844817558636</v>
      </c>
      <c r="BF84">
        <f t="shared" si="783"/>
        <v>0.0920549666318724</v>
      </c>
      <c r="BG84">
        <f t="shared" si="783"/>
        <v>0.108864916684097</v>
      </c>
      <c r="BH84">
        <f t="shared" si="783"/>
        <v>0.0933219966237914</v>
      </c>
      <c r="BI84">
        <f t="shared" si="783"/>
        <v>0.10134484144177</v>
      </c>
      <c r="BJ84">
        <f t="shared" si="783"/>
        <v>0.169786383588726</v>
      </c>
      <c r="BL84" s="89">
        <f t="shared" ref="BL84:BV84" si="784">AZ$87*P84</f>
        <v>0.0468752509513726</v>
      </c>
      <c r="BM84" s="89">
        <f t="shared" si="784"/>
        <v>0.34311603729111</v>
      </c>
      <c r="BN84" s="89">
        <f t="shared" si="784"/>
        <v>0.0349030631877588</v>
      </c>
      <c r="BO84" s="89">
        <f t="shared" si="784"/>
        <v>0.205620324834306</v>
      </c>
      <c r="BP84" s="89">
        <f t="shared" si="784"/>
        <v>0.00297792961792438</v>
      </c>
      <c r="BQ84" s="89">
        <f t="shared" si="784"/>
        <v>0.187014570751297</v>
      </c>
      <c r="BR84" s="89">
        <f t="shared" si="784"/>
        <v>0.113060716991769</v>
      </c>
      <c r="BS84" s="89">
        <f t="shared" si="784"/>
        <v>0.173712177430021</v>
      </c>
      <c r="BT84" s="89">
        <f t="shared" si="784"/>
        <v>0.0574983397013506</v>
      </c>
      <c r="BU84" s="89">
        <f t="shared" si="784"/>
        <v>0.179075653969194</v>
      </c>
      <c r="BV84" s="89">
        <f t="shared" si="784"/>
        <v>0.0482526594140729</v>
      </c>
      <c r="BX84" s="89">
        <f t="shared" si="611"/>
        <v>0.424894351430241</v>
      </c>
      <c r="BY84" s="89">
        <f t="shared" ref="BY84:CA84" si="785">SUM(BM84:BO84)</f>
        <v>0.583639425313175</v>
      </c>
      <c r="BZ84" s="89">
        <f t="shared" si="785"/>
        <v>0.243501317639989</v>
      </c>
      <c r="CA84" s="89">
        <f t="shared" si="785"/>
        <v>0.395612825203527</v>
      </c>
      <c r="CC84" s="89">
        <f t="shared" ref="CC84:CF84" si="786">BX84/SUM(BX$82:BX$91)</f>
        <v>0.0880830272747472</v>
      </c>
      <c r="CD84" s="89">
        <f t="shared" si="786"/>
        <v>0.12412038438845</v>
      </c>
      <c r="CE84" s="89">
        <f t="shared" si="786"/>
        <v>0.0478423058452464</v>
      </c>
      <c r="CF84" s="89">
        <f t="shared" si="786"/>
        <v>0.0661046445330023</v>
      </c>
      <c r="CH84" s="89">
        <f t="shared" ref="CH84:CK84" si="787">CC84*LN(CC84)</f>
        <v>-0.213995549467739</v>
      </c>
      <c r="CI84" s="89">
        <f t="shared" si="787"/>
        <v>-0.258977596898502</v>
      </c>
      <c r="CJ84" s="89">
        <f t="shared" si="787"/>
        <v>-0.145433192843613</v>
      </c>
      <c r="CK84" s="89">
        <f t="shared" si="787"/>
        <v>-0.179574342353058</v>
      </c>
      <c r="CL84" s="109" t="s">
        <v>182</v>
      </c>
      <c r="CM84">
        <f t="shared" ref="CM84:CP84" si="788">1-CM83</f>
        <v>0.00407445332925449</v>
      </c>
      <c r="CN84">
        <f t="shared" si="788"/>
        <v>0.026648921957977</v>
      </c>
      <c r="CO84">
        <f t="shared" si="788"/>
        <v>0.0382953641694374</v>
      </c>
      <c r="CP84">
        <f t="shared" si="788"/>
        <v>0.0292457439312298</v>
      </c>
      <c r="CR84" s="89">
        <f t="shared" ref="CR84:CU84" si="789">CM$87*BX84</f>
        <v>0.0371470659438949</v>
      </c>
      <c r="CS84" s="89">
        <f t="shared" si="789"/>
        <v>0.106478891942972</v>
      </c>
      <c r="CT84" s="89">
        <f t="shared" si="789"/>
        <v>0.0832329339162503</v>
      </c>
      <c r="CU84" s="89">
        <f t="shared" si="789"/>
        <v>0.153623071991064</v>
      </c>
      <c r="CV84" s="87">
        <f t="shared" si="618"/>
        <v>0.380481963794181</v>
      </c>
      <c r="CX84">
        <f t="shared" si="629"/>
        <v>0.0948559129296112</v>
      </c>
    </row>
    <row r="85" spans="1:102">
      <c r="A85" s="43" t="s">
        <v>85</v>
      </c>
      <c r="B85" s="44">
        <v>2015</v>
      </c>
      <c r="C85" s="43" t="s">
        <v>84</v>
      </c>
      <c r="D85">
        <v>29194</v>
      </c>
      <c r="E85">
        <v>5.0747756</v>
      </c>
      <c r="F85">
        <v>412008</v>
      </c>
      <c r="G85">
        <v>487</v>
      </c>
      <c r="H85">
        <v>23300</v>
      </c>
      <c r="I85">
        <v>22</v>
      </c>
      <c r="J85">
        <v>19075</v>
      </c>
      <c r="K85">
        <v>24.318605</v>
      </c>
      <c r="L85">
        <v>1648800</v>
      </c>
      <c r="M85">
        <v>8217</v>
      </c>
      <c r="N85">
        <v>222999</v>
      </c>
      <c r="P85" s="90">
        <f t="shared" ref="P85:S85" si="790">(D85-MIN(D$82:D$91))/(MAX(D$82:D$91)-MIN(D$82:D$91))+0.001</f>
        <v>0.001</v>
      </c>
      <c r="Q85" s="91">
        <f t="shared" si="790"/>
        <v>0.983238332989672</v>
      </c>
      <c r="R85" s="91">
        <f t="shared" si="790"/>
        <v>0.218961497642302</v>
      </c>
      <c r="S85" s="91">
        <f t="shared" si="767"/>
        <v>0.977905311778291</v>
      </c>
      <c r="T85" s="91">
        <f t="shared" si="768"/>
        <v>0.524862375138735</v>
      </c>
      <c r="U85" s="91">
        <f t="shared" ref="U85:Z85" si="791">(I85-MIN(I$82:I$91))/(MAX(I$82:I$91)-MIN(I$82:I$91))+0.001</f>
        <v>0.801</v>
      </c>
      <c r="V85" s="108" cm="1">
        <f t="array" ref="V85">(MAX(J$82:J$91-J85)/(MAX(J$82:J$91)-MIN(J$82:J$91))+0.001)</f>
        <v>0.478457501847746</v>
      </c>
      <c r="W85" s="108" cm="1">
        <f t="array" ref="W85">(MAX(K$82:K$91-K85)/(MAX(K$82:K$91)-MIN(K$82:K$91))+0.001)</f>
        <v>0.613721228224574</v>
      </c>
      <c r="X85" s="91">
        <f t="shared" si="791"/>
        <v>0.401328400648792</v>
      </c>
      <c r="Y85" s="91">
        <f t="shared" si="791"/>
        <v>0.193150767437342</v>
      </c>
      <c r="Z85" s="91">
        <f t="shared" si="791"/>
        <v>0.172981164431179</v>
      </c>
      <c r="AB85" s="89">
        <f t="shared" ref="AB85:AL85" si="792">P85/SUM(P$82:P$91)</f>
        <v>0.000249141434205587</v>
      </c>
      <c r="AC85" s="89">
        <f t="shared" si="792"/>
        <v>0.168974359333209</v>
      </c>
      <c r="AD85" s="89">
        <f t="shared" si="792"/>
        <v>0.0521148250174253</v>
      </c>
      <c r="AE85" s="89">
        <f t="shared" si="792"/>
        <v>0.16031052537926</v>
      </c>
      <c r="AF85" s="89">
        <f t="shared" si="792"/>
        <v>0.100063478494544</v>
      </c>
      <c r="AG85" s="89">
        <f t="shared" si="792"/>
        <v>0.105256241787122</v>
      </c>
      <c r="AH85" s="89">
        <f t="shared" si="792"/>
        <v>0.0758599313531446</v>
      </c>
      <c r="AI85" s="89">
        <f t="shared" si="792"/>
        <v>0.108240303417171</v>
      </c>
      <c r="AJ85" s="89">
        <f t="shared" si="792"/>
        <v>0.0728703898257763</v>
      </c>
      <c r="AK85" s="89">
        <f t="shared" si="792"/>
        <v>0.0401765323726877</v>
      </c>
      <c r="AL85" s="89">
        <f t="shared" si="792"/>
        <v>0.0432442078079402</v>
      </c>
      <c r="AN85" s="89">
        <f t="shared" ref="AN85:AX85" si="793">AB85*LN(AB85)</f>
        <v>-0.00206724851254074</v>
      </c>
      <c r="AO85" s="89">
        <f t="shared" si="793"/>
        <v>-0.300437812619813</v>
      </c>
      <c r="AP85" s="89">
        <f t="shared" si="793"/>
        <v>-0.15396313093129</v>
      </c>
      <c r="AQ85" s="89">
        <f t="shared" si="793"/>
        <v>-0.29347127073799</v>
      </c>
      <c r="AR85" s="89">
        <f t="shared" si="793"/>
        <v>-0.230341175296789</v>
      </c>
      <c r="AS85" s="89">
        <f t="shared" si="793"/>
        <v>-0.236969429767896</v>
      </c>
      <c r="AT85" s="89">
        <f t="shared" si="793"/>
        <v>-0.195632646858645</v>
      </c>
      <c r="AU85" s="89">
        <f t="shared" si="793"/>
        <v>-0.24066165210519</v>
      </c>
      <c r="AV85" s="89">
        <f t="shared" si="793"/>
        <v>-0.190852863038139</v>
      </c>
      <c r="AW85" s="89">
        <f t="shared" si="793"/>
        <v>-0.12914634743461</v>
      </c>
      <c r="AX85" s="89">
        <f t="shared" si="793"/>
        <v>-0.135825385402757</v>
      </c>
      <c r="AY85" s="109" t="s">
        <v>183</v>
      </c>
      <c r="AZ85" s="77">
        <f t="shared" ref="AZ85:BB85" si="794">AZ84/(3-SUM($AZ83:$BB83))</f>
        <v>0.46593679191006</v>
      </c>
      <c r="BA85" s="77">
        <f t="shared" si="794"/>
        <v>0.220478421519685</v>
      </c>
      <c r="BB85" s="77">
        <f t="shared" si="794"/>
        <v>0.313584786570254</v>
      </c>
      <c r="BC85" s="77">
        <f t="shared" ref="BC85:BE85" si="795">BC84/(3-SUM($BC83:$BE83))</f>
        <v>0.357434076998084</v>
      </c>
      <c r="BD85" s="77">
        <f t="shared" si="795"/>
        <v>0.467941229371664</v>
      </c>
      <c r="BE85" s="77">
        <f t="shared" si="795"/>
        <v>0.174624693630252</v>
      </c>
      <c r="BF85" s="77">
        <f>BF84/(2-SUM($BF83:$BG83))</f>
        <v>0.458167529826332</v>
      </c>
      <c r="BG85" s="77">
        <f>BG84/(2-SUM($BF83:$BG83))</f>
        <v>0.54183247017367</v>
      </c>
      <c r="BH85" s="77">
        <f t="shared" ref="BH85:BJ85" si="796">BH84/(3-SUM($BH83:$BJ83))</f>
        <v>0.256060287243982</v>
      </c>
      <c r="BI85" s="77">
        <f t="shared" si="796"/>
        <v>0.278073660542103</v>
      </c>
      <c r="BJ85" s="77">
        <f t="shared" si="796"/>
        <v>0.465866052213916</v>
      </c>
      <c r="BL85" s="89">
        <f t="shared" ref="BL85:BV85" si="797">AZ$87*P85</f>
        <v>0.000363217374030095</v>
      </c>
      <c r="BM85" s="89">
        <f t="shared" si="797"/>
        <v>0.419756312935665</v>
      </c>
      <c r="BN85" s="89">
        <f t="shared" si="797"/>
        <v>0.045953571046727</v>
      </c>
      <c r="BO85" s="89">
        <f t="shared" si="797"/>
        <v>0.214220870366247</v>
      </c>
      <c r="BP85" s="89">
        <f t="shared" si="797"/>
        <v>0.287342561568263</v>
      </c>
      <c r="BQ85" s="89">
        <f t="shared" si="797"/>
        <v>0.187014570751297</v>
      </c>
      <c r="BR85" s="89">
        <f t="shared" si="797"/>
        <v>0.169414033605198</v>
      </c>
      <c r="BS85" s="89">
        <f t="shared" si="797"/>
        <v>0.396412505127685</v>
      </c>
      <c r="BT85" s="89">
        <f t="shared" si="797"/>
        <v>0.0733721311979976</v>
      </c>
      <c r="BU85" s="89">
        <f t="shared" si="797"/>
        <v>0.0829908272796746</v>
      </c>
      <c r="BV85" s="89">
        <f t="shared" si="797"/>
        <v>0.0670316178473055</v>
      </c>
      <c r="BX85" s="89">
        <f t="shared" si="611"/>
        <v>0.466073101356422</v>
      </c>
      <c r="BY85" s="89">
        <f t="shared" ref="BY85:CA85" si="798">SUM(BM85:BO85)</f>
        <v>0.679930754348638</v>
      </c>
      <c r="BZ85" s="89">
        <f t="shared" si="798"/>
        <v>0.547517002981237</v>
      </c>
      <c r="CA85" s="89">
        <f t="shared" si="798"/>
        <v>0.688578002685807</v>
      </c>
      <c r="CC85" s="89">
        <f t="shared" ref="CC85:CF85" si="799">BX85/SUM(BX$82:BX$91)</f>
        <v>0.0966196174663522</v>
      </c>
      <c r="CD85" s="89">
        <f t="shared" si="799"/>
        <v>0.144598296357374</v>
      </c>
      <c r="CE85" s="89">
        <f t="shared" si="799"/>
        <v>0.107574267630161</v>
      </c>
      <c r="CF85" s="89">
        <f t="shared" si="799"/>
        <v>0.115057453148473</v>
      </c>
      <c r="CH85" s="89">
        <f t="shared" ref="CH85:CK85" si="800">CC85*LN(CC85)</f>
        <v>-0.22579748357189</v>
      </c>
      <c r="CI85" s="89">
        <f t="shared" si="800"/>
        <v>-0.279623571110421</v>
      </c>
      <c r="CJ85" s="89">
        <f t="shared" si="800"/>
        <v>-0.239844769552419</v>
      </c>
      <c r="CK85" s="89">
        <f t="shared" si="800"/>
        <v>-0.248791455823098</v>
      </c>
      <c r="CL85" s="109" t="s">
        <v>183</v>
      </c>
      <c r="CM85">
        <f t="shared" ref="CM85:CP85" si="801">CM84/(4-SUM($CM83:$CP83))</f>
        <v>0.0414641505127604</v>
      </c>
      <c r="CN85">
        <f t="shared" si="801"/>
        <v>0.271195868936494</v>
      </c>
      <c r="CO85">
        <f t="shared" si="801"/>
        <v>0.389717249296131</v>
      </c>
      <c r="CP85">
        <f t="shared" si="801"/>
        <v>0.297622731254611</v>
      </c>
      <c r="CR85" s="89">
        <f t="shared" ref="CR85:CU85" si="802">CM$87*BX85</f>
        <v>0.040747183794005</v>
      </c>
      <c r="CS85" s="89">
        <f t="shared" si="802"/>
        <v>0.124046235022838</v>
      </c>
      <c r="CT85" s="89">
        <f t="shared" si="802"/>
        <v>0.187150718397906</v>
      </c>
      <c r="CU85" s="89">
        <f t="shared" si="802"/>
        <v>0.267386346799157</v>
      </c>
      <c r="CV85" s="87">
        <f t="shared" si="618"/>
        <v>0.619330484013905</v>
      </c>
      <c r="CX85">
        <f t="shared" si="629"/>
        <v>0.155598476710372</v>
      </c>
    </row>
    <row r="86" spans="1:102">
      <c r="A86" s="43" t="s">
        <v>85</v>
      </c>
      <c r="B86" s="44">
        <v>2016</v>
      </c>
      <c r="C86" s="43" t="s">
        <v>84</v>
      </c>
      <c r="D86">
        <v>29198</v>
      </c>
      <c r="E86">
        <v>5.095897</v>
      </c>
      <c r="F86">
        <v>443339</v>
      </c>
      <c r="G86">
        <v>497</v>
      </c>
      <c r="H86">
        <v>23900</v>
      </c>
      <c r="I86">
        <v>21</v>
      </c>
      <c r="J86">
        <v>17783</v>
      </c>
      <c r="K86">
        <v>25.088177</v>
      </c>
      <c r="L86">
        <v>1740700</v>
      </c>
      <c r="M86">
        <v>8910</v>
      </c>
      <c r="N86">
        <v>240563</v>
      </c>
      <c r="P86" s="90">
        <f t="shared" ref="P86:S86" si="803">(D86-MIN(D$82:D$91))/(MAX(D$82:D$91)-MIN(D$82:D$91))+0.001</f>
        <v>0.00140912345300194</v>
      </c>
      <c r="Q86" s="91">
        <f t="shared" si="803"/>
        <v>1.001</v>
      </c>
      <c r="R86" s="91">
        <f t="shared" si="803"/>
        <v>0.303142751588592</v>
      </c>
      <c r="S86" s="91">
        <f t="shared" si="767"/>
        <v>1.001</v>
      </c>
      <c r="T86" s="91">
        <f t="shared" si="768"/>
        <v>0.569257491675916</v>
      </c>
      <c r="U86" s="91">
        <f t="shared" ref="U86:Z86" si="804">(I86-MIN(I$82:I$91))/(MAX(I$82:I$91)-MIN(I$82:I$91))+0.001</f>
        <v>0.601</v>
      </c>
      <c r="V86" s="108" cm="1">
        <f t="array" ref="V86">(MAX(J$82:J$91-J86)/(MAX(J$82:J$91)-MIN(J$82:J$91))+0.001)</f>
        <v>0.637610002463661</v>
      </c>
      <c r="W86" s="108" cm="1">
        <f t="array" ref="W86">(MAX(K$82:K$91-K86)/(MAX(K$82:K$91)-MIN(K$82:K$91))+0.001)</f>
        <v>0.573214198188487</v>
      </c>
      <c r="X86" s="91">
        <f t="shared" si="804"/>
        <v>0.474938204609624</v>
      </c>
      <c r="Y86" s="91">
        <f t="shared" si="804"/>
        <v>0.327792306197785</v>
      </c>
      <c r="Z86" s="91">
        <f t="shared" si="804"/>
        <v>0.254385674956665</v>
      </c>
      <c r="AB86" s="89">
        <f t="shared" ref="AB86:AL86" si="805">P86/SUM(P$82:P$91)</f>
        <v>0.000351071038053634</v>
      </c>
      <c r="AC86" s="89">
        <f t="shared" si="805"/>
        <v>0.17202678945423</v>
      </c>
      <c r="AD86" s="89">
        <f t="shared" si="805"/>
        <v>0.0721507279793478</v>
      </c>
      <c r="AE86" s="89">
        <f t="shared" si="805"/>
        <v>0.164096496840607</v>
      </c>
      <c r="AF86" s="89">
        <f t="shared" si="805"/>
        <v>0.10852727776708</v>
      </c>
      <c r="AG86" s="89">
        <f t="shared" si="805"/>
        <v>0.0789750328515112</v>
      </c>
      <c r="AH86" s="89">
        <f t="shared" si="805"/>
        <v>0.101093724793061</v>
      </c>
      <c r="AI86" s="89">
        <f t="shared" si="805"/>
        <v>0.101096191367603</v>
      </c>
      <c r="AJ86" s="89">
        <f t="shared" si="805"/>
        <v>0.0862359405840913</v>
      </c>
      <c r="AK86" s="89">
        <f t="shared" si="805"/>
        <v>0.0681827899324576</v>
      </c>
      <c r="AL86" s="89">
        <f t="shared" si="805"/>
        <v>0.0635948256410647</v>
      </c>
      <c r="AN86" s="89">
        <f t="shared" ref="AN86:AX86" si="806">AB86*LN(AB86)</f>
        <v>-0.0027926022843011</v>
      </c>
      <c r="AO86" s="89">
        <f t="shared" si="806"/>
        <v>-0.30278522285882</v>
      </c>
      <c r="AP86" s="89">
        <f t="shared" si="806"/>
        <v>-0.189684112630451</v>
      </c>
      <c r="AQ86" s="89">
        <f t="shared" si="806"/>
        <v>-0.296571701928019</v>
      </c>
      <c r="AR86" s="89">
        <f t="shared" si="806"/>
        <v>-0.241012356865425</v>
      </c>
      <c r="AS86" s="89">
        <f t="shared" si="806"/>
        <v>-0.200487875599032</v>
      </c>
      <c r="AT86" s="89">
        <f t="shared" si="806"/>
        <v>-0.231677219428443</v>
      </c>
      <c r="AU86" s="89">
        <f t="shared" si="806"/>
        <v>-0.231680405490507</v>
      </c>
      <c r="AV86" s="89">
        <f t="shared" si="806"/>
        <v>-0.211335681087677</v>
      </c>
      <c r="AW86" s="89">
        <f t="shared" si="806"/>
        <v>-0.183109184220994</v>
      </c>
      <c r="AX86" s="89">
        <f t="shared" si="806"/>
        <v>-0.17521793708506</v>
      </c>
      <c r="AY86" s="77" t="s">
        <v>184</v>
      </c>
      <c r="AZ86" s="110">
        <v>0.26049795615013</v>
      </c>
      <c r="BA86" s="110">
        <v>0.633345720302242</v>
      </c>
      <c r="BB86" s="110">
        <v>0.106156323547628</v>
      </c>
      <c r="BC86" s="110">
        <v>0.0806878306878307</v>
      </c>
      <c r="BD86" s="110">
        <v>0.626984126984127</v>
      </c>
      <c r="BE86" s="110">
        <v>0.292328042328042</v>
      </c>
      <c r="BF86" s="110">
        <v>0.25</v>
      </c>
      <c r="BG86" s="110">
        <v>0.75</v>
      </c>
      <c r="BH86" s="110">
        <v>0.10958605664488</v>
      </c>
      <c r="BI86" s="110">
        <v>0.581263616557734</v>
      </c>
      <c r="BJ86" s="110">
        <v>0.309150326797386</v>
      </c>
      <c r="BL86" s="89">
        <f t="shared" ref="BL86:BV86" si="807">AZ$87*P86</f>
        <v>0.000511818120283584</v>
      </c>
      <c r="BM86" s="89">
        <f t="shared" si="807"/>
        <v>0.427338982981875</v>
      </c>
      <c r="BN86" s="89">
        <f t="shared" si="807"/>
        <v>0.0636207375379925</v>
      </c>
      <c r="BO86" s="89">
        <f t="shared" si="807"/>
        <v>0.2192800147968</v>
      </c>
      <c r="BP86" s="89">
        <f t="shared" si="807"/>
        <v>0.311647230965728</v>
      </c>
      <c r="BQ86" s="89">
        <f t="shared" si="807"/>
        <v>0.140319297155467</v>
      </c>
      <c r="BR86" s="89">
        <f t="shared" si="807"/>
        <v>0.225767350218626</v>
      </c>
      <c r="BS86" s="89">
        <f t="shared" si="807"/>
        <v>0.370248356792226</v>
      </c>
      <c r="BT86" s="89">
        <f t="shared" si="807"/>
        <v>0.0868297090443247</v>
      </c>
      <c r="BU86" s="89">
        <f t="shared" si="807"/>
        <v>0.14084207393114</v>
      </c>
      <c r="BV86" s="89">
        <f t="shared" si="807"/>
        <v>0.0985765323386303</v>
      </c>
      <c r="BX86" s="89">
        <f t="shared" si="611"/>
        <v>0.491471538640151</v>
      </c>
      <c r="BY86" s="89">
        <f t="shared" ref="BY86:CA86" si="808">SUM(BM86:BO86)</f>
        <v>0.710239735316667</v>
      </c>
      <c r="BZ86" s="89">
        <f t="shared" si="808"/>
        <v>0.594547983300521</v>
      </c>
      <c r="CA86" s="89">
        <f t="shared" si="808"/>
        <v>0.671246542917996</v>
      </c>
      <c r="CC86" s="89">
        <f t="shared" ref="CC86:CF86" si="809">BX86/SUM(BX$82:BX$91)</f>
        <v>0.101884858664471</v>
      </c>
      <c r="CD86" s="89">
        <f t="shared" si="809"/>
        <v>0.151043992458447</v>
      </c>
      <c r="CE86" s="89">
        <f t="shared" si="809"/>
        <v>0.116814753745163</v>
      </c>
      <c r="CF86" s="89">
        <f t="shared" si="809"/>
        <v>0.11216146516679</v>
      </c>
      <c r="CH86" s="89">
        <f t="shared" ref="CH86:CK86" si="810">CC86*LN(CC86)</f>
        <v>-0.232696045202544</v>
      </c>
      <c r="CI86" s="89">
        <f t="shared" si="810"/>
        <v>-0.28550095956336</v>
      </c>
      <c r="CJ86" s="89">
        <f t="shared" si="810"/>
        <v>-0.250820655888172</v>
      </c>
      <c r="CK86" s="89">
        <f t="shared" si="810"/>
        <v>-0.245388624812669</v>
      </c>
      <c r="CL86" s="77" t="s">
        <v>184</v>
      </c>
      <c r="CM86" s="111">
        <v>0.133389037433155</v>
      </c>
      <c r="CN86" s="111">
        <v>0.0936831550802139</v>
      </c>
      <c r="CO86" s="111">
        <v>0.293917112299465</v>
      </c>
      <c r="CP86" s="111">
        <v>0.479010695187166</v>
      </c>
      <c r="CR86" s="89">
        <f t="shared" ref="CR86:CU86" si="811">CM$87*BX86</f>
        <v>0.0429676826579573</v>
      </c>
      <c r="CS86" s="89">
        <f t="shared" si="811"/>
        <v>0.129575790720115</v>
      </c>
      <c r="CT86" s="89">
        <f t="shared" si="811"/>
        <v>0.2032267155008</v>
      </c>
      <c r="CU86" s="89">
        <f t="shared" si="811"/>
        <v>0.2606562513068</v>
      </c>
      <c r="CV86" s="87">
        <f t="shared" si="618"/>
        <v>0.636426440185673</v>
      </c>
      <c r="CX86">
        <f t="shared" si="629"/>
        <v>0.166401253110458</v>
      </c>
    </row>
    <row r="87" spans="1:102">
      <c r="A87" s="43" t="s">
        <v>85</v>
      </c>
      <c r="B87" s="44">
        <v>2017</v>
      </c>
      <c r="C87" s="43" t="s">
        <v>84</v>
      </c>
      <c r="D87">
        <v>34351</v>
      </c>
      <c r="E87">
        <v>4.3034555</v>
      </c>
      <c r="F87">
        <v>449362</v>
      </c>
      <c r="G87">
        <v>270</v>
      </c>
      <c r="H87">
        <v>25067</v>
      </c>
      <c r="I87">
        <v>23</v>
      </c>
      <c r="J87">
        <v>16491</v>
      </c>
      <c r="K87">
        <v>23.22183</v>
      </c>
      <c r="L87">
        <v>1924300</v>
      </c>
      <c r="M87">
        <v>9603</v>
      </c>
      <c r="N87">
        <v>244164</v>
      </c>
      <c r="P87" s="90">
        <f t="shared" ref="P87:S87" si="812">(D87-MIN(D$82:D$91))/(MAX(D$82:D$91)-MIN(D$82:D$91))+0.001</f>
        <v>0.528462411782755</v>
      </c>
      <c r="Q87" s="91">
        <f t="shared" si="812"/>
        <v>0.334610364456686</v>
      </c>
      <c r="R87" s="91">
        <f t="shared" si="812"/>
        <v>0.319325563899674</v>
      </c>
      <c r="S87" s="91">
        <f t="shared" si="767"/>
        <v>0.476750577367206</v>
      </c>
      <c r="T87" s="91">
        <f t="shared" si="768"/>
        <v>0.655605993340733</v>
      </c>
      <c r="U87" s="91">
        <f t="shared" ref="U87:Z87" si="813">(I87-MIN(I$82:I$91))/(MAX(I$82:I$91)-MIN(I$82:I$91))+0.001</f>
        <v>1.001</v>
      </c>
      <c r="V87" s="108" cm="1">
        <f t="array" ref="V87">(MAX(J$82:J$91-J87)/(MAX(J$82:J$91)-MIN(J$82:J$91))+0.001)</f>
        <v>0.796762503079576</v>
      </c>
      <c r="W87" s="108" cm="1">
        <f t="array" ref="W87">(MAX(K$82:K$91-K87)/(MAX(K$82:K$91)-MIN(K$82:K$91))+0.001)</f>
        <v>0.671450846594043</v>
      </c>
      <c r="X87" s="91">
        <f t="shared" si="813"/>
        <v>0.621997617092853</v>
      </c>
      <c r="Y87" s="91">
        <f t="shared" si="813"/>
        <v>0.462433844958228</v>
      </c>
      <c r="Z87" s="91">
        <f t="shared" si="813"/>
        <v>0.271075360814231</v>
      </c>
      <c r="AB87" s="89">
        <f t="shared" ref="AB87:AL87" si="814">P87/SUM(P$82:P$91)</f>
        <v>0.131661883195299</v>
      </c>
      <c r="AC87" s="89">
        <f t="shared" si="814"/>
        <v>0.0575044422733201</v>
      </c>
      <c r="AD87" s="89">
        <f t="shared" si="814"/>
        <v>0.0760023842794869</v>
      </c>
      <c r="AE87" s="89">
        <f t="shared" si="814"/>
        <v>0.0781549446680271</v>
      </c>
      <c r="AF87" s="89">
        <f t="shared" si="814"/>
        <v>0.124989367352164</v>
      </c>
      <c r="AG87" s="89">
        <f t="shared" si="814"/>
        <v>0.131537450722733</v>
      </c>
      <c r="AH87" s="89">
        <f t="shared" si="814"/>
        <v>0.126327518232978</v>
      </c>
      <c r="AI87" s="89">
        <f t="shared" si="814"/>
        <v>0.118421915395211</v>
      </c>
      <c r="AJ87" s="89">
        <f t="shared" si="814"/>
        <v>0.112937954939115</v>
      </c>
      <c r="AK87" s="89">
        <f t="shared" si="814"/>
        <v>0.0961890474922276</v>
      </c>
      <c r="AL87" s="89">
        <f t="shared" si="814"/>
        <v>0.0677671425857858</v>
      </c>
      <c r="AN87" s="89">
        <f t="shared" ref="AN87:AX87" si="815">AB87*LN(AB87)</f>
        <v>-0.266946855678624</v>
      </c>
      <c r="AO87" s="89">
        <f t="shared" si="815"/>
        <v>-0.164226538598674</v>
      </c>
      <c r="AP87" s="89">
        <f t="shared" si="815"/>
        <v>-0.195857427364541</v>
      </c>
      <c r="AQ87" s="89">
        <f t="shared" si="815"/>
        <v>-0.199221795861791</v>
      </c>
      <c r="AR87" s="89">
        <f t="shared" si="815"/>
        <v>-0.259918714935982</v>
      </c>
      <c r="AS87" s="89">
        <f t="shared" si="815"/>
        <v>-0.266818940238115</v>
      </c>
      <c r="AT87" s="89">
        <f t="shared" si="815"/>
        <v>-0.261356146642263</v>
      </c>
      <c r="AU87" s="89">
        <f t="shared" si="815"/>
        <v>-0.252653331454244</v>
      </c>
      <c r="AV87" s="89">
        <f t="shared" si="815"/>
        <v>-0.246308270002847</v>
      </c>
      <c r="AW87" s="89">
        <f t="shared" si="815"/>
        <v>-0.225220862123986</v>
      </c>
      <c r="AX87" s="89">
        <f t="shared" si="815"/>
        <v>-0.182407314902938</v>
      </c>
      <c r="AY87" s="77" t="s">
        <v>185</v>
      </c>
      <c r="AZ87">
        <f t="shared" ref="AZ87:BJ87" si="816">AVERAGE(AZ85:AZ86)</f>
        <v>0.363217374030095</v>
      </c>
      <c r="BA87">
        <f t="shared" si="816"/>
        <v>0.426912070910964</v>
      </c>
      <c r="BB87">
        <f t="shared" si="816"/>
        <v>0.209870555058941</v>
      </c>
      <c r="BC87">
        <f t="shared" si="816"/>
        <v>0.219060953842957</v>
      </c>
      <c r="BD87">
        <f t="shared" si="816"/>
        <v>0.547462678177896</v>
      </c>
      <c r="BE87">
        <f t="shared" si="816"/>
        <v>0.233476367979147</v>
      </c>
      <c r="BF87">
        <f t="shared" si="816"/>
        <v>0.354083764913166</v>
      </c>
      <c r="BG87">
        <f t="shared" si="816"/>
        <v>0.645916235086835</v>
      </c>
      <c r="BH87">
        <f t="shared" si="816"/>
        <v>0.182823171944431</v>
      </c>
      <c r="BI87">
        <f t="shared" si="816"/>
        <v>0.429668638549918</v>
      </c>
      <c r="BJ87">
        <f t="shared" si="816"/>
        <v>0.387508189505651</v>
      </c>
      <c r="BL87" s="89">
        <f t="shared" ref="BL87:BV87" si="817">AZ$87*P87</f>
        <v>0.191946729481343</v>
      </c>
      <c r="BM87" s="89">
        <f t="shared" si="817"/>
        <v>0.142849203638476</v>
      </c>
      <c r="BN87" s="89">
        <f t="shared" si="817"/>
        <v>0.067017033340134</v>
      </c>
      <c r="BO87" s="89">
        <f t="shared" si="817"/>
        <v>0.104437436223241</v>
      </c>
      <c r="BP87" s="89">
        <f t="shared" si="817"/>
        <v>0.358919812943797</v>
      </c>
      <c r="BQ87" s="89">
        <f t="shared" si="817"/>
        <v>0.233709844347126</v>
      </c>
      <c r="BR87" s="89">
        <f t="shared" si="817"/>
        <v>0.282120666832054</v>
      </c>
      <c r="BS87" s="89">
        <f t="shared" si="817"/>
        <v>0.433701002877892</v>
      </c>
      <c r="BT87" s="89">
        <f t="shared" si="817"/>
        <v>0.113715577298793</v>
      </c>
      <c r="BU87" s="89">
        <f t="shared" si="817"/>
        <v>0.198693320582606</v>
      </c>
      <c r="BV87" s="89">
        <f t="shared" si="817"/>
        <v>0.105043922288714</v>
      </c>
      <c r="BX87" s="89">
        <f t="shared" si="611"/>
        <v>0.401812966459953</v>
      </c>
      <c r="BY87" s="89">
        <f t="shared" ref="BY87:CA87" si="818">SUM(BM87:BO87)</f>
        <v>0.314303673201851</v>
      </c>
      <c r="BZ87" s="89">
        <f t="shared" si="818"/>
        <v>0.530374282507172</v>
      </c>
      <c r="CA87" s="89">
        <f t="shared" si="818"/>
        <v>0.697067093514164</v>
      </c>
      <c r="CC87" s="89">
        <f t="shared" ref="CC87:CF87" si="819">BX87/SUM(BX$82:BX$91)</f>
        <v>0.0832981242628967</v>
      </c>
      <c r="CD87" s="89">
        <f t="shared" si="819"/>
        <v>0.0668417708614908</v>
      </c>
      <c r="CE87" s="89">
        <f t="shared" si="819"/>
        <v>0.10420612455854</v>
      </c>
      <c r="CF87" s="89">
        <f t="shared" si="819"/>
        <v>0.116475931761567</v>
      </c>
      <c r="CH87" s="89">
        <f t="shared" ref="CH87:CK87" si="820">CC87*LN(CC87)</f>
        <v>-0.207023264527056</v>
      </c>
      <c r="CI87" s="89">
        <f t="shared" si="820"/>
        <v>-0.180835537068643</v>
      </c>
      <c r="CJ87" s="89">
        <f t="shared" si="820"/>
        <v>-0.235650101797298</v>
      </c>
      <c r="CK87" s="89">
        <f t="shared" si="820"/>
        <v>-0.250431479008835</v>
      </c>
      <c r="CL87" s="77" t="s">
        <v>185</v>
      </c>
      <c r="CM87">
        <f t="shared" ref="CM87:CP87" si="821">AVERAGE(CM85:CM86)</f>
        <v>0.0874265939729577</v>
      </c>
      <c r="CN87">
        <f t="shared" si="821"/>
        <v>0.182439512008354</v>
      </c>
      <c r="CO87">
        <f t="shared" si="821"/>
        <v>0.341817180797798</v>
      </c>
      <c r="CP87">
        <f t="shared" si="821"/>
        <v>0.388316713220888</v>
      </c>
      <c r="CR87" s="89">
        <f t="shared" ref="CR87:CU87" si="822">CM$87*BX87</f>
        <v>0.035129139071764</v>
      </c>
      <c r="CS87" s="89">
        <f t="shared" si="822"/>
        <v>0.0573414087613789</v>
      </c>
      <c r="CT87" s="89">
        <f t="shared" si="822"/>
        <v>0.181291042014256</v>
      </c>
      <c r="CU87" s="89">
        <f t="shared" si="822"/>
        <v>0.270682802647858</v>
      </c>
      <c r="CV87" s="87">
        <f t="shared" si="618"/>
        <v>0.544444392495257</v>
      </c>
      <c r="CX87">
        <f t="shared" si="629"/>
        <v>0.119316225387817</v>
      </c>
    </row>
    <row r="88" spans="1:102">
      <c r="A88" s="43" t="s">
        <v>85</v>
      </c>
      <c r="B88" s="44">
        <v>2018</v>
      </c>
      <c r="C88" s="43" t="s">
        <v>84</v>
      </c>
      <c r="D88">
        <v>34783</v>
      </c>
      <c r="E88">
        <v>4.4992956</v>
      </c>
      <c r="F88">
        <v>533661</v>
      </c>
      <c r="G88">
        <v>64</v>
      </c>
      <c r="H88">
        <v>26234</v>
      </c>
      <c r="I88">
        <v>23</v>
      </c>
      <c r="J88">
        <v>15199</v>
      </c>
      <c r="K88">
        <v>21.656597</v>
      </c>
      <c r="L88">
        <v>2168570</v>
      </c>
      <c r="M88">
        <v>10296</v>
      </c>
      <c r="N88">
        <v>300809</v>
      </c>
      <c r="P88" s="90">
        <f t="shared" ref="P88:S88" si="823">(D88-MIN(D$82:D$91))/(MAX(D$82:D$91)-MIN(D$82:D$91))+0.001</f>
        <v>0.572647744706965</v>
      </c>
      <c r="Q88" s="91">
        <f t="shared" si="823"/>
        <v>0.499298625815746</v>
      </c>
      <c r="R88" s="91">
        <f t="shared" si="823"/>
        <v>0.545823139030321</v>
      </c>
      <c r="S88" s="91">
        <f t="shared" si="767"/>
        <v>0.001</v>
      </c>
      <c r="T88" s="91">
        <f t="shared" si="768"/>
        <v>0.741954495005549</v>
      </c>
      <c r="U88" s="91">
        <f t="shared" ref="U88:Z88" si="824">(I88-MIN(I$82:I$91))/(MAX(I$82:I$91)-MIN(I$82:I$91))+0.001</f>
        <v>1.001</v>
      </c>
      <c r="V88" s="108" cm="1">
        <f t="array" ref="V88">(MAX(J$82:J$91-J88)/(MAX(J$82:J$91)-MIN(J$82:J$91))+0.001)</f>
        <v>0.955915003695492</v>
      </c>
      <c r="W88" s="108" cm="1">
        <f t="array" ref="W88">(MAX(K$82:K$91-K88)/(MAX(K$82:K$91)-MIN(K$82:K$91))+0.001)</f>
        <v>0.753838121786585</v>
      </c>
      <c r="X88" s="91">
        <f t="shared" si="824"/>
        <v>0.817652315825307</v>
      </c>
      <c r="Y88" s="91">
        <f t="shared" si="824"/>
        <v>0.597075383718671</v>
      </c>
      <c r="Z88" s="91">
        <f t="shared" si="824"/>
        <v>0.533610005468989</v>
      </c>
      <c r="AB88" s="89">
        <f t="shared" ref="AB88:AL88" si="825">P88/SUM(P$82:P$91)</f>
        <v>0.142670280410888</v>
      </c>
      <c r="AC88" s="89">
        <f t="shared" si="825"/>
        <v>0.0858069326453464</v>
      </c>
      <c r="AD88" s="89">
        <f t="shared" si="825"/>
        <v>0.12991086418077</v>
      </c>
      <c r="AE88" s="89">
        <f t="shared" si="825"/>
        <v>0.000163932564276331</v>
      </c>
      <c r="AF88" s="89">
        <f t="shared" si="825"/>
        <v>0.141451456937247</v>
      </c>
      <c r="AG88" s="89">
        <f t="shared" si="825"/>
        <v>0.131537450722733</v>
      </c>
      <c r="AH88" s="89">
        <f t="shared" si="825"/>
        <v>0.151561311672895</v>
      </c>
      <c r="AI88" s="89">
        <f t="shared" si="825"/>
        <v>0.132952329619845</v>
      </c>
      <c r="AJ88" s="89">
        <f t="shared" si="825"/>
        <v>0.148463559767554</v>
      </c>
      <c r="AK88" s="89">
        <f t="shared" si="825"/>
        <v>0.124195305051997</v>
      </c>
      <c r="AL88" s="89">
        <f t="shared" si="825"/>
        <v>0.133399159618201</v>
      </c>
      <c r="AN88" s="89">
        <f t="shared" ref="AN88:AX88" si="826">AB88*LN(AB88)</f>
        <v>-0.277810286801541</v>
      </c>
      <c r="AO88" s="89">
        <f t="shared" si="826"/>
        <v>-0.210712264002713</v>
      </c>
      <c r="AP88" s="89">
        <f t="shared" si="826"/>
        <v>-0.265135956207295</v>
      </c>
      <c r="AQ88" s="89">
        <f t="shared" si="826"/>
        <v>-0.00142884531343102</v>
      </c>
      <c r="AR88" s="89">
        <f t="shared" si="826"/>
        <v>-0.276650572941831</v>
      </c>
      <c r="AS88" s="89">
        <f t="shared" si="826"/>
        <v>-0.266818940238115</v>
      </c>
      <c r="AT88" s="89">
        <f t="shared" si="826"/>
        <v>-0.285960584036919</v>
      </c>
      <c r="AU88" s="89">
        <f t="shared" si="826"/>
        <v>-0.26826650936903</v>
      </c>
      <c r="AV88" s="89">
        <f t="shared" si="826"/>
        <v>-0.283181730661065</v>
      </c>
      <c r="AW88" s="89">
        <f t="shared" si="826"/>
        <v>-0.259058975842878</v>
      </c>
      <c r="AX88" s="89">
        <f t="shared" si="826"/>
        <v>-0.268720527121194</v>
      </c>
      <c r="BL88" s="89">
        <f t="shared" ref="BL88:BV88" si="827">AZ$87*P88</f>
        <v>0.20799561007672</v>
      </c>
      <c r="BM88" s="89">
        <f t="shared" si="827"/>
        <v>0.213156610349998</v>
      </c>
      <c r="BN88" s="89">
        <f t="shared" si="827"/>
        <v>0.114552205152307</v>
      </c>
      <c r="BO88" s="89">
        <f t="shared" si="827"/>
        <v>0.000219060953842957</v>
      </c>
      <c r="BP88" s="89">
        <f t="shared" si="827"/>
        <v>0.406192394921866</v>
      </c>
      <c r="BQ88" s="89">
        <f t="shared" si="827"/>
        <v>0.233709844347126</v>
      </c>
      <c r="BR88" s="89">
        <f t="shared" si="827"/>
        <v>0.338473983445483</v>
      </c>
      <c r="BS88" s="89">
        <f t="shared" si="827"/>
        <v>0.486916281489322</v>
      </c>
      <c r="BT88" s="89">
        <f t="shared" si="827"/>
        <v>0.149485789926892</v>
      </c>
      <c r="BU88" s="89">
        <f t="shared" si="827"/>
        <v>0.256544567234071</v>
      </c>
      <c r="BV88" s="89">
        <f t="shared" si="827"/>
        <v>0.206778247121388</v>
      </c>
      <c r="BX88" s="89">
        <f t="shared" si="611"/>
        <v>0.535704425579026</v>
      </c>
      <c r="BY88" s="89">
        <f t="shared" ref="BY88:CA88" si="828">SUM(BM88:BO88)</f>
        <v>0.327927876456149</v>
      </c>
      <c r="BZ88" s="89">
        <f t="shared" si="828"/>
        <v>0.520963661028016</v>
      </c>
      <c r="CA88" s="89">
        <f t="shared" si="828"/>
        <v>0.640121300222835</v>
      </c>
      <c r="CC88" s="89">
        <f t="shared" ref="CC88:CF88" si="829">BX88/SUM(BX$82:BX$91)</f>
        <v>0.111054588912856</v>
      </c>
      <c r="CD88" s="89">
        <f t="shared" si="829"/>
        <v>0.0697391785271954</v>
      </c>
      <c r="CE88" s="89">
        <f t="shared" si="829"/>
        <v>0.102357157845081</v>
      </c>
      <c r="CF88" s="89">
        <f t="shared" si="829"/>
        <v>0.106960614806824</v>
      </c>
      <c r="CH88" s="89">
        <f t="shared" ref="CH88:CK88" si="830">CC88*LN(CC88)</f>
        <v>-0.2440683800047</v>
      </c>
      <c r="CI88" s="89">
        <f t="shared" si="830"/>
        <v>-0.185714945420914</v>
      </c>
      <c r="CJ88" s="89">
        <f t="shared" si="830"/>
        <v>-0.233301342748326</v>
      </c>
      <c r="CK88" s="89">
        <f t="shared" si="830"/>
        <v>-0.239088484497632</v>
      </c>
      <c r="CR88" s="89">
        <f t="shared" ref="CR88:CU88" si="831">CM$87*BX88</f>
        <v>0.046834813304614</v>
      </c>
      <c r="CS88" s="89">
        <f t="shared" si="831"/>
        <v>0.0598270017545956</v>
      </c>
      <c r="CT88" s="89">
        <f t="shared" si="831"/>
        <v>0.178074329910696</v>
      </c>
      <c r="CU88" s="89">
        <f t="shared" si="831"/>
        <v>0.248569799365213</v>
      </c>
      <c r="CV88" s="87">
        <f t="shared" si="618"/>
        <v>0.533305944335119</v>
      </c>
      <c r="CX88">
        <f t="shared" si="629"/>
        <v>0.118950665832646</v>
      </c>
    </row>
    <row r="89" spans="1:102">
      <c r="A89" s="43" t="s">
        <v>85</v>
      </c>
      <c r="B89" s="44">
        <v>2019</v>
      </c>
      <c r="C89" s="43" t="s">
        <v>84</v>
      </c>
      <c r="D89">
        <v>36179</v>
      </c>
      <c r="E89">
        <v>4.3017773</v>
      </c>
      <c r="F89">
        <v>590131</v>
      </c>
      <c r="G89">
        <v>70</v>
      </c>
      <c r="H89">
        <v>27401</v>
      </c>
      <c r="I89">
        <v>23</v>
      </c>
      <c r="J89">
        <v>15077</v>
      </c>
      <c r="K89">
        <v>20.091364</v>
      </c>
      <c r="L89">
        <v>2184111</v>
      </c>
      <c r="M89">
        <v>10989</v>
      </c>
      <c r="N89">
        <v>333484</v>
      </c>
      <c r="P89" s="90">
        <f t="shared" ref="P89:S89" si="832">(D89-MIN(D$82:D$91))/(MAX(D$82:D$91)-MIN(D$82:D$91))+0.001</f>
        <v>0.715431829804644</v>
      </c>
      <c r="Q89" s="91">
        <f t="shared" si="832"/>
        <v>0.33319911190824</v>
      </c>
      <c r="R89" s="91">
        <f t="shared" si="832"/>
        <v>0.697548759353547</v>
      </c>
      <c r="S89" s="91">
        <f t="shared" si="767"/>
        <v>0.0148568129330254</v>
      </c>
      <c r="T89" s="91">
        <f t="shared" si="768"/>
        <v>0.828302996670366</v>
      </c>
      <c r="U89" s="91">
        <f t="shared" ref="U89:Z89" si="833">(I89-MIN(I$82:I$91))/(MAX(I$82:I$91)-MIN(I$82:I$91))+0.001</f>
        <v>1.001</v>
      </c>
      <c r="V89" s="108" cm="1">
        <f t="array" ref="V89">(MAX(J$82:J$91-J89)/(MAX(J$82:J$91)-MIN(J$82:J$91))+0.001)</f>
        <v>0.970943335796994</v>
      </c>
      <c r="W89" s="108" cm="1">
        <f t="array" ref="W89">(MAX(K$82:K$91-K89)/(MAX(K$82:K$91)-MIN(K$82:K$91))+0.001)</f>
        <v>0.836225396979127</v>
      </c>
      <c r="X89" s="91">
        <f t="shared" si="833"/>
        <v>0.83010030236889</v>
      </c>
      <c r="Y89" s="91">
        <f t="shared" si="833"/>
        <v>0.731716922479114</v>
      </c>
      <c r="Z89" s="91">
        <f t="shared" si="833"/>
        <v>0.685050018075472</v>
      </c>
      <c r="AB89" s="89">
        <f t="shared" ref="AB89:AL89" si="834">P89/SUM(P$82:P$91)</f>
        <v>0.178243712153857</v>
      </c>
      <c r="AC89" s="89">
        <f t="shared" si="834"/>
        <v>0.0572619115590163</v>
      </c>
      <c r="AD89" s="89">
        <f t="shared" si="834"/>
        <v>0.166022939769157</v>
      </c>
      <c r="AE89" s="89">
        <f t="shared" si="834"/>
        <v>0.00243551544108461</v>
      </c>
      <c r="AF89" s="89">
        <f t="shared" si="834"/>
        <v>0.157913546522331</v>
      </c>
      <c r="AG89" s="89">
        <f t="shared" si="834"/>
        <v>0.131537450722733</v>
      </c>
      <c r="AH89" s="89">
        <f t="shared" si="834"/>
        <v>0.153944069257779</v>
      </c>
      <c r="AI89" s="89">
        <f t="shared" si="834"/>
        <v>0.14748274384448</v>
      </c>
      <c r="AJ89" s="89">
        <f t="shared" si="834"/>
        <v>0.150723777660209</v>
      </c>
      <c r="AK89" s="89">
        <f t="shared" si="834"/>
        <v>0.152201562611767</v>
      </c>
      <c r="AL89" s="89">
        <f t="shared" si="834"/>
        <v>0.171258214372092</v>
      </c>
      <c r="AN89" s="89">
        <f t="shared" ref="AN89:AX89" si="835">AB89*LN(AB89)</f>
        <v>-0.307399729074948</v>
      </c>
      <c r="AO89" s="89">
        <f t="shared" si="835"/>
        <v>-0.163775915355707</v>
      </c>
      <c r="AP89" s="89">
        <f t="shared" si="835"/>
        <v>-0.29811565658142</v>
      </c>
      <c r="AQ89" s="89">
        <f t="shared" si="835"/>
        <v>-0.0146559500822766</v>
      </c>
      <c r="AR89" s="89">
        <f t="shared" si="835"/>
        <v>-0.291462228161607</v>
      </c>
      <c r="AS89" s="89">
        <f t="shared" si="835"/>
        <v>-0.266818940238115</v>
      </c>
      <c r="AT89" s="89">
        <f t="shared" si="835"/>
        <v>-0.288054897393643</v>
      </c>
      <c r="AU89" s="89">
        <f t="shared" si="835"/>
        <v>-0.282288475844661</v>
      </c>
      <c r="AV89" s="89">
        <f t="shared" si="835"/>
        <v>-0.285215569757923</v>
      </c>
      <c r="AW89" s="89">
        <f t="shared" si="835"/>
        <v>-0.286526985757363</v>
      </c>
      <c r="AX89" s="89">
        <f t="shared" si="835"/>
        <v>-0.302199305579979</v>
      </c>
      <c r="BL89" s="89">
        <f t="shared" ref="BL89:BV89" si="836">AZ$87*P89</f>
        <v>0.259857270519188</v>
      </c>
      <c r="BM89" s="89">
        <f t="shared" si="836"/>
        <v>0.142246722890441</v>
      </c>
      <c r="BN89" s="89">
        <f t="shared" si="836"/>
        <v>0.146394945306205</v>
      </c>
      <c r="BO89" s="89">
        <f t="shared" si="836"/>
        <v>0.00325454761217493</v>
      </c>
      <c r="BP89" s="89">
        <f t="shared" si="836"/>
        <v>0.453464976899935</v>
      </c>
      <c r="BQ89" s="89">
        <f t="shared" si="836"/>
        <v>0.233709844347126</v>
      </c>
      <c r="BR89" s="89">
        <f t="shared" si="836"/>
        <v>0.343795271856348</v>
      </c>
      <c r="BS89" s="89">
        <f t="shared" si="836"/>
        <v>0.540131560100752</v>
      </c>
      <c r="BT89" s="89">
        <f t="shared" si="836"/>
        <v>0.151761570311112</v>
      </c>
      <c r="BU89" s="89">
        <f t="shared" si="836"/>
        <v>0.314395813885537</v>
      </c>
      <c r="BV89" s="89">
        <f t="shared" si="836"/>
        <v>0.26546249222524</v>
      </c>
      <c r="BX89" s="89">
        <f t="shared" si="611"/>
        <v>0.548498938715834</v>
      </c>
      <c r="BY89" s="89">
        <f t="shared" ref="BY89:CA89" si="837">SUM(BM89:BO89)</f>
        <v>0.29189621580882</v>
      </c>
      <c r="BZ89" s="89">
        <f t="shared" si="837"/>
        <v>0.603114469818315</v>
      </c>
      <c r="CA89" s="89">
        <f t="shared" si="837"/>
        <v>0.690429368859236</v>
      </c>
      <c r="CC89" s="89">
        <f t="shared" ref="CC89:CF89" si="838">BX89/SUM(BX$82:BX$91)</f>
        <v>0.113706964605315</v>
      </c>
      <c r="CD89" s="89">
        <f t="shared" si="838"/>
        <v>0.0620764618296372</v>
      </c>
      <c r="CE89" s="89">
        <f t="shared" si="838"/>
        <v>0.118497867709291</v>
      </c>
      <c r="CF89" s="89">
        <f t="shared" si="838"/>
        <v>0.115366805866581</v>
      </c>
      <c r="CH89" s="89">
        <f t="shared" ref="CH89:CK89" si="839">CC89*LN(CC89)</f>
        <v>-0.247213794123951</v>
      </c>
      <c r="CI89" s="89">
        <f t="shared" si="839"/>
        <v>-0.172534597826429</v>
      </c>
      <c r="CJ89" s="89">
        <f t="shared" si="839"/>
        <v>-0.252739399162889</v>
      </c>
      <c r="CK89" s="89">
        <f t="shared" si="839"/>
        <v>-0.249150608310611</v>
      </c>
      <c r="CR89" s="89">
        <f t="shared" ref="CR89:CU89" si="840">CM$87*BX89</f>
        <v>0.0479533940097074</v>
      </c>
      <c r="CS89" s="89">
        <f t="shared" si="840"/>
        <v>0.0532534031692464</v>
      </c>
      <c r="CT89" s="89">
        <f t="shared" si="840"/>
        <v>0.206154887771655</v>
      </c>
      <c r="CU89" s="89">
        <f t="shared" si="840"/>
        <v>0.268105263226591</v>
      </c>
      <c r="CV89" s="87">
        <f t="shared" si="618"/>
        <v>0.5754669481772</v>
      </c>
      <c r="CX89">
        <f t="shared" si="629"/>
        <v>0.129704145470451</v>
      </c>
    </row>
    <row r="90" spans="1:102">
      <c r="A90" s="43" t="s">
        <v>85</v>
      </c>
      <c r="B90" s="44">
        <v>2020</v>
      </c>
      <c r="C90" s="43" t="s">
        <v>84</v>
      </c>
      <c r="D90">
        <v>37575</v>
      </c>
      <c r="E90">
        <v>4.1042589</v>
      </c>
      <c r="F90">
        <v>646601</v>
      </c>
      <c r="G90">
        <v>241</v>
      </c>
      <c r="H90">
        <v>28568</v>
      </c>
      <c r="I90">
        <v>23</v>
      </c>
      <c r="J90">
        <v>14955</v>
      </c>
      <c r="K90">
        <v>18.526131</v>
      </c>
      <c r="L90">
        <v>2255445</v>
      </c>
      <c r="M90">
        <v>11682</v>
      </c>
      <c r="N90">
        <v>381457</v>
      </c>
      <c r="P90" s="90">
        <f t="shared" ref="P90:S90" si="841">(D90-MIN(D$82:D$91))/(MAX(D$82:D$91)-MIN(D$82:D$91))+0.001</f>
        <v>0.858215914902322</v>
      </c>
      <c r="Q90" s="91">
        <f t="shared" si="841"/>
        <v>0.167099513907506</v>
      </c>
      <c r="R90" s="91">
        <f t="shared" si="841"/>
        <v>0.849274379676774</v>
      </c>
      <c r="S90" s="91">
        <f t="shared" si="767"/>
        <v>0.409775981524249</v>
      </c>
      <c r="T90" s="91">
        <f t="shared" si="768"/>
        <v>0.914651498335183</v>
      </c>
      <c r="U90" s="91">
        <f t="shared" ref="U90:Z90" si="842">(I90-MIN(I$82:I$91))/(MAX(I$82:I$91)-MIN(I$82:I$91))+0.001</f>
        <v>1.001</v>
      </c>
      <c r="V90" s="108" cm="1">
        <f t="array" ref="V90">(MAX(J$82:J$91-J90)/(MAX(J$82:J$91)-MIN(J$82:J$91))+0.001)</f>
        <v>0.985971667898497</v>
      </c>
      <c r="W90" s="108" cm="1">
        <f t="array" ref="W90">(MAX(K$82:K$91-K90)/(MAX(K$82:K$91)-MIN(K$82:K$91))+0.001)</f>
        <v>0.918612672171669</v>
      </c>
      <c r="X90" s="91">
        <f t="shared" si="842"/>
        <v>0.887237209395462</v>
      </c>
      <c r="Y90" s="91">
        <f t="shared" si="842"/>
        <v>0.866358461239557</v>
      </c>
      <c r="Z90" s="91">
        <f t="shared" si="842"/>
        <v>0.907392228473967</v>
      </c>
      <c r="AB90" s="89">
        <f t="shared" ref="AB90:AL90" si="843">P90/SUM(P$82:P$91)</f>
        <v>0.213817143896825</v>
      </c>
      <c r="AC90" s="89">
        <f t="shared" si="843"/>
        <v>0.0287168760208498</v>
      </c>
      <c r="AD90" s="89">
        <f t="shared" si="843"/>
        <v>0.202135015357544</v>
      </c>
      <c r="AE90" s="89">
        <f t="shared" si="843"/>
        <v>0.0671756274301204</v>
      </c>
      <c r="AF90" s="89">
        <f t="shared" si="843"/>
        <v>0.174375636107414</v>
      </c>
      <c r="AG90" s="89">
        <f t="shared" si="843"/>
        <v>0.131537450722733</v>
      </c>
      <c r="AH90" s="89">
        <f t="shared" si="843"/>
        <v>0.156326826842663</v>
      </c>
      <c r="AI90" s="89">
        <f t="shared" si="843"/>
        <v>0.162013158069115</v>
      </c>
      <c r="AJ90" s="89">
        <f t="shared" si="843"/>
        <v>0.161098295590499</v>
      </c>
      <c r="AK90" s="89">
        <f t="shared" si="843"/>
        <v>0.180207820171537</v>
      </c>
      <c r="AL90" s="89">
        <f t="shared" si="843"/>
        <v>0.226842374546795</v>
      </c>
      <c r="AN90" s="89">
        <f t="shared" ref="AN90:AX90" si="844">AB90*LN(AB90)</f>
        <v>-0.329841616697928</v>
      </c>
      <c r="AO90" s="89">
        <f t="shared" si="844"/>
        <v>-0.101952672458143</v>
      </c>
      <c r="AP90" s="89">
        <f t="shared" si="844"/>
        <v>-0.323177386397918</v>
      </c>
      <c r="AQ90" s="89">
        <f t="shared" si="844"/>
        <v>-0.181404072725189</v>
      </c>
      <c r="AR90" s="89">
        <f t="shared" si="844"/>
        <v>-0.304554630050136</v>
      </c>
      <c r="AS90" s="89">
        <f t="shared" si="844"/>
        <v>-0.266818940238115</v>
      </c>
      <c r="AT90" s="89">
        <f t="shared" si="844"/>
        <v>-0.290112328781138</v>
      </c>
      <c r="AU90" s="89">
        <f t="shared" si="844"/>
        <v>-0.294876540061175</v>
      </c>
      <c r="AV90" s="89">
        <f t="shared" si="844"/>
        <v>-0.294123693804498</v>
      </c>
      <c r="AW90" s="89">
        <f t="shared" si="844"/>
        <v>-0.308812146664566</v>
      </c>
      <c r="AX90" s="89">
        <f t="shared" si="844"/>
        <v>-0.336520637223446</v>
      </c>
      <c r="BL90" s="89">
        <f t="shared" ref="BL90:BV90" si="845">AZ$87*P90</f>
        <v>0.311718930961657</v>
      </c>
      <c r="BM90" s="89">
        <f t="shared" si="845"/>
        <v>0.0713367995304687</v>
      </c>
      <c r="BN90" s="89">
        <f t="shared" si="845"/>
        <v>0.178237685460103</v>
      </c>
      <c r="BO90" s="89">
        <f t="shared" si="845"/>
        <v>0.089765917374636</v>
      </c>
      <c r="BP90" s="89">
        <f t="shared" si="845"/>
        <v>0.500737558878004</v>
      </c>
      <c r="BQ90" s="89">
        <f t="shared" si="845"/>
        <v>0.233709844347126</v>
      </c>
      <c r="BR90" s="89">
        <f t="shared" si="845"/>
        <v>0.349116560267214</v>
      </c>
      <c r="BS90" s="89">
        <f t="shared" si="845"/>
        <v>0.593346838712181</v>
      </c>
      <c r="BT90" s="89">
        <f t="shared" si="845"/>
        <v>0.162207520888804</v>
      </c>
      <c r="BU90" s="89">
        <f t="shared" si="845"/>
        <v>0.372247060537003</v>
      </c>
      <c r="BV90" s="89">
        <f t="shared" si="845"/>
        <v>0.351621919627445</v>
      </c>
      <c r="BX90" s="89">
        <f t="shared" si="611"/>
        <v>0.561293415952228</v>
      </c>
      <c r="BY90" s="89">
        <f t="shared" ref="BY90:CA90" si="846">SUM(BM90:BO90)</f>
        <v>0.339340402365207</v>
      </c>
      <c r="BZ90" s="89">
        <f t="shared" si="846"/>
        <v>0.768741161712743</v>
      </c>
      <c r="CA90" s="89">
        <f t="shared" si="846"/>
        <v>0.824213320599767</v>
      </c>
      <c r="CC90" s="89">
        <f t="shared" ref="CC90:CF90" si="847">BX90/SUM(BX$82:BX$91)</f>
        <v>0.116359332855413</v>
      </c>
      <c r="CD90" s="89">
        <f t="shared" si="847"/>
        <v>0.072166237154901</v>
      </c>
      <c r="CE90" s="89">
        <f t="shared" si="847"/>
        <v>0.151039633505667</v>
      </c>
      <c r="CF90" s="89">
        <f t="shared" si="847"/>
        <v>0.13772134042819</v>
      </c>
      <c r="CH90" s="89">
        <f t="shared" ref="CH90:CK90" si="848">CC90*LN(CC90)</f>
        <v>-0.250297323651863</v>
      </c>
      <c r="CI90" s="89">
        <f t="shared" si="848"/>
        <v>-0.189709375378151</v>
      </c>
      <c r="CJ90" s="89">
        <f t="shared" si="848"/>
        <v>-0.285497079229814</v>
      </c>
      <c r="CK90" s="89">
        <f t="shared" si="848"/>
        <v>-0.273035712259213</v>
      </c>
      <c r="CR90" s="89">
        <f t="shared" ref="CR90:CU90" si="849">CM$87*BX90</f>
        <v>0.0490719715761499</v>
      </c>
      <c r="CS90" s="89">
        <f t="shared" si="849"/>
        <v>0.0619090974122269</v>
      </c>
      <c r="CT90" s="89">
        <f t="shared" si="849"/>
        <v>0.262768936659874</v>
      </c>
      <c r="CU90" s="89">
        <f t="shared" si="849"/>
        <v>0.320055807648176</v>
      </c>
      <c r="CV90" s="87">
        <f t="shared" si="618"/>
        <v>0.693805813296426</v>
      </c>
      <c r="CX90">
        <f t="shared" si="629"/>
        <v>0.16233901703605</v>
      </c>
    </row>
    <row r="91" spans="1:102">
      <c r="A91" s="7" t="s">
        <v>85</v>
      </c>
      <c r="B91" s="9">
        <v>2021</v>
      </c>
      <c r="C91" s="8" t="s">
        <v>84</v>
      </c>
      <c r="D91">
        <v>38971</v>
      </c>
      <c r="E91">
        <v>3.9067406</v>
      </c>
      <c r="F91">
        <v>703071</v>
      </c>
      <c r="G91">
        <v>211</v>
      </c>
      <c r="H91">
        <v>29735</v>
      </c>
      <c r="I91">
        <v>23</v>
      </c>
      <c r="J91">
        <v>14833</v>
      </c>
      <c r="K91">
        <v>16.960897</v>
      </c>
      <c r="L91">
        <v>2397475</v>
      </c>
      <c r="M91">
        <v>12375</v>
      </c>
      <c r="N91">
        <v>401654</v>
      </c>
      <c r="P91" s="90">
        <f t="shared" ref="P91:U91" si="850">(D91-MIN(D$82:D$91))/(MAX(D$82:D$91)-MIN(D$82:D$91))+0.001</f>
        <v>1.001</v>
      </c>
      <c r="Q91" s="91">
        <f t="shared" si="850"/>
        <v>0.001</v>
      </c>
      <c r="R91" s="91">
        <f t="shared" si="850"/>
        <v>1.001</v>
      </c>
      <c r="S91" s="91">
        <f t="shared" si="767"/>
        <v>0.340491916859122</v>
      </c>
      <c r="T91" s="91">
        <f t="shared" si="768"/>
        <v>1.001</v>
      </c>
      <c r="U91" s="91">
        <f t="shared" si="850"/>
        <v>1.001</v>
      </c>
      <c r="V91" s="108" cm="1">
        <f t="array" ref="V91">(MAX(J$82:J$91-J91)/(MAX(J$82:J$91)-MIN(J$82:J$91))+0.001)</f>
        <v>1.001</v>
      </c>
      <c r="W91" s="108" cm="1">
        <f t="array" ref="W91">(MAX(K$82:K$91-K91)/(MAX(K$82:K$91)-MIN(K$82:K$91))+0.001)</f>
        <v>1.001</v>
      </c>
      <c r="X91" s="91">
        <f t="shared" ref="X91:Z91" si="851">(L91-MIN(L$82:L$91))/(MAX(L$82:L$91)-MIN(L$82:L$91))+0.001</f>
        <v>1.001</v>
      </c>
      <c r="Y91" s="91">
        <f t="shared" si="851"/>
        <v>1.001</v>
      </c>
      <c r="Z91" s="91">
        <f t="shared" si="851"/>
        <v>1.001</v>
      </c>
      <c r="AB91" s="89">
        <f t="shared" ref="AB91:AL91" si="852">P91/SUM(P$82:P$91)</f>
        <v>0.249390575639793</v>
      </c>
      <c r="AC91" s="89">
        <f t="shared" si="852"/>
        <v>0.00017185493451971</v>
      </c>
      <c r="AD91" s="89">
        <f t="shared" si="852"/>
        <v>0.238247090945931</v>
      </c>
      <c r="AE91" s="89">
        <f t="shared" si="852"/>
        <v>0.0558177130460791</v>
      </c>
      <c r="AF91" s="89">
        <f t="shared" si="852"/>
        <v>0.190837725692497</v>
      </c>
      <c r="AG91" s="89">
        <f t="shared" si="852"/>
        <v>0.131537450722733</v>
      </c>
      <c r="AH91" s="89">
        <f t="shared" si="852"/>
        <v>0.158709584427546</v>
      </c>
      <c r="AI91" s="89">
        <f t="shared" si="852"/>
        <v>0.176543581576977</v>
      </c>
      <c r="AJ91" s="89">
        <f t="shared" si="852"/>
        <v>0.181754543405553</v>
      </c>
      <c r="AK91" s="89">
        <f t="shared" si="852"/>
        <v>0.208214077731307</v>
      </c>
      <c r="AL91" s="89">
        <f t="shared" si="852"/>
        <v>0.250243731206759</v>
      </c>
      <c r="AN91" s="89">
        <f t="shared" ref="AN91:AX91" si="853">AB91*LN(AB91)</f>
        <v>-0.346337429685686</v>
      </c>
      <c r="AO91" s="89">
        <f t="shared" si="853"/>
        <v>-0.00148978634033065</v>
      </c>
      <c r="AP91" s="89">
        <f t="shared" si="853"/>
        <v>-0.341752812146797</v>
      </c>
      <c r="AQ91" s="89">
        <f t="shared" si="853"/>
        <v>-0.161071166319906</v>
      </c>
      <c r="AR91" s="89">
        <f t="shared" si="853"/>
        <v>-0.316090596711284</v>
      </c>
      <c r="AS91" s="89">
        <f t="shared" si="853"/>
        <v>-0.266818940238115</v>
      </c>
      <c r="AT91" s="89">
        <f t="shared" si="853"/>
        <v>-0.292133440403942</v>
      </c>
      <c r="AU91" s="89">
        <f t="shared" si="853"/>
        <v>-0.30615967448974</v>
      </c>
      <c r="AV91" s="89">
        <f t="shared" si="853"/>
        <v>-0.309909338400531</v>
      </c>
      <c r="AW91" s="89">
        <f t="shared" si="853"/>
        <v>-0.326727138126034</v>
      </c>
      <c r="AX91" s="89">
        <f t="shared" si="853"/>
        <v>-0.346667623499562</v>
      </c>
      <c r="AY91" s="81" t="s">
        <v>170</v>
      </c>
      <c r="BL91" s="89">
        <f t="shared" ref="BL91:BV91" si="854">AZ$87*P91</f>
        <v>0.363580591404125</v>
      </c>
      <c r="BM91" s="89">
        <f t="shared" si="854"/>
        <v>0.000426912070910964</v>
      </c>
      <c r="BN91" s="89">
        <f t="shared" si="854"/>
        <v>0.210080425614</v>
      </c>
      <c r="BO91" s="89">
        <f t="shared" si="854"/>
        <v>0.0745884840829761</v>
      </c>
      <c r="BP91" s="89">
        <f t="shared" si="854"/>
        <v>0.548010140856074</v>
      </c>
      <c r="BQ91" s="89">
        <f t="shared" si="854"/>
        <v>0.233709844347126</v>
      </c>
      <c r="BR91" s="89">
        <f t="shared" si="854"/>
        <v>0.354437848678079</v>
      </c>
      <c r="BS91" s="89">
        <f t="shared" si="854"/>
        <v>0.646562151321922</v>
      </c>
      <c r="BT91" s="89">
        <f t="shared" si="854"/>
        <v>0.183005995116375</v>
      </c>
      <c r="BU91" s="89">
        <f t="shared" si="854"/>
        <v>0.430098307188468</v>
      </c>
      <c r="BV91" s="89">
        <f t="shared" si="854"/>
        <v>0.387895697695157</v>
      </c>
      <c r="BX91" s="89">
        <f t="shared" si="611"/>
        <v>0.574087929089036</v>
      </c>
      <c r="BY91" s="89">
        <f t="shared" ref="BY91:CA91" si="855">SUM(BM91:BO91)</f>
        <v>0.285095821767887</v>
      </c>
      <c r="BZ91" s="89">
        <f t="shared" si="855"/>
        <v>0.83267905055305</v>
      </c>
      <c r="CA91" s="89">
        <f t="shared" si="855"/>
        <v>0.856308469286176</v>
      </c>
      <c r="CC91" s="89">
        <f t="shared" ref="CC91:CF91" si="856">BX91/SUM(BX$82:BX$91)</f>
        <v>0.119011708547871</v>
      </c>
      <c r="CD91" s="89">
        <f t="shared" si="856"/>
        <v>0.0606302478047696</v>
      </c>
      <c r="CE91" s="89">
        <f t="shared" si="856"/>
        <v>0.163601931166495</v>
      </c>
      <c r="CF91" s="89">
        <f t="shared" si="856"/>
        <v>0.143084256542089</v>
      </c>
      <c r="CH91" s="89">
        <f t="shared" ref="CH91:CK91" si="857">CC91*LN(CC91)</f>
        <v>-0.253320396581907</v>
      </c>
      <c r="CI91" s="89">
        <f t="shared" si="857"/>
        <v>-0.16994424255595</v>
      </c>
      <c r="CJ91" s="89">
        <f t="shared" si="857"/>
        <v>-0.296171692719886</v>
      </c>
      <c r="CK91" s="89">
        <f t="shared" si="857"/>
        <v>-0.278201812853742</v>
      </c>
      <c r="CL91" s="81" t="s">
        <v>170</v>
      </c>
      <c r="CR91" s="89">
        <f t="shared" ref="CR91:CU91" si="858">CM$87*BX91</f>
        <v>0.0501905522812433</v>
      </c>
      <c r="CS91" s="89">
        <f t="shared" si="858"/>
        <v>0.052012742598954</v>
      </c>
      <c r="CT91" s="89">
        <f t="shared" si="858"/>
        <v>0.284624005569431</v>
      </c>
      <c r="CU91" s="89">
        <f t="shared" si="858"/>
        <v>0.332518890296418</v>
      </c>
      <c r="CV91" s="87">
        <f t="shared" si="618"/>
        <v>0.719346190746046</v>
      </c>
      <c r="CX91">
        <f t="shared" si="629"/>
        <v>0.168318374084193</v>
      </c>
    </row>
    <row r="92" spans="1:102">
      <c r="A92" s="47" t="s">
        <v>86</v>
      </c>
      <c r="B92" s="48">
        <v>2012</v>
      </c>
      <c r="C92" s="47" t="s">
        <v>84</v>
      </c>
      <c r="D92">
        <v>24326</v>
      </c>
      <c r="E92">
        <v>5.7480474</v>
      </c>
      <c r="F92">
        <v>612689</v>
      </c>
      <c r="G92">
        <v>270</v>
      </c>
      <c r="H92">
        <v>17972</v>
      </c>
      <c r="I92">
        <v>20</v>
      </c>
      <c r="J92">
        <v>34124</v>
      </c>
      <c r="K92">
        <v>49.953705</v>
      </c>
      <c r="L92">
        <v>1203000</v>
      </c>
      <c r="M92">
        <v>7309</v>
      </c>
      <c r="N92">
        <v>360177</v>
      </c>
      <c r="O92" s="95"/>
      <c r="P92" s="96">
        <f t="shared" ref="P92:T92" si="859">(D92-MIN(D$92:D$101))/(MAX(D$92:D$101)-MIN(D$92:D$101))+0.001</f>
        <v>1.001</v>
      </c>
      <c r="Q92" s="97">
        <f t="shared" si="859"/>
        <v>0.001</v>
      </c>
      <c r="R92" s="97">
        <f t="shared" si="859"/>
        <v>0.001</v>
      </c>
      <c r="S92" s="97">
        <f t="shared" si="859"/>
        <v>0.001</v>
      </c>
      <c r="T92" s="97">
        <f t="shared" si="859"/>
        <v>0.001</v>
      </c>
      <c r="U92" s="97">
        <f t="shared" ref="U92:Z92" si="860">(I92-MIN(I$92:I$101))/(MAX(I$92:I$101)-MIN(I$92:I$101))+0.001</f>
        <v>0.001</v>
      </c>
      <c r="V92" s="108" cm="1">
        <f t="array" ref="V92">(MAX(J$92:J$101-J92)/(MAX(J$92:J$101)-MIN(J$92:J$101))+0.001)</f>
        <v>0.921346562325321</v>
      </c>
      <c r="W92" s="108" cm="1">
        <f t="array" ref="W92">(MAX(K$92:K$101-K92)/(MAX(K$92:K$101)-MIN(K$92:K$101))+0.001)</f>
        <v>0.0302615251967806</v>
      </c>
      <c r="X92" s="97">
        <f t="shared" si="860"/>
        <v>0.001</v>
      </c>
      <c r="Y92" s="97">
        <f t="shared" si="860"/>
        <v>0.001</v>
      </c>
      <c r="Z92" s="97">
        <f t="shared" si="860"/>
        <v>0.001</v>
      </c>
      <c r="AA92" s="95"/>
      <c r="AB92" s="95">
        <f t="shared" ref="AB92:AL92" si="861">P92/SUM(P$92:P$101)</f>
        <v>0.234904850799383</v>
      </c>
      <c r="AC92" s="95">
        <f t="shared" si="861"/>
        <v>0.000218858767879432</v>
      </c>
      <c r="AD92" s="95">
        <f t="shared" si="861"/>
        <v>0.000211680772714486</v>
      </c>
      <c r="AE92" s="95">
        <f t="shared" si="861"/>
        <v>0.000203765988265043</v>
      </c>
      <c r="AF92" s="95">
        <f t="shared" si="861"/>
        <v>0.000181731647239895</v>
      </c>
      <c r="AG92" s="95">
        <f t="shared" si="861"/>
        <v>0.000128040973111396</v>
      </c>
      <c r="AH92" s="95">
        <f t="shared" si="861"/>
        <v>0.133352507485605</v>
      </c>
      <c r="AI92" s="95">
        <f t="shared" si="861"/>
        <v>0.00597319637051591</v>
      </c>
      <c r="AJ92" s="95">
        <f t="shared" si="861"/>
        <v>0.00017832568531812</v>
      </c>
      <c r="AK92" s="95">
        <f t="shared" si="861"/>
        <v>0.000210538691567863</v>
      </c>
      <c r="AL92" s="95">
        <f t="shared" si="861"/>
        <v>0.000230647138053332</v>
      </c>
      <c r="AM92" s="95"/>
      <c r="AN92" s="89">
        <f t="shared" ref="AN92:AX92" si="862">AB92*LN(AB92)</f>
        <v>-0.34027723247697</v>
      </c>
      <c r="AO92" s="89">
        <f t="shared" si="862"/>
        <v>-0.00184434120611062</v>
      </c>
      <c r="AP92" s="89">
        <f t="shared" si="862"/>
        <v>-0.00179091061544094</v>
      </c>
      <c r="AQ92" s="89">
        <f t="shared" si="862"/>
        <v>-0.00173171306343624</v>
      </c>
      <c r="AR92" s="89">
        <f t="shared" si="862"/>
        <v>-0.00156525093849344</v>
      </c>
      <c r="AS92" s="89">
        <f t="shared" si="862"/>
        <v>-0.0011476517596458</v>
      </c>
      <c r="AT92" s="89">
        <f t="shared" si="862"/>
        <v>-0.268673194598745</v>
      </c>
      <c r="AU92" s="89">
        <f t="shared" si="862"/>
        <v>-0.0305855912729848</v>
      </c>
      <c r="AV92" s="89">
        <f t="shared" si="862"/>
        <v>-0.0015392893024041</v>
      </c>
      <c r="AW92" s="89">
        <f t="shared" si="862"/>
        <v>-0.00178238711112279</v>
      </c>
      <c r="AX92" s="89">
        <f t="shared" si="862"/>
        <v>-0.00193158249422124</v>
      </c>
      <c r="AY92" s="89"/>
      <c r="AZ92" s="89">
        <f t="shared" ref="AZ92:BJ92" si="863">SUM(AN92:AN101)</f>
        <v>-1.85064063872683</v>
      </c>
      <c r="BA92" s="89">
        <f t="shared" si="863"/>
        <v>-1.83895338495053</v>
      </c>
      <c r="BB92" s="89">
        <f t="shared" si="863"/>
        <v>-2.09619984461083</v>
      </c>
      <c r="BC92" s="89">
        <f t="shared" si="863"/>
        <v>-2.13161632849719</v>
      </c>
      <c r="BD92" s="89">
        <f t="shared" si="863"/>
        <v>-2.11281590789354</v>
      </c>
      <c r="BE92" s="89">
        <f t="shared" si="863"/>
        <v>-2.1795266936676</v>
      </c>
      <c r="BF92" s="89">
        <f t="shared" si="863"/>
        <v>-2.11997796441349</v>
      </c>
      <c r="BG92" s="89">
        <f t="shared" si="863"/>
        <v>-2.03757210229943</v>
      </c>
      <c r="BH92" s="89">
        <f t="shared" si="863"/>
        <v>-2.08495627868075</v>
      </c>
      <c r="BI92" s="89">
        <f t="shared" si="863"/>
        <v>-2.06266386175239</v>
      </c>
      <c r="BJ92" s="89">
        <f t="shared" si="863"/>
        <v>-2.05117710223489</v>
      </c>
      <c r="BK92" s="95"/>
      <c r="BL92" s="95">
        <f t="shared" ref="BL92:BV92" si="864">AZ$97*P92</f>
        <v>0.331988834304102</v>
      </c>
      <c r="BM92" s="95">
        <f t="shared" si="864"/>
        <v>0.000523289461945275</v>
      </c>
      <c r="BN92" s="95">
        <f t="shared" si="864"/>
        <v>0.000145053360927751</v>
      </c>
      <c r="BO92" s="95">
        <f t="shared" si="864"/>
        <v>0.000217038887181931</v>
      </c>
      <c r="BP92" s="95">
        <f t="shared" si="864"/>
        <v>0.00050961713297909</v>
      </c>
      <c r="BQ92" s="95">
        <f t="shared" si="864"/>
        <v>0.000273343979838978</v>
      </c>
      <c r="BR92" s="95">
        <f t="shared" si="864"/>
        <v>0.303100500870742</v>
      </c>
      <c r="BS92" s="95">
        <f t="shared" si="864"/>
        <v>0.0203062230126518</v>
      </c>
      <c r="BT92" s="95">
        <f t="shared" si="864"/>
        <v>0.000208278004277261</v>
      </c>
      <c r="BU92" s="95">
        <f t="shared" si="864"/>
        <v>0.000459838742224503</v>
      </c>
      <c r="BV92" s="95">
        <f t="shared" si="864"/>
        <v>0.000331883253498236</v>
      </c>
      <c r="BW92" s="95"/>
      <c r="BX92" s="95">
        <f t="shared" si="611"/>
        <v>0.332657177126975</v>
      </c>
      <c r="BY92" s="95">
        <f t="shared" ref="BY92:CA92" si="865">SUM(BM92:BO92)</f>
        <v>0.000885381710054956</v>
      </c>
      <c r="BZ92" s="95">
        <f t="shared" si="865"/>
        <v>0.000871709381088771</v>
      </c>
      <c r="CA92" s="95">
        <f t="shared" si="865"/>
        <v>0.000999999999999999</v>
      </c>
      <c r="CB92" s="95"/>
      <c r="CC92" s="95">
        <f t="shared" ref="CC92:CF92" si="866">BX92/SUM(BX$92:BX$101)</f>
        <v>0.0740962471521015</v>
      </c>
      <c r="CD92" s="95">
        <f t="shared" si="866"/>
        <v>0.000213789296524654</v>
      </c>
      <c r="CE92" s="95">
        <f t="shared" si="866"/>
        <v>0.000191390454461775</v>
      </c>
      <c r="CF92" s="95">
        <f t="shared" si="866"/>
        <v>0.00016655054457583</v>
      </c>
      <c r="CG92" s="95"/>
      <c r="CH92" s="89">
        <f t="shared" ref="CH92:CK92" si="867">CC92*LN(CC92)</f>
        <v>-0.19282736179661</v>
      </c>
      <c r="CI92" s="89">
        <f t="shared" si="867"/>
        <v>-0.00180663064560885</v>
      </c>
      <c r="CJ92" s="89">
        <f t="shared" si="867"/>
        <v>-0.00163853099267275</v>
      </c>
      <c r="CK92" s="89">
        <f t="shared" si="867"/>
        <v>-0.00144902500048829</v>
      </c>
      <c r="CL92" s="89"/>
      <c r="CM92" s="89">
        <f t="shared" ref="CM92:CP92" si="868">SUM(CH92:CH101)</f>
        <v>-2.25161937306275</v>
      </c>
      <c r="CN92" s="89">
        <f t="shared" si="868"/>
        <v>-2.04553055280484</v>
      </c>
      <c r="CO92" s="89">
        <f t="shared" si="868"/>
        <v>-2.13111384090567</v>
      </c>
      <c r="CP92" s="89">
        <f t="shared" si="868"/>
        <v>-2.15916181531555</v>
      </c>
      <c r="CQ92" s="95"/>
      <c r="CR92" s="95">
        <f t="shared" ref="CR92:CU92" si="869">CM$97*BX92</f>
        <v>0.0357951035196377</v>
      </c>
      <c r="CS92" s="95">
        <f t="shared" si="869"/>
        <v>0.000224155277292321</v>
      </c>
      <c r="CT92" s="95">
        <f t="shared" si="869"/>
        <v>0.00024808392075994</v>
      </c>
      <c r="CU92" s="95">
        <f t="shared" si="869"/>
        <v>0.000354628057799606</v>
      </c>
      <c r="CV92" s="87">
        <f t="shared" si="618"/>
        <v>0.0366219707754896</v>
      </c>
      <c r="CW92" s="80">
        <f>AVERAGE(CV92:CV101)</f>
        <v>0.495704694078807</v>
      </c>
      <c r="CX92">
        <f t="shared" si="629"/>
        <v>0.000301355989279773</v>
      </c>
    </row>
    <row r="93" spans="1:102">
      <c r="A93" s="47" t="s">
        <v>86</v>
      </c>
      <c r="B93" s="48">
        <v>2013</v>
      </c>
      <c r="C93" s="47" t="s">
        <v>84</v>
      </c>
      <c r="D93">
        <v>24325</v>
      </c>
      <c r="E93">
        <v>5.8213361</v>
      </c>
      <c r="F93">
        <v>679674</v>
      </c>
      <c r="G93">
        <v>316</v>
      </c>
      <c r="H93">
        <v>18320</v>
      </c>
      <c r="I93">
        <v>23</v>
      </c>
      <c r="J93">
        <v>34435</v>
      </c>
      <c r="K93">
        <v>50.812061</v>
      </c>
      <c r="L93">
        <v>1382900</v>
      </c>
      <c r="M93">
        <v>8383</v>
      </c>
      <c r="N93">
        <v>386404</v>
      </c>
      <c r="P93" s="90">
        <f t="shared" ref="P93:S93" si="870">(D93-MIN(D$92:D$101))/(MAX(D$92:D$101)-MIN(D$92:D$101))+0.001</f>
        <v>0.999266897746967</v>
      </c>
      <c r="Q93" s="91">
        <f t="shared" si="870"/>
        <v>0.095249010843651</v>
      </c>
      <c r="R93" s="91">
        <f t="shared" si="870"/>
        <v>0.181649458874167</v>
      </c>
      <c r="S93" s="91">
        <f t="shared" ref="S93:S101" si="871">(G93-MIN(G$92:G$101))/(MAX(G$92:G$101)-MIN(G$92:G$101))+0.001</f>
        <v>0.27810843373494</v>
      </c>
      <c r="T93" s="91">
        <f t="shared" ref="T93:T101" si="872">(H93-MIN(H$92:H$101))/(MAX(H$92:H$101)-MIN(H$92:H$101))+0.001</f>
        <v>0.191267905959541</v>
      </c>
      <c r="U93" s="91">
        <f t="shared" ref="U93:Z93" si="873">(I93-MIN(I$92:I$101))/(MAX(I$92:I$101)-MIN(I$92:I$101))+0.001</f>
        <v>0.601</v>
      </c>
      <c r="V93" s="108" cm="1">
        <f t="array" ref="V93">(MAX(J$92:J$101-J93)/(MAX(J$92:J$101)-MIN(J$92:J$101))+0.001)</f>
        <v>0.834426495248742</v>
      </c>
      <c r="W93" s="108" cm="1">
        <f t="array" ref="W93">(MAX(K$92:K$101-K93)/(MAX(K$92:K$101)-MIN(K$92:K$101))+0.001)</f>
        <v>0.001</v>
      </c>
      <c r="X93" s="91">
        <f t="shared" si="873"/>
        <v>0.111954934040715</v>
      </c>
      <c r="Y93" s="91">
        <f t="shared" si="873"/>
        <v>0.206393000573723</v>
      </c>
      <c r="Z93" s="91">
        <f t="shared" si="873"/>
        <v>0.121350952868241</v>
      </c>
      <c r="AB93" s="89">
        <f t="shared" ref="AB93:AL93" si="874">P93/SUM(P$92:P$101)</f>
        <v>0.234498143380633</v>
      </c>
      <c r="AC93" s="89">
        <f t="shared" si="874"/>
        <v>0.0208460811549762</v>
      </c>
      <c r="AD93" s="89">
        <f t="shared" si="874"/>
        <v>0.0384516978176519</v>
      </c>
      <c r="AE93" s="89">
        <f t="shared" si="874"/>
        <v>0.0566690398448433</v>
      </c>
      <c r="AF93" s="89">
        <f t="shared" si="874"/>
        <v>0.0347594316141526</v>
      </c>
      <c r="AG93" s="89">
        <f t="shared" si="874"/>
        <v>0.0769526248399488</v>
      </c>
      <c r="AH93" s="89">
        <f t="shared" si="874"/>
        <v>0.120771998294552</v>
      </c>
      <c r="AI93" s="89">
        <f t="shared" si="874"/>
        <v>0.000197385833386593</v>
      </c>
      <c r="AJ93" s="89">
        <f t="shared" si="874"/>
        <v>0.0199644403375553</v>
      </c>
      <c r="AK93" s="89">
        <f t="shared" si="874"/>
        <v>0.0434537122895569</v>
      </c>
      <c r="AL93" s="89">
        <f t="shared" si="874"/>
        <v>0.0279892499791046</v>
      </c>
      <c r="AN93" s="89">
        <f t="shared" ref="AN93:AX93" si="875">AB93*LN(AB93)</f>
        <v>-0.340094441519489</v>
      </c>
      <c r="AO93" s="89">
        <f t="shared" si="875"/>
        <v>-0.0806866187195971</v>
      </c>
      <c r="AP93" s="89">
        <f t="shared" si="875"/>
        <v>-0.125289182925621</v>
      </c>
      <c r="AQ93" s="89">
        <f t="shared" si="875"/>
        <v>-0.162670023211478</v>
      </c>
      <c r="AR93" s="89">
        <f t="shared" si="875"/>
        <v>-0.116767509145069</v>
      </c>
      <c r="AS93" s="89">
        <f t="shared" si="875"/>
        <v>-0.197350032047044</v>
      </c>
      <c r="AT93" s="89">
        <f t="shared" si="875"/>
        <v>-0.25529398793584</v>
      </c>
      <c r="AU93" s="89">
        <f t="shared" si="875"/>
        <v>-0.00168377028322074</v>
      </c>
      <c r="AV93" s="89">
        <f t="shared" si="875"/>
        <v>-0.078136877922467</v>
      </c>
      <c r="AW93" s="89">
        <f t="shared" si="875"/>
        <v>-0.136273405192982</v>
      </c>
      <c r="AX93" s="89">
        <f t="shared" si="875"/>
        <v>-0.100087732238124</v>
      </c>
      <c r="AY93" s="95" t="s">
        <v>181</v>
      </c>
      <c r="AZ93" s="97">
        <f t="shared" ref="AZ93:BJ93" si="876">-1/LN(10)*AZ92</f>
        <v>0.803723017384971</v>
      </c>
      <c r="BA93" s="97">
        <f t="shared" si="876"/>
        <v>0.798647307561321</v>
      </c>
      <c r="BB93" s="97">
        <f t="shared" si="876"/>
        <v>0.910368025480938</v>
      </c>
      <c r="BC93" s="97">
        <f t="shared" si="876"/>
        <v>0.9257492090012</v>
      </c>
      <c r="BD93" s="97">
        <f t="shared" si="876"/>
        <v>0.917584290075576</v>
      </c>
      <c r="BE93" s="97">
        <f t="shared" si="876"/>
        <v>0.946556416220676</v>
      </c>
      <c r="BF93" s="97">
        <f t="shared" si="876"/>
        <v>0.920694731701266</v>
      </c>
      <c r="BG93" s="97">
        <f t="shared" si="876"/>
        <v>0.884906320508651</v>
      </c>
      <c r="BH93" s="97">
        <f t="shared" si="876"/>
        <v>0.905485006840588</v>
      </c>
      <c r="BI93" s="97">
        <f t="shared" si="876"/>
        <v>0.895803533180314</v>
      </c>
      <c r="BJ93" s="97">
        <f t="shared" si="876"/>
        <v>0.890814896906916</v>
      </c>
      <c r="BL93" s="89">
        <f t="shared" ref="BL93:BV93" si="877">AZ$97*P93</f>
        <v>0.331414038503189</v>
      </c>
      <c r="BM93" s="89">
        <f t="shared" si="877"/>
        <v>0.0498428036351938</v>
      </c>
      <c r="BN93" s="89">
        <f t="shared" si="877"/>
        <v>0.0263488645204052</v>
      </c>
      <c r="BO93" s="89">
        <f t="shared" si="877"/>
        <v>0.0603603449737412</v>
      </c>
      <c r="BP93" s="89">
        <f t="shared" si="877"/>
        <v>0.0974734018660154</v>
      </c>
      <c r="BQ93" s="89">
        <f t="shared" si="877"/>
        <v>0.164279731883226</v>
      </c>
      <c r="BR93" s="89">
        <f t="shared" si="877"/>
        <v>0.274505923169016</v>
      </c>
      <c r="BS93" s="89">
        <f t="shared" si="877"/>
        <v>0.000671024440460527</v>
      </c>
      <c r="BT93" s="89">
        <f t="shared" si="877"/>
        <v>0.0233177502309925</v>
      </c>
      <c r="BU93" s="89">
        <f t="shared" si="877"/>
        <v>0.0949074977877618</v>
      </c>
      <c r="BV93" s="89">
        <f t="shared" si="877"/>
        <v>0.0402743490530229</v>
      </c>
      <c r="BX93" s="89">
        <f t="shared" si="611"/>
        <v>0.407605706658788</v>
      </c>
      <c r="BY93" s="89">
        <f t="shared" ref="BY93:CA93" si="878">SUM(BM93:BO93)</f>
        <v>0.13655201312934</v>
      </c>
      <c r="BZ93" s="89">
        <f t="shared" si="878"/>
        <v>0.184182611360162</v>
      </c>
      <c r="CA93" s="89">
        <f t="shared" si="878"/>
        <v>0.322113478722982</v>
      </c>
      <c r="CC93" s="89">
        <f t="shared" ref="CC93:CF93" si="879">BX93/SUM(BX$92:BX$101)</f>
        <v>0.0907903248685008</v>
      </c>
      <c r="CD93" s="89">
        <f t="shared" si="879"/>
        <v>0.0329726246819972</v>
      </c>
      <c r="CE93" s="89">
        <f t="shared" si="879"/>
        <v>0.0404386994759072</v>
      </c>
      <c r="CF93" s="89">
        <f t="shared" si="879"/>
        <v>0.0536481752965278</v>
      </c>
      <c r="CH93" s="89">
        <f t="shared" ref="CH93:CK93" si="880">CC93*LN(CC93)</f>
        <v>-0.217824379245242</v>
      </c>
      <c r="CI93" s="89">
        <f t="shared" si="880"/>
        <v>-0.112505154647158</v>
      </c>
      <c r="CJ93" s="89">
        <f t="shared" si="880"/>
        <v>-0.129726055687794</v>
      </c>
      <c r="CK93" s="89">
        <f t="shared" si="880"/>
        <v>-0.15693742681659</v>
      </c>
      <c r="CL93" s="95" t="s">
        <v>181</v>
      </c>
      <c r="CM93" s="97">
        <f t="shared" ref="CM93:CP93" si="881">-1/LN(10)*CM92</f>
        <v>0.97786586906761</v>
      </c>
      <c r="CN93" s="97">
        <f t="shared" si="881"/>
        <v>0.888362631647652</v>
      </c>
      <c r="CO93" s="97">
        <f t="shared" si="881"/>
        <v>0.925530981412979</v>
      </c>
      <c r="CP93" s="97">
        <f t="shared" si="881"/>
        <v>0.93771206192775</v>
      </c>
      <c r="CR93" s="89">
        <f t="shared" ref="CR93:CU93" si="882">CM$97*BX93</f>
        <v>0.04385983369142</v>
      </c>
      <c r="CS93" s="89">
        <f t="shared" si="882"/>
        <v>0.0345713651188164</v>
      </c>
      <c r="CT93" s="89">
        <f t="shared" si="882"/>
        <v>0.052417405792929</v>
      </c>
      <c r="CU93" s="89">
        <f t="shared" si="882"/>
        <v>0.114230477350606</v>
      </c>
      <c r="CV93" s="87">
        <f t="shared" si="618"/>
        <v>0.245079081953772</v>
      </c>
      <c r="CX93">
        <f t="shared" si="629"/>
        <v>0.0481386197421745</v>
      </c>
    </row>
    <row r="94" spans="1:102">
      <c r="A94" s="47" t="s">
        <v>86</v>
      </c>
      <c r="B94" s="48">
        <v>2014</v>
      </c>
      <c r="C94" s="47" t="s">
        <v>84</v>
      </c>
      <c r="D94">
        <v>24150</v>
      </c>
      <c r="E94">
        <v>5.8106418</v>
      </c>
      <c r="F94">
        <v>726539</v>
      </c>
      <c r="G94">
        <v>362</v>
      </c>
      <c r="H94">
        <v>18668</v>
      </c>
      <c r="I94">
        <v>24</v>
      </c>
      <c r="J94">
        <v>37016</v>
      </c>
      <c r="K94">
        <v>43.162319</v>
      </c>
      <c r="L94">
        <v>1688400</v>
      </c>
      <c r="M94">
        <v>9473</v>
      </c>
      <c r="N94">
        <v>415806</v>
      </c>
      <c r="P94" s="90">
        <f t="shared" ref="P94:S94" si="883">(D94-MIN(D$92:D$101))/(MAX(D$92:D$101)-MIN(D$92:D$101))+0.001</f>
        <v>0.695974003466205</v>
      </c>
      <c r="Q94" s="91">
        <f t="shared" si="883"/>
        <v>0.0814961785971348</v>
      </c>
      <c r="R94" s="91">
        <f t="shared" si="883"/>
        <v>0.308038006909367</v>
      </c>
      <c r="S94" s="91">
        <f t="shared" si="871"/>
        <v>0.55521686746988</v>
      </c>
      <c r="T94" s="91">
        <f t="shared" si="872"/>
        <v>0.381535811919081</v>
      </c>
      <c r="U94" s="91">
        <f t="shared" ref="U94:Z94" si="884">(I94-MIN(I$92:I$101))/(MAX(I$92:I$101)-MIN(I$92:I$101))+0.001</f>
        <v>0.801</v>
      </c>
      <c r="V94" s="108" cm="1">
        <f t="array" ref="V94">(MAX(J$92:J$101-J94)/(MAX(J$92:J$101)-MIN(J$92:J$101))+0.001)</f>
        <v>0.113073784237004</v>
      </c>
      <c r="W94" s="108" cm="1">
        <f t="array" ref="W94">(MAX(K$92:K$101-K94)/(MAX(K$92:K$101)-MIN(K$92:K$101))+0.001)</f>
        <v>0.261781212319679</v>
      </c>
      <c r="X94" s="91">
        <f t="shared" si="884"/>
        <v>0.300374791458382</v>
      </c>
      <c r="Y94" s="91">
        <f t="shared" si="884"/>
        <v>0.414845859628992</v>
      </c>
      <c r="Z94" s="91">
        <f t="shared" si="884"/>
        <v>0.256271405692889</v>
      </c>
      <c r="AB94" s="89">
        <f t="shared" ref="AB94:AL94" si="885">P94/SUM(P$92:P$101)</f>
        <v>0.163324345099379</v>
      </c>
      <c r="AC94" s="89">
        <f t="shared" si="885"/>
        <v>0.0178361532346511</v>
      </c>
      <c r="AD94" s="89">
        <f t="shared" si="885"/>
        <v>0.0652057233280049</v>
      </c>
      <c r="AE94" s="89">
        <f t="shared" si="885"/>
        <v>0.113134313701421</v>
      </c>
      <c r="AF94" s="89">
        <f t="shared" si="885"/>
        <v>0.0693371315810653</v>
      </c>
      <c r="AG94" s="89">
        <f t="shared" si="885"/>
        <v>0.102560819462228</v>
      </c>
      <c r="AH94" s="89">
        <f t="shared" si="885"/>
        <v>0.0163659075482246</v>
      </c>
      <c r="AI94" s="89">
        <f t="shared" si="885"/>
        <v>0.0516719027586725</v>
      </c>
      <c r="AJ94" s="89">
        <f t="shared" si="885"/>
        <v>0.0535645405391033</v>
      </c>
      <c r="AK94" s="89">
        <f t="shared" si="885"/>
        <v>0.0873411044886334</v>
      </c>
      <c r="AL94" s="89">
        <f t="shared" si="885"/>
        <v>0.0591082662879691</v>
      </c>
      <c r="AN94" s="89">
        <f t="shared" ref="AN94:AX94" si="886">AB94*LN(AB94)</f>
        <v>-0.29594652381579</v>
      </c>
      <c r="AO94" s="89">
        <f t="shared" si="886"/>
        <v>-0.0718177668611706</v>
      </c>
      <c r="AP94" s="89">
        <f t="shared" si="886"/>
        <v>-0.178025189614503</v>
      </c>
      <c r="AQ94" s="89">
        <f t="shared" si="886"/>
        <v>-0.246539982740958</v>
      </c>
      <c r="AR94" s="89">
        <f t="shared" si="886"/>
        <v>-0.185045183021573</v>
      </c>
      <c r="AS94" s="89">
        <f t="shared" si="886"/>
        <v>-0.233561681934451</v>
      </c>
      <c r="AT94" s="89">
        <f t="shared" si="886"/>
        <v>-0.0673056935407413</v>
      </c>
      <c r="AU94" s="89">
        <f t="shared" si="886"/>
        <v>-0.153095637836396</v>
      </c>
      <c r="AV94" s="89">
        <f t="shared" si="886"/>
        <v>-0.156776338938897</v>
      </c>
      <c r="AW94" s="89">
        <f t="shared" si="886"/>
        <v>-0.212931855667801</v>
      </c>
      <c r="AX94" s="89">
        <f t="shared" si="886"/>
        <v>-0.167180903885891</v>
      </c>
      <c r="AY94" s="109" t="s">
        <v>182</v>
      </c>
      <c r="AZ94">
        <f t="shared" ref="AZ94:BJ94" si="887">1-AZ93</f>
        <v>0.196276982615029</v>
      </c>
      <c r="BA94">
        <f t="shared" si="887"/>
        <v>0.201352692438679</v>
      </c>
      <c r="BB94">
        <f t="shared" si="887"/>
        <v>0.0896319745190625</v>
      </c>
      <c r="BC94">
        <f t="shared" si="887"/>
        <v>0.0742507909987997</v>
      </c>
      <c r="BD94">
        <f t="shared" si="887"/>
        <v>0.0824157099244245</v>
      </c>
      <c r="BE94">
        <f t="shared" si="887"/>
        <v>0.0534435837793236</v>
      </c>
      <c r="BF94">
        <f t="shared" si="887"/>
        <v>0.0793052682987336</v>
      </c>
      <c r="BG94">
        <f t="shared" si="887"/>
        <v>0.115093679491349</v>
      </c>
      <c r="BH94">
        <f t="shared" si="887"/>
        <v>0.094514993159412</v>
      </c>
      <c r="BI94">
        <f t="shared" si="887"/>
        <v>0.104196466819686</v>
      </c>
      <c r="BJ94">
        <f t="shared" si="887"/>
        <v>0.109185103093084</v>
      </c>
      <c r="BL94" s="89">
        <f t="shared" ref="BL94:BV94" si="888">AZ$97*P94</f>
        <v>0.230824773343361</v>
      </c>
      <c r="BM94" s="89">
        <f t="shared" si="888"/>
        <v>0.0426460914486907</v>
      </c>
      <c r="BN94" s="89">
        <f t="shared" si="888"/>
        <v>0.0446819481956894</v>
      </c>
      <c r="BO94" s="89">
        <f t="shared" si="888"/>
        <v>0.1205036510603</v>
      </c>
      <c r="BP94" s="89">
        <f t="shared" si="888"/>
        <v>0.194437186599051</v>
      </c>
      <c r="BQ94" s="89">
        <f t="shared" si="888"/>
        <v>0.218948527851021</v>
      </c>
      <c r="BR94" s="89">
        <f t="shared" si="888"/>
        <v>0.0371985114386139</v>
      </c>
      <c r="BS94" s="89">
        <f t="shared" si="888"/>
        <v>0.175661591519891</v>
      </c>
      <c r="BT94" s="89">
        <f t="shared" si="888"/>
        <v>0.0625614621001503</v>
      </c>
      <c r="BU94" s="89">
        <f t="shared" si="888"/>
        <v>0.190762198308838</v>
      </c>
      <c r="BV94" s="89">
        <f t="shared" si="888"/>
        <v>0.0850521878999223</v>
      </c>
      <c r="BX94" s="89">
        <f t="shared" si="611"/>
        <v>0.318152812987741</v>
      </c>
      <c r="BY94" s="89">
        <f t="shared" ref="BY94:CA94" si="889">SUM(BM94:BO94)</f>
        <v>0.20783169070468</v>
      </c>
      <c r="BZ94" s="89">
        <f t="shared" si="889"/>
        <v>0.359622785855041</v>
      </c>
      <c r="CA94" s="89">
        <f t="shared" si="889"/>
        <v>0.533889365510373</v>
      </c>
      <c r="CC94" s="89">
        <f t="shared" ref="CC94:CF94" si="890">BX94/SUM(BX$92:BX$101)</f>
        <v>0.0708655369076189</v>
      </c>
      <c r="CD94" s="89">
        <f t="shared" si="890"/>
        <v>0.0501842204855634</v>
      </c>
      <c r="CE94" s="89">
        <f t="shared" si="890"/>
        <v>0.0789579301459839</v>
      </c>
      <c r="CF94" s="89">
        <f t="shared" si="890"/>
        <v>0.0889195645689971</v>
      </c>
      <c r="CH94" s="89">
        <f t="shared" ref="CH94:CK94" si="891">CC94*LN(CC94)</f>
        <v>-0.187579024205379</v>
      </c>
      <c r="CI94" s="89">
        <f t="shared" si="891"/>
        <v>-0.150153929490344</v>
      </c>
      <c r="CJ94" s="89">
        <f t="shared" si="891"/>
        <v>-0.200461559122114</v>
      </c>
      <c r="CK94" s="89">
        <f t="shared" si="891"/>
        <v>-0.215187399123665</v>
      </c>
      <c r="CL94" s="109" t="s">
        <v>182</v>
      </c>
      <c r="CM94">
        <f t="shared" ref="CM94:CP94" si="892">1-CM93</f>
        <v>0.0221341309323897</v>
      </c>
      <c r="CN94">
        <f t="shared" si="892"/>
        <v>0.111637368352348</v>
      </c>
      <c r="CO94">
        <f t="shared" si="892"/>
        <v>0.0744690185870213</v>
      </c>
      <c r="CP94">
        <f t="shared" si="892"/>
        <v>0.0622879380722504</v>
      </c>
      <c r="CR94" s="89">
        <f t="shared" ref="CR94:CU94" si="893">CM$97*BX94</f>
        <v>0.0342343819974556</v>
      </c>
      <c r="CS94" s="89">
        <f t="shared" si="893"/>
        <v>0.0526174978892979</v>
      </c>
      <c r="CT94" s="89">
        <f t="shared" si="893"/>
        <v>0.102346759877815</v>
      </c>
      <c r="CU94" s="89">
        <f t="shared" si="893"/>
        <v>0.189332148770808</v>
      </c>
      <c r="CV94" s="87">
        <f t="shared" si="618"/>
        <v>0.378530788535376</v>
      </c>
      <c r="CX94">
        <f t="shared" si="629"/>
        <v>0.0774821288835564</v>
      </c>
    </row>
    <row r="95" spans="1:102">
      <c r="A95" s="47" t="s">
        <v>86</v>
      </c>
      <c r="B95" s="48">
        <v>2015</v>
      </c>
      <c r="C95" s="47" t="s">
        <v>84</v>
      </c>
      <c r="D95">
        <v>24143</v>
      </c>
      <c r="E95">
        <v>5.8409063</v>
      </c>
      <c r="F95">
        <v>748832</v>
      </c>
      <c r="G95">
        <v>363</v>
      </c>
      <c r="H95">
        <v>18835</v>
      </c>
      <c r="I95">
        <v>25</v>
      </c>
      <c r="J95">
        <v>37417</v>
      </c>
      <c r="K95">
        <v>35.74229</v>
      </c>
      <c r="L95">
        <v>1925200</v>
      </c>
      <c r="M95">
        <v>8236</v>
      </c>
      <c r="N95">
        <v>427740</v>
      </c>
      <c r="P95" s="90">
        <f t="shared" ref="P95:S95" si="894">(D95-MIN(D$92:D$101))/(MAX(D$92:D$101)-MIN(D$92:D$101))+0.001</f>
        <v>0.683842287694974</v>
      </c>
      <c r="Q95" s="91">
        <f t="shared" si="894"/>
        <v>0.120416219322072</v>
      </c>
      <c r="R95" s="91">
        <f t="shared" si="894"/>
        <v>0.368159203993517</v>
      </c>
      <c r="S95" s="91">
        <f t="shared" si="871"/>
        <v>0.561240963855422</v>
      </c>
      <c r="T95" s="91">
        <f t="shared" si="872"/>
        <v>0.472842536905413</v>
      </c>
      <c r="U95" s="91">
        <f t="shared" ref="U95:Z95" si="895">(I95-MIN(I$92:I$101))/(MAX(I$92:I$101)-MIN(I$92:I$101))+0.001</f>
        <v>1.001</v>
      </c>
      <c r="V95" s="108" cm="1">
        <f t="array" ref="V95">(MAX(J$92:J$101-J95)/(MAX(J$92:J$101)-MIN(J$92:J$101))+0.001)</f>
        <v>0.001</v>
      </c>
      <c r="W95" s="108" cm="1">
        <f t="array" ref="W95">(MAX(K$92:K$101-K95)/(MAX(K$92:K$101)-MIN(K$92:K$101))+0.001)</f>
        <v>0.514731463199666</v>
      </c>
      <c r="X95" s="91">
        <f t="shared" si="895"/>
        <v>0.446423309417477</v>
      </c>
      <c r="Y95" s="91">
        <f t="shared" si="895"/>
        <v>0.178280550774527</v>
      </c>
      <c r="Z95" s="91">
        <f t="shared" si="895"/>
        <v>0.31103437025344</v>
      </c>
      <c r="AB95" s="89">
        <f t="shared" ref="AB95:AL95" si="896">P95/SUM(P$92:P$101)</f>
        <v>0.160477393168129</v>
      </c>
      <c r="AC95" s="89">
        <f t="shared" si="896"/>
        <v>0.0263541453935282</v>
      </c>
      <c r="AD95" s="89">
        <f t="shared" si="896"/>
        <v>0.0779322247832977</v>
      </c>
      <c r="AE95" s="89">
        <f t="shared" si="896"/>
        <v>0.114361819654825</v>
      </c>
      <c r="AF95" s="89">
        <f t="shared" si="896"/>
        <v>0.0859304531169114</v>
      </c>
      <c r="AG95" s="89">
        <f t="shared" si="896"/>
        <v>0.128169014084507</v>
      </c>
      <c r="AH95" s="89">
        <f t="shared" si="896"/>
        <v>0.000144736533394173</v>
      </c>
      <c r="AI95" s="89">
        <f t="shared" si="896"/>
        <v>0.101600698833967</v>
      </c>
      <c r="AJ95" s="89">
        <f t="shared" si="896"/>
        <v>0.0796087425938546</v>
      </c>
      <c r="AK95" s="89">
        <f t="shared" si="896"/>
        <v>0.0375349538920668</v>
      </c>
      <c r="AL95" s="89">
        <f t="shared" si="896"/>
        <v>0.0717391873351764</v>
      </c>
      <c r="AN95" s="89">
        <f t="shared" ref="AN95:AX95" si="897">AB95*LN(AB95)</f>
        <v>-0.293609791408971</v>
      </c>
      <c r="AO95" s="89">
        <f t="shared" si="897"/>
        <v>-0.0958270906762864</v>
      </c>
      <c r="AP95" s="89">
        <f t="shared" si="897"/>
        <v>-0.198876471315482</v>
      </c>
      <c r="AQ95" s="89">
        <f t="shared" si="897"/>
        <v>-0.247980797399684</v>
      </c>
      <c r="AR95" s="89">
        <f t="shared" si="897"/>
        <v>-0.210891978391274</v>
      </c>
      <c r="AS95" s="89">
        <f t="shared" si="897"/>
        <v>-0.263311122788992</v>
      </c>
      <c r="AT95" s="89">
        <f t="shared" si="897"/>
        <v>-0.00127955714282643</v>
      </c>
      <c r="AU95" s="89">
        <f t="shared" si="897"/>
        <v>-0.232330812369384</v>
      </c>
      <c r="AV95" s="89">
        <f t="shared" si="897"/>
        <v>-0.201460380584489</v>
      </c>
      <c r="AW95" s="89">
        <f t="shared" si="897"/>
        <v>-0.123207835908542</v>
      </c>
      <c r="AX95" s="89">
        <f t="shared" si="897"/>
        <v>-0.189012537852106</v>
      </c>
      <c r="AY95" s="109" t="s">
        <v>183</v>
      </c>
      <c r="AZ95" s="77">
        <f t="shared" ref="AZ95:BB95" si="898">AZ94/(3-SUM($AZ93:$BB93))</f>
        <v>0.40281639810382</v>
      </c>
      <c r="BA95" s="77">
        <f t="shared" si="898"/>
        <v>0.413233203588308</v>
      </c>
      <c r="BB95" s="77">
        <f t="shared" si="898"/>
        <v>0.183950398307873</v>
      </c>
      <c r="BC95" s="77">
        <f t="shared" ref="BC95:BE95" si="899">BC94/(3-SUM($BC93:$BE93))</f>
        <v>0.353389943676031</v>
      </c>
      <c r="BD95" s="77">
        <f t="shared" si="899"/>
        <v>0.392250138974052</v>
      </c>
      <c r="BE95" s="77">
        <f t="shared" si="899"/>
        <v>0.254359917349914</v>
      </c>
      <c r="BF95" s="77">
        <f>BF94/(2-SUM($BF93:$BG93))</f>
        <v>0.407951119078944</v>
      </c>
      <c r="BG95" s="77">
        <f>BG94/(2-SUM($BF93:$BG93))</f>
        <v>0.592048880921054</v>
      </c>
      <c r="BH95" s="77">
        <f t="shared" ref="BH95:BJ95" si="900">BH94/(3-SUM($BH93:$BJ93))</f>
        <v>0.306969951909643</v>
      </c>
      <c r="BI95" s="77">
        <f t="shared" si="900"/>
        <v>0.338413867891272</v>
      </c>
      <c r="BJ95" s="77">
        <f t="shared" si="900"/>
        <v>0.354616180199085</v>
      </c>
      <c r="BL95" s="89">
        <f t="shared" ref="BL95:BV95" si="901">AZ$97*P95</f>
        <v>0.226801202736968</v>
      </c>
      <c r="BM95" s="89">
        <f t="shared" si="901"/>
        <v>0.0630125386185313</v>
      </c>
      <c r="BN95" s="89">
        <f t="shared" si="901"/>
        <v>0.053402729895745</v>
      </c>
      <c r="BO95" s="89">
        <f t="shared" si="901"/>
        <v>0.121811114236095</v>
      </c>
      <c r="BP95" s="89">
        <f t="shared" si="901"/>
        <v>0.240968658008296</v>
      </c>
      <c r="BQ95" s="89">
        <f t="shared" si="901"/>
        <v>0.273617323818817</v>
      </c>
      <c r="BR95" s="89">
        <f t="shared" si="901"/>
        <v>0.000328975559539472</v>
      </c>
      <c r="BS95" s="89">
        <f t="shared" si="901"/>
        <v>0.345397392080984</v>
      </c>
      <c r="BT95" s="89">
        <f t="shared" si="901"/>
        <v>0.0929801559483224</v>
      </c>
      <c r="BU95" s="89">
        <f t="shared" si="901"/>
        <v>0.0819803042312501</v>
      </c>
      <c r="BV95" s="89">
        <f t="shared" si="901"/>
        <v>0.103227098749487</v>
      </c>
      <c r="BX95" s="89">
        <f t="shared" si="611"/>
        <v>0.343216471251244</v>
      </c>
      <c r="BY95" s="89">
        <f t="shared" ref="BY95:CA95" si="902">SUM(BM95:BO95)</f>
        <v>0.238226382750371</v>
      </c>
      <c r="BZ95" s="89">
        <f t="shared" si="902"/>
        <v>0.416182502140136</v>
      </c>
      <c r="CA95" s="89">
        <f t="shared" si="902"/>
        <v>0.636397096063208</v>
      </c>
      <c r="CC95" s="89">
        <f t="shared" ref="CC95:CF95" si="903">BX95/SUM(BX$92:BX$101)</f>
        <v>0.0764482302776149</v>
      </c>
      <c r="CD95" s="89">
        <f t="shared" si="903"/>
        <v>0.0575234954635031</v>
      </c>
      <c r="CE95" s="89">
        <f t="shared" si="903"/>
        <v>0.091376047971575</v>
      </c>
      <c r="CF95" s="89">
        <f t="shared" si="903"/>
        <v>0.105992282915804</v>
      </c>
      <c r="CH95" s="89">
        <f t="shared" ref="CH95:CK95" si="904">CC95*LN(CC95)</f>
        <v>-0.196559217134319</v>
      </c>
      <c r="CI95" s="89">
        <f t="shared" si="904"/>
        <v>-0.164261896126296</v>
      </c>
      <c r="CJ95" s="89">
        <f t="shared" si="904"/>
        <v>-0.218642039194715</v>
      </c>
      <c r="CK95" s="89">
        <f t="shared" si="904"/>
        <v>-0.237887912822544</v>
      </c>
      <c r="CL95" s="109" t="s">
        <v>183</v>
      </c>
      <c r="CM95">
        <f t="shared" ref="CM95:CP95" si="905">CM94/(4-SUM($CM93:$CP93))</f>
        <v>0.0818181246595765</v>
      </c>
      <c r="CN95">
        <f t="shared" si="905"/>
        <v>0.412664050304022</v>
      </c>
      <c r="CO95">
        <f t="shared" si="905"/>
        <v>0.275272404624355</v>
      </c>
      <c r="CP95">
        <f t="shared" si="905"/>
        <v>0.230245420412047</v>
      </c>
      <c r="CR95" s="89">
        <f t="shared" ref="CR95:CU95" si="906">CM$97*BX95</f>
        <v>0.0369313213807309</v>
      </c>
      <c r="CS95" s="89">
        <f t="shared" si="906"/>
        <v>0.0603126315772229</v>
      </c>
      <c r="CT95" s="89">
        <f t="shared" si="906"/>
        <v>0.118443358672645</v>
      </c>
      <c r="CU95" s="89">
        <f t="shared" si="906"/>
        <v>0.225684266166205</v>
      </c>
      <c r="CV95" s="87">
        <f t="shared" si="618"/>
        <v>0.441371577796804</v>
      </c>
      <c r="CX95">
        <f t="shared" si="629"/>
        <v>0.0893779951249339</v>
      </c>
    </row>
    <row r="96" spans="1:102">
      <c r="A96" s="47" t="s">
        <v>86</v>
      </c>
      <c r="B96" s="48">
        <v>2016</v>
      </c>
      <c r="C96" s="47" t="s">
        <v>84</v>
      </c>
      <c r="D96">
        <v>23999</v>
      </c>
      <c r="E96">
        <v>5.8902038</v>
      </c>
      <c r="F96">
        <v>800481</v>
      </c>
      <c r="G96">
        <v>364</v>
      </c>
      <c r="H96">
        <v>18856</v>
      </c>
      <c r="I96">
        <v>23</v>
      </c>
      <c r="J96">
        <v>35241</v>
      </c>
      <c r="K96">
        <v>37.955055</v>
      </c>
      <c r="L96">
        <v>2172200</v>
      </c>
      <c r="M96">
        <v>8953</v>
      </c>
      <c r="N96">
        <v>457472</v>
      </c>
      <c r="P96" s="90">
        <f t="shared" ref="P96:S96" si="907">(D96-MIN(D$92:D$101))/(MAX(D$92:D$101)-MIN(D$92:D$101))+0.001</f>
        <v>0.434275563258232</v>
      </c>
      <c r="Q96" s="91">
        <f t="shared" si="907"/>
        <v>0.183812631211829</v>
      </c>
      <c r="R96" s="91">
        <f t="shared" si="907"/>
        <v>0.507449551106928</v>
      </c>
      <c r="S96" s="91">
        <f t="shared" si="871"/>
        <v>0.567265060240964</v>
      </c>
      <c r="T96" s="91">
        <f t="shared" si="872"/>
        <v>0.48432422088573</v>
      </c>
      <c r="U96" s="91">
        <f t="shared" ref="U96:Z96" si="908">(I96-MIN(I$92:I$101))/(MAX(I$92:I$101)-MIN(I$92:I$101))+0.001</f>
        <v>0.601</v>
      </c>
      <c r="V96" s="108" cm="1">
        <f t="array" ref="V96">(MAX(J$92:J$101-J96)/(MAX(J$92:J$101)-MIN(J$92:J$101))+0.001)</f>
        <v>0.609160983789827</v>
      </c>
      <c r="W96" s="108" cm="1">
        <f t="array" ref="W96">(MAX(K$92:K$101-K96)/(MAX(K$92:K$101)-MIN(K$92:K$101))+0.001)</f>
        <v>0.439297868278615</v>
      </c>
      <c r="X96" s="91">
        <f t="shared" si="908"/>
        <v>0.59876276860623</v>
      </c>
      <c r="Y96" s="91">
        <f t="shared" si="908"/>
        <v>0.315400458978772</v>
      </c>
      <c r="Z96" s="91">
        <f t="shared" si="908"/>
        <v>0.447469133309777</v>
      </c>
      <c r="AB96" s="89">
        <f t="shared" ref="AB96:AL96" si="909">P96/SUM(P$92:P$101)</f>
        <v>0.101911524868125</v>
      </c>
      <c r="AC96" s="89">
        <f t="shared" si="909"/>
        <v>0.0402290059876975</v>
      </c>
      <c r="AD96" s="89">
        <f t="shared" si="909"/>
        <v>0.107417313091934</v>
      </c>
      <c r="AE96" s="89">
        <f t="shared" si="909"/>
        <v>0.115589325608229</v>
      </c>
      <c r="AF96" s="89">
        <f t="shared" si="909"/>
        <v>0.0880170384597423</v>
      </c>
      <c r="AG96" s="89">
        <f t="shared" si="909"/>
        <v>0.0769526248399488</v>
      </c>
      <c r="AH96" s="89">
        <f t="shared" si="909"/>
        <v>0.0881678490727234</v>
      </c>
      <c r="AI96" s="89">
        <f t="shared" si="909"/>
        <v>0.0867111758351281</v>
      </c>
      <c r="AJ96" s="89">
        <f t="shared" si="909"/>
        <v>0.106774781054681</v>
      </c>
      <c r="AK96" s="89">
        <f t="shared" si="909"/>
        <v>0.0664039999532941</v>
      </c>
      <c r="AL96" s="89">
        <f t="shared" si="909"/>
        <v>0.103207474965105</v>
      </c>
      <c r="AN96" s="89">
        <f t="shared" ref="AN96:AX96" si="910">AB96*LN(AB96)</f>
        <v>-0.232730278770455</v>
      </c>
      <c r="AO96" s="89">
        <f t="shared" si="910"/>
        <v>-0.129262514545266</v>
      </c>
      <c r="AP96" s="89">
        <f t="shared" si="910"/>
        <v>-0.239651667806375</v>
      </c>
      <c r="AQ96" s="89">
        <f t="shared" si="910"/>
        <v>-0.249408436334171</v>
      </c>
      <c r="AR96" s="89">
        <f t="shared" si="910"/>
        <v>-0.213901195354391</v>
      </c>
      <c r="AS96" s="89">
        <f t="shared" si="910"/>
        <v>-0.197350032047044</v>
      </c>
      <c r="AT96" s="89">
        <f t="shared" si="910"/>
        <v>-0.214116759315265</v>
      </c>
      <c r="AU96" s="89">
        <f t="shared" si="910"/>
        <v>-0.2120237826933</v>
      </c>
      <c r="AV96" s="89">
        <f t="shared" si="910"/>
        <v>-0.238858763539763</v>
      </c>
      <c r="AW96" s="89">
        <f t="shared" si="910"/>
        <v>-0.180087514006433</v>
      </c>
      <c r="AX96" s="89">
        <f t="shared" si="910"/>
        <v>-0.234385620212431</v>
      </c>
      <c r="AY96" s="77" t="s">
        <v>184</v>
      </c>
      <c r="AZ96" s="110">
        <v>0.26049795615013</v>
      </c>
      <c r="BA96" s="110">
        <v>0.633345720302242</v>
      </c>
      <c r="BB96" s="110">
        <v>0.106156323547628</v>
      </c>
      <c r="BC96" s="110">
        <v>0.0806878306878307</v>
      </c>
      <c r="BD96" s="110">
        <v>0.626984126984127</v>
      </c>
      <c r="BE96" s="110">
        <v>0.292328042328042</v>
      </c>
      <c r="BF96" s="110">
        <v>0.25</v>
      </c>
      <c r="BG96" s="110">
        <v>0.75</v>
      </c>
      <c r="BH96" s="110">
        <v>0.10958605664488</v>
      </c>
      <c r="BI96" s="110">
        <v>0.581263616557734</v>
      </c>
      <c r="BJ96" s="110">
        <v>0.309150326797386</v>
      </c>
      <c r="BL96" s="89">
        <f t="shared" ref="BL96:BV96" si="911">AZ$97*P96</f>
        <v>0.144030607405452</v>
      </c>
      <c r="BM96" s="89">
        <f t="shared" si="911"/>
        <v>0.0961872128855832</v>
      </c>
      <c r="BN96" s="89">
        <f t="shared" si="911"/>
        <v>0.0736072628893383</v>
      </c>
      <c r="BO96" s="89">
        <f t="shared" si="911"/>
        <v>0.12311857741189</v>
      </c>
      <c r="BP96" s="89">
        <f t="shared" si="911"/>
        <v>0.246819920880117</v>
      </c>
      <c r="BQ96" s="89">
        <f t="shared" si="911"/>
        <v>0.164279731883226</v>
      </c>
      <c r="BR96" s="89">
        <f t="shared" si="911"/>
        <v>0.200399075491874</v>
      </c>
      <c r="BS96" s="89">
        <f t="shared" si="911"/>
        <v>0.29477960625716</v>
      </c>
      <c r="BT96" s="89">
        <f t="shared" si="911"/>
        <v>0.124709114480833</v>
      </c>
      <c r="BU96" s="89">
        <f t="shared" si="911"/>
        <v>0.145033350353829</v>
      </c>
      <c r="BV96" s="89">
        <f t="shared" si="911"/>
        <v>0.148507511802885</v>
      </c>
      <c r="BX96" s="89">
        <f t="shared" si="611"/>
        <v>0.313825083180374</v>
      </c>
      <c r="BY96" s="89">
        <f t="shared" ref="BY96:CA96" si="912">SUM(BM96:BO96)</f>
        <v>0.292913053186811</v>
      </c>
      <c r="BZ96" s="89">
        <f t="shared" si="912"/>
        <v>0.443545761181345</v>
      </c>
      <c r="CA96" s="89">
        <f t="shared" si="912"/>
        <v>0.534218230175233</v>
      </c>
      <c r="CC96" s="89">
        <f t="shared" ref="CC96:CF96" si="913">BX96/SUM(BX$92:BX$101)</f>
        <v>0.0699015759307848</v>
      </c>
      <c r="CD96" s="89">
        <f t="shared" si="913"/>
        <v>0.0707284495179034</v>
      </c>
      <c r="CE96" s="89">
        <f t="shared" si="913"/>
        <v>0.0973838605488713</v>
      </c>
      <c r="CF96" s="89">
        <f t="shared" si="913"/>
        <v>0.0889743371580212</v>
      </c>
      <c r="CH96" s="89">
        <f t="shared" ref="CH96:CK96" si="914">CC96*LN(CC96)</f>
        <v>-0.185984822233138</v>
      </c>
      <c r="CI96" s="89">
        <f t="shared" si="914"/>
        <v>-0.187353112562597</v>
      </c>
      <c r="CJ96" s="89">
        <f t="shared" si="914"/>
        <v>-0.226816241732696</v>
      </c>
      <c r="CK96" s="89">
        <f t="shared" si="914"/>
        <v>-0.215265160598681</v>
      </c>
      <c r="CL96" s="77" t="s">
        <v>184</v>
      </c>
      <c r="CM96" s="111">
        <v>0.133389037433155</v>
      </c>
      <c r="CN96" s="111">
        <v>0.0936831550802139</v>
      </c>
      <c r="CO96" s="111">
        <v>0.293917112299465</v>
      </c>
      <c r="CP96" s="111">
        <v>0.479010695187166</v>
      </c>
      <c r="CR96" s="89">
        <f t="shared" ref="CR96:CU96" si="915">CM$97*BX96</f>
        <v>0.0337687027723818</v>
      </c>
      <c r="CS96" s="89">
        <f t="shared" si="915"/>
        <v>0.0741578529508529</v>
      </c>
      <c r="CT96" s="89">
        <f t="shared" si="915"/>
        <v>0.126230798770209</v>
      </c>
      <c r="CU96" s="89">
        <f t="shared" si="915"/>
        <v>0.189448773408186</v>
      </c>
      <c r="CV96" s="87">
        <f t="shared" si="618"/>
        <v>0.42360612790163</v>
      </c>
      <c r="CX96">
        <f t="shared" si="629"/>
        <v>0.100194325860531</v>
      </c>
    </row>
    <row r="97" spans="1:102">
      <c r="A97" s="47" t="s">
        <v>86</v>
      </c>
      <c r="B97" s="48">
        <v>2017</v>
      </c>
      <c r="C97" s="47" t="s">
        <v>84</v>
      </c>
      <c r="D97">
        <v>23908</v>
      </c>
      <c r="E97">
        <v>5.9165551</v>
      </c>
      <c r="F97">
        <v>819382</v>
      </c>
      <c r="G97">
        <v>393</v>
      </c>
      <c r="H97">
        <v>19045</v>
      </c>
      <c r="I97">
        <v>24</v>
      </c>
      <c r="J97">
        <v>34018</v>
      </c>
      <c r="K97">
        <v>35.392406</v>
      </c>
      <c r="L97">
        <v>2467400</v>
      </c>
      <c r="M97">
        <v>9670</v>
      </c>
      <c r="N97">
        <v>469339</v>
      </c>
      <c r="P97" s="90">
        <f t="shared" ref="P97:S97" si="916">(D97-MIN(D$92:D$101))/(MAX(D$92:D$101)-MIN(D$92:D$101))+0.001</f>
        <v>0.276563258232236</v>
      </c>
      <c r="Q97" s="91">
        <f t="shared" si="916"/>
        <v>0.217700310478132</v>
      </c>
      <c r="R97" s="91">
        <f t="shared" si="916"/>
        <v>0.558422984296159</v>
      </c>
      <c r="S97" s="91">
        <f t="shared" si="871"/>
        <v>0.741963855421687</v>
      </c>
      <c r="T97" s="91">
        <f t="shared" si="872"/>
        <v>0.587659376708584</v>
      </c>
      <c r="U97" s="91">
        <f t="shared" ref="U97:Z97" si="917">(I97-MIN(I$92:I$101))/(MAX(I$92:I$101)-MIN(I$92:I$101))+0.001</f>
        <v>0.801</v>
      </c>
      <c r="V97" s="108" cm="1">
        <f t="array" ref="V97">(MAX(J$92:J$101-J97)/(MAX(J$92:J$101)-MIN(J$92:J$101))+0.001)</f>
        <v>0.950972051425377</v>
      </c>
      <c r="W97" s="108" cm="1">
        <f t="array" ref="W97">(MAX(K$92:K$101-K97)/(MAX(K$92:K$101)-MIN(K$92:K$101))+0.001)</f>
        <v>0.526659077711536</v>
      </c>
      <c r="X97" s="91">
        <f t="shared" si="917"/>
        <v>0.780830008899832</v>
      </c>
      <c r="Y97" s="91">
        <f t="shared" si="917"/>
        <v>0.452520367183018</v>
      </c>
      <c r="Z97" s="91">
        <f t="shared" si="917"/>
        <v>0.501924647005107</v>
      </c>
      <c r="AB97" s="89">
        <f t="shared" ref="AB97:AL97" si="918">P97/SUM(P$92:P$101)</f>
        <v>0.0649011497618728</v>
      </c>
      <c r="AC97" s="89">
        <f t="shared" si="918"/>
        <v>0.047645621718214</v>
      </c>
      <c r="AD97" s="89">
        <f t="shared" si="918"/>
        <v>0.11820740881734</v>
      </c>
      <c r="AE97" s="89">
        <f t="shared" si="918"/>
        <v>0.151186998256942</v>
      </c>
      <c r="AF97" s="89">
        <f t="shared" si="918"/>
        <v>0.106796306545221</v>
      </c>
      <c r="AG97" s="89">
        <f t="shared" si="918"/>
        <v>0.102560819462228</v>
      </c>
      <c r="AH97" s="89">
        <f t="shared" si="918"/>
        <v>0.137640398078054</v>
      </c>
      <c r="AI97" s="89">
        <f t="shared" si="918"/>
        <v>0.103955040964706</v>
      </c>
      <c r="AJ97" s="89">
        <f t="shared" si="918"/>
        <v>0.139242046454016</v>
      </c>
      <c r="AK97" s="89">
        <f t="shared" si="918"/>
        <v>0.0952730460145215</v>
      </c>
      <c r="AL97" s="89">
        <f t="shared" si="918"/>
        <v>0.115767483350157</v>
      </c>
      <c r="AN97" s="89">
        <f t="shared" ref="AN97:AX97" si="919">AB97*LN(AB97)</f>
        <v>-0.177497501547649</v>
      </c>
      <c r="AO97" s="89">
        <f t="shared" si="919"/>
        <v>-0.145031582867679</v>
      </c>
      <c r="AP97" s="89">
        <f t="shared" si="919"/>
        <v>-0.252409993537904</v>
      </c>
      <c r="AQ97" s="89">
        <f t="shared" si="919"/>
        <v>-0.28562819338132</v>
      </c>
      <c r="AR97" s="89">
        <f t="shared" si="919"/>
        <v>-0.238885389123347</v>
      </c>
      <c r="AS97" s="89">
        <f t="shared" si="919"/>
        <v>-0.233561681934451</v>
      </c>
      <c r="AT97" s="89">
        <f t="shared" si="919"/>
        <v>-0.272956160755408</v>
      </c>
      <c r="AU97" s="89">
        <f t="shared" si="919"/>
        <v>-0.235333086140436</v>
      </c>
      <c r="AV97" s="89">
        <f t="shared" si="919"/>
        <v>-0.274521475751338</v>
      </c>
      <c r="AW97" s="89">
        <f t="shared" si="919"/>
        <v>-0.223987725884328</v>
      </c>
      <c r="AX97" s="89">
        <f t="shared" si="919"/>
        <v>-0.249614554403682</v>
      </c>
      <c r="AY97" s="77" t="s">
        <v>185</v>
      </c>
      <c r="AZ97">
        <f t="shared" ref="AZ97:BJ97" si="920">AVERAGE(AZ95:AZ96)</f>
        <v>0.331657177126975</v>
      </c>
      <c r="BA97">
        <f t="shared" si="920"/>
        <v>0.523289461945275</v>
      </c>
      <c r="BB97">
        <f t="shared" si="920"/>
        <v>0.145053360927751</v>
      </c>
      <c r="BC97">
        <f t="shared" si="920"/>
        <v>0.217038887181931</v>
      </c>
      <c r="BD97">
        <f t="shared" si="920"/>
        <v>0.50961713297909</v>
      </c>
      <c r="BE97">
        <f t="shared" si="920"/>
        <v>0.273343979838978</v>
      </c>
      <c r="BF97">
        <f t="shared" si="920"/>
        <v>0.328975559539472</v>
      </c>
      <c r="BG97">
        <f t="shared" si="920"/>
        <v>0.671024440460527</v>
      </c>
      <c r="BH97">
        <f t="shared" si="920"/>
        <v>0.208278004277261</v>
      </c>
      <c r="BI97">
        <f t="shared" si="920"/>
        <v>0.459838742224503</v>
      </c>
      <c r="BJ97">
        <f t="shared" si="920"/>
        <v>0.331883253498236</v>
      </c>
      <c r="BL97" s="89">
        <f t="shared" ref="BL97:BV97" si="921">AZ$97*P97</f>
        <v>0.091724189522342</v>
      </c>
      <c r="BM97" s="89">
        <f t="shared" si="921"/>
        <v>0.113920278335421</v>
      </c>
      <c r="BN97" s="89">
        <f t="shared" si="921"/>
        <v>0.0810011306914624</v>
      </c>
      <c r="BO97" s="89">
        <f t="shared" si="921"/>
        <v>0.161035009509938</v>
      </c>
      <c r="BP97" s="89">
        <f t="shared" si="921"/>
        <v>0.299481286726507</v>
      </c>
      <c r="BQ97" s="89">
        <f t="shared" si="921"/>
        <v>0.218948527851021</v>
      </c>
      <c r="BR97" s="89">
        <f t="shared" si="921"/>
        <v>0.312846562724063</v>
      </c>
      <c r="BS97" s="89">
        <f t="shared" si="921"/>
        <v>0.353401112934841</v>
      </c>
      <c r="BT97" s="89">
        <f t="shared" si="921"/>
        <v>0.162629715933453</v>
      </c>
      <c r="BU97" s="89">
        <f t="shared" si="921"/>
        <v>0.208086396476409</v>
      </c>
      <c r="BV97" s="89">
        <f t="shared" si="921"/>
        <v>0.166580384859008</v>
      </c>
      <c r="BX97" s="89">
        <f t="shared" si="611"/>
        <v>0.286645598549225</v>
      </c>
      <c r="BY97" s="89">
        <f t="shared" ref="BY97:CA97" si="922">SUM(BM97:BO97)</f>
        <v>0.355956418536821</v>
      </c>
      <c r="BZ97" s="89">
        <f t="shared" si="922"/>
        <v>0.541517426927908</v>
      </c>
      <c r="CA97" s="89">
        <f t="shared" si="922"/>
        <v>0.679464824087467</v>
      </c>
      <c r="CC97" s="89">
        <f t="shared" ref="CC97:CF97" si="923">BX97/SUM(BX$92:BX$101)</f>
        <v>0.0638476022029683</v>
      </c>
      <c r="CD97" s="89">
        <f t="shared" si="923"/>
        <v>0.0859512585907143</v>
      </c>
      <c r="CE97" s="89">
        <f t="shared" si="923"/>
        <v>0.118894288265264</v>
      </c>
      <c r="CF97" s="89">
        <f t="shared" si="923"/>
        <v>0.113165236471888</v>
      </c>
      <c r="CH97" s="89">
        <f t="shared" ref="CH97:CK97" si="924">CC97*LN(CC97)</f>
        <v>-0.175661114659738</v>
      </c>
      <c r="CI97" s="89">
        <f t="shared" si="924"/>
        <v>-0.210922231546352</v>
      </c>
      <c r="CJ97" s="89">
        <f t="shared" si="924"/>
        <v>-0.253187825927071</v>
      </c>
      <c r="CK97" s="89">
        <f t="shared" si="924"/>
        <v>-0.246576442013856</v>
      </c>
      <c r="CL97" s="77" t="s">
        <v>185</v>
      </c>
      <c r="CM97">
        <f t="shared" ref="CM97:CP97" si="925">AVERAGE(CM95:CM96)</f>
        <v>0.107603581046366</v>
      </c>
      <c r="CN97">
        <f t="shared" si="925"/>
        <v>0.253173602692118</v>
      </c>
      <c r="CO97">
        <f t="shared" si="925"/>
        <v>0.28459475846191</v>
      </c>
      <c r="CP97">
        <f t="shared" si="925"/>
        <v>0.354628057799607</v>
      </c>
      <c r="CR97" s="89">
        <f t="shared" ref="CR97:CU97" si="926">CM$97*BX97</f>
        <v>0.0308440928950756</v>
      </c>
      <c r="CS97" s="89">
        <f t="shared" si="926"/>
        <v>0.0901187688823504</v>
      </c>
      <c r="CT97" s="89">
        <f t="shared" si="926"/>
        <v>0.154113021319463</v>
      </c>
      <c r="CU97" s="89">
        <f t="shared" si="926"/>
        <v>0.24095729090929</v>
      </c>
      <c r="CV97" s="87">
        <f t="shared" si="618"/>
        <v>0.516033174006179</v>
      </c>
      <c r="CX97">
        <f t="shared" si="629"/>
        <v>0.122115895100907</v>
      </c>
    </row>
    <row r="98" spans="1:102">
      <c r="A98" s="47" t="s">
        <v>86</v>
      </c>
      <c r="B98" s="48">
        <v>2018</v>
      </c>
      <c r="C98" s="47" t="s">
        <v>84</v>
      </c>
      <c r="D98">
        <v>23797</v>
      </c>
      <c r="E98">
        <v>6.5256545</v>
      </c>
      <c r="F98">
        <v>760152</v>
      </c>
      <c r="G98">
        <v>340</v>
      </c>
      <c r="H98">
        <v>19234</v>
      </c>
      <c r="I98">
        <v>25</v>
      </c>
      <c r="J98">
        <v>34778</v>
      </c>
      <c r="K98">
        <v>31.913834</v>
      </c>
      <c r="L98">
        <v>2603995</v>
      </c>
      <c r="M98">
        <v>10387</v>
      </c>
      <c r="N98">
        <v>432376</v>
      </c>
      <c r="P98" s="90">
        <f t="shared" ref="P98:S98" si="927">(D98-MIN(D$92:D$101))/(MAX(D$92:D$101)-MIN(D$92:D$101))+0.001</f>
        <v>0.0841889081455806</v>
      </c>
      <c r="Q98" s="91">
        <f t="shared" si="927"/>
        <v>1.001</v>
      </c>
      <c r="R98" s="91">
        <f t="shared" si="927"/>
        <v>0.398687708501326</v>
      </c>
      <c r="S98" s="91">
        <f t="shared" si="871"/>
        <v>0.422686746987952</v>
      </c>
      <c r="T98" s="91">
        <f t="shared" si="872"/>
        <v>0.690994532531438</v>
      </c>
      <c r="U98" s="91">
        <f t="shared" ref="U98:Z98" si="928">(I98-MIN(I$92:I$101))/(MAX(I$92:I$101)-MIN(I$92:I$101))+0.001</f>
        <v>1.001</v>
      </c>
      <c r="V98" s="108" cm="1">
        <f t="array" ref="V98">(MAX(J$92:J$101-J98)/(MAX(J$92:J$101)-MIN(J$92:J$101))+0.001)</f>
        <v>0.738562884292901</v>
      </c>
      <c r="W98" s="108" cm="1">
        <f t="array" ref="W98">(MAX(K$92:K$101-K98)/(MAX(K$92:K$101)-MIN(K$92:K$101))+0.001)</f>
        <v>0.645244282716004</v>
      </c>
      <c r="X98" s="91">
        <f t="shared" si="928"/>
        <v>0.865076196866988</v>
      </c>
      <c r="Y98" s="91">
        <f t="shared" si="928"/>
        <v>0.589640275387263</v>
      </c>
      <c r="Z98" s="91">
        <f t="shared" si="928"/>
        <v>0.332308134599236</v>
      </c>
      <c r="AB98" s="89">
        <f t="shared" ref="AB98:AL98" si="929">P98/SUM(P$92:P$101)</f>
        <v>0.01975662628062</v>
      </c>
      <c r="AC98" s="89">
        <f t="shared" si="929"/>
        <v>0.219077626647312</v>
      </c>
      <c r="AD98" s="89">
        <f t="shared" si="929"/>
        <v>0.0843945222073283</v>
      </c>
      <c r="AE98" s="89">
        <f t="shared" si="929"/>
        <v>0.0861291827265362</v>
      </c>
      <c r="AF98" s="89">
        <f t="shared" si="929"/>
        <v>0.125575574630699</v>
      </c>
      <c r="AG98" s="89">
        <f t="shared" si="929"/>
        <v>0.128169014084507</v>
      </c>
      <c r="AH98" s="89">
        <f t="shared" si="929"/>
        <v>0.106897031566156</v>
      </c>
      <c r="AI98" s="89">
        <f t="shared" si="929"/>
        <v>0.127362080481833</v>
      </c>
      <c r="AJ98" s="89">
        <f t="shared" si="929"/>
        <v>0.154265305658698</v>
      </c>
      <c r="AK98" s="89">
        <f t="shared" si="929"/>
        <v>0.124142092075749</v>
      </c>
      <c r="AL98" s="89">
        <f t="shared" si="929"/>
        <v>0.076645920197155</v>
      </c>
      <c r="AN98" s="89">
        <f t="shared" ref="AN98:AX98" si="930">AB98*LN(AB98)</f>
        <v>-0.0775302634264776</v>
      </c>
      <c r="AO98" s="89">
        <f t="shared" si="930"/>
        <v>-0.332631947176083</v>
      </c>
      <c r="AP98" s="89">
        <f t="shared" si="930"/>
        <v>-0.208644592333159</v>
      </c>
      <c r="AQ98" s="89">
        <f t="shared" si="930"/>
        <v>-0.211180744744901</v>
      </c>
      <c r="AR98" s="89">
        <f t="shared" si="930"/>
        <v>-0.26055016876132</v>
      </c>
      <c r="AS98" s="89">
        <f t="shared" si="930"/>
        <v>-0.263311122788992</v>
      </c>
      <c r="AT98" s="89">
        <f t="shared" si="930"/>
        <v>-0.239009921561475</v>
      </c>
      <c r="AU98" s="89">
        <f t="shared" si="930"/>
        <v>-0.262457742073233</v>
      </c>
      <c r="AV98" s="89">
        <f t="shared" si="930"/>
        <v>-0.288334412670853</v>
      </c>
      <c r="AW98" s="89">
        <f t="shared" si="930"/>
        <v>-0.259001180475168</v>
      </c>
      <c r="AX98" s="89">
        <f t="shared" si="930"/>
        <v>-0.196869560583881</v>
      </c>
      <c r="BL98" s="89">
        <f t="shared" ref="BL98:BV98" si="931">AZ$97*P98</f>
        <v>0.0279218556209655</v>
      </c>
      <c r="BM98" s="89">
        <f t="shared" si="931"/>
        <v>0.52381275140722</v>
      </c>
      <c r="BN98" s="89">
        <f t="shared" si="931"/>
        <v>0.0578309920787007</v>
      </c>
      <c r="BO98" s="89">
        <f t="shared" si="931"/>
        <v>0.0917394611928155</v>
      </c>
      <c r="BP98" s="89">
        <f t="shared" si="931"/>
        <v>0.352142652572898</v>
      </c>
      <c r="BQ98" s="89">
        <f t="shared" si="931"/>
        <v>0.273617323818817</v>
      </c>
      <c r="BR98" s="89">
        <f t="shared" si="931"/>
        <v>0.242969138115344</v>
      </c>
      <c r="BS98" s="89">
        <f t="shared" si="931"/>
        <v>0.432974683769861</v>
      </c>
      <c r="BT98" s="89">
        <f t="shared" si="931"/>
        <v>0.180176343831219</v>
      </c>
      <c r="BU98" s="89">
        <f t="shared" si="931"/>
        <v>0.271139442598988</v>
      </c>
      <c r="BV98" s="89">
        <f t="shared" si="931"/>
        <v>0.110287504874724</v>
      </c>
      <c r="BX98" s="89">
        <f t="shared" si="611"/>
        <v>0.609565599106886</v>
      </c>
      <c r="BY98" s="89">
        <f t="shared" ref="BY98:CA98" si="932">SUM(BM98:BO98)</f>
        <v>0.673383204678736</v>
      </c>
      <c r="BZ98" s="89">
        <f t="shared" si="932"/>
        <v>0.501713105844414</v>
      </c>
      <c r="CA98" s="89">
        <f t="shared" si="932"/>
        <v>0.71749943758453</v>
      </c>
      <c r="CC98" s="89">
        <f t="shared" ref="CC98:CF98" si="933">BX98/SUM(BX$92:BX$101)</f>
        <v>0.135774985157175</v>
      </c>
      <c r="CD98" s="89">
        <f t="shared" si="933"/>
        <v>0.162598933301715</v>
      </c>
      <c r="CE98" s="89">
        <f t="shared" si="933"/>
        <v>0.110154945467098</v>
      </c>
      <c r="CF98" s="89">
        <f t="shared" si="933"/>
        <v>0.119499922062555</v>
      </c>
      <c r="CH98" s="89">
        <f t="shared" ref="CH98:CK98" si="934">CC98*LN(CC98)</f>
        <v>-0.27110955487426</v>
      </c>
      <c r="CI98" s="89">
        <f t="shared" si="934"/>
        <v>-0.295355863589605</v>
      </c>
      <c r="CJ98" s="89">
        <f t="shared" si="934"/>
        <v>-0.242987193149695</v>
      </c>
      <c r="CK98" s="89">
        <f t="shared" si="934"/>
        <v>-0.253870361823543</v>
      </c>
      <c r="CR98" s="89">
        <f t="shared" ref="CR98:CU98" si="935">CM$97*BX98</f>
        <v>0.0655914413465743</v>
      </c>
      <c r="CS98" s="89">
        <f t="shared" si="935"/>
        <v>0.170482851920879</v>
      </c>
      <c r="CT98" s="89">
        <f t="shared" si="935"/>
        <v>0.142784920174966</v>
      </c>
      <c r="CU98" s="89">
        <f t="shared" si="935"/>
        <v>0.254445432022912</v>
      </c>
      <c r="CV98" s="87">
        <f t="shared" si="618"/>
        <v>0.633304645465331</v>
      </c>
      <c r="CX98">
        <f t="shared" si="629"/>
        <v>0.156633886047922</v>
      </c>
    </row>
    <row r="99" spans="1:102">
      <c r="A99" s="47" t="s">
        <v>86</v>
      </c>
      <c r="B99" s="48">
        <v>2019</v>
      </c>
      <c r="C99" s="47" t="s">
        <v>84</v>
      </c>
      <c r="D99">
        <v>23781</v>
      </c>
      <c r="E99">
        <v>6.5082208</v>
      </c>
      <c r="F99">
        <v>834598</v>
      </c>
      <c r="G99">
        <v>334</v>
      </c>
      <c r="H99">
        <v>19423</v>
      </c>
      <c r="I99">
        <v>25</v>
      </c>
      <c r="J99">
        <v>34465</v>
      </c>
      <c r="K99">
        <v>28.435261</v>
      </c>
      <c r="L99">
        <v>2324408</v>
      </c>
      <c r="M99">
        <v>11104</v>
      </c>
      <c r="N99">
        <v>474962</v>
      </c>
      <c r="P99" s="90">
        <f t="shared" ref="P99:S99" si="936">(D99-MIN(D$92:D$101))/(MAX(D$92:D$101)-MIN(D$92:D$101))+0.001</f>
        <v>0.0564592720970537</v>
      </c>
      <c r="Q99" s="91">
        <f t="shared" si="936"/>
        <v>0.97858032301917</v>
      </c>
      <c r="R99" s="91">
        <f t="shared" si="936"/>
        <v>0.599458472334217</v>
      </c>
      <c r="S99" s="91">
        <f t="shared" si="871"/>
        <v>0.386542168674699</v>
      </c>
      <c r="T99" s="91">
        <f t="shared" si="872"/>
        <v>0.794329688354292</v>
      </c>
      <c r="U99" s="91">
        <f t="shared" ref="U99:Z99" si="937">(I99-MIN(I$92:I$101))/(MAX(I$92:I$101)-MIN(I$92:I$101))+0.001</f>
        <v>1.001</v>
      </c>
      <c r="V99" s="108" cm="1">
        <f t="array" ref="V99">(MAX(J$92:J$101-J99)/(MAX(J$92:J$101)-MIN(J$92:J$101))+0.001)</f>
        <v>0.826041922861934</v>
      </c>
      <c r="W99" s="108" cm="1">
        <f t="array" ref="W99">(MAX(K$92:K$101-K99)/(MAX(K$92:K$101)-MIN(K$92:K$101))+0.001)</f>
        <v>0.763829521810669</v>
      </c>
      <c r="X99" s="91">
        <f t="shared" si="937"/>
        <v>0.69263841396737</v>
      </c>
      <c r="Y99" s="91">
        <f t="shared" si="937"/>
        <v>0.726760183591509</v>
      </c>
      <c r="Z99" s="91">
        <f t="shared" si="937"/>
        <v>0.527727575589319</v>
      </c>
      <c r="AB99" s="89">
        <f t="shared" ref="AB99:AL99" si="938">P99/SUM(P$92:P$101)</f>
        <v>0.0132493075806196</v>
      </c>
      <c r="AC99" s="89">
        <f t="shared" si="938"/>
        <v>0.214170883767033</v>
      </c>
      <c r="AD99" s="89">
        <f t="shared" si="938"/>
        <v>0.126893832633952</v>
      </c>
      <c r="AE99" s="89">
        <f t="shared" si="938"/>
        <v>0.078764147006113</v>
      </c>
      <c r="AF99" s="89">
        <f t="shared" si="938"/>
        <v>0.144354842716178</v>
      </c>
      <c r="AG99" s="89">
        <f t="shared" si="938"/>
        <v>0.128169014084507</v>
      </c>
      <c r="AH99" s="89">
        <f t="shared" si="938"/>
        <v>0.119558444353293</v>
      </c>
      <c r="AI99" s="89">
        <f t="shared" si="938"/>
        <v>0.150769126727882</v>
      </c>
      <c r="AJ99" s="89">
        <f t="shared" si="938"/>
        <v>0.123515219848387</v>
      </c>
      <c r="AK99" s="89">
        <f t="shared" si="938"/>
        <v>0.153011138136976</v>
      </c>
      <c r="AL99" s="89">
        <f t="shared" si="938"/>
        <v>0.1217188549815</v>
      </c>
      <c r="AN99" s="89">
        <f t="shared" ref="AN99:AX99" si="939">AB99*LN(AB99)</f>
        <v>-0.057287488424428</v>
      </c>
      <c r="AO99" s="89">
        <f t="shared" si="939"/>
        <v>-0.330033275559933</v>
      </c>
      <c r="AP99" s="89">
        <f t="shared" si="939"/>
        <v>-0.261960199828485</v>
      </c>
      <c r="AQ99" s="89">
        <f t="shared" si="939"/>
        <v>-0.200163119864436</v>
      </c>
      <c r="AR99" s="89">
        <f t="shared" si="939"/>
        <v>-0.279396030073602</v>
      </c>
      <c r="AS99" s="89">
        <f t="shared" si="939"/>
        <v>-0.263311122788992</v>
      </c>
      <c r="AT99" s="89">
        <f t="shared" si="939"/>
        <v>-0.253936152274756</v>
      </c>
      <c r="AU99" s="89">
        <f t="shared" si="939"/>
        <v>-0.285256028199915</v>
      </c>
      <c r="AV99" s="89">
        <f t="shared" si="939"/>
        <v>-0.258318605921564</v>
      </c>
      <c r="AW99" s="89">
        <f t="shared" si="939"/>
        <v>-0.287239326986716</v>
      </c>
      <c r="AX99" s="89">
        <f t="shared" si="939"/>
        <v>-0.256344943002769</v>
      </c>
      <c r="BL99" s="89">
        <f t="shared" ref="BL99:BV99" si="940">AZ$97*P99</f>
        <v>0.0187251228063526</v>
      </c>
      <c r="BM99" s="89">
        <f t="shared" si="940"/>
        <v>0.512080770702935</v>
      </c>
      <c r="BN99" s="89">
        <f t="shared" si="940"/>
        <v>0.0869534661486933</v>
      </c>
      <c r="BO99" s="89">
        <f t="shared" si="940"/>
        <v>0.0838946821380469</v>
      </c>
      <c r="BP99" s="89">
        <f t="shared" si="940"/>
        <v>0.404804018419288</v>
      </c>
      <c r="BQ99" s="89">
        <f t="shared" si="940"/>
        <v>0.273617323818817</v>
      </c>
      <c r="BR99" s="89">
        <f t="shared" si="940"/>
        <v>0.271747603776566</v>
      </c>
      <c r="BS99" s="89">
        <f t="shared" si="940"/>
        <v>0.512548277480236</v>
      </c>
      <c r="BT99" s="89">
        <f t="shared" si="940"/>
        <v>0.144261346546891</v>
      </c>
      <c r="BU99" s="89">
        <f t="shared" si="940"/>
        <v>0.334192488721568</v>
      </c>
      <c r="BV99" s="89">
        <f t="shared" si="940"/>
        <v>0.175143944747319</v>
      </c>
      <c r="BX99" s="89">
        <f t="shared" si="611"/>
        <v>0.617759359657981</v>
      </c>
      <c r="BY99" s="89">
        <f t="shared" ref="BY99:CA99" si="941">SUM(BM99:BO99)</f>
        <v>0.682928918989675</v>
      </c>
      <c r="BZ99" s="89">
        <f t="shared" si="941"/>
        <v>0.575652166706028</v>
      </c>
      <c r="CA99" s="89">
        <f t="shared" si="941"/>
        <v>0.762316024376152</v>
      </c>
      <c r="CC99" s="89">
        <f t="shared" ref="CC99:CF99" si="942">BX99/SUM(BX$92:BX$101)</f>
        <v>0.137600068001148</v>
      </c>
      <c r="CD99" s="89">
        <f t="shared" si="942"/>
        <v>0.164903895697238</v>
      </c>
      <c r="CE99" s="89">
        <f t="shared" si="942"/>
        <v>0.126388831172339</v>
      </c>
      <c r="CF99" s="89">
        <f t="shared" si="942"/>
        <v>0.12696414899873</v>
      </c>
      <c r="CH99" s="89">
        <f t="shared" ref="CH99:CK99" si="943">CC99*LN(CC99)</f>
        <v>-0.272916505911854</v>
      </c>
      <c r="CI99" s="89">
        <f t="shared" si="943"/>
        <v>-0.297221532472766</v>
      </c>
      <c r="CJ99" s="89">
        <f t="shared" si="943"/>
        <v>-0.261421667780389</v>
      </c>
      <c r="CK99" s="89">
        <f t="shared" si="943"/>
        <v>-0.262035025405179</v>
      </c>
      <c r="CR99" s="89">
        <f t="shared" ref="CR99:CU99" si="944">CM$97*BX99</f>
        <v>0.0664731193241085</v>
      </c>
      <c r="CS99" s="89">
        <f t="shared" si="944"/>
        <v>0.172899574803249</v>
      </c>
      <c r="CT99" s="89">
        <f t="shared" si="944"/>
        <v>0.163827589341777</v>
      </c>
      <c r="CU99" s="89">
        <f t="shared" si="944"/>
        <v>0.270338651154032</v>
      </c>
      <c r="CV99" s="87">
        <f t="shared" si="618"/>
        <v>0.673538934623167</v>
      </c>
      <c r="CX99">
        <f t="shared" si="629"/>
        <v>0.168363582072513</v>
      </c>
    </row>
    <row r="100" spans="1:102">
      <c r="A100" s="47" t="s">
        <v>86</v>
      </c>
      <c r="B100" s="48">
        <v>2020</v>
      </c>
      <c r="C100" s="47" t="s">
        <v>84</v>
      </c>
      <c r="D100">
        <v>23765</v>
      </c>
      <c r="E100">
        <v>6.4907872</v>
      </c>
      <c r="F100">
        <v>909044</v>
      </c>
      <c r="G100">
        <v>335</v>
      </c>
      <c r="H100">
        <v>19612</v>
      </c>
      <c r="I100">
        <v>25</v>
      </c>
      <c r="J100">
        <v>34152</v>
      </c>
      <c r="K100">
        <v>24.956688</v>
      </c>
      <c r="L100">
        <v>2514139</v>
      </c>
      <c r="M100">
        <v>11821</v>
      </c>
      <c r="N100">
        <v>542041</v>
      </c>
      <c r="P100" s="90">
        <f t="shared" ref="P100:S100" si="945">(D100-MIN(D$92:D$101))/(MAX(D$92:D$101)-MIN(D$92:D$101))+0.001</f>
        <v>0.0287296360485269</v>
      </c>
      <c r="Q100" s="91">
        <f t="shared" si="945"/>
        <v>0.956160774637989</v>
      </c>
      <c r="R100" s="91">
        <f t="shared" si="945"/>
        <v>0.800229236167109</v>
      </c>
      <c r="S100" s="91">
        <f t="shared" si="871"/>
        <v>0.392566265060241</v>
      </c>
      <c r="T100" s="91">
        <f t="shared" si="872"/>
        <v>0.897664844177146</v>
      </c>
      <c r="U100" s="91">
        <f t="shared" ref="U100:Z100" si="946">(I100-MIN(I$92:I$101))/(MAX(I$92:I$101)-MIN(I$92:I$101))+0.001</f>
        <v>1.001</v>
      </c>
      <c r="V100" s="108" cm="1">
        <f t="array" ref="V100">(MAX(J$92:J$101-J100)/(MAX(J$92:J$101)-MIN(J$92:J$101))+0.001)</f>
        <v>0.913520961430967</v>
      </c>
      <c r="W100" s="108" cm="1">
        <f t="array" ref="W100">(MAX(K$92:K$101-K100)/(MAX(K$92:K$101)-MIN(K$92:K$101))+0.001)</f>
        <v>0.882414760905335</v>
      </c>
      <c r="X100" s="91">
        <f t="shared" si="946"/>
        <v>0.809656705187374</v>
      </c>
      <c r="Y100" s="91">
        <f t="shared" si="946"/>
        <v>0.863880091795754</v>
      </c>
      <c r="Z100" s="91">
        <f t="shared" si="946"/>
        <v>0.835540957502948</v>
      </c>
      <c r="AB100" s="89">
        <f t="shared" ref="AB100:AL100" si="947">P100/SUM(P$92:P$101)</f>
        <v>0.00674198888061917</v>
      </c>
      <c r="AC100" s="89">
        <f t="shared" si="947"/>
        <v>0.209264169031914</v>
      </c>
      <c r="AD100" s="89">
        <f t="shared" si="947"/>
        <v>0.169393143060576</v>
      </c>
      <c r="AE100" s="89">
        <f t="shared" si="947"/>
        <v>0.0799916529595169</v>
      </c>
      <c r="AF100" s="89">
        <f t="shared" si="947"/>
        <v>0.163134110801656</v>
      </c>
      <c r="AG100" s="89">
        <f t="shared" si="947"/>
        <v>0.128169014084507</v>
      </c>
      <c r="AH100" s="89">
        <f t="shared" si="947"/>
        <v>0.13221985714043</v>
      </c>
      <c r="AI100" s="89">
        <f t="shared" si="947"/>
        <v>0.174176172973931</v>
      </c>
      <c r="AJ100" s="89">
        <f t="shared" si="947"/>
        <v>0.144382586824949</v>
      </c>
      <c r="AK100" s="89">
        <f t="shared" si="947"/>
        <v>0.181880184198204</v>
      </c>
      <c r="AL100" s="89">
        <f t="shared" si="947"/>
        <v>0.192715130574395</v>
      </c>
      <c r="AN100" s="89">
        <f t="shared" ref="AN100:AX100" si="948">AB100*LN(AB100)</f>
        <v>-0.033705901309506</v>
      </c>
      <c r="AO100" s="89">
        <f t="shared" si="948"/>
        <v>-0.327322194491823</v>
      </c>
      <c r="AP100" s="89">
        <f t="shared" si="948"/>
        <v>-0.300763111308</v>
      </c>
      <c r="AQ100" s="89">
        <f t="shared" si="948"/>
        <v>-0.202045555790428</v>
      </c>
      <c r="AR100" s="89">
        <f t="shared" si="948"/>
        <v>-0.295791939460416</v>
      </c>
      <c r="AS100" s="89">
        <f t="shared" si="948"/>
        <v>-0.263311122788992</v>
      </c>
      <c r="AT100" s="89">
        <f t="shared" si="948"/>
        <v>-0.26751900336451</v>
      </c>
      <c r="AU100" s="89">
        <f t="shared" si="948"/>
        <v>-0.304405608025124</v>
      </c>
      <c r="AV100" s="89">
        <f t="shared" si="948"/>
        <v>-0.279421981489412</v>
      </c>
      <c r="AW100" s="89">
        <f t="shared" si="948"/>
        <v>-0.309997884077229</v>
      </c>
      <c r="AX100" s="89">
        <f t="shared" si="948"/>
        <v>-0.317313592725021</v>
      </c>
      <c r="BL100" s="89">
        <f t="shared" ref="BL100:BV100" si="949">AZ$97*P100</f>
        <v>0.00952838999173981</v>
      </c>
      <c r="BM100" s="89">
        <f t="shared" si="949"/>
        <v>0.50034885729349</v>
      </c>
      <c r="BN100" s="89">
        <f t="shared" si="949"/>
        <v>0.116075940218686</v>
      </c>
      <c r="BO100" s="89">
        <f t="shared" si="949"/>
        <v>0.0852021453138417</v>
      </c>
      <c r="BP100" s="89">
        <f t="shared" si="949"/>
        <v>0.457465384265678</v>
      </c>
      <c r="BQ100" s="89">
        <f t="shared" si="949"/>
        <v>0.273617323818817</v>
      </c>
      <c r="BR100" s="89">
        <f t="shared" si="949"/>
        <v>0.300526069437789</v>
      </c>
      <c r="BS100" s="89">
        <f t="shared" si="949"/>
        <v>0.592121871190612</v>
      </c>
      <c r="BT100" s="89">
        <f t="shared" si="949"/>
        <v>0.168633682706129</v>
      </c>
      <c r="BU100" s="89">
        <f t="shared" si="949"/>
        <v>0.397245534844147</v>
      </c>
      <c r="BV100" s="89">
        <f t="shared" si="949"/>
        <v>0.277302051407109</v>
      </c>
      <c r="BX100" s="89">
        <f t="shared" si="611"/>
        <v>0.625953187503916</v>
      </c>
      <c r="BY100" s="89">
        <f t="shared" ref="BY100:CA100" si="950">SUM(BM100:BO100)</f>
        <v>0.701626942826018</v>
      </c>
      <c r="BZ100" s="89">
        <f t="shared" si="950"/>
        <v>0.658743469798206</v>
      </c>
      <c r="CA100" s="89">
        <f t="shared" si="950"/>
        <v>0.816284853398337</v>
      </c>
      <c r="CC100" s="89">
        <f t="shared" ref="CC100:CF100" si="951">BX100/SUM(BX$92:BX$101)</f>
        <v>0.139425165834412</v>
      </c>
      <c r="CD100" s="89">
        <f t="shared" si="951"/>
        <v>0.169418826734299</v>
      </c>
      <c r="CE100" s="89">
        <f t="shared" si="951"/>
        <v>0.144632161582263</v>
      </c>
      <c r="CF100" s="89">
        <f t="shared" si="951"/>
        <v>0.135952686862495</v>
      </c>
      <c r="CH100" s="89">
        <f t="shared" ref="CH100:CK100" si="952">CC100*LN(CC100)</f>
        <v>-0.274699263473474</v>
      </c>
      <c r="CI100" s="89">
        <f t="shared" si="952"/>
        <v>-0.300783027896898</v>
      </c>
      <c r="CJ100" s="89">
        <f t="shared" si="952"/>
        <v>-0.279655190348188</v>
      </c>
      <c r="CK100" s="89">
        <f t="shared" si="952"/>
        <v>-0.271286563928875</v>
      </c>
      <c r="CR100" s="89">
        <f t="shared" ref="CR100:CU100" si="953">CM$97*BX100</f>
        <v>0.0673548045428086</v>
      </c>
      <c r="CS100" s="89">
        <f t="shared" si="953"/>
        <v>0.177633420861119</v>
      </c>
      <c r="CT100" s="89">
        <f t="shared" si="953"/>
        <v>0.187474938675581</v>
      </c>
      <c r="CU100" s="89">
        <f t="shared" si="953"/>
        <v>0.289477512171889</v>
      </c>
      <c r="CV100" s="87">
        <f t="shared" si="618"/>
        <v>0.721940676251398</v>
      </c>
      <c r="CX100">
        <f t="shared" si="629"/>
        <v>0.18255417976835</v>
      </c>
    </row>
    <row r="101" spans="1:102">
      <c r="A101" s="7" t="s">
        <v>86</v>
      </c>
      <c r="B101" s="9">
        <v>2021</v>
      </c>
      <c r="C101" s="8" t="s">
        <v>84</v>
      </c>
      <c r="D101">
        <v>23749</v>
      </c>
      <c r="E101">
        <v>6.4733536</v>
      </c>
      <c r="F101">
        <v>983490</v>
      </c>
      <c r="G101">
        <v>436</v>
      </c>
      <c r="H101">
        <v>19801</v>
      </c>
      <c r="I101">
        <v>25</v>
      </c>
      <c r="J101">
        <v>33839</v>
      </c>
      <c r="K101">
        <v>21.478115</v>
      </c>
      <c r="L101">
        <v>2824379</v>
      </c>
      <c r="M101">
        <v>12538</v>
      </c>
      <c r="N101">
        <v>578098</v>
      </c>
      <c r="P101" s="90">
        <f t="shared" ref="P101:S101" si="954">(D101-MIN(D$92:D$101))/(MAX(D$92:D$101)-MIN(D$92:D$101))+0.001</f>
        <v>0.001</v>
      </c>
      <c r="Q101" s="91">
        <f t="shared" si="954"/>
        <v>0.933741226256808</v>
      </c>
      <c r="R101" s="91">
        <f t="shared" si="954"/>
        <v>1.001</v>
      </c>
      <c r="S101" s="91">
        <f t="shared" si="871"/>
        <v>1.001</v>
      </c>
      <c r="T101" s="91">
        <f t="shared" si="872"/>
        <v>1.001</v>
      </c>
      <c r="U101" s="91">
        <f t="shared" ref="U101:Z101" si="955">(I101-MIN(I$92:I$101))/(MAX(I$92:I$101)-MIN(I$92:I$101))+0.001</f>
        <v>1.001</v>
      </c>
      <c r="V101" s="108" cm="1">
        <f t="array" ref="V101">(MAX(J$92:J$101-J101)/(MAX(J$92:J$101)-MIN(J$92:J$101))+0.001)</f>
        <v>1.001</v>
      </c>
      <c r="W101" s="108" cm="1">
        <f t="array" ref="W101">(MAX(K$92:K$101-K101)/(MAX(K$92:K$101)-MIN(K$92:K$101))+0.001)</f>
        <v>1.001</v>
      </c>
      <c r="X101" s="91">
        <f t="shared" si="955"/>
        <v>1.001</v>
      </c>
      <c r="Y101" s="91">
        <f t="shared" si="955"/>
        <v>1.001</v>
      </c>
      <c r="Z101" s="91">
        <f t="shared" si="955"/>
        <v>1.001</v>
      </c>
      <c r="AB101" s="89">
        <f t="shared" ref="AB101:AL101" si="956">P101/SUM(P$92:P$101)</f>
        <v>0.000234670180618765</v>
      </c>
      <c r="AC101" s="89">
        <f t="shared" si="956"/>
        <v>0.204357454296795</v>
      </c>
      <c r="AD101" s="89">
        <f t="shared" si="956"/>
        <v>0.2118924534872</v>
      </c>
      <c r="AE101" s="89">
        <f t="shared" si="956"/>
        <v>0.203969754253308</v>
      </c>
      <c r="AF101" s="89">
        <f t="shared" si="956"/>
        <v>0.181913378887135</v>
      </c>
      <c r="AG101" s="89">
        <f t="shared" si="956"/>
        <v>0.128169014084507</v>
      </c>
      <c r="AH101" s="89">
        <f t="shared" si="956"/>
        <v>0.144881269927567</v>
      </c>
      <c r="AI101" s="89">
        <f t="shared" si="956"/>
        <v>0.197583219219979</v>
      </c>
      <c r="AJ101" s="89">
        <f t="shared" si="956"/>
        <v>0.178504011003438</v>
      </c>
      <c r="AK101" s="89">
        <f t="shared" si="956"/>
        <v>0.210749230259431</v>
      </c>
      <c r="AL101" s="89">
        <f t="shared" si="956"/>
        <v>0.230877785191385</v>
      </c>
      <c r="AN101" s="89">
        <f t="shared" ref="AN101:AX101" si="957">AB101*LN(AB101)</f>
        <v>-0.00196121602709444</v>
      </c>
      <c r="AO101" s="89">
        <f t="shared" si="957"/>
        <v>-0.32449605284658</v>
      </c>
      <c r="AP101" s="89">
        <f t="shared" si="957"/>
        <v>-0.328788525325859</v>
      </c>
      <c r="AQ101" s="89">
        <f t="shared" si="957"/>
        <v>-0.324267761966381</v>
      </c>
      <c r="AR101" s="89">
        <f t="shared" si="957"/>
        <v>-0.310021263624059</v>
      </c>
      <c r="AS101" s="89">
        <f t="shared" si="957"/>
        <v>-0.263311122788992</v>
      </c>
      <c r="AT101" s="89">
        <f t="shared" si="957"/>
        <v>-0.279887533923922</v>
      </c>
      <c r="AU101" s="89">
        <f t="shared" si="957"/>
        <v>-0.320400043405438</v>
      </c>
      <c r="AV101" s="89">
        <f t="shared" si="957"/>
        <v>-0.307588152559562</v>
      </c>
      <c r="AW101" s="89">
        <f t="shared" si="957"/>
        <v>-0.328154746442065</v>
      </c>
      <c r="AX101" s="89">
        <f t="shared" si="957"/>
        <v>-0.338436074836767</v>
      </c>
      <c r="AY101" s="81" t="s">
        <v>170</v>
      </c>
      <c r="BL101" s="89">
        <f t="shared" ref="BL101:BV101" si="958">AZ$97*P101</f>
        <v>0.000331657177126975</v>
      </c>
      <c r="BM101" s="89">
        <f t="shared" si="958"/>
        <v>0.488616943884046</v>
      </c>
      <c r="BN101" s="89">
        <f t="shared" si="958"/>
        <v>0.145198414288678</v>
      </c>
      <c r="BO101" s="89">
        <f t="shared" si="958"/>
        <v>0.217255926069113</v>
      </c>
      <c r="BP101" s="89">
        <f t="shared" si="958"/>
        <v>0.510126750112069</v>
      </c>
      <c r="BQ101" s="89">
        <f t="shared" si="958"/>
        <v>0.273617323818817</v>
      </c>
      <c r="BR101" s="89">
        <f t="shared" si="958"/>
        <v>0.329304535099012</v>
      </c>
      <c r="BS101" s="89">
        <f t="shared" si="958"/>
        <v>0.671695464900987</v>
      </c>
      <c r="BT101" s="89">
        <f t="shared" si="958"/>
        <v>0.208486282281539</v>
      </c>
      <c r="BU101" s="89">
        <f t="shared" si="958"/>
        <v>0.460298580966727</v>
      </c>
      <c r="BV101" s="89">
        <f t="shared" si="958"/>
        <v>0.332215136751734</v>
      </c>
      <c r="BX101" s="89">
        <f t="shared" si="611"/>
        <v>0.634147015349852</v>
      </c>
      <c r="BY101" s="89">
        <f t="shared" ref="BY101:CA101" si="959">SUM(BM101:BO101)</f>
        <v>0.851071284241838</v>
      </c>
      <c r="BZ101" s="89">
        <f t="shared" si="959"/>
        <v>0.87258109046986</v>
      </c>
      <c r="CA101" s="89">
        <f t="shared" si="959"/>
        <v>1.001</v>
      </c>
      <c r="CC101" s="89">
        <f t="shared" ref="CC101:CF101" si="960">BX101/SUM(BX$92:BX$101)</f>
        <v>0.141250263667676</v>
      </c>
      <c r="CD101" s="89">
        <f t="shared" si="960"/>
        <v>0.205504506230542</v>
      </c>
      <c r="CE101" s="89">
        <f t="shared" si="960"/>
        <v>0.191581844916237</v>
      </c>
      <c r="CF101" s="89">
        <f t="shared" si="960"/>
        <v>0.166717095120406</v>
      </c>
      <c r="CH101" s="89">
        <f t="shared" ref="CH101:CK101" si="961">CC101*LN(CC101)</f>
        <v>-0.276458129528734</v>
      </c>
      <c r="CI101" s="89">
        <f t="shared" si="961"/>
        <v>-0.32516717382722</v>
      </c>
      <c r="CJ101" s="89">
        <f t="shared" si="961"/>
        <v>-0.31657753697034</v>
      </c>
      <c r="CK101" s="89">
        <f t="shared" si="961"/>
        <v>-0.298666497782125</v>
      </c>
      <c r="CL101" s="81" t="s">
        <v>170</v>
      </c>
      <c r="CR101" s="89">
        <f t="shared" ref="CR101:CU101" si="962">CM$97*BX101</f>
        <v>0.0682364897615087</v>
      </c>
      <c r="CS101" s="89">
        <f t="shared" si="962"/>
        <v>0.215468783179313</v>
      </c>
      <c r="CT101" s="89">
        <f t="shared" si="962"/>
        <v>0.2483320046807</v>
      </c>
      <c r="CU101" s="89">
        <f t="shared" si="962"/>
        <v>0.354982685857406</v>
      </c>
      <c r="CV101" s="87">
        <f t="shared" si="618"/>
        <v>0.887019963478928</v>
      </c>
      <c r="CX101">
        <f t="shared" si="629"/>
        <v>0.231900393930006</v>
      </c>
    </row>
    <row r="102" spans="1:102">
      <c r="A102" s="18" t="s">
        <v>87</v>
      </c>
      <c r="B102" s="19">
        <v>2012</v>
      </c>
      <c r="C102" s="18" t="s">
        <v>84</v>
      </c>
      <c r="D102">
        <v>27923</v>
      </c>
      <c r="E102">
        <v>5.5745443</v>
      </c>
      <c r="F102">
        <v>322047</v>
      </c>
      <c r="G102">
        <v>219</v>
      </c>
      <c r="H102">
        <v>11960</v>
      </c>
      <c r="I102">
        <v>19</v>
      </c>
      <c r="J102">
        <v>19694</v>
      </c>
      <c r="K102">
        <v>52.557953</v>
      </c>
      <c r="L102">
        <v>737500</v>
      </c>
      <c r="M102">
        <v>5755</v>
      </c>
      <c r="N102">
        <v>191251</v>
      </c>
      <c r="O102" s="79"/>
      <c r="P102" s="96">
        <f t="shared" ref="P102:T102" si="963">(D102-MIN(D$102:D$111))/(MAX(D$102:D$111)-MIN(D$102:D$111))+0.001</f>
        <v>0.727582278481013</v>
      </c>
      <c r="Q102" s="96">
        <f t="shared" si="963"/>
        <v>0.001</v>
      </c>
      <c r="R102" s="96">
        <f t="shared" si="963"/>
        <v>0.001</v>
      </c>
      <c r="S102" s="96">
        <f t="shared" si="963"/>
        <v>0.001</v>
      </c>
      <c r="T102" s="96">
        <f t="shared" si="963"/>
        <v>0.001</v>
      </c>
      <c r="U102" s="96">
        <f t="shared" ref="U102:Z102" si="964">(I102-MIN(I$102:I$111))/(MAX(I$102:I$111)-MIN(I$102:I$111))+0.001</f>
        <v>0.001</v>
      </c>
      <c r="V102" s="108" cm="1">
        <f t="array" ref="V102">(MAX(J$102:J$111-J102)/(MAX(J$102:J$111)-MIN(J$102:J$111))+0.001)</f>
        <v>0.626725770433229</v>
      </c>
      <c r="W102" s="108" cm="1">
        <f t="array" ref="W102">(MAX(K$102:K$111-K102)/(MAX(K$102:K$111)-MIN(K$102:K$111))+0.001)</f>
        <v>0.0314278243578551</v>
      </c>
      <c r="X102" s="96">
        <f t="shared" si="964"/>
        <v>0.001</v>
      </c>
      <c r="Y102" s="96">
        <f t="shared" si="964"/>
        <v>0.001</v>
      </c>
      <c r="Z102" s="96">
        <f t="shared" si="964"/>
        <v>0.001</v>
      </c>
      <c r="AA102" s="79"/>
      <c r="AB102" s="95">
        <f t="shared" ref="AB102:AL102" si="965">P102/SUM(P$102:P$111)</f>
        <v>0.112090719397804</v>
      </c>
      <c r="AC102" s="95">
        <f t="shared" si="965"/>
        <v>0.000202774423828207</v>
      </c>
      <c r="AD102" s="95">
        <f t="shared" si="965"/>
        <v>0.0002359542927159</v>
      </c>
      <c r="AE102" s="95">
        <f t="shared" si="965"/>
        <v>0.000253384766659103</v>
      </c>
      <c r="AF102" s="95">
        <f t="shared" si="965"/>
        <v>0.000183176770862752</v>
      </c>
      <c r="AG102" s="95">
        <f t="shared" si="965"/>
        <v>0.000258588843738456</v>
      </c>
      <c r="AH102" s="95">
        <f t="shared" si="965"/>
        <v>0.112064367071945</v>
      </c>
      <c r="AI102" s="95">
        <f t="shared" si="965"/>
        <v>0.0065413456199351</v>
      </c>
      <c r="AJ102" s="95">
        <f t="shared" si="965"/>
        <v>0.000232238338134298</v>
      </c>
      <c r="AK102" s="95">
        <f t="shared" si="965"/>
        <v>0.000194497377600863</v>
      </c>
      <c r="AL102" s="95">
        <f t="shared" si="965"/>
        <v>0.000232144283963615</v>
      </c>
      <c r="AM102" s="79"/>
      <c r="AN102" s="89">
        <f t="shared" ref="AN102:AX102" si="966">AB102*LN(AB102)</f>
        <v>-0.245304569554893</v>
      </c>
      <c r="AO102" s="89">
        <f t="shared" si="966"/>
        <v>-0.00172427536299673</v>
      </c>
      <c r="AP102" s="89">
        <f t="shared" si="966"/>
        <v>-0.00197066015599769</v>
      </c>
      <c r="AQ102" s="89">
        <f t="shared" si="966"/>
        <v>-0.00209817825548029</v>
      </c>
      <c r="AR102" s="89">
        <f t="shared" si="966"/>
        <v>-0.00157624690428429</v>
      </c>
      <c r="AS102" s="89">
        <f t="shared" si="966"/>
        <v>-0.00213601398725051</v>
      </c>
      <c r="AT102" s="89">
        <f t="shared" si="966"/>
        <v>-0.245273248121174</v>
      </c>
      <c r="AU102" s="89">
        <f t="shared" si="966"/>
        <v>-0.0329004329275409</v>
      </c>
      <c r="AV102" s="89">
        <f t="shared" si="966"/>
        <v>-0.00194331151649161</v>
      </c>
      <c r="AW102" s="89">
        <f t="shared" si="966"/>
        <v>-0.00166199796158442</v>
      </c>
      <c r="AX102" s="89">
        <f t="shared" si="966"/>
        <v>-0.00194261853016664</v>
      </c>
      <c r="AY102" s="89"/>
      <c r="AZ102" s="89">
        <f t="shared" ref="AZ102:BJ102" si="967">SUM(AN102:AN111)</f>
        <v>-2.13844369903464</v>
      </c>
      <c r="BA102" s="89">
        <f t="shared" si="967"/>
        <v>-1.95218713628644</v>
      </c>
      <c r="BB102" s="89">
        <f t="shared" si="967"/>
        <v>-1.99385119372122</v>
      </c>
      <c r="BC102" s="89">
        <f t="shared" si="967"/>
        <v>-1.98501585764556</v>
      </c>
      <c r="BD102" s="89">
        <f t="shared" si="967"/>
        <v>-1.93787223999915</v>
      </c>
      <c r="BE102" s="89">
        <f t="shared" si="967"/>
        <v>-1.99532622442509</v>
      </c>
      <c r="BF102" s="89">
        <f t="shared" si="967"/>
        <v>-2.080514134943</v>
      </c>
      <c r="BG102" s="89">
        <f t="shared" si="967"/>
        <v>-2.02313840141978</v>
      </c>
      <c r="BH102" s="89">
        <f t="shared" si="967"/>
        <v>-1.99146571756685</v>
      </c>
      <c r="BI102" s="89">
        <f t="shared" si="967"/>
        <v>-2.06708407407468</v>
      </c>
      <c r="BJ102" s="89">
        <f t="shared" si="967"/>
        <v>-1.98401392160617</v>
      </c>
      <c r="BK102" s="79"/>
      <c r="BL102" s="95">
        <f t="shared" ref="BL102:BV102" si="968">AZ$107*P102</f>
        <v>0.167298276544599</v>
      </c>
      <c r="BM102" s="95">
        <f t="shared" si="968"/>
        <v>0.000529480671368852</v>
      </c>
      <c r="BN102" s="95">
        <f t="shared" si="968"/>
        <v>0.000240582067248325</v>
      </c>
      <c r="BO102" s="95">
        <f t="shared" si="968"/>
        <v>0.000200806821467275</v>
      </c>
      <c r="BP102" s="95">
        <f t="shared" si="968"/>
        <v>0.000497775922814525</v>
      </c>
      <c r="BQ102" s="95">
        <f t="shared" si="968"/>
        <v>0.0003014172557182</v>
      </c>
      <c r="BR102" s="95">
        <f t="shared" si="968"/>
        <v>0.217097146306711</v>
      </c>
      <c r="BS102" s="95">
        <f t="shared" si="968"/>
        <v>0.0205412591253412</v>
      </c>
      <c r="BT102" s="95">
        <f t="shared" si="968"/>
        <v>0.000234590998938981</v>
      </c>
      <c r="BU102" s="95">
        <f t="shared" si="968"/>
        <v>0.000426729424255656</v>
      </c>
      <c r="BV102" s="95">
        <f t="shared" si="968"/>
        <v>0.000338679576805363</v>
      </c>
      <c r="BW102" s="121"/>
      <c r="BX102" s="95">
        <f t="shared" si="611"/>
        <v>0.168068339283216</v>
      </c>
      <c r="BY102" s="95">
        <f t="shared" ref="BY102:CA102" si="969">SUM(BM102:BO102)</f>
        <v>0.000970869560084451</v>
      </c>
      <c r="BZ102" s="95">
        <f t="shared" si="969"/>
        <v>0.000939164811530124</v>
      </c>
      <c r="CA102" s="95">
        <f t="shared" si="969"/>
        <v>0.001</v>
      </c>
      <c r="CB102" s="79"/>
      <c r="CC102" s="95">
        <f t="shared" ref="CC102:CF102" si="970">BX102/SUM(BX$102:BX$111)</f>
        <v>0.0328045794274884</v>
      </c>
      <c r="CD102" s="95">
        <f t="shared" si="970"/>
        <v>0.000219490302474188</v>
      </c>
      <c r="CE102" s="95">
        <f t="shared" si="970"/>
        <v>0.000207340709671848</v>
      </c>
      <c r="CF102" s="95">
        <f t="shared" si="970"/>
        <v>0.000213877060471925</v>
      </c>
      <c r="CG102" s="79"/>
      <c r="CH102" s="89">
        <f t="shared" ref="CH102:CK102" si="971">CC102*LN(CC102)</f>
        <v>-0.112099387498781</v>
      </c>
      <c r="CI102" s="89">
        <f t="shared" si="971"/>
        <v>-0.00184903075625485</v>
      </c>
      <c r="CJ102" s="89">
        <f t="shared" si="971"/>
        <v>-0.00175848707457913</v>
      </c>
      <c r="CK102" s="89">
        <f t="shared" si="971"/>
        <v>-0.00180728451460844</v>
      </c>
      <c r="CL102" s="89"/>
      <c r="CM102" s="89">
        <f t="shared" ref="CM102:CP102" si="972">SUM(CH102:CH111)</f>
        <v>-2.11624078017517</v>
      </c>
      <c r="CN102" s="89">
        <f t="shared" si="972"/>
        <v>-2.02046309800213</v>
      </c>
      <c r="CO102" s="89">
        <f t="shared" si="972"/>
        <v>-2.01478016012773</v>
      </c>
      <c r="CP102" s="89">
        <f t="shared" si="972"/>
        <v>-2.06838860131152</v>
      </c>
      <c r="CQ102" s="79"/>
      <c r="CR102" s="95">
        <f t="shared" ref="CR102:CU102" si="973">CM$107*BX102</f>
        <v>0.0270192316959941</v>
      </c>
      <c r="CS102" s="95">
        <f t="shared" si="973"/>
        <v>0.000183746915617373</v>
      </c>
      <c r="CT102" s="95">
        <f t="shared" si="973"/>
        <v>0.000274467103929079</v>
      </c>
      <c r="CU102" s="95">
        <f t="shared" si="973"/>
        <v>0.000357730547683943</v>
      </c>
      <c r="CV102" s="87">
        <f t="shared" si="618"/>
        <v>0.0278351762632245</v>
      </c>
      <c r="CW102" s="80">
        <f>AVERAGE(CV102:CV111)</f>
        <v>0.46571430240498</v>
      </c>
      <c r="CX102">
        <f t="shared" si="629"/>
        <v>0.000316098825806511</v>
      </c>
    </row>
    <row r="103" spans="1:102">
      <c r="A103" s="18" t="s">
        <v>87</v>
      </c>
      <c r="B103" s="19">
        <v>2013</v>
      </c>
      <c r="C103" s="18" t="s">
        <v>84</v>
      </c>
      <c r="D103">
        <v>27732</v>
      </c>
      <c r="E103">
        <v>5.6839031</v>
      </c>
      <c r="F103">
        <v>356278</v>
      </c>
      <c r="G103">
        <v>271</v>
      </c>
      <c r="H103">
        <v>12520</v>
      </c>
      <c r="I103">
        <v>21</v>
      </c>
      <c r="J103">
        <v>21910</v>
      </c>
      <c r="K103">
        <v>53.560795</v>
      </c>
      <c r="L103">
        <v>850500</v>
      </c>
      <c r="M103">
        <v>6618</v>
      </c>
      <c r="N103">
        <v>209442</v>
      </c>
      <c r="P103" s="90">
        <f t="shared" ref="P103:S103" si="974">(D103-MIN(D$102:D$111))/(MAX(D$102:D$111)-MIN(D$102:D$111))+0.001</f>
        <v>0.244037974683544</v>
      </c>
      <c r="Q103" s="90">
        <f t="shared" si="974"/>
        <v>0.325543709270222</v>
      </c>
      <c r="R103" s="90">
        <f t="shared" si="974"/>
        <v>0.101341791149778</v>
      </c>
      <c r="S103" s="90">
        <f t="shared" ref="S103:S111" si="975">(G103-MIN(G$102:G$111))/(MAX(G$102:G$111)-MIN(G$102:G$111))+0.001</f>
        <v>0.195029850746269</v>
      </c>
      <c r="T103" s="90">
        <f t="shared" ref="T103:T111" si="976">(H103-MIN(H$102:H$111))/(MAX(H$102:H$111)-MIN(H$102:H$111))+0.001</f>
        <v>0.0413458213256484</v>
      </c>
      <c r="U103" s="90">
        <f t="shared" ref="U103:Z103" si="977">(I103-MIN(I$102:I$111))/(MAX(I$102:I$111)-MIN(I$102:I$111))+0.001</f>
        <v>0.286714285714286</v>
      </c>
      <c r="V103" s="108" cm="1">
        <f t="array" ref="V103">(MAX(J$102:J$111-J103)/(MAX(J$102:J$111)-MIN(J$102:J$111))+0.001)</f>
        <v>0.296816584784874</v>
      </c>
      <c r="W103" s="108" cm="1">
        <f t="array" ref="W103">(MAX(K$102:K$111-K103)/(MAX(K$102:K$111)-MIN(K$102:K$111))+0.001)</f>
        <v>0.001</v>
      </c>
      <c r="X103" s="90">
        <f t="shared" si="977"/>
        <v>0.0958366082736128</v>
      </c>
      <c r="Y103" s="90">
        <f t="shared" si="977"/>
        <v>0.129479976179842</v>
      </c>
      <c r="Z103" s="90">
        <f t="shared" si="977"/>
        <v>0.096956745351444</v>
      </c>
      <c r="AB103" s="89">
        <f t="shared" ref="AB103:AL103" si="978">P103/SUM(P$102:P$111)</f>
        <v>0.0375962869790753</v>
      </c>
      <c r="AC103" s="89">
        <f t="shared" si="978"/>
        <v>0.0660119380781666</v>
      </c>
      <c r="AD103" s="89">
        <f t="shared" si="978"/>
        <v>0.0239120306533084</v>
      </c>
      <c r="AE103" s="89">
        <f t="shared" si="978"/>
        <v>0.049417593222903</v>
      </c>
      <c r="AF103" s="89">
        <f t="shared" si="978"/>
        <v>0.00757359403910059</v>
      </c>
      <c r="AG103" s="89">
        <f t="shared" si="978"/>
        <v>0.0741411156261544</v>
      </c>
      <c r="AH103" s="89">
        <f t="shared" si="978"/>
        <v>0.0530735519099208</v>
      </c>
      <c r="AI103" s="89">
        <f t="shared" si="978"/>
        <v>0.000208138671816783</v>
      </c>
      <c r="AJ103" s="89">
        <f t="shared" si="978"/>
        <v>0.0222569346378916</v>
      </c>
      <c r="AK103" s="89">
        <f t="shared" si="978"/>
        <v>0.0251835158188015</v>
      </c>
      <c r="AL103" s="89">
        <f t="shared" si="978"/>
        <v>0.0225079542250535</v>
      </c>
      <c r="AN103" s="89">
        <f t="shared" ref="AN103:AX103" si="979">AB103*LN(AB103)</f>
        <v>-0.123347777534471</v>
      </c>
      <c r="AO103" s="89">
        <f t="shared" si="979"/>
        <v>-0.179415145177971</v>
      </c>
      <c r="AP103" s="89">
        <f t="shared" si="979"/>
        <v>-0.0892725432958226</v>
      </c>
      <c r="AQ103" s="89">
        <f t="shared" si="979"/>
        <v>-0.148620880452459</v>
      </c>
      <c r="AR103" s="89">
        <f t="shared" si="979"/>
        <v>-0.0369825227626978</v>
      </c>
      <c r="AS103" s="89">
        <f t="shared" si="979"/>
        <v>-0.192899245026254</v>
      </c>
      <c r="AT103" s="89">
        <f t="shared" si="979"/>
        <v>-0.155828011485676</v>
      </c>
      <c r="AU103" s="89">
        <f t="shared" si="979"/>
        <v>-0.00176445521329272</v>
      </c>
      <c r="AV103" s="89">
        <f t="shared" si="979"/>
        <v>-0.0846898987103522</v>
      </c>
      <c r="AW103" s="89">
        <f t="shared" si="979"/>
        <v>-0.0927147663485127</v>
      </c>
      <c r="AX103" s="89">
        <f t="shared" si="979"/>
        <v>-0.0853926239276102</v>
      </c>
      <c r="AY103" s="95" t="s">
        <v>181</v>
      </c>
      <c r="AZ103" s="97">
        <f t="shared" ref="AZ103:BJ103" si="980">-1/LN(10)*AZ102</f>
        <v>0.928714298351523</v>
      </c>
      <c r="BA103" s="97">
        <f t="shared" si="980"/>
        <v>0.84782410093171</v>
      </c>
      <c r="BB103" s="97">
        <f t="shared" si="980"/>
        <v>0.865918571169337</v>
      </c>
      <c r="BC103" s="97">
        <f t="shared" si="980"/>
        <v>0.862081433465916</v>
      </c>
      <c r="BD103" s="97">
        <f t="shared" si="980"/>
        <v>0.841607220465125</v>
      </c>
      <c r="BE103" s="97">
        <f t="shared" si="980"/>
        <v>0.866559168864665</v>
      </c>
      <c r="BF103" s="97">
        <f t="shared" si="980"/>
        <v>0.903555808327461</v>
      </c>
      <c r="BG103" s="97">
        <f t="shared" si="980"/>
        <v>0.878637843863175</v>
      </c>
      <c r="BH103" s="97">
        <f t="shared" si="980"/>
        <v>0.864882572038782</v>
      </c>
      <c r="BI103" s="97">
        <f t="shared" si="980"/>
        <v>0.897723207000727</v>
      </c>
      <c r="BJ103" s="97">
        <f t="shared" si="980"/>
        <v>0.861646298172792</v>
      </c>
      <c r="BL103" s="89">
        <f t="shared" ref="BL103:BV103" si="981">AZ$107*P103</f>
        <v>0.056113423572145</v>
      </c>
      <c r="BM103" s="89">
        <f t="shared" si="981"/>
        <v>0.172369101744303</v>
      </c>
      <c r="BN103" s="89">
        <f t="shared" si="981"/>
        <v>0.0243810176134616</v>
      </c>
      <c r="BO103" s="89">
        <f t="shared" si="981"/>
        <v>0.0391633244195953</v>
      </c>
      <c r="BP103" s="89">
        <f t="shared" si="981"/>
        <v>0.0205809543648991</v>
      </c>
      <c r="BQ103" s="89">
        <f t="shared" si="981"/>
        <v>0.0864206331752041</v>
      </c>
      <c r="BR103" s="89">
        <f t="shared" si="981"/>
        <v>0.102816952123665</v>
      </c>
      <c r="BS103" s="89">
        <f t="shared" si="981"/>
        <v>0.000653601054003825</v>
      </c>
      <c r="BT103" s="89">
        <f t="shared" si="981"/>
        <v>0.0224824056698306</v>
      </c>
      <c r="BU103" s="89">
        <f t="shared" si="981"/>
        <v>0.0552529156878601</v>
      </c>
      <c r="BV103" s="89">
        <f t="shared" si="981"/>
        <v>0.0328372694840524</v>
      </c>
      <c r="BX103" s="89">
        <f t="shared" si="611"/>
        <v>0.25286354292991</v>
      </c>
      <c r="BY103" s="89">
        <f t="shared" ref="BY103:CA103" si="982">SUM(BM103:BO103)</f>
        <v>0.23591344377736</v>
      </c>
      <c r="BZ103" s="89">
        <f t="shared" si="982"/>
        <v>0.0841252963979559</v>
      </c>
      <c r="CA103" s="89">
        <f t="shared" si="982"/>
        <v>0.146164911959698</v>
      </c>
      <c r="CC103" s="89">
        <f t="shared" ref="CC103:CF103" si="983">BX103/SUM(BX$102:BX$111)</f>
        <v>0.0493554122908425</v>
      </c>
      <c r="CD103" s="89">
        <f t="shared" si="983"/>
        <v>0.0533343666969186</v>
      </c>
      <c r="CE103" s="89">
        <f t="shared" si="983"/>
        <v>0.0185724576159201</v>
      </c>
      <c r="CF103" s="89">
        <f t="shared" si="983"/>
        <v>0.031261321714078</v>
      </c>
      <c r="CH103" s="89">
        <f t="shared" ref="CH103:CK103" si="984">CC103*LN(CC103)</f>
        <v>-0.14849601627947</v>
      </c>
      <c r="CI103" s="89">
        <f t="shared" si="984"/>
        <v>-0.156332329077498</v>
      </c>
      <c r="CJ103" s="89">
        <f t="shared" si="984"/>
        <v>-0.0740312195596445</v>
      </c>
      <c r="CK103" s="89">
        <f t="shared" si="984"/>
        <v>-0.108332161268723</v>
      </c>
      <c r="CL103" s="95" t="s">
        <v>181</v>
      </c>
      <c r="CM103" s="97">
        <f t="shared" ref="CM103:CP103" si="985">-1/LN(10)*CM102</f>
        <v>0.919071693208708</v>
      </c>
      <c r="CN103" s="97">
        <f t="shared" si="985"/>
        <v>0.877475974351473</v>
      </c>
      <c r="CO103" s="97">
        <f t="shared" si="985"/>
        <v>0.875007905791625</v>
      </c>
      <c r="CP103" s="97">
        <f t="shared" si="985"/>
        <v>0.898289755981177</v>
      </c>
      <c r="CR103" s="89">
        <f t="shared" ref="CR103:CU103" si="986">CM$107*BX103</f>
        <v>0.0406511939311788</v>
      </c>
      <c r="CS103" s="89">
        <f t="shared" si="986"/>
        <v>0.0446490130383651</v>
      </c>
      <c r="CT103" s="89">
        <f t="shared" si="986"/>
        <v>0.0245852763924405</v>
      </c>
      <c r="CU103" s="89">
        <f t="shared" si="986"/>
        <v>0.0522876540075183</v>
      </c>
      <c r="CV103" s="87">
        <f t="shared" si="618"/>
        <v>0.162173137369503</v>
      </c>
      <c r="CX103">
        <f t="shared" si="629"/>
        <v>0.042650103484772</v>
      </c>
    </row>
    <row r="104" spans="1:102">
      <c r="A104" s="18" t="s">
        <v>87</v>
      </c>
      <c r="B104" s="19">
        <v>2014</v>
      </c>
      <c r="C104" s="18" t="s">
        <v>84</v>
      </c>
      <c r="D104">
        <v>27636</v>
      </c>
      <c r="E104">
        <v>5.6521928</v>
      </c>
      <c r="F104">
        <v>380783</v>
      </c>
      <c r="G104">
        <v>323</v>
      </c>
      <c r="H104">
        <v>13080</v>
      </c>
      <c r="I104">
        <v>22</v>
      </c>
      <c r="J104">
        <v>23897</v>
      </c>
      <c r="K104">
        <v>45.627312</v>
      </c>
      <c r="L104">
        <v>944000</v>
      </c>
      <c r="M104">
        <v>7419</v>
      </c>
      <c r="N104">
        <v>224026</v>
      </c>
      <c r="P104" s="90">
        <f t="shared" ref="P104:S104" si="987">(D104-MIN(D$102:D$111))/(MAX(D$102:D$111)-MIN(D$102:D$111))+0.001</f>
        <v>0.001</v>
      </c>
      <c r="Q104" s="90">
        <f t="shared" si="987"/>
        <v>0.231437168378482</v>
      </c>
      <c r="R104" s="90">
        <f t="shared" si="987"/>
        <v>0.173173627559037</v>
      </c>
      <c r="S104" s="90">
        <f t="shared" si="975"/>
        <v>0.389059701492537</v>
      </c>
      <c r="T104" s="90">
        <f t="shared" si="976"/>
        <v>0.0816916426512968</v>
      </c>
      <c r="U104" s="90">
        <f t="shared" ref="U104:Z104" si="988">(I104-MIN(I$102:I$111))/(MAX(I$102:I$111)-MIN(I$102:I$111))+0.001</f>
        <v>0.429571428571429</v>
      </c>
      <c r="V104" s="108" cm="1">
        <f t="array" ref="V104">(MAX(J$102:J$111-J104)/(MAX(J$102:J$111)-MIN(J$102:J$111))+0.001)</f>
        <v>0.001</v>
      </c>
      <c r="W104" s="108" cm="1">
        <f t="array" ref="W104">(MAX(K$102:K$111-K104)/(MAX(K$102:K$111)-MIN(K$102:K$111))+0.001)</f>
        <v>0.241714516613813</v>
      </c>
      <c r="X104" s="90">
        <f t="shared" si="988"/>
        <v>0.174307607154877</v>
      </c>
      <c r="Y104" s="90">
        <f t="shared" si="988"/>
        <v>0.248729641208873</v>
      </c>
      <c r="Z104" s="90">
        <f t="shared" si="988"/>
        <v>0.173886720295398</v>
      </c>
      <c r="AB104" s="89">
        <f t="shared" ref="AB104:AL104" si="989">P104/SUM(P$102:P$111)</f>
        <v>0.000154059166520408</v>
      </c>
      <c r="AC104" s="89">
        <f t="shared" si="989"/>
        <v>0.0469295384703784</v>
      </c>
      <c r="AD104" s="89">
        <f t="shared" si="989"/>
        <v>0.0408610608077391</v>
      </c>
      <c r="AE104" s="89">
        <f t="shared" si="989"/>
        <v>0.0985818016791468</v>
      </c>
      <c r="AF104" s="89">
        <f t="shared" si="989"/>
        <v>0.0149640113073384</v>
      </c>
      <c r="AG104" s="89">
        <f t="shared" si="989"/>
        <v>0.111082379017362</v>
      </c>
      <c r="AH104" s="89">
        <f t="shared" si="989"/>
        <v>0.000178809253358896</v>
      </c>
      <c r="AI104" s="89">
        <f t="shared" si="989"/>
        <v>0.0503101384468346</v>
      </c>
      <c r="AJ104" s="89">
        <f t="shared" si="989"/>
        <v>0.0404809090098146</v>
      </c>
      <c r="AK104" s="89">
        <f t="shared" si="989"/>
        <v>0.0483772629467294</v>
      </c>
      <c r="AL104" s="89">
        <f t="shared" si="989"/>
        <v>0.0403668081737565</v>
      </c>
      <c r="AN104" s="89">
        <f t="shared" ref="AN104:AX104" si="990">AB104*LN(AB104)</f>
        <v>-0.00135235814399844</v>
      </c>
      <c r="AO104" s="89">
        <f t="shared" si="990"/>
        <v>-0.143562525803762</v>
      </c>
      <c r="AP104" s="89">
        <f t="shared" si="990"/>
        <v>-0.130656417977987</v>
      </c>
      <c r="AQ104" s="89">
        <f t="shared" si="990"/>
        <v>-0.228401080995312</v>
      </c>
      <c r="AR104" s="89">
        <f t="shared" si="990"/>
        <v>-0.0628803797581078</v>
      </c>
      <c r="AS104" s="89">
        <f t="shared" si="990"/>
        <v>-0.244101661664455</v>
      </c>
      <c r="AT104" s="89">
        <f t="shared" si="990"/>
        <v>-0.00154297918978753</v>
      </c>
      <c r="AU104" s="89">
        <f t="shared" si="990"/>
        <v>-0.150404607109339</v>
      </c>
      <c r="AV104" s="89">
        <f t="shared" si="990"/>
        <v>-0.129819230968547</v>
      </c>
      <c r="AW104" s="89">
        <f t="shared" si="990"/>
        <v>-0.146521442624529</v>
      </c>
      <c r="AX104" s="89">
        <f t="shared" si="990"/>
        <v>-0.129567258048422</v>
      </c>
      <c r="AY104" s="109" t="s">
        <v>182</v>
      </c>
      <c r="AZ104">
        <f t="shared" ref="AZ104:BJ104" si="991">1-AZ103</f>
        <v>0.0712857016484771</v>
      </c>
      <c r="BA104">
        <f t="shared" si="991"/>
        <v>0.15217589906829</v>
      </c>
      <c r="BB104">
        <f t="shared" si="991"/>
        <v>0.134081428830663</v>
      </c>
      <c r="BC104">
        <f t="shared" si="991"/>
        <v>0.137918566534084</v>
      </c>
      <c r="BD104">
        <f t="shared" si="991"/>
        <v>0.158392779534875</v>
      </c>
      <c r="BE104">
        <f t="shared" si="991"/>
        <v>0.133440831135335</v>
      </c>
      <c r="BF104">
        <f t="shared" si="991"/>
        <v>0.0964441916725388</v>
      </c>
      <c r="BG104">
        <f t="shared" si="991"/>
        <v>0.121362156136825</v>
      </c>
      <c r="BH104">
        <f t="shared" si="991"/>
        <v>0.135117427961218</v>
      </c>
      <c r="BI104">
        <f t="shared" si="991"/>
        <v>0.102276792999273</v>
      </c>
      <c r="BJ104">
        <f t="shared" si="991"/>
        <v>0.138353701827208</v>
      </c>
      <c r="BL104" s="89">
        <f t="shared" ref="BL104:BV104" si="992">AZ$107*P104</f>
        <v>0.000229937261382824</v>
      </c>
      <c r="BM104" s="89">
        <f t="shared" si="992"/>
        <v>0.122541507292745</v>
      </c>
      <c r="BN104" s="89">
        <f t="shared" si="992"/>
        <v>0.0416624693110446</v>
      </c>
      <c r="BO104" s="89">
        <f t="shared" si="992"/>
        <v>0.0781258420177231</v>
      </c>
      <c r="BP104" s="89">
        <f t="shared" si="992"/>
        <v>0.0406641328069836</v>
      </c>
      <c r="BQ104" s="89">
        <f t="shared" si="992"/>
        <v>0.129480241134947</v>
      </c>
      <c r="BR104" s="89">
        <f t="shared" si="992"/>
        <v>0.000346398945996175</v>
      </c>
      <c r="BS104" s="89">
        <f t="shared" si="992"/>
        <v>0.157984862826813</v>
      </c>
      <c r="BT104" s="89">
        <f t="shared" si="992"/>
        <v>0.0408909956851261</v>
      </c>
      <c r="BU104" s="89">
        <f t="shared" si="992"/>
        <v>0.106140256588378</v>
      </c>
      <c r="BV104" s="89">
        <f t="shared" si="992"/>
        <v>0.0588918808417179</v>
      </c>
      <c r="BX104" s="89">
        <f t="shared" si="611"/>
        <v>0.164433913865172</v>
      </c>
      <c r="BY104" s="89">
        <f t="shared" ref="BY104:CA104" si="993">SUM(BM104:BO104)</f>
        <v>0.242329818621512</v>
      </c>
      <c r="BZ104" s="89">
        <f t="shared" si="993"/>
        <v>0.160452444135751</v>
      </c>
      <c r="CA104" s="89">
        <f t="shared" si="993"/>
        <v>0.248270215959654</v>
      </c>
      <c r="CC104" s="89">
        <f t="shared" ref="CC104:CF104" si="994">BX104/SUM(BX$102:BX$111)</f>
        <v>0.0320951906288128</v>
      </c>
      <c r="CD104" s="89">
        <f t="shared" si="994"/>
        <v>0.0547849550284842</v>
      </c>
      <c r="CE104" s="89">
        <f t="shared" si="994"/>
        <v>0.0354233072057792</v>
      </c>
      <c r="CF104" s="89">
        <f t="shared" si="994"/>
        <v>0.0530993039921807</v>
      </c>
      <c r="CH104" s="89">
        <f t="shared" ref="CH104:CK104" si="995">CC104*LN(CC104)</f>
        <v>-0.110376935955887</v>
      </c>
      <c r="CI104" s="89">
        <f t="shared" si="995"/>
        <v>-0.159114117989138</v>
      </c>
      <c r="CJ104" s="89">
        <f t="shared" si="995"/>
        <v>-0.118327493953656</v>
      </c>
      <c r="CK104" s="89">
        <f t="shared" si="995"/>
        <v>-0.15587786324176</v>
      </c>
      <c r="CL104" s="109" t="s">
        <v>182</v>
      </c>
      <c r="CM104">
        <f t="shared" ref="CM104:CP104" si="996">1-CM103</f>
        <v>0.0809283067912921</v>
      </c>
      <c r="CN104">
        <f t="shared" si="996"/>
        <v>0.122524025648527</v>
      </c>
      <c r="CO104">
        <f t="shared" si="996"/>
        <v>0.124992094208375</v>
      </c>
      <c r="CP104">
        <f t="shared" si="996"/>
        <v>0.101710244018823</v>
      </c>
      <c r="CR104" s="89">
        <f t="shared" ref="CR104:CU104" si="997">CM$107*BX104</f>
        <v>0.0264349492376158</v>
      </c>
      <c r="CS104" s="89">
        <f t="shared" si="997"/>
        <v>0.0458633770842986</v>
      </c>
      <c r="CT104" s="89">
        <f t="shared" si="997"/>
        <v>0.0468915754930512</v>
      </c>
      <c r="CU104" s="89">
        <f t="shared" si="997"/>
        <v>0.0888138403288579</v>
      </c>
      <c r="CV104" s="87">
        <f t="shared" si="618"/>
        <v>0.208003742143824</v>
      </c>
      <c r="CX104">
        <f t="shared" si="629"/>
        <v>0.0463774762886749</v>
      </c>
    </row>
    <row r="105" spans="1:102">
      <c r="A105" s="18" t="s">
        <v>87</v>
      </c>
      <c r="B105" s="19">
        <v>2015</v>
      </c>
      <c r="C105" s="18" t="s">
        <v>84</v>
      </c>
      <c r="D105">
        <v>27790</v>
      </c>
      <c r="E105">
        <v>5.6518532</v>
      </c>
      <c r="F105">
        <v>398639</v>
      </c>
      <c r="G105">
        <v>326</v>
      </c>
      <c r="H105">
        <v>13705</v>
      </c>
      <c r="I105">
        <v>23</v>
      </c>
      <c r="J105">
        <v>23273</v>
      </c>
      <c r="K105">
        <v>39.081188</v>
      </c>
      <c r="L105">
        <v>1002600</v>
      </c>
      <c r="M105">
        <v>8164</v>
      </c>
      <c r="N105">
        <v>233456</v>
      </c>
      <c r="P105" s="90">
        <f t="shared" ref="P105:S105" si="998">(D105-MIN(D$102:D$111))/(MAX(D$102:D$111)-MIN(D$102:D$111))+0.001</f>
        <v>0.390873417721519</v>
      </c>
      <c r="Q105" s="90">
        <f t="shared" si="998"/>
        <v>0.230429338705258</v>
      </c>
      <c r="R105" s="90">
        <f t="shared" si="998"/>
        <v>0.22551516075323</v>
      </c>
      <c r="S105" s="90">
        <f t="shared" si="975"/>
        <v>0.400253731343284</v>
      </c>
      <c r="T105" s="90">
        <f t="shared" si="976"/>
        <v>0.126720461095101</v>
      </c>
      <c r="U105" s="90">
        <f t="shared" ref="U105:Z105" si="999">(I105-MIN(I$102:I$111))/(MAX(I$102:I$111)-MIN(I$102:I$111))+0.001</f>
        <v>0.572428571428571</v>
      </c>
      <c r="V105" s="108" cm="1">
        <f t="array" ref="V105">(MAX(J$102:J$111-J105)/(MAX(J$102:J$111)-MIN(J$102:J$111))+0.001)</f>
        <v>0.0938986154533274</v>
      </c>
      <c r="W105" s="108" cm="1">
        <f t="array" ref="W105">(MAX(K$102:K$111-K105)/(MAX(K$102:K$111)-MIN(K$102:K$111))+0.001)</f>
        <v>0.440334350343094</v>
      </c>
      <c r="X105" s="90">
        <f t="shared" si="999"/>
        <v>0.223488361533936</v>
      </c>
      <c r="Y105" s="90">
        <f t="shared" si="999"/>
        <v>0.359642251004913</v>
      </c>
      <c r="Z105" s="90">
        <f t="shared" si="999"/>
        <v>0.223629566134775</v>
      </c>
      <c r="AB105" s="89">
        <f t="shared" ref="AB105:AL105" si="1000">P105/SUM(P$102:P$111)</f>
        <v>0.0602176329491605</v>
      </c>
      <c r="AC105" s="89">
        <f t="shared" si="1000"/>
        <v>0.0467251763890733</v>
      </c>
      <c r="AD105" s="89">
        <f t="shared" si="1000"/>
        <v>0.0532112702522408</v>
      </c>
      <c r="AE105" s="89">
        <f t="shared" si="1000"/>
        <v>0.101418198320853</v>
      </c>
      <c r="AF105" s="89">
        <f t="shared" si="1000"/>
        <v>0.0232122448656396</v>
      </c>
      <c r="AG105" s="89">
        <f t="shared" si="1000"/>
        <v>0.14802364240857</v>
      </c>
      <c r="AH105" s="89">
        <f t="shared" si="1000"/>
        <v>0.0167899413206436</v>
      </c>
      <c r="AI105" s="89">
        <f t="shared" si="1000"/>
        <v>0.0916506068357175</v>
      </c>
      <c r="AJ105" s="89">
        <f t="shared" si="1000"/>
        <v>0.0519025656749985</v>
      </c>
      <c r="AK105" s="89">
        <f t="shared" si="1000"/>
        <v>0.069949474694927</v>
      </c>
      <c r="AL105" s="89">
        <f t="shared" si="1000"/>
        <v>0.0519143255034513</v>
      </c>
      <c r="AN105" s="89">
        <f t="shared" ref="AN105:AX105" si="1001">AB105*LN(AB105)</f>
        <v>-0.16919890670345</v>
      </c>
      <c r="AO105" s="89">
        <f t="shared" si="1001"/>
        <v>-0.143141276599826</v>
      </c>
      <c r="AP105" s="89">
        <f t="shared" si="1001"/>
        <v>-0.156094466214083</v>
      </c>
      <c r="AQ105" s="89">
        <f t="shared" si="1001"/>
        <v>-0.232095824064458</v>
      </c>
      <c r="AR105" s="89">
        <f t="shared" si="1001"/>
        <v>-0.0873494263237822</v>
      </c>
      <c r="AS105" s="89">
        <f t="shared" si="1001"/>
        <v>-0.282781890313728</v>
      </c>
      <c r="AT105" s="89">
        <f t="shared" si="1001"/>
        <v>-0.0686200755128967</v>
      </c>
      <c r="AU105" s="89">
        <f t="shared" si="1001"/>
        <v>-0.219024024990533</v>
      </c>
      <c r="AV105" s="89">
        <f t="shared" si="1001"/>
        <v>-0.153547878417374</v>
      </c>
      <c r="AW105" s="89">
        <f t="shared" si="1001"/>
        <v>-0.186064349727012</v>
      </c>
      <c r="AX105" s="89">
        <f t="shared" si="1001"/>
        <v>-0.153570907381044</v>
      </c>
      <c r="AY105" s="109" t="s">
        <v>183</v>
      </c>
      <c r="AZ105" s="77">
        <f t="shared" ref="AZ105:BB105" si="1002">AZ104/(3-SUM($AZ103:$BB103))</f>
        <v>0.199376566615517</v>
      </c>
      <c r="BA105" s="77">
        <f t="shared" si="1002"/>
        <v>0.425615622435461</v>
      </c>
      <c r="BB105" s="77">
        <f t="shared" si="1002"/>
        <v>0.375007810949021</v>
      </c>
      <c r="BC105" s="77">
        <f t="shared" ref="BC105:BE105" si="1003">BC104/(3-SUM($BC103:$BE103))</f>
        <v>0.320925812246719</v>
      </c>
      <c r="BD105" s="77">
        <f t="shared" si="1003"/>
        <v>0.368567718644922</v>
      </c>
      <c r="BE105" s="77">
        <f t="shared" si="1003"/>
        <v>0.310506469108359</v>
      </c>
      <c r="BF105" s="77">
        <f>BF104/(2-SUM($BF103:$BG103))</f>
        <v>0.442797891992349</v>
      </c>
      <c r="BG105" s="77">
        <f>BG104/(2-SUM($BF103:$BG103))</f>
        <v>0.55720210800765</v>
      </c>
      <c r="BH105" s="77">
        <f t="shared" ref="BH105:BJ105" si="1004">BH104/(3-SUM($BH103:$BJ103))</f>
        <v>0.359595941233082</v>
      </c>
      <c r="BI105" s="77">
        <f t="shared" si="1004"/>
        <v>0.272195231953579</v>
      </c>
      <c r="BJ105" s="77">
        <f t="shared" si="1004"/>
        <v>0.36820882681334</v>
      </c>
      <c r="BL105" s="89">
        <f t="shared" ref="BL105:BV105" si="1005">AZ$107*P105</f>
        <v>0.0898763632182306</v>
      </c>
      <c r="BM105" s="89">
        <f t="shared" si="1005"/>
        <v>0.122007880960741</v>
      </c>
      <c r="BN105" s="89">
        <f t="shared" si="1005"/>
        <v>0.0542549035698503</v>
      </c>
      <c r="BO105" s="89">
        <f t="shared" si="1005"/>
        <v>0.0803736795714614</v>
      </c>
      <c r="BP105" s="89">
        <f t="shared" si="1005"/>
        <v>0.063078394461096</v>
      </c>
      <c r="BQ105" s="89">
        <f t="shared" si="1005"/>
        <v>0.17253984909469</v>
      </c>
      <c r="BR105" s="89">
        <f t="shared" si="1005"/>
        <v>0.0325263814235327</v>
      </c>
      <c r="BS105" s="89">
        <f t="shared" si="1005"/>
        <v>0.287802995498336</v>
      </c>
      <c r="BT105" s="89">
        <f t="shared" si="1005"/>
        <v>0.0524283579834822</v>
      </c>
      <c r="BU105" s="89">
        <f t="shared" si="1005"/>
        <v>0.153469930709335</v>
      </c>
      <c r="BV105" s="89">
        <f t="shared" si="1005"/>
        <v>0.0757387668196925</v>
      </c>
      <c r="BX105" s="89">
        <f t="shared" si="611"/>
        <v>0.266139147748821</v>
      </c>
      <c r="BY105" s="89">
        <f t="shared" ref="BY105:CA105" si="1006">SUM(BM105:BO105)</f>
        <v>0.256636464102052</v>
      </c>
      <c r="BZ105" s="89">
        <f t="shared" si="1006"/>
        <v>0.197706977602408</v>
      </c>
      <c r="CA105" s="89">
        <f t="shared" si="1006"/>
        <v>0.315991923127247</v>
      </c>
      <c r="CC105" s="89">
        <f t="shared" ref="CC105:CF105" si="1007">BX105/SUM(BX$102:BX$111)</f>
        <v>0.0519466239050422</v>
      </c>
      <c r="CD105" s="89">
        <f t="shared" si="1007"/>
        <v>0.0580193441503777</v>
      </c>
      <c r="CE105" s="89">
        <f t="shared" si="1007"/>
        <v>0.043648041898389</v>
      </c>
      <c r="CF105" s="89">
        <f t="shared" si="1007"/>
        <v>0.067583423651326</v>
      </c>
      <c r="CH105" s="89">
        <f t="shared" ref="CH105:CK105" si="1008">CC105*LN(CC105)</f>
        <v>-0.153634142790322</v>
      </c>
      <c r="CI105" s="89">
        <f t="shared" si="1008"/>
        <v>-0.165179843030116</v>
      </c>
      <c r="CJ105" s="89">
        <f t="shared" si="1008"/>
        <v>-0.136688070816485</v>
      </c>
      <c r="CK105" s="89">
        <f t="shared" si="1008"/>
        <v>-0.182096272396275</v>
      </c>
      <c r="CL105" s="109" t="s">
        <v>183</v>
      </c>
      <c r="CM105">
        <f t="shared" ref="CM105:CP105" si="1009">CM104/(4-SUM($CM103:$CP103))</f>
        <v>0.188137691648916</v>
      </c>
      <c r="CN105">
        <f t="shared" si="1009"/>
        <v>0.284837138833192</v>
      </c>
      <c r="CO105">
        <f t="shared" si="1009"/>
        <v>0.290574769337171</v>
      </c>
      <c r="CP105">
        <f t="shared" si="1009"/>
        <v>0.236450400180721</v>
      </c>
      <c r="CR105" s="89">
        <f t="shared" ref="CR105:CU105" si="1010">CM$107*BX105</f>
        <v>0.0427854248281842</v>
      </c>
      <c r="CS105" s="89">
        <f t="shared" si="1010"/>
        <v>0.0485710549104031</v>
      </c>
      <c r="CT105" s="89">
        <f t="shared" si="1010"/>
        <v>0.0577790616757617</v>
      </c>
      <c r="CU105" s="89">
        <f t="shared" si="1010"/>
        <v>0.113039963724013</v>
      </c>
      <c r="CV105" s="87">
        <f t="shared" si="618"/>
        <v>0.262175505138362</v>
      </c>
      <c r="CX105">
        <f t="shared" si="629"/>
        <v>0.0531750582930824</v>
      </c>
    </row>
    <row r="106" spans="1:102">
      <c r="A106" s="18" t="s">
        <v>87</v>
      </c>
      <c r="B106" s="19">
        <v>2016</v>
      </c>
      <c r="C106" s="18" t="s">
        <v>84</v>
      </c>
      <c r="D106">
        <v>27972</v>
      </c>
      <c r="E106">
        <v>5.6396754</v>
      </c>
      <c r="F106">
        <v>427962</v>
      </c>
      <c r="G106">
        <v>335</v>
      </c>
      <c r="H106">
        <v>22150</v>
      </c>
      <c r="I106">
        <v>20</v>
      </c>
      <c r="J106">
        <v>17296</v>
      </c>
      <c r="K106">
        <v>41.10611</v>
      </c>
      <c r="L106">
        <v>1065300</v>
      </c>
      <c r="M106">
        <v>8882</v>
      </c>
      <c r="N106">
        <v>250503</v>
      </c>
      <c r="P106" s="90">
        <f t="shared" ref="P106:S106" si="1011">(D106-MIN(D$102:D$111))/(MAX(D$102:D$111)-MIN(D$102:D$111))+0.001</f>
        <v>0.851632911392405</v>
      </c>
      <c r="Q106" s="90">
        <f t="shared" si="1011"/>
        <v>0.194289326353706</v>
      </c>
      <c r="R106" s="90">
        <f t="shared" si="1011"/>
        <v>0.311470065426917</v>
      </c>
      <c r="S106" s="90">
        <f t="shared" si="975"/>
        <v>0.433835820895522</v>
      </c>
      <c r="T106" s="90">
        <f t="shared" si="976"/>
        <v>0.735149855907781</v>
      </c>
      <c r="U106" s="90">
        <f t="shared" ref="U106:Z106" si="1012">(I106-MIN(I$102:I$111))/(MAX(I$102:I$111)-MIN(I$102:I$111))+0.001</f>
        <v>0.143857142857143</v>
      </c>
      <c r="V106" s="108" cm="1">
        <f t="array" ref="V106">(MAX(J$102:J$111-J106)/(MAX(J$102:J$111)-MIN(J$102:J$111))+0.001)</f>
        <v>0.983730385588805</v>
      </c>
      <c r="W106" s="108" cm="1">
        <f t="array" ref="W106">(MAX(K$102:K$111-K106)/(MAX(K$102:K$111)-MIN(K$102:K$111))+0.001)</f>
        <v>0.378894990050688</v>
      </c>
      <c r="X106" s="90">
        <f t="shared" si="1012"/>
        <v>0.276110090195489</v>
      </c>
      <c r="Y106" s="90">
        <f t="shared" si="1012"/>
        <v>0.466535209170761</v>
      </c>
      <c r="Z106" s="90">
        <f t="shared" si="1012"/>
        <v>0.313551760516946</v>
      </c>
      <c r="AB106" s="89">
        <f t="shared" ref="AB106:AL106" si="1013">P106/SUM(P$102:P$111)</f>
        <v>0.131201856510462</v>
      </c>
      <c r="AC106" s="89">
        <f t="shared" si="1013"/>
        <v>0.0393969062073431</v>
      </c>
      <c r="AD106" s="89">
        <f t="shared" si="1013"/>
        <v>0.073492698989983</v>
      </c>
      <c r="AE106" s="89">
        <f t="shared" si="1013"/>
        <v>0.109927388245972</v>
      </c>
      <c r="AF106" s="89">
        <f t="shared" si="1013"/>
        <v>0.134662376705405</v>
      </c>
      <c r="AG106" s="89">
        <f t="shared" si="1013"/>
        <v>0.0371998522349464</v>
      </c>
      <c r="AH106" s="89">
        <f t="shared" si="1013"/>
        <v>0.175900095753593</v>
      </c>
      <c r="AI106" s="89">
        <f t="shared" si="1013"/>
        <v>0.0788626999871834</v>
      </c>
      <c r="AJ106" s="89">
        <f t="shared" si="1013"/>
        <v>0.0641233484891116</v>
      </c>
      <c r="AK106" s="89">
        <f t="shared" si="1013"/>
        <v>0.0907398747421831</v>
      </c>
      <c r="AL106" s="89">
        <f t="shared" si="1013"/>
        <v>0.0727892489307372</v>
      </c>
      <c r="AN106" s="89">
        <f t="shared" ref="AN106:AX106" si="1014">AB106*LN(AB106)</f>
        <v>-0.266473365313653</v>
      </c>
      <c r="AO106" s="89">
        <f t="shared" si="1014"/>
        <v>-0.127412273207858</v>
      </c>
      <c r="AP106" s="89">
        <f t="shared" si="1014"/>
        <v>-0.191857777228804</v>
      </c>
      <c r="AQ106" s="89">
        <f t="shared" si="1014"/>
        <v>-0.242712554130796</v>
      </c>
      <c r="AR106" s="89">
        <f t="shared" si="1014"/>
        <v>-0.269995984268358</v>
      </c>
      <c r="AS106" s="89">
        <f t="shared" si="1014"/>
        <v>-0.122441471862542</v>
      </c>
      <c r="AT106" s="89">
        <f t="shared" si="1014"/>
        <v>-0.305686061082043</v>
      </c>
      <c r="AU106" s="89">
        <f t="shared" si="1014"/>
        <v>-0.200314957684153</v>
      </c>
      <c r="AV106" s="89">
        <f t="shared" si="1014"/>
        <v>-0.176143422473094</v>
      </c>
      <c r="AW106" s="89">
        <f t="shared" si="1014"/>
        <v>-0.217753775280088</v>
      </c>
      <c r="AX106" s="89">
        <f t="shared" si="1014"/>
        <v>-0.190721444822274</v>
      </c>
      <c r="AY106" s="77" t="s">
        <v>184</v>
      </c>
      <c r="AZ106" s="110">
        <v>0.26049795615013</v>
      </c>
      <c r="BA106" s="110">
        <v>0.633345720302242</v>
      </c>
      <c r="BB106" s="110">
        <v>0.106156323547628</v>
      </c>
      <c r="BC106" s="110">
        <v>0.0806878306878307</v>
      </c>
      <c r="BD106" s="110">
        <v>0.626984126984127</v>
      </c>
      <c r="BE106" s="110">
        <v>0.292328042328042</v>
      </c>
      <c r="BF106" s="110">
        <v>0.25</v>
      </c>
      <c r="BG106" s="110">
        <v>0.75</v>
      </c>
      <c r="BH106" s="110">
        <v>0.10958605664488</v>
      </c>
      <c r="BI106" s="110">
        <v>0.581263616557734</v>
      </c>
      <c r="BJ106" s="110">
        <v>0.309150326797386</v>
      </c>
      <c r="BL106" s="89">
        <f t="shared" ref="BL106:BV106" si="1015">AZ$107*P106</f>
        <v>0.195822139349051</v>
      </c>
      <c r="BM106" s="89">
        <f t="shared" si="1015"/>
        <v>0.102872442957562</v>
      </c>
      <c r="BN106" s="89">
        <f t="shared" si="1015"/>
        <v>0.0749341122263786</v>
      </c>
      <c r="BO106" s="89">
        <f t="shared" si="1015"/>
        <v>0.0871171922326757</v>
      </c>
      <c r="BP106" s="89">
        <f t="shared" si="1015"/>
        <v>0.36593989793146</v>
      </c>
      <c r="BQ106" s="89">
        <f t="shared" si="1015"/>
        <v>0.0433610252154611</v>
      </c>
      <c r="BR106" s="89">
        <f t="shared" si="1015"/>
        <v>0.340763168712373</v>
      </c>
      <c r="BS106" s="89">
        <f t="shared" si="1015"/>
        <v>0.247646164853898</v>
      </c>
      <c r="BT106" s="89">
        <f t="shared" si="1015"/>
        <v>0.0647729418760919</v>
      </c>
      <c r="BU106" s="89">
        <f t="shared" si="1015"/>
        <v>0.199084301204431</v>
      </c>
      <c r="BV106" s="89">
        <f t="shared" si="1015"/>
        <v>0.106193577558456</v>
      </c>
      <c r="BX106" s="89">
        <f t="shared" si="611"/>
        <v>0.373628694532991</v>
      </c>
      <c r="BY106" s="89">
        <f t="shared" ref="BY106:CA106" si="1016">SUM(BM106:BO106)</f>
        <v>0.264923747416617</v>
      </c>
      <c r="BZ106" s="89">
        <f t="shared" si="1016"/>
        <v>0.527991202390515</v>
      </c>
      <c r="CA106" s="89">
        <f t="shared" si="1016"/>
        <v>0.496418115379597</v>
      </c>
      <c r="CC106" s="89">
        <f t="shared" ref="CC106:CF106" si="1017">BX106/SUM(BX$102:BX$111)</f>
        <v>0.072927073822882</v>
      </c>
      <c r="CD106" s="89">
        <f t="shared" si="1017"/>
        <v>0.0598928999772231</v>
      </c>
      <c r="CE106" s="89">
        <f t="shared" si="1017"/>
        <v>0.116565345358055</v>
      </c>
      <c r="CF106" s="89">
        <f t="shared" si="1017"/>
        <v>0.106172447282401</v>
      </c>
      <c r="CH106" s="89">
        <f t="shared" ref="CH106:CK106" si="1018">CC106*LN(CC106)</f>
        <v>-0.190944616520791</v>
      </c>
      <c r="CI106" s="89">
        <f t="shared" si="1018"/>
        <v>-0.168610331032818</v>
      </c>
      <c r="CJ106" s="89">
        <f t="shared" si="1018"/>
        <v>-0.250534276648611</v>
      </c>
      <c r="CK106" s="89">
        <f t="shared" si="1018"/>
        <v>-0.23811195434287</v>
      </c>
      <c r="CL106" s="77" t="s">
        <v>184</v>
      </c>
      <c r="CM106" s="111">
        <v>0.133389037433155</v>
      </c>
      <c r="CN106" s="111">
        <v>0.0936831550802139</v>
      </c>
      <c r="CO106" s="111">
        <v>0.293917112299465</v>
      </c>
      <c r="CP106" s="111">
        <v>0.479010695187166</v>
      </c>
      <c r="CR106" s="89">
        <f t="shared" ref="CR106:CU106" si="1019">CM$107*BX106</f>
        <v>0.0600658060221984</v>
      </c>
      <c r="CS106" s="89">
        <f t="shared" si="1019"/>
        <v>0.0501395073683894</v>
      </c>
      <c r="CT106" s="89">
        <f t="shared" si="1019"/>
        <v>0.154303285686411</v>
      </c>
      <c r="CU106" s="89">
        <f t="shared" si="1019"/>
        <v>0.177583924294974</v>
      </c>
      <c r="CV106" s="87">
        <f t="shared" si="618"/>
        <v>0.442092523371973</v>
      </c>
      <c r="CX106">
        <f t="shared" si="629"/>
        <v>0.107184545854305</v>
      </c>
    </row>
    <row r="107" spans="1:102">
      <c r="A107" s="18" t="s">
        <v>87</v>
      </c>
      <c r="B107" s="19">
        <v>2017</v>
      </c>
      <c r="C107" s="18" t="s">
        <v>84</v>
      </c>
      <c r="D107">
        <v>28031</v>
      </c>
      <c r="E107">
        <v>5.6100389</v>
      </c>
      <c r="F107">
        <v>436301</v>
      </c>
      <c r="G107">
        <v>281</v>
      </c>
      <c r="H107">
        <v>22888</v>
      </c>
      <c r="I107">
        <v>20</v>
      </c>
      <c r="J107">
        <v>17180</v>
      </c>
      <c r="K107">
        <v>37.660278</v>
      </c>
      <c r="L107">
        <v>1209000</v>
      </c>
      <c r="M107">
        <v>9600</v>
      </c>
      <c r="N107">
        <v>255666</v>
      </c>
      <c r="P107" s="90">
        <f t="shared" ref="P107:S107" si="1020">(D107-MIN(D$102:D$111))/(MAX(D$102:D$111)-MIN(D$102:D$111))+0.001</f>
        <v>1.001</v>
      </c>
      <c r="Q107" s="90">
        <f t="shared" si="1020"/>
        <v>0.10633719410841</v>
      </c>
      <c r="R107" s="90">
        <f t="shared" si="1020"/>
        <v>0.335914288394344</v>
      </c>
      <c r="S107" s="90">
        <f t="shared" si="975"/>
        <v>0.23234328358209</v>
      </c>
      <c r="T107" s="90">
        <f t="shared" si="976"/>
        <v>0.788319884726225</v>
      </c>
      <c r="U107" s="90">
        <f t="shared" ref="U107:Z107" si="1021">(I107-MIN(I$102:I$111))/(MAX(I$102:I$111)-MIN(I$102:I$111))+0.001</f>
        <v>0.143857142857143</v>
      </c>
      <c r="V107" s="108" cm="1">
        <f t="array" ref="V107">(MAX(J$102:J$111-J107)/(MAX(J$102:J$111)-MIN(J$102:J$111))+0.001)</f>
        <v>1.001</v>
      </c>
      <c r="W107" s="108" cm="1">
        <f t="array" ref="W107">(MAX(K$102:K$111-K107)/(MAX(K$102:K$111)-MIN(K$102:K$111))+0.001)</f>
        <v>0.483447024032787</v>
      </c>
      <c r="X107" s="90">
        <f t="shared" si="1021"/>
        <v>0.396712042486801</v>
      </c>
      <c r="Y107" s="90">
        <f t="shared" si="1021"/>
        <v>0.573428167336609</v>
      </c>
      <c r="Z107" s="90">
        <f t="shared" si="1021"/>
        <v>0.340786364235791</v>
      </c>
      <c r="AB107" s="89">
        <f t="shared" ref="AB107:AL107" si="1022">P107/SUM(P$102:P$111)</f>
        <v>0.154213225686928</v>
      </c>
      <c r="AC107" s="89">
        <f t="shared" si="1022"/>
        <v>0.021562463266841</v>
      </c>
      <c r="AD107" s="89">
        <f t="shared" si="1022"/>
        <v>0.0792604183312521</v>
      </c>
      <c r="AE107" s="89">
        <f t="shared" si="1022"/>
        <v>0.0588722486952576</v>
      </c>
      <c r="AF107" s="89">
        <f t="shared" si="1022"/>
        <v>0.144401890891047</v>
      </c>
      <c r="AG107" s="89">
        <f t="shared" si="1022"/>
        <v>0.0371998522349464</v>
      </c>
      <c r="AH107" s="89">
        <f t="shared" si="1022"/>
        <v>0.178988062612255</v>
      </c>
      <c r="AI107" s="89">
        <f t="shared" si="1022"/>
        <v>0.100624021475961</v>
      </c>
      <c r="AJ107" s="89">
        <f t="shared" si="1022"/>
        <v>0.0921317454649976</v>
      </c>
      <c r="AK107" s="89">
        <f t="shared" si="1022"/>
        <v>0.111530274789439</v>
      </c>
      <c r="AL107" s="89">
        <f t="shared" si="1022"/>
        <v>0.0791116065100813</v>
      </c>
      <c r="AN107" s="89">
        <f t="shared" ref="AN107:AX107" si="1023">AB107*LN(AB107)</f>
        <v>-0.288289142144257</v>
      </c>
      <c r="AO107" s="89">
        <f t="shared" si="1023"/>
        <v>-0.0827308868294676</v>
      </c>
      <c r="AP107" s="89">
        <f t="shared" si="1023"/>
        <v>-0.200926461392527</v>
      </c>
      <c r="AQ107" s="89">
        <f t="shared" si="1023"/>
        <v>-0.166748901144742</v>
      </c>
      <c r="AR107" s="89">
        <f t="shared" si="1023"/>
        <v>-0.279440035072898</v>
      </c>
      <c r="AS107" s="89">
        <f t="shared" si="1023"/>
        <v>-0.122441471862542</v>
      </c>
      <c r="AT107" s="89">
        <f t="shared" si="1023"/>
        <v>-0.30793753596453</v>
      </c>
      <c r="AU107" s="89">
        <f t="shared" si="1023"/>
        <v>-0.231069407395026</v>
      </c>
      <c r="AV107" s="89">
        <f t="shared" si="1023"/>
        <v>-0.219691437119656</v>
      </c>
      <c r="AW107" s="89">
        <f t="shared" si="1023"/>
        <v>-0.244637107556592</v>
      </c>
      <c r="AX107" s="89">
        <f t="shared" si="1023"/>
        <v>-0.200697893019572</v>
      </c>
      <c r="AY107" s="77" t="s">
        <v>185</v>
      </c>
      <c r="AZ107">
        <f t="shared" ref="AZ107:BJ107" si="1024">AVERAGE(AZ105:AZ106)</f>
        <v>0.229937261382824</v>
      </c>
      <c r="BA107">
        <f t="shared" si="1024"/>
        <v>0.529480671368852</v>
      </c>
      <c r="BB107">
        <f t="shared" si="1024"/>
        <v>0.240582067248325</v>
      </c>
      <c r="BC107">
        <f t="shared" si="1024"/>
        <v>0.200806821467275</v>
      </c>
      <c r="BD107">
        <f t="shared" si="1024"/>
        <v>0.497775922814525</v>
      </c>
      <c r="BE107">
        <f t="shared" si="1024"/>
        <v>0.3014172557182</v>
      </c>
      <c r="BF107">
        <f t="shared" si="1024"/>
        <v>0.346398945996175</v>
      </c>
      <c r="BG107">
        <f t="shared" si="1024"/>
        <v>0.653601054003825</v>
      </c>
      <c r="BH107">
        <f t="shared" si="1024"/>
        <v>0.234590998938981</v>
      </c>
      <c r="BI107">
        <f t="shared" si="1024"/>
        <v>0.426729424255656</v>
      </c>
      <c r="BJ107">
        <f t="shared" si="1024"/>
        <v>0.338679576805363</v>
      </c>
      <c r="BL107" s="89">
        <f t="shared" ref="BL107:BV107" si="1025">AZ$107*P107</f>
        <v>0.230167198644207</v>
      </c>
      <c r="BM107" s="89">
        <f t="shared" si="1025"/>
        <v>0.0563034889280008</v>
      </c>
      <c r="BN107" s="89">
        <f t="shared" si="1025"/>
        <v>0.0808149539201612</v>
      </c>
      <c r="BO107" s="89">
        <f t="shared" si="1025"/>
        <v>0.0466561162653892</v>
      </c>
      <c r="BP107" s="89">
        <f t="shared" si="1025"/>
        <v>0.392406658092636</v>
      </c>
      <c r="BQ107" s="89">
        <f t="shared" si="1025"/>
        <v>0.0433610252154611</v>
      </c>
      <c r="BR107" s="89">
        <f t="shared" si="1025"/>
        <v>0.346745344942171</v>
      </c>
      <c r="BS107" s="89">
        <f t="shared" si="1025"/>
        <v>0.315981484462842</v>
      </c>
      <c r="BT107" s="89">
        <f t="shared" si="1025"/>
        <v>0.0930650743381021</v>
      </c>
      <c r="BU107" s="89">
        <f t="shared" si="1025"/>
        <v>0.244698671699527</v>
      </c>
      <c r="BV107" s="89">
        <f t="shared" si="1025"/>
        <v>0.115417381620416</v>
      </c>
      <c r="BX107" s="89">
        <f t="shared" si="611"/>
        <v>0.367285641492369</v>
      </c>
      <c r="BY107" s="89">
        <f t="shared" ref="BY107:CA107" si="1026">SUM(BM107:BO107)</f>
        <v>0.183774559113551</v>
      </c>
      <c r="BZ107" s="89">
        <f t="shared" si="1026"/>
        <v>0.519877728278187</v>
      </c>
      <c r="CA107" s="89">
        <f t="shared" si="1026"/>
        <v>0.482423799573487</v>
      </c>
      <c r="CC107" s="89">
        <f t="shared" ref="CC107:CF107" si="1027">BX107/SUM(BX$102:BX$111)</f>
        <v>0.0716889989530326</v>
      </c>
      <c r="CD107" s="89">
        <f t="shared" si="1027"/>
        <v>0.0415470164327587</v>
      </c>
      <c r="CE107" s="89">
        <f t="shared" si="1027"/>
        <v>0.11477412249738</v>
      </c>
      <c r="CF107" s="89">
        <f t="shared" si="1027"/>
        <v>0.103179384154474</v>
      </c>
      <c r="CH107" s="89">
        <f t="shared" ref="CH107:CK107" si="1028">CC107*LN(CC107)</f>
        <v>-0.188930476433788</v>
      </c>
      <c r="CI107" s="89">
        <f t="shared" si="1028"/>
        <v>-0.132158132988746</v>
      </c>
      <c r="CJ107" s="89">
        <f t="shared" si="1028"/>
        <v>-0.248461784757647</v>
      </c>
      <c r="CK107" s="89">
        <f t="shared" si="1028"/>
        <v>-0.234349912575743</v>
      </c>
      <c r="CL107" s="77" t="s">
        <v>185</v>
      </c>
      <c r="CM107">
        <f t="shared" ref="CM107:CP107" si="1029">AVERAGE(CM105:CM106)</f>
        <v>0.160763364541035</v>
      </c>
      <c r="CN107">
        <f t="shared" si="1029"/>
        <v>0.189260146956703</v>
      </c>
      <c r="CO107">
        <f t="shared" si="1029"/>
        <v>0.292245940818318</v>
      </c>
      <c r="CP107">
        <f t="shared" si="1029"/>
        <v>0.357730547683944</v>
      </c>
      <c r="CR107" s="89">
        <f t="shared" ref="CR107:CU107" si="1030">CM$107*BX107</f>
        <v>0.0590460754739256</v>
      </c>
      <c r="CS107" s="89">
        <f t="shared" si="1030"/>
        <v>0.034781200064734</v>
      </c>
      <c r="CT107" s="89">
        <f t="shared" si="1030"/>
        <v>0.151932155811148</v>
      </c>
      <c r="CU107" s="89">
        <f t="shared" si="1030"/>
        <v>0.172577730037192</v>
      </c>
      <c r="CV107" s="87">
        <f t="shared" si="618"/>
        <v>0.418337161387</v>
      </c>
      <c r="CX107">
        <f t="shared" si="629"/>
        <v>0.105489115642537</v>
      </c>
    </row>
    <row r="108" spans="1:102">
      <c r="A108" s="18" t="s">
        <v>87</v>
      </c>
      <c r="B108" s="19">
        <v>2018</v>
      </c>
      <c r="C108" s="18" t="s">
        <v>84</v>
      </c>
      <c r="D108">
        <v>27968</v>
      </c>
      <c r="E108">
        <v>5.911506</v>
      </c>
      <c r="F108">
        <v>507236</v>
      </c>
      <c r="G108">
        <v>263</v>
      </c>
      <c r="H108">
        <v>23626</v>
      </c>
      <c r="I108">
        <v>20</v>
      </c>
      <c r="J108">
        <v>18822</v>
      </c>
      <c r="K108">
        <v>33.395893</v>
      </c>
      <c r="L108">
        <v>1400625</v>
      </c>
      <c r="M108">
        <v>10318</v>
      </c>
      <c r="N108">
        <v>291812</v>
      </c>
      <c r="P108" s="90">
        <f t="shared" ref="P108:S108" si="1031">(D108-MIN(D$102:D$111))/(MAX(D$102:D$111)-MIN(D$102:D$111))+0.001</f>
        <v>0.841506329113924</v>
      </c>
      <c r="Q108" s="90">
        <f t="shared" si="1031"/>
        <v>1.001</v>
      </c>
      <c r="R108" s="90">
        <f t="shared" si="1031"/>
        <v>0.543847008887742</v>
      </c>
      <c r="S108" s="90">
        <f t="shared" si="975"/>
        <v>0.165179104477612</v>
      </c>
      <c r="T108" s="90">
        <f t="shared" si="976"/>
        <v>0.841489913544669</v>
      </c>
      <c r="U108" s="90">
        <f t="shared" ref="U108:Z108" si="1032">(I108-MIN(I$102:I$111))/(MAX(I$102:I$111)-MIN(I$102:I$111))+0.001</f>
        <v>0.143857142857143</v>
      </c>
      <c r="V108" s="108" cm="1">
        <f t="array" ref="V108">(MAX(J$102:J$111-J108)/(MAX(J$102:J$111)-MIN(J$102:J$111))+0.001)</f>
        <v>0.756545630489802</v>
      </c>
      <c r="W108" s="108" cm="1">
        <f t="array" ref="W108">(MAX(K$102:K$111-K108)/(MAX(K$102:K$111)-MIN(K$102:K$111))+0.001)</f>
        <v>0.612835260439192</v>
      </c>
      <c r="X108" s="90">
        <f t="shared" si="1032"/>
        <v>0.557535627092385</v>
      </c>
      <c r="Y108" s="90">
        <f t="shared" si="1032"/>
        <v>0.680321125502456</v>
      </c>
      <c r="Z108" s="90">
        <f t="shared" si="1032"/>
        <v>0.531454965053409</v>
      </c>
      <c r="AB108" s="89">
        <f t="shared" ref="AB108:AL108" si="1033">P108/SUM(P$102:P$111)</f>
        <v>0.129641763684939</v>
      </c>
      <c r="AC108" s="89">
        <f t="shared" si="1033"/>
        <v>0.202977198252035</v>
      </c>
      <c r="AD108" s="89">
        <f t="shared" si="1033"/>
        <v>0.128323036327765</v>
      </c>
      <c r="AE108" s="89">
        <f t="shared" si="1033"/>
        <v>0.0418538688450193</v>
      </c>
      <c r="AF108" s="89">
        <f t="shared" si="1033"/>
        <v>0.154141405076689</v>
      </c>
      <c r="AG108" s="89">
        <f t="shared" si="1033"/>
        <v>0.0371998522349464</v>
      </c>
      <c r="AH108" s="89">
        <f t="shared" si="1033"/>
        <v>0.135277359319817</v>
      </c>
      <c r="AI108" s="89">
        <f t="shared" si="1033"/>
        <v>0.127554717150306</v>
      </c>
      <c r="AJ108" s="89">
        <f t="shared" si="1033"/>
        <v>0.129481147486599</v>
      </c>
      <c r="AK108" s="89">
        <f t="shared" si="1033"/>
        <v>0.132320674836695</v>
      </c>
      <c r="AL108" s="89">
        <f t="shared" si="1033"/>
        <v>0.123374232321232</v>
      </c>
      <c r="AN108" s="89">
        <f t="shared" ref="AN108:AX108" si="1034">AB108*LN(AB108)</f>
        <v>-0.264855568788525</v>
      </c>
      <c r="AO108" s="89">
        <f t="shared" si="1034"/>
        <v>-0.323679949843963</v>
      </c>
      <c r="AP108" s="89">
        <f t="shared" si="1034"/>
        <v>-0.263473432175646</v>
      </c>
      <c r="AQ108" s="89">
        <f t="shared" si="1034"/>
        <v>-0.132826226111965</v>
      </c>
      <c r="AR108" s="89">
        <f t="shared" si="1034"/>
        <v>-0.288226683210556</v>
      </c>
      <c r="AS108" s="89">
        <f t="shared" si="1034"/>
        <v>-0.122441471862542</v>
      </c>
      <c r="AT108" s="89">
        <f t="shared" si="1034"/>
        <v>-0.270612630158853</v>
      </c>
      <c r="AU108" s="89">
        <f t="shared" si="1034"/>
        <v>-0.262661930266298</v>
      </c>
      <c r="AV108" s="89">
        <f t="shared" si="1034"/>
        <v>-0.264687949721699</v>
      </c>
      <c r="AW108" s="89">
        <f t="shared" si="1034"/>
        <v>-0.267622130592985</v>
      </c>
      <c r="AX108" s="89">
        <f t="shared" si="1034"/>
        <v>-0.258164652922063</v>
      </c>
      <c r="BL108" s="89">
        <f t="shared" ref="BL108:BV108" si="1035">AZ$107*P108</f>
        <v>0.193493660752769</v>
      </c>
      <c r="BM108" s="89">
        <f t="shared" si="1035"/>
        <v>0.530010152040221</v>
      </c>
      <c r="BN108" s="89">
        <f t="shared" si="1035"/>
        <v>0.130839837665031</v>
      </c>
      <c r="BO108" s="89">
        <f t="shared" si="1035"/>
        <v>0.0331690909429602</v>
      </c>
      <c r="BP108" s="89">
        <f t="shared" si="1035"/>
        <v>0.418873418253812</v>
      </c>
      <c r="BQ108" s="89">
        <f t="shared" si="1035"/>
        <v>0.0433610252154611</v>
      </c>
      <c r="BR108" s="89">
        <f t="shared" si="1035"/>
        <v>0.262066608999679</v>
      </c>
      <c r="BS108" s="89">
        <f t="shared" si="1035"/>
        <v>0.400549772153765</v>
      </c>
      <c r="BT108" s="89">
        <f t="shared" si="1035"/>
        <v>0.130792839703674</v>
      </c>
      <c r="BU108" s="89">
        <f t="shared" si="1035"/>
        <v>0.290313042194623</v>
      </c>
      <c r="BV108" s="89">
        <f t="shared" si="1035"/>
        <v>0.179992942655398</v>
      </c>
      <c r="BX108" s="89">
        <f t="shared" si="611"/>
        <v>0.85434365045802</v>
      </c>
      <c r="BY108" s="89">
        <f t="shared" ref="BY108:CA108" si="1036">SUM(BM108:BO108)</f>
        <v>0.694019080648212</v>
      </c>
      <c r="BZ108" s="89">
        <f t="shared" si="1036"/>
        <v>0.582882346861803</v>
      </c>
      <c r="CA108" s="89">
        <f t="shared" si="1036"/>
        <v>0.495403534412233</v>
      </c>
      <c r="CC108" s="89">
        <f t="shared" ref="CC108:CF108" si="1037">BX108/SUM(BX$102:BX$111)</f>
        <v>0.166755881918917</v>
      </c>
      <c r="CD108" s="89">
        <f t="shared" si="1037"/>
        <v>0.156901054680387</v>
      </c>
      <c r="CE108" s="89">
        <f t="shared" si="1037"/>
        <v>0.128683738966558</v>
      </c>
      <c r="CF108" s="89">
        <f t="shared" si="1037"/>
        <v>0.105955451687491</v>
      </c>
      <c r="CH108" s="89">
        <f t="shared" ref="CH108:CK108" si="1038">CC108*LN(CC108)</f>
        <v>-0.29869719135162</v>
      </c>
      <c r="CI108" s="89">
        <f t="shared" si="1038"/>
        <v>-0.290602703298032</v>
      </c>
      <c r="CJ108" s="89">
        <f t="shared" si="1038"/>
        <v>-0.263852819333865</v>
      </c>
      <c r="CK108" s="89">
        <f t="shared" si="1038"/>
        <v>-0.237842074047557</v>
      </c>
      <c r="CR108" s="89">
        <f t="shared" ref="CR108:CU108" si="1039">CM$107*BX108</f>
        <v>0.137347159721902</v>
      </c>
      <c r="CS108" s="89">
        <f t="shared" si="1039"/>
        <v>0.131350153194237</v>
      </c>
      <c r="CT108" s="89">
        <f t="shared" si="1039"/>
        <v>0.170344999845017</v>
      </c>
      <c r="CU108" s="89">
        <f t="shared" si="1039"/>
        <v>0.17722097768985</v>
      </c>
      <c r="CV108" s="87">
        <f t="shared" si="618"/>
        <v>0.616263290451005</v>
      </c>
      <c r="CX108">
        <f t="shared" si="629"/>
        <v>0.153846079783459</v>
      </c>
    </row>
    <row r="109" spans="1:102">
      <c r="A109" s="18" t="s">
        <v>87</v>
      </c>
      <c r="B109" s="19">
        <v>2019</v>
      </c>
      <c r="C109" s="18" t="s">
        <v>84</v>
      </c>
      <c r="D109">
        <v>27962</v>
      </c>
      <c r="E109">
        <v>5.902439</v>
      </c>
      <c r="F109">
        <v>559221</v>
      </c>
      <c r="G109">
        <v>267</v>
      </c>
      <c r="H109">
        <v>24364</v>
      </c>
      <c r="I109">
        <v>22</v>
      </c>
      <c r="J109">
        <v>19487</v>
      </c>
      <c r="K109">
        <v>29.131508</v>
      </c>
      <c r="L109">
        <v>1631580</v>
      </c>
      <c r="M109">
        <v>11036</v>
      </c>
      <c r="N109">
        <v>321447</v>
      </c>
      <c r="P109" s="90">
        <f t="shared" ref="P109:S109" si="1040">(D109-MIN(D$102:D$111))/(MAX(D$102:D$111)-MIN(D$102:D$111))+0.001</f>
        <v>0.826316455696202</v>
      </c>
      <c r="Q109" s="90">
        <f t="shared" si="1040"/>
        <v>0.974091897387745</v>
      </c>
      <c r="R109" s="90">
        <f t="shared" si="1040"/>
        <v>0.696231339258495</v>
      </c>
      <c r="S109" s="90">
        <f t="shared" si="975"/>
        <v>0.18010447761194</v>
      </c>
      <c r="T109" s="90">
        <f t="shared" si="976"/>
        <v>0.894659942363112</v>
      </c>
      <c r="U109" s="90">
        <f t="shared" ref="U109:Z109" si="1041">(I109-MIN(I$102:I$111))/(MAX(I$102:I$111)-MIN(I$102:I$111))+0.001</f>
        <v>0.429571428571429</v>
      </c>
      <c r="V109" s="108" cm="1">
        <f t="array" ref="V109">(MAX(J$102:J$111-J109)/(MAX(J$102:J$111)-MIN(J$102:J$111))+0.001)</f>
        <v>0.657543099598035</v>
      </c>
      <c r="W109" s="108" cm="1">
        <f t="array" ref="W109">(MAX(K$102:K$111-K109)/(MAX(K$102:K$111)-MIN(K$102:K$111))+0.001)</f>
        <v>0.742223496845597</v>
      </c>
      <c r="X109" s="90">
        <f t="shared" si="1041"/>
        <v>0.751367386949308</v>
      </c>
      <c r="Y109" s="90">
        <f t="shared" si="1041"/>
        <v>0.787214083668304</v>
      </c>
      <c r="Z109" s="90">
        <f t="shared" si="1041"/>
        <v>0.687778319926151</v>
      </c>
      <c r="AB109" s="89">
        <f t="shared" ref="AB109:AL109" si="1042">P109/SUM(P$102:P$111)</f>
        <v>0.127301624446655</v>
      </c>
      <c r="AC109" s="89">
        <f t="shared" si="1042"/>
        <v>0.197520923248525</v>
      </c>
      <c r="AD109" s="89">
        <f t="shared" si="1042"/>
        <v>0.164278773221382</v>
      </c>
      <c r="AE109" s="89">
        <f t="shared" si="1042"/>
        <v>0.0456357310339611</v>
      </c>
      <c r="AF109" s="89">
        <f t="shared" si="1042"/>
        <v>0.163880919262331</v>
      </c>
      <c r="AG109" s="89">
        <f t="shared" si="1042"/>
        <v>0.111082379017362</v>
      </c>
      <c r="AH109" s="89">
        <f t="shared" si="1042"/>
        <v>0.117574790690419</v>
      </c>
      <c r="AI109" s="89">
        <f t="shared" si="1042"/>
        <v>0.154485412824651</v>
      </c>
      <c r="AJ109" s="89">
        <f t="shared" si="1042"/>
        <v>0.174496313273417</v>
      </c>
      <c r="AK109" s="89">
        <f t="shared" si="1042"/>
        <v>0.153111074883952</v>
      </c>
      <c r="AL109" s="89">
        <f t="shared" si="1042"/>
        <v>0.159663805604954</v>
      </c>
      <c r="AN109" s="89">
        <f t="shared" ref="AN109:AX109" si="1043">AB109*LN(AB109)</f>
        <v>-0.262393600722887</v>
      </c>
      <c r="AO109" s="89">
        <f t="shared" si="1043"/>
        <v>-0.320361310693208</v>
      </c>
      <c r="AP109" s="89">
        <f t="shared" si="1043"/>
        <v>-0.296718752567115</v>
      </c>
      <c r="AQ109" s="89">
        <f t="shared" si="1043"/>
        <v>-0.140880435805095</v>
      </c>
      <c r="AR109" s="89">
        <f t="shared" si="1043"/>
        <v>-0.296397524346699</v>
      </c>
      <c r="AS109" s="89">
        <f t="shared" si="1043"/>
        <v>-0.244101661664455</v>
      </c>
      <c r="AT109" s="89">
        <f t="shared" si="1043"/>
        <v>-0.251690077168883</v>
      </c>
      <c r="AU109" s="89">
        <f t="shared" si="1043"/>
        <v>-0.288525546762804</v>
      </c>
      <c r="AV109" s="89">
        <f t="shared" si="1043"/>
        <v>-0.304644679053556</v>
      </c>
      <c r="AW109" s="89">
        <f t="shared" si="1043"/>
        <v>-0.287326963325609</v>
      </c>
      <c r="AX109" s="89">
        <f t="shared" si="1043"/>
        <v>-0.292932771522202</v>
      </c>
      <c r="BL109" s="89">
        <f t="shared" ref="BL109:BV109" si="1044">AZ$107*P109</f>
        <v>0.190000942858346</v>
      </c>
      <c r="BM109" s="89">
        <f t="shared" si="1044"/>
        <v>0.515762831803822</v>
      </c>
      <c r="BN109" s="89">
        <f t="shared" si="1044"/>
        <v>0.167500774881878</v>
      </c>
      <c r="BO109" s="89">
        <f t="shared" si="1044"/>
        <v>0.0361662076812776</v>
      </c>
      <c r="BP109" s="89">
        <f t="shared" si="1044"/>
        <v>0.445340178414987</v>
      </c>
      <c r="BQ109" s="89">
        <f t="shared" si="1044"/>
        <v>0.129480241134947</v>
      </c>
      <c r="BR109" s="89">
        <f t="shared" si="1044"/>
        <v>0.227772236647817</v>
      </c>
      <c r="BS109" s="89">
        <f t="shared" si="1044"/>
        <v>0.485118059844687</v>
      </c>
      <c r="BT109" s="89">
        <f t="shared" si="1044"/>
        <v>0.17626402587461</v>
      </c>
      <c r="BU109" s="89">
        <f t="shared" si="1044"/>
        <v>0.335927412689719</v>
      </c>
      <c r="BV109" s="89">
        <f t="shared" si="1044"/>
        <v>0.232936470328492</v>
      </c>
      <c r="BX109" s="89">
        <f t="shared" si="611"/>
        <v>0.873264549544046</v>
      </c>
      <c r="BY109" s="89">
        <f t="shared" ref="BY109:CA109" si="1045">SUM(BM109:BO109)</f>
        <v>0.719429814366978</v>
      </c>
      <c r="BZ109" s="89">
        <f t="shared" si="1045"/>
        <v>0.649007160978144</v>
      </c>
      <c r="CA109" s="89">
        <f t="shared" si="1045"/>
        <v>0.610986627231212</v>
      </c>
      <c r="CC109" s="89">
        <f t="shared" ref="CC109:CF109" si="1046">BX109/SUM(BX$102:BX$111)</f>
        <v>0.170448975689904</v>
      </c>
      <c r="CD109" s="89">
        <f t="shared" si="1046"/>
        <v>0.162645811606887</v>
      </c>
      <c r="CE109" s="89">
        <f t="shared" si="1046"/>
        <v>0.143282205303327</v>
      </c>
      <c r="CF109" s="89">
        <f t="shared" si="1046"/>
        <v>0.130676023819867</v>
      </c>
      <c r="CH109" s="89">
        <f t="shared" ref="CH109:CK109" si="1047">CC109*LN(CC109)</f>
        <v>-0.30157866062544</v>
      </c>
      <c r="CI109" s="89">
        <f t="shared" si="1047"/>
        <v>-0.295394131498768</v>
      </c>
      <c r="CJ109" s="89">
        <f t="shared" si="1047"/>
        <v>-0.27838860328556</v>
      </c>
      <c r="CK109" s="89">
        <f t="shared" si="1047"/>
        <v>-0.265930167081524</v>
      </c>
      <c r="CR109" s="89">
        <f t="shared" ref="CR109:CU109" si="1048">CM$107*BX109</f>
        <v>0.140388947119113</v>
      </c>
      <c r="CS109" s="89">
        <f t="shared" si="1048"/>
        <v>0.136159392392128</v>
      </c>
      <c r="CT109" s="89">
        <f t="shared" si="1048"/>
        <v>0.189669708357883</v>
      </c>
      <c r="CU109" s="89">
        <f t="shared" si="1048"/>
        <v>0.218568580786987</v>
      </c>
      <c r="CV109" s="87">
        <f t="shared" si="618"/>
        <v>0.68478662865611</v>
      </c>
      <c r="CX109">
        <f t="shared" si="629"/>
        <v>0.165029327738498</v>
      </c>
    </row>
    <row r="110" spans="1:102">
      <c r="A110" s="18" t="s">
        <v>87</v>
      </c>
      <c r="B110" s="19">
        <v>2020</v>
      </c>
      <c r="C110" s="18" t="s">
        <v>84</v>
      </c>
      <c r="D110">
        <v>27956</v>
      </c>
      <c r="E110">
        <v>5.893372</v>
      </c>
      <c r="F110">
        <v>611206</v>
      </c>
      <c r="G110">
        <v>473</v>
      </c>
      <c r="H110">
        <v>25102</v>
      </c>
      <c r="I110">
        <v>24</v>
      </c>
      <c r="J110">
        <v>19800</v>
      </c>
      <c r="K110">
        <v>24.867123</v>
      </c>
      <c r="L110">
        <v>1723561</v>
      </c>
      <c r="M110">
        <v>11754</v>
      </c>
      <c r="N110">
        <v>368811</v>
      </c>
      <c r="P110" s="90">
        <f t="shared" ref="P110:S110" si="1049">(D110-MIN(D$102:D$111))/(MAX(D$102:D$111)-MIN(D$102:D$111))+0.001</f>
        <v>0.811126582278481</v>
      </c>
      <c r="Q110" s="90">
        <f t="shared" si="1049"/>
        <v>0.94718379477549</v>
      </c>
      <c r="R110" s="90">
        <f t="shared" si="1049"/>
        <v>0.848615669629248</v>
      </c>
      <c r="S110" s="90">
        <f t="shared" si="975"/>
        <v>0.948761194029851</v>
      </c>
      <c r="T110" s="90">
        <f t="shared" si="976"/>
        <v>0.947829971181556</v>
      </c>
      <c r="U110" s="90">
        <f t="shared" ref="U110:Z110" si="1050">(I110-MIN(I$102:I$111))/(MAX(I$102:I$111)-MIN(I$102:I$111))+0.001</f>
        <v>0.715285714285714</v>
      </c>
      <c r="V110" s="108" cm="1">
        <f t="array" ref="V110">(MAX(J$102:J$111-J110)/(MAX(J$102:J$111)-MIN(J$102:J$111))+0.001)</f>
        <v>0.610944915885068</v>
      </c>
      <c r="W110" s="108" cm="1">
        <f t="array" ref="W110">(MAX(K$102:K$111-K110)/(MAX(K$102:K$111)-MIN(K$102:K$111))+0.001)</f>
        <v>0.871611733252002</v>
      </c>
      <c r="X110" s="90">
        <f t="shared" si="1050"/>
        <v>0.828563546822009</v>
      </c>
      <c r="Y110" s="90">
        <f t="shared" si="1050"/>
        <v>0.894107041834152</v>
      </c>
      <c r="Z110" s="90">
        <f t="shared" si="1050"/>
        <v>0.937621389951207</v>
      </c>
      <c r="AB110" s="89">
        <f t="shared" ref="AB110:AL110" si="1051">P110/SUM(P$102:P$111)</f>
        <v>0.12496148520837</v>
      </c>
      <c r="AC110" s="89">
        <f t="shared" si="1051"/>
        <v>0.192064648245014</v>
      </c>
      <c r="AD110" s="89">
        <f t="shared" si="1051"/>
        <v>0.200234510114999</v>
      </c>
      <c r="AE110" s="89">
        <f t="shared" si="1051"/>
        <v>0.240401633764466</v>
      </c>
      <c r="AF110" s="89">
        <f t="shared" si="1051"/>
        <v>0.173620433447973</v>
      </c>
      <c r="AG110" s="89">
        <f t="shared" si="1051"/>
        <v>0.184964905799778</v>
      </c>
      <c r="AH110" s="89">
        <f t="shared" si="1051"/>
        <v>0.109242604252823</v>
      </c>
      <c r="AI110" s="89">
        <f t="shared" si="1051"/>
        <v>0.181416108498996</v>
      </c>
      <c r="AJ110" s="89">
        <f t="shared" si="1051"/>
        <v>0.192424221152603</v>
      </c>
      <c r="AK110" s="89">
        <f t="shared" si="1051"/>
        <v>0.173901474931208</v>
      </c>
      <c r="AL110" s="89">
        <f t="shared" si="1051"/>
        <v>0.217663446199192</v>
      </c>
      <c r="AN110" s="89">
        <f t="shared" ref="AN110:AX110" si="1052">AB110*LN(AB110)</f>
        <v>-0.259888612309759</v>
      </c>
      <c r="AO110" s="89">
        <f t="shared" si="1052"/>
        <v>-0.316891929414403</v>
      </c>
      <c r="AP110" s="89">
        <f t="shared" si="1052"/>
        <v>-0.32203036440797</v>
      </c>
      <c r="AQ110" s="89">
        <f t="shared" si="1052"/>
        <v>-0.342679133828888</v>
      </c>
      <c r="AR110" s="89">
        <f t="shared" si="1052"/>
        <v>-0.303989200711921</v>
      </c>
      <c r="AS110" s="89">
        <f t="shared" si="1052"/>
        <v>-0.312144771909271</v>
      </c>
      <c r="AT110" s="89">
        <f t="shared" si="1052"/>
        <v>-0.241883242068346</v>
      </c>
      <c r="AU110" s="89">
        <f t="shared" si="1052"/>
        <v>-0.309670393282972</v>
      </c>
      <c r="AV110" s="89">
        <f t="shared" si="1052"/>
        <v>-0.317125287832065</v>
      </c>
      <c r="AW110" s="89">
        <f t="shared" si="1052"/>
        <v>-0.304200002863064</v>
      </c>
      <c r="AX110" s="89">
        <f t="shared" si="1052"/>
        <v>-0.331894361991672</v>
      </c>
      <c r="BL110" s="89">
        <f t="shared" ref="BL110:BV110" si="1053">AZ$107*P110</f>
        <v>0.186508224963924</v>
      </c>
      <c r="BM110" s="89">
        <f t="shared" si="1053"/>
        <v>0.501515511567423</v>
      </c>
      <c r="BN110" s="89">
        <f t="shared" si="1053"/>
        <v>0.204161712098726</v>
      </c>
      <c r="BO110" s="89">
        <f t="shared" si="1053"/>
        <v>0.190517719704631</v>
      </c>
      <c r="BP110" s="89">
        <f t="shared" si="1053"/>
        <v>0.471806938576163</v>
      </c>
      <c r="BQ110" s="89">
        <f t="shared" si="1053"/>
        <v>0.215599457054433</v>
      </c>
      <c r="BR110" s="89">
        <f t="shared" si="1053"/>
        <v>0.211630674924309</v>
      </c>
      <c r="BS110" s="89">
        <f t="shared" si="1053"/>
        <v>0.569686347535609</v>
      </c>
      <c r="BT110" s="89">
        <f t="shared" si="1053"/>
        <v>0.1943735501334</v>
      </c>
      <c r="BU110" s="89">
        <f t="shared" si="1053"/>
        <v>0.381541783184816</v>
      </c>
      <c r="BV110" s="89">
        <f t="shared" si="1053"/>
        <v>0.317553215552331</v>
      </c>
      <c r="BX110" s="89">
        <f t="shared" si="611"/>
        <v>0.892185448630072</v>
      </c>
      <c r="BY110" s="89">
        <f t="shared" ref="BY110:CA110" si="1054">SUM(BM110:BO110)</f>
        <v>0.89619494337078</v>
      </c>
      <c r="BZ110" s="89">
        <f t="shared" si="1054"/>
        <v>0.86648637037952</v>
      </c>
      <c r="CA110" s="89">
        <f t="shared" si="1054"/>
        <v>0.877924115335227</v>
      </c>
      <c r="CC110" s="89">
        <f t="shared" ref="CC110:CF110" si="1055">BX110/SUM(BX$102:BX$111)</f>
        <v>0.174142069460892</v>
      </c>
      <c r="CD110" s="89">
        <f t="shared" si="1055"/>
        <v>0.202608164148415</v>
      </c>
      <c r="CE110" s="89">
        <f t="shared" si="1055"/>
        <v>0.191295390063399</v>
      </c>
      <c r="CF110" s="89">
        <f t="shared" si="1055"/>
        <v>0.187767829105313</v>
      </c>
      <c r="CH110" s="89">
        <f t="shared" ref="CH110:CK110" si="1056">CC110*LN(CC110)</f>
        <v>-0.304380105898609</v>
      </c>
      <c r="CI110" s="89">
        <f t="shared" si="1056"/>
        <v>-0.323460163747241</v>
      </c>
      <c r="CJ110" s="89">
        <f t="shared" si="1056"/>
        <v>-0.31639042805486</v>
      </c>
      <c r="CK110" s="89">
        <f t="shared" si="1056"/>
        <v>-0.314050900604429</v>
      </c>
      <c r="CR110" s="89">
        <f t="shared" ref="CR110:CU110" si="1057">CM$107*BX110</f>
        <v>0.143430734516323</v>
      </c>
      <c r="CS110" s="89">
        <f t="shared" si="1057"/>
        <v>0.169613986684208</v>
      </c>
      <c r="CT110" s="89">
        <f t="shared" si="1057"/>
        <v>0.253227124517812</v>
      </c>
      <c r="CU110" s="89">
        <f t="shared" si="1057"/>
        <v>0.314060274603812</v>
      </c>
      <c r="CV110" s="87">
        <f t="shared" si="618"/>
        <v>0.880332120322156</v>
      </c>
      <c r="CX110">
        <f t="shared" si="629"/>
        <v>0.21142055560101</v>
      </c>
    </row>
    <row r="111" spans="1:102">
      <c r="A111" s="7" t="s">
        <v>87</v>
      </c>
      <c r="B111" s="9">
        <v>2021</v>
      </c>
      <c r="C111" s="8" t="s">
        <v>84</v>
      </c>
      <c r="D111">
        <v>27950</v>
      </c>
      <c r="E111">
        <v>5.8843051</v>
      </c>
      <c r="F111">
        <v>663191</v>
      </c>
      <c r="G111">
        <v>487</v>
      </c>
      <c r="H111">
        <v>25840</v>
      </c>
      <c r="I111">
        <v>26</v>
      </c>
      <c r="J111">
        <v>20113</v>
      </c>
      <c r="K111">
        <v>20.602737</v>
      </c>
      <c r="L111">
        <v>1929023</v>
      </c>
      <c r="M111">
        <v>12472</v>
      </c>
      <c r="N111">
        <v>380826</v>
      </c>
      <c r="P111" s="90">
        <f t="shared" ref="P111:S111" si="1058">(D111-MIN(D$102:D$111))/(MAX(D$102:D$111)-MIN(D$102:D$111))+0.001</f>
        <v>0.79593670886076</v>
      </c>
      <c r="Q111" s="90">
        <f t="shared" si="1058"/>
        <v>0.920275988932866</v>
      </c>
      <c r="R111" s="90">
        <f t="shared" si="1058"/>
        <v>1.001</v>
      </c>
      <c r="S111" s="90">
        <f t="shared" si="975"/>
        <v>1.001</v>
      </c>
      <c r="T111" s="90">
        <f t="shared" si="976"/>
        <v>1.001</v>
      </c>
      <c r="U111" s="90">
        <f t="shared" ref="U111:Z111" si="1059">(I111-MIN(I$102:I$111))/(MAX(I$102:I$111)-MIN(I$102:I$111))+0.001</f>
        <v>1.001</v>
      </c>
      <c r="V111" s="108" cm="1">
        <f t="array" ref="V111">(MAX(J$102:J$111-J111)/(MAX(J$102:J$111)-MIN(J$102:J$111))+0.001)</f>
        <v>0.564346732172101</v>
      </c>
      <c r="W111" s="108" cm="1">
        <f t="array" ref="W111">(MAX(K$102:K$111-K111)/(MAX(K$102:K$111)-MIN(K$102:K$111))+0.001)</f>
        <v>1.001</v>
      </c>
      <c r="X111" s="90">
        <f t="shared" si="1059"/>
        <v>1.001</v>
      </c>
      <c r="Y111" s="90">
        <f t="shared" si="1059"/>
        <v>1.001</v>
      </c>
      <c r="Z111" s="90">
        <f t="shared" si="1059"/>
        <v>1.001</v>
      </c>
      <c r="AB111" s="89">
        <f t="shared" ref="AB111:AL111" si="1060">P111/SUM(P$102:P$111)</f>
        <v>0.122621345970085</v>
      </c>
      <c r="AC111" s="89">
        <f t="shared" si="1060"/>
        <v>0.186608433418795</v>
      </c>
      <c r="AD111" s="89">
        <f t="shared" si="1060"/>
        <v>0.236190247008615</v>
      </c>
      <c r="AE111" s="89">
        <f t="shared" si="1060"/>
        <v>0.253638151425762</v>
      </c>
      <c r="AF111" s="89">
        <f t="shared" si="1060"/>
        <v>0.183359947633615</v>
      </c>
      <c r="AG111" s="89">
        <f t="shared" si="1060"/>
        <v>0.258847432582194</v>
      </c>
      <c r="AH111" s="89">
        <f t="shared" si="1060"/>
        <v>0.100910417815226</v>
      </c>
      <c r="AI111" s="89">
        <f t="shared" si="1060"/>
        <v>0.2083468104886</v>
      </c>
      <c r="AJ111" s="89">
        <f t="shared" si="1060"/>
        <v>0.232470576472432</v>
      </c>
      <c r="AK111" s="89">
        <f t="shared" si="1060"/>
        <v>0.194691874978464</v>
      </c>
      <c r="AL111" s="89">
        <f t="shared" si="1060"/>
        <v>0.232376428247579</v>
      </c>
      <c r="AN111" s="89">
        <f t="shared" ref="AN111:AX111" si="1061">AB111*LN(AB111)</f>
        <v>-0.257339797818749</v>
      </c>
      <c r="AO111" s="89">
        <f t="shared" si="1061"/>
        <v>-0.313267563352981</v>
      </c>
      <c r="AP111" s="89">
        <f t="shared" si="1061"/>
        <v>-0.340850318305269</v>
      </c>
      <c r="AQ111" s="89">
        <f t="shared" si="1061"/>
        <v>-0.347952642856362</v>
      </c>
      <c r="AR111" s="89">
        <f t="shared" si="1061"/>
        <v>-0.311034236639846</v>
      </c>
      <c r="AS111" s="89">
        <f t="shared" si="1061"/>
        <v>-0.349836564272049</v>
      </c>
      <c r="AT111" s="89">
        <f t="shared" si="1061"/>
        <v>-0.231440274190807</v>
      </c>
      <c r="AU111" s="89">
        <f t="shared" si="1061"/>
        <v>-0.326802645787819</v>
      </c>
      <c r="AV111" s="89">
        <f t="shared" si="1061"/>
        <v>-0.339172621754015</v>
      </c>
      <c r="AW111" s="89">
        <f t="shared" si="1061"/>
        <v>-0.318581537794704</v>
      </c>
      <c r="AX111" s="89">
        <f t="shared" si="1061"/>
        <v>-0.33912938944115</v>
      </c>
      <c r="AY111" s="81" t="s">
        <v>170</v>
      </c>
      <c r="BL111" s="89">
        <f t="shared" ref="BL111:BV111" si="1062">AZ$107*P111</f>
        <v>0.183015507069501</v>
      </c>
      <c r="BM111" s="89">
        <f t="shared" si="1062"/>
        <v>0.487268348464808</v>
      </c>
      <c r="BN111" s="89">
        <f t="shared" si="1062"/>
        <v>0.240822649315573</v>
      </c>
      <c r="BO111" s="89">
        <f t="shared" si="1062"/>
        <v>0.201007628288742</v>
      </c>
      <c r="BP111" s="89">
        <f t="shared" si="1062"/>
        <v>0.498273698737339</v>
      </c>
      <c r="BQ111" s="89">
        <f t="shared" si="1062"/>
        <v>0.301718672973919</v>
      </c>
      <c r="BR111" s="89">
        <f t="shared" si="1062"/>
        <v>0.195489113200801</v>
      </c>
      <c r="BS111" s="89">
        <f t="shared" si="1062"/>
        <v>0.654254655057829</v>
      </c>
      <c r="BT111" s="89">
        <f t="shared" si="1062"/>
        <v>0.23482558993792</v>
      </c>
      <c r="BU111" s="89">
        <f t="shared" si="1062"/>
        <v>0.427156153679912</v>
      </c>
      <c r="BV111" s="89">
        <f t="shared" si="1062"/>
        <v>0.339018256382168</v>
      </c>
      <c r="BX111" s="89">
        <f t="shared" si="611"/>
        <v>0.911106504849882</v>
      </c>
      <c r="BY111" s="89">
        <f t="shared" ref="BY111:CA111" si="1063">SUM(BM111:BO111)</f>
        <v>0.929098626069123</v>
      </c>
      <c r="BZ111" s="89">
        <f t="shared" si="1063"/>
        <v>0.940103976341654</v>
      </c>
      <c r="CA111" s="89">
        <f t="shared" si="1063"/>
        <v>1.001</v>
      </c>
      <c r="CC111" s="89">
        <f t="shared" ref="CC111:CF111" si="1064">BX111/SUM(BX$102:BX$111)</f>
        <v>0.177835193902187</v>
      </c>
      <c r="CD111" s="89">
        <f t="shared" si="1064"/>
        <v>0.210046896976073</v>
      </c>
      <c r="CE111" s="89">
        <f t="shared" si="1064"/>
        <v>0.20754805038152</v>
      </c>
      <c r="CF111" s="89">
        <f t="shared" si="1064"/>
        <v>0.214090937532397</v>
      </c>
      <c r="CH111" s="89">
        <f t="shared" ref="CH111:CK111" si="1065">CC111*LN(CC111)</f>
        <v>-0.30710324682046</v>
      </c>
      <c r="CI111" s="89">
        <f t="shared" si="1065"/>
        <v>-0.327762314583515</v>
      </c>
      <c r="CJ111" s="89">
        <f t="shared" si="1065"/>
        <v>-0.326346976642825</v>
      </c>
      <c r="CK111" s="89">
        <f t="shared" si="1065"/>
        <v>-0.329990011238029</v>
      </c>
      <c r="CL111" s="89"/>
      <c r="CR111" s="89">
        <f t="shared" ref="CR111:CU111" si="1066">CM$107*BX111</f>
        <v>0.14647254717489</v>
      </c>
      <c r="CS111" s="89">
        <f t="shared" si="1066"/>
        <v>0.175841342507113</v>
      </c>
      <c r="CT111" s="89">
        <f t="shared" si="1066"/>
        <v>0.274741571033008</v>
      </c>
      <c r="CU111" s="89">
        <f t="shared" si="1066"/>
        <v>0.358088278231627</v>
      </c>
      <c r="CV111" s="87">
        <f t="shared" si="618"/>
        <v>0.955143738946639</v>
      </c>
      <c r="CX111">
        <f t="shared" si="629"/>
        <v>0.225291456770061</v>
      </c>
    </row>
  </sheetData>
  <autoFilter xmlns:etc="http://www.wps.cn/officeDocument/2017/etCustomData" ref="A1:A111" etc:filterBottomFollowUsedRange="0">
    <extLst/>
  </autoFilter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101"/>
  <sheetViews>
    <sheetView workbookViewId="0">
      <pane xSplit="1" topLeftCell="B1" activePane="topRight" state="frozen"/>
      <selection/>
      <selection pane="topRight" activeCell="D1" sqref="D1"/>
    </sheetView>
  </sheetViews>
  <sheetFormatPr defaultColWidth="8.61111111111111" defaultRowHeight="14.4"/>
  <cols>
    <col min="1" max="1" width="22.5555555555556" customWidth="1"/>
    <col min="5" max="5" width="10.5462962962963"/>
    <col min="11" max="11" width="10.5462962962963"/>
    <col min="16" max="16" width="9.47222222222222"/>
    <col min="28" max="30" width="12.787037037037"/>
    <col min="31" max="31" width="20" customWidth="1"/>
    <col min="33" max="33" width="20" customWidth="1"/>
    <col min="34" max="34" width="11.6296296296296"/>
    <col min="35" max="36" width="12.787037037037"/>
    <col min="37" max="37" width="11.6296296296296"/>
    <col min="38" max="38" width="12.787037037037"/>
    <col min="40" max="50" width="13.9351851851852"/>
    <col min="64" max="66" width="12.787037037037"/>
    <col min="67" max="67" width="11.6296296296296"/>
    <col min="68" max="70" width="12.787037037037"/>
    <col min="71" max="72" width="11.6296296296296"/>
    <col min="73" max="74" width="12.787037037037"/>
    <col min="76" max="76" width="11.6296296296296"/>
    <col min="77" max="79" width="12.787037037037"/>
    <col min="81" max="84" width="12.787037037037"/>
    <col min="86" max="86" width="13.9351851851852"/>
    <col min="87" max="87" width="12.787037037037"/>
    <col min="88" max="89" width="13.9351851851852"/>
    <col min="96" max="96" width="12.787037037037"/>
    <col min="97" max="97" width="11.6296296296296"/>
    <col min="98" max="100" width="12.787037037037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105" t="s">
        <v>108</v>
      </c>
      <c r="B2" s="106">
        <v>2012</v>
      </c>
      <c r="C2" s="107" t="s">
        <v>109</v>
      </c>
      <c r="D2">
        <v>42932</v>
      </c>
      <c r="E2">
        <v>5.0924252</v>
      </c>
      <c r="F2">
        <v>361282</v>
      </c>
      <c r="I2">
        <v>39</v>
      </c>
      <c r="J2">
        <v>49910</v>
      </c>
      <c r="K2">
        <v>42.477654</v>
      </c>
      <c r="L2">
        <v>1630300</v>
      </c>
      <c r="M2">
        <v>5920</v>
      </c>
      <c r="N2">
        <v>211200</v>
      </c>
      <c r="P2" s="82">
        <f t="shared" ref="P2:U2" si="0">(D2-MIN(D$2:D$11))/(MAX(D$2:D$11)-MIN(D$2:D$11))+0.001</f>
        <v>1.001</v>
      </c>
      <c r="Q2" s="108">
        <f t="shared" si="0"/>
        <v>0.872338998283584</v>
      </c>
      <c r="R2" s="108">
        <f t="shared" si="0"/>
        <v>0.345358576956224</v>
      </c>
      <c r="S2" s="108">
        <v>0.001</v>
      </c>
      <c r="T2" s="108">
        <v>0.001</v>
      </c>
      <c r="U2" s="108">
        <f t="shared" si="0"/>
        <v>0.416094339622642</v>
      </c>
      <c r="V2" s="108" cm="1">
        <f t="array" ref="V2">(MAX(J$2:J$11-J2)/(MAX(J$2:J$11)-MIN(J$2:J$11))+0.001)</f>
        <v>0.0557040619898146</v>
      </c>
      <c r="W2" s="108" cm="1">
        <f t="array" ref="W2">(MAX(K$2:K$11-K2)/(MAX(K$2:K$11)-MIN(K$2:K$11))+0.001)</f>
        <v>0.155284488797648</v>
      </c>
      <c r="X2" s="108">
        <f t="shared" ref="X2:Z2" si="1">(L2-MIN(L$2:L$11))/(MAX(L$2:L$11)-MIN(L$2:L$11))+0.001</f>
        <v>0.368834764446507</v>
      </c>
      <c r="Y2" s="108">
        <f t="shared" si="1"/>
        <v>0.148482014388489</v>
      </c>
      <c r="Z2" s="108">
        <f t="shared" si="1"/>
        <v>0.375258183525022</v>
      </c>
      <c r="AA2" s="108"/>
      <c r="AB2">
        <f t="shared" ref="AB2:AL2" si="2">P2/SUM(P$2:P$11)</f>
        <v>0.120915044574351</v>
      </c>
      <c r="AC2">
        <f t="shared" si="2"/>
        <v>0.136862334815884</v>
      </c>
      <c r="AD2">
        <f t="shared" si="2"/>
        <v>0.0649046200555314</v>
      </c>
      <c r="AE2">
        <f t="shared" si="2"/>
        <v>0.1</v>
      </c>
      <c r="AF2">
        <f t="shared" si="2"/>
        <v>0.1</v>
      </c>
      <c r="AG2">
        <f t="shared" si="2"/>
        <v>0.0630932967127285</v>
      </c>
      <c r="AH2">
        <f t="shared" si="2"/>
        <v>0.0352021138154545</v>
      </c>
      <c r="AI2">
        <f t="shared" si="2"/>
        <v>0.0322662890520929</v>
      </c>
      <c r="AJ2">
        <f t="shared" si="2"/>
        <v>0.0601385339078114</v>
      </c>
      <c r="AK2">
        <f t="shared" si="2"/>
        <v>0.0283156580553993</v>
      </c>
      <c r="AL2">
        <f t="shared" si="2"/>
        <v>0.0713657414476391</v>
      </c>
      <c r="AN2">
        <f t="shared" ref="AN2:AX2" si="3">AB2*LN(AB2)</f>
        <v>-0.255453235471352</v>
      </c>
      <c r="AO2">
        <f t="shared" si="3"/>
        <v>-0.272189035053929</v>
      </c>
      <c r="AP2">
        <f t="shared" si="3"/>
        <v>-0.177503522032427</v>
      </c>
      <c r="AQ2">
        <f t="shared" si="3"/>
        <v>-0.230258509299405</v>
      </c>
      <c r="AR2">
        <f t="shared" si="3"/>
        <v>-0.230258509299405</v>
      </c>
      <c r="AS2">
        <f t="shared" si="3"/>
        <v>-0.174335659062493</v>
      </c>
      <c r="AT2">
        <f t="shared" si="3"/>
        <v>-0.117809124159207</v>
      </c>
      <c r="AU2">
        <f t="shared" si="3"/>
        <v>-0.110793798156765</v>
      </c>
      <c r="AV2">
        <f t="shared" si="3"/>
        <v>-0.169055702071244</v>
      </c>
      <c r="AW2">
        <f t="shared" si="3"/>
        <v>-0.100926642236827</v>
      </c>
      <c r="AX2">
        <f t="shared" si="3"/>
        <v>-0.1884010853904</v>
      </c>
      <c r="AZ2">
        <f t="shared" ref="AZ2:BJ2" si="4">SUM(AN2:AN11)</f>
        <v>-2.1968030803014</v>
      </c>
      <c r="BA2">
        <f t="shared" si="4"/>
        <v>-2.13892206189071</v>
      </c>
      <c r="BB2">
        <f t="shared" si="4"/>
        <v>-2.12258334322991</v>
      </c>
      <c r="BC2">
        <f t="shared" si="4"/>
        <v>-2.30258509299405</v>
      </c>
      <c r="BD2">
        <f t="shared" si="4"/>
        <v>-2.30258509299405</v>
      </c>
      <c r="BE2">
        <f t="shared" si="4"/>
        <v>-2.1671820260581</v>
      </c>
      <c r="BF2">
        <f t="shared" si="4"/>
        <v>-1.36919589339515</v>
      </c>
      <c r="BG2">
        <f t="shared" si="4"/>
        <v>-2.01121476368823</v>
      </c>
      <c r="BH2">
        <f t="shared" si="4"/>
        <v>-2.14503652244897</v>
      </c>
      <c r="BI2">
        <f t="shared" si="4"/>
        <v>-2.08407502269475</v>
      </c>
      <c r="BJ2">
        <f t="shared" si="4"/>
        <v>-2.12199685494247</v>
      </c>
      <c r="BL2">
        <f t="shared" ref="BL2:BV2" si="5">AZ$7*P2</f>
        <v>0.248177146876517</v>
      </c>
      <c r="BM2">
        <f t="shared" si="5"/>
        <v>0.435074279127513</v>
      </c>
      <c r="BN2">
        <f t="shared" si="5"/>
        <v>0.0874884037422737</v>
      </c>
      <c r="BO2">
        <f t="shared" si="5"/>
        <v>4.03439153439154e-5</v>
      </c>
      <c r="BP2">
        <f t="shared" si="5"/>
        <v>0.000313492063492064</v>
      </c>
      <c r="BQ2">
        <f t="shared" si="5"/>
        <v>0.268865191674155</v>
      </c>
      <c r="BR2">
        <f t="shared" si="5"/>
        <v>0.0281890397199081</v>
      </c>
      <c r="BS2">
        <f t="shared" si="5"/>
        <v>0.0767027756112217</v>
      </c>
      <c r="BT2">
        <f t="shared" si="5"/>
        <v>0.0724054918870726</v>
      </c>
      <c r="BU2">
        <f t="shared" si="5"/>
        <v>0.0722966820472432</v>
      </c>
      <c r="BV2">
        <f t="shared" si="5"/>
        <v>0.118876514056152</v>
      </c>
      <c r="BX2" s="83">
        <f t="shared" ref="BX2:BX65" si="6">SUM(BL2:BN2)</f>
        <v>0.770739829746303</v>
      </c>
      <c r="BY2" s="84">
        <f t="shared" ref="BY2:BY65" si="7">SUM(BO2:BQ2)</f>
        <v>0.269219027652991</v>
      </c>
      <c r="BZ2" s="85">
        <f t="shared" ref="BZ2:BZ65" si="8">SUM(BR2:BS2)</f>
        <v>0.10489181533113</v>
      </c>
      <c r="CA2" s="86">
        <f t="shared" ref="CA2:CA65" si="9">SUM(BT2:BV2)</f>
        <v>0.263578687990468</v>
      </c>
      <c r="CC2">
        <f t="shared" ref="CC2:CF2" si="10">BX2/SUM(BX$2:BX$11)</f>
        <v>0.117145030152022</v>
      </c>
      <c r="CD2">
        <f t="shared" si="10"/>
        <v>0.0631239160245959</v>
      </c>
      <c r="CE2">
        <f t="shared" si="10"/>
        <v>0.0330060538657873</v>
      </c>
      <c r="CF2">
        <f t="shared" si="10"/>
        <v>0.0486042537683104</v>
      </c>
      <c r="CH2">
        <f t="shared" ref="CH2:CK2" si="11">CC2*LN(CC2)</f>
        <v>-0.251199071255392</v>
      </c>
      <c r="CI2">
        <f t="shared" si="11"/>
        <v>-0.17438963779031</v>
      </c>
      <c r="CJ2">
        <f t="shared" si="11"/>
        <v>-0.11258577149282</v>
      </c>
      <c r="CK2">
        <f t="shared" si="11"/>
        <v>-0.146981412957812</v>
      </c>
      <c r="CM2">
        <f t="shared" ref="CM2:CP2" si="12">SUM(CH2:CH11)</f>
        <v>-2.19077830907274</v>
      </c>
      <c r="CN2">
        <f t="shared" si="12"/>
        <v>-2.16776016239729</v>
      </c>
      <c r="CO2">
        <f t="shared" si="12"/>
        <v>-2.13045785610561</v>
      </c>
      <c r="CP2">
        <f t="shared" si="12"/>
        <v>-2.11647584915299</v>
      </c>
      <c r="CR2">
        <f t="shared" ref="CR2:CU2" si="13">CM$7*BX2</f>
        <v>0.122637774456694</v>
      </c>
      <c r="CS2">
        <f t="shared" si="13"/>
        <v>0.0426150622801533</v>
      </c>
      <c r="CT2">
        <f t="shared" si="13"/>
        <v>0.030339272535654</v>
      </c>
      <c r="CU2">
        <f t="shared" si="13"/>
        <v>0.103678190902833</v>
      </c>
      <c r="CV2" s="87">
        <f t="shared" ref="CV2:CV65" si="14">SUM(CR2:CU2)</f>
        <v>0.299270300175334</v>
      </c>
      <c r="CW2">
        <f>AVERAGE(CV2:CV11)</f>
        <v>0.477430277227536</v>
      </c>
      <c r="CX2">
        <f>MEDIAN(CR2:CU2)</f>
        <v>0.0731466265914932</v>
      </c>
    </row>
    <row r="3" spans="1:102">
      <c r="A3" s="105" t="s">
        <v>108</v>
      </c>
      <c r="B3" s="106">
        <v>2013</v>
      </c>
      <c r="C3" s="107" t="s">
        <v>109</v>
      </c>
      <c r="D3">
        <v>42740</v>
      </c>
      <c r="E3">
        <v>5.0108095</v>
      </c>
      <c r="F3">
        <v>376875</v>
      </c>
      <c r="I3">
        <v>43</v>
      </c>
      <c r="J3">
        <v>49275</v>
      </c>
      <c r="K3">
        <v>45.547367</v>
      </c>
      <c r="L3">
        <v>1874700</v>
      </c>
      <c r="M3">
        <v>6731</v>
      </c>
      <c r="N3">
        <v>216500</v>
      </c>
      <c r="P3" s="82">
        <f t="shared" ref="P3:U3" si="15">(D3-MIN(D$2:D$11))/(MAX(D$2:D$11)-MIN(D$2:D$11))+0.001</f>
        <v>0.991227515651244</v>
      </c>
      <c r="Q3" s="108">
        <f t="shared" si="15"/>
        <v>0.78307211792074</v>
      </c>
      <c r="R3" s="108">
        <f t="shared" si="15"/>
        <v>0.373009760284297</v>
      </c>
      <c r="S3" s="108">
        <v>0.001</v>
      </c>
      <c r="T3" s="108">
        <v>0.001</v>
      </c>
      <c r="U3" s="108">
        <f t="shared" si="15"/>
        <v>0.491566037735849</v>
      </c>
      <c r="V3" s="108" cm="1">
        <f t="array" ref="V3">(MAX(J$2:J$11-J3)/(MAX(J$2:J$11)-MIN(J$2:J$11))+0.001)</f>
        <v>0.0711771485659982</v>
      </c>
      <c r="W3" s="108" cm="1">
        <f t="array" ref="W3">(MAX(K$2:K$11-K3)/(MAX(K$2:K$11)-MIN(K$2:K$11))+0.001)</f>
        <v>0.001</v>
      </c>
      <c r="X3" s="108">
        <f t="shared" ref="X3:Z3" si="16">(L3-MIN(L$2:L$11))/(MAX(L$2:L$11)-MIN(L$2:L$11))+0.001</f>
        <v>0.439732884660014</v>
      </c>
      <c r="Y3" s="108">
        <f t="shared" si="16"/>
        <v>0.281085022890778</v>
      </c>
      <c r="Z3" s="108">
        <f t="shared" si="16"/>
        <v>0.391103532914976</v>
      </c>
      <c r="AB3">
        <f t="shared" ref="AB3:AL3" si="17">P3/SUM(P$2:P$11)</f>
        <v>0.11973458465364</v>
      </c>
      <c r="AC3">
        <f t="shared" si="17"/>
        <v>0.122857144526068</v>
      </c>
      <c r="AD3">
        <f t="shared" si="17"/>
        <v>0.0701012176434983</v>
      </c>
      <c r="AE3">
        <f t="shared" si="17"/>
        <v>0.1</v>
      </c>
      <c r="AF3">
        <f t="shared" si="17"/>
        <v>0.1</v>
      </c>
      <c r="AG3">
        <f t="shared" si="17"/>
        <v>0.0745372357165336</v>
      </c>
      <c r="AH3">
        <f t="shared" si="17"/>
        <v>0.0449803119445387</v>
      </c>
      <c r="AI3">
        <f t="shared" si="17"/>
        <v>0.000207788229860739</v>
      </c>
      <c r="AJ3">
        <f t="shared" si="17"/>
        <v>0.0716984773227398</v>
      </c>
      <c r="AK3">
        <f t="shared" si="17"/>
        <v>0.0536031749397278</v>
      </c>
      <c r="AL3">
        <f t="shared" si="17"/>
        <v>0.0743791736853815</v>
      </c>
      <c r="AN3">
        <f t="shared" ref="AN3:AX3" si="18">AB3*LN(AB3)</f>
        <v>-0.254133995470784</v>
      </c>
      <c r="AO3">
        <f t="shared" si="18"/>
        <v>-0.257598632310267</v>
      </c>
      <c r="AP3">
        <f t="shared" si="18"/>
        <v>-0.186316075832777</v>
      </c>
      <c r="AQ3">
        <f t="shared" si="18"/>
        <v>-0.230258509299405</v>
      </c>
      <c r="AR3">
        <f t="shared" si="18"/>
        <v>-0.230258509299405</v>
      </c>
      <c r="AS3">
        <f t="shared" si="18"/>
        <v>-0.193532687945791</v>
      </c>
      <c r="AT3">
        <f t="shared" si="18"/>
        <v>-0.139507804775657</v>
      </c>
      <c r="AU3">
        <f t="shared" si="18"/>
        <v>-0.00176183455636467</v>
      </c>
      <c r="AV3">
        <f t="shared" si="18"/>
        <v>-0.188945976903415</v>
      </c>
      <c r="AW3">
        <f t="shared" si="18"/>
        <v>-0.156850768399121</v>
      </c>
      <c r="AX3">
        <f t="shared" si="18"/>
        <v>-0.193280181083436</v>
      </c>
      <c r="AY3" s="81" t="s">
        <v>181</v>
      </c>
      <c r="AZ3" s="108">
        <f t="shared" ref="AZ3:BJ3" si="19">-1/LN(10)*AZ2</f>
        <v>0.954059455602965</v>
      </c>
      <c r="BA3" s="108">
        <f t="shared" si="19"/>
        <v>0.928922048700261</v>
      </c>
      <c r="BB3" s="108">
        <f t="shared" si="19"/>
        <v>0.921826233344504</v>
      </c>
      <c r="BC3" s="108">
        <f t="shared" si="19"/>
        <v>1</v>
      </c>
      <c r="BD3" s="108">
        <f t="shared" si="19"/>
        <v>1</v>
      </c>
      <c r="BE3" s="108">
        <f t="shared" si="19"/>
        <v>0.941195195196941</v>
      </c>
      <c r="BF3" s="108">
        <f t="shared" si="19"/>
        <v>0.594634221146105</v>
      </c>
      <c r="BG3" s="108">
        <f t="shared" si="19"/>
        <v>0.873459473792153</v>
      </c>
      <c r="BH3" s="108">
        <f t="shared" si="19"/>
        <v>0.931577525180529</v>
      </c>
      <c r="BI3" s="108">
        <f t="shared" si="19"/>
        <v>0.905102282228725</v>
      </c>
      <c r="BJ3" s="108">
        <f t="shared" si="19"/>
        <v>0.921571524717569</v>
      </c>
      <c r="BL3">
        <f t="shared" ref="BL3:BV3" si="20">AZ$7*P3</f>
        <v>0.245754262477346</v>
      </c>
      <c r="BM3">
        <f t="shared" si="20"/>
        <v>0.390552913350856</v>
      </c>
      <c r="BN3">
        <f t="shared" si="20"/>
        <v>0.0944931751664527</v>
      </c>
      <c r="BO3">
        <f t="shared" si="20"/>
        <v>4.03439153439154e-5</v>
      </c>
      <c r="BP3">
        <f t="shared" si="20"/>
        <v>0.000313492063492064</v>
      </c>
      <c r="BQ3">
        <f t="shared" si="20"/>
        <v>0.317632287611062</v>
      </c>
      <c r="BR3">
        <f t="shared" si="20"/>
        <v>0.0360191949456683</v>
      </c>
      <c r="BS3">
        <f t="shared" si="20"/>
        <v>0.000493950015259886</v>
      </c>
      <c r="BT3">
        <f t="shared" si="20"/>
        <v>0.0863234133054379</v>
      </c>
      <c r="BU3">
        <f t="shared" si="20"/>
        <v>0.136861791725208</v>
      </c>
      <c r="BV3">
        <f t="shared" si="20"/>
        <v>0.123896097857858</v>
      </c>
      <c r="BX3" s="83">
        <f t="shared" si="6"/>
        <v>0.730800350994655</v>
      </c>
      <c r="BY3" s="84">
        <f t="shared" si="7"/>
        <v>0.317986123589898</v>
      </c>
      <c r="BZ3" s="85">
        <f t="shared" si="8"/>
        <v>0.0365131449609281</v>
      </c>
      <c r="CA3" s="86">
        <f t="shared" si="9"/>
        <v>0.347081302888503</v>
      </c>
      <c r="CC3">
        <f t="shared" ref="CC3:CF3" si="21">BX3/SUM(BX$2:BX$11)</f>
        <v>0.11107461408937</v>
      </c>
      <c r="CD3">
        <f t="shared" si="21"/>
        <v>0.074558360668132</v>
      </c>
      <c r="CE3">
        <f t="shared" si="21"/>
        <v>0.0114895030235217</v>
      </c>
      <c r="CF3">
        <f t="shared" si="21"/>
        <v>0.0640022448417327</v>
      </c>
      <c r="CH3">
        <f t="shared" ref="CH3:CK3" si="22">CC3*LN(CC3)</f>
        <v>-0.244092363022237</v>
      </c>
      <c r="CI3">
        <f t="shared" si="22"/>
        <v>-0.193566410018174</v>
      </c>
      <c r="CJ3">
        <f t="shared" si="22"/>
        <v>-0.0513158137005514</v>
      </c>
      <c r="CK3">
        <f t="shared" si="22"/>
        <v>-0.175931746421758</v>
      </c>
      <c r="CL3" s="81" t="s">
        <v>181</v>
      </c>
      <c r="CM3" s="108">
        <f t="shared" ref="CM3:CP3" si="23">-1/LN(10)*CM2</f>
        <v>0.95144293070363</v>
      </c>
      <c r="CN3" s="108">
        <f t="shared" si="23"/>
        <v>0.94144627661884</v>
      </c>
      <c r="CO3" s="108">
        <f t="shared" si="23"/>
        <v>0.925246090834096</v>
      </c>
      <c r="CP3" s="108">
        <f t="shared" si="23"/>
        <v>0.919173782368644</v>
      </c>
      <c r="CR3">
        <f t="shared" ref="CR3:CU3" si="24">CM$7*BX3</f>
        <v>0.116282726231569</v>
      </c>
      <c r="CS3">
        <f t="shared" si="24"/>
        <v>0.0503344751637486</v>
      </c>
      <c r="CT3">
        <f t="shared" si="24"/>
        <v>0.0105611887124493</v>
      </c>
      <c r="CU3">
        <f t="shared" si="24"/>
        <v>0.136523790500769</v>
      </c>
      <c r="CV3" s="87">
        <f t="shared" si="14"/>
        <v>0.313702180608535</v>
      </c>
      <c r="CX3">
        <f t="shared" ref="CX3:CX34" si="25">MEDIAN(CR3:CU3)</f>
        <v>0.0833086006976588</v>
      </c>
    </row>
    <row r="4" spans="1:102">
      <c r="A4" s="105" t="s">
        <v>108</v>
      </c>
      <c r="B4" s="106">
        <v>2014</v>
      </c>
      <c r="C4" s="107" t="s">
        <v>109</v>
      </c>
      <c r="D4">
        <v>41938</v>
      </c>
      <c r="E4">
        <v>5.1090181</v>
      </c>
      <c r="F4">
        <v>387029</v>
      </c>
      <c r="I4">
        <v>53</v>
      </c>
      <c r="J4">
        <v>48469</v>
      </c>
      <c r="K4">
        <v>40.969028</v>
      </c>
      <c r="L4">
        <v>2103900</v>
      </c>
      <c r="M4">
        <v>7572</v>
      </c>
      <c r="N4">
        <v>221800</v>
      </c>
      <c r="P4" s="82">
        <f t="shared" ref="P4:U4" si="26">(D4-MIN(D$2:D$11))/(MAX(D$2:D$11)-MIN(D$2:D$11))+0.001</f>
        <v>0.950407034152797</v>
      </c>
      <c r="Q4" s="108">
        <f t="shared" si="26"/>
        <v>0.890487423392633</v>
      </c>
      <c r="R4" s="108">
        <f t="shared" si="26"/>
        <v>0.391015924301051</v>
      </c>
      <c r="S4" s="108">
        <v>0.001</v>
      </c>
      <c r="T4" s="108">
        <v>0.001</v>
      </c>
      <c r="U4" s="108">
        <f t="shared" si="26"/>
        <v>0.680245283018868</v>
      </c>
      <c r="V4" s="108" cm="1">
        <f t="array" ref="V4">(MAX(J$2:J$11-J4)/(MAX(J$2:J$11)-MIN(J$2:J$11))+0.001)</f>
        <v>0.090817003338288</v>
      </c>
      <c r="W4" s="108" cm="1">
        <f t="array" ref="W4">(MAX(K$2:K$11-K4)/(MAX(K$2:K$11)-MIN(K$2:K$11))+0.001)</f>
        <v>0.231108382170363</v>
      </c>
      <c r="X4" s="108">
        <f t="shared" ref="X4:Z4" si="27">(L4-MIN(L$2:L$11))/(MAX(L$2:L$11)-MIN(L$2:L$11))+0.001</f>
        <v>0.506221629148294</v>
      </c>
      <c r="Y4" s="108">
        <f t="shared" si="27"/>
        <v>0.418593198168738</v>
      </c>
      <c r="Z4" s="108">
        <f t="shared" si="27"/>
        <v>0.40694888230493</v>
      </c>
      <c r="AB4">
        <f t="shared" ref="AB4:AL4" si="28">P4/SUM(P$2:P$11)</f>
        <v>0.114803705193169</v>
      </c>
      <c r="AC4">
        <f t="shared" si="28"/>
        <v>0.139709663478872</v>
      </c>
      <c r="AD4">
        <f t="shared" si="28"/>
        <v>0.0734851881371952</v>
      </c>
      <c r="AE4">
        <f t="shared" si="28"/>
        <v>0.1</v>
      </c>
      <c r="AF4">
        <f t="shared" si="28"/>
        <v>0.1</v>
      </c>
      <c r="AG4">
        <f t="shared" si="28"/>
        <v>0.103147083226046</v>
      </c>
      <c r="AH4">
        <f t="shared" si="28"/>
        <v>0.0573916941367306</v>
      </c>
      <c r="AI4">
        <f t="shared" si="28"/>
        <v>0.0480216016371589</v>
      </c>
      <c r="AJ4">
        <f t="shared" si="28"/>
        <v>0.0825394717200458</v>
      </c>
      <c r="AK4">
        <f t="shared" si="28"/>
        <v>0.0798261116841424</v>
      </c>
      <c r="AL4">
        <f t="shared" si="28"/>
        <v>0.0773926059231239</v>
      </c>
      <c r="AN4">
        <f t="shared" ref="AN4:AX4" si="29">AB4*LN(AB4)</f>
        <v>-0.248496238551124</v>
      </c>
      <c r="AO4">
        <f t="shared" si="29"/>
        <v>-0.274975000783506</v>
      </c>
      <c r="AP4">
        <f t="shared" si="29"/>
        <v>-0.191845680096741</v>
      </c>
      <c r="AQ4">
        <f t="shared" si="29"/>
        <v>-0.230258509299405</v>
      </c>
      <c r="AR4">
        <f t="shared" si="29"/>
        <v>-0.230258509299405</v>
      </c>
      <c r="AS4">
        <f t="shared" si="29"/>
        <v>-0.234308843794275</v>
      </c>
      <c r="AT4">
        <f t="shared" si="29"/>
        <v>-0.164017179508368</v>
      </c>
      <c r="AU4">
        <f t="shared" si="29"/>
        <v>-0.145798592913909</v>
      </c>
      <c r="AV4">
        <f t="shared" si="29"/>
        <v>-0.205892950398022</v>
      </c>
      <c r="AW4">
        <f t="shared" si="29"/>
        <v>-0.201792796041008</v>
      </c>
      <c r="AX4">
        <f t="shared" si="29"/>
        <v>-0.198037155767811</v>
      </c>
      <c r="AY4" s="109" t="s">
        <v>182</v>
      </c>
      <c r="AZ4">
        <f t="shared" ref="AZ4:BJ4" si="30">1-AZ3</f>
        <v>0.0459405443970354</v>
      </c>
      <c r="BA4">
        <f t="shared" si="30"/>
        <v>0.0710779512997389</v>
      </c>
      <c r="BB4">
        <f t="shared" si="30"/>
        <v>0.0781737666554956</v>
      </c>
      <c r="BC4">
        <f t="shared" si="30"/>
        <v>0</v>
      </c>
      <c r="BD4">
        <f t="shared" si="30"/>
        <v>0</v>
      </c>
      <c r="BE4">
        <f t="shared" si="30"/>
        <v>0.0588048048030595</v>
      </c>
      <c r="BF4">
        <f t="shared" si="30"/>
        <v>0.405365778853895</v>
      </c>
      <c r="BG4">
        <f t="shared" si="30"/>
        <v>0.126540526207847</v>
      </c>
      <c r="BH4">
        <f t="shared" si="30"/>
        <v>0.0684224748194705</v>
      </c>
      <c r="BI4">
        <f t="shared" si="30"/>
        <v>0.094897717771275</v>
      </c>
      <c r="BJ4">
        <f t="shared" si="30"/>
        <v>0.0784284752824306</v>
      </c>
      <c r="BL4">
        <f t="shared" ref="BL4:BV4" si="31">AZ$7*P4</f>
        <v>0.235633672434978</v>
      </c>
      <c r="BM4">
        <f t="shared" si="31"/>
        <v>0.44412570636756</v>
      </c>
      <c r="BN4">
        <f t="shared" si="31"/>
        <v>0.0990546097230557</v>
      </c>
      <c r="BO4">
        <f t="shared" si="31"/>
        <v>4.03439153439154e-5</v>
      </c>
      <c r="BP4">
        <f t="shared" si="31"/>
        <v>0.000313492063492064</v>
      </c>
      <c r="BQ4">
        <f t="shared" si="31"/>
        <v>0.439550027453331</v>
      </c>
      <c r="BR4">
        <f t="shared" si="31"/>
        <v>0.0459579431534836</v>
      </c>
      <c r="BS4">
        <f t="shared" si="31"/>
        <v>0.114155988899738</v>
      </c>
      <c r="BT4">
        <f t="shared" si="31"/>
        <v>0.0993757356830537</v>
      </c>
      <c r="BU4">
        <f t="shared" si="31"/>
        <v>0.203815253179176</v>
      </c>
      <c r="BV4">
        <f t="shared" si="31"/>
        <v>0.128915681659563</v>
      </c>
      <c r="BX4" s="83">
        <f t="shared" si="6"/>
        <v>0.778813988525594</v>
      </c>
      <c r="BY4" s="84">
        <f t="shared" si="7"/>
        <v>0.439903863432167</v>
      </c>
      <c r="BZ4" s="85">
        <f t="shared" si="8"/>
        <v>0.160113932053222</v>
      </c>
      <c r="CA4" s="86">
        <f t="shared" si="9"/>
        <v>0.432106670521792</v>
      </c>
      <c r="CC4">
        <f t="shared" ref="CC4:CF4" si="32">BX4/SUM(BX$2:BX$11)</f>
        <v>0.118372224514046</v>
      </c>
      <c r="CD4">
        <f t="shared" si="32"/>
        <v>0.103144472276972</v>
      </c>
      <c r="CE4">
        <f t="shared" si="32"/>
        <v>0.0503826637886706</v>
      </c>
      <c r="CF4">
        <f t="shared" si="32"/>
        <v>0.0796810335051838</v>
      </c>
      <c r="CH4">
        <f t="shared" ref="CH4:CK4" si="33">CC4*LN(CC4)</f>
        <v>-0.252596996340205</v>
      </c>
      <c r="CI4">
        <f t="shared" si="33"/>
        <v>-0.23430552368017</v>
      </c>
      <c r="CJ4">
        <f t="shared" si="33"/>
        <v>-0.150548847556293</v>
      </c>
      <c r="CK4">
        <f t="shared" si="33"/>
        <v>-0.201570998507509</v>
      </c>
      <c r="CL4" s="109" t="s">
        <v>182</v>
      </c>
      <c r="CM4">
        <f t="shared" ref="CM4:CP4" si="34">1-CM3</f>
        <v>0.0485570692963703</v>
      </c>
      <c r="CN4">
        <f t="shared" si="34"/>
        <v>0.0585537233811597</v>
      </c>
      <c r="CO4">
        <f t="shared" si="34"/>
        <v>0.0747539091659036</v>
      </c>
      <c r="CP4">
        <f t="shared" si="34"/>
        <v>0.080826217631356</v>
      </c>
      <c r="CR4">
        <f t="shared" ref="CR4:CU4" si="35">CM$7*BX4</f>
        <v>0.123922510012177</v>
      </c>
      <c r="CS4">
        <f t="shared" si="35"/>
        <v>0.0696330073727371</v>
      </c>
      <c r="CT4">
        <f t="shared" si="35"/>
        <v>0.0463119091416488</v>
      </c>
      <c r="CU4">
        <f t="shared" si="35"/>
        <v>0.169968362079281</v>
      </c>
      <c r="CV4" s="87">
        <f t="shared" si="14"/>
        <v>0.409835788605844</v>
      </c>
      <c r="CX4">
        <f t="shared" si="25"/>
        <v>0.0967777586924571</v>
      </c>
    </row>
    <row r="5" spans="1:102">
      <c r="A5" s="105" t="s">
        <v>108</v>
      </c>
      <c r="B5" s="106">
        <v>2015</v>
      </c>
      <c r="C5" s="107" t="s">
        <v>109</v>
      </c>
      <c r="D5">
        <v>41582</v>
      </c>
      <c r="E5">
        <v>5.1753403</v>
      </c>
      <c r="F5">
        <v>403961</v>
      </c>
      <c r="I5">
        <v>55</v>
      </c>
      <c r="J5">
        <v>50444</v>
      </c>
      <c r="K5">
        <v>34.047394</v>
      </c>
      <c r="L5">
        <v>2337200</v>
      </c>
      <c r="M5">
        <v>7849</v>
      </c>
      <c r="N5">
        <v>227100</v>
      </c>
      <c r="P5" s="82">
        <f t="shared" ref="P5:U5" si="36">(D5-MIN(D$2:D$11))/(MAX(D$2:D$11)-MIN(D$2:D$11))+0.001</f>
        <v>0.932287219422813</v>
      </c>
      <c r="Q5" s="108">
        <f t="shared" si="36"/>
        <v>0.963027092755276</v>
      </c>
      <c r="R5" s="108">
        <f t="shared" si="36"/>
        <v>0.421041566327019</v>
      </c>
      <c r="S5" s="108">
        <v>0.001</v>
      </c>
      <c r="T5" s="108">
        <v>0.001</v>
      </c>
      <c r="U5" s="108">
        <f t="shared" si="36"/>
        <v>0.717981132075472</v>
      </c>
      <c r="V5" s="108" cm="1">
        <f t="array" ref="V5">(MAX(J$2:J$11-J5)/(MAX(J$2:J$11)-MIN(J$2:J$11))+0.001)</f>
        <v>0.0426920490265357</v>
      </c>
      <c r="W5" s="108" cm="1">
        <f t="array" ref="W5">(MAX(K$2:K$11-K5)/(MAX(K$2:K$11)-MIN(K$2:K$11))+0.001)</f>
        <v>0.578991315634963</v>
      </c>
      <c r="X5" s="108">
        <f t="shared" ref="X5:Z5" si="37">(L5-MIN(L$2:L$11))/(MAX(L$2:L$11)-MIN(L$2:L$11))+0.001</f>
        <v>0.573899744720353</v>
      </c>
      <c r="Y5" s="108">
        <f t="shared" si="37"/>
        <v>0.463884238064094</v>
      </c>
      <c r="Z5" s="108">
        <f t="shared" si="37"/>
        <v>0.422794231694884</v>
      </c>
      <c r="AB5">
        <f t="shared" ref="AB5:AL5" si="38">P5/SUM(P$2:P$11)</f>
        <v>0.11261493575685</v>
      </c>
      <c r="AC5">
        <f t="shared" si="38"/>
        <v>0.151090501129462</v>
      </c>
      <c r="AD5">
        <f t="shared" si="38"/>
        <v>0.079128027254713</v>
      </c>
      <c r="AE5">
        <f t="shared" si="38"/>
        <v>0.1</v>
      </c>
      <c r="AF5">
        <f t="shared" si="38"/>
        <v>0.1</v>
      </c>
      <c r="AG5">
        <f t="shared" si="38"/>
        <v>0.108869052727949</v>
      </c>
      <c r="AH5">
        <f t="shared" si="38"/>
        <v>0.026979188144697</v>
      </c>
      <c r="AI5">
        <f t="shared" si="38"/>
        <v>0.120307580580529</v>
      </c>
      <c r="AJ5">
        <f t="shared" si="38"/>
        <v>0.0935743931549999</v>
      </c>
      <c r="AK5">
        <f t="shared" si="38"/>
        <v>0.0884631550589377</v>
      </c>
      <c r="AL5">
        <f t="shared" si="38"/>
        <v>0.0804060381608664</v>
      </c>
      <c r="AN5">
        <f t="shared" ref="AN5:AX5" si="39">AB5*LN(AB5)</f>
        <v>-0.245926348879524</v>
      </c>
      <c r="AO5">
        <f t="shared" si="39"/>
        <v>-0.28554235368523</v>
      </c>
      <c r="AP5">
        <f t="shared" si="39"/>
        <v>-0.200723128287044</v>
      </c>
      <c r="AQ5">
        <f t="shared" si="39"/>
        <v>-0.230258509299405</v>
      </c>
      <c r="AR5">
        <f t="shared" si="39"/>
        <v>-0.230258509299405</v>
      </c>
      <c r="AS5">
        <f t="shared" si="39"/>
        <v>-0.241429042327426</v>
      </c>
      <c r="AT5">
        <f t="shared" si="39"/>
        <v>-0.0974674302592776</v>
      </c>
      <c r="AU5">
        <f t="shared" si="39"/>
        <v>-0.254775801798294</v>
      </c>
      <c r="AV5">
        <f t="shared" si="39"/>
        <v>-0.221677597989375</v>
      </c>
      <c r="AW5">
        <f t="shared" si="39"/>
        <v>-0.2145381137356</v>
      </c>
      <c r="AX5">
        <f t="shared" si="39"/>
        <v>-0.202676766917579</v>
      </c>
      <c r="AY5" s="109" t="s">
        <v>183</v>
      </c>
      <c r="AZ5" s="77">
        <f t="shared" ref="AZ5:BB5" si="40">AZ4/(3-SUM($AZ3:$BB3))</f>
        <v>0.235360479167586</v>
      </c>
      <c r="BA5" s="77">
        <f t="shared" si="40"/>
        <v>0.364143283361623</v>
      </c>
      <c r="BB5" s="77">
        <f t="shared" si="40"/>
        <v>0.40049623747079</v>
      </c>
      <c r="BC5" s="77">
        <f t="shared" ref="BC5:BE5" si="41">BC4/(3-SUM($BC3:$BE3))</f>
        <v>0</v>
      </c>
      <c r="BD5" s="77">
        <f t="shared" si="41"/>
        <v>0</v>
      </c>
      <c r="BE5" s="77">
        <f t="shared" si="41"/>
        <v>1.00000000000001</v>
      </c>
      <c r="BF5" s="77">
        <f>BF4/(2-SUM($BF3:$BG3))</f>
        <v>0.762099969480229</v>
      </c>
      <c r="BG5" s="77">
        <f>BG4/(2-SUM($BF3:$BG3))</f>
        <v>0.237900030519771</v>
      </c>
      <c r="BH5" s="77">
        <f t="shared" ref="BH5:BJ5" si="42">BH4/(3-SUM($BH3:$BJ3))</f>
        <v>0.283031445101345</v>
      </c>
      <c r="BI5" s="77">
        <f t="shared" si="42"/>
        <v>0.392547014244806</v>
      </c>
      <c r="BJ5" s="77">
        <f t="shared" si="42"/>
        <v>0.324421540653844</v>
      </c>
      <c r="BL5">
        <f t="shared" ref="BL5:BV5" si="43">AZ$7*P5</f>
        <v>0.23114124094485</v>
      </c>
      <c r="BM5">
        <f t="shared" si="43"/>
        <v>0.480304467626884</v>
      </c>
      <c r="BN5">
        <f t="shared" si="43"/>
        <v>0.106660893937395</v>
      </c>
      <c r="BO5">
        <f t="shared" si="43"/>
        <v>4.03439153439154e-5</v>
      </c>
      <c r="BP5">
        <f t="shared" si="43"/>
        <v>0.000313492063492064</v>
      </c>
      <c r="BQ5">
        <f t="shared" si="43"/>
        <v>0.463933575421785</v>
      </c>
      <c r="BR5">
        <f t="shared" si="43"/>
        <v>0.0216043107584026</v>
      </c>
      <c r="BS5">
        <f t="shared" si="43"/>
        <v>0.285992769193231</v>
      </c>
      <c r="BT5">
        <f t="shared" si="43"/>
        <v>0.112661542012451</v>
      </c>
      <c r="BU5">
        <f t="shared" si="43"/>
        <v>0.225867701244276</v>
      </c>
      <c r="BV5">
        <f t="shared" si="43"/>
        <v>0.133935265461268</v>
      </c>
      <c r="BX5" s="83">
        <f t="shared" si="6"/>
        <v>0.818106602509129</v>
      </c>
      <c r="BY5" s="84">
        <f t="shared" si="7"/>
        <v>0.464287411400621</v>
      </c>
      <c r="BZ5" s="85">
        <f t="shared" si="8"/>
        <v>0.307597079951634</v>
      </c>
      <c r="CA5" s="86">
        <f t="shared" si="9"/>
        <v>0.472464508717994</v>
      </c>
      <c r="CC5">
        <f t="shared" ref="CC5:CF5" si="44">BX5/SUM(BX$2:BX$11)</f>
        <v>0.124344323362718</v>
      </c>
      <c r="CD5">
        <f t="shared" si="44"/>
        <v>0.108861694598741</v>
      </c>
      <c r="CE5">
        <f t="shared" si="44"/>
        <v>0.0967908292729243</v>
      </c>
      <c r="CF5">
        <f t="shared" si="44"/>
        <v>0.0871230714946117</v>
      </c>
      <c r="CH5">
        <f t="shared" ref="CH5:CK5" si="45">CC5*LN(CC5)</f>
        <v>-0.259220705447713</v>
      </c>
      <c r="CI5">
        <f t="shared" si="45"/>
        <v>-0.241420082750957</v>
      </c>
      <c r="CJ5">
        <f t="shared" si="45"/>
        <v>-0.2260262376108</v>
      </c>
      <c r="CK5">
        <f t="shared" si="45"/>
        <v>-0.212618066225155</v>
      </c>
      <c r="CL5" s="109" t="s">
        <v>183</v>
      </c>
      <c r="CM5">
        <f t="shared" ref="CM5:CP5" si="46">CM4/(4-SUM($CM3:$CP3))</f>
        <v>0.184844871659259</v>
      </c>
      <c r="CN5">
        <f t="shared" si="46"/>
        <v>0.222899685677103</v>
      </c>
      <c r="CO5">
        <f t="shared" si="46"/>
        <v>0.284569825692348</v>
      </c>
      <c r="CP5">
        <f t="shared" si="46"/>
        <v>0.307685616971289</v>
      </c>
      <c r="CR5">
        <f t="shared" ref="CR5:CU5" si="47">CM$7*BX5</f>
        <v>0.130174631085397</v>
      </c>
      <c r="CS5">
        <f t="shared" si="47"/>
        <v>0.0734927138145348</v>
      </c>
      <c r="CT5">
        <f t="shared" si="47"/>
        <v>0.0889704464582218</v>
      </c>
      <c r="CU5">
        <f t="shared" si="47"/>
        <v>0.185843043317101</v>
      </c>
      <c r="CV5" s="87">
        <f t="shared" si="14"/>
        <v>0.478480834675255</v>
      </c>
      <c r="CX5">
        <f t="shared" si="25"/>
        <v>0.109572538771809</v>
      </c>
    </row>
    <row r="6" spans="1:102">
      <c r="A6" s="105" t="s">
        <v>108</v>
      </c>
      <c r="B6" s="106">
        <v>2016</v>
      </c>
      <c r="C6" s="107" t="s">
        <v>109</v>
      </c>
      <c r="D6">
        <v>40841</v>
      </c>
      <c r="E6">
        <v>5.2100585</v>
      </c>
      <c r="F6">
        <v>421483</v>
      </c>
      <c r="I6">
        <v>56</v>
      </c>
      <c r="J6">
        <v>50841</v>
      </c>
      <c r="K6">
        <v>35.490578</v>
      </c>
      <c r="L6">
        <v>2521600</v>
      </c>
      <c r="M6">
        <v>8506</v>
      </c>
      <c r="N6">
        <v>237000</v>
      </c>
      <c r="P6" s="82">
        <f t="shared" ref="P6:U6" si="48">(D6-MIN(D$2:D$11))/(MAX(D$2:D$11)-MIN(D$2:D$11))+0.001</f>
        <v>0.894571537639334</v>
      </c>
      <c r="Q6" s="108">
        <f t="shared" si="48"/>
        <v>1.001</v>
      </c>
      <c r="R6" s="108">
        <f t="shared" si="48"/>
        <v>0.452113459758334</v>
      </c>
      <c r="S6" s="108">
        <v>0.001</v>
      </c>
      <c r="T6" s="108">
        <v>0.001</v>
      </c>
      <c r="U6" s="108">
        <f t="shared" si="48"/>
        <v>0.736849056603774</v>
      </c>
      <c r="V6" s="108" cm="1">
        <f t="array" ref="V6">(MAX(J$2:J$11-J6)/(MAX(J$2:J$11)-MIN(J$2:J$11))+0.001)</f>
        <v>0.0330183240332367</v>
      </c>
      <c r="W6" s="108" cm="1">
        <f t="array" ref="W6">(MAX(K$2:K$11-K6)/(MAX(K$2:K$11)-MIN(K$2:K$11))+0.001)</f>
        <v>0.506456552391317</v>
      </c>
      <c r="X6" s="108">
        <f t="shared" ref="X6:Z6" si="49">(L6-MIN(L$2:L$11))/(MAX(L$2:L$11)-MIN(L$2:L$11))+0.001</f>
        <v>0.627392434439545</v>
      </c>
      <c r="Y6" s="108">
        <f t="shared" si="49"/>
        <v>0.571307390451275</v>
      </c>
      <c r="Z6" s="108">
        <f t="shared" si="49"/>
        <v>0.452392148479893</v>
      </c>
      <c r="AB6">
        <f t="shared" ref="AB6:AL6" si="50">P6/SUM(P$2:P$11)</f>
        <v>0.108059098250356</v>
      </c>
      <c r="AC6">
        <f t="shared" si="50"/>
        <v>0.157048117096977</v>
      </c>
      <c r="AD6">
        <f t="shared" si="50"/>
        <v>0.0849674925876416</v>
      </c>
      <c r="AE6">
        <f t="shared" si="50"/>
        <v>0.1</v>
      </c>
      <c r="AF6">
        <f t="shared" si="50"/>
        <v>0.1</v>
      </c>
      <c r="AG6">
        <f t="shared" si="50"/>
        <v>0.1117300374789</v>
      </c>
      <c r="AH6">
        <f t="shared" si="50"/>
        <v>0.020865889471868</v>
      </c>
      <c r="AI6">
        <f t="shared" si="50"/>
        <v>0.105235710522764</v>
      </c>
      <c r="AJ6">
        <f t="shared" si="50"/>
        <v>0.102296379921419</v>
      </c>
      <c r="AK6">
        <f t="shared" si="50"/>
        <v>0.108948849994824</v>
      </c>
      <c r="AL6">
        <f t="shared" si="50"/>
        <v>0.0860349021521211</v>
      </c>
      <c r="AN6">
        <f t="shared" ref="AN6:AX6" si="51">AB6*LN(AB6)</f>
        <v>-0.240439813671203</v>
      </c>
      <c r="AO6">
        <f t="shared" si="51"/>
        <v>-0.29072795215176</v>
      </c>
      <c r="AP6">
        <f t="shared" si="51"/>
        <v>-0.209486208954335</v>
      </c>
      <c r="AQ6">
        <f t="shared" si="51"/>
        <v>-0.230258509299405</v>
      </c>
      <c r="AR6">
        <f t="shared" si="51"/>
        <v>-0.230258509299405</v>
      </c>
      <c r="AS6">
        <f t="shared" si="51"/>
        <v>-0.244875337385085</v>
      </c>
      <c r="AT6">
        <f t="shared" si="51"/>
        <v>-0.0807434708540413</v>
      </c>
      <c r="AU6">
        <f t="shared" si="51"/>
        <v>-0.236943735813636</v>
      </c>
      <c r="AV6">
        <f t="shared" si="51"/>
        <v>-0.233223572290594</v>
      </c>
      <c r="AW6">
        <f t="shared" si="51"/>
        <v>-0.241526174998077</v>
      </c>
      <c r="AX6">
        <f t="shared" si="51"/>
        <v>-0.2110438064998</v>
      </c>
      <c r="AY6" s="77" t="s">
        <v>184</v>
      </c>
      <c r="AZ6" s="110">
        <v>0.26049795615013</v>
      </c>
      <c r="BA6" s="110">
        <v>0.633345720302242</v>
      </c>
      <c r="BB6" s="110">
        <v>0.106156323547628</v>
      </c>
      <c r="BC6" s="110">
        <v>0.0806878306878307</v>
      </c>
      <c r="BD6" s="110">
        <v>0.626984126984127</v>
      </c>
      <c r="BE6" s="110">
        <v>0.292328042328042</v>
      </c>
      <c r="BF6" s="110">
        <v>0.25</v>
      </c>
      <c r="BG6" s="110">
        <v>0.75</v>
      </c>
      <c r="BH6" s="110">
        <v>0.10958605664488</v>
      </c>
      <c r="BI6" s="110">
        <v>0.581263616557734</v>
      </c>
      <c r="BJ6" s="110">
        <v>0.309150326797386</v>
      </c>
      <c r="BL6">
        <f t="shared" ref="BL6:BV6" si="52">AZ$7*P6</f>
        <v>0.221790421466802</v>
      </c>
      <c r="BM6">
        <f t="shared" si="52"/>
        <v>0.499243246333764</v>
      </c>
      <c r="BN6">
        <f t="shared" si="52"/>
        <v>0.114532221128729</v>
      </c>
      <c r="BO6">
        <f t="shared" si="52"/>
        <v>4.03439153439154e-5</v>
      </c>
      <c r="BP6">
        <f t="shared" si="52"/>
        <v>0.000313492063492064</v>
      </c>
      <c r="BQ6">
        <f t="shared" si="52"/>
        <v>0.476125349406012</v>
      </c>
      <c r="BR6">
        <f t="shared" si="52"/>
        <v>0.0167089223731636</v>
      </c>
      <c r="BS6">
        <f t="shared" si="52"/>
        <v>0.25016422178216</v>
      </c>
      <c r="BT6">
        <f t="shared" si="52"/>
        <v>0.123162625112068</v>
      </c>
      <c r="BU6">
        <f t="shared" si="52"/>
        <v>0.278172605138755</v>
      </c>
      <c r="BV6">
        <f t="shared" si="52"/>
        <v>0.14331146916634</v>
      </c>
      <c r="BX6" s="83">
        <f t="shared" si="6"/>
        <v>0.835565888929295</v>
      </c>
      <c r="BY6" s="84">
        <f t="shared" si="7"/>
        <v>0.476479185384848</v>
      </c>
      <c r="BZ6" s="85">
        <f t="shared" si="8"/>
        <v>0.266873144155324</v>
      </c>
      <c r="CA6" s="86">
        <f t="shared" si="9"/>
        <v>0.544646699417163</v>
      </c>
      <c r="CC6">
        <f t="shared" ref="CC6:CF6" si="53">BX6/SUM(BX$2:BX$11)</f>
        <v>0.126997966726129</v>
      </c>
      <c r="CD6">
        <f t="shared" si="53"/>
        <v>0.111720305759625</v>
      </c>
      <c r="CE6">
        <f t="shared" si="53"/>
        <v>0.0839763268803724</v>
      </c>
      <c r="CF6">
        <f t="shared" si="53"/>
        <v>0.100433561584091</v>
      </c>
      <c r="CH6">
        <f t="shared" ref="CH6:CK6" si="54">CC6*LN(CC6)</f>
        <v>-0.262070997908798</v>
      </c>
      <c r="CI6">
        <f t="shared" si="54"/>
        <v>-0.244863739966295</v>
      </c>
      <c r="CJ6">
        <f t="shared" si="54"/>
        <v>-0.208027865254212</v>
      </c>
      <c r="CK6">
        <f t="shared" si="54"/>
        <v>-0.23082232163288</v>
      </c>
      <c r="CL6" s="77" t="s">
        <v>184</v>
      </c>
      <c r="CM6" s="111">
        <v>0.133389037433155</v>
      </c>
      <c r="CN6" s="111">
        <v>0.0936831550802139</v>
      </c>
      <c r="CO6" s="111">
        <v>0.293917112299465</v>
      </c>
      <c r="CP6" s="111">
        <v>0.479010695187166</v>
      </c>
      <c r="CR6">
        <f t="shared" ref="CR6:CU6" si="55">CM$7*BX6</f>
        <v>0.132952699569124</v>
      </c>
      <c r="CS6">
        <f t="shared" si="55"/>
        <v>0.0754225670354336</v>
      </c>
      <c r="CT6">
        <f t="shared" si="55"/>
        <v>0.0771913139973305</v>
      </c>
      <c r="CU6">
        <f t="shared" si="55"/>
        <v>0.214235774930378</v>
      </c>
      <c r="CV6" s="87">
        <f t="shared" si="14"/>
        <v>0.499802355532266</v>
      </c>
      <c r="CX6">
        <f t="shared" si="25"/>
        <v>0.105072006783227</v>
      </c>
    </row>
    <row r="7" spans="1:102">
      <c r="A7" s="105" t="s">
        <v>108</v>
      </c>
      <c r="B7" s="106">
        <v>2017</v>
      </c>
      <c r="C7" s="107" t="s">
        <v>109</v>
      </c>
      <c r="D7">
        <v>40706</v>
      </c>
      <c r="E7">
        <v>4.5865474</v>
      </c>
      <c r="F7">
        <v>543078</v>
      </c>
      <c r="I7">
        <v>58</v>
      </c>
      <c r="J7">
        <v>52155</v>
      </c>
      <c r="K7">
        <v>33.056049</v>
      </c>
      <c r="L7">
        <v>2909200</v>
      </c>
      <c r="M7">
        <v>9163</v>
      </c>
      <c r="N7">
        <v>247400</v>
      </c>
      <c r="P7" s="82">
        <f t="shared" ref="P7:U7" si="56">(D7-MIN(D$2:D$11))/(MAX(D$2:D$11)-MIN(D$2:D$11))+0.001</f>
        <v>0.887700259581615</v>
      </c>
      <c r="Q7" s="108">
        <f t="shared" si="56"/>
        <v>0.319036961410547</v>
      </c>
      <c r="R7" s="108">
        <f t="shared" si="56"/>
        <v>0.667738781170312</v>
      </c>
      <c r="S7" s="108">
        <v>0.001</v>
      </c>
      <c r="T7" s="108">
        <v>0.001</v>
      </c>
      <c r="U7" s="108">
        <f t="shared" si="56"/>
        <v>0.774584905660377</v>
      </c>
      <c r="V7" s="108" cm="1">
        <f t="array" ref="V7">(MAX(J$2:J$11-J7)/(MAX(J$2:J$11)-MIN(J$2:J$11))+0.001)</f>
        <v>0.001</v>
      </c>
      <c r="W7" s="108" cm="1">
        <f t="array" ref="W7">(MAX(K$2:K$11-K7)/(MAX(K$2:K$11)-MIN(K$2:K$11))+0.001)</f>
        <v>0.62881654572882</v>
      </c>
      <c r="X7" s="108">
        <f t="shared" ref="X7:Z7" si="57">(L7-MIN(L$2:L$11))/(MAX(L$2:L$11)-MIN(L$2:L$11))+0.001</f>
        <v>0.739831515432815</v>
      </c>
      <c r="Y7" s="108">
        <f t="shared" si="57"/>
        <v>0.678730542838456</v>
      </c>
      <c r="Z7" s="108">
        <f t="shared" si="57"/>
        <v>0.483484909546972</v>
      </c>
      <c r="AB7">
        <f t="shared" ref="AB7:AL7" si="58">P7/SUM(P$2:P$11)</f>
        <v>0.107229087368605</v>
      </c>
      <c r="AC7">
        <f t="shared" si="58"/>
        <v>0.0500540999738934</v>
      </c>
      <c r="AD7">
        <f t="shared" si="58"/>
        <v>0.125490822524718</v>
      </c>
      <c r="AE7">
        <f t="shared" si="58"/>
        <v>0.1</v>
      </c>
      <c r="AF7">
        <f t="shared" si="58"/>
        <v>0.1</v>
      </c>
      <c r="AG7">
        <f t="shared" si="58"/>
        <v>0.117452006980803</v>
      </c>
      <c r="AH7">
        <f t="shared" si="58"/>
        <v>0.000631948776408642</v>
      </c>
      <c r="AI7">
        <f t="shared" si="58"/>
        <v>0.130660676944136</v>
      </c>
      <c r="AJ7">
        <f t="shared" si="58"/>
        <v>0.12062957987079</v>
      </c>
      <c r="AK7">
        <f t="shared" si="58"/>
        <v>0.12943454493071</v>
      </c>
      <c r="AL7">
        <f t="shared" si="58"/>
        <v>0.0919480522035402</v>
      </c>
      <c r="AN7">
        <f t="shared" ref="AN7:AX7" si="59">AB7*LN(AB7)</f>
        <v>-0.23941979054967</v>
      </c>
      <c r="AO7">
        <f t="shared" si="59"/>
        <v>-0.149894553484076</v>
      </c>
      <c r="AP7">
        <f t="shared" si="59"/>
        <v>-0.260459044564532</v>
      </c>
      <c r="AQ7">
        <f t="shared" si="59"/>
        <v>-0.230258509299405</v>
      </c>
      <c r="AR7">
        <f t="shared" si="59"/>
        <v>-0.230258509299405</v>
      </c>
      <c r="AS7">
        <f t="shared" si="59"/>
        <v>-0.251549956035447</v>
      </c>
      <c r="AT7">
        <f t="shared" si="59"/>
        <v>-0.00465537845225589</v>
      </c>
      <c r="AU7">
        <f t="shared" si="59"/>
        <v>-0.265914281640293</v>
      </c>
      <c r="AV7">
        <f t="shared" si="59"/>
        <v>-0.255135271052049</v>
      </c>
      <c r="AW7">
        <f t="shared" si="59"/>
        <v>-0.264639278013813</v>
      </c>
      <c r="AX7">
        <f t="shared" si="59"/>
        <v>-0.219436923992791</v>
      </c>
      <c r="AY7" s="77" t="s">
        <v>185</v>
      </c>
      <c r="AZ7">
        <f t="shared" ref="AZ7:BJ7" si="60">AVERAGE(AZ5:AZ6)</f>
        <v>0.247929217658858</v>
      </c>
      <c r="BA7">
        <f t="shared" si="60"/>
        <v>0.498744501831932</v>
      </c>
      <c r="BB7">
        <f t="shared" si="60"/>
        <v>0.253326280509209</v>
      </c>
      <c r="BC7">
        <f t="shared" si="60"/>
        <v>0.0403439153439153</v>
      </c>
      <c r="BD7">
        <f t="shared" si="60"/>
        <v>0.313492063492063</v>
      </c>
      <c r="BE7">
        <f t="shared" si="60"/>
        <v>0.646164021164024</v>
      </c>
      <c r="BF7">
        <f t="shared" si="60"/>
        <v>0.506049984740115</v>
      </c>
      <c r="BG7">
        <f t="shared" si="60"/>
        <v>0.493950015259885</v>
      </c>
      <c r="BH7">
        <f t="shared" si="60"/>
        <v>0.196308750873113</v>
      </c>
      <c r="BI7">
        <f t="shared" si="60"/>
        <v>0.48690531540127</v>
      </c>
      <c r="BJ7">
        <f t="shared" si="60"/>
        <v>0.316785933725615</v>
      </c>
      <c r="BL7">
        <f t="shared" ref="BL7:BV7" si="61">AZ$7*P7</f>
        <v>0.220086830873635</v>
      </c>
      <c r="BM7">
        <f t="shared" si="61"/>
        <v>0.159117930384677</v>
      </c>
      <c r="BN7">
        <f t="shared" si="61"/>
        <v>0.169155781785628</v>
      </c>
      <c r="BO7">
        <f t="shared" si="61"/>
        <v>4.03439153439154e-5</v>
      </c>
      <c r="BP7">
        <f t="shared" si="61"/>
        <v>0.000313492063492064</v>
      </c>
      <c r="BQ7">
        <f t="shared" si="61"/>
        <v>0.500508897374465</v>
      </c>
      <c r="BR7">
        <f t="shared" si="61"/>
        <v>0.000506049984740115</v>
      </c>
      <c r="BS7">
        <f t="shared" si="61"/>
        <v>0.310603942358419</v>
      </c>
      <c r="BT7">
        <f t="shared" si="61"/>
        <v>0.145235400651178</v>
      </c>
      <c r="BU7">
        <f t="shared" si="61"/>
        <v>0.330477509033234</v>
      </c>
      <c r="BV7">
        <f t="shared" si="61"/>
        <v>0.153161218513082</v>
      </c>
      <c r="BX7" s="83">
        <f t="shared" si="6"/>
        <v>0.548360543043939</v>
      </c>
      <c r="BY7" s="84">
        <f t="shared" si="7"/>
        <v>0.500862733353301</v>
      </c>
      <c r="BZ7" s="85">
        <f t="shared" si="8"/>
        <v>0.311109992343159</v>
      </c>
      <c r="CA7" s="86">
        <f t="shared" si="9"/>
        <v>0.628874128197494</v>
      </c>
      <c r="CC7">
        <f t="shared" ref="CC7:CF7" si="62">BX7/SUM(BX$2:BX$11)</f>
        <v>0.0833455205892316</v>
      </c>
      <c r="CD7">
        <f t="shared" si="62"/>
        <v>0.117437528081393</v>
      </c>
      <c r="CE7">
        <f t="shared" si="62"/>
        <v>0.0978962289197361</v>
      </c>
      <c r="CF7">
        <f t="shared" si="62"/>
        <v>0.115965209282555</v>
      </c>
      <c r="CH7">
        <f t="shared" ref="CH7:CK7" si="63">CC7*LN(CC7)</f>
        <v>-0.207093650195194</v>
      </c>
      <c r="CI7">
        <f t="shared" si="63"/>
        <v>-0.251533424214587</v>
      </c>
      <c r="CJ7">
        <f t="shared" si="63"/>
        <v>-0.227495882351127</v>
      </c>
      <c r="CK7">
        <f t="shared" si="63"/>
        <v>-0.249842990744395</v>
      </c>
      <c r="CL7" s="77" t="s">
        <v>185</v>
      </c>
      <c r="CM7">
        <f t="shared" ref="CM7:CP7" si="64">AVERAGE(CM5:CM6)</f>
        <v>0.159116954546207</v>
      </c>
      <c r="CN7">
        <f t="shared" si="64"/>
        <v>0.158291420378658</v>
      </c>
      <c r="CO7">
        <f t="shared" si="64"/>
        <v>0.289243468995907</v>
      </c>
      <c r="CP7">
        <f t="shared" si="64"/>
        <v>0.393348156079228</v>
      </c>
      <c r="CR7">
        <f t="shared" ref="CR7:CU7" si="65">CM$7*BX7</f>
        <v>0.0872534596024559</v>
      </c>
      <c r="CS7">
        <f t="shared" si="65"/>
        <v>0.0792822734772312</v>
      </c>
      <c r="CT7">
        <f t="shared" si="65"/>
        <v>0.0899865334246253</v>
      </c>
      <c r="CU7">
        <f t="shared" si="65"/>
        <v>0.247366478732416</v>
      </c>
      <c r="CV7" s="87">
        <f t="shared" si="14"/>
        <v>0.503888745236729</v>
      </c>
      <c r="CX7">
        <f t="shared" si="25"/>
        <v>0.0886199965135406</v>
      </c>
    </row>
    <row r="8" spans="1:102">
      <c r="A8" s="105" t="s">
        <v>108</v>
      </c>
      <c r="B8" s="106">
        <v>2018</v>
      </c>
      <c r="C8" s="107" t="s">
        <v>109</v>
      </c>
      <c r="D8">
        <v>40566</v>
      </c>
      <c r="E8">
        <v>4.6759602</v>
      </c>
      <c r="F8">
        <v>605722</v>
      </c>
      <c r="I8">
        <v>62</v>
      </c>
      <c r="J8">
        <v>51051</v>
      </c>
      <c r="K8">
        <v>30.587673</v>
      </c>
      <c r="L8">
        <v>3423600</v>
      </c>
      <c r="M8">
        <v>9820</v>
      </c>
      <c r="N8">
        <v>349300</v>
      </c>
      <c r="P8" s="82">
        <f t="shared" ref="P8:U8" si="66">(D8-MIN(D$2:D$11))/(MAX(D$2:D$11)-MIN(D$2:D$11))+0.001</f>
        <v>0.880574489743981</v>
      </c>
      <c r="Q8" s="108">
        <f t="shared" si="66"/>
        <v>0.416831892048977</v>
      </c>
      <c r="R8" s="108">
        <f t="shared" si="66"/>
        <v>0.778825854113541</v>
      </c>
      <c r="S8" s="108">
        <v>0.001</v>
      </c>
      <c r="T8" s="108">
        <v>0.001</v>
      </c>
      <c r="U8" s="108">
        <f t="shared" si="66"/>
        <v>0.850056603773585</v>
      </c>
      <c r="V8" s="108" cm="1">
        <f t="array" ref="V8">(MAX(J$2:J$11-J8)/(MAX(J$2:J$11)-MIN(J$2:J$11))+0.001)</f>
        <v>0.0279012402836326</v>
      </c>
      <c r="W8" s="108" cm="1">
        <f t="array" ref="W8">(MAX(K$2:K$11-K8)/(MAX(K$2:K$11)-MIN(K$2:K$11))+0.001)</f>
        <v>0.752877697152547</v>
      </c>
      <c r="X8" s="108">
        <f t="shared" ref="X8:Z8" si="67">(L8-MIN(L$2:L$11))/(MAX(L$2:L$11)-MIN(L$2:L$11))+0.001</f>
        <v>0.889054072870736</v>
      </c>
      <c r="Y8" s="108">
        <f t="shared" si="67"/>
        <v>0.786153695225638</v>
      </c>
      <c r="Z8" s="108">
        <f t="shared" si="67"/>
        <v>0.78813417423307</v>
      </c>
      <c r="AB8">
        <f t="shared" ref="AB8:AL8" si="68">P8/SUM(P$2:P$11)</f>
        <v>0.106368335343087</v>
      </c>
      <c r="AC8">
        <f t="shared" si="68"/>
        <v>0.0653972665257363</v>
      </c>
      <c r="AD8">
        <f t="shared" si="68"/>
        <v>0.146367860894538</v>
      </c>
      <c r="AE8">
        <f t="shared" si="68"/>
        <v>0.1</v>
      </c>
      <c r="AF8">
        <f t="shared" si="68"/>
        <v>0.1</v>
      </c>
      <c r="AG8">
        <f t="shared" si="68"/>
        <v>0.128895945984608</v>
      </c>
      <c r="AH8">
        <f t="shared" si="68"/>
        <v>0.0176321546575252</v>
      </c>
      <c r="AI8">
        <f t="shared" si="68"/>
        <v>0.156439123992957</v>
      </c>
      <c r="AJ8">
        <f t="shared" si="68"/>
        <v>0.14496032820401</v>
      </c>
      <c r="AK8">
        <f t="shared" si="68"/>
        <v>0.149920239866597</v>
      </c>
      <c r="AL8">
        <f t="shared" si="68"/>
        <v>0.149885551265041</v>
      </c>
      <c r="AN8">
        <f t="shared" ref="AN8:AX8" si="69">AB8*LN(AB8)</f>
        <v>-0.238355202007866</v>
      </c>
      <c r="AO8">
        <f t="shared" si="69"/>
        <v>-0.178356318137807</v>
      </c>
      <c r="AP8">
        <f t="shared" si="69"/>
        <v>-0.281265199072189</v>
      </c>
      <c r="AQ8">
        <f t="shared" si="69"/>
        <v>-0.230258509299405</v>
      </c>
      <c r="AR8">
        <f t="shared" si="69"/>
        <v>-0.230258509299405</v>
      </c>
      <c r="AS8">
        <f t="shared" si="69"/>
        <v>-0.264075546184707</v>
      </c>
      <c r="AT8">
        <f t="shared" si="69"/>
        <v>-0.0711991884199227</v>
      </c>
      <c r="AU8">
        <f t="shared" si="69"/>
        <v>-0.290208393078649</v>
      </c>
      <c r="AV8">
        <f t="shared" si="69"/>
        <v>-0.279961182077397</v>
      </c>
      <c r="AW8">
        <f t="shared" si="69"/>
        <v>-0.284496422113853</v>
      </c>
      <c r="AX8">
        <f t="shared" si="69"/>
        <v>-0.284465279812687</v>
      </c>
      <c r="BL8">
        <f t="shared" ref="BL8:BV8" si="70">AZ$7*P8</f>
        <v>0.218320144332573</v>
      </c>
      <c r="BM8">
        <f t="shared" si="70"/>
        <v>0.207892614347629</v>
      </c>
      <c r="BN8">
        <f t="shared" si="70"/>
        <v>0.197297056786991</v>
      </c>
      <c r="BO8">
        <f t="shared" si="70"/>
        <v>4.03439153439154e-5</v>
      </c>
      <c r="BP8">
        <f t="shared" si="70"/>
        <v>0.000313492063492064</v>
      </c>
      <c r="BQ8">
        <f t="shared" si="70"/>
        <v>0.549275993311373</v>
      </c>
      <c r="BR8">
        <f t="shared" si="70"/>
        <v>0.0141194222197625</v>
      </c>
      <c r="BS8">
        <f t="shared" si="70"/>
        <v>0.371883949997328</v>
      </c>
      <c r="BT8">
        <f t="shared" si="70"/>
        <v>0.174529094503908</v>
      </c>
      <c r="BU8">
        <f t="shared" si="70"/>
        <v>0.382782412927713</v>
      </c>
      <c r="BV8">
        <f t="shared" si="70"/>
        <v>0.24966982028549</v>
      </c>
      <c r="BX8" s="83">
        <f t="shared" si="6"/>
        <v>0.623509815467193</v>
      </c>
      <c r="BY8" s="84">
        <f t="shared" si="7"/>
        <v>0.549629829290209</v>
      </c>
      <c r="BZ8" s="85">
        <f t="shared" si="8"/>
        <v>0.386003372217091</v>
      </c>
      <c r="CA8" s="86">
        <f t="shared" si="9"/>
        <v>0.806981327717111</v>
      </c>
      <c r="CC8">
        <f t="shared" ref="CC8:CF8" si="71">BX8/SUM(BX$2:BX$11)</f>
        <v>0.0947674861399445</v>
      </c>
      <c r="CD8">
        <f t="shared" si="71"/>
        <v>0.128871972724929</v>
      </c>
      <c r="CE8">
        <f t="shared" si="71"/>
        <v>0.121462747646734</v>
      </c>
      <c r="CF8">
        <f t="shared" si="71"/>
        <v>0.148808409123233</v>
      </c>
      <c r="CH8">
        <f t="shared" ref="CH8:CK8" si="72">CC8*LN(CC8)</f>
        <v>-0.223303366538432</v>
      </c>
      <c r="CI8">
        <f t="shared" si="72"/>
        <v>-0.264050402003402</v>
      </c>
      <c r="CJ8">
        <f t="shared" si="72"/>
        <v>-0.256061408072149</v>
      </c>
      <c r="CK8">
        <f t="shared" si="72"/>
        <v>-0.283494252197994</v>
      </c>
      <c r="CR8">
        <f t="shared" ref="CR8:CU8" si="73">CM$7*BX8</f>
        <v>0.0992109829668073</v>
      </c>
      <c r="CS8">
        <f t="shared" si="73"/>
        <v>0.0870016863608267</v>
      </c>
      <c r="CT8">
        <f t="shared" si="73"/>
        <v>0.111648954424189</v>
      </c>
      <c r="CU8">
        <f t="shared" si="73"/>
        <v>0.317424617247892</v>
      </c>
      <c r="CV8" s="87">
        <f t="shared" si="14"/>
        <v>0.615286240999716</v>
      </c>
      <c r="CX8">
        <f t="shared" si="25"/>
        <v>0.105429968695498</v>
      </c>
    </row>
    <row r="9" spans="1:102">
      <c r="A9" s="105" t="s">
        <v>108</v>
      </c>
      <c r="B9" s="106">
        <v>2019</v>
      </c>
      <c r="C9" s="107" t="s">
        <v>109</v>
      </c>
      <c r="D9">
        <v>40426</v>
      </c>
      <c r="E9">
        <v>4.7653729</v>
      </c>
      <c r="F9">
        <v>668366</v>
      </c>
      <c r="I9">
        <v>66</v>
      </c>
      <c r="J9">
        <v>48270</v>
      </c>
      <c r="K9">
        <v>28.119297</v>
      </c>
      <c r="L9">
        <v>3809500</v>
      </c>
      <c r="M9">
        <v>10477</v>
      </c>
      <c r="N9">
        <v>398800</v>
      </c>
      <c r="P9" s="82">
        <f t="shared" ref="P9:U9" si="74">(D9-MIN(D$2:D$11))/(MAX(D$2:D$11)-MIN(D$2:D$11))+0.001</f>
        <v>0.873448719906347</v>
      </c>
      <c r="Q9" s="108">
        <f t="shared" si="74"/>
        <v>0.514626713312764</v>
      </c>
      <c r="R9" s="108">
        <f t="shared" si="74"/>
        <v>0.889912927056771</v>
      </c>
      <c r="S9" s="108">
        <v>0.001</v>
      </c>
      <c r="T9" s="108">
        <v>0.001</v>
      </c>
      <c r="U9" s="108">
        <f t="shared" si="74"/>
        <v>0.925528301886792</v>
      </c>
      <c r="V9" s="108" cm="1">
        <f t="array" ref="V9">(MAX(J$2:J$11-J9)/(MAX(J$2:J$11)-MIN(J$2:J$11))+0.001)</f>
        <v>0.0956660493676747</v>
      </c>
      <c r="W9" s="108" cm="1">
        <f t="array" ref="W9">(MAX(K$2:K$11-K9)/(MAX(K$2:K$11)-MIN(K$2:K$11))+0.001)</f>
        <v>0.876938848576273</v>
      </c>
      <c r="X9" s="108">
        <f t="shared" ref="X9:Z9" si="75">(L9-MIN(L$2:L$11))/(MAX(L$2:L$11)-MIN(L$2:L$11))+0.001</f>
        <v>1.001</v>
      </c>
      <c r="Y9" s="108">
        <f t="shared" si="75"/>
        <v>0.893576847612819</v>
      </c>
      <c r="Z9" s="108">
        <f t="shared" si="75"/>
        <v>0.936123758158113</v>
      </c>
      <c r="AB9">
        <f t="shared" ref="AB9:AL9" si="76">P9/SUM(P$2:P$11)</f>
        <v>0.105507583317568</v>
      </c>
      <c r="AC9">
        <f t="shared" si="76"/>
        <v>0.0807404159176576</v>
      </c>
      <c r="AD9">
        <f t="shared" si="76"/>
        <v>0.167244899264357</v>
      </c>
      <c r="AE9">
        <f t="shared" si="76"/>
        <v>0.1</v>
      </c>
      <c r="AF9">
        <f t="shared" si="76"/>
        <v>0.1</v>
      </c>
      <c r="AG9">
        <f t="shared" si="76"/>
        <v>0.140339884988413</v>
      </c>
      <c r="AH9">
        <f t="shared" si="76"/>
        <v>0.0604560428417507</v>
      </c>
      <c r="AI9">
        <f t="shared" si="76"/>
        <v>0.182217571041778</v>
      </c>
      <c r="AJ9">
        <f t="shared" si="76"/>
        <v>0.163213119381674</v>
      </c>
      <c r="AK9">
        <f t="shared" si="76"/>
        <v>0.170405934802483</v>
      </c>
      <c r="AL9">
        <f t="shared" si="76"/>
        <v>0.178029871221314</v>
      </c>
      <c r="AN9">
        <f t="shared" ref="AN9:AX9" si="77">AB9*LN(AB9)</f>
        <v>-0.237283648027209</v>
      </c>
      <c r="AO9">
        <f t="shared" si="77"/>
        <v>-0.203184549492479</v>
      </c>
      <c r="AP9">
        <f t="shared" si="77"/>
        <v>-0.299083397438497</v>
      </c>
      <c r="AQ9">
        <f t="shared" si="77"/>
        <v>-0.230258509299405</v>
      </c>
      <c r="AR9">
        <f t="shared" si="77"/>
        <v>-0.230258509299405</v>
      </c>
      <c r="AS9">
        <f t="shared" si="77"/>
        <v>-0.275583754904788</v>
      </c>
      <c r="AT9">
        <f t="shared" si="77"/>
        <v>-0.169629907230908</v>
      </c>
      <c r="AU9">
        <f t="shared" si="77"/>
        <v>-0.310235229045716</v>
      </c>
      <c r="AV9">
        <f t="shared" si="77"/>
        <v>-0.295856168737451</v>
      </c>
      <c r="AW9">
        <f t="shared" si="77"/>
        <v>-0.301545543005806</v>
      </c>
      <c r="AX9">
        <f t="shared" si="77"/>
        <v>-0.307244650862713</v>
      </c>
      <c r="BL9">
        <f t="shared" ref="BL9:BV9" si="78">AZ$7*P9</f>
        <v>0.216553457791511</v>
      </c>
      <c r="BM9">
        <f t="shared" si="78"/>
        <v>0.256667243760579</v>
      </c>
      <c r="BN9">
        <f t="shared" si="78"/>
        <v>0.225438331788355</v>
      </c>
      <c r="BO9">
        <f t="shared" si="78"/>
        <v>4.03439153439154e-5</v>
      </c>
      <c r="BP9">
        <f t="shared" si="78"/>
        <v>0.000313492063492064</v>
      </c>
      <c r="BQ9">
        <f t="shared" si="78"/>
        <v>0.59804308924828</v>
      </c>
      <c r="BR9">
        <f t="shared" si="78"/>
        <v>0.0484118028226588</v>
      </c>
      <c r="BS9">
        <f t="shared" si="78"/>
        <v>0.433163957636236</v>
      </c>
      <c r="BT9">
        <f t="shared" si="78"/>
        <v>0.196505059623986</v>
      </c>
      <c r="BU9">
        <f t="shared" si="78"/>
        <v>0.435087316822192</v>
      </c>
      <c r="BV9">
        <f t="shared" si="78"/>
        <v>0.29655083881085</v>
      </c>
      <c r="BX9" s="83">
        <f t="shared" si="6"/>
        <v>0.698659033340446</v>
      </c>
      <c r="BY9" s="84">
        <f t="shared" si="7"/>
        <v>0.598396925227116</v>
      </c>
      <c r="BZ9" s="85">
        <f t="shared" si="8"/>
        <v>0.481575760458895</v>
      </c>
      <c r="CA9" s="86">
        <f t="shared" si="9"/>
        <v>0.928143215257028</v>
      </c>
      <c r="CC9">
        <f t="shared" ref="CC9:CF9" si="79">BX9/SUM(BX$2:BX$11)</f>
        <v>0.106189443399583</v>
      </c>
      <c r="CD9">
        <f t="shared" si="79"/>
        <v>0.140306417368465</v>
      </c>
      <c r="CE9">
        <f t="shared" si="79"/>
        <v>0.151536279927901</v>
      </c>
      <c r="CF9">
        <f t="shared" si="79"/>
        <v>0.171150819178975</v>
      </c>
      <c r="CH9">
        <f t="shared" ref="CH9:CK9" si="80">CC9*LN(CC9)</f>
        <v>-0.238133073898405</v>
      </c>
      <c r="CI9">
        <f t="shared" si="80"/>
        <v>-0.275551498568506</v>
      </c>
      <c r="CJ9">
        <f t="shared" si="80"/>
        <v>-0.285938384693383</v>
      </c>
      <c r="CK9">
        <f t="shared" si="80"/>
        <v>-0.302117159378126</v>
      </c>
      <c r="CR9">
        <f t="shared" ref="CR9:CU9" si="81">CM$7*BX9</f>
        <v>0.111168497651329</v>
      </c>
      <c r="CS9">
        <f t="shared" si="81"/>
        <v>0.094721099244422</v>
      </c>
      <c r="CT9">
        <f t="shared" si="81"/>
        <v>0.139292643539473</v>
      </c>
      <c r="CU9">
        <f t="shared" si="81"/>
        <v>0.365083422298798</v>
      </c>
      <c r="CV9" s="87">
        <f t="shared" si="14"/>
        <v>0.710265662734021</v>
      </c>
      <c r="CX9">
        <f t="shared" si="25"/>
        <v>0.125230570595401</v>
      </c>
    </row>
    <row r="10" spans="1:102">
      <c r="A10" s="105" t="s">
        <v>108</v>
      </c>
      <c r="B10" s="106">
        <v>2020</v>
      </c>
      <c r="C10" s="107" t="s">
        <v>109</v>
      </c>
      <c r="D10">
        <v>40286</v>
      </c>
      <c r="E10">
        <v>4.8547856</v>
      </c>
      <c r="F10">
        <v>731010</v>
      </c>
      <c r="I10">
        <v>70</v>
      </c>
      <c r="J10">
        <v>45489</v>
      </c>
      <c r="K10">
        <v>25.650921</v>
      </c>
      <c r="L10">
        <v>3758200</v>
      </c>
      <c r="M10">
        <v>11134</v>
      </c>
      <c r="N10">
        <v>420500</v>
      </c>
      <c r="P10" s="82">
        <f t="shared" ref="P10:U10" si="82">(D10-MIN(D$2:D$11))/(MAX(D$2:D$11)-MIN(D$2:D$11))+0.001</f>
        <v>0.866322950068713</v>
      </c>
      <c r="Q10" s="108">
        <f t="shared" si="82"/>
        <v>0.612421534576551</v>
      </c>
      <c r="R10" s="108">
        <f t="shared" si="82"/>
        <v>1.001</v>
      </c>
      <c r="S10" s="108">
        <v>0.001</v>
      </c>
      <c r="T10" s="108">
        <v>0.001</v>
      </c>
      <c r="U10" s="108">
        <f t="shared" si="82"/>
        <v>1.001</v>
      </c>
      <c r="V10" s="108" cm="1">
        <f t="array" ref="V10">(MAX(J$2:J$11-J10)/(MAX(J$2:J$11)-MIN(J$2:J$11))+0.001)</f>
        <v>0.163430858451717</v>
      </c>
      <c r="W10" s="108" cm="1">
        <f t="array" ref="W10">(MAX(K$2:K$11-K10)/(MAX(K$2:K$11)-MIN(K$2:K$11))+0.001)</f>
        <v>1.001</v>
      </c>
      <c r="X10" s="108">
        <f t="shared" ref="X10:Z10" si="83">(L10-MIN(L$2:L$11))/(MAX(L$2:L$11)-MIN(L$2:L$11))+0.001</f>
        <v>0.986118356927361</v>
      </c>
      <c r="Y10" s="108">
        <f t="shared" si="83"/>
        <v>1.001</v>
      </c>
      <c r="Z10" s="108">
        <f t="shared" si="83"/>
        <v>1.001</v>
      </c>
      <c r="AB10">
        <f t="shared" ref="AB10:AL10" si="84">P10/SUM(P$2:P$11)</f>
        <v>0.10464683129205</v>
      </c>
      <c r="AC10">
        <f t="shared" si="84"/>
        <v>0.0960835653095787</v>
      </c>
      <c r="AD10">
        <f t="shared" si="84"/>
        <v>0.188121937634177</v>
      </c>
      <c r="AE10">
        <f t="shared" si="84"/>
        <v>0.1</v>
      </c>
      <c r="AF10">
        <f t="shared" si="84"/>
        <v>0.1</v>
      </c>
      <c r="AG10">
        <f t="shared" si="84"/>
        <v>0.151783823992218</v>
      </c>
      <c r="AH10">
        <f t="shared" si="84"/>
        <v>0.103279931025976</v>
      </c>
      <c r="AI10">
        <f t="shared" si="84"/>
        <v>0.207996018090599</v>
      </c>
      <c r="AJ10">
        <f t="shared" si="84"/>
        <v>0.160786666447198</v>
      </c>
      <c r="AK10">
        <f t="shared" si="84"/>
        <v>0.190891629738369</v>
      </c>
      <c r="AL10">
        <f t="shared" si="84"/>
        <v>0.190367886232448</v>
      </c>
      <c r="AN10">
        <f t="shared" ref="AN10:AX10" si="85">AB10*LN(AB10)</f>
        <v>-0.236205071780997</v>
      </c>
      <c r="AO10">
        <f t="shared" si="85"/>
        <v>-0.22507930627045</v>
      </c>
      <c r="AP10">
        <f t="shared" si="85"/>
        <v>-0.314288722258076</v>
      </c>
      <c r="AQ10">
        <f t="shared" si="85"/>
        <v>-0.230258509299405</v>
      </c>
      <c r="AR10">
        <f t="shared" si="85"/>
        <v>-0.230258509299405</v>
      </c>
      <c r="AS10">
        <f t="shared" si="85"/>
        <v>-0.286157736923228</v>
      </c>
      <c r="AT10">
        <f t="shared" si="85"/>
        <v>-0.23447768745227</v>
      </c>
      <c r="AU10">
        <f t="shared" si="85"/>
        <v>-0.32660290685907</v>
      </c>
      <c r="AV10">
        <f t="shared" si="85"/>
        <v>-0.293866067375667</v>
      </c>
      <c r="AW10">
        <f t="shared" si="85"/>
        <v>-0.316125968039433</v>
      </c>
      <c r="AX10">
        <f t="shared" si="85"/>
        <v>-0.315781647281468</v>
      </c>
      <c r="BL10">
        <f t="shared" ref="BL10:BV10" si="86">AZ$7*P10</f>
        <v>0.21478677125045</v>
      </c>
      <c r="BM10">
        <f t="shared" si="86"/>
        <v>0.305441873173529</v>
      </c>
      <c r="BN10">
        <f t="shared" si="86"/>
        <v>0.253579606789718</v>
      </c>
      <c r="BO10">
        <f t="shared" si="86"/>
        <v>4.03439153439154e-5</v>
      </c>
      <c r="BP10">
        <f t="shared" si="86"/>
        <v>0.000313492063492064</v>
      </c>
      <c r="BQ10">
        <f t="shared" si="86"/>
        <v>0.646810185185188</v>
      </c>
      <c r="BR10">
        <f t="shared" si="86"/>
        <v>0.0827041834255552</v>
      </c>
      <c r="BS10">
        <f t="shared" si="86"/>
        <v>0.494443965275145</v>
      </c>
      <c r="BT10">
        <f t="shared" si="86"/>
        <v>0.193583662861457</v>
      </c>
      <c r="BU10">
        <f t="shared" si="86"/>
        <v>0.487392220716671</v>
      </c>
      <c r="BV10">
        <f t="shared" si="86"/>
        <v>0.317102719659341</v>
      </c>
      <c r="BX10" s="83">
        <f t="shared" si="6"/>
        <v>0.773808251213697</v>
      </c>
      <c r="BY10" s="84">
        <f t="shared" si="7"/>
        <v>0.647164021164024</v>
      </c>
      <c r="BZ10" s="85">
        <f t="shared" si="8"/>
        <v>0.577148148700701</v>
      </c>
      <c r="CA10" s="86">
        <f t="shared" si="9"/>
        <v>0.998078603237469</v>
      </c>
      <c r="CC10">
        <f t="shared" ref="CC10:CF10" si="87">BX10/SUM(BX$2:BX$11)</f>
        <v>0.117611400659221</v>
      </c>
      <c r="CD10">
        <f t="shared" si="87"/>
        <v>0.151740862012001</v>
      </c>
      <c r="CE10">
        <f t="shared" si="87"/>
        <v>0.181609812209068</v>
      </c>
      <c r="CF10">
        <f t="shared" si="87"/>
        <v>0.184046995917322</v>
      </c>
      <c r="CH10">
        <f t="shared" ref="CH10:CK10" si="88">CC10*LN(CC10)</f>
        <v>-0.251731831752069</v>
      </c>
      <c r="CI10">
        <f t="shared" si="88"/>
        <v>-0.286119696688174</v>
      </c>
      <c r="CJ10">
        <f t="shared" si="88"/>
        <v>-0.309807231059455</v>
      </c>
      <c r="CK10">
        <f t="shared" si="88"/>
        <v>-0.311511345620442</v>
      </c>
      <c r="CR10">
        <f t="shared" ref="CR10:CU10" si="89">CM$7*BX10</f>
        <v>0.12312601233585</v>
      </c>
      <c r="CS10">
        <f t="shared" si="89"/>
        <v>0.102440512128017</v>
      </c>
      <c r="CT10">
        <f t="shared" si="89"/>
        <v>0.166936332654756</v>
      </c>
      <c r="CU10">
        <f t="shared" si="89"/>
        <v>0.392592378205589</v>
      </c>
      <c r="CV10" s="87">
        <f t="shared" si="14"/>
        <v>0.785095235324213</v>
      </c>
      <c r="CX10">
        <f t="shared" si="25"/>
        <v>0.145031172495303</v>
      </c>
    </row>
    <row r="11" spans="1:102">
      <c r="A11" s="105" t="s">
        <v>108</v>
      </c>
      <c r="B11" s="106">
        <v>2021</v>
      </c>
      <c r="C11" s="107" t="s">
        <v>109</v>
      </c>
      <c r="D11">
        <v>23285</v>
      </c>
      <c r="E11">
        <v>4.2957698</v>
      </c>
      <c r="F11">
        <v>167092</v>
      </c>
      <c r="G11">
        <v>863</v>
      </c>
      <c r="H11" s="94">
        <v>9</v>
      </c>
      <c r="I11">
        <v>17</v>
      </c>
      <c r="J11">
        <v>11116</v>
      </c>
      <c r="K11">
        <v>43.973194</v>
      </c>
      <c r="L11">
        <v>362300</v>
      </c>
      <c r="M11">
        <v>5018</v>
      </c>
      <c r="N11">
        <v>86017</v>
      </c>
      <c r="P11" s="82">
        <f t="shared" ref="P11:U11" si="90">(D11-MIN(D$2:D$11))/(MAX(D$2:D$11)-MIN(D$2:D$11))+0.001</f>
        <v>0.001</v>
      </c>
      <c r="Q11" s="108">
        <f t="shared" si="90"/>
        <v>0.001</v>
      </c>
      <c r="R11" s="108">
        <f t="shared" si="90"/>
        <v>0.001</v>
      </c>
      <c r="S11" s="108">
        <v>0.001</v>
      </c>
      <c r="T11" s="108">
        <v>0.001</v>
      </c>
      <c r="U11" s="108">
        <f t="shared" si="90"/>
        <v>0.001</v>
      </c>
      <c r="V11" s="108" cm="1">
        <f t="array" ref="V11">(MAX(J$2:J$11-J11)/(MAX(J$2:J$11)-MIN(J$2:J$11))+0.001)</f>
        <v>1.001</v>
      </c>
      <c r="W11" s="108" cm="1">
        <f t="array" ref="W11">(MAX(K$2:K$11-K11)/(MAX(K$2:K$11)-MIN(K$2:K$11))+0.001)</f>
        <v>0.0801183008261878</v>
      </c>
      <c r="X11" s="108">
        <f t="shared" ref="X11:Z11" si="91">(L11-MIN(L$2:L$11))/(MAX(L$2:L$11)-MIN(L$2:L$11))+0.001</f>
        <v>0.001</v>
      </c>
      <c r="Y11" s="108">
        <f t="shared" si="91"/>
        <v>0.001</v>
      </c>
      <c r="Z11" s="108">
        <f t="shared" si="91"/>
        <v>0.001</v>
      </c>
      <c r="AB11">
        <f t="shared" ref="AB11:AL11" si="92">P11/SUM(P$2:P$11)</f>
        <v>0.000120794250324027</v>
      </c>
      <c r="AC11">
        <f t="shared" si="92"/>
        <v>0.000156891225871106</v>
      </c>
      <c r="AD11">
        <f t="shared" si="92"/>
        <v>0.000187934003630546</v>
      </c>
      <c r="AE11">
        <f t="shared" si="92"/>
        <v>0.1</v>
      </c>
      <c r="AF11">
        <f t="shared" si="92"/>
        <v>0.1</v>
      </c>
      <c r="AG11">
        <f t="shared" si="92"/>
        <v>0.000151632191800418</v>
      </c>
      <c r="AH11">
        <f t="shared" si="92"/>
        <v>0.63258072518505</v>
      </c>
      <c r="AI11">
        <f t="shared" si="92"/>
        <v>0.0166476399081237</v>
      </c>
      <c r="AJ11">
        <f t="shared" si="92"/>
        <v>0.000163050069312361</v>
      </c>
      <c r="AK11">
        <f t="shared" si="92"/>
        <v>0.00019070092880956</v>
      </c>
      <c r="AL11">
        <f t="shared" si="92"/>
        <v>0.000190177708523925</v>
      </c>
      <c r="AN11">
        <f t="shared" ref="AN11:AX11" si="93">AB11*LN(AB11)</f>
        <v>-0.00108973589167384</v>
      </c>
      <c r="AO11">
        <f t="shared" si="93"/>
        <v>-0.00137436052120675</v>
      </c>
      <c r="AP11">
        <f t="shared" si="93"/>
        <v>-0.00161236469328895</v>
      </c>
      <c r="AQ11">
        <f t="shared" si="93"/>
        <v>-0.230258509299405</v>
      </c>
      <c r="AR11">
        <f t="shared" si="93"/>
        <v>-0.230258509299405</v>
      </c>
      <c r="AS11">
        <f t="shared" si="93"/>
        <v>-0.00133346149485735</v>
      </c>
      <c r="AT11">
        <f t="shared" si="93"/>
        <v>-0.289688722283238</v>
      </c>
      <c r="AU11">
        <f t="shared" si="93"/>
        <v>-0.0681801898255396</v>
      </c>
      <c r="AV11">
        <f t="shared" si="93"/>
        <v>-0.00142203355375877</v>
      </c>
      <c r="AW11">
        <f t="shared" si="93"/>
        <v>-0.00163331611121445</v>
      </c>
      <c r="AX11">
        <f t="shared" si="93"/>
        <v>-0.00162935733378425</v>
      </c>
      <c r="AY11" s="81" t="s">
        <v>170</v>
      </c>
      <c r="BL11">
        <f t="shared" ref="BL11:BV11" si="94">AZ$7*P11</f>
        <v>0.000247929217658858</v>
      </c>
      <c r="BM11">
        <f t="shared" si="94"/>
        <v>0.000498744501831932</v>
      </c>
      <c r="BN11">
        <f t="shared" si="94"/>
        <v>0.000253326280509209</v>
      </c>
      <c r="BO11">
        <f t="shared" si="94"/>
        <v>4.03439153439154e-5</v>
      </c>
      <c r="BP11">
        <f t="shared" si="94"/>
        <v>0.000313492063492064</v>
      </c>
      <c r="BQ11">
        <f t="shared" si="94"/>
        <v>0.000646164021164024</v>
      </c>
      <c r="BR11">
        <f t="shared" si="94"/>
        <v>0.506556034724855</v>
      </c>
      <c r="BS11">
        <f t="shared" si="94"/>
        <v>0.0395744359156916</v>
      </c>
      <c r="BT11">
        <f t="shared" si="94"/>
        <v>0.000196308750873113</v>
      </c>
      <c r="BU11">
        <f t="shared" si="94"/>
        <v>0.00048690531540127</v>
      </c>
      <c r="BV11">
        <f t="shared" si="94"/>
        <v>0.000316785933725615</v>
      </c>
      <c r="BX11" s="83">
        <f t="shared" si="6"/>
        <v>0.000999999999999999</v>
      </c>
      <c r="BY11" s="84">
        <f t="shared" si="7"/>
        <v>0.001</v>
      </c>
      <c r="BZ11" s="85">
        <f t="shared" si="8"/>
        <v>0.546130470640546</v>
      </c>
      <c r="CA11" s="86">
        <f t="shared" si="9"/>
        <v>0.000999999999999998</v>
      </c>
      <c r="CC11">
        <f t="shared" ref="CC11:CF11" si="95">BX11/SUM(BX$2:BX$11)</f>
        <v>0.000151990367736129</v>
      </c>
      <c r="CD11">
        <f t="shared" si="95"/>
        <v>0.000234470485146984</v>
      </c>
      <c r="CE11">
        <f t="shared" si="95"/>
        <v>0.171849554465285</v>
      </c>
      <c r="CF11">
        <f t="shared" si="95"/>
        <v>0.000184401303985806</v>
      </c>
      <c r="CH11">
        <f t="shared" ref="CH11:CK11" si="96">CC11*LN(CC11)</f>
        <v>-0.00133625271430023</v>
      </c>
      <c r="CI11">
        <f t="shared" si="96"/>
        <v>-0.00195974671671486</v>
      </c>
      <c r="CJ11">
        <f t="shared" si="96"/>
        <v>-0.302650414314815</v>
      </c>
      <c r="CK11">
        <f t="shared" si="96"/>
        <v>-0.001585555466923</v>
      </c>
      <c r="CL11" s="81" t="s">
        <v>170</v>
      </c>
      <c r="CR11">
        <f t="shared" ref="CR11:CU11" si="97">CM$7*BX11</f>
        <v>0.000159116954546207</v>
      </c>
      <c r="CS11">
        <f t="shared" si="97"/>
        <v>0.000158291420378659</v>
      </c>
      <c r="CT11">
        <f t="shared" si="97"/>
        <v>0.157964671852439</v>
      </c>
      <c r="CU11">
        <f t="shared" si="97"/>
        <v>0.000393348156079227</v>
      </c>
      <c r="CV11" s="87">
        <f t="shared" si="14"/>
        <v>0.158675428383443</v>
      </c>
      <c r="CX11">
        <f t="shared" si="25"/>
        <v>0.000276232555312717</v>
      </c>
    </row>
    <row r="12" spans="1:102">
      <c r="A12" s="19" t="s">
        <v>114</v>
      </c>
      <c r="B12" s="19">
        <v>2012</v>
      </c>
      <c r="C12" s="18" t="s">
        <v>109</v>
      </c>
      <c r="D12">
        <v>17184</v>
      </c>
      <c r="E12">
        <v>3.790852</v>
      </c>
      <c r="F12">
        <v>102303</v>
      </c>
      <c r="G12">
        <v>38.5</v>
      </c>
      <c r="H12">
        <v>10</v>
      </c>
      <c r="I12">
        <v>8</v>
      </c>
      <c r="J12">
        <v>5064</v>
      </c>
      <c r="K12">
        <v>26.092049</v>
      </c>
      <c r="L12">
        <v>255600</v>
      </c>
      <c r="M12">
        <v>5755</v>
      </c>
      <c r="N12">
        <v>52235</v>
      </c>
      <c r="P12" s="112">
        <f t="shared" ref="P12:U12" si="98">(D12-MIN(D$12:D$21))/(MAX(D$12:D$21)-MIN(D$12:D$21))+0.001</f>
        <v>0.241305149396058</v>
      </c>
      <c r="Q12" s="113">
        <f t="shared" si="98"/>
        <v>0.852826871280959</v>
      </c>
      <c r="R12" s="113">
        <f t="shared" si="98"/>
        <v>0.001</v>
      </c>
      <c r="S12" s="113">
        <f t="shared" si="98"/>
        <v>0.0976257668711656</v>
      </c>
      <c r="T12" s="113">
        <f t="shared" si="98"/>
        <v>0.001</v>
      </c>
      <c r="U12" s="113">
        <f t="shared" si="98"/>
        <v>0.001</v>
      </c>
      <c r="V12" s="108" cm="1">
        <f t="array" ref="V12">(MAX(J$12:J$21-J12)/(MAX(J$12:J$21)-MIN(J$12:J$21))+0.001)</f>
        <v>0.001</v>
      </c>
      <c r="W12" s="108" cm="1">
        <f t="array" ref="W12">(MAX(K$12:K$21-K12)/(MAX(K$12:K$21)-MIN(K$12:K$21))+0.001)</f>
        <v>0.147873982829846</v>
      </c>
      <c r="X12" s="113">
        <f t="shared" ref="X12:Z12" si="99">(L12-MIN(L$12:L$21))/(MAX(L$12:L$21)-MIN(L$12:L$21))+0.001</f>
        <v>0.001</v>
      </c>
      <c r="Y12" s="113">
        <f t="shared" si="99"/>
        <v>0.0755667775249431</v>
      </c>
      <c r="Z12" s="113">
        <f t="shared" si="99"/>
        <v>0.001</v>
      </c>
      <c r="AA12" s="80"/>
      <c r="AB12" s="80">
        <f t="shared" ref="AB12:AL12" si="100">P12/SUM(P$12:P$21)</f>
        <v>0.132406260791913</v>
      </c>
      <c r="AC12" s="80">
        <f t="shared" si="100"/>
        <v>0.145244618427644</v>
      </c>
      <c r="AD12" s="80">
        <f t="shared" si="100"/>
        <v>0.000251044473478751</v>
      </c>
      <c r="AE12" s="80">
        <f t="shared" si="100"/>
        <v>0.0460072857638487</v>
      </c>
      <c r="AF12" s="80">
        <f t="shared" si="100"/>
        <v>0.000292112950340798</v>
      </c>
      <c r="AG12" s="80">
        <f t="shared" si="100"/>
        <v>0.000234741784037559</v>
      </c>
      <c r="AH12" s="80">
        <f t="shared" si="100"/>
        <v>0.000210133524306701</v>
      </c>
      <c r="AI12" s="80">
        <f t="shared" si="100"/>
        <v>0.0256504770707821</v>
      </c>
      <c r="AJ12" s="80">
        <f t="shared" si="100"/>
        <v>0.000172745002763056</v>
      </c>
      <c r="AK12" s="80">
        <f t="shared" si="100"/>
        <v>0.0154276165675534</v>
      </c>
      <c r="AL12" s="80">
        <f t="shared" si="100"/>
        <v>0.000243204671319467</v>
      </c>
      <c r="AM12" s="80"/>
      <c r="AN12" s="80">
        <f t="shared" ref="AN12:AX12" si="101">AB12*LN(AB12)</f>
        <v>-0.267709616865701</v>
      </c>
      <c r="AO12" s="80">
        <f t="shared" si="101"/>
        <v>-0.280225661603203</v>
      </c>
      <c r="AP12" s="80">
        <f t="shared" si="101"/>
        <v>-0.00208112867260977</v>
      </c>
      <c r="AQ12" s="80">
        <f t="shared" si="101"/>
        <v>-0.141654385950491</v>
      </c>
      <c r="AR12" s="80">
        <f t="shared" si="101"/>
        <v>-0.00237732327582897</v>
      </c>
      <c r="AS12" s="80">
        <f t="shared" si="101"/>
        <v>-0.00196174282611817</v>
      </c>
      <c r="AT12" s="80">
        <f t="shared" si="101"/>
        <v>-0.00177936180661782</v>
      </c>
      <c r="AU12" s="80">
        <f t="shared" si="101"/>
        <v>-0.0939626508299771</v>
      </c>
      <c r="AV12" s="80">
        <f t="shared" si="101"/>
        <v>-0.00149660984799331</v>
      </c>
      <c r="AW12" s="80">
        <f t="shared" si="101"/>
        <v>-0.0643577849815942</v>
      </c>
      <c r="AX12" s="80">
        <f t="shared" si="101"/>
        <v>-0.00202385374400564</v>
      </c>
      <c r="AY12" s="80"/>
      <c r="AZ12" s="80">
        <f t="shared" ref="AZ12:BJ12" si="102">SUM(AN12:AN21)</f>
        <v>-1.36402076595971</v>
      </c>
      <c r="BA12" s="80">
        <f t="shared" si="102"/>
        <v>-1.90908973183331</v>
      </c>
      <c r="BB12" s="80">
        <f t="shared" si="102"/>
        <v>-1.93006186538263</v>
      </c>
      <c r="BC12" s="80">
        <f t="shared" si="102"/>
        <v>-1.62400757242827</v>
      </c>
      <c r="BD12" s="80">
        <f t="shared" si="102"/>
        <v>-1.55723592893137</v>
      </c>
      <c r="BE12" s="80">
        <f t="shared" si="102"/>
        <v>-1.99078143912548</v>
      </c>
      <c r="BF12" s="80">
        <f t="shared" si="102"/>
        <v>-2.10363882906218</v>
      </c>
      <c r="BG12" s="80">
        <f t="shared" si="102"/>
        <v>-2.05720504976555</v>
      </c>
      <c r="BH12" s="80">
        <f t="shared" si="102"/>
        <v>-2.08847895917074</v>
      </c>
      <c r="BI12" s="80">
        <f t="shared" si="102"/>
        <v>-2.03575585138657</v>
      </c>
      <c r="BJ12" s="80">
        <f t="shared" si="102"/>
        <v>-1.95809554713442</v>
      </c>
      <c r="BK12" s="80"/>
      <c r="BL12" s="80">
        <f t="shared" ref="BL12:BV12" si="103">AZ$17*P12</f>
        <v>0.0978625412796325</v>
      </c>
      <c r="BM12" s="80">
        <f t="shared" si="103"/>
        <v>0.368502763727213</v>
      </c>
      <c r="BN12" s="80">
        <f t="shared" si="103"/>
        <v>0.000162349240392821</v>
      </c>
      <c r="BO12" s="80">
        <f t="shared" si="103"/>
        <v>0.0230218265400515</v>
      </c>
      <c r="BP12" s="80">
        <f t="shared" si="103"/>
        <v>0.000528199713502974</v>
      </c>
      <c r="BQ12" s="80">
        <f t="shared" si="103"/>
        <v>0.00023598317306597</v>
      </c>
      <c r="BR12" s="80">
        <f t="shared" si="103"/>
        <v>0.00034887405463713</v>
      </c>
      <c r="BS12" s="80">
        <f t="shared" si="103"/>
        <v>0.0962845868646562</v>
      </c>
      <c r="BT12" s="80">
        <f t="shared" si="103"/>
        <v>0.000184487521607543</v>
      </c>
      <c r="BU12" s="80">
        <f t="shared" si="103"/>
        <v>0.03417607646348</v>
      </c>
      <c r="BV12" s="80">
        <f t="shared" si="103"/>
        <v>0.000363249227492297</v>
      </c>
      <c r="BW12" s="80"/>
      <c r="BX12" s="80">
        <f t="shared" si="6"/>
        <v>0.466527654247239</v>
      </c>
      <c r="BY12" s="80">
        <f t="shared" si="7"/>
        <v>0.0237860094266204</v>
      </c>
      <c r="BZ12" s="80">
        <f t="shared" si="8"/>
        <v>0.0966334609192933</v>
      </c>
      <c r="CA12" s="80">
        <f t="shared" si="9"/>
        <v>0.0347238132125798</v>
      </c>
      <c r="CB12" s="80"/>
      <c r="CC12" s="80">
        <f t="shared" ref="CC12:CF12" si="104">BX12/SUM(BX$12:BX$21)</f>
        <v>0.118923527089143</v>
      </c>
      <c r="CD12" s="80">
        <f t="shared" si="104"/>
        <v>0.00717767616160254</v>
      </c>
      <c r="CE12" s="80">
        <f t="shared" si="104"/>
        <v>0.0178489272616253</v>
      </c>
      <c r="CF12" s="80">
        <f t="shared" si="104"/>
        <v>0.00726922603960504</v>
      </c>
      <c r="CG12" s="80"/>
      <c r="CH12" s="80">
        <f t="shared" ref="CH12:CK12" si="105">CC12*LN(CC12)</f>
        <v>-0.253220848183512</v>
      </c>
      <c r="CI12" s="80">
        <f t="shared" si="105"/>
        <v>-0.0354346052692583</v>
      </c>
      <c r="CJ12" s="80">
        <f t="shared" si="105"/>
        <v>-0.0718564232357315</v>
      </c>
      <c r="CK12" s="80">
        <f t="shared" si="105"/>
        <v>-0.0357944355776596</v>
      </c>
      <c r="CL12" s="80"/>
      <c r="CM12">
        <f t="shared" ref="CM12:CP12" si="106">SUM(CH12:CH21)</f>
        <v>-2.10449782333168</v>
      </c>
      <c r="CN12">
        <f t="shared" si="106"/>
        <v>-1.93427930395621</v>
      </c>
      <c r="CO12">
        <f t="shared" si="106"/>
        <v>-2.11989154252135</v>
      </c>
      <c r="CP12">
        <f t="shared" si="106"/>
        <v>-2.11620443744108</v>
      </c>
      <c r="CQ12" s="80"/>
      <c r="CR12" s="80">
        <f t="shared" ref="CR12:CU12" si="107">CM$17*BX12</f>
        <v>0.0805089705121945</v>
      </c>
      <c r="CS12" s="80">
        <f t="shared" si="107"/>
        <v>0.00579660687802521</v>
      </c>
      <c r="CT12" s="80">
        <f t="shared" si="107"/>
        <v>0.0236372057448921</v>
      </c>
      <c r="CU12" s="80">
        <f t="shared" si="107"/>
        <v>0.0117756910336612</v>
      </c>
      <c r="CV12" s="87">
        <f t="shared" si="14"/>
        <v>0.121718474168773</v>
      </c>
      <c r="CW12" s="80">
        <f>AVERAGE(CV12:CV21)</f>
        <v>0.442879944156487</v>
      </c>
      <c r="CX12">
        <f t="shared" si="25"/>
        <v>0.0177064483892767</v>
      </c>
    </row>
    <row r="13" spans="1:102">
      <c r="A13" s="19" t="s">
        <v>114</v>
      </c>
      <c r="B13" s="19">
        <v>2013</v>
      </c>
      <c r="C13" s="18" t="s">
        <v>109</v>
      </c>
      <c r="D13">
        <v>17180</v>
      </c>
      <c r="E13">
        <v>3.814319</v>
      </c>
      <c r="F13">
        <v>106117</v>
      </c>
      <c r="G13">
        <v>65</v>
      </c>
      <c r="H13">
        <v>11</v>
      </c>
      <c r="I13">
        <v>8</v>
      </c>
      <c r="J13">
        <v>4677</v>
      </c>
      <c r="K13">
        <v>25.713766</v>
      </c>
      <c r="L13">
        <v>309600</v>
      </c>
      <c r="M13">
        <v>6537</v>
      </c>
      <c r="N13">
        <v>57767</v>
      </c>
      <c r="P13" s="90">
        <f t="shared" ref="P13:U13" si="108">(D13-MIN(D$12:D$21))/(MAX(D$12:D$21)-MIN(D$12:D$21))+0.001</f>
        <v>0.238762237762238</v>
      </c>
      <c r="Q13" s="91">
        <f t="shared" si="108"/>
        <v>0.867951491006371</v>
      </c>
      <c r="R13" s="91">
        <f t="shared" si="108"/>
        <v>0.0412426800316539</v>
      </c>
      <c r="S13" s="91">
        <f t="shared" si="108"/>
        <v>0.178914110429448</v>
      </c>
      <c r="T13" s="91">
        <f t="shared" si="108"/>
        <v>0.00322222222222222</v>
      </c>
      <c r="U13" s="91">
        <f t="shared" si="108"/>
        <v>0.001</v>
      </c>
      <c r="V13" s="108" cm="1">
        <f t="array" ref="V13">(MAX(J$12:J$21-J13)/(MAX(J$12:J$21)-MIN(J$12:J$21))+0.001)</f>
        <v>0.348085201793722</v>
      </c>
      <c r="W13" s="108" cm="1">
        <f t="array" ref="W13">(MAX(K$12:K$21-K13)/(MAX(K$12:K$21)-MIN(K$12:K$21))+0.001)</f>
        <v>0.178291230047383</v>
      </c>
      <c r="X13" s="91">
        <f t="shared" ref="X13:Z13" si="109">(L13-MIN(L$12:L$21))/(MAX(L$12:L$21)-MIN(L$12:L$21))+0.001</f>
        <v>0.160779858861125</v>
      </c>
      <c r="Y13" s="91">
        <f t="shared" si="109"/>
        <v>0.212447575704534</v>
      </c>
      <c r="Z13" s="91">
        <f t="shared" si="109"/>
        <v>0.0973796647966828</v>
      </c>
      <c r="AB13">
        <f t="shared" ref="AB13:AL13" si="110">P13/SUM(P$12:P$21)</f>
        <v>0.131010942781497</v>
      </c>
      <c r="AC13">
        <f t="shared" si="110"/>
        <v>0.147820486631212</v>
      </c>
      <c r="AD13">
        <f t="shared" si="110"/>
        <v>0.0103537468933991</v>
      </c>
      <c r="AE13">
        <f t="shared" si="110"/>
        <v>0.0843153694923095</v>
      </c>
      <c r="AF13">
        <f t="shared" si="110"/>
        <v>0.000941252839987017</v>
      </c>
      <c r="AG13">
        <f t="shared" si="110"/>
        <v>0.000234741784037559</v>
      </c>
      <c r="AH13">
        <f t="shared" si="110"/>
        <v>0.0731443702119239</v>
      </c>
      <c r="AI13">
        <f t="shared" si="110"/>
        <v>0.0309267054334652</v>
      </c>
      <c r="AJ13">
        <f t="shared" si="110"/>
        <v>0.0277739171632088</v>
      </c>
      <c r="AK13">
        <f t="shared" si="110"/>
        <v>0.0433730251047685</v>
      </c>
      <c r="AL13">
        <f t="shared" si="110"/>
        <v>0.0236831893700771</v>
      </c>
      <c r="AN13">
        <f t="shared" ref="AN13:AX13" si="111">AB13*LN(AB13)</f>
        <v>-0.266276390806375</v>
      </c>
      <c r="AO13">
        <f t="shared" si="111"/>
        <v>-0.28259680121752</v>
      </c>
      <c r="AP13">
        <f t="shared" si="111"/>
        <v>-0.0473208352702054</v>
      </c>
      <c r="AQ13">
        <f t="shared" si="111"/>
        <v>-0.208528022398401</v>
      </c>
      <c r="AR13">
        <f t="shared" si="111"/>
        <v>-0.006558930999238</v>
      </c>
      <c r="AS13">
        <f t="shared" si="111"/>
        <v>-0.00196174282611817</v>
      </c>
      <c r="AT13">
        <f t="shared" si="111"/>
        <v>-0.191295942840115</v>
      </c>
      <c r="AU13">
        <f t="shared" si="111"/>
        <v>-0.107505409835642</v>
      </c>
      <c r="AV13">
        <f t="shared" si="111"/>
        <v>-0.0995322184957482</v>
      </c>
      <c r="AW13">
        <f t="shared" si="111"/>
        <v>-0.136100977647759</v>
      </c>
      <c r="AX13">
        <f t="shared" si="111"/>
        <v>-0.0886459360494494</v>
      </c>
      <c r="AY13" s="81" t="s">
        <v>181</v>
      </c>
      <c r="AZ13" s="108">
        <f t="shared" ref="AZ13:BJ13" si="112">-1/LN(10)*AZ12</f>
        <v>0.592386691857749</v>
      </c>
      <c r="BA13" s="108">
        <f t="shared" si="112"/>
        <v>0.829107135993366</v>
      </c>
      <c r="BB13" s="108">
        <f t="shared" si="112"/>
        <v>0.838215217867574</v>
      </c>
      <c r="BC13" s="108">
        <f t="shared" si="112"/>
        <v>0.705297527274694</v>
      </c>
      <c r="BD13" s="108">
        <f t="shared" si="112"/>
        <v>0.67629897095638</v>
      </c>
      <c r="BE13" s="108">
        <f t="shared" si="112"/>
        <v>0.864585393687608</v>
      </c>
      <c r="BF13" s="108">
        <f t="shared" si="112"/>
        <v>0.913598735379123</v>
      </c>
      <c r="BG13" s="108">
        <f t="shared" si="112"/>
        <v>0.893432801256684</v>
      </c>
      <c r="BH13" s="108">
        <f t="shared" si="112"/>
        <v>0.907014887538897</v>
      </c>
      <c r="BI13" s="108">
        <f t="shared" si="112"/>
        <v>0.884117532759445</v>
      </c>
      <c r="BJ13" s="108">
        <f t="shared" si="112"/>
        <v>0.850390091159808</v>
      </c>
      <c r="BL13">
        <f t="shared" ref="BL13:BV13" si="113">AZ$17*P13</f>
        <v>0.0968312504209086</v>
      </c>
      <c r="BM13">
        <f t="shared" si="113"/>
        <v>0.375038045807111</v>
      </c>
      <c r="BN13">
        <f t="shared" si="113"/>
        <v>0.00669571777490319</v>
      </c>
      <c r="BO13">
        <f t="shared" si="113"/>
        <v>0.0421910090735576</v>
      </c>
      <c r="BP13">
        <f t="shared" si="113"/>
        <v>0.00170197685462069</v>
      </c>
      <c r="BQ13">
        <f t="shared" si="113"/>
        <v>0.00023598317306597</v>
      </c>
      <c r="BR13">
        <f t="shared" si="113"/>
        <v>0.12143789570896</v>
      </c>
      <c r="BS13">
        <f t="shared" si="113"/>
        <v>0.116090045714511</v>
      </c>
      <c r="BT13">
        <f t="shared" si="113"/>
        <v>0.0296618776856994</v>
      </c>
      <c r="BU13">
        <f t="shared" si="113"/>
        <v>0.0960822312339905</v>
      </c>
      <c r="BV13">
        <f t="shared" si="113"/>
        <v>0.0353730880108538</v>
      </c>
      <c r="BX13" s="83">
        <f t="shared" si="6"/>
        <v>0.478565014002923</v>
      </c>
      <c r="BY13" s="84">
        <f t="shared" si="7"/>
        <v>0.0441289691012443</v>
      </c>
      <c r="BZ13" s="85">
        <f t="shared" si="8"/>
        <v>0.237527941423471</v>
      </c>
      <c r="CA13" s="86">
        <f t="shared" si="9"/>
        <v>0.161117196930544</v>
      </c>
      <c r="CC13">
        <f t="shared" ref="CC13:CF13" si="114">BX13/SUM(BX$12:BX$21)</f>
        <v>0.121991995305238</v>
      </c>
      <c r="CD13">
        <f t="shared" si="114"/>
        <v>0.0133163761887527</v>
      </c>
      <c r="CE13">
        <f t="shared" si="114"/>
        <v>0.0438731978420185</v>
      </c>
      <c r="CF13">
        <f t="shared" si="114"/>
        <v>0.0337289374351138</v>
      </c>
      <c r="CH13">
        <f t="shared" ref="CH13:CK13" si="115">CC13*LN(CC13)</f>
        <v>-0.256646741260111</v>
      </c>
      <c r="CI13">
        <f t="shared" si="115"/>
        <v>-0.0575102422673962</v>
      </c>
      <c r="CJ13">
        <f t="shared" si="115"/>
        <v>-0.137167432787137</v>
      </c>
      <c r="CK13">
        <f t="shared" si="115"/>
        <v>-0.114320831281936</v>
      </c>
      <c r="CL13" s="81" t="s">
        <v>181</v>
      </c>
      <c r="CM13" s="108">
        <f t="shared" ref="CM13:CP13" si="116">-1/LN(10)*CM12</f>
        <v>0.913971791850354</v>
      </c>
      <c r="CN13" s="108">
        <f t="shared" si="116"/>
        <v>0.840046828167843</v>
      </c>
      <c r="CO13" s="108">
        <f t="shared" si="116"/>
        <v>0.920657199150394</v>
      </c>
      <c r="CP13" s="108">
        <f t="shared" si="116"/>
        <v>0.919055909759834</v>
      </c>
      <c r="CR13">
        <f t="shared" ref="CR13:CU13" si="117">CM$17*BX13</f>
        <v>0.0825862652508714</v>
      </c>
      <c r="CS13">
        <f t="shared" si="117"/>
        <v>0.0107541488454198</v>
      </c>
      <c r="CT13">
        <f t="shared" si="117"/>
        <v>0.0581009597314991</v>
      </c>
      <c r="CU13">
        <f t="shared" si="117"/>
        <v>0.0546387667635619</v>
      </c>
      <c r="CV13" s="87">
        <f t="shared" si="14"/>
        <v>0.206080140591352</v>
      </c>
      <c r="CX13">
        <f t="shared" si="25"/>
        <v>0.0563698632475305</v>
      </c>
    </row>
    <row r="14" spans="1:102">
      <c r="A14" s="19" t="s">
        <v>114</v>
      </c>
      <c r="B14" s="19">
        <v>2014</v>
      </c>
      <c r="C14" s="18" t="s">
        <v>109</v>
      </c>
      <c r="D14">
        <v>16807</v>
      </c>
      <c r="E14">
        <v>4.0036889</v>
      </c>
      <c r="F14">
        <v>112891</v>
      </c>
      <c r="G14">
        <v>78</v>
      </c>
      <c r="H14">
        <v>12</v>
      </c>
      <c r="I14">
        <v>9</v>
      </c>
      <c r="J14">
        <v>4654</v>
      </c>
      <c r="K14">
        <v>23.299465</v>
      </c>
      <c r="L14">
        <v>351100</v>
      </c>
      <c r="M14">
        <v>7348</v>
      </c>
      <c r="N14">
        <v>60251</v>
      </c>
      <c r="P14" s="90">
        <f t="shared" ref="P14:U14" si="118">(D14-MIN(D$12:D$21))/(MAX(D$12:D$21)-MIN(D$12:D$21))+0.001</f>
        <v>0.00163572790845518</v>
      </c>
      <c r="Q14" s="91">
        <f t="shared" si="118"/>
        <v>0.990001506983673</v>
      </c>
      <c r="R14" s="91">
        <f t="shared" si="118"/>
        <v>0.112717225006595</v>
      </c>
      <c r="S14" s="91">
        <f t="shared" si="118"/>
        <v>0.218791411042945</v>
      </c>
      <c r="T14" s="91">
        <f t="shared" si="118"/>
        <v>0.00544444444444444</v>
      </c>
      <c r="U14" s="91">
        <f t="shared" si="118"/>
        <v>0.251</v>
      </c>
      <c r="V14" s="108" cm="1">
        <f t="array" ref="V14">(MAX(J$12:J$21-J14)/(MAX(J$12:J$21)-MIN(J$12:J$21))+0.001)</f>
        <v>0.368713004484305</v>
      </c>
      <c r="W14" s="108" cm="1">
        <f t="array" ref="W14">(MAX(K$12:K$21-K14)/(MAX(K$12:K$21)-MIN(K$12:K$21))+0.001)</f>
        <v>0.372422053728455</v>
      </c>
      <c r="X14" s="91">
        <f t="shared" ref="X14:Z14" si="119">(L14-MIN(L$12:L$21))/(MAX(L$12:L$21)-MIN(L$12:L$21))+0.001</f>
        <v>0.283573639282174</v>
      </c>
      <c r="Y14" s="91">
        <f t="shared" si="119"/>
        <v>0.354404516016104</v>
      </c>
      <c r="Z14" s="91">
        <f t="shared" si="119"/>
        <v>0.140656434022091</v>
      </c>
      <c r="AB14">
        <f t="shared" ref="AB14:AL14" si="120">P14/SUM(P$12:P$21)</f>
        <v>0.000897538310200124</v>
      </c>
      <c r="AC14">
        <f t="shared" si="120"/>
        <v>0.168606778194803</v>
      </c>
      <c r="AD14">
        <f t="shared" si="120"/>
        <v>0.0282970364037664</v>
      </c>
      <c r="AE14">
        <f t="shared" si="120"/>
        <v>0.103108014340234</v>
      </c>
      <c r="AF14">
        <f t="shared" si="120"/>
        <v>0.00159039272963324</v>
      </c>
      <c r="AG14">
        <f t="shared" si="120"/>
        <v>0.0589201877934272</v>
      </c>
      <c r="AH14">
        <f t="shared" si="120"/>
        <v>0.0774789630899993</v>
      </c>
      <c r="AI14">
        <f t="shared" si="120"/>
        <v>0.0646009742011713</v>
      </c>
      <c r="AJ14">
        <f t="shared" si="120"/>
        <v>0.0489859291013291</v>
      </c>
      <c r="AK14">
        <f t="shared" si="120"/>
        <v>0.0723547723217524</v>
      </c>
      <c r="AL14">
        <f t="shared" si="120"/>
        <v>0.034208301805311</v>
      </c>
      <c r="AN14">
        <f t="shared" ref="AN14:AX14" si="121">AB14*LN(AB14)</f>
        <v>-0.00629699841966478</v>
      </c>
      <c r="AO14">
        <f t="shared" si="121"/>
        <v>-0.300151431342816</v>
      </c>
      <c r="AP14">
        <f t="shared" si="121"/>
        <v>-0.100878883859802</v>
      </c>
      <c r="AQ14">
        <f t="shared" si="121"/>
        <v>-0.234259156425794</v>
      </c>
      <c r="AR14">
        <f t="shared" si="121"/>
        <v>-0.0102481317877483</v>
      </c>
      <c r="AS14">
        <f t="shared" si="121"/>
        <v>-0.166836724538272</v>
      </c>
      <c r="AT14">
        <f t="shared" si="121"/>
        <v>-0.198171726687155</v>
      </c>
      <c r="AU14">
        <f t="shared" si="121"/>
        <v>-0.176976034740711</v>
      </c>
      <c r="AV14">
        <f t="shared" si="121"/>
        <v>-0.14775244602536</v>
      </c>
      <c r="AW14">
        <f t="shared" si="121"/>
        <v>-0.190016212186505</v>
      </c>
      <c r="AX14">
        <f t="shared" si="121"/>
        <v>-0.115462833691064</v>
      </c>
      <c r="AY14" s="109" t="s">
        <v>182</v>
      </c>
      <c r="AZ14">
        <f t="shared" ref="AZ14:BJ14" si="122">1-AZ13</f>
        <v>0.407613308142251</v>
      </c>
      <c r="BA14">
        <f t="shared" si="122"/>
        <v>0.170892864006634</v>
      </c>
      <c r="BB14">
        <f t="shared" si="122"/>
        <v>0.161784782132426</v>
      </c>
      <c r="BC14">
        <f t="shared" si="122"/>
        <v>0.294702472725306</v>
      </c>
      <c r="BD14">
        <f t="shared" si="122"/>
        <v>0.32370102904362</v>
      </c>
      <c r="BE14">
        <f t="shared" si="122"/>
        <v>0.135414606312392</v>
      </c>
      <c r="BF14">
        <f t="shared" si="122"/>
        <v>0.0864012646208769</v>
      </c>
      <c r="BG14">
        <f t="shared" si="122"/>
        <v>0.106567198743316</v>
      </c>
      <c r="BH14">
        <f t="shared" si="122"/>
        <v>0.0929851124611027</v>
      </c>
      <c r="BI14">
        <f t="shared" si="122"/>
        <v>0.115882467240555</v>
      </c>
      <c r="BJ14">
        <f t="shared" si="122"/>
        <v>0.149609908840192</v>
      </c>
      <c r="BL14">
        <f t="shared" ref="BL14:BV14" si="123">AZ$17*P14</f>
        <v>0.000663377844874358</v>
      </c>
      <c r="BM14">
        <f t="shared" si="123"/>
        <v>0.427775324280797</v>
      </c>
      <c r="BN14">
        <f t="shared" si="123"/>
        <v>0.0182995558590074</v>
      </c>
      <c r="BO14">
        <f t="shared" si="123"/>
        <v>0.0515947589956549</v>
      </c>
      <c r="BP14">
        <f t="shared" si="123"/>
        <v>0.00287575399573841</v>
      </c>
      <c r="BQ14">
        <f t="shared" si="123"/>
        <v>0.0592317764395586</v>
      </c>
      <c r="BR14">
        <f t="shared" si="123"/>
        <v>0.128634400871878</v>
      </c>
      <c r="BS14">
        <f t="shared" si="123"/>
        <v>0.242493661807922</v>
      </c>
      <c r="BT14">
        <f t="shared" si="123"/>
        <v>0.0523157979043995</v>
      </c>
      <c r="BU14">
        <f t="shared" si="123"/>
        <v>0.160284138547141</v>
      </c>
      <c r="BV14">
        <f t="shared" si="123"/>
        <v>0.0510933410003457</v>
      </c>
      <c r="BX14" s="83">
        <f t="shared" si="6"/>
        <v>0.446738257984678</v>
      </c>
      <c r="BY14" s="84">
        <f t="shared" si="7"/>
        <v>0.113702289430952</v>
      </c>
      <c r="BZ14" s="85">
        <f t="shared" si="8"/>
        <v>0.371128062679799</v>
      </c>
      <c r="CA14" s="86">
        <f t="shared" si="9"/>
        <v>0.263693277451887</v>
      </c>
      <c r="CC14">
        <f t="shared" ref="CC14:CF14" si="124">BX14/SUM(BX$12:BX$21)</f>
        <v>0.113878971249671</v>
      </c>
      <c r="CD14">
        <f t="shared" si="124"/>
        <v>0.0343108504554281</v>
      </c>
      <c r="CE14">
        <f t="shared" si="124"/>
        <v>0.0685501453896193</v>
      </c>
      <c r="CF14">
        <f t="shared" si="124"/>
        <v>0.055202636507318</v>
      </c>
      <c r="CH14">
        <f t="shared" ref="CH14:CK14" si="125">CC14*LN(CC14)</f>
        <v>-0.247415622359666</v>
      </c>
      <c r="CI14">
        <f t="shared" si="125"/>
        <v>-0.115706262603194</v>
      </c>
      <c r="CJ14">
        <f t="shared" si="125"/>
        <v>-0.183727397174658</v>
      </c>
      <c r="CK14">
        <f t="shared" si="125"/>
        <v>-0.159907937222475</v>
      </c>
      <c r="CL14" s="109" t="s">
        <v>182</v>
      </c>
      <c r="CM14">
        <f t="shared" ref="CM14:CP14" si="126">1-CM13</f>
        <v>0.0860282081496456</v>
      </c>
      <c r="CN14">
        <f t="shared" si="126"/>
        <v>0.159953171832157</v>
      </c>
      <c r="CO14">
        <f t="shared" si="126"/>
        <v>0.0793428008496057</v>
      </c>
      <c r="CP14">
        <f t="shared" si="126"/>
        <v>0.0809440902401656</v>
      </c>
      <c r="CR14">
        <f t="shared" ref="CR14:CU14" si="127">CM$17*BX14</f>
        <v>0.0770939019612694</v>
      </c>
      <c r="CS14">
        <f t="shared" si="127"/>
        <v>0.0277090394248748</v>
      </c>
      <c r="CT14">
        <f t="shared" si="127"/>
        <v>0.090780463535216</v>
      </c>
      <c r="CU14">
        <f t="shared" si="127"/>
        <v>0.0894248147205785</v>
      </c>
      <c r="CV14" s="87">
        <f t="shared" si="14"/>
        <v>0.285008219641939</v>
      </c>
      <c r="CX14">
        <f t="shared" si="25"/>
        <v>0.083259358340924</v>
      </c>
    </row>
    <row r="15" spans="1:102">
      <c r="A15" s="19" t="s">
        <v>114</v>
      </c>
      <c r="B15" s="19">
        <v>2015</v>
      </c>
      <c r="C15" s="18" t="s">
        <v>109</v>
      </c>
      <c r="D15">
        <v>17050</v>
      </c>
      <c r="E15">
        <v>3.9826979</v>
      </c>
      <c r="F15">
        <v>119031</v>
      </c>
      <c r="G15">
        <v>91</v>
      </c>
      <c r="H15">
        <v>13</v>
      </c>
      <c r="I15">
        <v>9</v>
      </c>
      <c r="J15">
        <v>4809</v>
      </c>
      <c r="K15">
        <v>19.6873</v>
      </c>
      <c r="L15">
        <v>401300</v>
      </c>
      <c r="M15">
        <v>7707</v>
      </c>
      <c r="N15">
        <v>63912</v>
      </c>
      <c r="P15" s="90">
        <f t="shared" ref="P15:U15" si="128">(D15-MIN(D$12:D$21))/(MAX(D$12:D$21)-MIN(D$12:D$21))+0.001</f>
        <v>0.156117609663064</v>
      </c>
      <c r="Q15" s="91">
        <f t="shared" si="128"/>
        <v>0.976472683842405</v>
      </c>
      <c r="R15" s="91">
        <f t="shared" si="128"/>
        <v>0.177502242152466</v>
      </c>
      <c r="S15" s="91">
        <f t="shared" si="128"/>
        <v>0.258668711656442</v>
      </c>
      <c r="T15" s="91">
        <f t="shared" si="128"/>
        <v>0.00766666666666667</v>
      </c>
      <c r="U15" s="91">
        <f t="shared" si="128"/>
        <v>0.251</v>
      </c>
      <c r="V15" s="108" cm="1">
        <f t="array" ref="V15">(MAX(J$12:J$21-J15)/(MAX(J$12:J$21)-MIN(J$12:J$21))+0.001)</f>
        <v>0.229699551569507</v>
      </c>
      <c r="W15" s="108" cm="1">
        <f t="array" ref="W15">(MAX(K$12:K$21-K15)/(MAX(K$12:K$21)-MIN(K$12:K$21))+0.001)</f>
        <v>0.66287157378496</v>
      </c>
      <c r="X15" s="91">
        <f t="shared" ref="X15:Z15" si="129">(L15-MIN(L$12:L$21))/(MAX(L$12:L$21)-MIN(L$12:L$21))+0.001</f>
        <v>0.432109730297516</v>
      </c>
      <c r="Y15" s="91">
        <f t="shared" si="129"/>
        <v>0.417243654822335</v>
      </c>
      <c r="Z15" s="91">
        <f t="shared" si="129"/>
        <v>0.204439144221053</v>
      </c>
      <c r="AB15">
        <f t="shared" ref="AB15:AL15" si="130">P15/SUM(P$12:P$21)</f>
        <v>0.0856631074429751</v>
      </c>
      <c r="AC15">
        <f t="shared" si="130"/>
        <v>0.166302689497437</v>
      </c>
      <c r="AD15">
        <f t="shared" si="130"/>
        <v>0.0445609569224636</v>
      </c>
      <c r="AE15">
        <f t="shared" si="130"/>
        <v>0.121900659188158</v>
      </c>
      <c r="AF15">
        <f t="shared" si="130"/>
        <v>0.00223953261927945</v>
      </c>
      <c r="AG15">
        <f t="shared" si="130"/>
        <v>0.0589201877934272</v>
      </c>
      <c r="AH15">
        <f t="shared" si="130"/>
        <v>0.0482675763029692</v>
      </c>
      <c r="AI15">
        <f t="shared" si="130"/>
        <v>0.114982850795391</v>
      </c>
      <c r="AJ15">
        <f t="shared" si="130"/>
        <v>0.0746447965541879</v>
      </c>
      <c r="AK15">
        <f t="shared" si="130"/>
        <v>0.0851839304609599</v>
      </c>
      <c r="AL15">
        <f t="shared" si="130"/>
        <v>0.0497205548751143</v>
      </c>
      <c r="AN15">
        <f t="shared" ref="AN15:AX15" si="131">AB15*LN(AB15)</f>
        <v>-0.210502783455704</v>
      </c>
      <c r="AO15">
        <f t="shared" si="131"/>
        <v>-0.298337998106583</v>
      </c>
      <c r="AP15">
        <f t="shared" si="131"/>
        <v>-0.138624556505892</v>
      </c>
      <c r="AQ15">
        <f t="shared" si="131"/>
        <v>-0.256545890267424</v>
      </c>
      <c r="AR15">
        <f t="shared" si="131"/>
        <v>-0.0136644815969668</v>
      </c>
      <c r="AS15">
        <f t="shared" si="131"/>
        <v>-0.166836724538272</v>
      </c>
      <c r="AT15">
        <f t="shared" si="131"/>
        <v>-0.146298794108494</v>
      </c>
      <c r="AU15">
        <f t="shared" si="131"/>
        <v>-0.248704719550299</v>
      </c>
      <c r="AV15">
        <f t="shared" si="131"/>
        <v>-0.193704326570559</v>
      </c>
      <c r="AW15">
        <f t="shared" si="131"/>
        <v>-0.209803120310962</v>
      </c>
      <c r="AX15">
        <f t="shared" si="131"/>
        <v>-0.149228133668637</v>
      </c>
      <c r="AY15" s="109" t="s">
        <v>183</v>
      </c>
      <c r="AZ15" s="77">
        <f t="shared" ref="AZ15:BB15" si="132">AZ14/(3-SUM($AZ13:$BB13))</f>
        <v>0.550612304236474</v>
      </c>
      <c r="BA15" s="77">
        <f t="shared" si="132"/>
        <v>0.230845538525512</v>
      </c>
      <c r="BB15" s="77">
        <f t="shared" si="132"/>
        <v>0.218542157238014</v>
      </c>
      <c r="BC15" s="77">
        <f t="shared" ref="BC15:BE15" si="133">BC14/(3-SUM($BC13:$BE13))</f>
        <v>0.390946396174281</v>
      </c>
      <c r="BD15" s="77">
        <f t="shared" si="133"/>
        <v>0.42941530002182</v>
      </c>
      <c r="BE15" s="77">
        <f t="shared" si="133"/>
        <v>0.179638303803899</v>
      </c>
      <c r="BF15" s="77">
        <f>BF14/(2-SUM($BF13:$BG13))</f>
        <v>0.447748109274261</v>
      </c>
      <c r="BG15" s="77">
        <f>BG14/(2-SUM($BF13:$BG13))</f>
        <v>0.552251890725738</v>
      </c>
      <c r="BH15" s="77">
        <f t="shared" ref="BH15:BJ15" si="134">BH14/(3-SUM($BH13:$BJ13))</f>
        <v>0.259388986570205</v>
      </c>
      <c r="BI15" s="77">
        <f t="shared" si="134"/>
        <v>0.323262885242588</v>
      </c>
      <c r="BJ15" s="77">
        <f t="shared" si="134"/>
        <v>0.417348128187207</v>
      </c>
      <c r="BL15">
        <f t="shared" ref="BL15:BV15" si="135">AZ$17*P15</f>
        <v>0.0633142975123711</v>
      </c>
      <c r="BM15">
        <f t="shared" si="135"/>
        <v>0.421929578930341</v>
      </c>
      <c r="BN15">
        <f t="shared" si="135"/>
        <v>0.0288173541814755</v>
      </c>
      <c r="BO15">
        <f t="shared" si="135"/>
        <v>0.0609985089177523</v>
      </c>
      <c r="BP15">
        <f t="shared" si="135"/>
        <v>0.00404953113685613</v>
      </c>
      <c r="BQ15">
        <f t="shared" si="135"/>
        <v>0.0592317764395586</v>
      </c>
      <c r="BR15">
        <f t="shared" si="135"/>
        <v>0.0801362139043845</v>
      </c>
      <c r="BS15">
        <f t="shared" si="135"/>
        <v>0.431612880134905</v>
      </c>
      <c r="BT15">
        <f t="shared" si="135"/>
        <v>0.0797188532050923</v>
      </c>
      <c r="BU15">
        <f t="shared" si="135"/>
        <v>0.188703971747414</v>
      </c>
      <c r="BV15">
        <f t="shared" si="135"/>
        <v>0.0742623612074837</v>
      </c>
      <c r="BX15" s="83">
        <f t="shared" si="6"/>
        <v>0.514061230624188</v>
      </c>
      <c r="BY15" s="84">
        <f t="shared" si="7"/>
        <v>0.124279816494167</v>
      </c>
      <c r="BZ15" s="85">
        <f t="shared" si="8"/>
        <v>0.51174909403929</v>
      </c>
      <c r="CA15" s="86">
        <f t="shared" si="9"/>
        <v>0.34268518615999</v>
      </c>
      <c r="CC15">
        <f t="shared" ref="CC15:CF15" si="136">BX15/SUM(BX$12:BX$21)</f>
        <v>0.131040409135566</v>
      </c>
      <c r="CD15">
        <f t="shared" si="136"/>
        <v>0.0375027294498666</v>
      </c>
      <c r="CE15">
        <f t="shared" si="136"/>
        <v>0.0945239078556716</v>
      </c>
      <c r="CF15">
        <f t="shared" si="136"/>
        <v>0.0717391279399762</v>
      </c>
      <c r="CH15">
        <f t="shared" ref="CH15:CK15" si="137">CC15*LN(CC15)</f>
        <v>-0.266306810749929</v>
      </c>
      <c r="CI15">
        <f t="shared" si="137"/>
        <v>-0.123134270340869</v>
      </c>
      <c r="CJ15">
        <f t="shared" si="137"/>
        <v>-0.222972680971785</v>
      </c>
      <c r="CK15">
        <f t="shared" si="137"/>
        <v>-0.18901244075767</v>
      </c>
      <c r="CL15" s="109" t="s">
        <v>183</v>
      </c>
      <c r="CM15">
        <f t="shared" ref="CM15:CP15" si="138">CM14/(4-SUM($CM13:$CP13))</f>
        <v>0.211752219593072</v>
      </c>
      <c r="CN15">
        <f t="shared" si="138"/>
        <v>0.393713177281268</v>
      </c>
      <c r="CO15">
        <f t="shared" si="138"/>
        <v>0.195296572484804</v>
      </c>
      <c r="CP15">
        <f t="shared" si="138"/>
        <v>0.199238030640856</v>
      </c>
      <c r="CR15">
        <f t="shared" ref="CR15:CU15" si="139">CM$17*BX15</f>
        <v>0.0887118696630408</v>
      </c>
      <c r="CS15">
        <f t="shared" si="139"/>
        <v>0.0302867633729075</v>
      </c>
      <c r="CT15">
        <f t="shared" si="139"/>
        <v>0.125177329989986</v>
      </c>
      <c r="CU15">
        <f t="shared" si="139"/>
        <v>0.116212895436576</v>
      </c>
      <c r="CV15" s="87">
        <f t="shared" si="14"/>
        <v>0.36038885846251</v>
      </c>
      <c r="CX15">
        <f t="shared" si="25"/>
        <v>0.102462382549808</v>
      </c>
    </row>
    <row r="16" spans="1:102">
      <c r="A16" s="19" t="s">
        <v>114</v>
      </c>
      <c r="B16" s="19">
        <v>2016</v>
      </c>
      <c r="C16" s="18" t="s">
        <v>109</v>
      </c>
      <c r="D16">
        <v>17057</v>
      </c>
      <c r="E16">
        <v>4.0207539</v>
      </c>
      <c r="F16">
        <v>124159</v>
      </c>
      <c r="G16">
        <v>78</v>
      </c>
      <c r="H16">
        <v>14</v>
      </c>
      <c r="I16">
        <v>10</v>
      </c>
      <c r="J16">
        <v>4629</v>
      </c>
      <c r="K16">
        <v>19.506723</v>
      </c>
      <c r="L16">
        <v>455300</v>
      </c>
      <c r="M16">
        <v>8374</v>
      </c>
      <c r="N16">
        <v>66841</v>
      </c>
      <c r="P16" s="90">
        <f t="shared" ref="P16:U16" si="140">(D16-MIN(D$12:D$21))/(MAX(D$12:D$21)-MIN(D$12:D$21))+0.001</f>
        <v>0.16056770502225</v>
      </c>
      <c r="Q16" s="91">
        <f t="shared" si="140"/>
        <v>1.001</v>
      </c>
      <c r="R16" s="91">
        <f t="shared" si="140"/>
        <v>0.231609337905566</v>
      </c>
      <c r="S16" s="91">
        <f t="shared" si="140"/>
        <v>0.218791411042945</v>
      </c>
      <c r="T16" s="91">
        <f t="shared" si="140"/>
        <v>0.00988888888888889</v>
      </c>
      <c r="U16" s="91">
        <f t="shared" si="140"/>
        <v>0.501</v>
      </c>
      <c r="V16" s="108" cm="1">
        <f t="array" ref="V16">(MAX(J$12:J$21-J16)/(MAX(J$12:J$21)-MIN(J$12:J$21))+0.001)</f>
        <v>0.391134529147982</v>
      </c>
      <c r="W16" s="108" cm="1">
        <f t="array" ref="W16">(MAX(K$12:K$21-K16)/(MAX(K$12:K$21)-MIN(K$12:K$21))+0.001)</f>
        <v>0.677391537015666</v>
      </c>
      <c r="X16" s="91">
        <f t="shared" ref="X16:Z16" si="141">(L16-MIN(L$12:L$21))/(MAX(L$12:L$21)-MIN(L$12:L$21))+0.001</f>
        <v>0.591889589158641</v>
      </c>
      <c r="Y16" s="91">
        <f t="shared" si="141"/>
        <v>0.533994923857868</v>
      </c>
      <c r="Z16" s="91">
        <f t="shared" si="141"/>
        <v>0.255468796822189</v>
      </c>
      <c r="AB16">
        <f t="shared" ref="AB16:AL16" si="142">P16/SUM(P$12:P$21)</f>
        <v>0.0881049139612032</v>
      </c>
      <c r="AC16">
        <f t="shared" si="142"/>
        <v>0.17047992733589</v>
      </c>
      <c r="AD16">
        <f t="shared" si="142"/>
        <v>0.0581442442872648</v>
      </c>
      <c r="AE16">
        <f t="shared" si="142"/>
        <v>0.103108014340234</v>
      </c>
      <c r="AF16">
        <f t="shared" si="142"/>
        <v>0.00288867250892567</v>
      </c>
      <c r="AG16">
        <f t="shared" si="142"/>
        <v>0.117605633802817</v>
      </c>
      <c r="AH16">
        <f t="shared" si="142"/>
        <v>0.0821904770879074</v>
      </c>
      <c r="AI16">
        <f t="shared" si="142"/>
        <v>0.1175015087553</v>
      </c>
      <c r="AJ16">
        <f t="shared" si="142"/>
        <v>0.102245968714634</v>
      </c>
      <c r="AK16">
        <f t="shared" si="142"/>
        <v>0.109019720095643</v>
      </c>
      <c r="AL16">
        <f t="shared" si="142"/>
        <v>0.0621312047635201</v>
      </c>
      <c r="AN16">
        <f t="shared" ref="AN16:AX16" si="143">AB16*LN(AB16)</f>
        <v>-0.214026833229046</v>
      </c>
      <c r="AO16">
        <f t="shared" si="143"/>
        <v>-0.301602469513681</v>
      </c>
      <c r="AP16">
        <f t="shared" si="143"/>
        <v>-0.165410396593654</v>
      </c>
      <c r="AQ16">
        <f t="shared" si="143"/>
        <v>-0.234259156425794</v>
      </c>
      <c r="AR16">
        <f t="shared" si="143"/>
        <v>-0.0168899474763198</v>
      </c>
      <c r="AS16">
        <f t="shared" si="143"/>
        <v>-0.251725255264661</v>
      </c>
      <c r="AT16">
        <f t="shared" si="143"/>
        <v>-0.205370646515344</v>
      </c>
      <c r="AU16">
        <f t="shared" si="143"/>
        <v>-0.25160646304256</v>
      </c>
      <c r="AV16">
        <f t="shared" si="143"/>
        <v>-0.233159039521917</v>
      </c>
      <c r="AW16">
        <f t="shared" si="143"/>
        <v>-0.241612392132526</v>
      </c>
      <c r="AX16">
        <f t="shared" si="143"/>
        <v>-0.172631982637086</v>
      </c>
      <c r="AY16" s="77" t="s">
        <v>184</v>
      </c>
      <c r="AZ16" s="110">
        <v>0.26049795615013</v>
      </c>
      <c r="BA16" s="110">
        <v>0.633345720302242</v>
      </c>
      <c r="BB16" s="110">
        <v>0.106156323547628</v>
      </c>
      <c r="BC16" s="110">
        <v>0.0806878306878307</v>
      </c>
      <c r="BD16" s="110">
        <v>0.626984126984127</v>
      </c>
      <c r="BE16" s="110">
        <v>0.292328042328042</v>
      </c>
      <c r="BF16" s="110">
        <v>0.25</v>
      </c>
      <c r="BG16" s="110">
        <v>0.75</v>
      </c>
      <c r="BH16" s="110">
        <v>0.10958605664488</v>
      </c>
      <c r="BI16" s="110">
        <v>0.581263616557734</v>
      </c>
      <c r="BJ16" s="110">
        <v>0.309150326797386</v>
      </c>
      <c r="BL16">
        <f t="shared" ref="BL16:BV16" si="144">AZ$17*P16</f>
        <v>0.0651190565151383</v>
      </c>
      <c r="BM16">
        <f t="shared" si="144"/>
        <v>0.432527725043291</v>
      </c>
      <c r="BN16">
        <f t="shared" si="144"/>
        <v>0.0376016000768529</v>
      </c>
      <c r="BO16">
        <f t="shared" si="144"/>
        <v>0.0515947589956549</v>
      </c>
      <c r="BP16">
        <f t="shared" si="144"/>
        <v>0.00522330827797385</v>
      </c>
      <c r="BQ16">
        <f t="shared" si="144"/>
        <v>0.118227569706051</v>
      </c>
      <c r="BR16">
        <f t="shared" si="144"/>
        <v>0.136456689092441</v>
      </c>
      <c r="BS16">
        <f t="shared" si="144"/>
        <v>0.441067204920133</v>
      </c>
      <c r="BT16">
        <f t="shared" si="144"/>
        <v>0.109196243369184</v>
      </c>
      <c r="BU16">
        <f t="shared" si="144"/>
        <v>0.241506280228143</v>
      </c>
      <c r="BV16">
        <f t="shared" si="144"/>
        <v>0.0927988430940466</v>
      </c>
      <c r="BX16" s="83">
        <f t="shared" si="6"/>
        <v>0.535248381635282</v>
      </c>
      <c r="BY16" s="84">
        <f t="shared" si="7"/>
        <v>0.17504563697968</v>
      </c>
      <c r="BZ16" s="85">
        <f t="shared" si="8"/>
        <v>0.577523894012574</v>
      </c>
      <c r="CA16" s="86">
        <f t="shared" si="9"/>
        <v>0.443501366691374</v>
      </c>
      <c r="CC16">
        <f t="shared" ref="CC16:CF16" si="145">BX16/SUM(BX$12:BX$21)</f>
        <v>0.136441269522449</v>
      </c>
      <c r="CD16">
        <f t="shared" si="145"/>
        <v>0.0528218446905786</v>
      </c>
      <c r="CE16">
        <f t="shared" si="145"/>
        <v>0.106673008272882</v>
      </c>
      <c r="CF16">
        <f t="shared" si="145"/>
        <v>0.0928444023015708</v>
      </c>
      <c r="CH16">
        <f t="shared" ref="CH16:CK16" si="146">CC16*LN(CC16)</f>
        <v>-0.271772045851874</v>
      </c>
      <c r="CI16">
        <f t="shared" si="146"/>
        <v>-0.155340089218871</v>
      </c>
      <c r="CJ16">
        <f t="shared" si="146"/>
        <v>-0.238732818680017</v>
      </c>
      <c r="CK16">
        <f t="shared" si="146"/>
        <v>-0.220675386769425</v>
      </c>
      <c r="CL16" s="77" t="s">
        <v>184</v>
      </c>
      <c r="CM16" s="111">
        <v>0.133389037433155</v>
      </c>
      <c r="CN16" s="111">
        <v>0.0936831550802139</v>
      </c>
      <c r="CO16" s="111">
        <v>0.293917112299465</v>
      </c>
      <c r="CP16" s="111">
        <v>0.479010695187166</v>
      </c>
      <c r="CR16">
        <f t="shared" ref="CR16:CU16" si="147">CM$17*BX16</f>
        <v>0.0923681496294275</v>
      </c>
      <c r="CS16">
        <f t="shared" si="147"/>
        <v>0.0426583007298877</v>
      </c>
      <c r="CT16">
        <f t="shared" si="147"/>
        <v>0.141266296120426</v>
      </c>
      <c r="CU16">
        <f t="shared" si="147"/>
        <v>0.150402118430705</v>
      </c>
      <c r="CV16" s="87">
        <f t="shared" si="14"/>
        <v>0.426694864910446</v>
      </c>
      <c r="CX16">
        <f t="shared" si="25"/>
        <v>0.116817222874927</v>
      </c>
    </row>
    <row r="17" spans="1:102">
      <c r="A17" s="19" t="s">
        <v>114</v>
      </c>
      <c r="B17" s="19">
        <v>2017</v>
      </c>
      <c r="C17" s="18" t="s">
        <v>109</v>
      </c>
      <c r="D17">
        <v>16806</v>
      </c>
      <c r="E17">
        <v>2.4691777</v>
      </c>
      <c r="F17">
        <v>145256</v>
      </c>
      <c r="G17">
        <v>7</v>
      </c>
      <c r="H17">
        <v>120</v>
      </c>
      <c r="I17">
        <v>10</v>
      </c>
      <c r="J17">
        <v>4415</v>
      </c>
      <c r="K17">
        <v>17.216381</v>
      </c>
      <c r="L17">
        <v>525500</v>
      </c>
      <c r="M17">
        <v>9041</v>
      </c>
      <c r="N17">
        <v>69781</v>
      </c>
      <c r="P17" s="90">
        <f t="shared" ref="P17:U17" si="148">(D17-MIN(D$12:D$21))/(MAX(D$12:D$21)-MIN(D$12:D$21))+0.001</f>
        <v>0.001</v>
      </c>
      <c r="Q17" s="91">
        <f t="shared" si="148"/>
        <v>0.001</v>
      </c>
      <c r="R17" s="91">
        <f t="shared" si="148"/>
        <v>0.454210234766552</v>
      </c>
      <c r="S17" s="91">
        <f t="shared" si="148"/>
        <v>0.001</v>
      </c>
      <c r="T17" s="91">
        <f t="shared" si="148"/>
        <v>0.245444444444444</v>
      </c>
      <c r="U17" s="91">
        <f t="shared" si="148"/>
        <v>0.501</v>
      </c>
      <c r="V17" s="108" cm="1">
        <f t="array" ref="V17">(MAX(J$12:J$21-J17)/(MAX(J$12:J$21)-MIN(J$12:J$21))+0.001)</f>
        <v>0.583062780269058</v>
      </c>
      <c r="W17" s="108" cm="1">
        <f t="array" ref="W17">(MAX(K$12:K$21-K17)/(MAX(K$12:K$21)-MIN(K$12:K$21))+0.001)</f>
        <v>0.861554977684975</v>
      </c>
      <c r="X17" s="91">
        <f t="shared" ref="X17:Z17" si="149">(L17-MIN(L$12:L$21))/(MAX(L$12:L$21)-MIN(L$12:L$21))+0.001</f>
        <v>0.799603405678103</v>
      </c>
      <c r="Y17" s="91">
        <f t="shared" si="149"/>
        <v>0.650746192893401</v>
      </c>
      <c r="Z17" s="91">
        <f t="shared" si="149"/>
        <v>0.306690093731489</v>
      </c>
      <c r="AB17">
        <f t="shared" ref="AB17:AL17" si="150">P17/SUM(P$12:P$21)</f>
        <v>0.000548708807596111</v>
      </c>
      <c r="AC17">
        <f t="shared" si="150"/>
        <v>0.000170309617718171</v>
      </c>
      <c r="AD17">
        <f t="shared" si="150"/>
        <v>0.114026969235629</v>
      </c>
      <c r="AE17">
        <f t="shared" si="150"/>
        <v>0.000471261709263328</v>
      </c>
      <c r="AF17">
        <f t="shared" si="150"/>
        <v>0.0716975008114249</v>
      </c>
      <c r="AG17">
        <f t="shared" si="150"/>
        <v>0.117605633802817</v>
      </c>
      <c r="AH17">
        <f t="shared" si="150"/>
        <v>0.122521036910001</v>
      </c>
      <c r="AI17">
        <f t="shared" si="150"/>
        <v>0.1494468180096</v>
      </c>
      <c r="AJ17">
        <f t="shared" si="150"/>
        <v>0.138127492523213</v>
      </c>
      <c r="AK17">
        <f t="shared" si="150"/>
        <v>0.132855509730327</v>
      </c>
      <c r="AL17">
        <f t="shared" si="150"/>
        <v>0.0745884634429033</v>
      </c>
      <c r="AN17">
        <f t="shared" ref="AN17:AX17" si="151">AB17*LN(AB17)</f>
        <v>-0.00411967426571774</v>
      </c>
      <c r="AO17">
        <f t="shared" si="151"/>
        <v>-0.0014779285537191</v>
      </c>
      <c r="AP17">
        <f t="shared" si="151"/>
        <v>-0.247589071489373</v>
      </c>
      <c r="AQ17">
        <f t="shared" si="151"/>
        <v>-0.00360991039227368</v>
      </c>
      <c r="AR17">
        <f t="shared" si="151"/>
        <v>-0.188944380021709</v>
      </c>
      <c r="AS17">
        <f t="shared" si="151"/>
        <v>-0.251725255264661</v>
      </c>
      <c r="AT17">
        <f t="shared" si="151"/>
        <v>-0.257229551813045</v>
      </c>
      <c r="AU17">
        <f t="shared" si="151"/>
        <v>-0.284070705823395</v>
      </c>
      <c r="AV17">
        <f t="shared" si="151"/>
        <v>-0.273434167695631</v>
      </c>
      <c r="AW17">
        <f t="shared" si="151"/>
        <v>-0.268167934246993</v>
      </c>
      <c r="AX17">
        <f t="shared" si="151"/>
        <v>-0.193614453181219</v>
      </c>
      <c r="AY17" s="77" t="s">
        <v>185</v>
      </c>
      <c r="AZ17">
        <f t="shared" ref="AZ17:BJ17" si="152">AVERAGE(AZ15:AZ16)</f>
        <v>0.405555130193302</v>
      </c>
      <c r="BA17">
        <f t="shared" si="152"/>
        <v>0.432095629413877</v>
      </c>
      <c r="BB17">
        <f t="shared" si="152"/>
        <v>0.162349240392821</v>
      </c>
      <c r="BC17">
        <f t="shared" si="152"/>
        <v>0.235817113431056</v>
      </c>
      <c r="BD17">
        <f t="shared" si="152"/>
        <v>0.528199713502974</v>
      </c>
      <c r="BE17">
        <f t="shared" si="152"/>
        <v>0.23598317306597</v>
      </c>
      <c r="BF17">
        <f t="shared" si="152"/>
        <v>0.34887405463713</v>
      </c>
      <c r="BG17">
        <f t="shared" si="152"/>
        <v>0.651125945362869</v>
      </c>
      <c r="BH17">
        <f t="shared" si="152"/>
        <v>0.184487521607543</v>
      </c>
      <c r="BI17">
        <f t="shared" si="152"/>
        <v>0.452263250900161</v>
      </c>
      <c r="BJ17">
        <f t="shared" si="152"/>
        <v>0.363249227492297</v>
      </c>
      <c r="BL17">
        <f t="shared" ref="BL17:BV17" si="153">AZ$17*P17</f>
        <v>0.000405555130193302</v>
      </c>
      <c r="BM17">
        <f t="shared" si="153"/>
        <v>0.000432095629413877</v>
      </c>
      <c r="BN17">
        <f t="shared" si="153"/>
        <v>0.0737406865929947</v>
      </c>
      <c r="BO17">
        <f t="shared" si="153"/>
        <v>0.000235817113431056</v>
      </c>
      <c r="BP17">
        <f t="shared" si="153"/>
        <v>0.129643685236452</v>
      </c>
      <c r="BQ17">
        <f t="shared" si="153"/>
        <v>0.118227569706051</v>
      </c>
      <c r="BR17">
        <f t="shared" si="153"/>
        <v>0.203415476260464</v>
      </c>
      <c r="BS17">
        <f t="shared" si="153"/>
        <v>0.560980799327215</v>
      </c>
      <c r="BT17">
        <f t="shared" si="153"/>
        <v>0.147516850582504</v>
      </c>
      <c r="BU17">
        <f t="shared" si="153"/>
        <v>0.294308588708873</v>
      </c>
      <c r="BV17">
        <f t="shared" si="153"/>
        <v>0.111404939627503</v>
      </c>
      <c r="BX17" s="83">
        <f t="shared" si="6"/>
        <v>0.0745783373526019</v>
      </c>
      <c r="BY17" s="84">
        <f t="shared" si="7"/>
        <v>0.248107072055934</v>
      </c>
      <c r="BZ17" s="85">
        <f t="shared" si="8"/>
        <v>0.76439627558768</v>
      </c>
      <c r="CA17" s="86">
        <f t="shared" si="9"/>
        <v>0.55323037891888</v>
      </c>
      <c r="CC17">
        <f t="shared" ref="CC17:CF17" si="154">BX17/SUM(BX$12:BX$21)</f>
        <v>0.019010917877368</v>
      </c>
      <c r="CD17">
        <f t="shared" si="154"/>
        <v>0.0748688939233263</v>
      </c>
      <c r="CE17">
        <f t="shared" si="154"/>
        <v>0.141189743099616</v>
      </c>
      <c r="CF17">
        <f t="shared" si="154"/>
        <v>0.115815525550654</v>
      </c>
      <c r="CH17">
        <f t="shared" ref="CH17:CK17" si="155">CC17*LN(CC17)</f>
        <v>-0.0753353596842197</v>
      </c>
      <c r="CI17">
        <f t="shared" si="155"/>
        <v>-0.19406142906066</v>
      </c>
      <c r="CJ17">
        <f t="shared" si="155"/>
        <v>-0.276400184939699</v>
      </c>
      <c r="CK17">
        <f t="shared" si="155"/>
        <v>-0.249670089462151</v>
      </c>
      <c r="CL17" s="77" t="s">
        <v>185</v>
      </c>
      <c r="CM17">
        <f t="shared" ref="CM17:CP17" si="156">AVERAGE(CM15:CM16)</f>
        <v>0.172570628513114</v>
      </c>
      <c r="CN17">
        <f t="shared" si="156"/>
        <v>0.243698166180741</v>
      </c>
      <c r="CO17">
        <f t="shared" si="156"/>
        <v>0.244606842392135</v>
      </c>
      <c r="CP17">
        <f t="shared" si="156"/>
        <v>0.339124362914011</v>
      </c>
      <c r="CR17">
        <f t="shared" ref="CR17:CU17" si="157">CM$17*BX17</f>
        <v>0.0128700305504015</v>
      </c>
      <c r="CS17">
        <f t="shared" si="157"/>
        <v>0.060463238476504</v>
      </c>
      <c r="CT17">
        <f t="shared" si="157"/>
        <v>0.18697655930781</v>
      </c>
      <c r="CU17">
        <f t="shared" si="157"/>
        <v>0.187613899795542</v>
      </c>
      <c r="CV17" s="87">
        <f t="shared" si="14"/>
        <v>0.447923728130258</v>
      </c>
      <c r="CX17">
        <f t="shared" si="25"/>
        <v>0.123719898892157</v>
      </c>
    </row>
    <row r="18" spans="1:102">
      <c r="A18" s="19" t="s">
        <v>114</v>
      </c>
      <c r="B18" s="19">
        <v>2018</v>
      </c>
      <c r="C18" s="18" t="s">
        <v>109</v>
      </c>
      <c r="D18">
        <v>16811</v>
      </c>
      <c r="E18">
        <v>2.5177562</v>
      </c>
      <c r="F18">
        <v>162530</v>
      </c>
      <c r="G18">
        <v>54</v>
      </c>
      <c r="H18">
        <v>226</v>
      </c>
      <c r="I18">
        <v>10</v>
      </c>
      <c r="J18">
        <v>4365</v>
      </c>
      <c r="K18">
        <v>16.638313</v>
      </c>
      <c r="L18">
        <v>593565</v>
      </c>
      <c r="M18">
        <v>9708</v>
      </c>
      <c r="N18">
        <v>81998</v>
      </c>
      <c r="P18" s="90">
        <f t="shared" ref="P18:U18" si="158">(D18-MIN(D$12:D$21))/(MAX(D$12:D$21)-MIN(D$12:D$21))+0.001</f>
        <v>0.00417863954227591</v>
      </c>
      <c r="Q18" s="91">
        <f t="shared" si="158"/>
        <v>0.0323091293872644</v>
      </c>
      <c r="R18" s="91">
        <f t="shared" si="158"/>
        <v>0.636473489844368</v>
      </c>
      <c r="S18" s="91">
        <f t="shared" si="158"/>
        <v>0.145171779141104</v>
      </c>
      <c r="T18" s="91">
        <f t="shared" si="158"/>
        <v>0.481</v>
      </c>
      <c r="U18" s="91">
        <f t="shared" si="158"/>
        <v>0.501</v>
      </c>
      <c r="V18" s="108" cm="1">
        <f t="array" ref="V18">(MAX(J$12:J$21-J18)/(MAX(J$12:J$21)-MIN(J$12:J$21))+0.001)</f>
        <v>0.627905829596413</v>
      </c>
      <c r="W18" s="108" cm="1">
        <f t="array" ref="W18">(MAX(K$12:K$21-K18)/(MAX(K$12:K$21)-MIN(K$12:K$21))+0.001)</f>
        <v>0.908036678592886</v>
      </c>
      <c r="X18" s="91">
        <f t="shared" ref="X18:Z18" si="159">(L18-MIN(L$12:L$21))/(MAX(L$12:L$21)-MIN(L$12:L$21))+0.001</f>
        <v>1.001</v>
      </c>
      <c r="Y18" s="91">
        <f t="shared" si="159"/>
        <v>0.767497461928934</v>
      </c>
      <c r="Z18" s="91">
        <f t="shared" si="159"/>
        <v>0.519537231262413</v>
      </c>
      <c r="AB18">
        <f t="shared" ref="AB18:AL18" si="160">P18/SUM(P$12:P$21)</f>
        <v>0.00229285632061617</v>
      </c>
      <c r="AC18">
        <f t="shared" si="160"/>
        <v>0.00550255547475195</v>
      </c>
      <c r="AD18">
        <f t="shared" si="160"/>
        <v>0.159783152141162</v>
      </c>
      <c r="AE18">
        <f t="shared" si="160"/>
        <v>0.0684139007748352</v>
      </c>
      <c r="AF18">
        <f t="shared" si="160"/>
        <v>0.140506329113924</v>
      </c>
      <c r="AG18">
        <f t="shared" si="160"/>
        <v>0.117605633802817</v>
      </c>
      <c r="AH18">
        <f t="shared" si="160"/>
        <v>0.131944064905817</v>
      </c>
      <c r="AI18">
        <f t="shared" si="160"/>
        <v>0.157509614321249</v>
      </c>
      <c r="AJ18">
        <f t="shared" si="160"/>
        <v>0.172917747765819</v>
      </c>
      <c r="AK18">
        <f t="shared" si="160"/>
        <v>0.15669129936501</v>
      </c>
      <c r="AL18">
        <f t="shared" si="160"/>
        <v>0.126353881567401</v>
      </c>
      <c r="AN18">
        <f t="shared" ref="AN18:AX18" si="161">AB18*LN(AB18)</f>
        <v>-0.0139358819795967</v>
      </c>
      <c r="AO18">
        <f t="shared" si="161"/>
        <v>-0.0286272796122529</v>
      </c>
      <c r="AP18">
        <f t="shared" si="161"/>
        <v>-0.293032343678721</v>
      </c>
      <c r="AQ18">
        <f t="shared" si="161"/>
        <v>-0.183498344885058</v>
      </c>
      <c r="AR18">
        <f t="shared" si="161"/>
        <v>-0.275744056456341</v>
      </c>
      <c r="AS18">
        <f t="shared" si="161"/>
        <v>-0.251725255264661</v>
      </c>
      <c r="AT18">
        <f t="shared" si="161"/>
        <v>-0.267236500328775</v>
      </c>
      <c r="AU18">
        <f t="shared" si="161"/>
        <v>-0.291120102584823</v>
      </c>
      <c r="AV18">
        <f t="shared" si="161"/>
        <v>-0.303460141535771</v>
      </c>
      <c r="AW18">
        <f t="shared" si="161"/>
        <v>-0.290423822155485</v>
      </c>
      <c r="AX18">
        <f t="shared" si="161"/>
        <v>-0.261384323063748</v>
      </c>
      <c r="BL18">
        <f t="shared" ref="BL18:BV18" si="162">AZ$17*P18</f>
        <v>0.00169466870359859</v>
      </c>
      <c r="BM18">
        <f t="shared" si="162"/>
        <v>0.0139606335984044</v>
      </c>
      <c r="BN18">
        <f t="shared" si="162"/>
        <v>0.103330987606401</v>
      </c>
      <c r="BO18">
        <f t="shared" si="162"/>
        <v>0.0342339899087059</v>
      </c>
      <c r="BP18">
        <f t="shared" si="162"/>
        <v>0.25406406219493</v>
      </c>
      <c r="BQ18">
        <f t="shared" si="162"/>
        <v>0.118227569706051</v>
      </c>
      <c r="BR18">
        <f t="shared" si="162"/>
        <v>0.219060052701592</v>
      </c>
      <c r="BS18">
        <f t="shared" si="162"/>
        <v>0.591246240772953</v>
      </c>
      <c r="BT18">
        <f t="shared" si="162"/>
        <v>0.18467200912915</v>
      </c>
      <c r="BU18">
        <f t="shared" si="162"/>
        <v>0.347110897189602</v>
      </c>
      <c r="BV18">
        <f t="shared" si="162"/>
        <v>0.188721497909558</v>
      </c>
      <c r="BX18" s="83">
        <f t="shared" si="6"/>
        <v>0.118986289908404</v>
      </c>
      <c r="BY18" s="84">
        <f t="shared" si="7"/>
        <v>0.406525621809687</v>
      </c>
      <c r="BZ18" s="85">
        <f t="shared" si="8"/>
        <v>0.810306293474544</v>
      </c>
      <c r="CA18" s="86">
        <f t="shared" si="9"/>
        <v>0.72050440422831</v>
      </c>
      <c r="CC18">
        <f t="shared" ref="CC18:CF18" si="163">BX18/SUM(BX$12:BX$21)</f>
        <v>0.0303310407053806</v>
      </c>
      <c r="CD18">
        <f t="shared" si="163"/>
        <v>0.122673341812369</v>
      </c>
      <c r="CE18">
        <f t="shared" si="163"/>
        <v>0.149669668811135</v>
      </c>
      <c r="CF18">
        <f t="shared" si="163"/>
        <v>0.150833358790477</v>
      </c>
      <c r="CH18">
        <f t="shared" ref="CH18:CK18" si="164">CC18*LN(CC18)</f>
        <v>-0.106024689829534</v>
      </c>
      <c r="CI18">
        <f t="shared" si="164"/>
        <v>-0.257396912244682</v>
      </c>
      <c r="CJ18">
        <f t="shared" si="164"/>
        <v>-0.284271287025442</v>
      </c>
      <c r="CK18">
        <f t="shared" si="164"/>
        <v>-0.285313309877371</v>
      </c>
      <c r="CR18">
        <f t="shared" ref="CR18:CU18" si="165">CM$17*BX18</f>
        <v>0.0205335388339369</v>
      </c>
      <c r="CS18">
        <f t="shared" si="165"/>
        <v>0.0990695485405062</v>
      </c>
      <c r="CT18">
        <f t="shared" si="165"/>
        <v>0.198206463817283</v>
      </c>
      <c r="CU18">
        <f t="shared" si="165"/>
        <v>0.244340597060665</v>
      </c>
      <c r="CV18" s="87">
        <f t="shared" si="14"/>
        <v>0.56215014825239</v>
      </c>
      <c r="CX18">
        <f t="shared" si="25"/>
        <v>0.148638006178895</v>
      </c>
    </row>
    <row r="19" spans="1:102">
      <c r="A19" s="19" t="s">
        <v>114</v>
      </c>
      <c r="B19" s="19">
        <v>2019</v>
      </c>
      <c r="C19" s="18" t="s">
        <v>109</v>
      </c>
      <c r="D19">
        <v>16816</v>
      </c>
      <c r="E19">
        <v>2.5663348</v>
      </c>
      <c r="F19">
        <v>179804</v>
      </c>
      <c r="G19">
        <v>333</v>
      </c>
      <c r="H19">
        <v>332</v>
      </c>
      <c r="I19">
        <v>11</v>
      </c>
      <c r="J19">
        <v>4157</v>
      </c>
      <c r="K19">
        <v>16.060246</v>
      </c>
      <c r="L19">
        <v>580189</v>
      </c>
      <c r="M19">
        <v>10375</v>
      </c>
      <c r="N19">
        <v>91471</v>
      </c>
      <c r="P19" s="90">
        <f t="shared" ref="P19:U19" si="166">(D19-MIN(D$12:D$21))/(MAX(D$12:D$21)-MIN(D$12:D$21))+0.001</f>
        <v>0.00735727908455181</v>
      </c>
      <c r="Q19" s="91">
        <f t="shared" si="166"/>
        <v>0.0636183232251178</v>
      </c>
      <c r="R19" s="91">
        <f t="shared" si="166"/>
        <v>0.818736744922184</v>
      </c>
      <c r="S19" s="91">
        <f t="shared" si="166"/>
        <v>1.001</v>
      </c>
      <c r="T19" s="91">
        <f t="shared" si="166"/>
        <v>0.716555555555556</v>
      </c>
      <c r="U19" s="91">
        <f t="shared" si="166"/>
        <v>0.751</v>
      </c>
      <c r="V19" s="108" cm="1">
        <f t="array" ref="V19">(MAX(J$12:J$21-J19)/(MAX(J$12:J$21)-MIN(J$12:J$21))+0.001)</f>
        <v>0.814452914798206</v>
      </c>
      <c r="W19" s="108" cm="1">
        <f t="array" ref="W19">(MAX(K$12:K$21-K19)/(MAX(K$12:K$21)-MIN(K$12:K$21))+0.001)</f>
        <v>0.954518299092089</v>
      </c>
      <c r="X19" s="91">
        <f t="shared" ref="X19:Z19" si="167">(L19-MIN(L$12:L$21))/(MAX(L$12:L$21)-MIN(L$12:L$21))+0.001</f>
        <v>0.961421937182844</v>
      </c>
      <c r="Y19" s="91">
        <f t="shared" si="167"/>
        <v>0.884248730964467</v>
      </c>
      <c r="Z19" s="91">
        <f t="shared" si="167"/>
        <v>0.684577825011324</v>
      </c>
      <c r="AB19">
        <f t="shared" ref="AB19:AL19" si="168">P19/SUM(P$12:P$21)</f>
        <v>0.00403700383363623</v>
      </c>
      <c r="AC19">
        <f t="shared" si="168"/>
        <v>0.0108348123083409</v>
      </c>
      <c r="AD19">
        <f t="shared" si="168"/>
        <v>0.205539335046696</v>
      </c>
      <c r="AE19">
        <f t="shared" si="168"/>
        <v>0.471732970972592</v>
      </c>
      <c r="AF19">
        <f t="shared" si="168"/>
        <v>0.209315157416423</v>
      </c>
      <c r="AG19">
        <f t="shared" si="168"/>
        <v>0.176291079812207</v>
      </c>
      <c r="AH19">
        <f t="shared" si="168"/>
        <v>0.171143861368412</v>
      </c>
      <c r="AI19">
        <f t="shared" si="168"/>
        <v>0.165572396685064</v>
      </c>
      <c r="AJ19">
        <f t="shared" si="168"/>
        <v>0.166080835195113</v>
      </c>
      <c r="AK19">
        <f t="shared" si="168"/>
        <v>0.180527088999694</v>
      </c>
      <c r="AL19">
        <f t="shared" si="168"/>
        <v>0.166492524924475</v>
      </c>
      <c r="AN19">
        <f t="shared" ref="AN19:AX19" si="169">AB19*LN(AB19)</f>
        <v>-0.0222529844239549</v>
      </c>
      <c r="AO19">
        <f t="shared" si="169"/>
        <v>-0.0490274278228957</v>
      </c>
      <c r="AP19">
        <f t="shared" si="169"/>
        <v>-0.325187451253919</v>
      </c>
      <c r="AQ19">
        <f t="shared" si="169"/>
        <v>-0.35443288489849</v>
      </c>
      <c r="AR19">
        <f t="shared" si="169"/>
        <v>-0.327350953778338</v>
      </c>
      <c r="AS19">
        <f t="shared" si="169"/>
        <v>-0.305974110190601</v>
      </c>
      <c r="AT19">
        <f t="shared" si="169"/>
        <v>-0.302111835049586</v>
      </c>
      <c r="AU19">
        <f t="shared" si="169"/>
        <v>-0.297756579416712</v>
      </c>
      <c r="AV19">
        <f t="shared" si="169"/>
        <v>-0.298161709785699</v>
      </c>
      <c r="AW19">
        <f t="shared" si="169"/>
        <v>-0.309039708467132</v>
      </c>
      <c r="AX19">
        <f t="shared" si="169"/>
        <v>-0.298488608823566</v>
      </c>
      <c r="BL19">
        <f t="shared" ref="BL19:BV19" si="170">AZ$17*P19</f>
        <v>0.00298378227700387</v>
      </c>
      <c r="BM19">
        <f t="shared" si="170"/>
        <v>0.0274891994162127</v>
      </c>
      <c r="BN19">
        <f t="shared" si="170"/>
        <v>0.132921288619808</v>
      </c>
      <c r="BO19">
        <f t="shared" si="170"/>
        <v>0.236052930544487</v>
      </c>
      <c r="BP19">
        <f t="shared" si="170"/>
        <v>0.378484439153409</v>
      </c>
      <c r="BQ19">
        <f t="shared" si="170"/>
        <v>0.177223362972544</v>
      </c>
      <c r="BR19">
        <f t="shared" si="170"/>
        <v>0.284141490696679</v>
      </c>
      <c r="BS19">
        <f t="shared" si="170"/>
        <v>0.621511629862494</v>
      </c>
      <c r="BT19">
        <f t="shared" si="170"/>
        <v>0.177370350409985</v>
      </c>
      <c r="BU19">
        <f t="shared" si="170"/>
        <v>0.399913205670331</v>
      </c>
      <c r="BV19">
        <f t="shared" si="170"/>
        <v>0.24867236609372</v>
      </c>
      <c r="BX19" s="83">
        <f t="shared" si="6"/>
        <v>0.163394270313024</v>
      </c>
      <c r="BY19" s="84">
        <f t="shared" si="7"/>
        <v>0.791760732670439</v>
      </c>
      <c r="BZ19" s="85">
        <f t="shared" si="8"/>
        <v>0.905653120559174</v>
      </c>
      <c r="CA19" s="86">
        <f t="shared" si="9"/>
        <v>0.825955922174037</v>
      </c>
      <c r="CC19">
        <f t="shared" ref="CC19:CF19" si="171">BX19/SUM(BX$12:BX$21)</f>
        <v>0.0416511706323929</v>
      </c>
      <c r="CD19">
        <f t="shared" si="171"/>
        <v>0.238922050128399</v>
      </c>
      <c r="CE19">
        <f t="shared" si="171"/>
        <v>0.167280945123401</v>
      </c>
      <c r="CF19">
        <f t="shared" si="171"/>
        <v>0.172909013773244</v>
      </c>
      <c r="CH19">
        <f t="shared" ref="CH19:CK19" si="172">CC19*LN(CC19)</f>
        <v>-0.132385155519144</v>
      </c>
      <c r="CI19">
        <f t="shared" si="172"/>
        <v>-0.342045090917293</v>
      </c>
      <c r="CJ19">
        <f t="shared" si="172"/>
        <v>-0.299111808363658</v>
      </c>
      <c r="CK19">
        <f t="shared" si="172"/>
        <v>-0.303453547681441</v>
      </c>
      <c r="CR19">
        <f t="shared" ref="CR19:CU19" si="173">CM$17*BX19</f>
        <v>0.0281970519233602</v>
      </c>
      <c r="CS19">
        <f t="shared" si="173"/>
        <v>0.192950638605706</v>
      </c>
      <c r="CT19">
        <f t="shared" si="173"/>
        <v>0.221528950122563</v>
      </c>
      <c r="CU19">
        <f t="shared" si="173"/>
        <v>0.280101775902325</v>
      </c>
      <c r="CV19" s="87">
        <f t="shared" si="14"/>
        <v>0.722778416553953</v>
      </c>
      <c r="CX19">
        <f t="shared" si="25"/>
        <v>0.207239794364134</v>
      </c>
    </row>
    <row r="20" spans="1:102">
      <c r="A20" s="19" t="s">
        <v>114</v>
      </c>
      <c r="B20" s="19">
        <v>2020</v>
      </c>
      <c r="C20" s="18" t="s">
        <v>109</v>
      </c>
      <c r="D20">
        <v>16821</v>
      </c>
      <c r="E20">
        <v>2.6149133</v>
      </c>
      <c r="F20">
        <v>197078</v>
      </c>
      <c r="G20">
        <v>7</v>
      </c>
      <c r="H20">
        <v>438</v>
      </c>
      <c r="I20">
        <v>12</v>
      </c>
      <c r="J20">
        <v>3949</v>
      </c>
      <c r="K20">
        <v>15.482178</v>
      </c>
      <c r="L20">
        <v>486901</v>
      </c>
      <c r="M20">
        <v>11042</v>
      </c>
      <c r="N20">
        <v>103894</v>
      </c>
      <c r="P20" s="90">
        <f t="shared" ref="P20:U20" si="174">(D20-MIN(D$12:D$21))/(MAX(D$12:D$21)-MIN(D$12:D$21))+0.001</f>
        <v>0.0105359186268277</v>
      </c>
      <c r="Q20" s="91">
        <f t="shared" si="174"/>
        <v>0.0949274526123822</v>
      </c>
      <c r="R20" s="91">
        <f t="shared" si="174"/>
        <v>1.001</v>
      </c>
      <c r="S20" s="91">
        <f t="shared" si="174"/>
        <v>0.001</v>
      </c>
      <c r="T20" s="91">
        <f t="shared" si="174"/>
        <v>0.952111111111111</v>
      </c>
      <c r="U20" s="91">
        <f t="shared" si="174"/>
        <v>1.001</v>
      </c>
      <c r="V20" s="108" cm="1">
        <f t="array" ref="V20">(MAX(J$12:J$21-J20)/(MAX(J$12:J$21)-MIN(J$12:J$21))+0.001)</f>
        <v>1.001</v>
      </c>
      <c r="W20" s="108" cm="1">
        <f t="array" ref="W20">(MAX(K$12:K$21-K20)/(MAX(K$12:K$21)-MIN(K$12:K$21))+0.001)</f>
        <v>1.001</v>
      </c>
      <c r="X20" s="91">
        <f t="shared" ref="X20:Z20" si="175">(L20-MIN(L$12:L$21))/(MAX(L$12:L$21)-MIN(L$12:L$21))+0.001</f>
        <v>0.685393354341426</v>
      </c>
      <c r="Y20" s="91">
        <f t="shared" si="175"/>
        <v>1.001</v>
      </c>
      <c r="Z20" s="91">
        <f t="shared" si="175"/>
        <v>0.901013937767866</v>
      </c>
      <c r="AB20">
        <f t="shared" ref="AB20:AL20" si="176">P20/SUM(P$12:P$21)</f>
        <v>0.00578115134665629</v>
      </c>
      <c r="AC20">
        <f t="shared" si="176"/>
        <v>0.0161670581653747</v>
      </c>
      <c r="AD20">
        <f t="shared" si="176"/>
        <v>0.251295517952229</v>
      </c>
      <c r="AE20">
        <f t="shared" si="176"/>
        <v>0.000471261709263328</v>
      </c>
      <c r="AF20">
        <f t="shared" si="176"/>
        <v>0.278123985718922</v>
      </c>
      <c r="AG20">
        <f t="shared" si="176"/>
        <v>0.234976525821596</v>
      </c>
      <c r="AH20">
        <f t="shared" si="176"/>
        <v>0.210343657831007</v>
      </c>
      <c r="AI20">
        <f t="shared" si="176"/>
        <v>0.173635192996713</v>
      </c>
      <c r="AJ20">
        <f t="shared" si="176"/>
        <v>0.11839827688949</v>
      </c>
      <c r="AK20">
        <f t="shared" si="176"/>
        <v>0.204362878634377</v>
      </c>
      <c r="AL20">
        <f t="shared" si="176"/>
        <v>0.219130798589093</v>
      </c>
      <c r="AN20">
        <f t="shared" ref="AN20:AX20" si="177">AB20*LN(AB20)</f>
        <v>-0.0297911540594108</v>
      </c>
      <c r="AO20">
        <f t="shared" si="177"/>
        <v>-0.0666855509621583</v>
      </c>
      <c r="AP20">
        <f t="shared" si="177"/>
        <v>-0.34707069060942</v>
      </c>
      <c r="AQ20">
        <f t="shared" si="177"/>
        <v>-0.00360991039227368</v>
      </c>
      <c r="AR20">
        <f t="shared" si="177"/>
        <v>-0.355912002942718</v>
      </c>
      <c r="AS20">
        <f t="shared" si="177"/>
        <v>-0.340309373147452</v>
      </c>
      <c r="AT20">
        <f t="shared" si="177"/>
        <v>-0.327928417085816</v>
      </c>
      <c r="AU20">
        <f t="shared" si="177"/>
        <v>-0.304000282790322</v>
      </c>
      <c r="AV20">
        <f t="shared" si="177"/>
        <v>-0.252626534813657</v>
      </c>
      <c r="AW20">
        <f t="shared" si="177"/>
        <v>-0.324499241659075</v>
      </c>
      <c r="AX20">
        <f t="shared" si="177"/>
        <v>-0.332659501291485</v>
      </c>
      <c r="BL20">
        <f t="shared" ref="BL20:BV20" si="178">AZ$17*P20</f>
        <v>0.00427289585040914</v>
      </c>
      <c r="BM20">
        <f t="shared" si="178"/>
        <v>0.0410177373852032</v>
      </c>
      <c r="BN20">
        <f t="shared" si="178"/>
        <v>0.162511589633214</v>
      </c>
      <c r="BO20">
        <f t="shared" si="178"/>
        <v>0.000235817113431056</v>
      </c>
      <c r="BP20">
        <f t="shared" si="178"/>
        <v>0.502904816111887</v>
      </c>
      <c r="BQ20">
        <f t="shared" si="178"/>
        <v>0.236219156239036</v>
      </c>
      <c r="BR20">
        <f t="shared" si="178"/>
        <v>0.349222928691767</v>
      </c>
      <c r="BS20">
        <f t="shared" si="178"/>
        <v>0.651777071308232</v>
      </c>
      <c r="BT20">
        <f t="shared" si="178"/>
        <v>0.12644652126873</v>
      </c>
      <c r="BU20">
        <f t="shared" si="178"/>
        <v>0.452715514151061</v>
      </c>
      <c r="BV20">
        <f t="shared" si="178"/>
        <v>0.32729261685397</v>
      </c>
      <c r="BX20" s="83">
        <f t="shared" si="6"/>
        <v>0.207802222868826</v>
      </c>
      <c r="BY20" s="84">
        <f t="shared" si="7"/>
        <v>0.739359789464354</v>
      </c>
      <c r="BZ20" s="85">
        <f t="shared" si="8"/>
        <v>1.001</v>
      </c>
      <c r="CA20" s="86">
        <f t="shared" si="9"/>
        <v>0.90645465227376</v>
      </c>
      <c r="CC20">
        <f t="shared" ref="CC20:CF20" si="179">BX20/SUM(BX$12:BX$21)</f>
        <v>0.0529712934604054</v>
      </c>
      <c r="CD20">
        <f t="shared" si="179"/>
        <v>0.223109519571051</v>
      </c>
      <c r="CE20">
        <f t="shared" si="179"/>
        <v>0.184892231106252</v>
      </c>
      <c r="CF20">
        <f t="shared" si="179"/>
        <v>0.189760949400638</v>
      </c>
      <c r="CH20">
        <f t="shared" ref="CH20:CK20" si="180">CC20*LN(CC20)</f>
        <v>-0.155629932723372</v>
      </c>
      <c r="CI20">
        <f t="shared" si="180"/>
        <v>-0.334684918979251</v>
      </c>
      <c r="CJ20">
        <f t="shared" si="180"/>
        <v>-0.312094787297845</v>
      </c>
      <c r="CK20">
        <f t="shared" si="180"/>
        <v>-0.315380830659921</v>
      </c>
      <c r="CR20">
        <f t="shared" ref="CR20:CU20" si="181">CM$17*BX20</f>
        <v>0.0358605602068955</v>
      </c>
      <c r="CS20">
        <f t="shared" si="181"/>
        <v>0.180180624840242</v>
      </c>
      <c r="CT20">
        <f t="shared" si="181"/>
        <v>0.244851449234527</v>
      </c>
      <c r="CU20">
        <f t="shared" si="181"/>
        <v>0.30740085646278</v>
      </c>
      <c r="CV20" s="87">
        <f t="shared" si="14"/>
        <v>0.768293490744444</v>
      </c>
      <c r="CX20">
        <f t="shared" si="25"/>
        <v>0.212516037037385</v>
      </c>
    </row>
    <row r="21" spans="1:102">
      <c r="A21" s="19" t="s">
        <v>114</v>
      </c>
      <c r="B21" s="19">
        <v>2021</v>
      </c>
      <c r="C21" s="114" t="s">
        <v>109</v>
      </c>
      <c r="D21">
        <v>18379</v>
      </c>
      <c r="E21">
        <v>4.0060939</v>
      </c>
      <c r="F21">
        <v>150436</v>
      </c>
      <c r="G21">
        <v>7</v>
      </c>
      <c r="H21" s="94">
        <v>460</v>
      </c>
      <c r="I21">
        <v>10</v>
      </c>
      <c r="J21">
        <v>4626</v>
      </c>
      <c r="K21">
        <v>27.918642</v>
      </c>
      <c r="L21">
        <v>550004</v>
      </c>
      <c r="M21">
        <v>5329</v>
      </c>
      <c r="N21">
        <v>109633</v>
      </c>
      <c r="P21" s="90">
        <f t="shared" ref="P21:U21" si="182">(D21-MIN(D$12:D$21))/(MAX(D$12:D$21)-MIN(D$12:D$21))+0.001</f>
        <v>1.001</v>
      </c>
      <c r="Q21" s="91">
        <f t="shared" si="182"/>
        <v>0.991551543649613</v>
      </c>
      <c r="R21" s="91">
        <f t="shared" si="182"/>
        <v>0.508865998417304</v>
      </c>
      <c r="S21" s="91">
        <f t="shared" si="182"/>
        <v>0.001</v>
      </c>
      <c r="T21" s="91">
        <f t="shared" si="182"/>
        <v>1.001</v>
      </c>
      <c r="U21" s="91">
        <f t="shared" si="182"/>
        <v>0.501</v>
      </c>
      <c r="V21" s="108" cm="1">
        <f t="array" ref="V21">(MAX(J$12:J$21-J21)/(MAX(J$12:J$21)-MIN(J$12:J$21))+0.001)</f>
        <v>0.393825112107623</v>
      </c>
      <c r="W21" s="108" cm="1">
        <f t="array" ref="W21">(MAX(K$12:K$21-K21)/(MAX(K$12:K$21)-MIN(K$12:K$21))+0.001)</f>
        <v>0.001</v>
      </c>
      <c r="X21" s="91">
        <f t="shared" ref="X21:Z21" si="183">(L21-MIN(L$12:L$21))/(MAX(L$12:L$21)-MIN(L$12:L$21))+0.001</f>
        <v>0.872107954965751</v>
      </c>
      <c r="Y21" s="91">
        <f t="shared" si="183"/>
        <v>0.001</v>
      </c>
      <c r="Z21" s="91">
        <f t="shared" si="183"/>
        <v>1.001</v>
      </c>
      <c r="AB21">
        <f t="shared" ref="AB21:AL21" si="184">P21/SUM(P$12:P$21)</f>
        <v>0.549257516403707</v>
      </c>
      <c r="AC21">
        <f t="shared" si="184"/>
        <v>0.168870764346828</v>
      </c>
      <c r="AD21">
        <f t="shared" si="184"/>
        <v>0.127747996643911</v>
      </c>
      <c r="AE21">
        <f t="shared" si="184"/>
        <v>0.000471261709263328</v>
      </c>
      <c r="AF21">
        <f t="shared" si="184"/>
        <v>0.292405063291139</v>
      </c>
      <c r="AG21">
        <f t="shared" si="184"/>
        <v>0.117605633802817</v>
      </c>
      <c r="AH21">
        <f t="shared" si="184"/>
        <v>0.0827558587676564</v>
      </c>
      <c r="AI21">
        <f t="shared" si="184"/>
        <v>0.000173461731265447</v>
      </c>
      <c r="AJ21">
        <f t="shared" si="184"/>
        <v>0.150652291090242</v>
      </c>
      <c r="AK21">
        <f t="shared" si="184"/>
        <v>0.000204158719914463</v>
      </c>
      <c r="AL21">
        <f t="shared" si="184"/>
        <v>0.243447875990786</v>
      </c>
      <c r="AN21">
        <f t="shared" ref="AN21:AX21" si="185">AB21*LN(AB21)</f>
        <v>-0.329108448454539</v>
      </c>
      <c r="AO21">
        <f t="shared" si="185"/>
        <v>-0.300357183098482</v>
      </c>
      <c r="AP21">
        <f t="shared" si="185"/>
        <v>-0.262866507449034</v>
      </c>
      <c r="AQ21">
        <f t="shared" si="185"/>
        <v>-0.00360991039227368</v>
      </c>
      <c r="AR21">
        <f t="shared" si="185"/>
        <v>-0.359545720596167</v>
      </c>
      <c r="AS21">
        <f t="shared" si="185"/>
        <v>-0.251725255264661</v>
      </c>
      <c r="AT21">
        <f t="shared" si="185"/>
        <v>-0.206216052827232</v>
      </c>
      <c r="AU21">
        <f t="shared" si="185"/>
        <v>-0.00150210115111257</v>
      </c>
      <c r="AV21">
        <f t="shared" si="185"/>
        <v>-0.285151764878401</v>
      </c>
      <c r="AW21">
        <f t="shared" si="185"/>
        <v>-0.0017346575985404</v>
      </c>
      <c r="AX21">
        <f t="shared" si="185"/>
        <v>-0.343955920984161</v>
      </c>
      <c r="AY21" s="81" t="s">
        <v>170</v>
      </c>
      <c r="BL21">
        <f t="shared" ref="BL21:BV21" si="186">AZ$17*P21</f>
        <v>0.405960685323495</v>
      </c>
      <c r="BM21">
        <f t="shared" si="186"/>
        <v>0.428445088349581</v>
      </c>
      <c r="BN21">
        <f t="shared" si="186"/>
        <v>0.0826140083047839</v>
      </c>
      <c r="BO21">
        <f t="shared" si="186"/>
        <v>0.000235817113431056</v>
      </c>
      <c r="BP21">
        <f t="shared" si="186"/>
        <v>0.528727913216476</v>
      </c>
      <c r="BQ21">
        <f t="shared" si="186"/>
        <v>0.118227569706051</v>
      </c>
      <c r="BR21">
        <f t="shared" si="186"/>
        <v>0.137395363678909</v>
      </c>
      <c r="BS21">
        <f t="shared" si="186"/>
        <v>0.000651125945362869</v>
      </c>
      <c r="BT21">
        <f t="shared" si="186"/>
        <v>0.160893035185854</v>
      </c>
      <c r="BU21">
        <f t="shared" si="186"/>
        <v>0.000452263250900161</v>
      </c>
      <c r="BV21">
        <f t="shared" si="186"/>
        <v>0.363612476719789</v>
      </c>
      <c r="BX21" s="83">
        <f t="shared" si="6"/>
        <v>0.91701978197786</v>
      </c>
      <c r="BY21" s="84">
        <f t="shared" si="7"/>
        <v>0.647191300035959</v>
      </c>
      <c r="BZ21" s="85">
        <f t="shared" si="8"/>
        <v>0.138046489624272</v>
      </c>
      <c r="CA21" s="86">
        <f t="shared" si="9"/>
        <v>0.524957775156543</v>
      </c>
      <c r="CC21">
        <f t="shared" ref="CC21:CF21" si="187">BX21/SUM(BX$12:BX$21)</f>
        <v>0.233759405022387</v>
      </c>
      <c r="CD21">
        <f t="shared" si="187"/>
        <v>0.195296717618626</v>
      </c>
      <c r="CE21">
        <f t="shared" si="187"/>
        <v>0.0254982252377798</v>
      </c>
      <c r="CF21">
        <f t="shared" si="187"/>
        <v>0.109896822261404</v>
      </c>
      <c r="CH21">
        <f t="shared" ref="CH21:CK21" si="188">CC21*LN(CC21)</f>
        <v>-0.339760617170323</v>
      </c>
      <c r="CI21">
        <f t="shared" si="188"/>
        <v>-0.318965483054733</v>
      </c>
      <c r="CJ21">
        <f t="shared" si="188"/>
        <v>-0.093556722045376</v>
      </c>
      <c r="CK21">
        <f t="shared" si="188"/>
        <v>-0.242675628151027</v>
      </c>
      <c r="CL21" s="81" t="s">
        <v>170</v>
      </c>
      <c r="CR21">
        <f t="shared" ref="CR21:CU21" si="189">CM$17*BX21</f>
        <v>0.158250680134878</v>
      </c>
      <c r="CS21">
        <f t="shared" si="189"/>
        <v>0.157719332986893</v>
      </c>
      <c r="CT21">
        <f t="shared" si="189"/>
        <v>0.0337671159303117</v>
      </c>
      <c r="CU21">
        <f t="shared" si="189"/>
        <v>0.178025971056719</v>
      </c>
      <c r="CV21" s="87">
        <f t="shared" si="14"/>
        <v>0.527763100108801</v>
      </c>
      <c r="CX21">
        <f t="shared" si="25"/>
        <v>0.157985006560885</v>
      </c>
    </row>
    <row r="22" spans="1:102">
      <c r="A22" s="107" t="s">
        <v>110</v>
      </c>
      <c r="B22" s="115">
        <v>2012</v>
      </c>
      <c r="C22" s="107" t="s">
        <v>109</v>
      </c>
      <c r="D22">
        <v>23269</v>
      </c>
      <c r="E22">
        <v>4.4029825</v>
      </c>
      <c r="F22">
        <v>189776</v>
      </c>
      <c r="G22">
        <v>875</v>
      </c>
      <c r="H22" s="94">
        <v>6320</v>
      </c>
      <c r="I22">
        <v>18</v>
      </c>
      <c r="J22">
        <v>11086</v>
      </c>
      <c r="K22">
        <v>46.414654</v>
      </c>
      <c r="L22">
        <v>474200</v>
      </c>
      <c r="M22">
        <v>5938</v>
      </c>
      <c r="N22">
        <v>98234</v>
      </c>
      <c r="P22" s="112">
        <f t="shared" ref="P22:U22" si="190">(D22-MIN(D$22:D$31))/(MAX(D$22:D$31)-MIN(D$22:D$31))+0.001</f>
        <v>1.001</v>
      </c>
      <c r="Q22" s="113">
        <f t="shared" si="190"/>
        <v>0.214085641030957</v>
      </c>
      <c r="R22" s="113">
        <f t="shared" si="190"/>
        <v>0.383402942947618</v>
      </c>
      <c r="S22" s="113">
        <f t="shared" si="190"/>
        <v>0.441625</v>
      </c>
      <c r="T22" s="113">
        <f t="shared" si="190"/>
        <v>0.909216136195411</v>
      </c>
      <c r="U22" s="113">
        <f t="shared" si="190"/>
        <v>0.401</v>
      </c>
      <c r="V22" s="108" cm="1">
        <f t="array" ref="V22">(MAX(J$22:J$31-J22)/(MAX(J$22:J$31)-MIN(J$22:J$31))+0.001)</f>
        <v>0.001</v>
      </c>
      <c r="W22" s="108" cm="1">
        <f t="array" ref="W22">(MAX(K$22:K$31-K22)/(MAX(K$22:K$31)-MIN(K$22:K$31))+0.001)</f>
        <v>0.122307053655336</v>
      </c>
      <c r="X22" s="113">
        <f t="shared" ref="X22:Z22" si="191">(L22-MIN(L$22:L$31))/(MAX(L$22:L$31)-MIN(L$22:L$31))+0.001</f>
        <v>0.001</v>
      </c>
      <c r="Y22" s="113">
        <f t="shared" si="191"/>
        <v>0.13112729844413</v>
      </c>
      <c r="Z22" s="113">
        <f t="shared" si="191"/>
        <v>0.001</v>
      </c>
      <c r="AA22" s="80"/>
      <c r="AB22" s="80">
        <f t="shared" ref="AB22:AL22" si="192">P22/SUM(P$22:P$31)</f>
        <v>0.116409931017533</v>
      </c>
      <c r="AC22" s="80">
        <f t="shared" si="192"/>
        <v>0.0704064338997961</v>
      </c>
      <c r="AD22" s="80">
        <f t="shared" si="192"/>
        <v>0.0681169693756893</v>
      </c>
      <c r="AE22" s="80">
        <f t="shared" si="192"/>
        <v>0.124379510649534</v>
      </c>
      <c r="AF22" s="80">
        <f t="shared" si="192"/>
        <v>0.107921973974339</v>
      </c>
      <c r="AG22" s="80">
        <f t="shared" si="192"/>
        <v>0.0612837493632196</v>
      </c>
      <c r="AH22" s="80">
        <f t="shared" si="192"/>
        <v>0.000632398108844946</v>
      </c>
      <c r="AI22" s="80">
        <f t="shared" si="192"/>
        <v>0.0236842751796127</v>
      </c>
      <c r="AJ22" s="80">
        <f t="shared" si="192"/>
        <v>0.000166445862609676</v>
      </c>
      <c r="AK22" s="80">
        <f t="shared" si="192"/>
        <v>0.0250750496699738</v>
      </c>
      <c r="AL22" s="80">
        <f t="shared" si="192"/>
        <v>0.000224878208316979</v>
      </c>
      <c r="AM22" s="80"/>
      <c r="AN22" s="80">
        <f t="shared" ref="AN22:AX22" si="193">AB22*LN(AB22)</f>
        <v>-0.250355554789019</v>
      </c>
      <c r="AO22" s="80">
        <f t="shared" si="193"/>
        <v>-0.186821404471923</v>
      </c>
      <c r="AP22" s="80">
        <f t="shared" si="193"/>
        <v>-0.182998207739434</v>
      </c>
      <c r="AQ22" s="80">
        <f t="shared" si="193"/>
        <v>-0.259258868146247</v>
      </c>
      <c r="AR22" s="80">
        <f t="shared" si="193"/>
        <v>-0.240271738834677</v>
      </c>
      <c r="AS22" s="80">
        <f t="shared" si="193"/>
        <v>-0.171118971333107</v>
      </c>
      <c r="AT22" s="80">
        <f t="shared" si="193"/>
        <v>-0.00465823905836849</v>
      </c>
      <c r="AU22" s="80">
        <f t="shared" si="193"/>
        <v>-0.0886489143890309</v>
      </c>
      <c r="AV22" s="80">
        <f t="shared" si="193"/>
        <v>-0.00144821889428051</v>
      </c>
      <c r="AW22" s="80">
        <f t="shared" si="193"/>
        <v>-0.0924236733319745</v>
      </c>
      <c r="AX22" s="80">
        <f t="shared" si="193"/>
        <v>-0.00188896606546109</v>
      </c>
      <c r="AY22" s="80"/>
      <c r="AZ22" s="80">
        <f t="shared" ref="AZ22:BJ22" si="194">SUM(AN22:AN31)</f>
        <v>-2.19769144355161</v>
      </c>
      <c r="BA22" s="80">
        <f t="shared" si="194"/>
        <v>-1.99831737162561</v>
      </c>
      <c r="BB22" s="80">
        <f t="shared" si="194"/>
        <v>-2.14724700599438</v>
      </c>
      <c r="BC22" s="80">
        <f t="shared" si="194"/>
        <v>-1.94001545682702</v>
      </c>
      <c r="BD22" s="80">
        <f t="shared" si="194"/>
        <v>-2.19731360224737</v>
      </c>
      <c r="BE22" s="80">
        <f t="shared" si="194"/>
        <v>-2.16244775357236</v>
      </c>
      <c r="BF22" s="80">
        <f t="shared" si="194"/>
        <v>-1.23851080580459</v>
      </c>
      <c r="BG22" s="80">
        <f t="shared" si="194"/>
        <v>-1.96777420404132</v>
      </c>
      <c r="BH22" s="80">
        <f t="shared" si="194"/>
        <v>-2.09750545242323</v>
      </c>
      <c r="BI22" s="80">
        <f t="shared" si="194"/>
        <v>-2.07854799708849</v>
      </c>
      <c r="BJ22" s="80">
        <f t="shared" si="194"/>
        <v>-2.01744342775856</v>
      </c>
      <c r="BK22" s="80"/>
      <c r="BL22" s="80">
        <f t="shared" ref="BL22:BV22" si="195">AZ$27*P22</f>
        <v>0.223380683156507</v>
      </c>
      <c r="BM22" s="80">
        <f t="shared" si="195"/>
        <v>0.125491669161692</v>
      </c>
      <c r="BN22" s="80">
        <f t="shared" si="195"/>
        <v>0.0731024376117338</v>
      </c>
      <c r="BO22" s="80">
        <f t="shared" si="195"/>
        <v>0.149499025339497</v>
      </c>
      <c r="BP22" s="80">
        <f t="shared" si="195"/>
        <v>0.363747444119151</v>
      </c>
      <c r="BQ22" s="80">
        <f t="shared" si="195"/>
        <v>0.104826462825077</v>
      </c>
      <c r="BR22" s="80">
        <f t="shared" si="195"/>
        <v>0.000505329388479167</v>
      </c>
      <c r="BS22" s="80">
        <f t="shared" si="195"/>
        <v>0.0605017050249965</v>
      </c>
      <c r="BT22" s="80">
        <f t="shared" si="195"/>
        <v>0.00019835426615969</v>
      </c>
      <c r="BU22" s="80">
        <f t="shared" si="195"/>
        <v>0.0586747156121639</v>
      </c>
      <c r="BV22" s="80">
        <f t="shared" si="195"/>
        <v>0.000354181961549113</v>
      </c>
      <c r="BW22" s="80"/>
      <c r="BX22" s="80">
        <f t="shared" si="6"/>
        <v>0.421974789929933</v>
      </c>
      <c r="BY22" s="80">
        <f t="shared" si="7"/>
        <v>0.618072932283726</v>
      </c>
      <c r="BZ22" s="80">
        <f t="shared" si="8"/>
        <v>0.0610070344134756</v>
      </c>
      <c r="CA22" s="80">
        <f t="shared" si="9"/>
        <v>0.0592272518398727</v>
      </c>
      <c r="CB22" s="80"/>
      <c r="CC22" s="80">
        <f t="shared" ref="CC22:CF22" si="196">BX22/SUM(BX$22:BX$31)</f>
        <v>0.0883810613294884</v>
      </c>
      <c r="CD22" s="80">
        <f t="shared" si="196"/>
        <v>0.0983732735339946</v>
      </c>
      <c r="CE22" s="80">
        <f t="shared" si="196"/>
        <v>0.0181916256875427</v>
      </c>
      <c r="CF22" s="80">
        <f t="shared" si="196"/>
        <v>0.0115980339873154</v>
      </c>
      <c r="CG22" s="80"/>
      <c r="CH22" s="80">
        <f t="shared" ref="CH22:CK22" si="197">CC22*LN(CC22)</f>
        <v>-0.214421078182504</v>
      </c>
      <c r="CI22" s="80">
        <f t="shared" si="197"/>
        <v>-0.228126256125008</v>
      </c>
      <c r="CJ22" s="80">
        <f t="shared" si="197"/>
        <v>-0.0728900951606211</v>
      </c>
      <c r="CK22" s="80">
        <f t="shared" si="197"/>
        <v>-0.0516915059167737</v>
      </c>
      <c r="CL22" s="80"/>
      <c r="CM22">
        <f t="shared" ref="CM22:CP22" si="198">SUM(CH22:CH31)</f>
        <v>-2.28721482833493</v>
      </c>
      <c r="CN22">
        <f t="shared" si="198"/>
        <v>-2.20270772052805</v>
      </c>
      <c r="CO22">
        <f t="shared" si="198"/>
        <v>-2.07760412430826</v>
      </c>
      <c r="CP22">
        <f t="shared" si="198"/>
        <v>-2.15057614958791</v>
      </c>
      <c r="CQ22" s="80"/>
      <c r="CR22" s="80">
        <f t="shared" ref="CR22:CU22" si="199">CM$27*BX22</f>
        <v>0.0347315500203997</v>
      </c>
      <c r="CS22" s="80">
        <f t="shared" si="199"/>
        <v>0.091656500437731</v>
      </c>
      <c r="CT22" s="80">
        <f t="shared" si="199"/>
        <v>0.0229073735169947</v>
      </c>
      <c r="CU22" s="80">
        <f t="shared" si="199"/>
        <v>0.0233302914810671</v>
      </c>
      <c r="CV22" s="87">
        <f t="shared" si="14"/>
        <v>0.172625715456193</v>
      </c>
      <c r="CW22" s="80">
        <f>AVERAGE(CV22:CV31)</f>
        <v>0.459549584732788</v>
      </c>
      <c r="CX22">
        <f t="shared" si="25"/>
        <v>0.0290309207507334</v>
      </c>
    </row>
    <row r="23" spans="1:102">
      <c r="A23" s="107" t="s">
        <v>110</v>
      </c>
      <c r="B23" s="115">
        <v>2013</v>
      </c>
      <c r="C23" s="107" t="s">
        <v>109</v>
      </c>
      <c r="D23">
        <v>23041</v>
      </c>
      <c r="E23">
        <v>4.4820103</v>
      </c>
      <c r="F23">
        <v>200726</v>
      </c>
      <c r="G23">
        <v>887</v>
      </c>
      <c r="H23" s="94">
        <v>6340</v>
      </c>
      <c r="I23">
        <v>19</v>
      </c>
      <c r="J23">
        <v>11056</v>
      </c>
      <c r="K23">
        <v>48.856113</v>
      </c>
      <c r="L23">
        <v>586100</v>
      </c>
      <c r="M23">
        <v>6858</v>
      </c>
      <c r="N23">
        <v>110451</v>
      </c>
      <c r="P23" s="82">
        <f t="shared" ref="P23:U23" si="200">(D23-MIN(D$22:D$31))/(MAX(D$22:D$31)-MIN(D$22:D$31))+0.001</f>
        <v>0.978609741726407</v>
      </c>
      <c r="Q23" s="108">
        <f t="shared" si="200"/>
        <v>0.306127378805912</v>
      </c>
      <c r="R23" s="108">
        <f t="shared" si="200"/>
        <v>0.428259953545342</v>
      </c>
      <c r="S23" s="91">
        <f t="shared" si="200"/>
        <v>0.479125</v>
      </c>
      <c r="T23" s="91">
        <f t="shared" si="200"/>
        <v>0.914150752528991</v>
      </c>
      <c r="U23" s="108">
        <f t="shared" si="200"/>
        <v>0.467666666666667</v>
      </c>
      <c r="V23" s="108" cm="1">
        <f t="array" ref="V23">(MAX(J$22:J$31-J23)/(MAX(J$22:J$31)-MIN(J$22:J$31))+0.001)</f>
        <v>0.00611596180081855</v>
      </c>
      <c r="W23" s="108" cm="1">
        <f t="array" ref="W23">(MAX(K$22:K$31-K23)/(MAX(K$22:K$31)-MIN(K$22:K$31))+0.001)</f>
        <v>0.001</v>
      </c>
      <c r="X23" s="108">
        <f t="shared" ref="X23:Z23" si="201">(L23-MIN(L$22:L$31))/(MAX(L$22:L$31)-MIN(L$22:L$31))+0.001</f>
        <v>0.172937469461508</v>
      </c>
      <c r="Y23" s="108">
        <f t="shared" si="201"/>
        <v>0.275713185604275</v>
      </c>
      <c r="Z23" s="108">
        <f t="shared" si="201"/>
        <v>0.132495673139019</v>
      </c>
      <c r="AB23" s="89">
        <f t="shared" ref="AB23:AL23" si="202">P23/SUM(P$22:P$31)</f>
        <v>0.113806086441016</v>
      </c>
      <c r="AC23" s="89">
        <f t="shared" si="202"/>
        <v>0.10067623852316</v>
      </c>
      <c r="AD23" s="89">
        <f t="shared" si="202"/>
        <v>0.0760864533699414</v>
      </c>
      <c r="AE23" s="89">
        <f t="shared" si="202"/>
        <v>0.134941031508537</v>
      </c>
      <c r="AF23" s="89">
        <f t="shared" si="202"/>
        <v>0.108507702179465</v>
      </c>
      <c r="AG23" s="89">
        <f t="shared" si="202"/>
        <v>0.0714722363728986</v>
      </c>
      <c r="AH23" s="89">
        <f t="shared" si="202"/>
        <v>0.00386772267660558</v>
      </c>
      <c r="AI23" s="89">
        <f t="shared" si="202"/>
        <v>0.000193646028350543</v>
      </c>
      <c r="AJ23" s="89">
        <f t="shared" si="202"/>
        <v>0.0287847262820554</v>
      </c>
      <c r="AK23" s="89">
        <f t="shared" si="202"/>
        <v>0.0527237417816517</v>
      </c>
      <c r="AL23" s="89">
        <f t="shared" si="202"/>
        <v>0.0297953895852548</v>
      </c>
      <c r="AN23" s="89">
        <f t="shared" ref="AN23:AX23" si="203">AB23*LN(AB23)</f>
        <v>-0.247330132915722</v>
      </c>
      <c r="AO23" s="89">
        <f t="shared" si="203"/>
        <v>-0.231137086162972</v>
      </c>
      <c r="AP23" s="89">
        <f t="shared" si="203"/>
        <v>-0.195989957048317</v>
      </c>
      <c r="AQ23" s="89">
        <f t="shared" si="203"/>
        <v>-0.270275739929861</v>
      </c>
      <c r="AR23" s="89">
        <f t="shared" si="203"/>
        <v>-0.240988458128257</v>
      </c>
      <c r="AS23" s="89">
        <f t="shared" si="203"/>
        <v>-0.188575650975892</v>
      </c>
      <c r="AT23" s="89">
        <f t="shared" si="203"/>
        <v>-0.0214855452460683</v>
      </c>
      <c r="AU23" s="89">
        <f t="shared" si="203"/>
        <v>-0.00165557258729338</v>
      </c>
      <c r="AV23" s="89">
        <f t="shared" si="203"/>
        <v>-0.102125628872205</v>
      </c>
      <c r="AW23" s="89">
        <f t="shared" si="203"/>
        <v>-0.155149596949291</v>
      </c>
      <c r="AX23" s="89">
        <f t="shared" si="203"/>
        <v>-0.104683169719869</v>
      </c>
      <c r="AY23" s="81" t="s">
        <v>181</v>
      </c>
      <c r="AZ23" s="108">
        <f t="shared" ref="AZ23:BJ23" si="204">-1/LN(10)*AZ22</f>
        <v>0.954445266860455</v>
      </c>
      <c r="BA23" s="108">
        <f t="shared" si="204"/>
        <v>0.867858207588413</v>
      </c>
      <c r="BB23" s="108">
        <f t="shared" si="204"/>
        <v>0.93253752598664</v>
      </c>
      <c r="BC23" s="108">
        <f t="shared" si="204"/>
        <v>0.842538007706989</v>
      </c>
      <c r="BD23" s="108">
        <f t="shared" si="204"/>
        <v>0.954281172466989</v>
      </c>
      <c r="BE23" s="108">
        <f t="shared" si="204"/>
        <v>0.93913912678056</v>
      </c>
      <c r="BF23" s="108">
        <f t="shared" si="204"/>
        <v>0.537878408738484</v>
      </c>
      <c r="BG23" s="108">
        <f t="shared" si="204"/>
        <v>0.854593478446708</v>
      </c>
      <c r="BH23" s="108">
        <f t="shared" si="204"/>
        <v>0.91093504374939</v>
      </c>
      <c r="BI23" s="108">
        <f t="shared" si="204"/>
        <v>0.902701925506587</v>
      </c>
      <c r="BJ23" s="108">
        <f t="shared" si="204"/>
        <v>0.876164548227526</v>
      </c>
      <c r="BL23" s="89">
        <f t="shared" ref="BL23:BV23" si="205">AZ$27*P23</f>
        <v>0.218384128521936</v>
      </c>
      <c r="BM23" s="89">
        <f t="shared" si="205"/>
        <v>0.17944424276868</v>
      </c>
      <c r="BN23" s="89">
        <f t="shared" si="205"/>
        <v>0.081655206647513</v>
      </c>
      <c r="BO23" s="89">
        <f t="shared" si="205"/>
        <v>0.162193536407103</v>
      </c>
      <c r="BP23" s="89">
        <f t="shared" si="205"/>
        <v>0.365721621663513</v>
      </c>
      <c r="BQ23" s="89">
        <f t="shared" si="205"/>
        <v>0.122253971191673</v>
      </c>
      <c r="BR23" s="89">
        <f t="shared" si="205"/>
        <v>0.00309057523676958</v>
      </c>
      <c r="BS23" s="89">
        <f t="shared" si="205"/>
        <v>0.000494670611520834</v>
      </c>
      <c r="BT23" s="89">
        <f t="shared" si="205"/>
        <v>0.0343028848465512</v>
      </c>
      <c r="BU23" s="89">
        <f t="shared" si="205"/>
        <v>0.123371662100912</v>
      </c>
      <c r="BV23" s="89">
        <f t="shared" si="205"/>
        <v>0.0469275774091479</v>
      </c>
      <c r="BX23" s="89">
        <f t="shared" si="6"/>
        <v>0.479483577938128</v>
      </c>
      <c r="BY23" s="89">
        <f t="shared" si="7"/>
        <v>0.650169129262289</v>
      </c>
      <c r="BZ23" s="89">
        <f t="shared" si="8"/>
        <v>0.00358524584829041</v>
      </c>
      <c r="CA23" s="89">
        <f t="shared" si="9"/>
        <v>0.204602124356611</v>
      </c>
      <c r="CC23" s="89">
        <f t="shared" ref="CC23:CF23" si="206">BX23/SUM(BX$22:BX$31)</f>
        <v>0.100426064588524</v>
      </c>
      <c r="CD23" s="89">
        <f t="shared" si="206"/>
        <v>0.103481745042538</v>
      </c>
      <c r="CE23" s="89">
        <f t="shared" si="206"/>
        <v>0.00106908082153079</v>
      </c>
      <c r="CF23" s="89">
        <f t="shared" si="206"/>
        <v>0.0400657183720177</v>
      </c>
      <c r="CH23" s="89">
        <f t="shared" ref="CH23:CK23" si="207">CC23*LN(CC23)</f>
        <v>-0.230812588312227</v>
      </c>
      <c r="CI23" s="89">
        <f t="shared" si="207"/>
        <v>-0.234733857210791</v>
      </c>
      <c r="CJ23" s="89">
        <f t="shared" si="207"/>
        <v>-0.00731353490864196</v>
      </c>
      <c r="CK23" s="89">
        <f t="shared" si="207"/>
        <v>-0.128900799944884</v>
      </c>
      <c r="CL23" s="81" t="s">
        <v>181</v>
      </c>
      <c r="CM23" s="108">
        <f t="shared" ref="CM23:CP23" si="208">-1/LN(10)*CM22</f>
        <v>0.993324778873152</v>
      </c>
      <c r="CN23" s="108">
        <f t="shared" si="208"/>
        <v>0.956623808271023</v>
      </c>
      <c r="CO23" s="108">
        <f t="shared" si="208"/>
        <v>0.902292006766513</v>
      </c>
      <c r="CP23" s="108">
        <f t="shared" si="208"/>
        <v>0.93398335467877</v>
      </c>
      <c r="CR23" s="89">
        <f t="shared" ref="CR23:CU23" si="209">CM$27*BX23</f>
        <v>0.03946493550926</v>
      </c>
      <c r="CS23" s="89">
        <f t="shared" si="209"/>
        <v>0.0964161735098803</v>
      </c>
      <c r="CT23" s="89">
        <f t="shared" si="209"/>
        <v>0.00134621468797214</v>
      </c>
      <c r="CU23" s="89">
        <f t="shared" si="209"/>
        <v>0.080595115434205</v>
      </c>
      <c r="CV23" s="87">
        <f t="shared" si="14"/>
        <v>0.217822439141317</v>
      </c>
      <c r="CX23">
        <f t="shared" si="25"/>
        <v>0.0600300254717325</v>
      </c>
    </row>
    <row r="24" spans="1:102">
      <c r="A24" s="107" t="s">
        <v>110</v>
      </c>
      <c r="B24" s="115">
        <v>2014</v>
      </c>
      <c r="C24" s="107" t="s">
        <v>109</v>
      </c>
      <c r="D24">
        <v>22947</v>
      </c>
      <c r="E24">
        <v>4.4105112</v>
      </c>
      <c r="F24">
        <v>208869</v>
      </c>
      <c r="G24">
        <v>899</v>
      </c>
      <c r="H24" s="94">
        <v>6248</v>
      </c>
      <c r="I24">
        <v>22</v>
      </c>
      <c r="J24">
        <v>10967</v>
      </c>
      <c r="K24">
        <v>43.312454</v>
      </c>
      <c r="L24">
        <v>684400</v>
      </c>
      <c r="M24">
        <v>7797</v>
      </c>
      <c r="N24">
        <v>116776</v>
      </c>
      <c r="P24" s="82">
        <f t="shared" ref="P24:U24" si="210">(D24-MIN(D$22:D$31))/(MAX(D$22:D$31)-MIN(D$22:D$31))+0.001</f>
        <v>0.969378670332908</v>
      </c>
      <c r="Q24" s="108">
        <f t="shared" si="210"/>
        <v>0.222854133019679</v>
      </c>
      <c r="R24" s="108">
        <f t="shared" si="210"/>
        <v>0.461618002613587</v>
      </c>
      <c r="S24" s="91">
        <f t="shared" si="210"/>
        <v>0.516625</v>
      </c>
      <c r="T24" s="91">
        <f t="shared" si="210"/>
        <v>0.891451517394523</v>
      </c>
      <c r="U24" s="108">
        <f t="shared" si="210"/>
        <v>0.667666666666667</v>
      </c>
      <c r="V24" s="108" cm="1">
        <f t="array" ref="V24">(MAX(J$22:J$31-J24)/(MAX(J$22:J$31)-MIN(J$22:J$31))+0.001)</f>
        <v>0.0212933151432469</v>
      </c>
      <c r="W24" s="108" cm="1">
        <f t="array" ref="W24">(MAX(K$22:K$31-K24)/(MAX(K$22:K$31)-MIN(K$22:K$31))+0.001)</f>
        <v>0.276443879975002</v>
      </c>
      <c r="X24" s="108">
        <f t="shared" ref="X24:Z24" si="211">(L24-MIN(L$22:L$31))/(MAX(L$22:L$31)-MIN(L$22:L$31))+0.001</f>
        <v>0.323978159792753</v>
      </c>
      <c r="Y24" s="108">
        <f t="shared" si="211"/>
        <v>0.423285085651422</v>
      </c>
      <c r="Z24" s="108">
        <f t="shared" si="211"/>
        <v>0.200573771903388</v>
      </c>
      <c r="AB24" s="89">
        <f t="shared" ref="AB24:AL24" si="212">P24/SUM(P$22:P$31)</f>
        <v>0.11273257157175</v>
      </c>
      <c r="AC24" s="89">
        <f t="shared" si="212"/>
        <v>0.0732901315108636</v>
      </c>
      <c r="AD24" s="89">
        <f t="shared" si="212"/>
        <v>0.0820129837959866</v>
      </c>
      <c r="AE24" s="89">
        <f t="shared" si="212"/>
        <v>0.145502552367541</v>
      </c>
      <c r="AF24" s="89">
        <f t="shared" si="212"/>
        <v>0.105813352435883</v>
      </c>
      <c r="AG24" s="89">
        <f t="shared" si="212"/>
        <v>0.102037697401936</v>
      </c>
      <c r="AH24" s="89">
        <f t="shared" si="212"/>
        <v>0.0134658522276288</v>
      </c>
      <c r="AI24" s="89">
        <f t="shared" si="212"/>
        <v>0.0535322594189733</v>
      </c>
      <c r="AJ24" s="89">
        <f t="shared" si="212"/>
        <v>0.0539248242734004</v>
      </c>
      <c r="AK24" s="89">
        <f t="shared" si="212"/>
        <v>0.0809434394912881</v>
      </c>
      <c r="AL24" s="89">
        <f t="shared" si="212"/>
        <v>0.0451046704610124</v>
      </c>
      <c r="AN24" s="89">
        <f t="shared" ref="AN24:AX24" si="213">AB24*LN(AB24)</f>
        <v>-0.246065542494725</v>
      </c>
      <c r="AO24" s="89">
        <f t="shared" si="213"/>
        <v>-0.191531248859151</v>
      </c>
      <c r="AP24" s="89">
        <f t="shared" si="213"/>
        <v>-0.205104442718605</v>
      </c>
      <c r="AQ24" s="89">
        <f t="shared" si="213"/>
        <v>-0.280465139990556</v>
      </c>
      <c r="AR24" s="89">
        <f t="shared" si="213"/>
        <v>-0.237665102587845</v>
      </c>
      <c r="AS24" s="89">
        <f t="shared" si="213"/>
        <v>-0.232892162102098</v>
      </c>
      <c r="AT24" s="89">
        <f t="shared" si="213"/>
        <v>-0.0580054816609485</v>
      </c>
      <c r="AU24" s="89">
        <f t="shared" si="213"/>
        <v>-0.156714127752738</v>
      </c>
      <c r="AV24" s="89">
        <f t="shared" si="213"/>
        <v>-0.157469349177006</v>
      </c>
      <c r="AW24" s="89">
        <f t="shared" si="213"/>
        <v>-0.203492182952784</v>
      </c>
      <c r="AX24" s="89">
        <f t="shared" si="213"/>
        <v>-0.1397689762274</v>
      </c>
      <c r="AY24" s="109" t="s">
        <v>182</v>
      </c>
      <c r="AZ24">
        <f t="shared" ref="AZ24:BJ24" si="214">1-AZ23</f>
        <v>0.0455547331395454</v>
      </c>
      <c r="BA24">
        <f t="shared" si="214"/>
        <v>0.132141792411587</v>
      </c>
      <c r="BB24">
        <f t="shared" si="214"/>
        <v>0.0674624740133604</v>
      </c>
      <c r="BC24">
        <f t="shared" si="214"/>
        <v>0.157461992293011</v>
      </c>
      <c r="BD24">
        <f t="shared" si="214"/>
        <v>0.0457188275330112</v>
      </c>
      <c r="BE24">
        <f t="shared" si="214"/>
        <v>0.0608608732194398</v>
      </c>
      <c r="BF24">
        <f t="shared" si="214"/>
        <v>0.462121591261516</v>
      </c>
      <c r="BG24">
        <f t="shared" si="214"/>
        <v>0.145406521553292</v>
      </c>
      <c r="BH24">
        <f t="shared" si="214"/>
        <v>0.0890649562506096</v>
      </c>
      <c r="BI24">
        <f t="shared" si="214"/>
        <v>0.0972980744934128</v>
      </c>
      <c r="BJ24">
        <f t="shared" si="214"/>
        <v>0.123835451772474</v>
      </c>
      <c r="BL24" s="89">
        <f t="shared" ref="BL24:BV24" si="215">AZ$27*P24</f>
        <v>0.216324145470841</v>
      </c>
      <c r="BM24" s="89">
        <f t="shared" si="215"/>
        <v>0.130631540712145</v>
      </c>
      <c r="BN24" s="89">
        <f t="shared" si="215"/>
        <v>0.0880154987259013</v>
      </c>
      <c r="BO24" s="89">
        <f t="shared" si="215"/>
        <v>0.174888047474708</v>
      </c>
      <c r="BP24" s="89">
        <f t="shared" si="215"/>
        <v>0.356640404959449</v>
      </c>
      <c r="BQ24" s="89">
        <f t="shared" si="215"/>
        <v>0.174536496291462</v>
      </c>
      <c r="BR24" s="89">
        <f t="shared" si="215"/>
        <v>0.0107601379200311</v>
      </c>
      <c r="BS24" s="89">
        <f t="shared" si="215"/>
        <v>0.136748663158426</v>
      </c>
      <c r="BT24" s="89">
        <f t="shared" si="215"/>
        <v>0.0642624501374583</v>
      </c>
      <c r="BU24" s="89">
        <f t="shared" si="215"/>
        <v>0.189404741180187</v>
      </c>
      <c r="BV24" s="89">
        <f t="shared" si="215"/>
        <v>0.0710396119680464</v>
      </c>
      <c r="BX24" s="89">
        <f t="shared" si="6"/>
        <v>0.434971184908887</v>
      </c>
      <c r="BY24" s="89">
        <f t="shared" si="7"/>
        <v>0.706064948725619</v>
      </c>
      <c r="BZ24" s="89">
        <f t="shared" si="8"/>
        <v>0.147508801078457</v>
      </c>
      <c r="CA24" s="89">
        <f t="shared" si="9"/>
        <v>0.324706803285692</v>
      </c>
      <c r="CC24" s="89">
        <f t="shared" ref="CC24:CF24" si="216">BX24/SUM(BX$22:BX$31)</f>
        <v>0.091103108260036</v>
      </c>
      <c r="CD24" s="89">
        <f t="shared" si="216"/>
        <v>0.112378194717426</v>
      </c>
      <c r="CE24" s="89">
        <f t="shared" si="216"/>
        <v>0.0439854997155009</v>
      </c>
      <c r="CF24" s="89">
        <f t="shared" si="216"/>
        <v>0.0635849279416454</v>
      </c>
      <c r="CH24" s="89">
        <f t="shared" ref="CH24:CK24" si="217">CC24*LN(CC24)</f>
        <v>-0.218261488395132</v>
      </c>
      <c r="CI24" s="89">
        <f t="shared" si="217"/>
        <v>-0.245645850337169</v>
      </c>
      <c r="CJ24" s="89">
        <f t="shared" si="217"/>
        <v>-0.137406093687244</v>
      </c>
      <c r="CK24" s="89">
        <f t="shared" si="217"/>
        <v>-0.175200563643448</v>
      </c>
      <c r="CL24" s="109" t="s">
        <v>182</v>
      </c>
      <c r="CM24">
        <f t="shared" ref="CM24:CP24" si="218">1-CM23</f>
        <v>0.00667522112684815</v>
      </c>
      <c r="CN24">
        <f t="shared" si="218"/>
        <v>0.0433761917289766</v>
      </c>
      <c r="CO24">
        <f t="shared" si="218"/>
        <v>0.097707993233487</v>
      </c>
      <c r="CP24">
        <f t="shared" si="218"/>
        <v>0.0660166453212295</v>
      </c>
      <c r="CR24" s="89">
        <f t="shared" ref="CR24:CU24" si="219">CM$27*BX24</f>
        <v>0.0358012464882181</v>
      </c>
      <c r="CS24" s="89">
        <f t="shared" si="219"/>
        <v>0.104705187529922</v>
      </c>
      <c r="CT24" s="89">
        <f t="shared" si="219"/>
        <v>0.0553876980881717</v>
      </c>
      <c r="CU24" s="89">
        <f t="shared" si="219"/>
        <v>0.127905721288942</v>
      </c>
      <c r="CV24" s="87">
        <f t="shared" si="14"/>
        <v>0.323799853395253</v>
      </c>
      <c r="CX24">
        <f t="shared" si="25"/>
        <v>0.0800464428090469</v>
      </c>
    </row>
    <row r="25" spans="1:102">
      <c r="A25" s="107" t="s">
        <v>110</v>
      </c>
      <c r="B25" s="115">
        <v>2015</v>
      </c>
      <c r="C25" s="107" t="s">
        <v>109</v>
      </c>
      <c r="D25">
        <v>22901</v>
      </c>
      <c r="E25">
        <v>4.4384961</v>
      </c>
      <c r="F25">
        <v>218373</v>
      </c>
      <c r="G25">
        <v>1054</v>
      </c>
      <c r="H25" s="94">
        <v>6218</v>
      </c>
      <c r="I25">
        <v>22</v>
      </c>
      <c r="J25">
        <v>11070</v>
      </c>
      <c r="K25">
        <v>35.537663</v>
      </c>
      <c r="L25">
        <v>775000</v>
      </c>
      <c r="M25">
        <v>8063</v>
      </c>
      <c r="N25">
        <v>122571</v>
      </c>
      <c r="P25" s="82">
        <f t="shared" ref="P25:U25" si="220">(D25-MIN(D$22:D$31))/(MAX(D$22:D$31)-MIN(D$22:D$31))+0.001</f>
        <v>0.964861337523323</v>
      </c>
      <c r="Q25" s="108">
        <f t="shared" si="220"/>
        <v>0.255447458753893</v>
      </c>
      <c r="R25" s="108">
        <f t="shared" si="220"/>
        <v>0.500551429894023</v>
      </c>
      <c r="S25" s="91">
        <f t="shared" si="220"/>
        <v>1.001</v>
      </c>
      <c r="T25" s="91">
        <f t="shared" si="220"/>
        <v>0.884049592894153</v>
      </c>
      <c r="U25" s="108">
        <f t="shared" si="220"/>
        <v>0.667666666666667</v>
      </c>
      <c r="V25" s="108" cm="1">
        <f t="array" ref="V25">(MAX(J$22:J$31-J25)/(MAX(J$22:J$31)-MIN(J$22:J$31))+0.001)</f>
        <v>0.00372851296043656</v>
      </c>
      <c r="W25" s="108" cm="1">
        <f t="array" ref="W25">(MAX(K$22:K$31-K25)/(MAX(K$22:K$31)-MIN(K$22:K$31))+0.001)</f>
        <v>0.662744444103265</v>
      </c>
      <c r="X25" s="108">
        <f t="shared" ref="X25:Z25" si="221">(L25-MIN(L$22:L$31))/(MAX(L$22:L$31)-MIN(L$22:L$31))+0.001</f>
        <v>0.463187585469363</v>
      </c>
      <c r="Y25" s="108">
        <f t="shared" si="221"/>
        <v>0.465089266069464</v>
      </c>
      <c r="Z25" s="108">
        <f t="shared" si="221"/>
        <v>0.262947302708055</v>
      </c>
      <c r="AB25" s="89">
        <f t="shared" ref="AB25:AL25" si="222">P25/SUM(P$22:P$31)</f>
        <v>0.112207234508067</v>
      </c>
      <c r="AC25" s="89">
        <f t="shared" si="222"/>
        <v>0.0840091121152127</v>
      </c>
      <c r="AD25" s="89">
        <f t="shared" si="222"/>
        <v>0.0889300592189429</v>
      </c>
      <c r="AE25" s="89">
        <f t="shared" si="222"/>
        <v>0.281922196796339</v>
      </c>
      <c r="AF25" s="89">
        <f t="shared" si="222"/>
        <v>0.104934760128192</v>
      </c>
      <c r="AG25" s="89">
        <f t="shared" si="222"/>
        <v>0.102037697401936</v>
      </c>
      <c r="AH25" s="89">
        <f t="shared" si="222"/>
        <v>0.00235790454498395</v>
      </c>
      <c r="AI25" s="89">
        <f t="shared" si="222"/>
        <v>0.128337829411986</v>
      </c>
      <c r="AJ25" s="89">
        <f t="shared" si="222"/>
        <v>0.0770956572135414</v>
      </c>
      <c r="AK25" s="89">
        <f t="shared" si="222"/>
        <v>0.088937517862708</v>
      </c>
      <c r="AL25" s="89">
        <f t="shared" si="222"/>
        <v>0.0591311183147699</v>
      </c>
      <c r="AN25" s="89">
        <f t="shared" ref="AN25:AX25" si="223">AB25*LN(AB25)</f>
        <v>-0.245442981021856</v>
      </c>
      <c r="AO25" s="89">
        <f t="shared" si="223"/>
        <v>-0.208076289871042</v>
      </c>
      <c r="AP25" s="89">
        <f t="shared" si="223"/>
        <v>-0.215202301149589</v>
      </c>
      <c r="AQ25" s="89">
        <f t="shared" si="223"/>
        <v>-0.356948500092284</v>
      </c>
      <c r="AR25" s="89">
        <f t="shared" si="223"/>
        <v>-0.236566649834142</v>
      </c>
      <c r="AS25" s="89">
        <f t="shared" si="223"/>
        <v>-0.232892162102098</v>
      </c>
      <c r="AT25" s="89">
        <f t="shared" si="223"/>
        <v>-0.0142652799582755</v>
      </c>
      <c r="AU25" s="89">
        <f t="shared" si="223"/>
        <v>-0.263489011465476</v>
      </c>
      <c r="AV25" s="89">
        <f t="shared" si="223"/>
        <v>-0.197573682691383</v>
      </c>
      <c r="AW25" s="89">
        <f t="shared" si="223"/>
        <v>-0.215212891402911</v>
      </c>
      <c r="AX25" s="89">
        <f t="shared" si="223"/>
        <v>-0.167222681760493</v>
      </c>
      <c r="AY25" s="109" t="s">
        <v>183</v>
      </c>
      <c r="AZ25" s="77">
        <f t="shared" ref="AZ25:BB25" si="224">AZ24/(3-SUM($AZ23:$BB23))</f>
        <v>0.185817095111622</v>
      </c>
      <c r="BA25" s="77">
        <f t="shared" si="224"/>
        <v>0.539004452809514</v>
      </c>
      <c r="BB25" s="77">
        <f t="shared" si="224"/>
        <v>0.275178452078866</v>
      </c>
      <c r="BC25" s="77">
        <f t="shared" ref="BC25:BE25" si="225">BC24/(3-SUM($BC23:$BE23))</f>
        <v>0.596352759584448</v>
      </c>
      <c r="BD25" s="77">
        <f t="shared" si="225"/>
        <v>0.173150031745704</v>
      </c>
      <c r="BE25" s="77">
        <f t="shared" si="225"/>
        <v>0.230497208669848</v>
      </c>
      <c r="BF25" s="77">
        <f>BF24/(2-SUM($BF23:$BG23))</f>
        <v>0.760658776958333</v>
      </c>
      <c r="BG25" s="77">
        <f>BG24/(2-SUM($BF23:$BG23))</f>
        <v>0.239341223041667</v>
      </c>
      <c r="BH25" s="77">
        <f t="shared" ref="BH25:BJ25" si="226">BH24/(3-SUM($BH23:$BJ23))</f>
        <v>0.2871224756745</v>
      </c>
      <c r="BI25" s="77">
        <f t="shared" si="226"/>
        <v>0.313663928024659</v>
      </c>
      <c r="BJ25" s="77">
        <f t="shared" si="226"/>
        <v>0.39921359630084</v>
      </c>
      <c r="BL25" s="89">
        <f t="shared" ref="BL25:BV25" si="227">AZ$27*P25</f>
        <v>0.215316068658602</v>
      </c>
      <c r="BM25" s="89">
        <f t="shared" si="227"/>
        <v>0.149736936245542</v>
      </c>
      <c r="BN25" s="89">
        <f t="shared" si="227"/>
        <v>0.0954388336040791</v>
      </c>
      <c r="BO25" s="89">
        <f t="shared" si="227"/>
        <v>0.338858815431275</v>
      </c>
      <c r="BP25" s="89">
        <f t="shared" si="227"/>
        <v>0.353679138642906</v>
      </c>
      <c r="BQ25" s="89">
        <f t="shared" si="227"/>
        <v>0.174536496291462</v>
      </c>
      <c r="BR25" s="89">
        <f t="shared" si="227"/>
        <v>0.00188412717423405</v>
      </c>
      <c r="BS25" s="89">
        <f t="shared" si="227"/>
        <v>0.327840199446597</v>
      </c>
      <c r="BT25" s="89">
        <f t="shared" si="227"/>
        <v>0.0918752336100542</v>
      </c>
      <c r="BU25" s="89">
        <f t="shared" si="227"/>
        <v>0.208110597447586</v>
      </c>
      <c r="BV25" s="89">
        <f t="shared" si="227"/>
        <v>0.0931311914571874</v>
      </c>
      <c r="BX25" s="89">
        <f t="shared" si="6"/>
        <v>0.460491838508224</v>
      </c>
      <c r="BY25" s="89">
        <f t="shared" si="7"/>
        <v>0.867074450365644</v>
      </c>
      <c r="BZ25" s="89">
        <f t="shared" si="8"/>
        <v>0.329724326620831</v>
      </c>
      <c r="CA25" s="89">
        <f t="shared" si="9"/>
        <v>0.393117022514828</v>
      </c>
      <c r="CC25" s="89">
        <f t="shared" ref="CC25:CF25" si="228">BX25/SUM(BX$22:BX$31)</f>
        <v>0.0964483149045043</v>
      </c>
      <c r="CD25" s="89">
        <f t="shared" si="228"/>
        <v>0.138004671657425</v>
      </c>
      <c r="CE25" s="89">
        <f t="shared" si="228"/>
        <v>0.0983201623817711</v>
      </c>
      <c r="CF25" s="89">
        <f t="shared" si="228"/>
        <v>0.0769811944077027</v>
      </c>
      <c r="CH25" s="89">
        <f t="shared" ref="CH25:CK25" si="229">CC25*LN(CC25)</f>
        <v>-0.225568304643829</v>
      </c>
      <c r="CI25" s="89">
        <f t="shared" si="229"/>
        <v>-0.273313800436319</v>
      </c>
      <c r="CJ25" s="89">
        <f t="shared" si="229"/>
        <v>-0.228056188912508</v>
      </c>
      <c r="CK25" s="89">
        <f t="shared" si="229"/>
        <v>-0.197394725698887</v>
      </c>
      <c r="CL25" s="109" t="s">
        <v>183</v>
      </c>
      <c r="CM25">
        <f t="shared" ref="CM25:CP25" si="230">CM24/(4-SUM($CM23:$CP23))</f>
        <v>0.0312252990117629</v>
      </c>
      <c r="CN25">
        <f t="shared" si="230"/>
        <v>0.202904822325845</v>
      </c>
      <c r="CO25">
        <f t="shared" si="230"/>
        <v>0.457057713381776</v>
      </c>
      <c r="CP25">
        <f t="shared" si="230"/>
        <v>0.308812165280616</v>
      </c>
      <c r="CR25" s="89">
        <f t="shared" ref="CR25:CU25" si="231">CM$27*BX25</f>
        <v>0.0379017792171658</v>
      </c>
      <c r="CS25" s="89">
        <f t="shared" si="231"/>
        <v>0.128581928747208</v>
      </c>
      <c r="CT25" s="89">
        <f t="shared" si="231"/>
        <v>0.123807334353472</v>
      </c>
      <c r="CU25" s="89">
        <f t="shared" si="231"/>
        <v>0.154853288588105</v>
      </c>
      <c r="CV25" s="87">
        <f t="shared" si="14"/>
        <v>0.44514433090595</v>
      </c>
      <c r="CX25">
        <f t="shared" si="25"/>
        <v>0.12619463155034</v>
      </c>
    </row>
    <row r="26" spans="1:102">
      <c r="A26" s="107" t="s">
        <v>110</v>
      </c>
      <c r="B26" s="115">
        <v>2016</v>
      </c>
      <c r="C26" s="107" t="s">
        <v>109</v>
      </c>
      <c r="D26">
        <v>22919</v>
      </c>
      <c r="E26">
        <v>4.3811685</v>
      </c>
      <c r="F26">
        <v>230978</v>
      </c>
      <c r="G26">
        <v>858</v>
      </c>
      <c r="H26">
        <v>6400</v>
      </c>
      <c r="I26">
        <v>23</v>
      </c>
      <c r="J26">
        <v>10868</v>
      </c>
      <c r="K26">
        <v>36.854214</v>
      </c>
      <c r="L26">
        <v>861600</v>
      </c>
      <c r="M26">
        <v>8745</v>
      </c>
      <c r="N26">
        <v>127794</v>
      </c>
      <c r="P26" s="82">
        <f t="shared" ref="P26:U26" si="232">(D26-MIN(D$22:D$31))/(MAX(D$22:D$31)-MIN(D$22:D$31))+0.001</f>
        <v>0.966628989492291</v>
      </c>
      <c r="Q26" s="108">
        <f t="shared" si="232"/>
        <v>0.188679410972384</v>
      </c>
      <c r="R26" s="108">
        <f t="shared" si="232"/>
        <v>0.552188198714509</v>
      </c>
      <c r="S26" s="91">
        <f t="shared" si="232"/>
        <v>0.3885</v>
      </c>
      <c r="T26" s="91">
        <f t="shared" si="232"/>
        <v>0.928954601529731</v>
      </c>
      <c r="U26" s="108">
        <f t="shared" si="232"/>
        <v>0.734333333333333</v>
      </c>
      <c r="V26" s="108" cm="1">
        <f t="array" ref="V26">(MAX(J$22:J$31-J26)/(MAX(J$22:J$31)-MIN(J$22:J$31))+0.001)</f>
        <v>0.0381759890859482</v>
      </c>
      <c r="W26" s="108" cm="1">
        <f t="array" ref="W26">(MAX(K$22:K$31-K26)/(MAX(K$22:K$31)-MIN(K$22:K$31))+0.001)</f>
        <v>0.597329901898384</v>
      </c>
      <c r="X26" s="108">
        <f t="shared" ref="X26:Z26" si="233">(L26-MIN(L$22:L$31))/(MAX(L$22:L$31)-MIN(L$22:L$31))+0.001</f>
        <v>0.596250899637072</v>
      </c>
      <c r="Y26" s="108">
        <f t="shared" si="233"/>
        <v>0.572271412855571</v>
      </c>
      <c r="Z26" s="108">
        <f t="shared" si="233"/>
        <v>0.319164205450553</v>
      </c>
      <c r="AB26" s="89">
        <f t="shared" ref="AB26:AL26" si="234">P26/SUM(P$22:P$31)</f>
        <v>0.11241280118516</v>
      </c>
      <c r="AC26" s="89">
        <f t="shared" si="234"/>
        <v>0.0620510764426219</v>
      </c>
      <c r="AD26" s="89">
        <f t="shared" si="234"/>
        <v>0.0981040633968012</v>
      </c>
      <c r="AE26" s="89">
        <f t="shared" si="234"/>
        <v>0.109417356099278</v>
      </c>
      <c r="AF26" s="89">
        <f t="shared" si="234"/>
        <v>0.110264886794845</v>
      </c>
      <c r="AG26" s="89">
        <f t="shared" si="234"/>
        <v>0.112226184411615</v>
      </c>
      <c r="AH26" s="89">
        <f t="shared" si="234"/>
        <v>0.0241424233012389</v>
      </c>
      <c r="AI26" s="89">
        <f t="shared" si="234"/>
        <v>0.115670563117642</v>
      </c>
      <c r="AJ26" s="89">
        <f t="shared" si="234"/>
        <v>0.0992434953218881</v>
      </c>
      <c r="AK26" s="89">
        <f t="shared" si="234"/>
        <v>0.1094336135368</v>
      </c>
      <c r="AL26" s="89">
        <f t="shared" si="234"/>
        <v>0.0717730746806327</v>
      </c>
      <c r="AN26" s="89">
        <f t="shared" ref="AN26:AX26" si="235">AB26*LN(AB26)</f>
        <v>-0.245686884312607</v>
      </c>
      <c r="AO26" s="89">
        <f t="shared" si="235"/>
        <v>-0.172489422172059</v>
      </c>
      <c r="AP26" s="89">
        <f t="shared" si="235"/>
        <v>-0.227770802990855</v>
      </c>
      <c r="AQ26" s="89">
        <f t="shared" si="235"/>
        <v>-0.242095283291303</v>
      </c>
      <c r="AR26" s="89">
        <f t="shared" si="235"/>
        <v>-0.243119712956934</v>
      </c>
      <c r="AS26" s="89">
        <f t="shared" si="235"/>
        <v>-0.245465480685245</v>
      </c>
      <c r="AT26" s="89">
        <f t="shared" si="235"/>
        <v>-0.0899011861007906</v>
      </c>
      <c r="AU26" s="89">
        <f t="shared" si="235"/>
        <v>-0.249502457405894</v>
      </c>
      <c r="AV26" s="89">
        <f t="shared" si="235"/>
        <v>-0.229270228843072</v>
      </c>
      <c r="AW26" s="89">
        <f t="shared" si="235"/>
        <v>-0.242114995620709</v>
      </c>
      <c r="AX26" s="89">
        <f t="shared" si="235"/>
        <v>-0.189067926107865</v>
      </c>
      <c r="AY26" s="77" t="s">
        <v>184</v>
      </c>
      <c r="AZ26" s="110">
        <v>0.26049795615013</v>
      </c>
      <c r="BA26" s="110">
        <v>0.633345720302242</v>
      </c>
      <c r="BB26" s="110">
        <v>0.106156323547628</v>
      </c>
      <c r="BC26" s="110">
        <v>0.0806878306878307</v>
      </c>
      <c r="BD26" s="110">
        <v>0.626984126984127</v>
      </c>
      <c r="BE26" s="110">
        <v>0.292328042328042</v>
      </c>
      <c r="BF26" s="110">
        <v>0.25</v>
      </c>
      <c r="BG26" s="110">
        <v>0.75</v>
      </c>
      <c r="BH26" s="110">
        <v>0.10958605664488</v>
      </c>
      <c r="BI26" s="110">
        <v>0.581263616557734</v>
      </c>
      <c r="BJ26" s="110">
        <v>0.309150326797386</v>
      </c>
      <c r="BL26" s="89">
        <f t="shared" ref="BL26:BV26" si="236">AZ$27*P26</f>
        <v>0.215710533498174</v>
      </c>
      <c r="BM26" s="89">
        <f t="shared" si="236"/>
        <v>0.110599170058049</v>
      </c>
      <c r="BN26" s="89">
        <f t="shared" si="236"/>
        <v>0.105284281430198</v>
      </c>
      <c r="BO26" s="89">
        <f t="shared" si="236"/>
        <v>0.13151513466039</v>
      </c>
      <c r="BP26" s="89">
        <f t="shared" si="236"/>
        <v>0.371644154296598</v>
      </c>
      <c r="BQ26" s="89">
        <f t="shared" si="236"/>
        <v>0.191964004658058</v>
      </c>
      <c r="BR26" s="89">
        <f t="shared" si="236"/>
        <v>0.0192914492193895</v>
      </c>
      <c r="BS26" s="89">
        <f t="shared" si="236"/>
        <v>0.295481547851753</v>
      </c>
      <c r="BT26" s="89">
        <f t="shared" si="236"/>
        <v>0.118268909644566</v>
      </c>
      <c r="BU26" s="89">
        <f t="shared" si="236"/>
        <v>0.256070725170766</v>
      </c>
      <c r="BV26" s="89">
        <f t="shared" si="236"/>
        <v>0.113042204342741</v>
      </c>
      <c r="BX26" s="89">
        <f t="shared" si="6"/>
        <v>0.431593984986421</v>
      </c>
      <c r="BY26" s="89">
        <f t="shared" si="7"/>
        <v>0.695123293615047</v>
      </c>
      <c r="BZ26" s="89">
        <f t="shared" si="8"/>
        <v>0.314772997071143</v>
      </c>
      <c r="CA26" s="89">
        <f t="shared" si="9"/>
        <v>0.487381839158074</v>
      </c>
      <c r="CC26" s="89">
        <f t="shared" ref="CC26:CF26" si="237">BX26/SUM(BX$22:BX$31)</f>
        <v>0.0903957662088225</v>
      </c>
      <c r="CD26" s="89">
        <f t="shared" si="237"/>
        <v>0.110636706982104</v>
      </c>
      <c r="CE26" s="89">
        <f t="shared" si="237"/>
        <v>0.0938618405945552</v>
      </c>
      <c r="CF26" s="89">
        <f t="shared" si="237"/>
        <v>0.0954403751610532</v>
      </c>
      <c r="CH26" s="89">
        <f t="shared" ref="CH26:CK26" si="238">CC26*LN(CC26)</f>
        <v>-0.217271453175512</v>
      </c>
      <c r="CI26" s="89">
        <f t="shared" si="238"/>
        <v>-0.243567081654415</v>
      </c>
      <c r="CJ26" s="89">
        <f t="shared" si="238"/>
        <v>-0.222070672058154</v>
      </c>
      <c r="CK26" s="89">
        <f t="shared" si="238"/>
        <v>-0.224213642101938</v>
      </c>
      <c r="CL26" s="77" t="s">
        <v>184</v>
      </c>
      <c r="CM26" s="111">
        <v>0.133389037433155</v>
      </c>
      <c r="CN26" s="111">
        <v>0.0936831550802139</v>
      </c>
      <c r="CO26" s="111">
        <v>0.293917112299465</v>
      </c>
      <c r="CP26" s="111">
        <v>0.479010695187166</v>
      </c>
      <c r="CR26" s="89">
        <f t="shared" ref="CR26:CU26" si="239">CM$27*BX26</f>
        <v>0.0355232787260788</v>
      </c>
      <c r="CS26" s="89">
        <f t="shared" si="239"/>
        <v>0.103082605850562</v>
      </c>
      <c r="CT26" s="89">
        <f t="shared" si="239"/>
        <v>0.118193298302332</v>
      </c>
      <c r="CU26" s="89">
        <f t="shared" si="239"/>
        <v>0.191985277332781</v>
      </c>
      <c r="CV26" s="87">
        <f t="shared" si="14"/>
        <v>0.448784460211754</v>
      </c>
      <c r="CX26">
        <f t="shared" si="25"/>
        <v>0.110637952076447</v>
      </c>
    </row>
    <row r="27" spans="1:102">
      <c r="A27" s="107" t="s">
        <v>110</v>
      </c>
      <c r="B27" s="115">
        <v>2017</v>
      </c>
      <c r="C27" s="107" t="s">
        <v>109</v>
      </c>
      <c r="D27">
        <v>22811</v>
      </c>
      <c r="E27">
        <v>4.2200254</v>
      </c>
      <c r="F27">
        <v>254803</v>
      </c>
      <c r="G27">
        <v>858</v>
      </c>
      <c r="H27">
        <v>6473</v>
      </c>
      <c r="I27">
        <v>24</v>
      </c>
      <c r="J27">
        <v>10729</v>
      </c>
      <c r="K27">
        <v>33.829384</v>
      </c>
      <c r="L27">
        <v>951900</v>
      </c>
      <c r="M27">
        <v>9427</v>
      </c>
      <c r="N27">
        <v>134402</v>
      </c>
      <c r="P27" s="82">
        <f t="shared" ref="P27:U27" si="240">(D27-MIN(D$22:D$31))/(MAX(D$22:D$31)-MIN(D$22:D$31))+0.001</f>
        <v>0.956023077678484</v>
      </c>
      <c r="Q27" s="108">
        <f t="shared" si="240"/>
        <v>0.001</v>
      </c>
      <c r="R27" s="108">
        <f t="shared" si="240"/>
        <v>0.649788041407732</v>
      </c>
      <c r="S27" s="91">
        <f t="shared" si="240"/>
        <v>0.3885</v>
      </c>
      <c r="T27" s="91">
        <f t="shared" si="240"/>
        <v>0.946965951147298</v>
      </c>
      <c r="U27" s="108">
        <f t="shared" si="240"/>
        <v>0.801</v>
      </c>
      <c r="V27" s="108" cm="1">
        <f t="array" ref="V27">(MAX(J$22:J$31-J27)/(MAX(J$22:J$31)-MIN(J$22:J$31))+0.001)</f>
        <v>0.0618799454297408</v>
      </c>
      <c r="W27" s="108" cm="1">
        <f t="array" ref="W27">(MAX(K$22:K$31-K27)/(MAX(K$22:K$31)-MIN(K$22:K$31))+0.001)</f>
        <v>0.747622499524751</v>
      </c>
      <c r="X27" s="108">
        <f t="shared" ref="X27:Z27" si="241">(L27-MIN(L$22:L$31))/(MAX(L$22:L$31)-MIN(L$22:L$31))+0.001</f>
        <v>0.734999366950515</v>
      </c>
      <c r="Y27" s="108">
        <f t="shared" si="241"/>
        <v>0.679453559641678</v>
      </c>
      <c r="Z27" s="108">
        <f t="shared" si="241"/>
        <v>0.390288328238688</v>
      </c>
      <c r="AB27" s="89">
        <f t="shared" ref="AB27:AL27" si="242">P27/SUM(P$22:P$31)</f>
        <v>0.1111794011226</v>
      </c>
      <c r="AC27" s="89">
        <f t="shared" si="242"/>
        <v>0.000328870416347144</v>
      </c>
      <c r="AD27" s="89">
        <f t="shared" si="242"/>
        <v>0.115444059393427</v>
      </c>
      <c r="AE27" s="89">
        <f t="shared" si="242"/>
        <v>0.109417356099278</v>
      </c>
      <c r="AF27" s="89">
        <f t="shared" si="242"/>
        <v>0.112402794743558</v>
      </c>
      <c r="AG27" s="89">
        <f t="shared" si="242"/>
        <v>0.122414671421294</v>
      </c>
      <c r="AH27" s="89">
        <f t="shared" si="242"/>
        <v>0.0391327604651965</v>
      </c>
      <c r="AI27" s="89">
        <f t="shared" si="242"/>
        <v>0.144774127738474</v>
      </c>
      <c r="AJ27" s="89">
        <f t="shared" si="242"/>
        <v>0.122337603649645</v>
      </c>
      <c r="AK27" s="89">
        <f t="shared" si="242"/>
        <v>0.129929709210891</v>
      </c>
      <c r="AL27" s="89">
        <f t="shared" si="242"/>
        <v>0.0877673399813452</v>
      </c>
      <c r="AN27" s="89">
        <f t="shared" ref="AN27:AX27" si="243">AB27*LN(AB27)</f>
        <v>-0.244217801647042</v>
      </c>
      <c r="AO27" s="89">
        <f t="shared" si="243"/>
        <v>-0.00263749034170964</v>
      </c>
      <c r="AP27" s="89">
        <f t="shared" si="243"/>
        <v>-0.249240168623114</v>
      </c>
      <c r="AQ27" s="89">
        <f t="shared" si="243"/>
        <v>-0.242095283291303</v>
      </c>
      <c r="AR27" s="89">
        <f t="shared" si="243"/>
        <v>-0.245675020455628</v>
      </c>
      <c r="AS27" s="89">
        <f t="shared" si="243"/>
        <v>-0.257112559696194</v>
      </c>
      <c r="AT27" s="89">
        <f t="shared" si="243"/>
        <v>-0.126821266161993</v>
      </c>
      <c r="AU27" s="89">
        <f t="shared" si="243"/>
        <v>-0.279787654844916</v>
      </c>
      <c r="AV27" s="89">
        <f t="shared" si="243"/>
        <v>-0.257027734598689</v>
      </c>
      <c r="AW27" s="89">
        <f t="shared" si="243"/>
        <v>-0.265155570759084</v>
      </c>
      <c r="AX27" s="89">
        <f t="shared" si="243"/>
        <v>-0.213543715857596</v>
      </c>
      <c r="AY27" s="77" t="s">
        <v>185</v>
      </c>
      <c r="AZ27">
        <f t="shared" ref="AZ27:BJ27" si="244">AVERAGE(AZ25:AZ26)</f>
        <v>0.223157525630876</v>
      </c>
      <c r="BA27">
        <f t="shared" si="244"/>
        <v>0.586175086555878</v>
      </c>
      <c r="BB27">
        <f t="shared" si="244"/>
        <v>0.190667387813247</v>
      </c>
      <c r="BC27">
        <f t="shared" si="244"/>
        <v>0.338520295136139</v>
      </c>
      <c r="BD27">
        <f t="shared" si="244"/>
        <v>0.400067079364915</v>
      </c>
      <c r="BE27">
        <f t="shared" si="244"/>
        <v>0.261412625498945</v>
      </c>
      <c r="BF27">
        <f t="shared" si="244"/>
        <v>0.505329388479167</v>
      </c>
      <c r="BG27">
        <f t="shared" si="244"/>
        <v>0.494670611520834</v>
      </c>
      <c r="BH27">
        <f t="shared" si="244"/>
        <v>0.19835426615969</v>
      </c>
      <c r="BI27">
        <f t="shared" si="244"/>
        <v>0.447463772291196</v>
      </c>
      <c r="BJ27">
        <f t="shared" si="244"/>
        <v>0.354181961549113</v>
      </c>
      <c r="BL27" s="89">
        <f t="shared" ref="BL27:BV27" si="245">AZ$27*P27</f>
        <v>0.213343744460745</v>
      </c>
      <c r="BM27" s="89">
        <f t="shared" si="245"/>
        <v>0.000586175086555878</v>
      </c>
      <c r="BN27" s="89">
        <f t="shared" si="245"/>
        <v>0.123893388487498</v>
      </c>
      <c r="BO27" s="89">
        <f t="shared" si="245"/>
        <v>0.13151513466039</v>
      </c>
      <c r="BP27" s="89">
        <f t="shared" si="245"/>
        <v>0.378849902333519</v>
      </c>
      <c r="BQ27" s="89">
        <f t="shared" si="245"/>
        <v>0.209391513024655</v>
      </c>
      <c r="BR27" s="89">
        <f t="shared" si="245"/>
        <v>0.0312697549831351</v>
      </c>
      <c r="BS27" s="89">
        <f t="shared" si="245"/>
        <v>0.369826879026643</v>
      </c>
      <c r="BT27" s="89">
        <f t="shared" si="245"/>
        <v>0.145790260059306</v>
      </c>
      <c r="BU27" s="89">
        <f t="shared" si="245"/>
        <v>0.304030852893947</v>
      </c>
      <c r="BV27" s="89">
        <f t="shared" si="245"/>
        <v>0.138233085665303</v>
      </c>
      <c r="BX27" s="89">
        <f t="shared" si="6"/>
        <v>0.3378233080348</v>
      </c>
      <c r="BY27" s="89">
        <f t="shared" si="7"/>
        <v>0.719756550018564</v>
      </c>
      <c r="BZ27" s="89">
        <f t="shared" si="8"/>
        <v>0.401096634009778</v>
      </c>
      <c r="CA27" s="89">
        <f t="shared" si="9"/>
        <v>0.588054198618555</v>
      </c>
      <c r="CC27" s="89">
        <f t="shared" ref="CC27:CF27" si="246">BX27/SUM(BX$22:BX$31)</f>
        <v>0.0707558442316233</v>
      </c>
      <c r="CD27" s="89">
        <f t="shared" si="246"/>
        <v>0.114557367382588</v>
      </c>
      <c r="CE27" s="89">
        <f t="shared" si="246"/>
        <v>0.119602598300163</v>
      </c>
      <c r="CF27" s="89">
        <f t="shared" si="246"/>
        <v>0.115154297558848</v>
      </c>
      <c r="CH27" s="89">
        <f t="shared" ref="CH27:CK27" si="247">CC27*LN(CC27)</f>
        <v>-0.187398278603869</v>
      </c>
      <c r="CI27" s="89">
        <f t="shared" si="247"/>
        <v>-0.248209105929524</v>
      </c>
      <c r="CJ27" s="89">
        <f t="shared" si="247"/>
        <v>-0.25398577094906</v>
      </c>
      <c r="CK27" s="89">
        <f t="shared" si="247"/>
        <v>-0.248903979629049</v>
      </c>
      <c r="CL27" s="77" t="s">
        <v>185</v>
      </c>
      <c r="CM27">
        <f t="shared" ref="CM27:CP27" si="248">AVERAGE(CM25:CM26)</f>
        <v>0.082307168222459</v>
      </c>
      <c r="CN27">
        <f t="shared" si="248"/>
        <v>0.148293988703029</v>
      </c>
      <c r="CO27">
        <f t="shared" si="248"/>
        <v>0.37548741284062</v>
      </c>
      <c r="CP27">
        <f t="shared" si="248"/>
        <v>0.393911430233891</v>
      </c>
      <c r="CR27" s="89">
        <f t="shared" ref="CR27:CU27" si="249">CM$27*BX27</f>
        <v>0.0278052798438878</v>
      </c>
      <c r="CS27" s="89">
        <f t="shared" si="249"/>
        <v>0.106735569697384</v>
      </c>
      <c r="CT27" s="89">
        <f t="shared" si="249"/>
        <v>0.150606737403413</v>
      </c>
      <c r="CU27" s="89">
        <f t="shared" si="249"/>
        <v>0.23164127043288</v>
      </c>
      <c r="CV27" s="87">
        <f t="shared" si="14"/>
        <v>0.516788857377565</v>
      </c>
      <c r="CX27">
        <f t="shared" si="25"/>
        <v>0.128671153550398</v>
      </c>
    </row>
    <row r="28" spans="1:102">
      <c r="A28" s="107" t="s">
        <v>110</v>
      </c>
      <c r="B28" s="115">
        <v>2018</v>
      </c>
      <c r="C28" s="107" t="s">
        <v>109</v>
      </c>
      <c r="D28">
        <v>22630</v>
      </c>
      <c r="E28">
        <v>4.3414494</v>
      </c>
      <c r="F28">
        <v>283381</v>
      </c>
      <c r="G28">
        <v>817</v>
      </c>
      <c r="H28">
        <v>6546</v>
      </c>
      <c r="I28">
        <v>25</v>
      </c>
      <c r="J28">
        <v>10730</v>
      </c>
      <c r="K28">
        <v>32.129536</v>
      </c>
      <c r="L28">
        <v>1076703</v>
      </c>
      <c r="M28">
        <v>10109</v>
      </c>
      <c r="N28">
        <v>145358</v>
      </c>
      <c r="P28" s="82">
        <f t="shared" ref="P28:U28" si="250">(D28-MIN(D$22:D$31))/(MAX(D$22:D$31)-MIN(D$22:D$31))+0.001</f>
        <v>0.93824835510164</v>
      </c>
      <c r="Q28" s="108">
        <f t="shared" si="250"/>
        <v>0.142419550684521</v>
      </c>
      <c r="R28" s="108">
        <f t="shared" si="250"/>
        <v>0.766858694271821</v>
      </c>
      <c r="S28" s="91">
        <f t="shared" si="250"/>
        <v>0.260375</v>
      </c>
      <c r="T28" s="91">
        <f t="shared" si="250"/>
        <v>0.964977300764866</v>
      </c>
      <c r="U28" s="108">
        <f t="shared" si="250"/>
        <v>0.867666666666667</v>
      </c>
      <c r="V28" s="108" cm="1">
        <f t="array" ref="V28">(MAX(J$22:J$31-J28)/(MAX(J$22:J$31)-MIN(J$22:J$31))+0.001)</f>
        <v>0.0617094133697135</v>
      </c>
      <c r="W28" s="108" cm="1">
        <f t="array" ref="W28">(MAX(K$22:K$31-K28)/(MAX(K$22:K$31)-MIN(K$22:K$31))+0.001)</f>
        <v>0.832081649787735</v>
      </c>
      <c r="X28" s="108">
        <f t="shared" ref="X28:Z28" si="251">(L28-MIN(L$22:L$31))/(MAX(L$22:L$31)-MIN(L$22:L$31))+0.001</f>
        <v>0.926762655611861</v>
      </c>
      <c r="Y28" s="108">
        <f t="shared" si="251"/>
        <v>0.786635706427786</v>
      </c>
      <c r="Z28" s="108">
        <f t="shared" si="251"/>
        <v>0.508211434967925</v>
      </c>
      <c r="AB28" s="89">
        <f t="shared" ref="AB28:AL28" si="252">P28/SUM(P$22:P$31)</f>
        <v>0.109112313980715</v>
      </c>
      <c r="AC28" s="89">
        <f t="shared" si="252"/>
        <v>0.0468375769295915</v>
      </c>
      <c r="AD28" s="89">
        <f t="shared" si="252"/>
        <v>0.136243320908289</v>
      </c>
      <c r="AE28" s="89">
        <f t="shared" si="252"/>
        <v>0.0733321598310157</v>
      </c>
      <c r="AF28" s="89">
        <f t="shared" si="252"/>
        <v>0.11454070269227</v>
      </c>
      <c r="AG28" s="89">
        <f t="shared" si="252"/>
        <v>0.132603158430973</v>
      </c>
      <c r="AH28" s="89">
        <f t="shared" si="252"/>
        <v>0.0390249163129378</v>
      </c>
      <c r="AI28" s="89">
        <f t="shared" si="252"/>
        <v>0.161129306744762</v>
      </c>
      <c r="AJ28" s="89">
        <f t="shared" si="252"/>
        <v>0.154255809647751</v>
      </c>
      <c r="AK28" s="89">
        <f t="shared" si="252"/>
        <v>0.150425804884983</v>
      </c>
      <c r="AL28" s="89">
        <f t="shared" si="252"/>
        <v>0.114285676941788</v>
      </c>
      <c r="AN28" s="89">
        <f t="shared" ref="AN28:AX28" si="253">AB28*LN(AB28)</f>
        <v>-0.241724967958483</v>
      </c>
      <c r="AO28" s="89">
        <f t="shared" si="253"/>
        <v>-0.14337307689966</v>
      </c>
      <c r="AP28" s="89">
        <f t="shared" si="253"/>
        <v>-0.271575564677007</v>
      </c>
      <c r="AQ28" s="89">
        <f t="shared" si="253"/>
        <v>-0.191599042331636</v>
      </c>
      <c r="AR28" s="89">
        <f t="shared" si="253"/>
        <v>-0.248189662363851</v>
      </c>
      <c r="AS28" s="89">
        <f t="shared" si="253"/>
        <v>-0.267910676365984</v>
      </c>
      <c r="AT28" s="89">
        <f t="shared" si="253"/>
        <v>-0.126579460754526</v>
      </c>
      <c r="AU28" s="89">
        <f t="shared" si="253"/>
        <v>-0.294149297988049</v>
      </c>
      <c r="AV28" s="89">
        <f t="shared" si="253"/>
        <v>-0.288326159572138</v>
      </c>
      <c r="AW28" s="89">
        <f t="shared" si="253"/>
        <v>-0.284949392009923</v>
      </c>
      <c r="AX28" s="89">
        <f t="shared" si="253"/>
        <v>-0.247891807813741</v>
      </c>
      <c r="BL28" s="89">
        <f t="shared" ref="BL28:BV28" si="254">AZ$27*P28</f>
        <v>0.209377181351722</v>
      </c>
      <c r="BM28" s="89">
        <f t="shared" si="254"/>
        <v>0.0834827924497484</v>
      </c>
      <c r="BN28" s="89">
        <f t="shared" si="254"/>
        <v>0.146214944058686</v>
      </c>
      <c r="BO28" s="89">
        <f t="shared" si="254"/>
        <v>0.0881422218460722</v>
      </c>
      <c r="BP28" s="89">
        <f t="shared" si="254"/>
        <v>0.38605565037044</v>
      </c>
      <c r="BQ28" s="89">
        <f t="shared" si="254"/>
        <v>0.226819021391251</v>
      </c>
      <c r="BR28" s="89">
        <f t="shared" si="254"/>
        <v>0.0311835801215254</v>
      </c>
      <c r="BS28" s="89">
        <f t="shared" si="254"/>
        <v>0.411606338535763</v>
      </c>
      <c r="BT28" s="89">
        <f t="shared" si="254"/>
        <v>0.183827326458096</v>
      </c>
      <c r="BU28" s="89">
        <f t="shared" si="254"/>
        <v>0.351990980617127</v>
      </c>
      <c r="BV28" s="89">
        <f t="shared" si="254"/>
        <v>0.179999322918629</v>
      </c>
      <c r="BX28" s="89">
        <f t="shared" si="6"/>
        <v>0.439074917860156</v>
      </c>
      <c r="BY28" s="89">
        <f t="shared" si="7"/>
        <v>0.701016893607763</v>
      </c>
      <c r="BZ28" s="89">
        <f t="shared" si="8"/>
        <v>0.442789918657288</v>
      </c>
      <c r="CA28" s="89">
        <f t="shared" si="9"/>
        <v>0.715817629993853</v>
      </c>
      <c r="CC28" s="89">
        <f t="shared" ref="CC28:CF28" si="255">BX28/SUM(BX$22:BX$31)</f>
        <v>0.0919626199709278</v>
      </c>
      <c r="CD28" s="89">
        <f t="shared" si="255"/>
        <v>0.111574739848292</v>
      </c>
      <c r="CE28" s="89">
        <f t="shared" si="255"/>
        <v>0.132035076542773</v>
      </c>
      <c r="CF28" s="89">
        <f t="shared" si="255"/>
        <v>0.140173263885919</v>
      </c>
      <c r="CH28" s="89">
        <f t="shared" ref="CH28:CK28" si="256">CC28*LN(CC28)</f>
        <v>-0.219457121507365</v>
      </c>
      <c r="CI28" s="89">
        <f t="shared" si="256"/>
        <v>-0.244690165927734</v>
      </c>
      <c r="CJ28" s="89">
        <f t="shared" si="256"/>
        <v>-0.267329790204431</v>
      </c>
      <c r="CK28" s="89">
        <f t="shared" si="256"/>
        <v>-0.275423085188509</v>
      </c>
      <c r="CR28" s="89">
        <f t="shared" ref="CR28:CU28" si="257">CM$27*BX28</f>
        <v>0.0361390131265782</v>
      </c>
      <c r="CS28" s="89">
        <f t="shared" si="257"/>
        <v>0.103956591301302</v>
      </c>
      <c r="CT28" s="89">
        <f t="shared" si="257"/>
        <v>0.166262040988534</v>
      </c>
      <c r="CU28" s="89">
        <f t="shared" si="257"/>
        <v>0.281968746417513</v>
      </c>
      <c r="CV28" s="87">
        <f t="shared" si="14"/>
        <v>0.588326391833927</v>
      </c>
      <c r="CX28">
        <f t="shared" si="25"/>
        <v>0.135109316144918</v>
      </c>
    </row>
    <row r="29" spans="1:102">
      <c r="A29" s="107" t="s">
        <v>110</v>
      </c>
      <c r="B29" s="115">
        <v>2019</v>
      </c>
      <c r="C29" s="107" t="s">
        <v>109</v>
      </c>
      <c r="D29">
        <v>22449</v>
      </c>
      <c r="E29">
        <v>4.4628734</v>
      </c>
      <c r="F29">
        <v>311959</v>
      </c>
      <c r="G29">
        <v>734</v>
      </c>
      <c r="H29">
        <v>6619</v>
      </c>
      <c r="I29">
        <v>26</v>
      </c>
      <c r="J29">
        <v>10216</v>
      </c>
      <c r="K29">
        <v>30.429688</v>
      </c>
      <c r="L29">
        <v>1125018</v>
      </c>
      <c r="M29">
        <v>10791</v>
      </c>
      <c r="N29">
        <v>162161</v>
      </c>
      <c r="P29" s="82">
        <f t="shared" ref="P29:U29" si="258">(D29-MIN(D$22:D$31))/(MAX(D$22:D$31)-MIN(D$22:D$31))+0.001</f>
        <v>0.920473632524796</v>
      </c>
      <c r="Q29" s="108">
        <f t="shared" si="258"/>
        <v>0.283839101369041</v>
      </c>
      <c r="R29" s="108">
        <f t="shared" si="258"/>
        <v>0.883929347135911</v>
      </c>
      <c r="S29" s="91">
        <f t="shared" si="258"/>
        <v>0.001</v>
      </c>
      <c r="T29" s="91">
        <f t="shared" si="258"/>
        <v>0.982988650382433</v>
      </c>
      <c r="U29" s="108">
        <f t="shared" si="258"/>
        <v>0.934333333333333</v>
      </c>
      <c r="V29" s="108" cm="1">
        <f t="array" ref="V29">(MAX(J$22:J$31-J29)/(MAX(J$22:J$31)-MIN(J$22:J$31))+0.001)</f>
        <v>0.149362892223738</v>
      </c>
      <c r="W29" s="108" cm="1">
        <f t="array" ref="W29">(MAX(K$22:K$31-K29)/(MAX(K$22:K$31)-MIN(K$22:K$31))+0.001)</f>
        <v>0.91654080005072</v>
      </c>
      <c r="X29" s="108">
        <f t="shared" ref="X29:Z29" si="259">(L29-MIN(L$22:L$31))/(MAX(L$22:L$31)-MIN(L$22:L$31))+0.001</f>
        <v>1.001</v>
      </c>
      <c r="Y29" s="108">
        <f t="shared" si="259"/>
        <v>0.893817853213893</v>
      </c>
      <c r="Z29" s="108">
        <f t="shared" si="259"/>
        <v>0.689067765962027</v>
      </c>
      <c r="AB29" s="89">
        <f t="shared" ref="AB29:AL29" si="260">P29/SUM(P$22:P$31)</f>
        <v>0.107045226838831</v>
      </c>
      <c r="AC29" s="89">
        <f t="shared" si="260"/>
        <v>0.0933462834428359</v>
      </c>
      <c r="AD29" s="89">
        <f t="shared" si="260"/>
        <v>0.157042582423151</v>
      </c>
      <c r="AE29" s="89">
        <f t="shared" si="260"/>
        <v>0.000281640556240099</v>
      </c>
      <c r="AF29" s="89">
        <f t="shared" si="260"/>
        <v>0.116678610640983</v>
      </c>
      <c r="AG29" s="89">
        <f t="shared" si="260"/>
        <v>0.142791645440652</v>
      </c>
      <c r="AH29" s="89">
        <f t="shared" si="260"/>
        <v>0.0944568105739034</v>
      </c>
      <c r="AI29" s="89">
        <f t="shared" si="260"/>
        <v>0.177484485751051</v>
      </c>
      <c r="AJ29" s="89">
        <f t="shared" si="260"/>
        <v>0.166612308472286</v>
      </c>
      <c r="AK29" s="89">
        <f t="shared" si="260"/>
        <v>0.170921900559075</v>
      </c>
      <c r="AL29" s="89">
        <f t="shared" si="260"/>
        <v>0.154956324618524</v>
      </c>
      <c r="AN29" s="89">
        <f t="shared" ref="AN29:AX29" si="261">AB29*LN(AB29)</f>
        <v>-0.239192971826029</v>
      </c>
      <c r="AO29" s="89">
        <f t="shared" si="261"/>
        <v>-0.221365037871345</v>
      </c>
      <c r="AP29" s="89">
        <f t="shared" si="261"/>
        <v>-0.290723240923034</v>
      </c>
      <c r="AQ29" s="89">
        <f t="shared" si="261"/>
        <v>-0.00230237744715688</v>
      </c>
      <c r="AR29" s="89">
        <f t="shared" si="261"/>
        <v>-0.250664397795887</v>
      </c>
      <c r="AS29" s="89">
        <f t="shared" si="261"/>
        <v>-0.277925194462778</v>
      </c>
      <c r="AT29" s="89">
        <f t="shared" si="261"/>
        <v>-0.222881478489011</v>
      </c>
      <c r="AU29" s="89">
        <f t="shared" si="261"/>
        <v>-0.306847971712007</v>
      </c>
      <c r="AV29" s="89">
        <f t="shared" si="261"/>
        <v>-0.298583530724141</v>
      </c>
      <c r="AW29" s="89">
        <f t="shared" si="261"/>
        <v>-0.30194183537119</v>
      </c>
      <c r="AX29" s="89">
        <f t="shared" si="261"/>
        <v>-0.288933419016269</v>
      </c>
      <c r="BL29" s="89">
        <f t="shared" ref="BL29:BV29" si="262">AZ$27*P29</f>
        <v>0.205410618242698</v>
      </c>
      <c r="BM29" s="89">
        <f t="shared" si="262"/>
        <v>0.16637940981294</v>
      </c>
      <c r="BN29" s="89">
        <f t="shared" si="262"/>
        <v>0.168536499629873</v>
      </c>
      <c r="BO29" s="89">
        <f t="shared" si="262"/>
        <v>0.000338520295136139</v>
      </c>
      <c r="BP29" s="89">
        <f t="shared" si="262"/>
        <v>0.39326139840736</v>
      </c>
      <c r="BQ29" s="89">
        <f t="shared" si="262"/>
        <v>0.244246529757847</v>
      </c>
      <c r="BR29" s="89">
        <f t="shared" si="262"/>
        <v>0.0754774589889012</v>
      </c>
      <c r="BS29" s="89">
        <f t="shared" si="262"/>
        <v>0.453385798044884</v>
      </c>
      <c r="BT29" s="89">
        <f t="shared" si="262"/>
        <v>0.19855262042585</v>
      </c>
      <c r="BU29" s="89">
        <f t="shared" si="262"/>
        <v>0.399951108340307</v>
      </c>
      <c r="BV29" s="89">
        <f t="shared" si="262"/>
        <v>0.244055372988696</v>
      </c>
      <c r="BX29" s="89">
        <f t="shared" si="6"/>
        <v>0.540326527685511</v>
      </c>
      <c r="BY29" s="89">
        <f t="shared" si="7"/>
        <v>0.637846448460344</v>
      </c>
      <c r="BZ29" s="89">
        <f t="shared" si="8"/>
        <v>0.528863257033785</v>
      </c>
      <c r="CA29" s="89">
        <f t="shared" si="9"/>
        <v>0.842559101754853</v>
      </c>
      <c r="CC29" s="89">
        <f t="shared" ref="CC29:CF29" si="263">BX29/SUM(BX$22:BX$31)</f>
        <v>0.113169395710232</v>
      </c>
      <c r="CD29" s="89">
        <f t="shared" si="263"/>
        <v>0.101520451502756</v>
      </c>
      <c r="CE29" s="89">
        <f t="shared" si="263"/>
        <v>0.157701197974117</v>
      </c>
      <c r="CF29" s="89">
        <f t="shared" si="263"/>
        <v>0.164992107432141</v>
      </c>
      <c r="CH29" s="89">
        <f t="shared" ref="CH29:CK29" si="264">CC29*LN(CC29)</f>
        <v>-0.246581345289539</v>
      </c>
      <c r="CI29" s="89">
        <f t="shared" si="264"/>
        <v>-0.232227526038625</v>
      </c>
      <c r="CJ29" s="89">
        <f t="shared" si="264"/>
        <v>-0.291282500548919</v>
      </c>
      <c r="CK29" s="89">
        <f t="shared" si="264"/>
        <v>-0.297292289311391</v>
      </c>
      <c r="CR29" s="89">
        <f t="shared" ref="CR29:CU29" si="265">CM$27*BX29</f>
        <v>0.0444727464092685</v>
      </c>
      <c r="CS29" s="89">
        <f t="shared" si="265"/>
        <v>0.0945887940222456</v>
      </c>
      <c r="CT29" s="89">
        <f t="shared" si="265"/>
        <v>0.19858149613008</v>
      </c>
      <c r="CU29" s="89">
        <f t="shared" si="265"/>
        <v>0.331893660828837</v>
      </c>
      <c r="CV29" s="87">
        <f t="shared" si="14"/>
        <v>0.669536697390431</v>
      </c>
      <c r="CX29">
        <f t="shared" si="25"/>
        <v>0.146585145076163</v>
      </c>
    </row>
    <row r="30" spans="1:102">
      <c r="A30" s="107" t="s">
        <v>110</v>
      </c>
      <c r="B30" s="115">
        <v>2020</v>
      </c>
      <c r="C30" s="107" t="s">
        <v>109</v>
      </c>
      <c r="D30">
        <v>22268</v>
      </c>
      <c r="E30">
        <v>4.5842974</v>
      </c>
      <c r="F30">
        <v>340537</v>
      </c>
      <c r="G30">
        <v>746</v>
      </c>
      <c r="H30">
        <v>6692</v>
      </c>
      <c r="I30">
        <v>27</v>
      </c>
      <c r="J30">
        <v>9702</v>
      </c>
      <c r="K30">
        <v>28.729839</v>
      </c>
      <c r="L30">
        <v>1001545</v>
      </c>
      <c r="M30">
        <v>11473</v>
      </c>
      <c r="N30">
        <v>185670</v>
      </c>
      <c r="P30" s="82">
        <f t="shared" ref="P30:U30" si="266">(D30-MIN(D$22:D$31))/(MAX(D$22:D$31)-MIN(D$22:D$31))+0.001</f>
        <v>0.902698909947952</v>
      </c>
      <c r="Q30" s="108">
        <f t="shared" si="266"/>
        <v>0.425258652053561</v>
      </c>
      <c r="R30" s="108">
        <f t="shared" si="266"/>
        <v>1.001</v>
      </c>
      <c r="S30" s="91">
        <f t="shared" si="266"/>
        <v>0.0385</v>
      </c>
      <c r="T30" s="91">
        <f t="shared" si="266"/>
        <v>1.001</v>
      </c>
      <c r="U30" s="108">
        <f t="shared" si="266"/>
        <v>1.001</v>
      </c>
      <c r="V30" s="108" cm="1">
        <f t="array" ref="V30">(MAX(J$22:J$31-J30)/(MAX(J$22:J$31)-MIN(J$22:J$31))+0.001)</f>
        <v>0.237016371077763</v>
      </c>
      <c r="W30" s="108" cm="1">
        <f t="array" ref="W30">(MAX(K$22:K$31-K30)/(MAX(K$22:K$31)-MIN(K$22:K$31))+0.001)</f>
        <v>1.001</v>
      </c>
      <c r="X30" s="108">
        <f t="shared" ref="X30:Z30" si="267">(L30-MIN(L$22:L$31))/(MAX(L$22:L$31)-MIN(L$22:L$31))+0.001</f>
        <v>0.811280293415363</v>
      </c>
      <c r="Y30" s="108">
        <f t="shared" si="267"/>
        <v>1.001</v>
      </c>
      <c r="Z30" s="108">
        <f t="shared" si="267"/>
        <v>0.942103026650019</v>
      </c>
      <c r="AB30" s="89">
        <f t="shared" ref="AB30:AL30" si="268">P30/SUM(P$22:P$31)</f>
        <v>0.104978139696947</v>
      </c>
      <c r="AC30" s="89">
        <f t="shared" si="268"/>
        <v>0.13985498995608</v>
      </c>
      <c r="AD30" s="89">
        <f t="shared" si="268"/>
        <v>0.177841843938013</v>
      </c>
      <c r="AE30" s="89">
        <f t="shared" si="268"/>
        <v>0.0108431614152438</v>
      </c>
      <c r="AF30" s="89">
        <f t="shared" si="268"/>
        <v>0.118816518589695</v>
      </c>
      <c r="AG30" s="89">
        <f t="shared" si="268"/>
        <v>0.152980132450331</v>
      </c>
      <c r="AH30" s="89">
        <f t="shared" si="268"/>
        <v>0.149888704834869</v>
      </c>
      <c r="AI30" s="89">
        <f t="shared" si="268"/>
        <v>0.193839674378894</v>
      </c>
      <c r="AJ30" s="89">
        <f t="shared" si="268"/>
        <v>0.135034248255752</v>
      </c>
      <c r="AK30" s="89">
        <f t="shared" si="268"/>
        <v>0.191417996233166</v>
      </c>
      <c r="AL30" s="89">
        <f t="shared" si="268"/>
        <v>0.21185844068306</v>
      </c>
      <c r="AN30" s="89">
        <f t="shared" ref="AN30:AX30" si="269">AB30*LN(AB30)</f>
        <v>-0.236621056913731</v>
      </c>
      <c r="AO30" s="89">
        <f t="shared" si="269"/>
        <v>-0.275115628698831</v>
      </c>
      <c r="AP30" s="89">
        <f t="shared" si="269"/>
        <v>-0.307108080594096</v>
      </c>
      <c r="AQ30" s="89">
        <f t="shared" si="269"/>
        <v>-0.0490568551333018</v>
      </c>
      <c r="AR30" s="89">
        <f t="shared" si="269"/>
        <v>-0.253099958042683</v>
      </c>
      <c r="AS30" s="89">
        <f t="shared" si="269"/>
        <v>-0.287212124275058</v>
      </c>
      <c r="AT30" s="89">
        <f t="shared" si="269"/>
        <v>-0.284468111317094</v>
      </c>
      <c r="AU30" s="89">
        <f t="shared" si="269"/>
        <v>-0.318037383094588</v>
      </c>
      <c r="AV30" s="89">
        <f t="shared" si="269"/>
        <v>-0.270369196438103</v>
      </c>
      <c r="AW30" s="89">
        <f t="shared" si="269"/>
        <v>-0.316470565422147</v>
      </c>
      <c r="AX30" s="89">
        <f t="shared" si="269"/>
        <v>-0.328769758533567</v>
      </c>
      <c r="BL30" s="89">
        <f t="shared" ref="BL30:BV30" si="270">AZ$27*P30</f>
        <v>0.201444055133674</v>
      </c>
      <c r="BM30" s="89">
        <f t="shared" si="270"/>
        <v>0.249276027176132</v>
      </c>
      <c r="BN30" s="89">
        <f t="shared" si="270"/>
        <v>0.19085805520106</v>
      </c>
      <c r="BO30" s="89">
        <f t="shared" si="270"/>
        <v>0.0130330313627414</v>
      </c>
      <c r="BP30" s="89">
        <f t="shared" si="270"/>
        <v>0.40046714644428</v>
      </c>
      <c r="BQ30" s="89">
        <f t="shared" si="270"/>
        <v>0.261674038124444</v>
      </c>
      <c r="BR30" s="89">
        <f t="shared" si="270"/>
        <v>0.119771337856277</v>
      </c>
      <c r="BS30" s="89">
        <f t="shared" si="270"/>
        <v>0.495165282132354</v>
      </c>
      <c r="BT30" s="89">
        <f t="shared" si="270"/>
        <v>0.160920907250222</v>
      </c>
      <c r="BU30" s="89">
        <f t="shared" si="270"/>
        <v>0.447911236063488</v>
      </c>
      <c r="BV30" s="89">
        <f t="shared" si="270"/>
        <v>0.33367589796026</v>
      </c>
      <c r="BX30" s="89">
        <f t="shared" si="6"/>
        <v>0.641578137510867</v>
      </c>
      <c r="BY30" s="89">
        <f t="shared" si="7"/>
        <v>0.675174215931466</v>
      </c>
      <c r="BZ30" s="89">
        <f t="shared" si="8"/>
        <v>0.614936619988631</v>
      </c>
      <c r="CA30" s="89">
        <f t="shared" si="9"/>
        <v>0.94250804127397</v>
      </c>
      <c r="CC30" s="89">
        <f t="shared" ref="CC30:CF30" si="271">BX30/SUM(BX$22:BX$31)</f>
        <v>0.134376171449537</v>
      </c>
      <c r="CD30" s="89">
        <f t="shared" si="271"/>
        <v>0.107461586420738</v>
      </c>
      <c r="CE30" s="89">
        <f t="shared" si="271"/>
        <v>0.183367326734454</v>
      </c>
      <c r="CF30" s="89">
        <f t="shared" si="271"/>
        <v>0.18456436786173</v>
      </c>
      <c r="CH30" s="89">
        <f t="shared" ref="CH30:CK30" si="272">CC30*LN(CC30)</f>
        <v>-0.269708048049648</v>
      </c>
      <c r="CI30" s="89">
        <f t="shared" si="272"/>
        <v>-0.239706160652713</v>
      </c>
      <c r="CJ30" s="89">
        <f t="shared" si="272"/>
        <v>-0.311039374589764</v>
      </c>
      <c r="CK30" s="89">
        <f t="shared" si="272"/>
        <v>-0.311868932368811</v>
      </c>
      <c r="CR30" s="89">
        <f t="shared" ref="CR30:CU30" si="273">CM$27*BX30</f>
        <v>0.0528064796919588</v>
      </c>
      <c r="CS30" s="89">
        <f t="shared" si="273"/>
        <v>0.100124277549917</v>
      </c>
      <c r="CT30" s="89">
        <f t="shared" si="273"/>
        <v>0.230900960500487</v>
      </c>
      <c r="CU30" s="89">
        <f t="shared" si="273"/>
        <v>0.371264690545173</v>
      </c>
      <c r="CV30" s="87">
        <f t="shared" si="14"/>
        <v>0.755096408287536</v>
      </c>
      <c r="CX30">
        <f t="shared" si="25"/>
        <v>0.165512619025202</v>
      </c>
    </row>
    <row r="31" spans="1:102">
      <c r="A31" s="107" t="s">
        <v>110</v>
      </c>
      <c r="B31" s="115">
        <v>2021</v>
      </c>
      <c r="C31" s="116" t="s">
        <v>109</v>
      </c>
      <c r="D31">
        <v>13086</v>
      </c>
      <c r="E31">
        <v>5.0786337</v>
      </c>
      <c r="F31">
        <v>96428</v>
      </c>
      <c r="G31">
        <v>745</v>
      </c>
      <c r="H31">
        <v>2639</v>
      </c>
      <c r="I31">
        <v>12</v>
      </c>
      <c r="J31">
        <v>5222</v>
      </c>
      <c r="K31">
        <v>48.735531</v>
      </c>
      <c r="L31">
        <v>1109114</v>
      </c>
      <c r="M31">
        <v>5110</v>
      </c>
      <c r="N31">
        <v>191142</v>
      </c>
      <c r="P31" s="82">
        <f t="shared" ref="P31:U31" si="274">(D31-MIN(D$22:D$31))/(MAX(D$22:D$31)-MIN(D$22:D$31))+0.001</f>
        <v>0.001</v>
      </c>
      <c r="Q31" s="108">
        <f t="shared" si="274"/>
        <v>1.001</v>
      </c>
      <c r="R31" s="108">
        <f t="shared" si="274"/>
        <v>0.001</v>
      </c>
      <c r="S31" s="91">
        <f t="shared" si="274"/>
        <v>0.035375</v>
      </c>
      <c r="T31" s="91">
        <f t="shared" si="274"/>
        <v>0.001</v>
      </c>
      <c r="U31" s="108">
        <f t="shared" si="274"/>
        <v>0.001</v>
      </c>
      <c r="V31" s="108" cm="1">
        <f t="array" ref="V31">(MAX(J$22:J$31-J31)/(MAX(J$22:J$31)-MIN(J$22:J$31))+0.001)</f>
        <v>1.001</v>
      </c>
      <c r="W31" s="108" cm="1">
        <f t="array" ref="W31">(MAX(K$22:K$31-K31)/(MAX(K$22:K$31)-MIN(K$22:K$31))+0.001)</f>
        <v>0.00699127290028939</v>
      </c>
      <c r="X31" s="108">
        <f t="shared" ref="X31:Z31" si="275">(L31-MIN(L$22:L$31))/(MAX(L$22:L$31)-MIN(L$22:L$31))+0.001</f>
        <v>0.976563060640609</v>
      </c>
      <c r="Y31" s="108">
        <f t="shared" si="275"/>
        <v>0.001</v>
      </c>
      <c r="Z31" s="108">
        <f t="shared" si="275"/>
        <v>1.001</v>
      </c>
      <c r="AB31" s="89">
        <f t="shared" ref="AB31:AL31" si="276">P31/SUM(P$22:P$31)</f>
        <v>0.000116293637380153</v>
      </c>
      <c r="AC31" s="89">
        <f t="shared" si="276"/>
        <v>0.329199286763491</v>
      </c>
      <c r="AD31" s="89">
        <f t="shared" si="276"/>
        <v>0.000177664179758254</v>
      </c>
      <c r="AE31" s="89">
        <f t="shared" si="276"/>
        <v>0.00996303467699349</v>
      </c>
      <c r="AF31" s="89">
        <f t="shared" si="276"/>
        <v>0.000118697820768926</v>
      </c>
      <c r="AG31" s="89">
        <f t="shared" si="276"/>
        <v>0.000152827305145186</v>
      </c>
      <c r="AH31" s="89">
        <f t="shared" si="276"/>
        <v>0.633030506953791</v>
      </c>
      <c r="AI31" s="89">
        <f t="shared" si="276"/>
        <v>0.00135383223025582</v>
      </c>
      <c r="AJ31" s="89">
        <f t="shared" si="276"/>
        <v>0.162544881021072</v>
      </c>
      <c r="AK31" s="89">
        <f t="shared" si="276"/>
        <v>0.000191226769463702</v>
      </c>
      <c r="AL31" s="89">
        <f t="shared" si="276"/>
        <v>0.225103086525296</v>
      </c>
      <c r="AN31" s="89">
        <f t="shared" ref="AN31:AX31" si="277">AB31*LN(AB31)</f>
        <v>-0.00105354967239376</v>
      </c>
      <c r="AO31" s="89">
        <f t="shared" si="277"/>
        <v>-0.365770686276919</v>
      </c>
      <c r="AP31" s="89">
        <f t="shared" si="277"/>
        <v>-0.00153423953033274</v>
      </c>
      <c r="AQ31" s="89">
        <f t="shared" si="277"/>
        <v>-0.0459183671733667</v>
      </c>
      <c r="AR31" s="89">
        <f t="shared" si="277"/>
        <v>-0.00107290124746337</v>
      </c>
      <c r="AS31" s="89">
        <f t="shared" si="277"/>
        <v>-0.00134277157390765</v>
      </c>
      <c r="AT31" s="89">
        <f t="shared" si="277"/>
        <v>-0.289444757057517</v>
      </c>
      <c r="AU31" s="89">
        <f t="shared" si="277"/>
        <v>-0.00894181280132734</v>
      </c>
      <c r="AV31" s="89">
        <f t="shared" si="277"/>
        <v>-0.295311722612208</v>
      </c>
      <c r="AW31" s="89">
        <f t="shared" si="277"/>
        <v>-0.0016372932684765</v>
      </c>
      <c r="AX31" s="89">
        <f t="shared" si="277"/>
        <v>-0.335673006656302</v>
      </c>
      <c r="AY31" s="81" t="s">
        <v>170</v>
      </c>
      <c r="BL31" s="89">
        <f t="shared" ref="BL31:BV31" si="278">AZ$27*P31</f>
        <v>0.000223157525630876</v>
      </c>
      <c r="BM31" s="89">
        <f t="shared" si="278"/>
        <v>0.586761261642434</v>
      </c>
      <c r="BN31" s="89">
        <f t="shared" si="278"/>
        <v>0.000190667387813247</v>
      </c>
      <c r="BO31" s="89">
        <f t="shared" si="278"/>
        <v>0.0119751554404409</v>
      </c>
      <c r="BP31" s="89">
        <f t="shared" si="278"/>
        <v>0.000400067079364916</v>
      </c>
      <c r="BQ31" s="89">
        <f t="shared" si="278"/>
        <v>0.000261412625498945</v>
      </c>
      <c r="BR31" s="89">
        <f t="shared" si="278"/>
        <v>0.505834717867646</v>
      </c>
      <c r="BS31" s="89">
        <f t="shared" si="278"/>
        <v>0.00345837724089518</v>
      </c>
      <c r="BT31" s="89">
        <f t="shared" si="278"/>
        <v>0.193705449252029</v>
      </c>
      <c r="BU31" s="89">
        <f t="shared" si="278"/>
        <v>0.000447463772291196</v>
      </c>
      <c r="BV31" s="89">
        <f t="shared" si="278"/>
        <v>0.354536143510662</v>
      </c>
      <c r="BX31" s="89">
        <f t="shared" si="6"/>
        <v>0.587175086555878</v>
      </c>
      <c r="BY31" s="89">
        <f t="shared" si="7"/>
        <v>0.0126366351453048</v>
      </c>
      <c r="BZ31" s="89">
        <f t="shared" si="8"/>
        <v>0.509293095108541</v>
      </c>
      <c r="CA31" s="89">
        <f t="shared" si="9"/>
        <v>0.548689056534982</v>
      </c>
      <c r="CC31" s="89">
        <f t="shared" ref="CC31:CF31" si="279">BX31/SUM(BX$22:BX$31)</f>
        <v>0.122981653346305</v>
      </c>
      <c r="CD31" s="89">
        <f t="shared" si="279"/>
        <v>0.00201126291213754</v>
      </c>
      <c r="CE31" s="89">
        <f t="shared" si="279"/>
        <v>0.151865591247592</v>
      </c>
      <c r="CF31" s="89">
        <f t="shared" si="279"/>
        <v>0.107445713391628</v>
      </c>
      <c r="CH31" s="89">
        <f t="shared" ref="CH31:CK31" si="280">CC31*LN(CC31)</f>
        <v>-0.257735122175302</v>
      </c>
      <c r="CI31" s="89">
        <f t="shared" si="280"/>
        <v>-0.0124879162157548</v>
      </c>
      <c r="CJ31" s="89">
        <f t="shared" si="280"/>
        <v>-0.286230103288914</v>
      </c>
      <c r="CK31" s="89">
        <f t="shared" si="280"/>
        <v>-0.239686625784217</v>
      </c>
      <c r="CL31" s="81" t="s">
        <v>170</v>
      </c>
      <c r="CR31" s="89">
        <f t="shared" ref="CR31:CU31" si="281">CM$27*BX31</f>
        <v>0.0483287186251916</v>
      </c>
      <c r="CS31" s="89">
        <f t="shared" si="281"/>
        <v>0.00187393702948213</v>
      </c>
      <c r="CT31" s="89">
        <f t="shared" si="281"/>
        <v>0.191233146659898</v>
      </c>
      <c r="CU31" s="89">
        <f t="shared" si="281"/>
        <v>0.216134891013379</v>
      </c>
      <c r="CV31" s="87">
        <f t="shared" si="14"/>
        <v>0.457570693327951</v>
      </c>
      <c r="CX31">
        <f t="shared" si="25"/>
        <v>0.119780932642545</v>
      </c>
    </row>
    <row r="32" spans="1:102">
      <c r="A32" s="45" t="s">
        <v>111</v>
      </c>
      <c r="B32" s="46">
        <v>2012</v>
      </c>
      <c r="C32" s="45" t="s">
        <v>109</v>
      </c>
      <c r="D32">
        <v>13099</v>
      </c>
      <c r="E32">
        <v>5.1185587</v>
      </c>
      <c r="F32">
        <v>107031</v>
      </c>
      <c r="G32">
        <v>381</v>
      </c>
      <c r="H32">
        <v>2718</v>
      </c>
      <c r="I32">
        <v>12</v>
      </c>
      <c r="J32">
        <v>5514</v>
      </c>
      <c r="K32">
        <v>52.704117</v>
      </c>
      <c r="L32">
        <v>418500</v>
      </c>
      <c r="M32">
        <v>5948</v>
      </c>
      <c r="N32">
        <v>56071</v>
      </c>
      <c r="P32" s="112">
        <f t="shared" ref="P32:U32" si="282">(D32-MIN(D$32:D$41))/(MAX(D$32:D$41)-MIN(D$32:D$41))+0.001</f>
        <v>0.987191491521982</v>
      </c>
      <c r="Q32" s="113">
        <f t="shared" si="282"/>
        <v>0.375491160020495</v>
      </c>
      <c r="R32" s="113">
        <f t="shared" si="282"/>
        <v>0.309044546668438</v>
      </c>
      <c r="S32" s="113">
        <f t="shared" si="282"/>
        <v>0.913280701754386</v>
      </c>
      <c r="T32" s="113">
        <f t="shared" si="282"/>
        <v>0.001</v>
      </c>
      <c r="U32" s="113">
        <f t="shared" si="282"/>
        <v>0.584333333333333</v>
      </c>
      <c r="V32" s="108" cm="1">
        <f t="array" ref="V32">(MAX(J$32:J$41-J32)/(MAX(J$32:J$41)-MIN(J$32:J$41))+0.001)</f>
        <v>0.0553862916744273</v>
      </c>
      <c r="W32" s="108" cm="1">
        <f t="array" ref="W32">(MAX(K$32:K$41-K32)/(MAX(K$32:K$41)-MIN(K$32:K$41))+0.001)</f>
        <v>0.153202267501932</v>
      </c>
      <c r="X32" s="113">
        <f t="shared" ref="X32:Z32" si="283">(L32-MIN(L$32:L$41))/(MAX(L$32:L$41)-MIN(L$32:L$41))+0.001</f>
        <v>0.001</v>
      </c>
      <c r="Y32" s="113">
        <f t="shared" si="283"/>
        <v>0.165302258251303</v>
      </c>
      <c r="Z32" s="113">
        <f t="shared" si="283"/>
        <v>0.001</v>
      </c>
      <c r="AA32" s="80"/>
      <c r="AB32" s="80">
        <f t="shared" ref="AB32:AL32" si="284">P32/SUM(P$32:P$41)</f>
        <v>0.11068881433624</v>
      </c>
      <c r="AC32" s="80">
        <f t="shared" si="284"/>
        <v>0.0945221538981659</v>
      </c>
      <c r="AD32" s="80">
        <f t="shared" si="284"/>
        <v>0.0610231386755545</v>
      </c>
      <c r="AE32" s="80">
        <f t="shared" si="284"/>
        <v>0.186680771930184</v>
      </c>
      <c r="AF32" s="80">
        <f t="shared" si="284"/>
        <v>0.000216963793109284</v>
      </c>
      <c r="AG32" s="80">
        <f t="shared" si="284"/>
        <v>0.0886248736097068</v>
      </c>
      <c r="AH32" s="80">
        <f t="shared" si="284"/>
        <v>0.0259106937627487</v>
      </c>
      <c r="AI32" s="80">
        <f t="shared" si="284"/>
        <v>0.0259075771996599</v>
      </c>
      <c r="AJ32" s="80">
        <f t="shared" si="284"/>
        <v>0.000175834345657403</v>
      </c>
      <c r="AK32" s="80">
        <f t="shared" si="284"/>
        <v>0.0314081328863594</v>
      </c>
      <c r="AL32" s="80">
        <f t="shared" si="284"/>
        <v>0.00024729308977825</v>
      </c>
      <c r="AM32" s="80"/>
      <c r="AN32" s="80">
        <f t="shared" ref="AN32:AX32" si="285">AB32*LN(AB32)</f>
        <v>-0.243629676546493</v>
      </c>
      <c r="AO32" s="80">
        <f t="shared" si="285"/>
        <v>-0.222970297498302</v>
      </c>
      <c r="AP32" s="80">
        <f t="shared" si="285"/>
        <v>-0.17065133937145</v>
      </c>
      <c r="AQ32" s="80">
        <f t="shared" si="285"/>
        <v>-0.313316648577337</v>
      </c>
      <c r="AR32" s="80">
        <f t="shared" si="285"/>
        <v>-0.0018302588419045</v>
      </c>
      <c r="AS32" s="80">
        <f t="shared" si="285"/>
        <v>-0.214768442295644</v>
      </c>
      <c r="AT32" s="80">
        <f t="shared" si="285"/>
        <v>-0.09465434265991</v>
      </c>
      <c r="AU32" s="80">
        <f t="shared" si="285"/>
        <v>-0.0946460739204708</v>
      </c>
      <c r="AV32" s="80">
        <f t="shared" si="285"/>
        <v>-0.00152025816524269</v>
      </c>
      <c r="AW32" s="80">
        <f t="shared" si="285"/>
        <v>-0.108693761474805</v>
      </c>
      <c r="AX32" s="80">
        <f t="shared" si="285"/>
        <v>-0.0020537533645906</v>
      </c>
      <c r="AY32" s="80"/>
      <c r="AZ32" s="80">
        <f t="shared" ref="AZ32:BJ32" si="286">SUM(AN32:AN41)</f>
        <v>-2.19809975981362</v>
      </c>
      <c r="BA32" s="80">
        <f t="shared" si="286"/>
        <v>-2.00253294410435</v>
      </c>
      <c r="BB32" s="80">
        <f t="shared" si="286"/>
        <v>-2.11444225608377</v>
      </c>
      <c r="BC32" s="80">
        <f t="shared" si="286"/>
        <v>-1.7069638605952</v>
      </c>
      <c r="BD32" s="80">
        <f t="shared" si="286"/>
        <v>-1.84061957911099</v>
      </c>
      <c r="BE32" s="80">
        <f t="shared" si="286"/>
        <v>-2.1791136801816</v>
      </c>
      <c r="BF32" s="80">
        <f t="shared" si="286"/>
        <v>-1.71941208945005</v>
      </c>
      <c r="BG32" s="80">
        <f t="shared" si="286"/>
        <v>-2.09625203920384</v>
      </c>
      <c r="BH32" s="80">
        <f t="shared" si="286"/>
        <v>-2.05667090097361</v>
      </c>
      <c r="BI32" s="80">
        <f t="shared" si="286"/>
        <v>-2.08923496706417</v>
      </c>
      <c r="BJ32" s="80">
        <f t="shared" si="286"/>
        <v>-1.93696832528872</v>
      </c>
      <c r="BK32" s="80"/>
      <c r="BL32" s="80">
        <f t="shared" ref="BL32:BV32" si="287">AZ$37*P32</f>
        <v>0.215598109194544</v>
      </c>
      <c r="BM32" s="80">
        <f t="shared" si="287"/>
        <v>0.213956510492579</v>
      </c>
      <c r="BN32" s="80">
        <f t="shared" si="287"/>
        <v>0.065455691688444</v>
      </c>
      <c r="BO32" s="80">
        <f t="shared" si="287"/>
        <v>0.267134307592442</v>
      </c>
      <c r="BP32" s="80">
        <f t="shared" si="287"/>
        <v>0.000509064783736972</v>
      </c>
      <c r="BQ32" s="80">
        <f t="shared" si="287"/>
        <v>0.115952501824746</v>
      </c>
      <c r="BR32" s="80">
        <f t="shared" si="287"/>
        <v>0.0273789813655598</v>
      </c>
      <c r="BS32" s="80">
        <f t="shared" si="287"/>
        <v>0.0774701341474691</v>
      </c>
      <c r="BT32" s="80">
        <f t="shared" si="287"/>
        <v>0.000203853417933007</v>
      </c>
      <c r="BU32" s="80">
        <f t="shared" si="287"/>
        <v>0.0694192710283601</v>
      </c>
      <c r="BV32" s="80">
        <f t="shared" si="287"/>
        <v>0.000376193026908512</v>
      </c>
      <c r="BW32" s="80"/>
      <c r="BX32" s="80">
        <f t="shared" si="6"/>
        <v>0.495010311375567</v>
      </c>
      <c r="BY32" s="80">
        <f t="shared" si="7"/>
        <v>0.383595874200925</v>
      </c>
      <c r="BZ32" s="80">
        <f t="shared" si="8"/>
        <v>0.104849115513029</v>
      </c>
      <c r="CA32" s="80">
        <f t="shared" si="9"/>
        <v>0.0699993174732016</v>
      </c>
      <c r="CB32" s="80"/>
      <c r="CC32" s="80">
        <f t="shared" ref="CC32:CF32" si="288">BX32/SUM(BX$32:BX$41)</f>
        <v>0.0936812921629106</v>
      </c>
      <c r="CD32" s="80">
        <f t="shared" si="288"/>
        <v>0.0754273703582488</v>
      </c>
      <c r="CE32" s="80">
        <f t="shared" si="288"/>
        <v>0.0259083909474798</v>
      </c>
      <c r="CF32" s="80">
        <f t="shared" si="288"/>
        <v>0.0143123736493225</v>
      </c>
      <c r="CG32" s="80"/>
      <c r="CH32" s="80">
        <f t="shared" ref="CH32:CK32" si="289">CC32*LN(CC32)</f>
        <v>-0.221823881534702</v>
      </c>
      <c r="CI32" s="80">
        <f t="shared" si="289"/>
        <v>-0.194948455126731</v>
      </c>
      <c r="CJ32" s="80">
        <f t="shared" si="289"/>
        <v>-0.0946482329595166</v>
      </c>
      <c r="CK32" s="80">
        <f t="shared" si="289"/>
        <v>-0.0607793671281718</v>
      </c>
      <c r="CL32" s="80"/>
      <c r="CM32">
        <f t="shared" ref="CM32:CP32" si="290">SUM(CH32:CH41)</f>
        <v>-2.284869864989</v>
      </c>
      <c r="CN32">
        <f t="shared" si="290"/>
        <v>-2.1229913367449</v>
      </c>
      <c r="CO32">
        <f t="shared" si="290"/>
        <v>-2.04851622823607</v>
      </c>
      <c r="CP32">
        <f t="shared" si="290"/>
        <v>-2.13772600177266</v>
      </c>
      <c r="CQ32" s="80"/>
      <c r="CR32" s="80">
        <f t="shared" ref="CR32:CU32" si="291">CM$37*BX32</f>
        <v>0.0401296114951292</v>
      </c>
      <c r="CS32" s="80">
        <f t="shared" si="291"/>
        <v>0.0738650991141504</v>
      </c>
      <c r="CT32" s="80">
        <f t="shared" si="291"/>
        <v>0.0370226412023594</v>
      </c>
      <c r="CU32" s="80">
        <f t="shared" si="291"/>
        <v>0.0261285118199715</v>
      </c>
      <c r="CV32" s="87">
        <f t="shared" si="14"/>
        <v>0.17714586363161</v>
      </c>
      <c r="CW32" s="80">
        <f>AVERAGE(CV32:CV41)</f>
        <v>0.466222251684511</v>
      </c>
      <c r="CX32">
        <f t="shared" si="25"/>
        <v>0.0385761263487443</v>
      </c>
    </row>
    <row r="33" spans="1:102">
      <c r="A33" s="45" t="s">
        <v>111</v>
      </c>
      <c r="B33" s="46">
        <v>2013</v>
      </c>
      <c r="C33" s="45" t="s">
        <v>109</v>
      </c>
      <c r="D33">
        <v>13100</v>
      </c>
      <c r="E33">
        <v>5.1037405</v>
      </c>
      <c r="F33">
        <v>110801</v>
      </c>
      <c r="G33">
        <v>17</v>
      </c>
      <c r="H33">
        <v>2797</v>
      </c>
      <c r="I33">
        <v>12</v>
      </c>
      <c r="J33">
        <v>5806</v>
      </c>
      <c r="K33">
        <v>56.672703</v>
      </c>
      <c r="L33">
        <v>477900</v>
      </c>
      <c r="M33">
        <v>6786</v>
      </c>
      <c r="N33">
        <v>60987</v>
      </c>
      <c r="P33" s="90">
        <f t="shared" ref="P33:U33" si="292">(D33-MIN(D$32:D$41))/(MAX(D$32:D$41)-MIN(D$32:D$41))+0.001</f>
        <v>0.987293024672556</v>
      </c>
      <c r="Q33" s="91">
        <f t="shared" si="292"/>
        <v>0.363019951644211</v>
      </c>
      <c r="R33" s="91">
        <f t="shared" si="292"/>
        <v>0.335400626393831</v>
      </c>
      <c r="S33" s="91">
        <f t="shared" si="292"/>
        <v>0.001</v>
      </c>
      <c r="T33" s="91">
        <f t="shared" si="292"/>
        <v>0.0626224648985959</v>
      </c>
      <c r="U33" s="91">
        <f t="shared" si="292"/>
        <v>0.584333333333333</v>
      </c>
      <c r="V33" s="108" cm="1">
        <f t="array" ref="V33">(MAX(J$32:J$41-J33)/(MAX(J$32:J$41)-MIN(J$32:J$41))+0.001)</f>
        <v>0.001</v>
      </c>
      <c r="W33" s="108" cm="1">
        <f t="array" ref="W33">(MAX(K$32:K$41-K33)/(MAX(K$32:K$41)-MIN(K$32:K$41))+0.001)</f>
        <v>0.001</v>
      </c>
      <c r="X33" s="91">
        <f t="shared" ref="X33:Z33" si="293">(L33-MIN(L$32:L$41))/(MAX(L$32:L$41)-MIN(L$32:L$41))+0.001</f>
        <v>0.110306913202214</v>
      </c>
      <c r="Y33" s="91">
        <f t="shared" si="293"/>
        <v>0.286610885929357</v>
      </c>
      <c r="Z33" s="91">
        <f t="shared" si="293"/>
        <v>0.0908244075353103</v>
      </c>
      <c r="AB33" s="89">
        <f t="shared" ref="AB33:AL33" si="294">P33/SUM(P$32:P$41)</f>
        <v>0.110700198737493</v>
      </c>
      <c r="AC33" s="89">
        <f t="shared" si="294"/>
        <v>0.0913827844457003</v>
      </c>
      <c r="AD33" s="89">
        <f t="shared" si="294"/>
        <v>0.0662273421645491</v>
      </c>
      <c r="AE33" s="89">
        <f t="shared" si="294"/>
        <v>0.000204406784870824</v>
      </c>
      <c r="AF33" s="89">
        <f t="shared" si="294"/>
        <v>0.0135868075182524</v>
      </c>
      <c r="AG33" s="89">
        <f t="shared" si="294"/>
        <v>0.0886248736097068</v>
      </c>
      <c r="AH33" s="89">
        <f t="shared" si="294"/>
        <v>0.000467817811581562</v>
      </c>
      <c r="AI33" s="89">
        <f t="shared" si="294"/>
        <v>0.000169107008806728</v>
      </c>
      <c r="AJ33" s="89">
        <f t="shared" si="294"/>
        <v>0.0193957439043992</v>
      </c>
      <c r="AK33" s="89">
        <f t="shared" si="294"/>
        <v>0.0544572886491435</v>
      </c>
      <c r="AL33" s="89">
        <f t="shared" si="294"/>
        <v>0.0224602483666858</v>
      </c>
      <c r="AN33" s="89">
        <f t="shared" ref="AN33:AX33" si="295">AB33*LN(AB33)</f>
        <v>-0.243643348996842</v>
      </c>
      <c r="AO33" s="89">
        <f t="shared" si="295"/>
        <v>-0.218651421318219</v>
      </c>
      <c r="AP33" s="89">
        <f t="shared" si="295"/>
        <v>-0.179784841033925</v>
      </c>
      <c r="AQ33" s="89">
        <f t="shared" si="295"/>
        <v>-0.00173651709482858</v>
      </c>
      <c r="AR33" s="89">
        <f t="shared" si="295"/>
        <v>-0.0584050115566219</v>
      </c>
      <c r="AS33" s="89">
        <f t="shared" si="295"/>
        <v>-0.214768442295644</v>
      </c>
      <c r="AT33" s="89">
        <f t="shared" si="295"/>
        <v>-0.00358696108528564</v>
      </c>
      <c r="AU33" s="89">
        <f t="shared" si="295"/>
        <v>-0.00146869079575505</v>
      </c>
      <c r="AV33" s="89">
        <f t="shared" si="295"/>
        <v>-0.0764716309780088</v>
      </c>
      <c r="AW33" s="89">
        <f t="shared" si="295"/>
        <v>-0.158489148067324</v>
      </c>
      <c r="AX33" s="89">
        <f t="shared" si="295"/>
        <v>-0.0852592885811107</v>
      </c>
      <c r="AY33" s="81" t="s">
        <v>181</v>
      </c>
      <c r="AZ33" s="108">
        <f t="shared" ref="AZ33:BJ33" si="296">-1/LN(10)*AZ32</f>
        <v>0.954622596359918</v>
      </c>
      <c r="BA33" s="108">
        <f t="shared" si="296"/>
        <v>0.869689007453992</v>
      </c>
      <c r="BB33" s="108">
        <f t="shared" si="296"/>
        <v>0.918290604120242</v>
      </c>
      <c r="BC33" s="108">
        <f t="shared" si="296"/>
        <v>0.741324985464765</v>
      </c>
      <c r="BD33" s="108">
        <f t="shared" si="296"/>
        <v>0.799370926490991</v>
      </c>
      <c r="BE33" s="108">
        <f t="shared" si="296"/>
        <v>0.946377046742756</v>
      </c>
      <c r="BF33" s="108">
        <f t="shared" si="296"/>
        <v>0.746731182565896</v>
      </c>
      <c r="BG33" s="108">
        <f t="shared" si="296"/>
        <v>0.910390693304666</v>
      </c>
      <c r="BH33" s="108">
        <f t="shared" si="296"/>
        <v>0.893200823383829</v>
      </c>
      <c r="BI33" s="108">
        <f t="shared" si="296"/>
        <v>0.90734321759529</v>
      </c>
      <c r="BJ33" s="108">
        <f t="shared" si="296"/>
        <v>0.841214655294275</v>
      </c>
      <c r="BL33" s="89">
        <f t="shared" ref="BL33:BV33" si="297">AZ$37*P33</f>
        <v>0.215620283570511</v>
      </c>
      <c r="BM33" s="89">
        <f t="shared" si="297"/>
        <v>0.206850361240837</v>
      </c>
      <c r="BN33" s="89">
        <f t="shared" si="297"/>
        <v>0.0710379142101448</v>
      </c>
      <c r="BO33" s="89">
        <f t="shared" si="297"/>
        <v>0.000292499674064376</v>
      </c>
      <c r="BP33" s="89">
        <f t="shared" si="297"/>
        <v>0.0318788915506798</v>
      </c>
      <c r="BQ33" s="89">
        <f t="shared" si="297"/>
        <v>0.115952501824746</v>
      </c>
      <c r="BR33" s="89">
        <f t="shared" si="297"/>
        <v>0.00049432775760651</v>
      </c>
      <c r="BS33" s="89">
        <f t="shared" si="297"/>
        <v>0.000505672242393489</v>
      </c>
      <c r="BT33" s="89">
        <f t="shared" si="297"/>
        <v>0.0224864412779109</v>
      </c>
      <c r="BU33" s="89">
        <f t="shared" si="297"/>
        <v>0.120363260493155</v>
      </c>
      <c r="BV33" s="89">
        <f t="shared" si="297"/>
        <v>0.0341675087878806</v>
      </c>
      <c r="BX33" s="89">
        <f t="shared" si="6"/>
        <v>0.493508559021493</v>
      </c>
      <c r="BY33" s="89">
        <f t="shared" si="7"/>
        <v>0.14812389304949</v>
      </c>
      <c r="BZ33" s="89">
        <f t="shared" si="8"/>
        <v>0.001</v>
      </c>
      <c r="CA33" s="89">
        <f t="shared" si="9"/>
        <v>0.177017210558947</v>
      </c>
      <c r="CC33" s="89">
        <f t="shared" ref="CC33:CF33" si="298">BX33/SUM(BX$32:BX$41)</f>
        <v>0.0933970837377417</v>
      </c>
      <c r="CD33" s="89">
        <f t="shared" si="298"/>
        <v>0.0291259538784752</v>
      </c>
      <c r="CE33" s="89">
        <f t="shared" si="298"/>
        <v>0.000247101664336504</v>
      </c>
      <c r="CF33" s="89">
        <f t="shared" si="298"/>
        <v>0.0361937309010244</v>
      </c>
      <c r="CH33" s="89">
        <f t="shared" ref="CH33:CK33" si="299">CC33*LN(CC33)</f>
        <v>-0.221434693567722</v>
      </c>
      <c r="CI33" s="89">
        <f t="shared" si="299"/>
        <v>-0.102993031612935</v>
      </c>
      <c r="CJ33" s="89">
        <f t="shared" si="299"/>
        <v>-0.00205235493981864</v>
      </c>
      <c r="CK33" s="89">
        <f t="shared" si="299"/>
        <v>-0.120122264318852</v>
      </c>
      <c r="CL33" s="81" t="s">
        <v>181</v>
      </c>
      <c r="CM33" s="108">
        <f t="shared" ref="CM33:CP33" si="300">-1/LN(10)*CM32</f>
        <v>0.992306374231751</v>
      </c>
      <c r="CN33" s="108">
        <f t="shared" si="300"/>
        <v>0.922003422676719</v>
      </c>
      <c r="CO33" s="108">
        <f t="shared" si="300"/>
        <v>0.889659294012187</v>
      </c>
      <c r="CP33" s="108">
        <f t="shared" si="300"/>
        <v>0.928402606390967</v>
      </c>
      <c r="CR33" s="89">
        <f t="shared" ref="CR33:CU33" si="301">CM$37*BX33</f>
        <v>0.0400078670846674</v>
      </c>
      <c r="CS33" s="89">
        <f t="shared" si="301"/>
        <v>0.0285226895728901</v>
      </c>
      <c r="CT33" s="89">
        <f t="shared" si="301"/>
        <v>0.000353103991590266</v>
      </c>
      <c r="CU33" s="89">
        <f t="shared" si="301"/>
        <v>0.0660748768043134</v>
      </c>
      <c r="CV33" s="87">
        <f t="shared" si="14"/>
        <v>0.134958537453461</v>
      </c>
      <c r="CX33">
        <f t="shared" si="25"/>
        <v>0.0342652783287788</v>
      </c>
    </row>
    <row r="34" spans="1:102">
      <c r="A34" s="45" t="s">
        <v>111</v>
      </c>
      <c r="B34" s="46">
        <v>2014</v>
      </c>
      <c r="C34" s="45" t="s">
        <v>109</v>
      </c>
      <c r="D34">
        <v>13111</v>
      </c>
      <c r="E34">
        <v>5.3322401</v>
      </c>
      <c r="F34">
        <v>115214</v>
      </c>
      <c r="G34">
        <v>18</v>
      </c>
      <c r="H34">
        <v>2876</v>
      </c>
      <c r="I34">
        <v>12</v>
      </c>
      <c r="J34">
        <v>5538</v>
      </c>
      <c r="K34">
        <v>49.133537</v>
      </c>
      <c r="L34">
        <v>547600</v>
      </c>
      <c r="M34">
        <v>7675</v>
      </c>
      <c r="N34">
        <v>63252</v>
      </c>
      <c r="P34" s="90">
        <f t="shared" ref="P34:U34" si="302">(D34-MIN(D$32:D$41))/(MAX(D$32:D$41)-MIN(D$32:D$41))+0.001</f>
        <v>0.988409889328866</v>
      </c>
      <c r="Q34" s="91">
        <f t="shared" si="302"/>
        <v>0.555328472618248</v>
      </c>
      <c r="R34" s="91">
        <f t="shared" si="302"/>
        <v>0.366251920777959</v>
      </c>
      <c r="S34" s="91">
        <f t="shared" si="302"/>
        <v>0.0035062656641604</v>
      </c>
      <c r="T34" s="91">
        <f t="shared" si="302"/>
        <v>0.124244929797192</v>
      </c>
      <c r="U34" s="91">
        <f t="shared" si="302"/>
        <v>0.584333333333333</v>
      </c>
      <c r="V34" s="108" cm="1">
        <f t="array" ref="V34">(MAX(J$32:J$41-J34)/(MAX(J$32:J$41)-MIN(J$32:J$41))+0.001)</f>
        <v>0.0509161855094058</v>
      </c>
      <c r="W34" s="108" cm="1">
        <f t="array" ref="W34">(MAX(K$32:K$41-K34)/(MAX(K$32:K$41)-MIN(K$32:K$41))+0.001)</f>
        <v>0.290140303441446</v>
      </c>
      <c r="X34" s="91">
        <f t="shared" ref="X34:Z34" si="303">(L34-MIN(L$32:L$41))/(MAX(L$32:L$41)-MIN(L$32:L$41))+0.001</f>
        <v>0.238567718761041</v>
      </c>
      <c r="Y34" s="91">
        <f t="shared" si="303"/>
        <v>0.415302258251303</v>
      </c>
      <c r="Z34" s="91">
        <f t="shared" si="303"/>
        <v>0.132210144530322</v>
      </c>
      <c r="AB34" s="89">
        <f t="shared" ref="AB34:AL34" si="304">P34/SUM(P$32:P$41)</f>
        <v>0.110825427151273</v>
      </c>
      <c r="AC34" s="89">
        <f t="shared" si="304"/>
        <v>0.139792487658006</v>
      </c>
      <c r="AD34" s="89">
        <f t="shared" si="304"/>
        <v>0.072319159139863</v>
      </c>
      <c r="AE34" s="89">
        <f t="shared" si="304"/>
        <v>0.000716704491313992</v>
      </c>
      <c r="AF34" s="89">
        <f t="shared" si="304"/>
        <v>0.0269566512433955</v>
      </c>
      <c r="AG34" s="89">
        <f t="shared" si="304"/>
        <v>0.0886248736097068</v>
      </c>
      <c r="AH34" s="89">
        <f t="shared" si="304"/>
        <v>0.0238194984790911</v>
      </c>
      <c r="AI34" s="89">
        <f t="shared" si="304"/>
        <v>0.0490647588492592</v>
      </c>
      <c r="AJ34" s="89">
        <f t="shared" si="304"/>
        <v>0.0419483987233269</v>
      </c>
      <c r="AK34" s="89">
        <f t="shared" si="304"/>
        <v>0.0789091973282783</v>
      </c>
      <c r="AL34" s="89">
        <f t="shared" si="304"/>
        <v>0.0326946551409323</v>
      </c>
      <c r="AN34" s="89">
        <f t="shared" ref="AN34:AX34" si="305">AB34*LN(AB34)</f>
        <v>-0.243793668706264</v>
      </c>
      <c r="AO34" s="89">
        <f t="shared" si="305"/>
        <v>-0.275055165684085</v>
      </c>
      <c r="AP34" s="89">
        <f t="shared" si="305"/>
        <v>-0.189958290194932</v>
      </c>
      <c r="AQ34" s="89">
        <f t="shared" si="305"/>
        <v>-0.00518954752878228</v>
      </c>
      <c r="AR34" s="89">
        <f t="shared" si="305"/>
        <v>-0.0974085389177874</v>
      </c>
      <c r="AS34" s="89">
        <f t="shared" si="305"/>
        <v>-0.214768442295644</v>
      </c>
      <c r="AT34" s="89">
        <f t="shared" si="305"/>
        <v>-0.0890194390293954</v>
      </c>
      <c r="AU34" s="89">
        <f t="shared" si="305"/>
        <v>-0.147911320918142</v>
      </c>
      <c r="AV34" s="89">
        <f t="shared" si="305"/>
        <v>-0.133031586847065</v>
      </c>
      <c r="AW34" s="89">
        <f t="shared" si="305"/>
        <v>-0.200386552066095</v>
      </c>
      <c r="AX34" s="89">
        <f t="shared" si="305"/>
        <v>-0.11183349554738</v>
      </c>
      <c r="AY34" s="109" t="s">
        <v>182</v>
      </c>
      <c r="AZ34">
        <f t="shared" ref="AZ34:BJ34" si="306">1-AZ33</f>
        <v>0.0453774036400825</v>
      </c>
      <c r="BA34">
        <f t="shared" si="306"/>
        <v>0.130310992546008</v>
      </c>
      <c r="BB34">
        <f t="shared" si="306"/>
        <v>0.0817093958797583</v>
      </c>
      <c r="BC34">
        <f t="shared" si="306"/>
        <v>0.258675014535235</v>
      </c>
      <c r="BD34">
        <f t="shared" si="306"/>
        <v>0.200629073509009</v>
      </c>
      <c r="BE34">
        <f t="shared" si="306"/>
        <v>0.0536229532572443</v>
      </c>
      <c r="BF34">
        <f t="shared" si="306"/>
        <v>0.253268817434104</v>
      </c>
      <c r="BG34">
        <f t="shared" si="306"/>
        <v>0.0896093066953337</v>
      </c>
      <c r="BH34">
        <f t="shared" si="306"/>
        <v>0.106799176616171</v>
      </c>
      <c r="BI34">
        <f t="shared" si="306"/>
        <v>0.0926567824047102</v>
      </c>
      <c r="BJ34">
        <f t="shared" si="306"/>
        <v>0.158785344705725</v>
      </c>
      <c r="BL34" s="89">
        <f t="shared" ref="BL34:BV34" si="307">AZ$37*P34</f>
        <v>0.215864201706146</v>
      </c>
      <c r="BM34" s="89">
        <f t="shared" si="307"/>
        <v>0.31642860026875</v>
      </c>
      <c r="BN34" s="89">
        <f t="shared" si="307"/>
        <v>0.0775722240213561</v>
      </c>
      <c r="BO34" s="89">
        <f t="shared" si="307"/>
        <v>0.00102558156395003</v>
      </c>
      <c r="BP34" s="89">
        <f t="shared" si="307"/>
        <v>0.0632487183176228</v>
      </c>
      <c r="BQ34" s="89">
        <f t="shared" si="307"/>
        <v>0.115952501824746</v>
      </c>
      <c r="BR34" s="89">
        <f t="shared" si="307"/>
        <v>0.0251692838087417</v>
      </c>
      <c r="BS34" s="89">
        <f t="shared" si="307"/>
        <v>0.146715897849963</v>
      </c>
      <c r="BT34" s="89">
        <f t="shared" si="307"/>
        <v>0.0486328448779186</v>
      </c>
      <c r="BU34" s="89">
        <f t="shared" si="307"/>
        <v>0.17440765981798</v>
      </c>
      <c r="BV34" s="89">
        <f t="shared" si="307"/>
        <v>0.0497365344588737</v>
      </c>
      <c r="BX34" s="89">
        <f t="shared" si="6"/>
        <v>0.609865025996251</v>
      </c>
      <c r="BY34" s="89">
        <f t="shared" si="7"/>
        <v>0.180226801706319</v>
      </c>
      <c r="BZ34" s="89">
        <f t="shared" si="8"/>
        <v>0.171885181658705</v>
      </c>
      <c r="CA34" s="89">
        <f t="shared" si="9"/>
        <v>0.272777039154773</v>
      </c>
      <c r="CC34" s="89">
        <f t="shared" ref="CC34:CF34" si="308">BX34/SUM(BX$32:BX$41)</f>
        <v>0.11541768397012</v>
      </c>
      <c r="CD34" s="89">
        <f t="shared" si="308"/>
        <v>0.0354384252674853</v>
      </c>
      <c r="CE34" s="89">
        <f t="shared" si="308"/>
        <v>0.0424731144626484</v>
      </c>
      <c r="CF34" s="89">
        <f t="shared" si="308"/>
        <v>0.05577321391503</v>
      </c>
      <c r="CH34" s="89">
        <f t="shared" ref="CH34:CK34" si="309">CC34*LN(CC34)</f>
        <v>-0.249209597306631</v>
      </c>
      <c r="CI34" s="89">
        <f t="shared" si="309"/>
        <v>-0.118362872817127</v>
      </c>
      <c r="CJ34" s="89">
        <f t="shared" si="309"/>
        <v>-0.134167641880665</v>
      </c>
      <c r="CK34" s="89">
        <f t="shared" si="309"/>
        <v>-0.160987238166915</v>
      </c>
      <c r="CL34" s="109" t="s">
        <v>182</v>
      </c>
      <c r="CM34">
        <f t="shared" ref="CM34:CP34" si="310">1-CM33</f>
        <v>0.00769362576824939</v>
      </c>
      <c r="CN34">
        <f t="shared" si="310"/>
        <v>0.0779965773232809</v>
      </c>
      <c r="CO34">
        <f t="shared" si="310"/>
        <v>0.110340705987813</v>
      </c>
      <c r="CP34">
        <f t="shared" si="310"/>
        <v>0.0715973936090335</v>
      </c>
      <c r="CR34" s="89">
        <f t="shared" ref="CR34:CU34" si="311">CM$37*BX34</f>
        <v>0.0494406803157038</v>
      </c>
      <c r="CS34" s="89">
        <f t="shared" si="311"/>
        <v>0.034704415418427</v>
      </c>
      <c r="CT34" s="89">
        <f t="shared" si="311"/>
        <v>0.0606933437389068</v>
      </c>
      <c r="CU34" s="89">
        <f t="shared" si="311"/>
        <v>0.101818965513498</v>
      </c>
      <c r="CV34" s="87">
        <f t="shared" si="14"/>
        <v>0.246657404986535</v>
      </c>
      <c r="CX34">
        <f t="shared" si="25"/>
        <v>0.0550670120273053</v>
      </c>
    </row>
    <row r="35" spans="1:102">
      <c r="A35" s="45" t="s">
        <v>111</v>
      </c>
      <c r="B35" s="46">
        <v>2015</v>
      </c>
      <c r="C35" s="45" t="s">
        <v>109</v>
      </c>
      <c r="D35">
        <v>13118</v>
      </c>
      <c r="E35">
        <v>5.3871017</v>
      </c>
      <c r="F35">
        <v>122292</v>
      </c>
      <c r="G35">
        <v>20</v>
      </c>
      <c r="H35">
        <v>2967</v>
      </c>
      <c r="I35">
        <v>13</v>
      </c>
      <c r="J35">
        <v>5466</v>
      </c>
      <c r="K35">
        <v>40.521675</v>
      </c>
      <c r="L35">
        <v>629800</v>
      </c>
      <c r="M35">
        <v>8011</v>
      </c>
      <c r="N35">
        <v>65495</v>
      </c>
      <c r="P35" s="90">
        <f t="shared" ref="P35:U35" si="312">(D35-MIN(D$32:D$41))/(MAX(D$32:D$41)-MIN(D$32:D$41))+0.001</f>
        <v>0.989120621382881</v>
      </c>
      <c r="Q35" s="91">
        <f t="shared" si="312"/>
        <v>0.601500777314927</v>
      </c>
      <c r="R35" s="91">
        <f t="shared" si="312"/>
        <v>0.415734237036933</v>
      </c>
      <c r="S35" s="91">
        <f t="shared" si="312"/>
        <v>0.0085187969924812</v>
      </c>
      <c r="T35" s="91">
        <f t="shared" si="312"/>
        <v>0.195227769110764</v>
      </c>
      <c r="U35" s="91">
        <f t="shared" si="312"/>
        <v>0.667666666666667</v>
      </c>
      <c r="V35" s="108" cm="1">
        <f t="array" ref="V35">(MAX(J$32:J$41-J35)/(MAX(J$32:J$41)-MIN(J$32:J$41))+0.001)</f>
        <v>0.0643265040044701</v>
      </c>
      <c r="W35" s="108" cm="1">
        <f t="array" ref="W35">(MAX(K$32:K$41-K35)/(MAX(K$32:K$41)-MIN(K$32:K$41))+0.001)</f>
        <v>0.620420389047181</v>
      </c>
      <c r="X35" s="91">
        <f t="shared" ref="X35:Z35" si="313">(L35-MIN(L$32:L$41))/(MAX(L$32:L$41)-MIN(L$32:L$41))+0.001</f>
        <v>0.389830820869156</v>
      </c>
      <c r="Y35" s="91">
        <f t="shared" si="313"/>
        <v>0.463941517081644</v>
      </c>
      <c r="Z35" s="91">
        <f t="shared" si="313"/>
        <v>0.17319390085695</v>
      </c>
      <c r="AB35" s="89">
        <f t="shared" ref="AB35:AL35" si="314">P35/SUM(P$32:P$41)</f>
        <v>0.110905117960043</v>
      </c>
      <c r="AC35" s="89">
        <f t="shared" si="314"/>
        <v>0.151415412922436</v>
      </c>
      <c r="AD35" s="89">
        <f t="shared" si="314"/>
        <v>0.082089809616018</v>
      </c>
      <c r="AE35" s="89">
        <f t="shared" si="314"/>
        <v>0.00174129990420033</v>
      </c>
      <c r="AF35" s="89">
        <f t="shared" si="314"/>
        <v>0.042357357306535</v>
      </c>
      <c r="AG35" s="89">
        <f t="shared" si="314"/>
        <v>0.101263902932255</v>
      </c>
      <c r="AH35" s="89">
        <f t="shared" si="314"/>
        <v>0.0300930843300638</v>
      </c>
      <c r="AI35" s="89">
        <f t="shared" si="314"/>
        <v>0.104917436194475</v>
      </c>
      <c r="AJ35" s="89">
        <f t="shared" si="314"/>
        <v>0.0685456473046161</v>
      </c>
      <c r="AK35" s="89">
        <f t="shared" si="314"/>
        <v>0.0881508636007072</v>
      </c>
      <c r="AL35" s="89">
        <f t="shared" si="314"/>
        <v>0.0428296548736629</v>
      </c>
      <c r="AN35" s="89">
        <f t="shared" ref="AN35:AX35" si="315">AB35*LN(AB35)</f>
        <v>-0.243889253017832</v>
      </c>
      <c r="AO35" s="89">
        <f t="shared" si="315"/>
        <v>-0.285831135879448</v>
      </c>
      <c r="AP35" s="89">
        <f t="shared" si="315"/>
        <v>-0.205219712906943</v>
      </c>
      <c r="AQ35" s="89">
        <f t="shared" si="315"/>
        <v>-0.0110626931212917</v>
      </c>
      <c r="AR35" s="89">
        <f t="shared" si="315"/>
        <v>-0.133917577720926</v>
      </c>
      <c r="AS35" s="89">
        <f t="shared" si="315"/>
        <v>-0.231896896604161</v>
      </c>
      <c r="AT35" s="89">
        <f t="shared" si="315"/>
        <v>-0.105429913919825</v>
      </c>
      <c r="AU35" s="89">
        <f t="shared" si="315"/>
        <v>-0.236544916976535</v>
      </c>
      <c r="AV35" s="89">
        <f t="shared" si="315"/>
        <v>-0.183719839390752</v>
      </c>
      <c r="AW35" s="89">
        <f t="shared" si="315"/>
        <v>-0.214092493713061</v>
      </c>
      <c r="AX35" s="89">
        <f t="shared" si="315"/>
        <v>-0.13493587895214</v>
      </c>
      <c r="AY35" s="109" t="s">
        <v>183</v>
      </c>
      <c r="AZ35" s="77">
        <f t="shared" ref="AZ35:BB35" si="316">AZ34/(3-SUM($AZ33:$BB33))</f>
        <v>0.176292901644137</v>
      </c>
      <c r="BA35" s="77">
        <f t="shared" si="316"/>
        <v>0.50626305493977</v>
      </c>
      <c r="BB35" s="77">
        <f t="shared" si="316"/>
        <v>0.317444043416096</v>
      </c>
      <c r="BC35" s="77">
        <f t="shared" ref="BC35:BE35" si="317">BC34/(3-SUM($BC33:$BE33))</f>
        <v>0.50431151744092</v>
      </c>
      <c r="BD35" s="77">
        <f t="shared" si="317"/>
        <v>0.391145440489817</v>
      </c>
      <c r="BE35" s="77">
        <f t="shared" si="317"/>
        <v>0.104543042069263</v>
      </c>
      <c r="BF35" s="77">
        <f>BF34/(2-SUM($BF33:$BG33))</f>
        <v>0.73865551521302</v>
      </c>
      <c r="BG35" s="77">
        <f>BG34/(2-SUM($BF33:$BG33))</f>
        <v>0.261344484786979</v>
      </c>
      <c r="BH35" s="77">
        <f t="shared" ref="BH35:BJ35" si="318">BH34/(3-SUM($BH33:$BJ33))</f>
        <v>0.298120779221135</v>
      </c>
      <c r="BI35" s="77">
        <f t="shared" si="318"/>
        <v>0.258643493759228</v>
      </c>
      <c r="BJ35" s="77">
        <f t="shared" si="318"/>
        <v>0.443235727019637</v>
      </c>
      <c r="BL35" s="89">
        <f t="shared" ref="BL35:BV35" si="319">AZ$37*P35</f>
        <v>0.216019422337913</v>
      </c>
      <c r="BM35" s="89">
        <f t="shared" si="319"/>
        <v>0.342737782071491</v>
      </c>
      <c r="BN35" s="89">
        <f t="shared" si="319"/>
        <v>0.0880525876841143</v>
      </c>
      <c r="BO35" s="89">
        <f t="shared" si="319"/>
        <v>0.00249174534372133</v>
      </c>
      <c r="BP35" s="89">
        <f t="shared" si="319"/>
        <v>0.0993835820618226</v>
      </c>
      <c r="BQ35" s="89">
        <f t="shared" si="319"/>
        <v>0.132488797007967</v>
      </c>
      <c r="BR35" s="89">
        <f t="shared" si="319"/>
        <v>0.0317983764791959</v>
      </c>
      <c r="BS35" s="89">
        <f t="shared" si="319"/>
        <v>0.313729369356129</v>
      </c>
      <c r="BT35" s="89">
        <f t="shared" si="319"/>
        <v>0.0794683452498074</v>
      </c>
      <c r="BU35" s="89">
        <f t="shared" si="319"/>
        <v>0.194833889484056</v>
      </c>
      <c r="BV35" s="89">
        <f t="shared" si="319"/>
        <v>0.0651543378054687</v>
      </c>
      <c r="BX35" s="89">
        <f t="shared" si="6"/>
        <v>0.646809792093519</v>
      </c>
      <c r="BY35" s="89">
        <f t="shared" si="7"/>
        <v>0.234364124413511</v>
      </c>
      <c r="BZ35" s="89">
        <f t="shared" si="8"/>
        <v>0.345527745835325</v>
      </c>
      <c r="CA35" s="89">
        <f t="shared" si="9"/>
        <v>0.339456572539332</v>
      </c>
      <c r="CC35" s="89">
        <f t="shared" ref="CC35:CF35" si="320">BX35/SUM(BX$32:BX$41)</f>
        <v>0.122409525043149</v>
      </c>
      <c r="CD35" s="89">
        <f t="shared" si="320"/>
        <v>0.0460835759708022</v>
      </c>
      <c r="CE35" s="89">
        <f t="shared" si="320"/>
        <v>0.0853804810703494</v>
      </c>
      <c r="CF35" s="89">
        <f t="shared" si="320"/>
        <v>0.0694068096558405</v>
      </c>
      <c r="CH35" s="89">
        <f t="shared" ref="CH35:CK35" si="321">CC35*LN(CC35)</f>
        <v>-0.257106896816875</v>
      </c>
      <c r="CI35" s="89">
        <f t="shared" si="321"/>
        <v>-0.141812926678464</v>
      </c>
      <c r="CJ35" s="89">
        <f t="shared" si="321"/>
        <v>-0.210090435962429</v>
      </c>
      <c r="CK35" s="89">
        <f t="shared" si="321"/>
        <v>-0.185161425031767</v>
      </c>
      <c r="CL35" s="109" t="s">
        <v>183</v>
      </c>
      <c r="CM35">
        <f t="shared" ref="CM35:CP35" si="322">CM34/(4-SUM($CM33:$CP33))</f>
        <v>0.0287474295168541</v>
      </c>
      <c r="CN35">
        <f t="shared" si="322"/>
        <v>0.291436206633569</v>
      </c>
      <c r="CO35">
        <f t="shared" si="322"/>
        <v>0.412290870881068</v>
      </c>
      <c r="CP35">
        <f t="shared" si="322"/>
        <v>0.26752549296851</v>
      </c>
      <c r="CR35" s="89">
        <f t="shared" ref="CR35:CU35" si="323">CM$37*BX35</f>
        <v>0.0524357272393565</v>
      </c>
      <c r="CS35" s="89">
        <f t="shared" si="323"/>
        <v>0.0451290810013705</v>
      </c>
      <c r="CT35" s="89">
        <f t="shared" si="323"/>
        <v>0.12200722625964</v>
      </c>
      <c r="CU35" s="89">
        <f t="shared" si="323"/>
        <v>0.126708307853952</v>
      </c>
      <c r="CV35" s="87">
        <f t="shared" si="14"/>
        <v>0.346280342354319</v>
      </c>
      <c r="CX35">
        <f t="shared" ref="CX35:CX66" si="324">MEDIAN(CR35:CU35)</f>
        <v>0.0872214767494982</v>
      </c>
    </row>
    <row r="36" spans="1:102">
      <c r="A36" s="45" t="s">
        <v>111</v>
      </c>
      <c r="B36" s="46">
        <v>2016</v>
      </c>
      <c r="C36" s="45" t="s">
        <v>109</v>
      </c>
      <c r="D36">
        <v>13129</v>
      </c>
      <c r="E36">
        <v>5.4215858</v>
      </c>
      <c r="F36">
        <v>126860</v>
      </c>
      <c r="G36">
        <v>27</v>
      </c>
      <c r="H36">
        <v>3600</v>
      </c>
      <c r="I36">
        <v>13</v>
      </c>
      <c r="J36">
        <v>5202</v>
      </c>
      <c r="K36">
        <v>42.521675</v>
      </c>
      <c r="L36">
        <v>714300</v>
      </c>
      <c r="M36">
        <v>8753</v>
      </c>
      <c r="N36">
        <v>69592</v>
      </c>
      <c r="P36" s="90">
        <f t="shared" ref="P36:U36" si="325">(D36-MIN(D$32:D$41))/(MAX(D$32:D$41)-MIN(D$32:D$41))+0.001</f>
        <v>0.990237486039192</v>
      </c>
      <c r="Q36" s="91">
        <f t="shared" si="325"/>
        <v>0.630523087498931</v>
      </c>
      <c r="R36" s="91">
        <f t="shared" si="325"/>
        <v>0.447669136820911</v>
      </c>
      <c r="S36" s="91">
        <f t="shared" si="325"/>
        <v>0.026062656641604</v>
      </c>
      <c r="T36" s="91">
        <f t="shared" si="325"/>
        <v>0.68898751950078</v>
      </c>
      <c r="U36" s="91">
        <f t="shared" si="325"/>
        <v>0.667666666666667</v>
      </c>
      <c r="V36" s="108" cm="1">
        <f t="array" ref="V36">(MAX(J$32:J$41-J36)/(MAX(J$32:J$41)-MIN(J$32:J$41))+0.001)</f>
        <v>0.113497671819706</v>
      </c>
      <c r="W36" s="108" cm="1">
        <f t="array" ref="W36">(MAX(K$32:K$41-K36)/(MAX(K$32:K$41)-MIN(K$32:K$41))+0.001)</f>
        <v>0.543716864163542</v>
      </c>
      <c r="X36" s="91">
        <f t="shared" ref="X36:Z36" si="326">(L36-MIN(L$32:L$41))/(MAX(L$32:L$41)-MIN(L$32:L$41))+0.001</f>
        <v>0.545326345542339</v>
      </c>
      <c r="Y36" s="91">
        <f t="shared" si="326"/>
        <v>0.571353213665316</v>
      </c>
      <c r="Z36" s="91">
        <f t="shared" si="326"/>
        <v>0.248053664419229</v>
      </c>
      <c r="AB36" s="89">
        <f t="shared" ref="AB36:AL36" si="327">P36/SUM(P$32:P$41)</f>
        <v>0.111030346373823</v>
      </c>
      <c r="AC36" s="89">
        <f t="shared" si="327"/>
        <v>0.158721180838632</v>
      </c>
      <c r="AD36" s="89">
        <f t="shared" si="327"/>
        <v>0.088395592517272</v>
      </c>
      <c r="AE36" s="89">
        <f t="shared" si="327"/>
        <v>0.00532738384930251</v>
      </c>
      <c r="AF36" s="89">
        <f t="shared" si="327"/>
        <v>0.149485345635846</v>
      </c>
      <c r="AG36" s="89">
        <f t="shared" si="327"/>
        <v>0.101263902932255</v>
      </c>
      <c r="AH36" s="89">
        <f t="shared" si="327"/>
        <v>0.0530962324502971</v>
      </c>
      <c r="AI36" s="89">
        <f t="shared" si="327"/>
        <v>0.0919463325364704</v>
      </c>
      <c r="AJ36" s="89">
        <f t="shared" si="327"/>
        <v>0.0958871011381797</v>
      </c>
      <c r="AK36" s="89">
        <f t="shared" si="327"/>
        <v>0.108559543285654</v>
      </c>
      <c r="AL36" s="89">
        <f t="shared" si="327"/>
        <v>0.0613419571050483</v>
      </c>
      <c r="AN36" s="89">
        <f t="shared" ref="AN36:AX36" si="328">AB36*LN(AB36)</f>
        <v>-0.244039341259649</v>
      </c>
      <c r="AO36" s="89">
        <f t="shared" si="328"/>
        <v>-0.292143188842584</v>
      </c>
      <c r="AP36" s="89">
        <f t="shared" si="328"/>
        <v>-0.214441799879592</v>
      </c>
      <c r="AQ36" s="89">
        <f t="shared" si="328"/>
        <v>-0.0278882950562483</v>
      </c>
      <c r="AR36" s="89">
        <f t="shared" si="328"/>
        <v>-0.284105407108958</v>
      </c>
      <c r="AS36" s="89">
        <f t="shared" si="328"/>
        <v>-0.231896896604161</v>
      </c>
      <c r="AT36" s="89">
        <f t="shared" si="328"/>
        <v>-0.155871917902687</v>
      </c>
      <c r="AU36" s="89">
        <f t="shared" si="328"/>
        <v>-0.219434539604129</v>
      </c>
      <c r="AV36" s="89">
        <f t="shared" si="328"/>
        <v>-0.224815344857978</v>
      </c>
      <c r="AW36" s="89">
        <f t="shared" si="328"/>
        <v>-0.241051740321714</v>
      </c>
      <c r="AX36" s="89">
        <f t="shared" si="328"/>
        <v>-0.171223265975259</v>
      </c>
      <c r="AY36" s="77" t="s">
        <v>184</v>
      </c>
      <c r="AZ36" s="110">
        <v>0.26049795615013</v>
      </c>
      <c r="BA36" s="110">
        <v>0.633345720302242</v>
      </c>
      <c r="BB36" s="110">
        <v>0.106156323547628</v>
      </c>
      <c r="BC36" s="110">
        <v>0.0806878306878307</v>
      </c>
      <c r="BD36" s="110">
        <v>0.626984126984127</v>
      </c>
      <c r="BE36" s="110">
        <v>0.292328042328042</v>
      </c>
      <c r="BF36" s="110">
        <v>0.25</v>
      </c>
      <c r="BG36" s="110">
        <v>0.75</v>
      </c>
      <c r="BH36" s="110">
        <v>0.10958605664488</v>
      </c>
      <c r="BI36" s="110">
        <v>0.581263616557734</v>
      </c>
      <c r="BJ36" s="110">
        <v>0.309150326797386</v>
      </c>
      <c r="BL36" s="89">
        <f t="shared" ref="BL36:BV36" si="329">AZ$37*P36</f>
        <v>0.216263340473548</v>
      </c>
      <c r="BM36" s="89">
        <f t="shared" si="329"/>
        <v>0.359274821753234</v>
      </c>
      <c r="BN36" s="89">
        <f t="shared" si="329"/>
        <v>0.0948164053178357</v>
      </c>
      <c r="BO36" s="89">
        <f t="shared" si="329"/>
        <v>0.0076233185729209</v>
      </c>
      <c r="BP36" s="89">
        <f t="shared" si="329"/>
        <v>0.350739282612137</v>
      </c>
      <c r="BQ36" s="89">
        <f t="shared" si="329"/>
        <v>0.132488797007967</v>
      </c>
      <c r="BR36" s="89">
        <f t="shared" si="329"/>
        <v>0.0561050496041949</v>
      </c>
      <c r="BS36" s="89">
        <f t="shared" si="329"/>
        <v>0.274942525928735</v>
      </c>
      <c r="BT36" s="89">
        <f t="shared" si="329"/>
        <v>0.111166639427722</v>
      </c>
      <c r="BU36" s="89">
        <f t="shared" si="329"/>
        <v>0.239941813329973</v>
      </c>
      <c r="BV36" s="89">
        <f t="shared" si="329"/>
        <v>0.093316058853618</v>
      </c>
      <c r="BX36" s="89">
        <f t="shared" si="6"/>
        <v>0.670354567544619</v>
      </c>
      <c r="BY36" s="89">
        <f t="shared" si="7"/>
        <v>0.490851398193025</v>
      </c>
      <c r="BZ36" s="89">
        <f t="shared" si="8"/>
        <v>0.331047575532929</v>
      </c>
      <c r="CA36" s="89">
        <f t="shared" si="9"/>
        <v>0.444424511611313</v>
      </c>
      <c r="CC36" s="89">
        <f t="shared" ref="CC36:CF36" si="330">BX36/SUM(BX$32:BX$41)</f>
        <v>0.126865401895118</v>
      </c>
      <c r="CD36" s="89">
        <f t="shared" si="330"/>
        <v>0.0965172794923671</v>
      </c>
      <c r="CE36" s="89">
        <f t="shared" si="330"/>
        <v>0.0818024068887514</v>
      </c>
      <c r="CF36" s="89">
        <f t="shared" si="330"/>
        <v>0.0908690241377554</v>
      </c>
      <c r="CH36" s="89">
        <f t="shared" ref="CH36:CK36" si="331">CC36*LN(CC36)</f>
        <v>-0.26192993483676</v>
      </c>
      <c r="CI36" s="89">
        <f t="shared" si="331"/>
        <v>-0.225660606198247</v>
      </c>
      <c r="CJ36" s="89">
        <f t="shared" si="331"/>
        <v>-0.204788121962508</v>
      </c>
      <c r="CK36" s="89">
        <f t="shared" si="331"/>
        <v>-0.217934461364359</v>
      </c>
      <c r="CL36" s="77" t="s">
        <v>184</v>
      </c>
      <c r="CM36" s="111">
        <v>0.133389037433155</v>
      </c>
      <c r="CN36" s="111">
        <v>0.0936831550802139</v>
      </c>
      <c r="CO36" s="111">
        <v>0.293917112299465</v>
      </c>
      <c r="CP36" s="111">
        <v>0.479010695187166</v>
      </c>
      <c r="CR36" s="89">
        <f t="shared" ref="CR36:CU36" si="332">CM$37*BX36</f>
        <v>0.0543444605927428</v>
      </c>
      <c r="CS36" s="89">
        <f t="shared" si="332"/>
        <v>0.0945181885842078</v>
      </c>
      <c r="CT36" s="89">
        <f t="shared" si="332"/>
        <v>0.116894220326958</v>
      </c>
      <c r="CU36" s="89">
        <f t="shared" si="332"/>
        <v>0.165889490410629</v>
      </c>
      <c r="CV36" s="87">
        <f t="shared" si="14"/>
        <v>0.431646359914537</v>
      </c>
      <c r="CX36">
        <f t="shared" si="324"/>
        <v>0.105706204455583</v>
      </c>
    </row>
    <row r="37" spans="1:102">
      <c r="A37" s="45" t="s">
        <v>111</v>
      </c>
      <c r="B37" s="46">
        <v>2017</v>
      </c>
      <c r="C37" s="45" t="s">
        <v>109</v>
      </c>
      <c r="D37">
        <v>13094</v>
      </c>
      <c r="E37">
        <v>4.673591</v>
      </c>
      <c r="F37">
        <v>147740</v>
      </c>
      <c r="G37">
        <v>49</v>
      </c>
      <c r="H37">
        <v>3700</v>
      </c>
      <c r="I37">
        <v>14</v>
      </c>
      <c r="J37">
        <v>4835</v>
      </c>
      <c r="K37">
        <v>38.944584</v>
      </c>
      <c r="L37">
        <v>809600</v>
      </c>
      <c r="M37">
        <v>9495</v>
      </c>
      <c r="N37">
        <v>72620</v>
      </c>
      <c r="P37" s="90">
        <f t="shared" ref="P37:U37" si="333">(D37-MIN(D$32:D$41))/(MAX(D$32:D$41)-MIN(D$32:D$41))+0.001</f>
        <v>0.986683825769114</v>
      </c>
      <c r="Q37" s="91">
        <f t="shared" si="333"/>
        <v>0.001</v>
      </c>
      <c r="R37" s="91">
        <f t="shared" si="333"/>
        <v>0.593641270684629</v>
      </c>
      <c r="S37" s="91">
        <f t="shared" si="333"/>
        <v>0.0812005012531328</v>
      </c>
      <c r="T37" s="91">
        <f t="shared" si="333"/>
        <v>0.766990639625585</v>
      </c>
      <c r="U37" s="91">
        <f t="shared" si="333"/>
        <v>0.751</v>
      </c>
      <c r="V37" s="108" cm="1">
        <f t="array" ref="V37">(MAX(J$32:J$41-J37)/(MAX(J$32:J$41)-MIN(J$32:J$41))+0.001)</f>
        <v>0.181853045259825</v>
      </c>
      <c r="W37" s="108" cm="1">
        <f t="array" ref="W37">(MAX(K$32:K$41-K37)/(MAX(K$32:K$41)-MIN(K$32:K$41))+0.001)</f>
        <v>0.680904608428314</v>
      </c>
      <c r="X37" s="91">
        <f t="shared" ref="X37:Z37" si="334">(L37-MIN(L$32:L$41))/(MAX(L$32:L$41)-MIN(L$32:L$41))+0.001</f>
        <v>0.720695854434107</v>
      </c>
      <c r="Y37" s="91">
        <f t="shared" si="334"/>
        <v>0.678764910248987</v>
      </c>
      <c r="Z37" s="91">
        <f t="shared" si="334"/>
        <v>0.303380821867748</v>
      </c>
      <c r="AB37" s="89">
        <f t="shared" ref="AB37:AL37" si="335">P37/SUM(P$32:P$41)</f>
        <v>0.110631892329976</v>
      </c>
      <c r="AC37" s="89">
        <f t="shared" si="335"/>
        <v>0.000251729371985766</v>
      </c>
      <c r="AD37" s="89">
        <f t="shared" si="335"/>
        <v>0.117218873379396</v>
      </c>
      <c r="AE37" s="89">
        <f t="shared" si="335"/>
        <v>0.0165979333910522</v>
      </c>
      <c r="AF37" s="89">
        <f t="shared" si="335"/>
        <v>0.166409198452483</v>
      </c>
      <c r="AG37" s="89">
        <f t="shared" si="335"/>
        <v>0.113902932254803</v>
      </c>
      <c r="AH37" s="89">
        <f t="shared" si="335"/>
        <v>0.0850740936628941</v>
      </c>
      <c r="AI37" s="89">
        <f t="shared" si="335"/>
        <v>0.115145741614028</v>
      </c>
      <c r="AJ37" s="89">
        <f t="shared" si="335"/>
        <v>0.126723083982424</v>
      </c>
      <c r="AK37" s="89">
        <f t="shared" si="335"/>
        <v>0.128968222970602</v>
      </c>
      <c r="AL37" s="89">
        <f t="shared" si="335"/>
        <v>0.0750239808191402</v>
      </c>
      <c r="AN37" s="89">
        <f t="shared" ref="AN37:AX37" si="336">AB37*LN(AB37)</f>
        <v>-0.243561296728965</v>
      </c>
      <c r="AO37" s="89">
        <f t="shared" si="336"/>
        <v>-0.00208612056742566</v>
      </c>
      <c r="AP37" s="89">
        <f t="shared" si="336"/>
        <v>-0.251283549932689</v>
      </c>
      <c r="AQ37" s="89">
        <f t="shared" si="336"/>
        <v>-0.0680262496762672</v>
      </c>
      <c r="AR37" s="89">
        <f t="shared" si="336"/>
        <v>-0.298422526335942</v>
      </c>
      <c r="AS37" s="89">
        <f t="shared" si="336"/>
        <v>-0.247443716970135</v>
      </c>
      <c r="AT37" s="89">
        <f t="shared" si="336"/>
        <v>-0.209642364551373</v>
      </c>
      <c r="AU37" s="89">
        <f t="shared" si="336"/>
        <v>-0.248894041732447</v>
      </c>
      <c r="AV37" s="89">
        <f t="shared" si="336"/>
        <v>-0.261778339263001</v>
      </c>
      <c r="AW37" s="89">
        <f t="shared" si="336"/>
        <v>-0.26415132640031</v>
      </c>
      <c r="AX37" s="89">
        <f t="shared" si="336"/>
        <v>-0.19430816948426</v>
      </c>
      <c r="AY37" s="77" t="s">
        <v>185</v>
      </c>
      <c r="AZ37">
        <f t="shared" ref="AZ37:BJ37" si="337">AVERAGE(AZ35:AZ36)</f>
        <v>0.218395428897133</v>
      </c>
      <c r="BA37">
        <f t="shared" si="337"/>
        <v>0.569804387621006</v>
      </c>
      <c r="BB37">
        <f t="shared" si="337"/>
        <v>0.211800183481862</v>
      </c>
      <c r="BC37">
        <f t="shared" si="337"/>
        <v>0.292499674064376</v>
      </c>
      <c r="BD37">
        <f t="shared" si="337"/>
        <v>0.509064783736972</v>
      </c>
      <c r="BE37">
        <f t="shared" si="337"/>
        <v>0.198435542198653</v>
      </c>
      <c r="BF37">
        <f t="shared" si="337"/>
        <v>0.49432775760651</v>
      </c>
      <c r="BG37">
        <f t="shared" si="337"/>
        <v>0.505672242393489</v>
      </c>
      <c r="BH37">
        <f t="shared" si="337"/>
        <v>0.203853417933007</v>
      </c>
      <c r="BI37">
        <f t="shared" si="337"/>
        <v>0.419953555158481</v>
      </c>
      <c r="BJ37">
        <f t="shared" si="337"/>
        <v>0.376193026908512</v>
      </c>
      <c r="BL37" s="89">
        <f t="shared" ref="BL37:BV37" si="338">AZ$37*P37</f>
        <v>0.21548723731471</v>
      </c>
      <c r="BM37" s="89">
        <f t="shared" si="338"/>
        <v>0.000569804387621006</v>
      </c>
      <c r="BN37" s="89">
        <f t="shared" si="338"/>
        <v>0.12573333005341</v>
      </c>
      <c r="BO37" s="89">
        <f t="shared" si="338"/>
        <v>0.0237511201504053</v>
      </c>
      <c r="BP37" s="89">
        <f t="shared" si="338"/>
        <v>0.39044792408928</v>
      </c>
      <c r="BQ37" s="89">
        <f t="shared" si="338"/>
        <v>0.149025092191188</v>
      </c>
      <c r="BR37" s="89">
        <f t="shared" si="338"/>
        <v>0.0898950080772045</v>
      </c>
      <c r="BS37" s="89">
        <f t="shared" si="338"/>
        <v>0.344314560200006</v>
      </c>
      <c r="BT37" s="89">
        <f t="shared" si="338"/>
        <v>0.146916313216542</v>
      </c>
      <c r="BU37" s="89">
        <f t="shared" si="338"/>
        <v>0.285049737175889</v>
      </c>
      <c r="BV37" s="89">
        <f t="shared" si="338"/>
        <v>0.11412974968442</v>
      </c>
      <c r="BX37" s="89">
        <f t="shared" si="6"/>
        <v>0.341790371755741</v>
      </c>
      <c r="BY37" s="89">
        <f t="shared" si="7"/>
        <v>0.563224136430874</v>
      </c>
      <c r="BZ37" s="89">
        <f t="shared" si="8"/>
        <v>0.434209568277211</v>
      </c>
      <c r="CA37" s="89">
        <f t="shared" si="9"/>
        <v>0.546095800076851</v>
      </c>
      <c r="CC37" s="89">
        <f t="shared" ref="CC37:CF37" si="339">BX37/SUM(BX$32:BX$41)</f>
        <v>0.0646842357403462</v>
      </c>
      <c r="CD37" s="89">
        <f t="shared" si="339"/>
        <v>0.110748103382948</v>
      </c>
      <c r="CE37" s="89">
        <f t="shared" si="339"/>
        <v>0.107293906992134</v>
      </c>
      <c r="CF37" s="89">
        <f t="shared" si="339"/>
        <v>0.111657190686435</v>
      </c>
      <c r="CH37" s="89">
        <f t="shared" ref="CH37:CK37" si="340">CC37*LN(CC37)</f>
        <v>-0.177120816702087</v>
      </c>
      <c r="CI37" s="89">
        <f t="shared" si="340"/>
        <v>-0.243700868741969</v>
      </c>
      <c r="CJ37" s="89">
        <f t="shared" si="340"/>
        <v>-0.239499679798527</v>
      </c>
      <c r="CK37" s="89">
        <f t="shared" si="340"/>
        <v>-0.244788504317154</v>
      </c>
      <c r="CL37" s="77" t="s">
        <v>185</v>
      </c>
      <c r="CM37">
        <f t="shared" ref="CM37:CP37" si="341">AVERAGE(CM35:CM36)</f>
        <v>0.0810682334750045</v>
      </c>
      <c r="CN37">
        <f t="shared" si="341"/>
        <v>0.192559680856891</v>
      </c>
      <c r="CO37">
        <f t="shared" si="341"/>
        <v>0.353103991590267</v>
      </c>
      <c r="CP37">
        <f t="shared" si="341"/>
        <v>0.373268094077838</v>
      </c>
      <c r="CR37" s="89">
        <f t="shared" ref="CR37:CU37" si="342">CM$37*BX37</f>
        <v>0.027708341657003</v>
      </c>
      <c r="CS37" s="89">
        <f t="shared" si="342"/>
        <v>0.108454259962027</v>
      </c>
      <c r="CT37" s="89">
        <f t="shared" si="342"/>
        <v>0.15332113174537</v>
      </c>
      <c r="CU37" s="89">
        <f t="shared" si="342"/>
        <v>0.203840138478598</v>
      </c>
      <c r="CV37" s="87">
        <f t="shared" si="14"/>
        <v>0.493323871842998</v>
      </c>
      <c r="CX37">
        <f t="shared" si="324"/>
        <v>0.130887695853698</v>
      </c>
    </row>
    <row r="38" spans="1:102">
      <c r="A38" s="45" t="s">
        <v>111</v>
      </c>
      <c r="B38" s="46">
        <v>2018</v>
      </c>
      <c r="C38" s="45" t="s">
        <v>109</v>
      </c>
      <c r="D38">
        <v>13141</v>
      </c>
      <c r="E38">
        <v>4.7610532</v>
      </c>
      <c r="F38">
        <v>167163</v>
      </c>
      <c r="G38">
        <v>409</v>
      </c>
      <c r="H38">
        <v>3800</v>
      </c>
      <c r="I38">
        <v>15</v>
      </c>
      <c r="J38">
        <v>4771</v>
      </c>
      <c r="K38">
        <v>36.162483</v>
      </c>
      <c r="L38">
        <v>961924</v>
      </c>
      <c r="M38">
        <v>10237</v>
      </c>
      <c r="N38">
        <v>82515</v>
      </c>
      <c r="P38" s="90">
        <f t="shared" ref="P38:U38" si="343">(D38-MIN(D$32:D$41))/(MAX(D$32:D$41)-MIN(D$32:D$41))+0.001</f>
        <v>0.991455883846076</v>
      </c>
      <c r="Q38" s="91">
        <f t="shared" si="343"/>
        <v>0.0746094344284867</v>
      </c>
      <c r="R38" s="91">
        <f t="shared" si="343"/>
        <v>0.729427513789753</v>
      </c>
      <c r="S38" s="91">
        <f t="shared" si="343"/>
        <v>0.983456140350877</v>
      </c>
      <c r="T38" s="91">
        <f t="shared" si="343"/>
        <v>0.84499375975039</v>
      </c>
      <c r="U38" s="91">
        <f t="shared" si="343"/>
        <v>0.834333333333333</v>
      </c>
      <c r="V38" s="108" cm="1">
        <f t="array" ref="V38">(MAX(J$32:J$41-J38)/(MAX(J$32:J$41)-MIN(J$32:J$41))+0.001)</f>
        <v>0.193773328366549</v>
      </c>
      <c r="W38" s="108" cm="1">
        <f t="array" ref="W38">(MAX(K$32:K$41-K38)/(MAX(K$32:K$41)-MIN(K$32:K$41))+0.001)</f>
        <v>0.787603085069463</v>
      </c>
      <c r="X38" s="91">
        <f t="shared" ref="X38:Z38" si="344">(L38-MIN(L$32:L$41))/(MAX(L$32:L$41)-MIN(L$32:L$41))+0.001</f>
        <v>1.001</v>
      </c>
      <c r="Y38" s="91">
        <f t="shared" si="344"/>
        <v>0.786176606832658</v>
      </c>
      <c r="Z38" s="91">
        <f t="shared" si="344"/>
        <v>0.484180763397833</v>
      </c>
      <c r="AB38" s="89">
        <f t="shared" ref="AB38:AL38" si="345">P38/SUM(P$32:P$41)</f>
        <v>0.111166959188857</v>
      </c>
      <c r="AC38" s="89">
        <f t="shared" si="345"/>
        <v>0.0187813860728961</v>
      </c>
      <c r="AD38" s="89">
        <f t="shared" si="345"/>
        <v>0.144030874537683</v>
      </c>
      <c r="AE38" s="89">
        <f t="shared" si="345"/>
        <v>0.201025107710593</v>
      </c>
      <c r="AF38" s="89">
        <f t="shared" si="345"/>
        <v>0.18333305126912</v>
      </c>
      <c r="AG38" s="89">
        <f t="shared" si="345"/>
        <v>0.126541961577351</v>
      </c>
      <c r="AH38" s="89">
        <f t="shared" si="345"/>
        <v>0.0906506144193143</v>
      </c>
      <c r="AI38" s="89">
        <f t="shared" si="345"/>
        <v>0.133189201843048</v>
      </c>
      <c r="AJ38" s="89">
        <f t="shared" si="345"/>
        <v>0.17601018000306</v>
      </c>
      <c r="AK38" s="89">
        <f t="shared" si="345"/>
        <v>0.149376902655549</v>
      </c>
      <c r="AL38" s="89">
        <f t="shared" si="345"/>
        <v>0.119734556991842</v>
      </c>
      <c r="AN38" s="89">
        <f t="shared" ref="AN38:AX38" si="346">AB38*LN(AB38)</f>
        <v>-0.244202912806559</v>
      </c>
      <c r="AO38" s="89">
        <f t="shared" si="346"/>
        <v>-0.0746539249458564</v>
      </c>
      <c r="AP38" s="89">
        <f t="shared" si="346"/>
        <v>-0.279092600249857</v>
      </c>
      <c r="AQ38" s="89">
        <f t="shared" si="346"/>
        <v>-0.322509699352429</v>
      </c>
      <c r="AR38" s="89">
        <f t="shared" si="346"/>
        <v>-0.311015506617379</v>
      </c>
      <c r="AS38" s="89">
        <f t="shared" si="346"/>
        <v>-0.261585178377328</v>
      </c>
      <c r="AT38" s="89">
        <f t="shared" si="346"/>
        <v>-0.217628788477841</v>
      </c>
      <c r="AU38" s="89">
        <f t="shared" si="346"/>
        <v>-0.268507378657296</v>
      </c>
      <c r="AV38" s="89">
        <f t="shared" si="346"/>
        <v>-0.305767251103663</v>
      </c>
      <c r="AW38" s="89">
        <f t="shared" si="346"/>
        <v>-0.284007708689262</v>
      </c>
      <c r="AX38" s="89">
        <f t="shared" si="346"/>
        <v>-0.254133964421027</v>
      </c>
      <c r="BL38" s="89">
        <f t="shared" ref="BL38:BV38" si="347">AZ$37*P38</f>
        <v>0.21652943298515</v>
      </c>
      <c r="BM38" s="89">
        <f t="shared" si="347"/>
        <v>0.0425127830952735</v>
      </c>
      <c r="BN38" s="89">
        <f t="shared" si="347"/>
        <v>0.154492881257388</v>
      </c>
      <c r="BO38" s="89">
        <f t="shared" si="347"/>
        <v>0.28766060050924</v>
      </c>
      <c r="BP38" s="89">
        <f t="shared" si="347"/>
        <v>0.430156565566423</v>
      </c>
      <c r="BQ38" s="89">
        <f t="shared" si="347"/>
        <v>0.165561387374409</v>
      </c>
      <c r="BR38" s="89">
        <f t="shared" si="347"/>
        <v>0.0957875348953861</v>
      </c>
      <c r="BS38" s="89">
        <f t="shared" si="347"/>
        <v>0.398269018143105</v>
      </c>
      <c r="BT38" s="89">
        <f t="shared" si="347"/>
        <v>0.20405727135094</v>
      </c>
      <c r="BU38" s="89">
        <f t="shared" si="347"/>
        <v>0.330157661021806</v>
      </c>
      <c r="BV38" s="89">
        <f t="shared" si="347"/>
        <v>0.182145426953505</v>
      </c>
      <c r="BX38" s="89">
        <f t="shared" si="6"/>
        <v>0.413535097337812</v>
      </c>
      <c r="BY38" s="89">
        <f t="shared" si="7"/>
        <v>0.883378553450073</v>
      </c>
      <c r="BZ38" s="89">
        <f t="shared" si="8"/>
        <v>0.494056553038492</v>
      </c>
      <c r="CA38" s="89">
        <f t="shared" si="9"/>
        <v>0.716360359326251</v>
      </c>
      <c r="CC38" s="89">
        <f t="shared" ref="CC38:CF38" si="348">BX38/SUM(BX$32:BX$41)</f>
        <v>0.0782620106754272</v>
      </c>
      <c r="CD38" s="89">
        <f t="shared" si="348"/>
        <v>0.173700828916402</v>
      </c>
      <c r="CE38" s="89">
        <f t="shared" si="348"/>
        <v>0.122082196532168</v>
      </c>
      <c r="CF38" s="89">
        <f t="shared" si="348"/>
        <v>0.146470244287244</v>
      </c>
      <c r="CH38" s="89">
        <f t="shared" ref="CH38:CK38" si="349">CC38*LN(CC38)</f>
        <v>-0.199387574437815</v>
      </c>
      <c r="CI38" s="89">
        <f t="shared" si="349"/>
        <v>-0.304049549754299</v>
      </c>
      <c r="CJ38" s="89">
        <f t="shared" si="349"/>
        <v>-0.256746272021439</v>
      </c>
      <c r="CK38" s="89">
        <f t="shared" si="349"/>
        <v>-0.281359523106901</v>
      </c>
      <c r="CR38" s="89">
        <f t="shared" ref="CR38:CU38" si="350">CM$37*BX38</f>
        <v>0.0335245598210904</v>
      </c>
      <c r="CS38" s="89">
        <f t="shared" si="350"/>
        <v>0.170103092328168</v>
      </c>
      <c r="CT38" s="89">
        <f t="shared" si="350"/>
        <v>0.17445334094922</v>
      </c>
      <c r="CU38" s="89">
        <f t="shared" si="350"/>
        <v>0.267394465998625</v>
      </c>
      <c r="CV38" s="87">
        <f t="shared" si="14"/>
        <v>0.645475459097103</v>
      </c>
      <c r="CX38">
        <f t="shared" si="324"/>
        <v>0.172278216638694</v>
      </c>
    </row>
    <row r="39" spans="1:102">
      <c r="A39" s="45" t="s">
        <v>111</v>
      </c>
      <c r="B39" s="46">
        <v>2019</v>
      </c>
      <c r="C39" s="45" t="s">
        <v>109</v>
      </c>
      <c r="D39">
        <v>13188</v>
      </c>
      <c r="E39">
        <v>4.8485154</v>
      </c>
      <c r="F39">
        <v>186586</v>
      </c>
      <c r="G39">
        <v>416</v>
      </c>
      <c r="H39">
        <v>3900</v>
      </c>
      <c r="I39">
        <v>16</v>
      </c>
      <c r="J39">
        <v>4613</v>
      </c>
      <c r="K39">
        <v>33.380383</v>
      </c>
      <c r="L39">
        <v>941383</v>
      </c>
      <c r="M39">
        <v>10979</v>
      </c>
      <c r="N39">
        <v>93090</v>
      </c>
      <c r="P39" s="90">
        <f t="shared" ref="P39:U39" si="351">(D39-MIN(D$32:D$41))/(MAX(D$32:D$41)-MIN(D$32:D$41))+0.001</f>
        <v>0.996227941923038</v>
      </c>
      <c r="Q39" s="91">
        <f t="shared" si="351"/>
        <v>0.148218868856973</v>
      </c>
      <c r="R39" s="91">
        <f t="shared" si="351"/>
        <v>0.865213756894876</v>
      </c>
      <c r="S39" s="91">
        <f t="shared" si="351"/>
        <v>1.001</v>
      </c>
      <c r="T39" s="91">
        <f t="shared" si="351"/>
        <v>0.922996879875195</v>
      </c>
      <c r="U39" s="91">
        <f t="shared" si="351"/>
        <v>0.917666666666667</v>
      </c>
      <c r="V39" s="108" cm="1">
        <f t="array" ref="V39">(MAX(J$32:J$41-J39)/(MAX(J$32:J$41)-MIN(J$32:J$41))+0.001)</f>
        <v>0.223201527286273</v>
      </c>
      <c r="W39" s="108" cm="1">
        <f t="array" ref="W39">(MAX(K$32:K$41-K39)/(MAX(K$32:K$41)-MIN(K$32:K$41))+0.001)</f>
        <v>0.89430152335885</v>
      </c>
      <c r="X39" s="91">
        <f t="shared" ref="X39:Z39" si="352">(L39-MIN(L$32:L$41))/(MAX(L$32:L$41)-MIN(L$32:L$41))+0.001</f>
        <v>0.963200786126487</v>
      </c>
      <c r="Y39" s="91">
        <f t="shared" si="352"/>
        <v>0.893588303416329</v>
      </c>
      <c r="Z39" s="91">
        <f t="shared" si="352"/>
        <v>0.677405561950703</v>
      </c>
      <c r="AB39" s="89">
        <f t="shared" ref="AB39:AL39" si="353">P39/SUM(P$32:P$41)</f>
        <v>0.111702026047738</v>
      </c>
      <c r="AC39" s="89">
        <f t="shared" si="353"/>
        <v>0.0373110427738065</v>
      </c>
      <c r="AD39" s="89">
        <f t="shared" si="353"/>
        <v>0.170842875695971</v>
      </c>
      <c r="AE39" s="89">
        <f t="shared" si="353"/>
        <v>0.204611191655695</v>
      </c>
      <c r="AF39" s="89">
        <f t="shared" si="353"/>
        <v>0.200256904085757</v>
      </c>
      <c r="AG39" s="89">
        <f t="shared" si="353"/>
        <v>0.139180990899899</v>
      </c>
      <c r="AH39" s="89">
        <f t="shared" si="353"/>
        <v>0.104417650036727</v>
      </c>
      <c r="AI39" s="89">
        <f t="shared" si="353"/>
        <v>0.151232655586515</v>
      </c>
      <c r="AJ39" s="89">
        <f t="shared" si="353"/>
        <v>0.169363779965247</v>
      </c>
      <c r="AK39" s="89">
        <f t="shared" si="353"/>
        <v>0.169785582340496</v>
      </c>
      <c r="AL39" s="89">
        <f t="shared" si="353"/>
        <v>0.167517714447761</v>
      </c>
      <c r="AN39" s="89">
        <f t="shared" ref="AN39:AX39" si="354">AB39*LN(AB39)</f>
        <v>-0.244841953499785</v>
      </c>
      <c r="AO39" s="89">
        <f t="shared" si="354"/>
        <v>-0.122696093468072</v>
      </c>
      <c r="AP39" s="89">
        <f t="shared" si="354"/>
        <v>-0.301881240705882</v>
      </c>
      <c r="AQ39" s="89">
        <f t="shared" si="354"/>
        <v>-0.324645063670747</v>
      </c>
      <c r="AR39" s="89">
        <f t="shared" si="354"/>
        <v>-0.322043984647869</v>
      </c>
      <c r="AS39" s="89">
        <f t="shared" si="354"/>
        <v>-0.274462144357627</v>
      </c>
      <c r="AT39" s="89">
        <f t="shared" si="354"/>
        <v>-0.23591670219018</v>
      </c>
      <c r="AU39" s="89">
        <f t="shared" si="354"/>
        <v>-0.285668786711658</v>
      </c>
      <c r="AV39" s="89">
        <f t="shared" si="354"/>
        <v>-0.300740336714224</v>
      </c>
      <c r="AW39" s="89">
        <f t="shared" si="354"/>
        <v>-0.301067006671857</v>
      </c>
      <c r="AX39" s="89">
        <f t="shared" si="354"/>
        <v>-0.299298234186125</v>
      </c>
      <c r="BL39" s="89">
        <f t="shared" ref="BL39:BV39" si="355">AZ$37*P39</f>
        <v>0.21757162865559</v>
      </c>
      <c r="BM39" s="89">
        <f t="shared" si="355"/>
        <v>0.0844557618029257</v>
      </c>
      <c r="BN39" s="89">
        <f t="shared" si="355"/>
        <v>0.183252432461366</v>
      </c>
      <c r="BO39" s="89">
        <f t="shared" si="355"/>
        <v>0.29279217373844</v>
      </c>
      <c r="BP39" s="89">
        <f t="shared" si="355"/>
        <v>0.469865207043566</v>
      </c>
      <c r="BQ39" s="89">
        <f t="shared" si="355"/>
        <v>0.18209768255763</v>
      </c>
      <c r="BR39" s="89">
        <f t="shared" si="355"/>
        <v>0.110334710477772</v>
      </c>
      <c r="BS39" s="89">
        <f t="shared" si="355"/>
        <v>0.452223456692783</v>
      </c>
      <c r="BT39" s="89">
        <f t="shared" si="355"/>
        <v>0.196351772407644</v>
      </c>
      <c r="BU39" s="89">
        <f t="shared" si="355"/>
        <v>0.375265584867723</v>
      </c>
      <c r="BV39" s="89">
        <f t="shared" si="355"/>
        <v>0.254835248794896</v>
      </c>
      <c r="BX39" s="89">
        <f t="shared" si="6"/>
        <v>0.485279822919882</v>
      </c>
      <c r="BY39" s="89">
        <f t="shared" si="7"/>
        <v>0.944755063339636</v>
      </c>
      <c r="BZ39" s="89">
        <f t="shared" si="8"/>
        <v>0.562558167170555</v>
      </c>
      <c r="CA39" s="89">
        <f t="shared" si="9"/>
        <v>0.826452606070263</v>
      </c>
      <c r="CC39" s="89">
        <f t="shared" ref="CC39:CF39" si="356">BX39/SUM(BX$32:BX$41)</f>
        <v>0.0918397856105081</v>
      </c>
      <c r="CD39" s="89">
        <f t="shared" si="356"/>
        <v>0.185769438237033</v>
      </c>
      <c r="CE39" s="89">
        <f t="shared" si="356"/>
        <v>0.139009059393937</v>
      </c>
      <c r="CF39" s="89">
        <f t="shared" si="356"/>
        <v>0.168980197643531</v>
      </c>
      <c r="CH39" s="89">
        <f t="shared" ref="CH39:CK39" si="357">CC39*LN(CC39)</f>
        <v>-0.219286745184252</v>
      </c>
      <c r="CI39" s="89">
        <f t="shared" si="357"/>
        <v>-0.312696212514748</v>
      </c>
      <c r="CJ39" s="89">
        <f t="shared" si="357"/>
        <v>-0.274294924117256</v>
      </c>
      <c r="CK39" s="89">
        <f t="shared" si="357"/>
        <v>-0.300442354772816</v>
      </c>
      <c r="CR39" s="89">
        <f t="shared" ref="CR39:CU39" si="358">CM$37*BX39</f>
        <v>0.0393407779851778</v>
      </c>
      <c r="CS39" s="89">
        <f t="shared" si="358"/>
        <v>0.181921733484612</v>
      </c>
      <c r="CT39" s="89">
        <f t="shared" si="358"/>
        <v>0.198641534329627</v>
      </c>
      <c r="CU39" s="89">
        <f t="shared" si="358"/>
        <v>0.308488389113509</v>
      </c>
      <c r="CV39" s="87">
        <f t="shared" si="14"/>
        <v>0.728392434912927</v>
      </c>
      <c r="CX39">
        <f t="shared" si="324"/>
        <v>0.190281633907119</v>
      </c>
    </row>
    <row r="40" spans="1:102">
      <c r="A40" s="45" t="s">
        <v>111</v>
      </c>
      <c r="B40" s="46">
        <v>2020</v>
      </c>
      <c r="C40" s="45" t="s">
        <v>109</v>
      </c>
      <c r="D40">
        <v>13235</v>
      </c>
      <c r="E40">
        <v>4.9359777</v>
      </c>
      <c r="F40">
        <v>206009</v>
      </c>
      <c r="G40">
        <v>371</v>
      </c>
      <c r="H40">
        <v>4000</v>
      </c>
      <c r="I40">
        <v>17</v>
      </c>
      <c r="J40">
        <v>4455</v>
      </c>
      <c r="K40">
        <v>30.598282</v>
      </c>
      <c r="L40">
        <v>830204</v>
      </c>
      <c r="M40">
        <v>11721</v>
      </c>
      <c r="N40">
        <v>107053</v>
      </c>
      <c r="P40" s="90">
        <f t="shared" ref="P40:U40" si="359">(D40-MIN(D$32:D$41))/(MAX(D$32:D$41)-MIN(D$32:D$41))+0.001</f>
        <v>1.001</v>
      </c>
      <c r="Q40" s="91">
        <f t="shared" si="359"/>
        <v>0.221828387446885</v>
      </c>
      <c r="R40" s="91">
        <f t="shared" si="359"/>
        <v>1.001</v>
      </c>
      <c r="S40" s="91">
        <f t="shared" si="359"/>
        <v>0.888218045112782</v>
      </c>
      <c r="T40" s="91">
        <f t="shared" si="359"/>
        <v>1.001</v>
      </c>
      <c r="U40" s="91">
        <f t="shared" si="359"/>
        <v>1.001</v>
      </c>
      <c r="V40" s="108" cm="1">
        <f t="array" ref="V40">(MAX(J$32:J$41-J40)/(MAX(J$32:J$41)-MIN(J$32:J$41))+0.001)</f>
        <v>0.252629726205997</v>
      </c>
      <c r="W40" s="108" cm="1">
        <f t="array" ref="W40">(MAX(K$32:K$41-K40)/(MAX(K$32:K$41)-MIN(K$32:K$41))+0.001)</f>
        <v>1.001</v>
      </c>
      <c r="X40" s="91">
        <f t="shared" ref="X40:Z40" si="360">(L40-MIN(L$32:L$41))/(MAX(L$32:L$41)-MIN(L$32:L$41))+0.001</f>
        <v>0.758610999882228</v>
      </c>
      <c r="Y40" s="91">
        <f t="shared" si="360"/>
        <v>1.001</v>
      </c>
      <c r="Z40" s="91">
        <f t="shared" si="360"/>
        <v>0.932535383434742</v>
      </c>
      <c r="AB40" s="89">
        <f t="shared" ref="AB40:AL40" si="361">P40/SUM(P$32:P$41)</f>
        <v>0.112237092906619</v>
      </c>
      <c r="AC40" s="89">
        <f t="shared" si="361"/>
        <v>0.0558407206606195</v>
      </c>
      <c r="AD40" s="89">
        <f t="shared" si="361"/>
        <v>0.197654876854258</v>
      </c>
      <c r="AE40" s="89">
        <f t="shared" si="361"/>
        <v>0.181557794865752</v>
      </c>
      <c r="AF40" s="89">
        <f t="shared" si="361"/>
        <v>0.217180756902393</v>
      </c>
      <c r="AG40" s="89">
        <f t="shared" si="361"/>
        <v>0.151820020222447</v>
      </c>
      <c r="AH40" s="89">
        <f t="shared" si="361"/>
        <v>0.118184685654139</v>
      </c>
      <c r="AI40" s="89">
        <f t="shared" si="361"/>
        <v>0.169276115815534</v>
      </c>
      <c r="AJ40" s="89">
        <f t="shared" si="361"/>
        <v>0.133389868772799</v>
      </c>
      <c r="AK40" s="89">
        <f t="shared" si="361"/>
        <v>0.190194262025443</v>
      </c>
      <c r="AL40" s="89">
        <f t="shared" si="361"/>
        <v>0.230609556297122</v>
      </c>
      <c r="AN40" s="89">
        <f t="shared" ref="AN40:AX40" si="362">AB40*LN(AB40)</f>
        <v>-0.245478431145155</v>
      </c>
      <c r="AO40" s="89">
        <f t="shared" si="362"/>
        <v>-0.161114546209748</v>
      </c>
      <c r="AP40" s="89">
        <f t="shared" si="362"/>
        <v>-0.320444572470242</v>
      </c>
      <c r="AQ40" s="89">
        <f t="shared" si="362"/>
        <v>-0.30977050483801</v>
      </c>
      <c r="AR40" s="89">
        <f t="shared" si="362"/>
        <v>-0.331640508521702</v>
      </c>
      <c r="AS40" s="89">
        <f t="shared" si="362"/>
        <v>-0.286189777057214</v>
      </c>
      <c r="AT40" s="89">
        <f t="shared" si="362"/>
        <v>-0.252384193417144</v>
      </c>
      <c r="AU40" s="89">
        <f t="shared" si="362"/>
        <v>-0.300672312386315</v>
      </c>
      <c r="AV40" s="89">
        <f t="shared" si="362"/>
        <v>-0.268711102076318</v>
      </c>
      <c r="AW40" s="89">
        <f t="shared" si="362"/>
        <v>-0.315667185002625</v>
      </c>
      <c r="AX40" s="89">
        <f t="shared" si="362"/>
        <v>-0.338310960034641</v>
      </c>
      <c r="BL40" s="89">
        <f t="shared" ref="BL40:BV40" si="363">AZ$37*P40</f>
        <v>0.21861382432603</v>
      </c>
      <c r="BM40" s="89">
        <f t="shared" si="363"/>
        <v>0.126398788466128</v>
      </c>
      <c r="BN40" s="89">
        <f t="shared" si="363"/>
        <v>0.212011983665344</v>
      </c>
      <c r="BO40" s="89">
        <f t="shared" si="363"/>
        <v>0.259803488693586</v>
      </c>
      <c r="BP40" s="89">
        <f t="shared" si="363"/>
        <v>0.509573848520709</v>
      </c>
      <c r="BQ40" s="89">
        <f t="shared" si="363"/>
        <v>0.198633977740851</v>
      </c>
      <c r="BR40" s="89">
        <f t="shared" si="363"/>
        <v>0.124881886060157</v>
      </c>
      <c r="BS40" s="89">
        <f t="shared" si="363"/>
        <v>0.506177914635883</v>
      </c>
      <c r="BT40" s="89">
        <f t="shared" si="363"/>
        <v>0.154645445207568</v>
      </c>
      <c r="BU40" s="89">
        <f t="shared" si="363"/>
        <v>0.420373508713639</v>
      </c>
      <c r="BV40" s="89">
        <f t="shared" si="363"/>
        <v>0.350813308593605</v>
      </c>
      <c r="BX40" s="89">
        <f t="shared" si="6"/>
        <v>0.557024596457502</v>
      </c>
      <c r="BY40" s="89">
        <f t="shared" si="7"/>
        <v>0.968011314955146</v>
      </c>
      <c r="BZ40" s="89">
        <f t="shared" si="8"/>
        <v>0.63105980069604</v>
      </c>
      <c r="CA40" s="89">
        <f t="shared" si="9"/>
        <v>0.925832262514813</v>
      </c>
      <c r="CC40" s="89">
        <f t="shared" ref="CC40:CF40" si="364">BX40/SUM(BX$32:BX$41)</f>
        <v>0.105417569621234</v>
      </c>
      <c r="CD40" s="89">
        <f t="shared" si="364"/>
        <v>0.190342370381837</v>
      </c>
      <c r="CE40" s="89">
        <f t="shared" si="364"/>
        <v>0.155935927047854</v>
      </c>
      <c r="CF40" s="89">
        <f t="shared" si="364"/>
        <v>0.189299806855725</v>
      </c>
      <c r="CH40" s="89">
        <f t="shared" ref="CH40:CK40" si="365">CC40*LN(CC40)</f>
        <v>-0.237171184991992</v>
      </c>
      <c r="CI40" s="89">
        <f t="shared" si="365"/>
        <v>-0.315764835809751</v>
      </c>
      <c r="CJ40" s="89">
        <f t="shared" si="365"/>
        <v>-0.289777305091349</v>
      </c>
      <c r="CK40" s="89">
        <f t="shared" si="365"/>
        <v>-0.31507499806172</v>
      </c>
      <c r="CR40" s="89">
        <f t="shared" ref="CR40:CU40" si="366">CM$37*BX40</f>
        <v>0.0451570000369369</v>
      </c>
      <c r="CS40" s="89">
        <f t="shared" si="366"/>
        <v>0.186399949873623</v>
      </c>
      <c r="CT40" s="89">
        <f t="shared" si="366"/>
        <v>0.22282973455793</v>
      </c>
      <c r="CU40" s="89">
        <f t="shared" si="366"/>
        <v>0.345583644064677</v>
      </c>
      <c r="CV40" s="87">
        <f t="shared" si="14"/>
        <v>0.799970328533166</v>
      </c>
      <c r="CX40">
        <f t="shared" si="324"/>
        <v>0.204614842215776</v>
      </c>
    </row>
    <row r="41" spans="1:102">
      <c r="A41" s="45" t="s">
        <v>111</v>
      </c>
      <c r="B41" s="46">
        <v>2021</v>
      </c>
      <c r="C41" s="117" t="s">
        <v>109</v>
      </c>
      <c r="D41">
        <v>3386</v>
      </c>
      <c r="E41">
        <v>5.8617838</v>
      </c>
      <c r="F41">
        <v>62968</v>
      </c>
      <c r="G41">
        <v>410</v>
      </c>
      <c r="I41">
        <v>5</v>
      </c>
      <c r="J41">
        <v>437</v>
      </c>
      <c r="K41">
        <v>32.159451</v>
      </c>
      <c r="L41">
        <v>938900</v>
      </c>
      <c r="M41">
        <v>4813</v>
      </c>
      <c r="N41">
        <v>110800</v>
      </c>
      <c r="P41" s="90">
        <f t="shared" ref="P41:U41" si="367">(D41-MIN(D$32:D$41))/(MAX(D$32:D$41)-MIN(D$32:D$41))+0.001</f>
        <v>0.001</v>
      </c>
      <c r="Q41" s="91">
        <f t="shared" si="367"/>
        <v>1.001</v>
      </c>
      <c r="R41" s="91">
        <f t="shared" si="367"/>
        <v>0.001</v>
      </c>
      <c r="S41" s="91">
        <f t="shared" si="367"/>
        <v>0.985962406015038</v>
      </c>
      <c r="T41" s="91">
        <v>0.001</v>
      </c>
      <c r="U41" s="91">
        <f t="shared" si="367"/>
        <v>0.001</v>
      </c>
      <c r="V41" s="108" cm="1">
        <f t="array" ref="V41">(MAX(J$32:J$41-J41)/(MAX(J$32:J$41)-MIN(J$32:J$41))+0.001)</f>
        <v>1.001</v>
      </c>
      <c r="W41" s="108" cm="1">
        <f t="array" ref="W41">(MAX(K$32:K$41-K41)/(MAX(K$32:K$41)-MIN(K$32:K$41))+0.001)</f>
        <v>0.941126417380467</v>
      </c>
      <c r="X41" s="91">
        <f t="shared" ref="X41:Z41" si="368">(L41-MIN(L$32:L$41))/(MAX(L$32:L$41)-MIN(L$32:L$41))+0.001</f>
        <v>0.958631609939936</v>
      </c>
      <c r="Y41" s="91">
        <f t="shared" si="368"/>
        <v>0.001</v>
      </c>
      <c r="Z41" s="91">
        <f t="shared" si="368"/>
        <v>1.001</v>
      </c>
      <c r="AB41" s="89">
        <f t="shared" ref="AB41:AL41" si="369">P41/SUM(P$32:P$41)</f>
        <v>0.00011212496793868</v>
      </c>
      <c r="AC41" s="89">
        <f t="shared" si="369"/>
        <v>0.251981101357751</v>
      </c>
      <c r="AD41" s="89">
        <f t="shared" si="369"/>
        <v>0.000197457419434823</v>
      </c>
      <c r="AE41" s="89">
        <f t="shared" si="369"/>
        <v>0.201537405417036</v>
      </c>
      <c r="AF41" s="89">
        <f t="shared" si="369"/>
        <v>0.000216963793109284</v>
      </c>
      <c r="AG41" s="89">
        <f t="shared" si="369"/>
        <v>0.000151668351870576</v>
      </c>
      <c r="AH41" s="89">
        <f t="shared" si="369"/>
        <v>0.468285629393144</v>
      </c>
      <c r="AI41" s="89">
        <f t="shared" si="369"/>
        <v>0.159151073352203</v>
      </c>
      <c r="AJ41" s="89">
        <f t="shared" si="369"/>
        <v>0.168560361860291</v>
      </c>
      <c r="AK41" s="89">
        <f t="shared" si="369"/>
        <v>0.000190004257767676</v>
      </c>
      <c r="AL41" s="89">
        <f t="shared" si="369"/>
        <v>0.247540382868028</v>
      </c>
      <c r="AN41" s="89">
        <f t="shared" ref="AN41:AX41" si="370">AB41*LN(AB41)</f>
        <v>-0.00101987710607413</v>
      </c>
      <c r="AO41" s="89">
        <f t="shared" si="370"/>
        <v>-0.347331049690608</v>
      </c>
      <c r="AP41" s="89">
        <f t="shared" si="370"/>
        <v>-0.0016843093382538</v>
      </c>
      <c r="AQ41" s="89">
        <f t="shared" si="370"/>
        <v>-0.322818641679255</v>
      </c>
      <c r="AR41" s="89">
        <f t="shared" si="370"/>
        <v>-0.0018302588419045</v>
      </c>
      <c r="AS41" s="89">
        <f t="shared" si="370"/>
        <v>-0.00133374332404074</v>
      </c>
      <c r="AT41" s="89">
        <f t="shared" si="370"/>
        <v>-0.355277466216406</v>
      </c>
      <c r="AU41" s="89">
        <f t="shared" si="370"/>
        <v>-0.292503977501092</v>
      </c>
      <c r="AV41" s="89">
        <f t="shared" si="370"/>
        <v>-0.300115211577359</v>
      </c>
      <c r="AW41" s="89">
        <f t="shared" si="370"/>
        <v>-0.00162804465711213</v>
      </c>
      <c r="AX41" s="89">
        <f t="shared" si="370"/>
        <v>-0.345611314742188</v>
      </c>
      <c r="AY41" s="81" t="s">
        <v>170</v>
      </c>
      <c r="BL41" s="89">
        <f t="shared" ref="BL41:BV41" si="371">AZ$37*P41</f>
        <v>0.000218395428897133</v>
      </c>
      <c r="BM41" s="89">
        <f t="shared" si="371"/>
        <v>0.570374192008627</v>
      </c>
      <c r="BN41" s="89">
        <f t="shared" si="371"/>
        <v>0.000211800183481862</v>
      </c>
      <c r="BO41" s="89">
        <f t="shared" si="371"/>
        <v>0.288393682399126</v>
      </c>
      <c r="BP41" s="89">
        <f t="shared" si="371"/>
        <v>0.000509064783736972</v>
      </c>
      <c r="BQ41" s="89">
        <f t="shared" si="371"/>
        <v>0.000198435542198653</v>
      </c>
      <c r="BR41" s="89">
        <f t="shared" si="371"/>
        <v>0.494822085364117</v>
      </c>
      <c r="BS41" s="89">
        <f t="shared" si="371"/>
        <v>0.475901505852532</v>
      </c>
      <c r="BT41" s="89">
        <f t="shared" si="371"/>
        <v>0.195420330224877</v>
      </c>
      <c r="BU41" s="89">
        <f t="shared" si="371"/>
        <v>0.000419953555158481</v>
      </c>
      <c r="BV41" s="89">
        <f t="shared" si="371"/>
        <v>0.37656921993542</v>
      </c>
      <c r="BX41" s="89">
        <f t="shared" si="6"/>
        <v>0.570804387621006</v>
      </c>
      <c r="BY41" s="89">
        <f t="shared" si="7"/>
        <v>0.289101182725062</v>
      </c>
      <c r="BZ41" s="89">
        <f t="shared" si="8"/>
        <v>0.970723591216648</v>
      </c>
      <c r="CA41" s="89">
        <f t="shared" si="9"/>
        <v>0.572409503715456</v>
      </c>
      <c r="CC41" s="89">
        <f t="shared" ref="CC41:CF41" si="372">BX41/SUM(BX$32:BX$41)</f>
        <v>0.108025411543445</v>
      </c>
      <c r="CD41" s="89">
        <f t="shared" si="372"/>
        <v>0.0568466541144003</v>
      </c>
      <c r="CE41" s="89">
        <f t="shared" si="372"/>
        <v>0.239867415000342</v>
      </c>
      <c r="CF41" s="89">
        <f t="shared" si="372"/>
        <v>0.117037408268091</v>
      </c>
      <c r="CH41" s="89">
        <f t="shared" ref="CH41:CK41" si="373">CC41*LN(CC41)</f>
        <v>-0.240398539610164</v>
      </c>
      <c r="CI41" s="89">
        <f t="shared" si="373"/>
        <v>-0.163001977490632</v>
      </c>
      <c r="CJ41" s="89">
        <f t="shared" si="373"/>
        <v>-0.34245125950256</v>
      </c>
      <c r="CK41" s="89">
        <f t="shared" si="373"/>
        <v>-0.251075865504004</v>
      </c>
      <c r="CL41" s="81" t="s">
        <v>170</v>
      </c>
      <c r="CR41" s="89">
        <f t="shared" ref="CR41:CU41" si="374">CM$37*BX41</f>
        <v>0.0462741033642167</v>
      </c>
      <c r="CS41" s="89">
        <f t="shared" si="374"/>
        <v>0.0556692314808877</v>
      </c>
      <c r="CT41" s="89">
        <f t="shared" si="374"/>
        <v>0.342766374789437</v>
      </c>
      <c r="CU41" s="89">
        <f t="shared" si="374"/>
        <v>0.213662204483909</v>
      </c>
      <c r="CV41" s="87">
        <f t="shared" si="14"/>
        <v>0.658371914118451</v>
      </c>
      <c r="CX41">
        <f t="shared" si="324"/>
        <v>0.134665717982398</v>
      </c>
    </row>
    <row r="42" spans="1:102">
      <c r="A42" s="118" t="s">
        <v>112</v>
      </c>
      <c r="B42" s="119">
        <v>2012</v>
      </c>
      <c r="C42" s="118" t="s">
        <v>109</v>
      </c>
      <c r="D42">
        <v>3390</v>
      </c>
      <c r="E42">
        <v>5.880531</v>
      </c>
      <c r="F42">
        <v>70647</v>
      </c>
      <c r="G42">
        <v>4</v>
      </c>
      <c r="I42">
        <v>5</v>
      </c>
      <c r="J42">
        <v>393</v>
      </c>
      <c r="K42">
        <v>31.304668</v>
      </c>
      <c r="L42">
        <v>189300</v>
      </c>
      <c r="M42">
        <v>5629</v>
      </c>
      <c r="N42">
        <v>35313</v>
      </c>
      <c r="P42" s="112">
        <f t="shared" ref="P42:U42" si="375">(D42-MIN(D$42:D$51))/(MAX(D$42:D$51)-MIN(D$42:D$51))+0.001</f>
        <v>0.001</v>
      </c>
      <c r="Q42" s="113">
        <f t="shared" si="375"/>
        <v>1.001</v>
      </c>
      <c r="R42" s="113">
        <f t="shared" si="375"/>
        <v>0.001</v>
      </c>
      <c r="S42" s="113">
        <f t="shared" si="375"/>
        <v>0.0212020202020202</v>
      </c>
      <c r="T42" s="113">
        <v>0.001</v>
      </c>
      <c r="U42" s="113">
        <f t="shared" si="375"/>
        <v>0.001</v>
      </c>
      <c r="V42" s="108" cm="1">
        <f t="array" ref="V42">(MAX(J$42:J$51-J42)/(MAX(J$42:J$51)-MIN(J$42:J$51))+0.001)</f>
        <v>0.98888501026694</v>
      </c>
      <c r="W42" s="108" cm="1">
        <f t="array" ref="W42">(MAX(K$42:K$51-K42)/(MAX(K$42:K$51)-MIN(K$42:K$51))+0.001)</f>
        <v>0.168199693788467</v>
      </c>
      <c r="X42" s="113">
        <f t="shared" ref="X42:Z42" si="376">(L42-MIN(L$42:L$51))/(MAX(L$42:L$51)-MIN(L$42:L$51))+0.001</f>
        <v>0.001</v>
      </c>
      <c r="Y42" s="113">
        <f t="shared" si="376"/>
        <v>0.0956766082885382</v>
      </c>
      <c r="Z42" s="113">
        <f t="shared" si="376"/>
        <v>0.001</v>
      </c>
      <c r="AA42" s="80"/>
      <c r="AB42" s="80">
        <f t="shared" ref="AB42:AL42" si="377">P42/SUM(P$42:P$51)</f>
        <v>0.000982730601882709</v>
      </c>
      <c r="AC42" s="80">
        <f t="shared" si="377"/>
        <v>0.189757889523466</v>
      </c>
      <c r="AD42" s="80">
        <f t="shared" si="377"/>
        <v>0.000362614848221547</v>
      </c>
      <c r="AE42" s="80">
        <f t="shared" si="377"/>
        <v>0.00813597426256832</v>
      </c>
      <c r="AF42" s="80">
        <f t="shared" si="377"/>
        <v>0.1</v>
      </c>
      <c r="AG42" s="80">
        <f t="shared" si="377"/>
        <v>0.000526623756582797</v>
      </c>
      <c r="AH42" s="80">
        <f t="shared" si="377"/>
        <v>0.110082815782315</v>
      </c>
      <c r="AI42" s="80">
        <f t="shared" si="377"/>
        <v>0.0295075617156635</v>
      </c>
      <c r="AJ42" s="80">
        <f t="shared" si="377"/>
        <v>0.000229869782653349</v>
      </c>
      <c r="AK42" s="80">
        <f t="shared" si="377"/>
        <v>0.0189450043554142</v>
      </c>
      <c r="AL42" s="80">
        <f t="shared" si="377"/>
        <v>0.000227525605249929</v>
      </c>
      <c r="AM42" s="80"/>
      <c r="AN42" s="80">
        <f t="shared" ref="AN42:AX42" si="378">AB42*LN(AB42)</f>
        <v>-0.00680558191916313</v>
      </c>
      <c r="AO42" s="80">
        <f t="shared" si="378"/>
        <v>-0.315378805026672</v>
      </c>
      <c r="AP42" s="80">
        <f t="shared" si="378"/>
        <v>-0.00287269622235427</v>
      </c>
      <c r="AQ42" s="80">
        <f t="shared" si="378"/>
        <v>-0.039145912965094</v>
      </c>
      <c r="AR42" s="80">
        <f t="shared" si="378"/>
        <v>-0.230258509299405</v>
      </c>
      <c r="AS42" s="80">
        <f t="shared" si="378"/>
        <v>-0.0039754954820925</v>
      </c>
      <c r="AT42" s="80">
        <f t="shared" si="378"/>
        <v>-0.242900190700305</v>
      </c>
      <c r="AU42" s="80">
        <f t="shared" si="378"/>
        <v>-0.103958347960974</v>
      </c>
      <c r="AV42" s="80">
        <f t="shared" si="378"/>
        <v>-0.00192584848088806</v>
      </c>
      <c r="AW42" s="80">
        <f t="shared" si="378"/>
        <v>-0.0751399605369171</v>
      </c>
      <c r="AX42" s="80">
        <f t="shared" si="378"/>
        <v>-0.00190854115207458</v>
      </c>
      <c r="AY42" s="80"/>
      <c r="AZ42" s="80">
        <f t="shared" ref="AZ42:BJ42" si="379">SUM(AN42:AN51)</f>
        <v>-0.118044339493324</v>
      </c>
      <c r="BA42" s="80">
        <f t="shared" si="379"/>
        <v>-1.87391779969926</v>
      </c>
      <c r="BB42" s="80">
        <f t="shared" si="379"/>
        <v>-1.82200511971672</v>
      </c>
      <c r="BC42" s="80">
        <f t="shared" si="379"/>
        <v>-1.29393119410447</v>
      </c>
      <c r="BD42" s="80">
        <f t="shared" si="379"/>
        <v>-2.30258509299405</v>
      </c>
      <c r="BE42" s="80">
        <f t="shared" si="379"/>
        <v>-1.41206672614122</v>
      </c>
      <c r="BF42" s="80">
        <f t="shared" si="379"/>
        <v>-2.19809900137945</v>
      </c>
      <c r="BG42" s="80">
        <f t="shared" si="379"/>
        <v>-2.0743361279464</v>
      </c>
      <c r="BH42" s="80">
        <f t="shared" si="379"/>
        <v>-2.03792156125199</v>
      </c>
      <c r="BI42" s="80">
        <f t="shared" si="379"/>
        <v>-2.0547806135402</v>
      </c>
      <c r="BJ42" s="80">
        <f t="shared" si="379"/>
        <v>-2.0060625933701</v>
      </c>
      <c r="BK42" s="80"/>
      <c r="BL42" s="80">
        <f t="shared" ref="BL42:BV42" si="380">AZ$47*P42</f>
        <v>0.000483301730772921</v>
      </c>
      <c r="BM42" s="80">
        <f t="shared" si="380"/>
        <v>0.386337522887123</v>
      </c>
      <c r="BN42" s="80">
        <f t="shared" si="380"/>
        <v>0.000130746697911272</v>
      </c>
      <c r="BO42" s="80">
        <f t="shared" si="380"/>
        <v>0.00648558855723085</v>
      </c>
      <c r="BP42" s="80">
        <f t="shared" si="380"/>
        <v>0.000313492063492064</v>
      </c>
      <c r="BQ42" s="80">
        <f t="shared" si="380"/>
        <v>0.000380613097457982</v>
      </c>
      <c r="BR42" s="80">
        <f t="shared" si="380"/>
        <v>0.278876396616577</v>
      </c>
      <c r="BS42" s="80">
        <f t="shared" si="380"/>
        <v>0.120765539130711</v>
      </c>
      <c r="BT42" s="80">
        <f t="shared" si="380"/>
        <v>0.000218369441273097</v>
      </c>
      <c r="BU42" s="80">
        <f t="shared" si="380"/>
        <v>0.0424601701344503</v>
      </c>
      <c r="BV42" s="80">
        <f t="shared" si="380"/>
        <v>0.00033784214592698</v>
      </c>
      <c r="BW42" s="80"/>
      <c r="BX42" s="80">
        <f t="shared" si="6"/>
        <v>0.386951571315807</v>
      </c>
      <c r="BY42" s="80">
        <f t="shared" si="7"/>
        <v>0.0071796937181809</v>
      </c>
      <c r="BZ42" s="80">
        <f t="shared" si="8"/>
        <v>0.399641935747288</v>
      </c>
      <c r="CA42" s="80">
        <f t="shared" si="9"/>
        <v>0.0430163817216503</v>
      </c>
      <c r="CB42" s="80"/>
      <c r="CC42" s="80">
        <f t="shared" ref="CC42:CF42" si="381">BX42/SUM(BX$42:BX$51)</f>
        <v>0.13397158507364</v>
      </c>
      <c r="CD42" s="80">
        <f t="shared" si="381"/>
        <v>0.00471409640517284</v>
      </c>
      <c r="CE42" s="80">
        <f t="shared" si="381"/>
        <v>0.0603139275042411</v>
      </c>
      <c r="CF42" s="80">
        <f t="shared" si="381"/>
        <v>0.00919928602753753</v>
      </c>
      <c r="CG42" s="80"/>
      <c r="CH42" s="80">
        <f t="shared" ref="CH42:CK42" si="382">CC42*LN(CC42)</f>
        <v>-0.269299974503288</v>
      </c>
      <c r="CI42" s="80">
        <f t="shared" si="382"/>
        <v>-0.0252543479460574</v>
      </c>
      <c r="CJ42" s="80">
        <f t="shared" si="382"/>
        <v>-0.169373102680662</v>
      </c>
      <c r="CK42" s="80">
        <f t="shared" si="382"/>
        <v>-0.0431320429612169</v>
      </c>
      <c r="CL42" s="80"/>
      <c r="CM42">
        <f t="shared" ref="CM42:CP42" si="383">SUM(CH42:CH51)</f>
        <v>-2.00966167692031</v>
      </c>
      <c r="CN42">
        <f t="shared" si="383"/>
        <v>-1.42461538932259</v>
      </c>
      <c r="CO42">
        <f t="shared" si="383"/>
        <v>-2.15437469550077</v>
      </c>
      <c r="CP42">
        <f t="shared" si="383"/>
        <v>-2.13443365446878</v>
      </c>
      <c r="CQ42" s="80"/>
      <c r="CR42" s="80">
        <f t="shared" ref="CR42:CU42" si="384">CM$47*BX42</f>
        <v>0.0639137173933062</v>
      </c>
      <c r="CS42" s="80">
        <f t="shared" si="384"/>
        <v>0.00245549882105888</v>
      </c>
      <c r="CT42" s="80">
        <f t="shared" si="384"/>
        <v>0.0786436923518432</v>
      </c>
      <c r="CU42" s="80">
        <f t="shared" si="384"/>
        <v>0.0127344041252413</v>
      </c>
      <c r="CV42" s="87">
        <f t="shared" si="14"/>
        <v>0.15774731269145</v>
      </c>
      <c r="CW42" s="80">
        <f>AVERAGE(CV42:CV51)</f>
        <v>0.368614130290086</v>
      </c>
      <c r="CX42">
        <f t="shared" si="324"/>
        <v>0.0383240607592737</v>
      </c>
    </row>
    <row r="43" spans="1:102">
      <c r="A43" s="118" t="s">
        <v>112</v>
      </c>
      <c r="B43" s="119">
        <v>2013</v>
      </c>
      <c r="C43" s="118" t="s">
        <v>109</v>
      </c>
      <c r="D43">
        <v>3392</v>
      </c>
      <c r="E43">
        <v>5.6639151</v>
      </c>
      <c r="F43">
        <v>74604</v>
      </c>
      <c r="G43">
        <v>3</v>
      </c>
      <c r="I43">
        <v>5</v>
      </c>
      <c r="J43">
        <v>349</v>
      </c>
      <c r="K43">
        <v>30.449886</v>
      </c>
      <c r="L43">
        <v>213500</v>
      </c>
      <c r="M43">
        <v>6445</v>
      </c>
      <c r="N43">
        <v>38508</v>
      </c>
      <c r="P43" s="90">
        <f t="shared" ref="P43:U43" si="385">(D43-MIN(D$42:D$51))/(MAX(D$42:D$51)-MIN(D$42:D$51))+0.001</f>
        <v>0.00109525623928367</v>
      </c>
      <c r="Q43" s="91">
        <f t="shared" si="385"/>
        <v>0.907548808312973</v>
      </c>
      <c r="R43" s="91">
        <f t="shared" si="385"/>
        <v>0.0388164511597236</v>
      </c>
      <c r="S43" s="91">
        <f t="shared" si="385"/>
        <v>0.0111010101010101</v>
      </c>
      <c r="T43" s="91">
        <v>0.001</v>
      </c>
      <c r="U43" s="91">
        <f t="shared" si="385"/>
        <v>0.001</v>
      </c>
      <c r="V43" s="108" cm="1">
        <f t="array" ref="V43">(MAX(J$42:J$51-J43)/(MAX(J$42:J$51)-MIN(J$42:J$51))+0.001)</f>
        <v>0.997919917864476</v>
      </c>
      <c r="W43" s="108" cm="1">
        <f t="array" ref="W43">(MAX(K$42:K$51-K43)/(MAX(K$42:K$51)-MIN(K$42:K$51))+0.001)</f>
        <v>0.211934506455191</v>
      </c>
      <c r="X43" s="91">
        <f t="shared" ref="X43:Z43" si="386">(L43-MIN(L$42:L$51))/(MAX(L$42:L$51)-MIN(L$42:L$51))+0.001</f>
        <v>0.154537711907421</v>
      </c>
      <c r="Y43" s="91">
        <f t="shared" si="386"/>
        <v>0.237171319576903</v>
      </c>
      <c r="Z43" s="91">
        <f t="shared" si="386"/>
        <v>0.117661189615511</v>
      </c>
      <c r="AB43" s="89">
        <f t="shared" ref="AB43:AL43" si="387">P43/SUM(P$42:P$51)</f>
        <v>0.00107634182324704</v>
      </c>
      <c r="AC43" s="89">
        <f t="shared" si="387"/>
        <v>0.172042504001005</v>
      </c>
      <c r="AD43" s="89">
        <f t="shared" si="387"/>
        <v>0.0140754215457823</v>
      </c>
      <c r="AE43" s="89">
        <f t="shared" si="387"/>
        <v>0.00425985503314082</v>
      </c>
      <c r="AF43" s="89">
        <f t="shared" si="387"/>
        <v>0.1</v>
      </c>
      <c r="AG43" s="89">
        <f t="shared" si="387"/>
        <v>0.000526623756582797</v>
      </c>
      <c r="AH43" s="89">
        <f t="shared" si="387"/>
        <v>0.111088582942646</v>
      </c>
      <c r="AI43" s="89">
        <f t="shared" si="387"/>
        <v>0.0371800351596956</v>
      </c>
      <c r="AJ43" s="89">
        <f t="shared" si="387"/>
        <v>0.0355235502479046</v>
      </c>
      <c r="AK43" s="89">
        <f t="shared" si="387"/>
        <v>0.0469624891887187</v>
      </c>
      <c r="AL43" s="89">
        <f t="shared" si="387"/>
        <v>0.0267709333816958</v>
      </c>
      <c r="AN43" s="89">
        <f t="shared" ref="AN43:AX43" si="388">AB43*LN(AB43)</f>
        <v>-0.00735592149844507</v>
      </c>
      <c r="AO43" s="89">
        <f t="shared" si="388"/>
        <v>-0.30279716684763</v>
      </c>
      <c r="AP43" s="89">
        <f t="shared" si="388"/>
        <v>-0.0600080987495291</v>
      </c>
      <c r="AQ43" s="89">
        <f t="shared" si="388"/>
        <v>-0.0232525045304697</v>
      </c>
      <c r="AR43" s="89">
        <f t="shared" si="388"/>
        <v>-0.230258509299405</v>
      </c>
      <c r="AS43" s="89">
        <f t="shared" si="388"/>
        <v>-0.0039754954820925</v>
      </c>
      <c r="AT43" s="89">
        <f t="shared" si="388"/>
        <v>-0.244109090587513</v>
      </c>
      <c r="AU43" s="89">
        <f t="shared" si="388"/>
        <v>-0.122396056736345</v>
      </c>
      <c r="AV43" s="89">
        <f t="shared" si="388"/>
        <v>-0.118561959590511</v>
      </c>
      <c r="AW43" s="89">
        <f t="shared" si="388"/>
        <v>-0.143630363325797</v>
      </c>
      <c r="AX43" s="89">
        <f t="shared" si="388"/>
        <v>-0.0969225193778673</v>
      </c>
      <c r="AY43" s="81" t="s">
        <v>181</v>
      </c>
      <c r="AZ43" s="108">
        <f t="shared" ref="AZ43:BJ43" si="389">-1/LN(10)*AZ42</f>
        <v>0.0512660052618648</v>
      </c>
      <c r="BA43" s="108">
        <f t="shared" si="389"/>
        <v>0.813832159949672</v>
      </c>
      <c r="BB43" s="108">
        <f t="shared" si="389"/>
        <v>0.791286769492447</v>
      </c>
      <c r="BC43" s="108">
        <f t="shared" si="389"/>
        <v>0.561947177562058</v>
      </c>
      <c r="BD43" s="108">
        <f t="shared" si="389"/>
        <v>1</v>
      </c>
      <c r="BE43" s="108">
        <f t="shared" si="389"/>
        <v>0.61325278724232</v>
      </c>
      <c r="BF43" s="108">
        <f t="shared" si="389"/>
        <v>0.954622266976142</v>
      </c>
      <c r="BG43" s="108">
        <f t="shared" si="389"/>
        <v>0.900872733979678</v>
      </c>
      <c r="BH43" s="108">
        <f t="shared" si="389"/>
        <v>0.885058088603397</v>
      </c>
      <c r="BI43" s="108">
        <f t="shared" si="389"/>
        <v>0.892379881982288</v>
      </c>
      <c r="BJ43" s="108">
        <f t="shared" si="389"/>
        <v>0.871221914653163</v>
      </c>
      <c r="BL43" s="89">
        <f t="shared" ref="BL43:BV43" si="390">AZ$47*P43</f>
        <v>0.000529339236085638</v>
      </c>
      <c r="BM43" s="89">
        <f t="shared" si="390"/>
        <v>0.35026988861418</v>
      </c>
      <c r="BN43" s="89">
        <f t="shared" si="390"/>
        <v>0.00507512281376802</v>
      </c>
      <c r="BO43" s="89">
        <f t="shared" si="390"/>
        <v>0.0033957416981404</v>
      </c>
      <c r="BP43" s="89">
        <f t="shared" si="390"/>
        <v>0.000313492063492064</v>
      </c>
      <c r="BQ43" s="89">
        <f t="shared" si="390"/>
        <v>0.000380613097457982</v>
      </c>
      <c r="BR43" s="89">
        <f t="shared" si="390"/>
        <v>0.281424339449571</v>
      </c>
      <c r="BS43" s="89">
        <f t="shared" si="390"/>
        <v>0.152166655931315</v>
      </c>
      <c r="BT43" s="89">
        <f t="shared" si="390"/>
        <v>0.0337463138048464</v>
      </c>
      <c r="BU43" s="89">
        <f t="shared" si="390"/>
        <v>0.105253883476697</v>
      </c>
      <c r="BV43" s="89">
        <f t="shared" si="390"/>
        <v>0.0397509087920256</v>
      </c>
      <c r="BX43" s="89">
        <f t="shared" si="6"/>
        <v>0.355874350664034</v>
      </c>
      <c r="BY43" s="89">
        <f t="shared" si="7"/>
        <v>0.00408984685909045</v>
      </c>
      <c r="BZ43" s="89">
        <f t="shared" si="8"/>
        <v>0.433590995380886</v>
      </c>
      <c r="CA43" s="89">
        <f t="shared" si="9"/>
        <v>0.178751106073569</v>
      </c>
      <c r="CC43" s="89">
        <f t="shared" ref="CC43:CF43" si="391">BX43/SUM(BX$42:BX$51)</f>
        <v>0.123211932396062</v>
      </c>
      <c r="CD43" s="89">
        <f t="shared" si="391"/>
        <v>0.0026853419007727</v>
      </c>
      <c r="CE43" s="89">
        <f t="shared" si="391"/>
        <v>0.0654375167435665</v>
      </c>
      <c r="CF43" s="89">
        <f t="shared" si="391"/>
        <v>0.0382268914003484</v>
      </c>
      <c r="CH43" s="89">
        <f t="shared" ref="CH43:CK43" si="392">CC43*LN(CC43)</f>
        <v>-0.257987228096981</v>
      </c>
      <c r="CI43" s="89">
        <f t="shared" si="392"/>
        <v>-0.0158970823250155</v>
      </c>
      <c r="CJ43" s="89">
        <f t="shared" si="392"/>
        <v>-0.178425828941559</v>
      </c>
      <c r="CK43" s="89">
        <f t="shared" si="392"/>
        <v>-0.124780832361773</v>
      </c>
      <c r="CL43" s="81" t="s">
        <v>181</v>
      </c>
      <c r="CM43" s="108">
        <f t="shared" ref="CM43:CP43" si="393">-1/LN(10)*CM42</f>
        <v>0.872784976778924</v>
      </c>
      <c r="CN43" s="108">
        <f t="shared" si="393"/>
        <v>0.618702602417255</v>
      </c>
      <c r="CO43" s="108">
        <f t="shared" si="393"/>
        <v>0.935633042207984</v>
      </c>
      <c r="CP43" s="108">
        <f t="shared" si="393"/>
        <v>0.926972758124384</v>
      </c>
      <c r="CR43" s="89">
        <f t="shared" ref="CR43:CU43" si="394">CM$47*BX43</f>
        <v>0.0587806184596265</v>
      </c>
      <c r="CS43" s="89">
        <f t="shared" si="394"/>
        <v>0.00139875244474251</v>
      </c>
      <c r="CT43" s="89">
        <f t="shared" si="394"/>
        <v>0.0853243711361322</v>
      </c>
      <c r="CU43" s="89">
        <f t="shared" si="394"/>
        <v>0.0529167896385168</v>
      </c>
      <c r="CV43" s="87">
        <f t="shared" si="14"/>
        <v>0.198420531679018</v>
      </c>
      <c r="CX43">
        <f t="shared" si="324"/>
        <v>0.0558487040490716</v>
      </c>
    </row>
    <row r="44" spans="1:102">
      <c r="A44" s="118" t="s">
        <v>112</v>
      </c>
      <c r="B44" s="119">
        <v>2014</v>
      </c>
      <c r="C44" s="118" t="s">
        <v>109</v>
      </c>
      <c r="D44">
        <v>3403</v>
      </c>
      <c r="E44">
        <v>5.7076109</v>
      </c>
      <c r="F44">
        <v>77333</v>
      </c>
      <c r="G44">
        <v>2</v>
      </c>
      <c r="I44">
        <v>5</v>
      </c>
      <c r="J44">
        <v>348</v>
      </c>
      <c r="K44">
        <v>27.187372</v>
      </c>
      <c r="L44">
        <v>222200</v>
      </c>
      <c r="M44">
        <v>7315</v>
      </c>
      <c r="N44">
        <v>40626</v>
      </c>
      <c r="P44" s="90">
        <f t="shared" ref="P44:U44" si="395">(D44-MIN(D$42:D$51))/(MAX(D$42:D$51)-MIN(D$42:D$51))+0.001</f>
        <v>0.00161916555534388</v>
      </c>
      <c r="Q44" s="91">
        <f t="shared" si="395"/>
        <v>0.926399800237933</v>
      </c>
      <c r="R44" s="91">
        <f t="shared" si="395"/>
        <v>0.0648970918508749</v>
      </c>
      <c r="S44" s="91">
        <f t="shared" si="395"/>
        <v>0.001</v>
      </c>
      <c r="T44" s="113">
        <v>0.001</v>
      </c>
      <c r="U44" s="91">
        <f t="shared" si="395"/>
        <v>0.001</v>
      </c>
      <c r="V44" s="108" cm="1">
        <f t="array" ref="V44">(MAX(J$42:J$51-J44)/(MAX(J$42:J$51)-MIN(J$42:J$51))+0.001)</f>
        <v>0.998125256673511</v>
      </c>
      <c r="W44" s="108" cm="1">
        <f t="array" ref="W44">(MAX(K$42:K$51-K44)/(MAX(K$42:K$51)-MIN(K$42:K$51))+0.001)</f>
        <v>0.378860621666513</v>
      </c>
      <c r="X44" s="91">
        <f t="shared" ref="X44:Z44" si="396">(L44-MIN(L$42:L$51))/(MAX(L$42:L$51)-MIN(L$42:L$51))+0.001</f>
        <v>0.209735153791493</v>
      </c>
      <c r="Y44" s="91">
        <f t="shared" si="396"/>
        <v>0.388029651465233</v>
      </c>
      <c r="Z44" s="91">
        <f t="shared" si="396"/>
        <v>0.194997151933399</v>
      </c>
      <c r="AB44" s="89">
        <f t="shared" ref="AB44:AL44" si="397">P44/SUM(P$42:P$51)</f>
        <v>0.00159120354075084</v>
      </c>
      <c r="AC44" s="89">
        <f t="shared" si="397"/>
        <v>0.175616054893217</v>
      </c>
      <c r="AD44" s="89">
        <f t="shared" si="397"/>
        <v>0.0235326491115248</v>
      </c>
      <c r="AE44" s="89">
        <f t="shared" si="397"/>
        <v>0.000383735803713322</v>
      </c>
      <c r="AF44" s="89">
        <f t="shared" si="397"/>
        <v>0.1</v>
      </c>
      <c r="AG44" s="89">
        <f t="shared" si="397"/>
        <v>0.000526623756582797</v>
      </c>
      <c r="AH44" s="89">
        <f t="shared" si="397"/>
        <v>0.111111441287199</v>
      </c>
      <c r="AI44" s="89">
        <f t="shared" si="397"/>
        <v>0.0664641707940244</v>
      </c>
      <c r="AJ44" s="89">
        <f t="shared" si="397"/>
        <v>0.0482117742168172</v>
      </c>
      <c r="AK44" s="89">
        <f t="shared" si="397"/>
        <v>0.0768340722830508</v>
      </c>
      <c r="AL44" s="89">
        <f t="shared" si="397"/>
        <v>0.0443668450156589</v>
      </c>
      <c r="AN44" s="89">
        <f t="shared" ref="AN44:AX44" si="398">AB44*LN(AB44)</f>
        <v>-0.0102525454538191</v>
      </c>
      <c r="AO44" s="89">
        <f t="shared" si="398"/>
        <v>-0.305476255178104</v>
      </c>
      <c r="AP44" s="89">
        <f t="shared" si="398"/>
        <v>-0.088232526191584</v>
      </c>
      <c r="AQ44" s="89">
        <f t="shared" si="398"/>
        <v>-0.00301829555052319</v>
      </c>
      <c r="AR44" s="89">
        <f t="shared" si="398"/>
        <v>-0.230258509299405</v>
      </c>
      <c r="AS44" s="89">
        <f t="shared" si="398"/>
        <v>-0.0039754954820925</v>
      </c>
      <c r="AT44" s="89">
        <f t="shared" si="398"/>
        <v>-0.244136459442906</v>
      </c>
      <c r="AU44" s="89">
        <f t="shared" si="398"/>
        <v>-0.180190499111307</v>
      </c>
      <c r="AV44" s="89">
        <f t="shared" si="398"/>
        <v>-0.146185428068236</v>
      </c>
      <c r="AW44" s="89">
        <f t="shared" si="398"/>
        <v>-0.197164457461851</v>
      </c>
      <c r="AX44" s="89">
        <f t="shared" si="398"/>
        <v>-0.13821438282314</v>
      </c>
      <c r="AY44" s="109" t="s">
        <v>182</v>
      </c>
      <c r="AZ44">
        <f t="shared" ref="AZ44:BJ44" si="399">1-AZ43</f>
        <v>0.948733994738135</v>
      </c>
      <c r="BA44">
        <f t="shared" si="399"/>
        <v>0.186167840050328</v>
      </c>
      <c r="BB44">
        <f t="shared" si="399"/>
        <v>0.208713230507553</v>
      </c>
      <c r="BC44">
        <f t="shared" si="399"/>
        <v>0.438052822437942</v>
      </c>
      <c r="BD44">
        <f t="shared" si="399"/>
        <v>0</v>
      </c>
      <c r="BE44">
        <f t="shared" si="399"/>
        <v>0.38674721275768</v>
      </c>
      <c r="BF44">
        <f t="shared" si="399"/>
        <v>0.0453777330238583</v>
      </c>
      <c r="BG44">
        <f t="shared" si="399"/>
        <v>0.0991272660203223</v>
      </c>
      <c r="BH44">
        <f t="shared" si="399"/>
        <v>0.114941911396603</v>
      </c>
      <c r="BI44">
        <f t="shared" si="399"/>
        <v>0.107620118017712</v>
      </c>
      <c r="BJ44">
        <f t="shared" si="399"/>
        <v>0.128778085346837</v>
      </c>
      <c r="BL44" s="89">
        <f t="shared" ref="BL44:BV44" si="400">AZ$47*P44</f>
        <v>0.000782545515305594</v>
      </c>
      <c r="BM44" s="89">
        <f t="shared" si="400"/>
        <v>0.35754545856848</v>
      </c>
      <c r="BN44" s="89">
        <f t="shared" si="400"/>
        <v>0.00848508046354641</v>
      </c>
      <c r="BO44" s="89">
        <f t="shared" si="400"/>
        <v>0.000305894839049954</v>
      </c>
      <c r="BP44" s="89">
        <f t="shared" si="400"/>
        <v>0.000313492063492064</v>
      </c>
      <c r="BQ44" s="89">
        <f t="shared" si="400"/>
        <v>0.000380613097457982</v>
      </c>
      <c r="BR44" s="89">
        <f t="shared" si="400"/>
        <v>0.28148224724123</v>
      </c>
      <c r="BS44" s="89">
        <f t="shared" si="400"/>
        <v>0.272017779583436</v>
      </c>
      <c r="BT44" s="89">
        <f t="shared" si="400"/>
        <v>0.0457997483487754</v>
      </c>
      <c r="BU44" s="89">
        <f t="shared" si="400"/>
        <v>0.172203063143063</v>
      </c>
      <c r="BV44" s="89">
        <f t="shared" si="400"/>
        <v>0.0658782562588289</v>
      </c>
      <c r="BX44" s="89">
        <f t="shared" si="6"/>
        <v>0.366813084547332</v>
      </c>
      <c r="BY44" s="89">
        <f t="shared" si="7"/>
        <v>0.001</v>
      </c>
      <c r="BZ44" s="89">
        <f t="shared" si="8"/>
        <v>0.553500026824666</v>
      </c>
      <c r="CA44" s="89">
        <f t="shared" si="9"/>
        <v>0.283881067750667</v>
      </c>
      <c r="CC44" s="89">
        <f t="shared" ref="CC44:CF44" si="401">BX44/SUM(BX$42:BX$51)</f>
        <v>0.126999175104654</v>
      </c>
      <c r="CD44" s="89">
        <f t="shared" si="401"/>
        <v>0.000656587396372562</v>
      </c>
      <c r="CE44" s="89">
        <f t="shared" si="401"/>
        <v>0.0835341777360634</v>
      </c>
      <c r="CF44" s="89">
        <f t="shared" si="401"/>
        <v>0.0607095026480753</v>
      </c>
      <c r="CH44" s="89">
        <f t="shared" ref="CH44:CK44" si="402">CC44*LN(CC44)</f>
        <v>-0.262072283115359</v>
      </c>
      <c r="CI44" s="89">
        <f t="shared" si="402"/>
        <v>-0.00481177102266709</v>
      </c>
      <c r="CJ44" s="89">
        <f t="shared" si="402"/>
        <v>-0.20737354750155</v>
      </c>
      <c r="CK44" s="89">
        <f t="shared" si="402"/>
        <v>-0.170087084199208</v>
      </c>
      <c r="CL44" s="109" t="s">
        <v>182</v>
      </c>
      <c r="CM44">
        <f t="shared" ref="CM44:CP44" si="403">1-CM43</f>
        <v>0.127215023221076</v>
      </c>
      <c r="CN44">
        <f t="shared" si="403"/>
        <v>0.381297397582745</v>
      </c>
      <c r="CO44">
        <f t="shared" si="403"/>
        <v>0.064366957792016</v>
      </c>
      <c r="CP44">
        <f t="shared" si="403"/>
        <v>0.0730272418756157</v>
      </c>
      <c r="CR44" s="89">
        <f t="shared" ref="CR44:CU44" si="404">CM$47*BX44</f>
        <v>0.0605873953223753</v>
      </c>
      <c r="CS44" s="89">
        <f t="shared" si="404"/>
        <v>0.000342006068426137</v>
      </c>
      <c r="CT44" s="89">
        <f t="shared" si="404"/>
        <v>0.108920716102881</v>
      </c>
      <c r="CU44" s="89">
        <f t="shared" si="404"/>
        <v>0.0840390589713997</v>
      </c>
      <c r="CV44" s="87">
        <f t="shared" si="14"/>
        <v>0.253889176465082</v>
      </c>
      <c r="CX44">
        <f t="shared" si="324"/>
        <v>0.0723132271468875</v>
      </c>
    </row>
    <row r="45" spans="1:102">
      <c r="A45" s="118" t="s">
        <v>112</v>
      </c>
      <c r="B45" s="119">
        <v>2015</v>
      </c>
      <c r="C45" s="118" t="s">
        <v>109</v>
      </c>
      <c r="D45">
        <v>3404</v>
      </c>
      <c r="E45">
        <v>5.7611633</v>
      </c>
      <c r="F45">
        <v>80355</v>
      </c>
      <c r="G45">
        <v>2</v>
      </c>
      <c r="I45">
        <v>5</v>
      </c>
      <c r="J45">
        <v>345</v>
      </c>
      <c r="K45">
        <v>22.662598</v>
      </c>
      <c r="L45">
        <v>245200</v>
      </c>
      <c r="M45">
        <v>7625</v>
      </c>
      <c r="N45">
        <v>42044</v>
      </c>
      <c r="P45" s="90">
        <f t="shared" ref="P45:U45" si="405">(D45-MIN(D$42:D$51))/(MAX(D$42:D$51)-MIN(D$42:D$51))+0.001</f>
        <v>0.00166679367498571</v>
      </c>
      <c r="Q45" s="91">
        <f t="shared" si="405"/>
        <v>0.949503070116554</v>
      </c>
      <c r="R45" s="91">
        <f t="shared" si="405"/>
        <v>0.0937778892743485</v>
      </c>
      <c r="S45" s="91">
        <f t="shared" si="405"/>
        <v>0.001</v>
      </c>
      <c r="T45" s="91">
        <v>0.001</v>
      </c>
      <c r="U45" s="91">
        <f t="shared" si="405"/>
        <v>0.001</v>
      </c>
      <c r="V45" s="108" cm="1">
        <f t="array" ref="V45">(MAX(J$42:J$51-J45)/(MAX(J$42:J$51)-MIN(J$42:J$51))+0.001)</f>
        <v>0.998741273100616</v>
      </c>
      <c r="W45" s="108" cm="1">
        <f t="array" ref="W45">(MAX(K$42:K$51-K45)/(MAX(K$42:K$51)-MIN(K$42:K$51))+0.001)</f>
        <v>0.610370109757351</v>
      </c>
      <c r="X45" s="91">
        <f t="shared" ref="X45:Z45" si="406">(L45-MIN(L$42:L$51))/(MAX(L$42:L$51)-MIN(L$42:L$51))+0.001</f>
        <v>0.355659425439042</v>
      </c>
      <c r="Y45" s="91">
        <f t="shared" si="406"/>
        <v>0.441783769724293</v>
      </c>
      <c r="Z45" s="91">
        <f t="shared" si="406"/>
        <v>0.246773542191551</v>
      </c>
      <c r="AB45" s="89">
        <f t="shared" ref="AB45:AL45" si="407">P45/SUM(P$42:P$51)</f>
        <v>0.001638009151433</v>
      </c>
      <c r="AC45" s="89">
        <f t="shared" si="407"/>
        <v>0.17999570297839</v>
      </c>
      <c r="AD45" s="89">
        <f t="shared" si="407"/>
        <v>0.0340052550857549</v>
      </c>
      <c r="AE45" s="89">
        <f t="shared" si="407"/>
        <v>0.000383735803713322</v>
      </c>
      <c r="AF45" s="89">
        <f t="shared" si="407"/>
        <v>0.1</v>
      </c>
      <c r="AG45" s="89">
        <f t="shared" si="407"/>
        <v>0.000526623756582797</v>
      </c>
      <c r="AH45" s="89">
        <f t="shared" si="407"/>
        <v>0.111180016320858</v>
      </c>
      <c r="AI45" s="89">
        <f t="shared" si="407"/>
        <v>0.107078278666262</v>
      </c>
      <c r="AJ45" s="89">
        <f t="shared" si="407"/>
        <v>0.0817553548242874</v>
      </c>
      <c r="AK45" s="89">
        <f t="shared" si="407"/>
        <v>0.0874779697074679</v>
      </c>
      <c r="AL45" s="89">
        <f t="shared" si="407"/>
        <v>0.0561472995468014</v>
      </c>
      <c r="AN45" s="89">
        <f t="shared" ref="AN45:AX45" si="408">AB45*LN(AB45)</f>
        <v>-0.0105066390312256</v>
      </c>
      <c r="AO45" s="89">
        <f t="shared" si="408"/>
        <v>-0.308660645500964</v>
      </c>
      <c r="AP45" s="89">
        <f t="shared" si="408"/>
        <v>-0.114979935675998</v>
      </c>
      <c r="AQ45" s="89">
        <f t="shared" si="408"/>
        <v>-0.00301829555052319</v>
      </c>
      <c r="AR45" s="89">
        <f t="shared" si="408"/>
        <v>-0.230258509299405</v>
      </c>
      <c r="AS45" s="89">
        <f t="shared" si="408"/>
        <v>-0.0039754954820925</v>
      </c>
      <c r="AT45" s="89">
        <f t="shared" si="408"/>
        <v>-0.244218537797824</v>
      </c>
      <c r="AU45" s="89">
        <f t="shared" si="408"/>
        <v>-0.239233769332244</v>
      </c>
      <c r="AV45" s="89">
        <f t="shared" si="408"/>
        <v>-0.204717368066937</v>
      </c>
      <c r="AW45" s="89">
        <f t="shared" si="408"/>
        <v>-0.213128551651768</v>
      </c>
      <c r="AX45" s="89">
        <f t="shared" si="408"/>
        <v>-0.161691684582297</v>
      </c>
      <c r="AY45" s="109" t="s">
        <v>183</v>
      </c>
      <c r="AZ45" s="77">
        <f t="shared" ref="AZ45:BB45" si="409">AZ44/(3-SUM($AZ43:$BB43))</f>
        <v>0.706105505395711</v>
      </c>
      <c r="BA45" s="77">
        <f t="shared" si="409"/>
        <v>0.138557422329373</v>
      </c>
      <c r="BB45" s="77">
        <f t="shared" si="409"/>
        <v>0.155337072274916</v>
      </c>
      <c r="BC45" s="77">
        <f t="shared" ref="BC45:BE45" si="410">BC44/(3-SUM($BC43:$BE43))</f>
        <v>0.531101847412078</v>
      </c>
      <c r="BD45" s="77">
        <f t="shared" si="410"/>
        <v>0</v>
      </c>
      <c r="BE45" s="77">
        <f t="shared" si="410"/>
        <v>0.468898152587922</v>
      </c>
      <c r="BF45" s="77">
        <f>BF44/(2-SUM($BF43:$BG43))</f>
        <v>0.314021890758152</v>
      </c>
      <c r="BG45" s="77">
        <f>BG44/(2-SUM($BF43:$BG43))</f>
        <v>0.685978109241854</v>
      </c>
      <c r="BH45" s="77">
        <f t="shared" ref="BH45:BJ45" si="411">BH44/(3-SUM($BH43:$BJ43))</f>
        <v>0.327152825901314</v>
      </c>
      <c r="BI45" s="77">
        <f t="shared" si="411"/>
        <v>0.306313209042111</v>
      </c>
      <c r="BJ45" s="77">
        <f t="shared" si="411"/>
        <v>0.366533965056574</v>
      </c>
      <c r="BL45" s="89">
        <f t="shared" ref="BL45:BV45" si="412">AZ$47*P45</f>
        <v>0.000805564267961951</v>
      </c>
      <c r="BM45" s="89">
        <f t="shared" si="412"/>
        <v>0.366462201880667</v>
      </c>
      <c r="BN45" s="89">
        <f t="shared" si="412"/>
        <v>0.0122611493597099</v>
      </c>
      <c r="BO45" s="89">
        <f t="shared" si="412"/>
        <v>0.000305894839049954</v>
      </c>
      <c r="BP45" s="89">
        <f t="shared" si="412"/>
        <v>0.000313492063492064</v>
      </c>
      <c r="BQ45" s="89">
        <f t="shared" si="412"/>
        <v>0.000380613097457982</v>
      </c>
      <c r="BR45" s="89">
        <f t="shared" si="412"/>
        <v>0.281655970616207</v>
      </c>
      <c r="BS45" s="89">
        <f t="shared" si="412"/>
        <v>0.438239058073552</v>
      </c>
      <c r="BT45" s="89">
        <f t="shared" si="412"/>
        <v>0.0776651500166344</v>
      </c>
      <c r="BU45" s="89">
        <f t="shared" si="412"/>
        <v>0.19605851796671</v>
      </c>
      <c r="BV45" s="89">
        <f t="shared" si="412"/>
        <v>0.0833705030519958</v>
      </c>
      <c r="BX45" s="89">
        <f t="shared" si="6"/>
        <v>0.379528915508339</v>
      </c>
      <c r="BY45" s="89">
        <f t="shared" si="7"/>
        <v>0.001</v>
      </c>
      <c r="BZ45" s="89">
        <f t="shared" si="8"/>
        <v>0.719895028689759</v>
      </c>
      <c r="CA45" s="89">
        <f t="shared" si="9"/>
        <v>0.357094171035341</v>
      </c>
      <c r="CC45" s="89">
        <f t="shared" ref="CC45:CF45" si="413">BX45/SUM(BX$42:BX$51)</f>
        <v>0.131401689929912</v>
      </c>
      <c r="CD45" s="89">
        <f t="shared" si="413"/>
        <v>0.000656587396372562</v>
      </c>
      <c r="CE45" s="89">
        <f t="shared" si="413"/>
        <v>0.108646497494982</v>
      </c>
      <c r="CF45" s="89">
        <f t="shared" si="413"/>
        <v>0.0763665210006992</v>
      </c>
      <c r="CH45" s="89">
        <f t="shared" ref="CH45:CK45" si="414">CC45*LN(CC45)</f>
        <v>-0.266679245110694</v>
      </c>
      <c r="CI45" s="89">
        <f t="shared" si="414"/>
        <v>-0.00481177102266709</v>
      </c>
      <c r="CJ45" s="89">
        <f t="shared" si="414"/>
        <v>-0.241157829334053</v>
      </c>
      <c r="CK45" s="89">
        <f t="shared" si="414"/>
        <v>-0.196430796617023</v>
      </c>
      <c r="CL45" s="109" t="s">
        <v>183</v>
      </c>
      <c r="CM45">
        <f t="shared" ref="CM45:CP45" si="415">CM44/(4-SUM($CM43:$CP43))</f>
        <v>0.196955750551404</v>
      </c>
      <c r="CN45">
        <f t="shared" si="415"/>
        <v>0.59032898177206</v>
      </c>
      <c r="CO45">
        <f t="shared" si="415"/>
        <v>0.0996536585196077</v>
      </c>
      <c r="CP45">
        <f t="shared" si="415"/>
        <v>0.113061609156928</v>
      </c>
      <c r="CR45" s="89">
        <f t="shared" ref="CR45:CU45" si="416">CM$47*BX45</f>
        <v>0.062687699563806</v>
      </c>
      <c r="CS45" s="89">
        <f t="shared" si="416"/>
        <v>0.000342006068426137</v>
      </c>
      <c r="CT45" s="89">
        <f t="shared" si="416"/>
        <v>0.141664820675123</v>
      </c>
      <c r="CU45" s="89">
        <f t="shared" si="416"/>
        <v>0.105712784356369</v>
      </c>
      <c r="CV45" s="87">
        <f t="shared" si="14"/>
        <v>0.310407310663725</v>
      </c>
      <c r="CX45">
        <f t="shared" si="324"/>
        <v>0.0842002419600875</v>
      </c>
    </row>
    <row r="46" spans="1:102">
      <c r="A46" s="118" t="s">
        <v>112</v>
      </c>
      <c r="B46" s="119">
        <v>2016</v>
      </c>
      <c r="C46" s="118" t="s">
        <v>109</v>
      </c>
      <c r="D46">
        <v>3404</v>
      </c>
      <c r="E46">
        <v>5.7776146</v>
      </c>
      <c r="F46">
        <v>85387</v>
      </c>
      <c r="G46">
        <v>2</v>
      </c>
      <c r="I46">
        <v>6</v>
      </c>
      <c r="J46">
        <v>345</v>
      </c>
      <c r="K46">
        <v>20.059843</v>
      </c>
      <c r="L46">
        <v>266200</v>
      </c>
      <c r="M46">
        <v>8270</v>
      </c>
      <c r="N46">
        <v>43422</v>
      </c>
      <c r="P46" s="90">
        <f t="shared" ref="P46:U46" si="417">(D46-MIN(D$42:D$51))/(MAX(D$42:D$51)-MIN(D$42:D$51))+0.001</f>
        <v>0.00166679367498571</v>
      </c>
      <c r="Q46" s="91">
        <f t="shared" si="417"/>
        <v>0.956600395796713</v>
      </c>
      <c r="R46" s="91">
        <f t="shared" si="417"/>
        <v>0.141867953018531</v>
      </c>
      <c r="S46" s="91">
        <f t="shared" si="417"/>
        <v>0.001</v>
      </c>
      <c r="T46" s="113">
        <v>0.001</v>
      </c>
      <c r="U46" s="91">
        <f t="shared" si="417"/>
        <v>0.112111111111111</v>
      </c>
      <c r="V46" s="108" cm="1">
        <f t="array" ref="V46">(MAX(J$42:J$51-J46)/(MAX(J$42:J$51)-MIN(J$42:J$51))+0.001)</f>
        <v>0.998741273100616</v>
      </c>
      <c r="W46" s="108" cm="1">
        <f t="array" ref="W46">(MAX(K$42:K$51-K46)/(MAX(K$42:K$51)-MIN(K$42:K$51))+0.001)</f>
        <v>0.743539739373299</v>
      </c>
      <c r="X46" s="91">
        <f t="shared" ref="X46:Z46" si="418">(L46-MIN(L$42:L$51))/(MAX(L$42:L$51)-MIN(L$42:L$51))+0.001</f>
        <v>0.488894629986803</v>
      </c>
      <c r="Y46" s="91">
        <f t="shared" si="418"/>
        <v>0.553627015779435</v>
      </c>
      <c r="Z46" s="91">
        <f t="shared" si="418"/>
        <v>0.29708938547486</v>
      </c>
      <c r="AB46" s="89">
        <f t="shared" ref="AB46:AL46" si="419">P46/SUM(P$42:P$51)</f>
        <v>0.001638009151433</v>
      </c>
      <c r="AC46" s="89">
        <f t="shared" si="419"/>
        <v>0.181341131092604</v>
      </c>
      <c r="AD46" s="89">
        <f t="shared" si="419"/>
        <v>0.0514434262513161</v>
      </c>
      <c r="AE46" s="89">
        <f t="shared" si="419"/>
        <v>0.000383735803713322</v>
      </c>
      <c r="AF46" s="89">
        <f t="shared" si="419"/>
        <v>0.1</v>
      </c>
      <c r="AG46" s="89">
        <f t="shared" si="419"/>
        <v>0.0590403744880047</v>
      </c>
      <c r="AH46" s="89">
        <f t="shared" si="419"/>
        <v>0.111180016320858</v>
      </c>
      <c r="AI46" s="89">
        <f t="shared" si="419"/>
        <v>0.130440455945172</v>
      </c>
      <c r="AJ46" s="89">
        <f t="shared" si="419"/>
        <v>0.112382102335456</v>
      </c>
      <c r="AK46" s="89">
        <f t="shared" si="419"/>
        <v>0.109624143380852</v>
      </c>
      <c r="AL46" s="89">
        <f t="shared" si="419"/>
        <v>0.067595442243497</v>
      </c>
      <c r="AN46" s="89">
        <f t="shared" ref="AN46:AX46" si="420">AB46*LN(AB46)</f>
        <v>-0.0105066390312256</v>
      </c>
      <c r="AO46" s="89">
        <f t="shared" si="420"/>
        <v>-0.309617371614144</v>
      </c>
      <c r="AP46" s="89">
        <f t="shared" si="420"/>
        <v>-0.152646668883691</v>
      </c>
      <c r="AQ46" s="89">
        <f t="shared" si="420"/>
        <v>-0.00301829555052319</v>
      </c>
      <c r="AR46" s="89">
        <f t="shared" si="420"/>
        <v>-0.230258509299405</v>
      </c>
      <c r="AS46" s="89">
        <f t="shared" si="420"/>
        <v>-0.167056732566286</v>
      </c>
      <c r="AT46" s="89">
        <f t="shared" si="420"/>
        <v>-0.244218537797824</v>
      </c>
      <c r="AU46" s="89">
        <f t="shared" si="420"/>
        <v>-0.265686133838554</v>
      </c>
      <c r="AV46" s="89">
        <f t="shared" si="420"/>
        <v>-0.245650484256236</v>
      </c>
      <c r="AW46" s="89">
        <f t="shared" si="420"/>
        <v>-0.242345835322832</v>
      </c>
      <c r="AX46" s="89">
        <f t="shared" si="420"/>
        <v>-0.18211663554058</v>
      </c>
      <c r="AY46" s="77" t="s">
        <v>184</v>
      </c>
      <c r="AZ46" s="110">
        <v>0.26049795615013</v>
      </c>
      <c r="BA46" s="110">
        <v>0.633345720302242</v>
      </c>
      <c r="BB46" s="110">
        <v>0.106156323547628</v>
      </c>
      <c r="BC46" s="110">
        <v>0.0806878306878307</v>
      </c>
      <c r="BD46" s="110">
        <v>0.626984126984127</v>
      </c>
      <c r="BE46" s="110">
        <v>0.292328042328042</v>
      </c>
      <c r="BF46" s="110">
        <v>0.25</v>
      </c>
      <c r="BG46" s="110">
        <v>0.75</v>
      </c>
      <c r="BH46" s="110">
        <v>0.10958605664488</v>
      </c>
      <c r="BI46" s="110">
        <v>0.581263616557734</v>
      </c>
      <c r="BJ46" s="110">
        <v>0.309150326797386</v>
      </c>
      <c r="BL46" s="89">
        <f t="shared" ref="BL46:BV46" si="421">AZ$47*P46</f>
        <v>0.000805564267961951</v>
      </c>
      <c r="BM46" s="89">
        <f t="shared" si="421"/>
        <v>0.369201425879065</v>
      </c>
      <c r="BN46" s="89">
        <f t="shared" si="421"/>
        <v>0.0185487663966044</v>
      </c>
      <c r="BO46" s="89">
        <f t="shared" si="421"/>
        <v>0.000305894839049954</v>
      </c>
      <c r="BP46" s="89">
        <f t="shared" si="421"/>
        <v>0.000313492063492064</v>
      </c>
      <c r="BQ46" s="89">
        <f t="shared" si="421"/>
        <v>0.0426709572594559</v>
      </c>
      <c r="BR46" s="89">
        <f t="shared" si="421"/>
        <v>0.281655970616207</v>
      </c>
      <c r="BS46" s="89">
        <f t="shared" si="421"/>
        <v>0.533853394545725</v>
      </c>
      <c r="BT46" s="89">
        <f t="shared" si="421"/>
        <v>0.106759647191636</v>
      </c>
      <c r="BU46" s="89">
        <f t="shared" si="421"/>
        <v>0.245693254615913</v>
      </c>
      <c r="BV46" s="89">
        <f t="shared" si="421"/>
        <v>0.100369315520955</v>
      </c>
      <c r="BX46" s="89">
        <f t="shared" si="6"/>
        <v>0.388555756543631</v>
      </c>
      <c r="BY46" s="89">
        <f t="shared" si="7"/>
        <v>0.0432903441619979</v>
      </c>
      <c r="BZ46" s="89">
        <f t="shared" si="8"/>
        <v>0.815509365161932</v>
      </c>
      <c r="CA46" s="89">
        <f t="shared" si="9"/>
        <v>0.452822217328503</v>
      </c>
      <c r="CC46" s="89">
        <f t="shared" ref="CC46:CF46" si="422">BX46/SUM(BX$42:BX$51)</f>
        <v>0.134526991108024</v>
      </c>
      <c r="CD46" s="89">
        <f t="shared" si="422"/>
        <v>0.0284238943613984</v>
      </c>
      <c r="CE46" s="89">
        <f t="shared" si="422"/>
        <v>0.123076605155144</v>
      </c>
      <c r="CF46" s="89">
        <f t="shared" si="422"/>
        <v>0.0968384817622185</v>
      </c>
      <c r="CH46" s="89">
        <f t="shared" ref="CH46:CK46" si="423">CC46*LN(CC46)</f>
        <v>-0.269859855756023</v>
      </c>
      <c r="CI46" s="89">
        <f t="shared" si="423"/>
        <v>-0.101203990359469</v>
      </c>
      <c r="CJ46" s="89">
        <f t="shared" si="423"/>
        <v>-0.25783912613444</v>
      </c>
      <c r="CK46" s="89">
        <f t="shared" si="423"/>
        <v>-0.226089851630485</v>
      </c>
      <c r="CL46" s="77" t="s">
        <v>184</v>
      </c>
      <c r="CM46" s="111">
        <v>0.133389037433155</v>
      </c>
      <c r="CN46" s="111">
        <v>0.0936831550802139</v>
      </c>
      <c r="CO46" s="111">
        <v>0.293917112299465</v>
      </c>
      <c r="CP46" s="111">
        <v>0.479010695187166</v>
      </c>
      <c r="CR46" s="89">
        <f t="shared" ref="CR46:CU46" si="424">CM$47*BX46</f>
        <v>0.0641786845077929</v>
      </c>
      <c r="CS46" s="89">
        <f t="shared" si="424"/>
        <v>0.0148055604076593</v>
      </c>
      <c r="CT46" s="89">
        <f t="shared" si="424"/>
        <v>0.160480324728477</v>
      </c>
      <c r="CU46" s="89">
        <f t="shared" si="424"/>
        <v>0.134051746835945</v>
      </c>
      <c r="CV46" s="87">
        <f t="shared" si="14"/>
        <v>0.373516316479874</v>
      </c>
      <c r="CX46">
        <f t="shared" si="324"/>
        <v>0.099115215671869</v>
      </c>
    </row>
    <row r="47" spans="1:102">
      <c r="A47" s="118" t="s">
        <v>112</v>
      </c>
      <c r="B47" s="119">
        <v>2017</v>
      </c>
      <c r="C47" s="118" t="s">
        <v>109</v>
      </c>
      <c r="D47">
        <v>3404</v>
      </c>
      <c r="E47">
        <v>3.5625734</v>
      </c>
      <c r="F47">
        <v>94280</v>
      </c>
      <c r="G47">
        <v>2</v>
      </c>
      <c r="I47">
        <v>6</v>
      </c>
      <c r="J47">
        <v>344</v>
      </c>
      <c r="K47">
        <v>19.109589</v>
      </c>
      <c r="L47">
        <v>301600</v>
      </c>
      <c r="M47">
        <v>8915</v>
      </c>
      <c r="N47">
        <v>46024</v>
      </c>
      <c r="P47" s="90">
        <f t="shared" ref="P47:U47" si="425">(D47-MIN(D$42:D$51))/(MAX(D$42:D$51)-MIN(D$42:D$51))+0.001</f>
        <v>0.00166679367498571</v>
      </c>
      <c r="Q47" s="91">
        <f t="shared" si="425"/>
        <v>0.001</v>
      </c>
      <c r="R47" s="91">
        <f t="shared" si="425"/>
        <v>0.226857010426522</v>
      </c>
      <c r="S47" s="91">
        <f t="shared" si="425"/>
        <v>0.001</v>
      </c>
      <c r="T47" s="91">
        <v>0.001</v>
      </c>
      <c r="U47" s="91">
        <f t="shared" si="425"/>
        <v>0.112111111111111</v>
      </c>
      <c r="V47" s="108" cm="1">
        <f t="array" ref="V47">(MAX(J$42:J$51-J47)/(MAX(J$42:J$51)-MIN(J$42:J$51))+0.001)</f>
        <v>0.998946611909651</v>
      </c>
      <c r="W47" s="108" cm="1">
        <f t="array" ref="W47">(MAX(K$42:K$51-K47)/(MAX(K$42:K$51)-MIN(K$42:K$51))+0.001)</f>
        <v>0.792159364816751</v>
      </c>
      <c r="X47" s="91">
        <f t="shared" ref="X47:Z47" si="426">(L47-MIN(L$42:L$51))/(MAX(L$42:L$51)-MIN(L$42:L$51))+0.001</f>
        <v>0.71349111765303</v>
      </c>
      <c r="Y47" s="91">
        <f t="shared" si="426"/>
        <v>0.665470261834576</v>
      </c>
      <c r="Z47" s="91">
        <f t="shared" si="426"/>
        <v>0.392097966188338</v>
      </c>
      <c r="AB47" s="89">
        <f t="shared" ref="AB47:AL47" si="427">P47/SUM(P$42:P$51)</f>
        <v>0.001638009151433</v>
      </c>
      <c r="AC47" s="89">
        <f t="shared" si="427"/>
        <v>0.000189568321202263</v>
      </c>
      <c r="AD47" s="89">
        <f t="shared" si="427"/>
        <v>0.0822617204038073</v>
      </c>
      <c r="AE47" s="89">
        <f t="shared" si="427"/>
        <v>0.000383735803713322</v>
      </c>
      <c r="AF47" s="89">
        <f t="shared" si="427"/>
        <v>0.1</v>
      </c>
      <c r="AG47" s="89">
        <f t="shared" si="427"/>
        <v>0.0590403744880047</v>
      </c>
      <c r="AH47" s="89">
        <f t="shared" si="427"/>
        <v>0.111202874665411</v>
      </c>
      <c r="AI47" s="89">
        <f t="shared" si="427"/>
        <v>0.138969880500305</v>
      </c>
      <c r="AJ47" s="89">
        <f t="shared" si="427"/>
        <v>0.164010048139997</v>
      </c>
      <c r="AK47" s="89">
        <f t="shared" si="427"/>
        <v>0.131770317054236</v>
      </c>
      <c r="AL47" s="89">
        <f t="shared" si="427"/>
        <v>0.0892123270742676</v>
      </c>
      <c r="AN47" s="89">
        <f t="shared" ref="AN47:AX47" si="428">AB47*LN(AB47)</f>
        <v>-0.0105066390312256</v>
      </c>
      <c r="AO47" s="89">
        <f t="shared" si="428"/>
        <v>-0.00162474478639829</v>
      </c>
      <c r="AP47" s="89">
        <f t="shared" si="428"/>
        <v>-0.20547738913276</v>
      </c>
      <c r="AQ47" s="89">
        <f t="shared" si="428"/>
        <v>-0.00301829555052319</v>
      </c>
      <c r="AR47" s="89">
        <f t="shared" si="428"/>
        <v>-0.230258509299405</v>
      </c>
      <c r="AS47" s="89">
        <f t="shared" si="428"/>
        <v>-0.167056732566286</v>
      </c>
      <c r="AT47" s="89">
        <f t="shared" si="428"/>
        <v>-0.244245887848933</v>
      </c>
      <c r="AU47" s="89">
        <f t="shared" si="428"/>
        <v>-0.274256789062663</v>
      </c>
      <c r="AV47" s="89">
        <f t="shared" si="428"/>
        <v>-0.296501889062366</v>
      </c>
      <c r="AW47" s="89">
        <f t="shared" si="428"/>
        <v>-0.267058228795346</v>
      </c>
      <c r="AX47" s="89">
        <f t="shared" si="428"/>
        <v>-0.215602647216379</v>
      </c>
      <c r="AY47" s="77" t="s">
        <v>185</v>
      </c>
      <c r="AZ47">
        <f t="shared" ref="AZ47:BJ47" si="429">AVERAGE(AZ45:AZ46)</f>
        <v>0.483301730772921</v>
      </c>
      <c r="BA47">
        <f t="shared" si="429"/>
        <v>0.385951571315807</v>
      </c>
      <c r="BB47">
        <f t="shared" si="429"/>
        <v>0.130746697911272</v>
      </c>
      <c r="BC47">
        <f t="shared" si="429"/>
        <v>0.305894839049954</v>
      </c>
      <c r="BD47">
        <f t="shared" si="429"/>
        <v>0.313492063492063</v>
      </c>
      <c r="BE47">
        <f t="shared" si="429"/>
        <v>0.380613097457982</v>
      </c>
      <c r="BF47">
        <f t="shared" si="429"/>
        <v>0.282010945379076</v>
      </c>
      <c r="BG47">
        <f t="shared" si="429"/>
        <v>0.717989054620927</v>
      </c>
      <c r="BH47">
        <f t="shared" si="429"/>
        <v>0.218369441273097</v>
      </c>
      <c r="BI47">
        <f t="shared" si="429"/>
        <v>0.443788412799922</v>
      </c>
      <c r="BJ47">
        <f t="shared" si="429"/>
        <v>0.33784214592698</v>
      </c>
      <c r="BL47" s="89">
        <f t="shared" ref="BL47:BV47" si="430">AZ$47*P47</f>
        <v>0.000805564267961951</v>
      </c>
      <c r="BM47" s="89">
        <f t="shared" si="430"/>
        <v>0.000385951571315807</v>
      </c>
      <c r="BN47" s="89">
        <f t="shared" si="430"/>
        <v>0.0296608050112907</v>
      </c>
      <c r="BO47" s="89">
        <f t="shared" si="430"/>
        <v>0.000305894839049954</v>
      </c>
      <c r="BP47" s="89">
        <f t="shared" si="430"/>
        <v>0.000313492063492064</v>
      </c>
      <c r="BQ47" s="89">
        <f t="shared" si="430"/>
        <v>0.0426709572594559</v>
      </c>
      <c r="BR47" s="89">
        <f t="shared" si="430"/>
        <v>0.281713878407866</v>
      </c>
      <c r="BS47" s="89">
        <f t="shared" si="430"/>
        <v>0.568761753453893</v>
      </c>
      <c r="BT47" s="89">
        <f t="shared" si="430"/>
        <v>0.15580465671521</v>
      </c>
      <c r="BU47" s="89">
        <f t="shared" si="430"/>
        <v>0.295327991265115</v>
      </c>
      <c r="BV47" s="89">
        <f t="shared" si="430"/>
        <v>0.132467218310673</v>
      </c>
      <c r="BX47" s="89">
        <f t="shared" si="6"/>
        <v>0.0308523208505685</v>
      </c>
      <c r="BY47" s="89">
        <f t="shared" si="7"/>
        <v>0.0432903441619979</v>
      </c>
      <c r="BZ47" s="89">
        <f t="shared" si="8"/>
        <v>0.850475631861759</v>
      </c>
      <c r="CA47" s="89">
        <f t="shared" si="9"/>
        <v>0.583599866290998</v>
      </c>
      <c r="CC47" s="89">
        <f t="shared" ref="CC47:CF47" si="431">BX47/SUM(BX$42:BX$51)</f>
        <v>0.0106817871639492</v>
      </c>
      <c r="CD47" s="89">
        <f t="shared" si="431"/>
        <v>0.0284238943613984</v>
      </c>
      <c r="CE47" s="89">
        <f t="shared" si="431"/>
        <v>0.128353711199793</v>
      </c>
      <c r="CF47" s="89">
        <f t="shared" si="431"/>
        <v>0.124805989736265</v>
      </c>
      <c r="CH47" s="89">
        <f t="shared" ref="CH47:CK47" si="432">CC47*LN(CC47)</f>
        <v>-0.0484869298245946</v>
      </c>
      <c r="CI47" s="89">
        <f t="shared" si="432"/>
        <v>-0.101203990359469</v>
      </c>
      <c r="CJ47" s="89">
        <f t="shared" si="432"/>
        <v>-0.263505735422042</v>
      </c>
      <c r="CK47" s="89">
        <f t="shared" si="432"/>
        <v>-0.259720619333908</v>
      </c>
      <c r="CL47" s="77" t="s">
        <v>185</v>
      </c>
      <c r="CM47">
        <f t="shared" ref="CM47:CP47" si="433">AVERAGE(CM45:CM46)</f>
        <v>0.16517239399228</v>
      </c>
      <c r="CN47">
        <f t="shared" si="433"/>
        <v>0.342006068426137</v>
      </c>
      <c r="CO47">
        <f t="shared" si="433"/>
        <v>0.196785385409536</v>
      </c>
      <c r="CP47">
        <f t="shared" si="433"/>
        <v>0.296036152172047</v>
      </c>
      <c r="CR47" s="89">
        <f t="shared" ref="CR47:CU47" si="434">CM$47*BX47</f>
        <v>0.00509595169510632</v>
      </c>
      <c r="CS47" s="89">
        <f t="shared" si="434"/>
        <v>0.0148055604076593</v>
      </c>
      <c r="CT47" s="89">
        <f t="shared" si="434"/>
        <v>0.167361174997335</v>
      </c>
      <c r="CU47" s="89">
        <f t="shared" si="434"/>
        <v>0.172766658824908</v>
      </c>
      <c r="CV47" s="87">
        <f t="shared" si="14"/>
        <v>0.360029345925009</v>
      </c>
      <c r="CX47">
        <f t="shared" si="324"/>
        <v>0.0910833677024971</v>
      </c>
    </row>
    <row r="48" spans="1:102">
      <c r="A48" s="118" t="s">
        <v>112</v>
      </c>
      <c r="B48" s="119">
        <v>2018</v>
      </c>
      <c r="C48" s="118" t="s">
        <v>109</v>
      </c>
      <c r="D48">
        <v>3414</v>
      </c>
      <c r="E48">
        <v>3.6303456</v>
      </c>
      <c r="F48">
        <v>103156</v>
      </c>
      <c r="G48">
        <v>14</v>
      </c>
      <c r="I48">
        <v>6</v>
      </c>
      <c r="J48">
        <v>340</v>
      </c>
      <c r="K48">
        <v>17.749016</v>
      </c>
      <c r="L48">
        <v>346916</v>
      </c>
      <c r="M48">
        <v>9560</v>
      </c>
      <c r="N48">
        <v>49573</v>
      </c>
      <c r="P48" s="90">
        <f t="shared" ref="P48:U48" si="435">(D48-MIN(D$42:D$51))/(MAX(D$42:D$51)-MIN(D$42:D$51))+0.001</f>
        <v>0.00214307487140408</v>
      </c>
      <c r="Q48" s="91">
        <f t="shared" si="435"/>
        <v>0.030237894601696</v>
      </c>
      <c r="R48" s="91">
        <f t="shared" si="435"/>
        <v>0.311683601402945</v>
      </c>
      <c r="S48" s="91">
        <f t="shared" si="435"/>
        <v>0.122212121212121</v>
      </c>
      <c r="T48" s="113">
        <v>0.001</v>
      </c>
      <c r="U48" s="91">
        <f t="shared" si="435"/>
        <v>0.112111111111111</v>
      </c>
      <c r="V48" s="108" cm="1">
        <f t="array" ref="V48">(MAX(J$42:J$51-J48)/(MAX(J$42:J$51)-MIN(J$42:J$51))+0.001)</f>
        <v>0.999767967145791</v>
      </c>
      <c r="W48" s="108" cm="1">
        <f t="array" ref="W48">(MAX(K$42:K$51-K48)/(MAX(K$42:K$51)-MIN(K$42:K$51))+0.001)</f>
        <v>0.861772909877834</v>
      </c>
      <c r="X48" s="91">
        <f t="shared" ref="X48:Z48" si="436">(L48-MIN(L$42:L$51))/(MAX(L$42:L$51)-MIN(L$42:L$51))+0.001</f>
        <v>1.001</v>
      </c>
      <c r="Y48" s="91">
        <f t="shared" si="436"/>
        <v>0.777313507889717</v>
      </c>
      <c r="Z48" s="91">
        <f t="shared" si="436"/>
        <v>0.521684996531201</v>
      </c>
      <c r="AB48" s="89">
        <f t="shared" ref="AB48:AL48" si="437">P48/SUM(P$42:P$51)</f>
        <v>0.00210606525825464</v>
      </c>
      <c r="AC48" s="89">
        <f t="shared" si="437"/>
        <v>0.00573214691633449</v>
      </c>
      <c r="AD48" s="89">
        <f t="shared" si="437"/>
        <v>0.113021101815874</v>
      </c>
      <c r="AE48" s="89">
        <f t="shared" si="437"/>
        <v>0.0468971665568433</v>
      </c>
      <c r="AF48" s="89">
        <f t="shared" si="437"/>
        <v>0.1</v>
      </c>
      <c r="AG48" s="89">
        <f t="shared" si="437"/>
        <v>0.0590403744880047</v>
      </c>
      <c r="AH48" s="89">
        <f t="shared" si="437"/>
        <v>0.111294308043623</v>
      </c>
      <c r="AI48" s="89">
        <f t="shared" si="437"/>
        <v>0.151182304499836</v>
      </c>
      <c r="AJ48" s="89">
        <f t="shared" si="437"/>
        <v>0.230099652436002</v>
      </c>
      <c r="AK48" s="89">
        <f t="shared" si="437"/>
        <v>0.15391649072762</v>
      </c>
      <c r="AL48" s="89">
        <f t="shared" si="437"/>
        <v>0.118696694585569</v>
      </c>
      <c r="AN48" s="89">
        <f t="shared" ref="AN48:AX48" si="438">AB48*LN(AB48)</f>
        <v>-0.0129795409313242</v>
      </c>
      <c r="AO48" s="89">
        <f t="shared" si="438"/>
        <v>-0.0295874229064712</v>
      </c>
      <c r="AP48" s="89">
        <f t="shared" si="438"/>
        <v>-0.246406428937125</v>
      </c>
      <c r="AQ48" s="89">
        <f t="shared" si="438"/>
        <v>-0.143495857370543</v>
      </c>
      <c r="AR48" s="89">
        <f t="shared" si="438"/>
        <v>-0.230258509299405</v>
      </c>
      <c r="AS48" s="89">
        <f t="shared" si="438"/>
        <v>-0.167056732566286</v>
      </c>
      <c r="AT48" s="89">
        <f t="shared" si="438"/>
        <v>-0.244355241076476</v>
      </c>
      <c r="AU48" s="89">
        <f t="shared" si="438"/>
        <v>-0.285624019442171</v>
      </c>
      <c r="AV48" s="89">
        <f t="shared" si="438"/>
        <v>-0.338072255882943</v>
      </c>
      <c r="AW48" s="89">
        <f t="shared" si="438"/>
        <v>-0.288030869447347</v>
      </c>
      <c r="AX48" s="89">
        <f t="shared" si="438"/>
        <v>-0.25296447552809</v>
      </c>
      <c r="BL48" s="89">
        <f t="shared" ref="BL48:BV48" si="439">AZ$47*P48</f>
        <v>0.00103575179452555</v>
      </c>
      <c r="BM48" s="89">
        <f t="shared" si="439"/>
        <v>0.0116703629348063</v>
      </c>
      <c r="BN48" s="89">
        <f t="shared" si="439"/>
        <v>0.0407516016765281</v>
      </c>
      <c r="BO48" s="89">
        <f t="shared" si="439"/>
        <v>0.0373840571481353</v>
      </c>
      <c r="BP48" s="89">
        <f t="shared" si="439"/>
        <v>0.000313492063492064</v>
      </c>
      <c r="BQ48" s="89">
        <f t="shared" si="439"/>
        <v>0.0426709572594559</v>
      </c>
      <c r="BR48" s="89">
        <f t="shared" si="439"/>
        <v>0.281945509574502</v>
      </c>
      <c r="BS48" s="89">
        <f t="shared" si="439"/>
        <v>0.618743516861111</v>
      </c>
      <c r="BT48" s="89">
        <f t="shared" si="439"/>
        <v>0.21858781071437</v>
      </c>
      <c r="BU48" s="89">
        <f t="shared" si="439"/>
        <v>0.344962727914317</v>
      </c>
      <c r="BV48" s="89">
        <f t="shared" si="439"/>
        <v>0.17624717872601</v>
      </c>
      <c r="BX48" s="89">
        <f t="shared" si="6"/>
        <v>0.05345771640586</v>
      </c>
      <c r="BY48" s="89">
        <f t="shared" si="7"/>
        <v>0.0803685064710832</v>
      </c>
      <c r="BZ48" s="89">
        <f t="shared" si="8"/>
        <v>0.900689026435613</v>
      </c>
      <c r="CA48" s="89">
        <f t="shared" si="9"/>
        <v>0.739797717354698</v>
      </c>
      <c r="CC48" s="89">
        <f t="shared" ref="CC48:CF48" si="440">BX48/SUM(BX$42:BX$51)</f>
        <v>0.0185082980202325</v>
      </c>
      <c r="CD48" s="89">
        <f t="shared" si="440"/>
        <v>0.0527689484142</v>
      </c>
      <c r="CE48" s="89">
        <f t="shared" si="440"/>
        <v>0.135931912507437</v>
      </c>
      <c r="CF48" s="89">
        <f t="shared" si="440"/>
        <v>0.158209745498886</v>
      </c>
      <c r="CH48" s="89">
        <f t="shared" ref="CH48:CK48" si="441">CC48*LN(CC48)</f>
        <v>-0.0738395232091497</v>
      </c>
      <c r="CI48" s="89">
        <f t="shared" si="441"/>
        <v>-0.155237400020805</v>
      </c>
      <c r="CJ48" s="89">
        <f t="shared" si="441"/>
        <v>-0.271265882544223</v>
      </c>
      <c r="CK48" s="89">
        <f t="shared" si="441"/>
        <v>-0.291712448261001</v>
      </c>
      <c r="CR48" s="89">
        <f t="shared" ref="CR48:CU48" si="442">CM$47*BX48</f>
        <v>0.00882973899611626</v>
      </c>
      <c r="CS48" s="89">
        <f t="shared" si="442"/>
        <v>0.0274865169234557</v>
      </c>
      <c r="CT48" s="89">
        <f t="shared" si="442"/>
        <v>0.177242437201272</v>
      </c>
      <c r="CU48" s="89">
        <f t="shared" si="442"/>
        <v>0.219006869631348</v>
      </c>
      <c r="CV48" s="87">
        <f t="shared" si="14"/>
        <v>0.432565562752192</v>
      </c>
      <c r="CX48">
        <f t="shared" si="324"/>
        <v>0.102364477062364</v>
      </c>
    </row>
    <row r="49" spans="1:102">
      <c r="A49" s="118" t="s">
        <v>112</v>
      </c>
      <c r="B49" s="119">
        <v>2019</v>
      </c>
      <c r="C49" s="118" t="s">
        <v>109</v>
      </c>
      <c r="D49">
        <v>3424</v>
      </c>
      <c r="E49">
        <v>3.6981178</v>
      </c>
      <c r="F49">
        <v>112032</v>
      </c>
      <c r="G49">
        <v>66</v>
      </c>
      <c r="I49">
        <v>7</v>
      </c>
      <c r="J49">
        <v>334</v>
      </c>
      <c r="K49">
        <v>16.388443</v>
      </c>
      <c r="L49">
        <v>317203</v>
      </c>
      <c r="M49">
        <v>10205</v>
      </c>
      <c r="N49">
        <v>54192</v>
      </c>
      <c r="P49" s="90">
        <f t="shared" ref="P49:U49" si="443">(D49-MIN(D$42:D$51))/(MAX(D$42:D$51)-MIN(D$42:D$51))+0.001</f>
        <v>0.00261935606782244</v>
      </c>
      <c r="Q49" s="91">
        <f t="shared" si="443"/>
        <v>0.0594757892033919</v>
      </c>
      <c r="R49" s="91">
        <f t="shared" si="443"/>
        <v>0.396510192379369</v>
      </c>
      <c r="S49" s="91">
        <f t="shared" si="443"/>
        <v>0.647464646464647</v>
      </c>
      <c r="T49" s="91">
        <v>0.001</v>
      </c>
      <c r="U49" s="91">
        <f t="shared" si="443"/>
        <v>0.223222222222222</v>
      </c>
      <c r="V49" s="108" cm="1">
        <f t="array" ref="V49">(MAX(J$42:J$51-J49)/(MAX(J$42:J$51)-MIN(J$42:J$51))+0.001)</f>
        <v>1.001</v>
      </c>
      <c r="W49" s="108" cm="1">
        <f t="array" ref="W49">(MAX(K$42:K$51-K49)/(MAX(K$42:K$51)-MIN(K$42:K$51))+0.001)</f>
        <v>0.931386454938917</v>
      </c>
      <c r="X49" s="91">
        <f t="shared" ref="X49:Z49" si="444">(L49-MIN(L$42:L$51))/(MAX(L$42:L$51)-MIN(L$42:L$51))+0.001</f>
        <v>0.812484874632017</v>
      </c>
      <c r="Y49" s="91">
        <f t="shared" si="444"/>
        <v>0.889156753944859</v>
      </c>
      <c r="Z49" s="91">
        <f t="shared" si="444"/>
        <v>0.69034165845109</v>
      </c>
      <c r="AB49" s="89">
        <f t="shared" ref="AB49:AL49" si="445">P49/SUM(P$42:P$51)</f>
        <v>0.00257412136507627</v>
      </c>
      <c r="AC49" s="89">
        <f t="shared" si="445"/>
        <v>0.0112747255114667</v>
      </c>
      <c r="AD49" s="89">
        <f t="shared" si="445"/>
        <v>0.143780483227941</v>
      </c>
      <c r="AE49" s="89">
        <f t="shared" si="445"/>
        <v>0.248455366487073</v>
      </c>
      <c r="AF49" s="89">
        <f t="shared" si="445"/>
        <v>0.1</v>
      </c>
      <c r="AG49" s="89">
        <f t="shared" si="445"/>
        <v>0.117554125219427</v>
      </c>
      <c r="AH49" s="89">
        <f t="shared" si="445"/>
        <v>0.111431458110941</v>
      </c>
      <c r="AI49" s="89">
        <f t="shared" si="445"/>
        <v>0.163394728499367</v>
      </c>
      <c r="AJ49" s="89">
        <f t="shared" si="445"/>
        <v>0.186765721540795</v>
      </c>
      <c r="AK49" s="89">
        <f t="shared" si="445"/>
        <v>0.176062664401004</v>
      </c>
      <c r="AL49" s="89">
        <f t="shared" si="445"/>
        <v>0.157070403668324</v>
      </c>
      <c r="AN49" s="89">
        <f t="shared" ref="AN49:AX49" si="446">AB49*LN(AB49)</f>
        <v>-0.0153475474394356</v>
      </c>
      <c r="AO49" s="89">
        <f t="shared" si="446"/>
        <v>-0.0505693057209381</v>
      </c>
      <c r="AP49" s="89">
        <f t="shared" si="446"/>
        <v>-0.278857583635599</v>
      </c>
      <c r="AQ49" s="89">
        <f t="shared" si="446"/>
        <v>-0.345972125420535</v>
      </c>
      <c r="AR49" s="89">
        <f t="shared" si="446"/>
        <v>-0.230258509299405</v>
      </c>
      <c r="AS49" s="89">
        <f t="shared" si="446"/>
        <v>-0.25166650265015</v>
      </c>
      <c r="AT49" s="89">
        <f t="shared" si="446"/>
        <v>-0.244519130093209</v>
      </c>
      <c r="AU49" s="89">
        <f t="shared" si="446"/>
        <v>-0.296003661184321</v>
      </c>
      <c r="AV49" s="89">
        <f t="shared" si="446"/>
        <v>-0.313374255264027</v>
      </c>
      <c r="AW49" s="89">
        <f t="shared" si="446"/>
        <v>-0.305805935483092</v>
      </c>
      <c r="AX49" s="89">
        <f t="shared" si="446"/>
        <v>-0.290746920967833</v>
      </c>
      <c r="BL49" s="89">
        <f t="shared" ref="BL49:BV49" si="447">AZ$47*P49</f>
        <v>0.00126593932108914</v>
      </c>
      <c r="BM49" s="89">
        <f t="shared" si="447"/>
        <v>0.0229547742982968</v>
      </c>
      <c r="BN49" s="89">
        <f t="shared" si="447"/>
        <v>0.0518423983417657</v>
      </c>
      <c r="BO49" s="89">
        <f t="shared" si="447"/>
        <v>0.198056093820839</v>
      </c>
      <c r="BP49" s="89">
        <f t="shared" si="447"/>
        <v>0.000313492063492064</v>
      </c>
      <c r="BQ49" s="89">
        <f t="shared" si="447"/>
        <v>0.0849613014214538</v>
      </c>
      <c r="BR49" s="89">
        <f t="shared" si="447"/>
        <v>0.282292956324455</v>
      </c>
      <c r="BS49" s="89">
        <f t="shared" si="447"/>
        <v>0.668725280268329</v>
      </c>
      <c r="BT49" s="89">
        <f t="shared" si="447"/>
        <v>0.177421868116236</v>
      </c>
      <c r="BU49" s="89">
        <f t="shared" si="447"/>
        <v>0.39459746456352</v>
      </c>
      <c r="BV49" s="89">
        <f t="shared" si="447"/>
        <v>0.233226507313907</v>
      </c>
      <c r="BX49" s="89">
        <f t="shared" si="6"/>
        <v>0.0760631119611516</v>
      </c>
      <c r="BY49" s="89">
        <f t="shared" si="7"/>
        <v>0.283330887305785</v>
      </c>
      <c r="BZ49" s="89">
        <f t="shared" si="8"/>
        <v>0.951018236592785</v>
      </c>
      <c r="CA49" s="89">
        <f t="shared" si="9"/>
        <v>0.805245839993663</v>
      </c>
      <c r="CC49" s="89">
        <f t="shared" ref="CC49:CF49" si="448">BX49/SUM(BX$42:BX$51)</f>
        <v>0.0263348088765157</v>
      </c>
      <c r="CD49" s="89">
        <f t="shared" si="448"/>
        <v>0.186031489608033</v>
      </c>
      <c r="CE49" s="89">
        <f t="shared" si="448"/>
        <v>0.143527592693224</v>
      </c>
      <c r="CF49" s="89">
        <f t="shared" si="448"/>
        <v>0.172206180717847</v>
      </c>
      <c r="CH49" s="89">
        <f t="shared" ref="CH49:CK49" si="449">CC49*LN(CC49)</f>
        <v>-0.0957761100140609</v>
      </c>
      <c r="CI49" s="89">
        <f t="shared" si="449"/>
        <v>-0.312875074098248</v>
      </c>
      <c r="CJ49" s="89">
        <f t="shared" si="449"/>
        <v>-0.278619778650124</v>
      </c>
      <c r="CK49" s="89">
        <f t="shared" si="449"/>
        <v>-0.302921485563304</v>
      </c>
      <c r="CR49" s="89">
        <f t="shared" ref="CR49:CU49" si="450">CM$47*BX49</f>
        <v>0.0125635262971262</v>
      </c>
      <c r="CS49" s="89">
        <f t="shared" si="450"/>
        <v>0.0969008828311403</v>
      </c>
      <c r="CT49" s="89">
        <f t="shared" si="450"/>
        <v>0.187146490219409</v>
      </c>
      <c r="CU49" s="89">
        <f t="shared" si="450"/>
        <v>0.238381880024272</v>
      </c>
      <c r="CV49" s="87">
        <f t="shared" si="14"/>
        <v>0.534992779371947</v>
      </c>
      <c r="CX49">
        <f t="shared" si="324"/>
        <v>0.142023686525275</v>
      </c>
    </row>
    <row r="50" spans="1:102">
      <c r="A50" s="118" t="s">
        <v>112</v>
      </c>
      <c r="B50" s="119">
        <v>2020</v>
      </c>
      <c r="C50" s="118" t="s">
        <v>109</v>
      </c>
      <c r="D50">
        <v>3434</v>
      </c>
      <c r="E50">
        <v>3.76589</v>
      </c>
      <c r="F50">
        <v>120908</v>
      </c>
      <c r="G50">
        <v>81</v>
      </c>
      <c r="I50">
        <v>8</v>
      </c>
      <c r="J50">
        <v>339</v>
      </c>
      <c r="K50">
        <v>15.02787</v>
      </c>
      <c r="L50">
        <v>231580</v>
      </c>
      <c r="M50">
        <v>10850</v>
      </c>
      <c r="N50">
        <v>60823</v>
      </c>
      <c r="P50" s="90">
        <f t="shared" ref="P50:U50" si="451">(D50-MIN(D$42:D$51))/(MAX(D$42:D$51)-MIN(D$42:D$51))+0.001</f>
        <v>0.00309563726424081</v>
      </c>
      <c r="Q50" s="91">
        <f t="shared" si="451"/>
        <v>0.0887136838050879</v>
      </c>
      <c r="R50" s="91">
        <f t="shared" si="451"/>
        <v>0.481336783355792</v>
      </c>
      <c r="S50" s="91">
        <f t="shared" si="451"/>
        <v>0.798979797979798</v>
      </c>
      <c r="T50" s="113">
        <v>0.001</v>
      </c>
      <c r="U50" s="91">
        <f t="shared" si="451"/>
        <v>0.334333333333333</v>
      </c>
      <c r="V50" s="108" cm="1">
        <f t="array" ref="V50">(MAX(J$42:J$51-J50)/(MAX(J$42:J$51)-MIN(J$42:J$51))+0.001)</f>
        <v>0.999973305954825</v>
      </c>
      <c r="W50" s="108" cm="1">
        <f t="array" ref="W50">(MAX(K$42:K$51-K50)/(MAX(K$42:K$51)-MIN(K$42:K$51))+0.001)</f>
        <v>1.001</v>
      </c>
      <c r="X50" s="91">
        <f t="shared" ref="X50:Z50" si="452">(L50-MIN(L$42:L$51))/(MAX(L$42:L$51)-MIN(L$42:L$51))+0.001</f>
        <v>0.269246878489493</v>
      </c>
      <c r="Y50" s="91">
        <f t="shared" si="452"/>
        <v>1.001</v>
      </c>
      <c r="Z50" s="91">
        <f t="shared" si="452"/>
        <v>0.932463833205535</v>
      </c>
      <c r="AB50" s="89">
        <f t="shared" ref="AB50:AL50" si="453">P50/SUM(P$42:P$51)</f>
        <v>0.00304217747189791</v>
      </c>
      <c r="AC50" s="89">
        <f t="shared" si="453"/>
        <v>0.0168173041065989</v>
      </c>
      <c r="AD50" s="89">
        <f t="shared" si="453"/>
        <v>0.174539864640008</v>
      </c>
      <c r="AE50" s="89">
        <f t="shared" si="453"/>
        <v>0.306597154928486</v>
      </c>
      <c r="AF50" s="89">
        <f t="shared" si="453"/>
        <v>0.1</v>
      </c>
      <c r="AG50" s="89">
        <f t="shared" si="453"/>
        <v>0.176067875950848</v>
      </c>
      <c r="AH50" s="89">
        <f t="shared" si="453"/>
        <v>0.111317166388176</v>
      </c>
      <c r="AI50" s="89">
        <f t="shared" si="453"/>
        <v>0.175607152498897</v>
      </c>
      <c r="AJ50" s="89">
        <f t="shared" si="453"/>
        <v>0.0618917214384724</v>
      </c>
      <c r="AK50" s="89">
        <f t="shared" si="453"/>
        <v>0.198208838074388</v>
      </c>
      <c r="AL50" s="89">
        <f t="shared" si="453"/>
        <v>0.212159398023758</v>
      </c>
      <c r="AN50" s="89">
        <f t="shared" ref="AN50:AX50" si="454">AB50*LN(AB50)</f>
        <v>-0.0176299713541933</v>
      </c>
      <c r="AO50" s="89">
        <f t="shared" si="454"/>
        <v>-0.0687045214727149</v>
      </c>
      <c r="AP50" s="89">
        <f t="shared" si="454"/>
        <v>-0.304677156478443</v>
      </c>
      <c r="AQ50" s="89">
        <f t="shared" si="454"/>
        <v>-0.362465470008705</v>
      </c>
      <c r="AR50" s="89">
        <f t="shared" si="454"/>
        <v>-0.230258509299405</v>
      </c>
      <c r="AS50" s="89">
        <f t="shared" si="454"/>
        <v>-0.305809775876775</v>
      </c>
      <c r="AT50" s="89">
        <f t="shared" si="454"/>
        <v>-0.244382567643963</v>
      </c>
      <c r="AU50" s="89">
        <f t="shared" si="454"/>
        <v>-0.305469672030925</v>
      </c>
      <c r="AV50" s="89">
        <f t="shared" si="454"/>
        <v>-0.172205597749607</v>
      </c>
      <c r="AW50" s="89">
        <f t="shared" si="454"/>
        <v>-0.320787935797824</v>
      </c>
      <c r="AX50" s="89">
        <f t="shared" si="454"/>
        <v>-0.328935624254912</v>
      </c>
      <c r="BL50" s="89">
        <f t="shared" ref="BL50:BV50" si="455">AZ$47*P50</f>
        <v>0.00149612684765273</v>
      </c>
      <c r="BM50" s="89">
        <f t="shared" si="455"/>
        <v>0.0342391856617874</v>
      </c>
      <c r="BN50" s="89">
        <f t="shared" si="455"/>
        <v>0.0629331950070031</v>
      </c>
      <c r="BO50" s="89">
        <f t="shared" si="455"/>
        <v>0.244403796707195</v>
      </c>
      <c r="BP50" s="89">
        <f t="shared" si="455"/>
        <v>0.000313492063492064</v>
      </c>
      <c r="BQ50" s="89">
        <f t="shared" si="455"/>
        <v>0.127251645583452</v>
      </c>
      <c r="BR50" s="89">
        <f t="shared" si="455"/>
        <v>0.28200341736616</v>
      </c>
      <c r="BS50" s="89">
        <f t="shared" si="455"/>
        <v>0.718707043675548</v>
      </c>
      <c r="BT50" s="89">
        <f t="shared" si="455"/>
        <v>0.0587952904202761</v>
      </c>
      <c r="BU50" s="89">
        <f t="shared" si="455"/>
        <v>0.444232201212722</v>
      </c>
      <c r="BV50" s="89">
        <f t="shared" si="455"/>
        <v>0.315025582409456</v>
      </c>
      <c r="BX50" s="89">
        <f t="shared" si="6"/>
        <v>0.0986685075164432</v>
      </c>
      <c r="BY50" s="89">
        <f t="shared" si="7"/>
        <v>0.371968934354139</v>
      </c>
      <c r="BZ50" s="89">
        <f t="shared" si="8"/>
        <v>1.00071046104171</v>
      </c>
      <c r="CA50" s="89">
        <f t="shared" si="9"/>
        <v>0.818053074042454</v>
      </c>
      <c r="CC50" s="89">
        <f t="shared" ref="CC50:CF50" si="456">BX50/SUM(BX$42:BX$51)</f>
        <v>0.034161319732799</v>
      </c>
      <c r="CD50" s="89">
        <f t="shared" si="456"/>
        <v>0.244230114139061</v>
      </c>
      <c r="CE50" s="89">
        <f t="shared" si="456"/>
        <v>0.15102713904922</v>
      </c>
      <c r="CF50" s="89">
        <f t="shared" si="456"/>
        <v>0.174945077029462</v>
      </c>
      <c r="CH50" s="89">
        <f t="shared" ref="CH50:CK50" si="457">CC50*LN(CC50)</f>
        <v>-0.115351205511042</v>
      </c>
      <c r="CI50" s="89">
        <f t="shared" si="457"/>
        <v>-0.344277614511309</v>
      </c>
      <c r="CJ50" s="89">
        <f t="shared" si="457"/>
        <v>-0.285485955985415</v>
      </c>
      <c r="CK50" s="89">
        <f t="shared" si="457"/>
        <v>-0.30497881368444</v>
      </c>
      <c r="CR50" s="89">
        <f t="shared" ref="CR50:CU50" si="458">CM$47*BX50</f>
        <v>0.0162973135981361</v>
      </c>
      <c r="CS50" s="89">
        <f t="shared" si="458"/>
        <v>0.127215632815119</v>
      </c>
      <c r="CT50" s="89">
        <f t="shared" si="458"/>
        <v>0.196925193759447</v>
      </c>
      <c r="CU50" s="89">
        <f t="shared" si="458"/>
        <v>0.242173284312043</v>
      </c>
      <c r="CV50" s="87">
        <f t="shared" si="14"/>
        <v>0.582611424484745</v>
      </c>
      <c r="CX50">
        <f t="shared" si="324"/>
        <v>0.162070413287283</v>
      </c>
    </row>
    <row r="51" spans="1:102">
      <c r="A51" s="118" t="s">
        <v>112</v>
      </c>
      <c r="B51" s="119">
        <v>2021</v>
      </c>
      <c r="C51" s="120" t="s">
        <v>109</v>
      </c>
      <c r="D51">
        <v>24386</v>
      </c>
      <c r="E51">
        <v>4.3823505</v>
      </c>
      <c r="F51">
        <v>175284</v>
      </c>
      <c r="G51">
        <v>101</v>
      </c>
      <c r="I51">
        <v>14</v>
      </c>
      <c r="J51">
        <v>5204</v>
      </c>
      <c r="K51">
        <v>34.572529</v>
      </c>
      <c r="L51">
        <v>243400</v>
      </c>
      <c r="M51">
        <v>5083</v>
      </c>
      <c r="N51">
        <v>62700</v>
      </c>
      <c r="P51" s="90">
        <f t="shared" ref="P51:S51" si="459">(D51-MIN(D$42:D$51))/(MAX(D$42:D$51)-MIN(D$42:D$51))+0.001</f>
        <v>1.001</v>
      </c>
      <c r="Q51" s="91">
        <f t="shared" si="459"/>
        <v>0.354663544147658</v>
      </c>
      <c r="R51" s="91">
        <f t="shared" si="459"/>
        <v>1.001</v>
      </c>
      <c r="S51" s="91">
        <f t="shared" si="459"/>
        <v>1.001</v>
      </c>
      <c r="T51" s="91">
        <v>0.001</v>
      </c>
      <c r="U51" s="91">
        <f t="shared" ref="U51:Z51" si="460">(I51-MIN(I$42:I$51))/(MAX(I$42:I$51)-MIN(I$42:I$51))+0.001</f>
        <v>1.001</v>
      </c>
      <c r="V51" s="108" cm="1">
        <f t="array" ref="V51">(MAX(J$42:J$51-J51)/(MAX(J$42:J$51)-MIN(J$42:J$51))+0.001)</f>
        <v>0.001</v>
      </c>
      <c r="W51" s="108" cm="1">
        <f t="array" ref="W51">(MAX(K$42:K$51-K51)/(MAX(K$42:K$51)-MIN(K$42:K$51))+0.001)</f>
        <v>0.001</v>
      </c>
      <c r="X51" s="91">
        <f t="shared" si="460"/>
        <v>0.344239265049234</v>
      </c>
      <c r="Y51" s="91">
        <f t="shared" si="460"/>
        <v>0.001</v>
      </c>
      <c r="Z51" s="91">
        <f t="shared" si="460"/>
        <v>1.001</v>
      </c>
      <c r="AB51" s="89">
        <f t="shared" ref="AB51:AL51" si="461">P51/SUM(P$42:P$51)</f>
        <v>0.983713332484592</v>
      </c>
      <c r="AC51" s="89">
        <f t="shared" si="461"/>
        <v>0.0672329726557164</v>
      </c>
      <c r="AD51" s="89">
        <f t="shared" si="461"/>
        <v>0.362977463069769</v>
      </c>
      <c r="AE51" s="89">
        <f t="shared" si="461"/>
        <v>0.384119539517036</v>
      </c>
      <c r="AF51" s="89">
        <f t="shared" si="461"/>
        <v>0.1</v>
      </c>
      <c r="AG51" s="89">
        <f t="shared" si="461"/>
        <v>0.52715038033938</v>
      </c>
      <c r="AH51" s="89">
        <f t="shared" si="461"/>
        <v>0.000111320137972968</v>
      </c>
      <c r="AI51" s="89">
        <f t="shared" si="461"/>
        <v>0.000175431720778119</v>
      </c>
      <c r="AJ51" s="89">
        <f t="shared" si="461"/>
        <v>0.0791302050376158</v>
      </c>
      <c r="AK51" s="89">
        <f t="shared" si="461"/>
        <v>0.000198010827247141</v>
      </c>
      <c r="AL51" s="89">
        <f t="shared" si="461"/>
        <v>0.227753130855179</v>
      </c>
      <c r="AN51" s="89">
        <f t="shared" ref="AN51:AX51" si="462">AB51*LN(AB51)</f>
        <v>-0.0161533138032671</v>
      </c>
      <c r="AO51" s="89">
        <f t="shared" si="462"/>
        <v>-0.181501560645223</v>
      </c>
      <c r="AP51" s="89">
        <f t="shared" si="462"/>
        <v>-0.36784663580964</v>
      </c>
      <c r="AQ51" s="89">
        <f t="shared" si="462"/>
        <v>-0.367526141607035</v>
      </c>
      <c r="AR51" s="89">
        <f t="shared" si="462"/>
        <v>-0.230258509299405</v>
      </c>
      <c r="AS51" s="89">
        <f t="shared" si="462"/>
        <v>-0.337518267987062</v>
      </c>
      <c r="AT51" s="89">
        <f t="shared" si="462"/>
        <v>-0.00101335839049274</v>
      </c>
      <c r="AU51" s="89">
        <f t="shared" si="462"/>
        <v>-0.00151717924689273</v>
      </c>
      <c r="AV51" s="89">
        <f t="shared" si="462"/>
        <v>-0.200726474830234</v>
      </c>
      <c r="AW51" s="89">
        <f t="shared" si="462"/>
        <v>-0.00168847571742934</v>
      </c>
      <c r="AX51" s="89">
        <f t="shared" si="462"/>
        <v>-0.336959161926931</v>
      </c>
      <c r="AY51" s="81" t="s">
        <v>170</v>
      </c>
      <c r="BL51" s="89">
        <f t="shared" ref="BL51:BV51" si="463">AZ$47*P51</f>
        <v>0.483785032503693</v>
      </c>
      <c r="BM51" s="89">
        <f t="shared" si="463"/>
        <v>0.136882952152222</v>
      </c>
      <c r="BN51" s="89">
        <f t="shared" si="463"/>
        <v>0.130877444609183</v>
      </c>
      <c r="BO51" s="89">
        <f t="shared" si="463"/>
        <v>0.306200733889004</v>
      </c>
      <c r="BP51" s="89">
        <f t="shared" si="463"/>
        <v>0.000313492063492064</v>
      </c>
      <c r="BQ51" s="89">
        <f t="shared" si="463"/>
        <v>0.38099371055544</v>
      </c>
      <c r="BR51" s="89">
        <f t="shared" si="463"/>
        <v>0.000282010945379076</v>
      </c>
      <c r="BS51" s="89">
        <f t="shared" si="463"/>
        <v>0.000717989054620927</v>
      </c>
      <c r="BT51" s="89">
        <f t="shared" si="463"/>
        <v>0.0751713359730628</v>
      </c>
      <c r="BU51" s="89">
        <f t="shared" si="463"/>
        <v>0.000443788412799922</v>
      </c>
      <c r="BV51" s="89">
        <f t="shared" si="463"/>
        <v>0.338179988072907</v>
      </c>
      <c r="BX51" s="89">
        <f t="shared" si="6"/>
        <v>0.751545429265098</v>
      </c>
      <c r="BY51" s="89">
        <f t="shared" si="7"/>
        <v>0.687507936507936</v>
      </c>
      <c r="BZ51" s="89">
        <f t="shared" si="8"/>
        <v>0.001</v>
      </c>
      <c r="CA51" s="89">
        <f t="shared" si="9"/>
        <v>0.41379511245877</v>
      </c>
      <c r="CC51" s="89">
        <f t="shared" ref="CC51:CF51" si="464">BX51/SUM(BX$42:BX$51)</f>
        <v>0.260202412594212</v>
      </c>
      <c r="CD51" s="89">
        <f t="shared" si="464"/>
        <v>0.451409046017219</v>
      </c>
      <c r="CE51" s="89">
        <f t="shared" si="464"/>
        <v>0.000150919916328252</v>
      </c>
      <c r="CF51" s="89">
        <f t="shared" si="464"/>
        <v>0.0884923241786604</v>
      </c>
      <c r="CH51" s="89">
        <f t="shared" ref="CH51:CK51" si="465">CC51*LN(CC51)</f>
        <v>-0.350309321779112</v>
      </c>
      <c r="CI51" s="89">
        <f t="shared" si="465"/>
        <v>-0.359042347656887</v>
      </c>
      <c r="CJ51" s="89">
        <f t="shared" si="465"/>
        <v>-0.0013279083067041</v>
      </c>
      <c r="CK51" s="89">
        <f t="shared" si="465"/>
        <v>-0.214579679856424</v>
      </c>
      <c r="CL51" s="81" t="s">
        <v>170</v>
      </c>
      <c r="CR51" s="89">
        <f t="shared" ref="CR51:CU51" si="466">CM$47*BX51</f>
        <v>0.124134557745672</v>
      </c>
      <c r="CS51" s="89">
        <f t="shared" si="466"/>
        <v>0.235131886376845</v>
      </c>
      <c r="CT51" s="89">
        <f t="shared" si="466"/>
        <v>0.000196785385409537</v>
      </c>
      <c r="CU51" s="89">
        <f t="shared" si="466"/>
        <v>0.122498312879894</v>
      </c>
      <c r="CV51" s="87">
        <f t="shared" si="14"/>
        <v>0.48196154238782</v>
      </c>
      <c r="CX51">
        <f t="shared" si="324"/>
        <v>0.123316435312783</v>
      </c>
    </row>
    <row r="52" spans="1:102">
      <c r="A52" s="16" t="s">
        <v>113</v>
      </c>
      <c r="B52" s="17">
        <v>2012</v>
      </c>
      <c r="C52" s="16" t="s">
        <v>109</v>
      </c>
      <c r="D52">
        <v>24370</v>
      </c>
      <c r="E52">
        <v>4.4470661</v>
      </c>
      <c r="F52">
        <v>184765</v>
      </c>
      <c r="G52">
        <v>54</v>
      </c>
      <c r="I52">
        <v>14</v>
      </c>
      <c r="J52">
        <v>5204</v>
      </c>
      <c r="K52">
        <v>35.775139</v>
      </c>
      <c r="L52">
        <v>467000</v>
      </c>
      <c r="M52">
        <v>5966</v>
      </c>
      <c r="N52">
        <v>100901</v>
      </c>
      <c r="P52" s="112">
        <f t="shared" ref="P52:U52" si="467">(D52-MIN(D$52:D$61))/(MAX(D$52:D$61)-MIN(D$52:D$61))+0.001</f>
        <v>1.001</v>
      </c>
      <c r="Q52" s="113">
        <f t="shared" si="467"/>
        <v>0.623258004530328</v>
      </c>
      <c r="R52" s="113">
        <f t="shared" si="467"/>
        <v>0.380097657558743</v>
      </c>
      <c r="S52" s="113">
        <f t="shared" si="467"/>
        <v>0.166492957746479</v>
      </c>
      <c r="T52" s="113">
        <v>0.001</v>
      </c>
      <c r="U52" s="113">
        <f t="shared" si="467"/>
        <v>0.429571428571429</v>
      </c>
      <c r="V52" s="108" cm="1">
        <f t="array" ref="V52">(MAX(J$52:J$61-J52)/(MAX(J$52:J$61)-MIN(J$52:J$61))+0.001)</f>
        <v>0.0818510638297872</v>
      </c>
      <c r="W52" s="108" cm="1">
        <f t="array" ref="W52">(MAX(K$52:K$61-K52)/(MAX(K$52:K$61)-MIN(K$52:K$61))+0.001)</f>
        <v>0.0813853061748316</v>
      </c>
      <c r="X52" s="113">
        <f t="shared" ref="X52:Z52" si="468">(L52-MIN(L$52:L$61))/(MAX(L$52:L$61)-MIN(L$52:L$61))+0.001</f>
        <v>0.001</v>
      </c>
      <c r="Y52" s="113">
        <f t="shared" si="468"/>
        <v>0.147719858156028</v>
      </c>
      <c r="Z52" s="113">
        <f t="shared" si="468"/>
        <v>0.001</v>
      </c>
      <c r="AA52" s="80"/>
      <c r="AB52" s="80">
        <f t="shared" ref="AB52:AL52" si="469">P52/SUM(P$52:P$61)</f>
        <v>0.12688901631998</v>
      </c>
      <c r="AC52" s="80">
        <f t="shared" si="469"/>
        <v>0.0888378805257465</v>
      </c>
      <c r="AD52" s="80">
        <f t="shared" si="469"/>
        <v>0.0695650609958761</v>
      </c>
      <c r="AE52" s="80">
        <f t="shared" si="469"/>
        <v>0.111037009205335</v>
      </c>
      <c r="AF52" s="80">
        <f t="shared" si="469"/>
        <v>0.1</v>
      </c>
      <c r="AG52" s="80">
        <f t="shared" si="469"/>
        <v>0.0732164597029462</v>
      </c>
      <c r="AH52" s="80">
        <f t="shared" si="469"/>
        <v>0.0332805398247167</v>
      </c>
      <c r="AI52" s="80">
        <f t="shared" si="469"/>
        <v>0.0146729139055596</v>
      </c>
      <c r="AJ52" s="80">
        <f t="shared" si="469"/>
        <v>0.000171392031552742</v>
      </c>
      <c r="AK52" s="80">
        <f t="shared" si="469"/>
        <v>0.0283255061242622</v>
      </c>
      <c r="AL52" s="80">
        <f t="shared" si="469"/>
        <v>0.000283244006786646</v>
      </c>
      <c r="AM52" s="80"/>
      <c r="AN52" s="80">
        <f t="shared" ref="AN52:AX52" si="470">AB52*LN(AB52)</f>
        <v>-0.261955073230789</v>
      </c>
      <c r="AO52" s="80">
        <f t="shared" si="470"/>
        <v>-0.21507136836629</v>
      </c>
      <c r="AP52" s="80">
        <f t="shared" si="470"/>
        <v>-0.185425171641818</v>
      </c>
      <c r="AQ52" s="80">
        <f t="shared" si="470"/>
        <v>-0.244047322810236</v>
      </c>
      <c r="AR52" s="80">
        <f t="shared" si="470"/>
        <v>-0.230258509299405</v>
      </c>
      <c r="AS52" s="80">
        <f t="shared" si="470"/>
        <v>-0.19141235493192</v>
      </c>
      <c r="AT52" s="80">
        <f t="shared" si="470"/>
        <v>-0.113246436591339</v>
      </c>
      <c r="AU52" s="80">
        <f t="shared" si="470"/>
        <v>-0.061945404746399</v>
      </c>
      <c r="AV52" s="80">
        <f t="shared" si="470"/>
        <v>-0.00148623577836617</v>
      </c>
      <c r="AW52" s="80">
        <f t="shared" si="470"/>
        <v>-0.100951894324715</v>
      </c>
      <c r="AX52" s="80">
        <f t="shared" si="470"/>
        <v>-0.00231387745490174</v>
      </c>
      <c r="AY52" s="80"/>
      <c r="AZ52" s="80">
        <f t="shared" ref="AZ52:BJ52" si="471">SUM(AN52:AN61)</f>
        <v>-2.18882606779616</v>
      </c>
      <c r="BA52" s="80">
        <f t="shared" si="471"/>
        <v>-2.18841513730711</v>
      </c>
      <c r="BB52" s="80">
        <f t="shared" si="471"/>
        <v>-2.13715053874428</v>
      </c>
      <c r="BC52" s="80">
        <f t="shared" si="471"/>
        <v>-1.09449230658984</v>
      </c>
      <c r="BD52" s="80">
        <f t="shared" si="471"/>
        <v>-2.30258509299405</v>
      </c>
      <c r="BE52" s="80">
        <f t="shared" si="471"/>
        <v>-2.16282024227612</v>
      </c>
      <c r="BF52" s="80">
        <f t="shared" si="471"/>
        <v>-1.75606594044961</v>
      </c>
      <c r="BG52" s="80">
        <f t="shared" si="471"/>
        <v>-2.05718227794244</v>
      </c>
      <c r="BH52" s="80">
        <f t="shared" si="471"/>
        <v>-2.07446616416356</v>
      </c>
      <c r="BI52" s="80">
        <f t="shared" si="471"/>
        <v>-2.08286625183106</v>
      </c>
      <c r="BJ52" s="80">
        <f t="shared" si="471"/>
        <v>-1.81721071769964</v>
      </c>
      <c r="BK52" s="80"/>
      <c r="BL52" s="80">
        <f t="shared" ref="BL52:BV52" si="472">AZ$57*P52</f>
        <v>0.275121652382576</v>
      </c>
      <c r="BM52" s="80">
        <f t="shared" si="472"/>
        <v>0.287816194164382</v>
      </c>
      <c r="BN52" s="80">
        <f t="shared" si="472"/>
        <v>0.100102586604138</v>
      </c>
      <c r="BO52" s="80">
        <f t="shared" si="472"/>
        <v>0.0813312900542059</v>
      </c>
      <c r="BP52" s="80">
        <f t="shared" si="472"/>
        <v>0.000313492063492064</v>
      </c>
      <c r="BQ52" s="80">
        <f t="shared" si="472"/>
        <v>0.085059893312149</v>
      </c>
      <c r="BR52" s="80">
        <f t="shared" si="472"/>
        <v>0.0384748058597099</v>
      </c>
      <c r="BS52" s="80">
        <f t="shared" si="472"/>
        <v>0.0431294337597664</v>
      </c>
      <c r="BT52" s="80">
        <f t="shared" si="472"/>
        <v>0.000177015467230001</v>
      </c>
      <c r="BU52" s="80">
        <f t="shared" si="472"/>
        <v>0.0603219382094177</v>
      </c>
      <c r="BV52" s="80">
        <f t="shared" si="472"/>
        <v>0.000414630916929784</v>
      </c>
      <c r="BW52" s="80"/>
      <c r="BX52" s="80">
        <f t="shared" si="6"/>
        <v>0.663040433151096</v>
      </c>
      <c r="BY52" s="80">
        <f t="shared" si="7"/>
        <v>0.166704675429847</v>
      </c>
      <c r="BZ52" s="80">
        <f t="shared" si="8"/>
        <v>0.0816042396194763</v>
      </c>
      <c r="CA52" s="80">
        <f t="shared" si="9"/>
        <v>0.0609135845935774</v>
      </c>
      <c r="CB52" s="80"/>
      <c r="CC52" s="80">
        <f t="shared" ref="CC52:CF52" si="473">BX52/SUM(BX$52:BX$61)</f>
        <v>0.0968369702168467</v>
      </c>
      <c r="CD52" s="80">
        <f t="shared" si="473"/>
        <v>0.0878611896317706</v>
      </c>
      <c r="CE52" s="80">
        <f t="shared" si="473"/>
        <v>0.0199255060390489</v>
      </c>
      <c r="CF52" s="80">
        <f t="shared" si="473"/>
        <v>0.0131668806475393</v>
      </c>
      <c r="CG52" s="80"/>
      <c r="CH52" s="80">
        <f t="shared" ref="CH52:CK52" si="474">CC52*LN(CC52)</f>
        <v>-0.226087834142718</v>
      </c>
      <c r="CI52" s="80">
        <f t="shared" si="474"/>
        <v>-0.213678158425875</v>
      </c>
      <c r="CJ52" s="80">
        <f t="shared" si="474"/>
        <v>-0.0780233930741838</v>
      </c>
      <c r="CK52" s="80">
        <f t="shared" si="474"/>
        <v>-0.0570132600295</v>
      </c>
      <c r="CL52" s="80"/>
      <c r="CM52">
        <f t="shared" ref="CM52:CP52" si="475">SUM(CH52:CH61)</f>
        <v>-2.19322060555645</v>
      </c>
      <c r="CN52">
        <f t="shared" si="475"/>
        <v>-2.00801038176971</v>
      </c>
      <c r="CO52">
        <f t="shared" si="475"/>
        <v>-2.05348170845737</v>
      </c>
      <c r="CP52">
        <f t="shared" si="475"/>
        <v>-2.12051991943164</v>
      </c>
      <c r="CQ52" s="80"/>
      <c r="CR52" s="80">
        <f t="shared" ref="CR52:CU52" si="476">CM$57*BX52</f>
        <v>0.0876365640851591</v>
      </c>
      <c r="CS52" s="80">
        <f t="shared" si="476"/>
        <v>0.03721029392391</v>
      </c>
      <c r="CT52" s="80">
        <f t="shared" si="476"/>
        <v>0.0241632611735773</v>
      </c>
      <c r="CU52" s="80">
        <f t="shared" si="476"/>
        <v>0.0212291360417277</v>
      </c>
      <c r="CV52" s="87">
        <f t="shared" si="14"/>
        <v>0.170239255224374</v>
      </c>
      <c r="CW52" s="80">
        <f>AVERAGE(CV52:CV61)</f>
        <v>0.415349623040015</v>
      </c>
      <c r="CX52">
        <f t="shared" si="324"/>
        <v>0.0306867775487437</v>
      </c>
    </row>
    <row r="53" spans="1:102">
      <c r="A53" s="16" t="s">
        <v>113</v>
      </c>
      <c r="B53" s="17">
        <v>2013</v>
      </c>
      <c r="C53" s="16" t="s">
        <v>109</v>
      </c>
      <c r="D53">
        <v>24249</v>
      </c>
      <c r="E53">
        <v>4.498701</v>
      </c>
      <c r="F53">
        <v>193078</v>
      </c>
      <c r="G53">
        <v>7</v>
      </c>
      <c r="I53">
        <v>14</v>
      </c>
      <c r="J53">
        <v>5204</v>
      </c>
      <c r="K53">
        <v>36.977749</v>
      </c>
      <c r="L53">
        <v>543800</v>
      </c>
      <c r="M53">
        <v>6849</v>
      </c>
      <c r="N53">
        <v>103781</v>
      </c>
      <c r="P53" s="90">
        <f t="shared" ref="P53:U53" si="477">(D53-MIN(D$52:D$61))/(MAX(D$52:D$61)-MIN(D$52:D$61))+0.001</f>
        <v>0.984199111357956</v>
      </c>
      <c r="Q53" s="91">
        <f t="shared" si="477"/>
        <v>0.667980028916285</v>
      </c>
      <c r="R53" s="91">
        <f t="shared" si="477"/>
        <v>0.413653945982166</v>
      </c>
      <c r="S53" s="91">
        <f t="shared" si="477"/>
        <v>0.001</v>
      </c>
      <c r="T53" s="91">
        <v>0.001</v>
      </c>
      <c r="U53" s="91">
        <f t="shared" si="477"/>
        <v>0.429571428571429</v>
      </c>
      <c r="V53" s="108" cm="1">
        <f t="array" ref="V53">(MAX(J$52:J$61-J53)/(MAX(J$52:J$61)-MIN(J$52:J$61))+0.001)</f>
        <v>0.0818510638297872</v>
      </c>
      <c r="W53" s="108" cm="1">
        <f t="array" ref="W53">(MAX(K$52:K$61-K53)/(MAX(K$52:K$61)-MIN(K$52:K$61))+0.001)</f>
        <v>0.001</v>
      </c>
      <c r="X53" s="91">
        <f t="shared" ref="X53:Z53" si="478">(L53-MIN(L$52:L$61))/(MAX(L$52:L$61)-MIN(L$52:L$61))+0.001</f>
        <v>0.123115265362196</v>
      </c>
      <c r="Y53" s="91">
        <f t="shared" si="478"/>
        <v>0.278186761229314</v>
      </c>
      <c r="Z53" s="91">
        <f t="shared" si="478"/>
        <v>0.0338306145480661</v>
      </c>
      <c r="AB53" s="89">
        <f t="shared" ref="AB53:AL53" si="479">P53/SUM(P$52:P$61)</f>
        <v>0.124759297805404</v>
      </c>
      <c r="AC53" s="89">
        <f t="shared" si="479"/>
        <v>0.0952124634920146</v>
      </c>
      <c r="AD53" s="89">
        <f t="shared" si="479"/>
        <v>0.0757064965047489</v>
      </c>
      <c r="AE53" s="89">
        <f t="shared" si="479"/>
        <v>0.000666917151981965</v>
      </c>
      <c r="AF53" s="89">
        <f t="shared" si="479"/>
        <v>0.1</v>
      </c>
      <c r="AG53" s="89">
        <f t="shared" si="479"/>
        <v>0.0732164597029462</v>
      </c>
      <c r="AH53" s="89">
        <f t="shared" si="479"/>
        <v>0.0332805398247167</v>
      </c>
      <c r="AI53" s="89">
        <f t="shared" si="479"/>
        <v>0.000180289472328571</v>
      </c>
      <c r="AJ53" s="89">
        <f t="shared" si="479"/>
        <v>0.0211009754455817</v>
      </c>
      <c r="AK53" s="89">
        <f t="shared" si="479"/>
        <v>0.0533427320283955</v>
      </c>
      <c r="AL53" s="89">
        <f t="shared" si="479"/>
        <v>0.00958231881664882</v>
      </c>
      <c r="AN53" s="89">
        <f t="shared" ref="AN53:AX53" si="480">AB53*LN(AB53)</f>
        <v>-0.259670136862876</v>
      </c>
      <c r="AO53" s="89">
        <f t="shared" si="480"/>
        <v>-0.223905859125297</v>
      </c>
      <c r="AP53" s="89">
        <f t="shared" si="480"/>
        <v>-0.195390238419987</v>
      </c>
      <c r="AQ53" s="89">
        <f t="shared" si="480"/>
        <v>-0.00487706158000813</v>
      </c>
      <c r="AR53" s="89">
        <f t="shared" si="480"/>
        <v>-0.230258509299405</v>
      </c>
      <c r="AS53" s="89">
        <f t="shared" si="480"/>
        <v>-0.19141235493192</v>
      </c>
      <c r="AT53" s="89">
        <f t="shared" si="480"/>
        <v>-0.113246436591339</v>
      </c>
      <c r="AU53" s="89">
        <f t="shared" si="480"/>
        <v>-0.0015542659530075</v>
      </c>
      <c r="AV53" s="89">
        <f t="shared" si="480"/>
        <v>-0.0814167635036755</v>
      </c>
      <c r="AW53" s="89">
        <f t="shared" si="480"/>
        <v>-0.156348483335298</v>
      </c>
      <c r="AX53" s="89">
        <f t="shared" si="480"/>
        <v>-0.0445370431841213</v>
      </c>
      <c r="AY53" s="81" t="s">
        <v>181</v>
      </c>
      <c r="AZ53" s="108">
        <f t="shared" ref="AZ53:BJ53" si="481">-1/LN(10)*AZ52</f>
        <v>0.950595083089866</v>
      </c>
      <c r="BA53" s="108">
        <f t="shared" si="481"/>
        <v>0.950416618246024</v>
      </c>
      <c r="BB53" s="108">
        <f t="shared" si="481"/>
        <v>0.928152685973202</v>
      </c>
      <c r="BC53" s="108">
        <f t="shared" si="481"/>
        <v>0.475331969237528</v>
      </c>
      <c r="BD53" s="108">
        <f t="shared" si="481"/>
        <v>1</v>
      </c>
      <c r="BE53" s="108">
        <f t="shared" si="481"/>
        <v>0.939300896569171</v>
      </c>
      <c r="BF53" s="108">
        <f t="shared" si="481"/>
        <v>0.762649747795508</v>
      </c>
      <c r="BG53" s="108">
        <f t="shared" si="481"/>
        <v>0.893422911579562</v>
      </c>
      <c r="BH53" s="108">
        <f t="shared" si="481"/>
        <v>0.900929207991241</v>
      </c>
      <c r="BI53" s="108">
        <f t="shared" si="481"/>
        <v>0.90457731971274</v>
      </c>
      <c r="BJ53" s="108">
        <f t="shared" si="481"/>
        <v>0.789204587152401</v>
      </c>
      <c r="BL53" s="89">
        <f t="shared" ref="BL53:BV53" si="482">AZ$57*P53</f>
        <v>0.270503981808455</v>
      </c>
      <c r="BM53" s="89">
        <f t="shared" si="482"/>
        <v>0.30846851272352</v>
      </c>
      <c r="BN53" s="89">
        <f t="shared" si="482"/>
        <v>0.108939976683291</v>
      </c>
      <c r="BO53" s="89">
        <f t="shared" si="482"/>
        <v>0.000488496877916303</v>
      </c>
      <c r="BP53" s="89">
        <f t="shared" si="482"/>
        <v>0.000313492063492064</v>
      </c>
      <c r="BQ53" s="89">
        <f t="shared" si="482"/>
        <v>0.085059893312149</v>
      </c>
      <c r="BR53" s="89">
        <f t="shared" si="482"/>
        <v>0.0384748058597099</v>
      </c>
      <c r="BS53" s="89">
        <f t="shared" si="482"/>
        <v>0.000529941285311576</v>
      </c>
      <c r="BT53" s="89">
        <f t="shared" si="482"/>
        <v>0.0217933062212347</v>
      </c>
      <c r="BU53" s="89">
        <f t="shared" si="482"/>
        <v>0.113598569826869</v>
      </c>
      <c r="BV53" s="89">
        <f t="shared" si="482"/>
        <v>0.0140272187303627</v>
      </c>
      <c r="BX53" s="89">
        <f t="shared" si="6"/>
        <v>0.687912471215267</v>
      </c>
      <c r="BY53" s="89">
        <f t="shared" si="7"/>
        <v>0.0858618822535574</v>
      </c>
      <c r="BZ53" s="89">
        <f t="shared" si="8"/>
        <v>0.0390047471450215</v>
      </c>
      <c r="CA53" s="89">
        <f t="shared" si="9"/>
        <v>0.149419094778466</v>
      </c>
      <c r="CC53" s="89">
        <f t="shared" ref="CC53:CF53" si="483">BX53/SUM(BX$52:BX$61)</f>
        <v>0.100469528185907</v>
      </c>
      <c r="CD53" s="89">
        <f t="shared" si="483"/>
        <v>0.045253242594238</v>
      </c>
      <c r="CE53" s="89">
        <f t="shared" si="483"/>
        <v>0.00952388415618802</v>
      </c>
      <c r="CF53" s="89">
        <f t="shared" si="483"/>
        <v>0.0322979414286328</v>
      </c>
      <c r="CH53" s="89">
        <f t="shared" ref="CH53:CK53" si="484">CC53*LN(CC53)</f>
        <v>-0.23086900915266</v>
      </c>
      <c r="CI53" s="89">
        <f t="shared" si="484"/>
        <v>-0.140080550460474</v>
      </c>
      <c r="CJ53" s="89">
        <f t="shared" si="484"/>
        <v>-0.0443237046097216</v>
      </c>
      <c r="CK53" s="89">
        <f t="shared" si="484"/>
        <v>-0.110870816047176</v>
      </c>
      <c r="CL53" s="81" t="s">
        <v>181</v>
      </c>
      <c r="CM53" s="108">
        <f t="shared" ref="CM53:CP53" si="485">-1/LN(10)*CM52</f>
        <v>0.952503606589675</v>
      </c>
      <c r="CN53" s="108">
        <f t="shared" si="485"/>
        <v>0.872067828407025</v>
      </c>
      <c r="CO53" s="108">
        <f t="shared" si="485"/>
        <v>0.891815774672296</v>
      </c>
      <c r="CP53" s="108">
        <f t="shared" si="485"/>
        <v>0.920930099775091</v>
      </c>
      <c r="CR53" s="89">
        <f t="shared" ref="CR53:CU53" si="486">CM$57*BX53</f>
        <v>0.0909239955128025</v>
      </c>
      <c r="CS53" s="89">
        <f t="shared" si="486"/>
        <v>0.0191653045559572</v>
      </c>
      <c r="CT53" s="89">
        <f t="shared" si="486"/>
        <v>0.0115494231264126</v>
      </c>
      <c r="CU53" s="89">
        <f t="shared" si="486"/>
        <v>0.0520743986985511</v>
      </c>
      <c r="CV53" s="87">
        <f t="shared" si="14"/>
        <v>0.173713121893723</v>
      </c>
      <c r="CX53">
        <f t="shared" si="324"/>
        <v>0.0356198516272542</v>
      </c>
    </row>
    <row r="54" spans="1:102">
      <c r="A54" s="16" t="s">
        <v>113</v>
      </c>
      <c r="B54" s="17">
        <v>2014</v>
      </c>
      <c r="C54" s="16" t="s">
        <v>109</v>
      </c>
      <c r="D54">
        <v>24259</v>
      </c>
      <c r="E54">
        <v>4.5884414</v>
      </c>
      <c r="F54">
        <v>196564</v>
      </c>
      <c r="G54">
        <v>7</v>
      </c>
      <c r="I54">
        <v>16</v>
      </c>
      <c r="J54">
        <v>5153</v>
      </c>
      <c r="K54">
        <v>34.191387</v>
      </c>
      <c r="L54">
        <v>647900</v>
      </c>
      <c r="M54">
        <v>7794</v>
      </c>
      <c r="N54">
        <v>109509</v>
      </c>
      <c r="P54" s="90">
        <f t="shared" ref="P54:U54" si="487">(D54-MIN(D$52:D$61))/(MAX(D$52:D$61)-MIN(D$52:D$61))+0.001</f>
        <v>0.985587614551513</v>
      </c>
      <c r="Q54" s="91">
        <f t="shared" si="487"/>
        <v>0.745705992503038</v>
      </c>
      <c r="R54" s="91">
        <f t="shared" si="487"/>
        <v>0.427725547262577</v>
      </c>
      <c r="S54" s="91">
        <f t="shared" si="487"/>
        <v>0.001</v>
      </c>
      <c r="T54" s="113">
        <v>0.001</v>
      </c>
      <c r="U54" s="91">
        <f t="shared" si="487"/>
        <v>0.572428571428571</v>
      </c>
      <c r="V54" s="108" cm="1">
        <f t="array" ref="V54">(MAX(J$52:J$61-J54)/(MAX(J$52:J$61)-MIN(J$52:J$61))+0.001)</f>
        <v>0.0985450081833061</v>
      </c>
      <c r="W54" s="108" cm="1">
        <f t="array" ref="W54">(MAX(K$52:K$61-K54)/(MAX(K$52:K$61)-MIN(K$52:K$61))+0.001)</f>
        <v>0.187247048073703</v>
      </c>
      <c r="X54" s="91">
        <f t="shared" ref="X54:Z54" si="488">(L54-MIN(L$52:L$61))/(MAX(L$52:L$61)-MIN(L$52:L$61))+0.001</f>
        <v>0.28863869145861</v>
      </c>
      <c r="Y54" s="91">
        <f t="shared" si="488"/>
        <v>0.417814420803783</v>
      </c>
      <c r="Z54" s="91">
        <f t="shared" si="488"/>
        <v>0.0991270590381086</v>
      </c>
      <c r="AB54" s="89">
        <f t="shared" ref="AB54:AL54" si="489">P54/SUM(P$52:P$61)</f>
        <v>0.124935307599997</v>
      </c>
      <c r="AC54" s="89">
        <f t="shared" si="489"/>
        <v>0.106291358294291</v>
      </c>
      <c r="AD54" s="89">
        <f t="shared" si="489"/>
        <v>0.0782818657076758</v>
      </c>
      <c r="AE54" s="89">
        <f t="shared" si="489"/>
        <v>0.000666917151981965</v>
      </c>
      <c r="AF54" s="89">
        <f t="shared" si="489"/>
        <v>0.1</v>
      </c>
      <c r="AG54" s="89">
        <f t="shared" si="489"/>
        <v>0.0975651327002678</v>
      </c>
      <c r="AH54" s="89">
        <f t="shared" si="489"/>
        <v>0.040068276646858</v>
      </c>
      <c r="AI54" s="89">
        <f t="shared" si="489"/>
        <v>0.0337586714922905</v>
      </c>
      <c r="AJ54" s="89">
        <f t="shared" si="489"/>
        <v>0.0494703717138163</v>
      </c>
      <c r="AK54" s="89">
        <f t="shared" si="489"/>
        <v>0.0801165468408598</v>
      </c>
      <c r="AL54" s="89">
        <f t="shared" si="489"/>
        <v>0.0280771453829303</v>
      </c>
      <c r="AN54" s="89">
        <f t="shared" ref="AN54:AX54" si="490">AB54*LN(AB54)</f>
        <v>-0.259860344302671</v>
      </c>
      <c r="AO54" s="89">
        <f t="shared" si="490"/>
        <v>-0.238259657380879</v>
      </c>
      <c r="AP54" s="89">
        <f t="shared" si="490"/>
        <v>-0.199418301413258</v>
      </c>
      <c r="AQ54" s="89">
        <f t="shared" si="490"/>
        <v>-0.00487706158000813</v>
      </c>
      <c r="AR54" s="89">
        <f t="shared" si="490"/>
        <v>-0.230258509299405</v>
      </c>
      <c r="AS54" s="89">
        <f t="shared" si="490"/>
        <v>-0.227057000996641</v>
      </c>
      <c r="AT54" s="89">
        <f t="shared" si="490"/>
        <v>-0.128906472157714</v>
      </c>
      <c r="AU54" s="89">
        <f t="shared" si="490"/>
        <v>-0.114391864710042</v>
      </c>
      <c r="AV54" s="89">
        <f t="shared" si="490"/>
        <v>-0.148726802395704</v>
      </c>
      <c r="AW54" s="89">
        <f t="shared" si="490"/>
        <v>-0.202236025544572</v>
      </c>
      <c r="AX54" s="89">
        <f t="shared" si="490"/>
        <v>-0.100314007199198</v>
      </c>
      <c r="AY54" s="109" t="s">
        <v>182</v>
      </c>
      <c r="AZ54">
        <f t="shared" ref="AZ54:BJ54" si="491">1-AZ53</f>
        <v>0.0494049169101342</v>
      </c>
      <c r="BA54">
        <f t="shared" si="491"/>
        <v>0.0495833817539758</v>
      </c>
      <c r="BB54">
        <f t="shared" si="491"/>
        <v>0.0718473140267979</v>
      </c>
      <c r="BC54">
        <f t="shared" si="491"/>
        <v>0.524668030762472</v>
      </c>
      <c r="BD54">
        <f t="shared" si="491"/>
        <v>0</v>
      </c>
      <c r="BE54">
        <f t="shared" si="491"/>
        <v>0.060699103430829</v>
      </c>
      <c r="BF54">
        <f t="shared" si="491"/>
        <v>0.237350252204492</v>
      </c>
      <c r="BG54">
        <f t="shared" si="491"/>
        <v>0.106577088420438</v>
      </c>
      <c r="BH54">
        <f t="shared" si="491"/>
        <v>0.099070792008759</v>
      </c>
      <c r="BI54">
        <f t="shared" si="491"/>
        <v>0.0954226802872603</v>
      </c>
      <c r="BJ54">
        <f t="shared" si="491"/>
        <v>0.210795412847599</v>
      </c>
      <c r="BL54" s="89">
        <f t="shared" ref="BL54:BV54" si="492">AZ$57*P54</f>
        <v>0.270885607475738</v>
      </c>
      <c r="BM54" s="89">
        <f t="shared" si="492"/>
        <v>0.344361819932878</v>
      </c>
      <c r="BN54" s="89">
        <f t="shared" si="492"/>
        <v>0.112645876095769</v>
      </c>
      <c r="BO54" s="89">
        <f t="shared" si="492"/>
        <v>0.000488496877916303</v>
      </c>
      <c r="BP54" s="89">
        <f t="shared" si="492"/>
        <v>0.000313492063492064</v>
      </c>
      <c r="BQ54" s="89">
        <f t="shared" si="492"/>
        <v>0.113347187396668</v>
      </c>
      <c r="BR54" s="89">
        <f t="shared" si="492"/>
        <v>0.0463219398856051</v>
      </c>
      <c r="BS54" s="89">
        <f t="shared" si="492"/>
        <v>0.0992299413269767</v>
      </c>
      <c r="BT54" s="89">
        <f t="shared" si="492"/>
        <v>0.051093512829202</v>
      </c>
      <c r="BU54" s="89">
        <f t="shared" si="492"/>
        <v>0.17061602948541</v>
      </c>
      <c r="BV54" s="89">
        <f t="shared" si="492"/>
        <v>0.0411011433815238</v>
      </c>
      <c r="BX54" s="89">
        <f t="shared" si="6"/>
        <v>0.727893303504386</v>
      </c>
      <c r="BY54" s="89">
        <f t="shared" si="7"/>
        <v>0.114149176338076</v>
      </c>
      <c r="BZ54" s="89">
        <f t="shared" si="8"/>
        <v>0.145551881212582</v>
      </c>
      <c r="CA54" s="89">
        <f t="shared" si="9"/>
        <v>0.262810685696136</v>
      </c>
      <c r="CC54" s="89">
        <f t="shared" ref="CC54:CF54" si="493">BX54/SUM(BX$52:BX$61)</f>
        <v>0.106308723613592</v>
      </c>
      <c r="CD54" s="89">
        <f t="shared" si="493"/>
        <v>0.0601619744778586</v>
      </c>
      <c r="CE54" s="89">
        <f t="shared" si="493"/>
        <v>0.0355397575128443</v>
      </c>
      <c r="CF54" s="89">
        <f t="shared" si="493"/>
        <v>0.0568082957939048</v>
      </c>
      <c r="CH54" s="89">
        <f t="shared" ref="CH54:CK54" si="494">CC54*LN(CC54)</f>
        <v>-0.238281216244356</v>
      </c>
      <c r="CI54" s="89">
        <f t="shared" si="494"/>
        <v>-0.169098150824969</v>
      </c>
      <c r="CJ54" s="89">
        <f t="shared" si="494"/>
        <v>-0.118599841338626</v>
      </c>
      <c r="CK54" s="89">
        <f t="shared" si="494"/>
        <v>-0.162930334298509</v>
      </c>
      <c r="CL54" s="109" t="s">
        <v>182</v>
      </c>
      <c r="CM54">
        <f t="shared" ref="CM54:CP54" si="495">1-CM53</f>
        <v>0.0474963934103249</v>
      </c>
      <c r="CN54">
        <f t="shared" si="495"/>
        <v>0.127932171592975</v>
      </c>
      <c r="CO54">
        <f t="shared" si="495"/>
        <v>0.108184225327704</v>
      </c>
      <c r="CP54">
        <f t="shared" si="495"/>
        <v>0.0790699002249088</v>
      </c>
      <c r="CR54" s="89">
        <f t="shared" ref="CR54:CU54" si="496">CM$57*BX54</f>
        <v>0.0962084134696858</v>
      </c>
      <c r="CS54" s="89">
        <f t="shared" si="496"/>
        <v>0.0254793357880325</v>
      </c>
      <c r="CT54" s="89">
        <f t="shared" si="496"/>
        <v>0.0430983504833212</v>
      </c>
      <c r="CU54" s="89">
        <f t="shared" si="496"/>
        <v>0.0915927676410505</v>
      </c>
      <c r="CV54" s="87">
        <f t="shared" si="14"/>
        <v>0.25637886738209</v>
      </c>
      <c r="CX54">
        <f t="shared" si="324"/>
        <v>0.0673455590621859</v>
      </c>
    </row>
    <row r="55" spans="1:102">
      <c r="A55" s="16" t="s">
        <v>113</v>
      </c>
      <c r="B55" s="17">
        <v>2015</v>
      </c>
      <c r="C55" s="16" t="s">
        <v>109</v>
      </c>
      <c r="D55">
        <v>24255</v>
      </c>
      <c r="E55">
        <v>4.5969491</v>
      </c>
      <c r="F55">
        <v>201530</v>
      </c>
      <c r="G55">
        <v>7</v>
      </c>
      <c r="I55">
        <v>16</v>
      </c>
      <c r="J55">
        <v>5126</v>
      </c>
      <c r="K55">
        <v>27.731611</v>
      </c>
      <c r="L55">
        <v>745800</v>
      </c>
      <c r="M55">
        <v>8051</v>
      </c>
      <c r="N55">
        <v>110143</v>
      </c>
      <c r="P55" s="90">
        <f t="shared" ref="P55:U55" si="497">(D55-MIN(D$52:D$61))/(MAX(D$52:D$61)-MIN(D$52:D$61))+0.001</f>
        <v>0.985032213274091</v>
      </c>
      <c r="Q55" s="91">
        <f t="shared" si="497"/>
        <v>0.75307468241758</v>
      </c>
      <c r="R55" s="91">
        <f t="shared" si="497"/>
        <v>0.44777132235108</v>
      </c>
      <c r="S55" s="91">
        <f t="shared" si="497"/>
        <v>0.001</v>
      </c>
      <c r="T55" s="91">
        <v>0.001</v>
      </c>
      <c r="U55" s="91">
        <f t="shared" si="497"/>
        <v>0.572428571428571</v>
      </c>
      <c r="V55" s="108" cm="1">
        <f t="array" ref="V55">(MAX(J$52:J$61-J55)/(MAX(J$52:J$61)-MIN(J$52:J$61))+0.001)</f>
        <v>0.107382978723404</v>
      </c>
      <c r="W55" s="108" cm="1">
        <f t="array" ref="W55">(MAX(K$52:K$61-K55)/(MAX(K$52:K$61)-MIN(K$52:K$61))+0.001)</f>
        <v>0.619033804861713</v>
      </c>
      <c r="X55" s="91">
        <f t="shared" ref="X55:Z55" si="498">(L55-MIN(L$52:L$61))/(MAX(L$52:L$61)-MIN(L$52:L$61))+0.001</f>
        <v>0.444303853945055</v>
      </c>
      <c r="Y55" s="91">
        <f t="shared" si="498"/>
        <v>0.455787234042553</v>
      </c>
      <c r="Z55" s="91">
        <f t="shared" si="498"/>
        <v>0.106354354046259</v>
      </c>
      <c r="AB55" s="89">
        <f t="shared" ref="AB55:AL55" si="499">P55/SUM(P$52:P$61)</f>
        <v>0.12486490368216</v>
      </c>
      <c r="AC55" s="89">
        <f t="shared" si="499"/>
        <v>0.107341675802452</v>
      </c>
      <c r="AD55" s="89">
        <f t="shared" si="499"/>
        <v>0.0819506217207954</v>
      </c>
      <c r="AE55" s="89">
        <f t="shared" si="499"/>
        <v>0.000666917151981965</v>
      </c>
      <c r="AF55" s="89">
        <f t="shared" si="499"/>
        <v>0.1</v>
      </c>
      <c r="AG55" s="89">
        <f t="shared" si="499"/>
        <v>0.0975651327002678</v>
      </c>
      <c r="AH55" s="89">
        <f t="shared" si="499"/>
        <v>0.043661784376227</v>
      </c>
      <c r="AI55" s="89">
        <f t="shared" si="499"/>
        <v>0.111605278032066</v>
      </c>
      <c r="AJ55" s="89">
        <f t="shared" si="499"/>
        <v>0.0761501401543558</v>
      </c>
      <c r="AK55" s="89">
        <f t="shared" si="499"/>
        <v>0.0873978911866835</v>
      </c>
      <c r="AL55" s="89">
        <f t="shared" si="499"/>
        <v>0.030124233379268</v>
      </c>
      <c r="AN55" s="89">
        <f t="shared" ref="AN55:AX55" si="500">AB55*LN(AB55)</f>
        <v>-0.259784291102</v>
      </c>
      <c r="AO55" s="89">
        <f t="shared" si="500"/>
        <v>-0.239558529102284</v>
      </c>
      <c r="AP55" s="89">
        <f t="shared" si="500"/>
        <v>-0.20501082115445</v>
      </c>
      <c r="AQ55" s="89">
        <f t="shared" si="500"/>
        <v>-0.00487706158000813</v>
      </c>
      <c r="AR55" s="89">
        <f t="shared" si="500"/>
        <v>-0.230258509299405</v>
      </c>
      <c r="AS55" s="89">
        <f t="shared" si="500"/>
        <v>-0.227057000996641</v>
      </c>
      <c r="AT55" s="89">
        <f t="shared" si="500"/>
        <v>-0.136717362075884</v>
      </c>
      <c r="AU55" s="89">
        <f t="shared" si="500"/>
        <v>-0.2447265956528</v>
      </c>
      <c r="AV55" s="89">
        <f t="shared" si="500"/>
        <v>-0.196090293452677</v>
      </c>
      <c r="AW55" s="89">
        <f t="shared" si="500"/>
        <v>-0.213013492739964</v>
      </c>
      <c r="AX55" s="89">
        <f t="shared" si="500"/>
        <v>-0.105507878199648</v>
      </c>
      <c r="AY55" s="109" t="s">
        <v>183</v>
      </c>
      <c r="AZ55" s="77">
        <f t="shared" ref="AZ55:BB55" si="501">AZ54/(3-SUM($AZ53:$BB53))</f>
        <v>0.289195655003868</v>
      </c>
      <c r="BA55" s="77">
        <f t="shared" si="501"/>
        <v>0.290240313322063</v>
      </c>
      <c r="BB55" s="77">
        <f t="shared" si="501"/>
        <v>0.420564031674068</v>
      </c>
      <c r="BC55" s="77">
        <f t="shared" ref="BC55:BE55" si="502">BC54/(3-SUM($BC53:$BE53))</f>
        <v>0.896305925144774</v>
      </c>
      <c r="BD55" s="77">
        <f t="shared" si="502"/>
        <v>0</v>
      </c>
      <c r="BE55" s="77">
        <f t="shared" si="502"/>
        <v>0.103694074855226</v>
      </c>
      <c r="BF55" s="77">
        <f>BF54/(2-SUM($BF53:$BG53))</f>
        <v>0.690117429376847</v>
      </c>
      <c r="BG55" s="77">
        <f>BG54/(2-SUM($BF53:$BG53))</f>
        <v>0.309882570623153</v>
      </c>
      <c r="BH55" s="77">
        <f t="shared" ref="BH55:BJ55" si="503">BH54/(3-SUM($BH53:$BJ53))</f>
        <v>0.244444877815123</v>
      </c>
      <c r="BI55" s="77">
        <f t="shared" si="503"/>
        <v>0.235443615122695</v>
      </c>
      <c r="BJ55" s="77">
        <f t="shared" si="503"/>
        <v>0.520111507062183</v>
      </c>
      <c r="BL55" s="89">
        <f t="shared" ref="BL55:BV55" si="504">AZ$57*P55</f>
        <v>0.270732957208825</v>
      </c>
      <c r="BM55" s="89">
        <f t="shared" si="504"/>
        <v>0.347764629478468</v>
      </c>
      <c r="BN55" s="89">
        <f t="shared" si="504"/>
        <v>0.117925134983425</v>
      </c>
      <c r="BO55" s="89">
        <f t="shared" si="504"/>
        <v>0.000488496877916303</v>
      </c>
      <c r="BP55" s="89">
        <f t="shared" si="504"/>
        <v>0.000313492063492064</v>
      </c>
      <c r="BQ55" s="89">
        <f t="shared" si="504"/>
        <v>0.113347187396668</v>
      </c>
      <c r="BR55" s="89">
        <f t="shared" si="504"/>
        <v>0.0504763049581376</v>
      </c>
      <c r="BS55" s="89">
        <f t="shared" si="504"/>
        <v>0.328051570199732</v>
      </c>
      <c r="BT55" s="89">
        <f t="shared" si="504"/>
        <v>0.0786486542981742</v>
      </c>
      <c r="BU55" s="89">
        <f t="shared" si="504"/>
        <v>0.186122365075087</v>
      </c>
      <c r="BV55" s="89">
        <f t="shared" si="504"/>
        <v>0.0440978033376753</v>
      </c>
      <c r="BX55" s="89">
        <f t="shared" si="6"/>
        <v>0.736422721670718</v>
      </c>
      <c r="BY55" s="89">
        <f t="shared" si="7"/>
        <v>0.114149176338076</v>
      </c>
      <c r="BZ55" s="89">
        <f t="shared" si="8"/>
        <v>0.378527875157869</v>
      </c>
      <c r="CA55" s="89">
        <f t="shared" si="9"/>
        <v>0.308868822710936</v>
      </c>
      <c r="CC55" s="89">
        <f t="shared" ref="CC55:CF55" si="505">BX55/SUM(BX$52:BX$61)</f>
        <v>0.107554444042759</v>
      </c>
      <c r="CD55" s="89">
        <f t="shared" si="505"/>
        <v>0.0601619744778586</v>
      </c>
      <c r="CE55" s="89">
        <f t="shared" si="505"/>
        <v>0.0924260736645153</v>
      </c>
      <c r="CF55" s="89">
        <f t="shared" si="505"/>
        <v>0.0667640716190864</v>
      </c>
      <c r="CH55" s="89">
        <f t="shared" ref="CH55:CK55" si="506">CC55*LN(CC55)</f>
        <v>-0.239820393161924</v>
      </c>
      <c r="CI55" s="89">
        <f t="shared" si="506"/>
        <v>-0.169098150824969</v>
      </c>
      <c r="CJ55" s="89">
        <f t="shared" si="506"/>
        <v>-0.220098475385275</v>
      </c>
      <c r="CK55" s="89">
        <f t="shared" si="506"/>
        <v>-0.180702981498744</v>
      </c>
      <c r="CL55" s="109" t="s">
        <v>183</v>
      </c>
      <c r="CM55">
        <f t="shared" ref="CM55:CP55" si="507">CM54/(4-SUM($CM53:$CP53))</f>
        <v>0.130958533856477</v>
      </c>
      <c r="CN55">
        <f t="shared" si="507"/>
        <v>0.352738564382224</v>
      </c>
      <c r="CO55">
        <f t="shared" si="507"/>
        <v>0.298288912442669</v>
      </c>
      <c r="CP55">
        <f t="shared" si="507"/>
        <v>0.21801398931863</v>
      </c>
      <c r="CR55" s="89">
        <f t="shared" ref="CR55:CU55" si="508">CM$57*BX55</f>
        <v>0.0973357789580776</v>
      </c>
      <c r="CS55" s="89">
        <f t="shared" si="508"/>
        <v>0.0254793357880325</v>
      </c>
      <c r="CT55" s="89">
        <f t="shared" si="508"/>
        <v>0.112083244100664</v>
      </c>
      <c r="CU55" s="89">
        <f t="shared" si="508"/>
        <v>0.107644596851883</v>
      </c>
      <c r="CV55" s="87">
        <f t="shared" si="14"/>
        <v>0.342542955698658</v>
      </c>
      <c r="CX55">
        <f t="shared" si="324"/>
        <v>0.10249018790498</v>
      </c>
    </row>
    <row r="56" spans="1:102">
      <c r="A56" s="16" t="s">
        <v>113</v>
      </c>
      <c r="B56" s="17">
        <v>2016</v>
      </c>
      <c r="C56" s="16" t="s">
        <v>109</v>
      </c>
      <c r="D56">
        <v>24036</v>
      </c>
      <c r="E56">
        <v>4.6704943</v>
      </c>
      <c r="F56">
        <v>209496</v>
      </c>
      <c r="G56">
        <v>7</v>
      </c>
      <c r="I56">
        <v>17</v>
      </c>
      <c r="J56">
        <v>4919</v>
      </c>
      <c r="K56">
        <v>29.14809</v>
      </c>
      <c r="L56">
        <v>804800</v>
      </c>
      <c r="M56">
        <v>8789</v>
      </c>
      <c r="N56">
        <v>113435</v>
      </c>
      <c r="P56" s="90">
        <f t="shared" ref="P56:U56" si="509">(D56-MIN(D$52:D$61))/(MAX(D$52:D$61)-MIN(D$52:D$61))+0.001</f>
        <v>0.954623993335185</v>
      </c>
      <c r="Q56" s="91">
        <f t="shared" si="509"/>
        <v>0.816773657875461</v>
      </c>
      <c r="R56" s="91">
        <f t="shared" si="509"/>
        <v>0.479926909212741</v>
      </c>
      <c r="S56" s="91">
        <f t="shared" si="509"/>
        <v>0.001</v>
      </c>
      <c r="T56" s="113">
        <v>0.001</v>
      </c>
      <c r="U56" s="91">
        <f t="shared" si="509"/>
        <v>0.643857142857143</v>
      </c>
      <c r="V56" s="108" cm="1">
        <f t="array" ref="V56">(MAX(J$52:J$61-J56)/(MAX(J$52:J$61)-MIN(J$52:J$61))+0.001)</f>
        <v>0.175140752864157</v>
      </c>
      <c r="W56" s="108" cm="1">
        <f t="array" ref="W56">(MAX(K$52:K$61-K56)/(MAX(K$52:K$61)-MIN(K$52:K$61))+0.001)</f>
        <v>0.52435298721907</v>
      </c>
      <c r="X56" s="91">
        <f t="shared" ref="X56:Z56" si="510">(L56-MIN(L$52:L$61))/(MAX(L$52:L$61)-MIN(L$52:L$61))+0.001</f>
        <v>0.538116362491533</v>
      </c>
      <c r="Y56" s="91">
        <f t="shared" si="510"/>
        <v>0.564829787234043</v>
      </c>
      <c r="Z56" s="91">
        <f t="shared" si="510"/>
        <v>0.143881570397729</v>
      </c>
      <c r="AB56" s="89">
        <f t="shared" ref="AB56:AL56" si="511">P56/SUM(P$52:P$61)</f>
        <v>0.121010289180572</v>
      </c>
      <c r="AC56" s="89">
        <f t="shared" si="511"/>
        <v>0.116421193322013</v>
      </c>
      <c r="AD56" s="89">
        <f t="shared" si="511"/>
        <v>0.0878357023491704</v>
      </c>
      <c r="AE56" s="89">
        <f t="shared" si="511"/>
        <v>0.000666917151981965</v>
      </c>
      <c r="AF56" s="89">
        <f t="shared" si="511"/>
        <v>0.1</v>
      </c>
      <c r="AG56" s="89">
        <f t="shared" si="511"/>
        <v>0.109739469198929</v>
      </c>
      <c r="AH56" s="89">
        <f t="shared" si="511"/>
        <v>0.0712120103013888</v>
      </c>
      <c r="AI56" s="89">
        <f t="shared" si="511"/>
        <v>0.094535323379636</v>
      </c>
      <c r="AJ56" s="89">
        <f t="shared" si="511"/>
        <v>0.0922288565791957</v>
      </c>
      <c r="AK56" s="89">
        <f t="shared" si="511"/>
        <v>0.108306965611656</v>
      </c>
      <c r="AL56" s="89">
        <f t="shared" si="511"/>
        <v>0.0407535925022076</v>
      </c>
      <c r="AN56" s="89">
        <f t="shared" ref="AN56:AX56" si="512">AB56*LN(AB56)</f>
        <v>-0.255559173508109</v>
      </c>
      <c r="AO56" s="89">
        <f t="shared" si="512"/>
        <v>-0.250368513073314</v>
      </c>
      <c r="AP56" s="89">
        <f t="shared" si="512"/>
        <v>-0.213641657013987</v>
      </c>
      <c r="AQ56" s="89">
        <f t="shared" si="512"/>
        <v>-0.00487706158000813</v>
      </c>
      <c r="AR56" s="89">
        <f t="shared" si="512"/>
        <v>-0.230258509299405</v>
      </c>
      <c r="AS56" s="89">
        <f t="shared" si="512"/>
        <v>-0.242485399378126</v>
      </c>
      <c r="AT56" s="89">
        <f t="shared" si="512"/>
        <v>-0.188148810246367</v>
      </c>
      <c r="AU56" s="89">
        <f t="shared" si="512"/>
        <v>-0.222988192866358</v>
      </c>
      <c r="AV56" s="89">
        <f t="shared" si="512"/>
        <v>-0.21982583976331</v>
      </c>
      <c r="AW56" s="89">
        <f t="shared" si="512"/>
        <v>-0.240743186209895</v>
      </c>
      <c r="AX56" s="89">
        <f t="shared" si="512"/>
        <v>-0.130420106573523</v>
      </c>
      <c r="AY56" s="77" t="s">
        <v>184</v>
      </c>
      <c r="AZ56" s="110">
        <v>0.26049795615013</v>
      </c>
      <c r="BA56" s="110">
        <v>0.633345720302242</v>
      </c>
      <c r="BB56" s="110">
        <v>0.106156323547628</v>
      </c>
      <c r="BC56" s="110">
        <v>0.0806878306878307</v>
      </c>
      <c r="BD56" s="110">
        <v>0.626984126984127</v>
      </c>
      <c r="BE56" s="110">
        <v>0.292328042328042</v>
      </c>
      <c r="BF56" s="110">
        <v>0.25</v>
      </c>
      <c r="BG56" s="110">
        <v>0.75</v>
      </c>
      <c r="BH56" s="110">
        <v>0.10958605664488</v>
      </c>
      <c r="BI56" s="110">
        <v>0.581263616557734</v>
      </c>
      <c r="BJ56" s="110">
        <v>0.309150326797386</v>
      </c>
      <c r="BL56" s="89">
        <f t="shared" ref="BL56:BV56" si="513">AZ$57*P56</f>
        <v>0.262375355095334</v>
      </c>
      <c r="BM56" s="89">
        <f t="shared" si="513"/>
        <v>0.377180371523006</v>
      </c>
      <c r="BN56" s="89">
        <f t="shared" si="513"/>
        <v>0.126393636050493</v>
      </c>
      <c r="BO56" s="89">
        <f t="shared" si="513"/>
        <v>0.000488496877916303</v>
      </c>
      <c r="BP56" s="89">
        <f t="shared" si="513"/>
        <v>0.000313492063492064</v>
      </c>
      <c r="BQ56" s="89">
        <f t="shared" si="513"/>
        <v>0.127490834438928</v>
      </c>
      <c r="BR56" s="89">
        <f t="shared" si="513"/>
        <v>0.0823264371808885</v>
      </c>
      <c r="BS56" s="89">
        <f t="shared" si="513"/>
        <v>0.277876296003839</v>
      </c>
      <c r="BT56" s="89">
        <f t="shared" si="513"/>
        <v>0.0952549193305475</v>
      </c>
      <c r="BU56" s="89">
        <f t="shared" si="513"/>
        <v>0.230650285951281</v>
      </c>
      <c r="BV56" s="89">
        <f t="shared" si="513"/>
        <v>0.0596577474633077</v>
      </c>
      <c r="BX56" s="89">
        <f t="shared" si="6"/>
        <v>0.765949362668833</v>
      </c>
      <c r="BY56" s="89">
        <f t="shared" si="7"/>
        <v>0.128292823380336</v>
      </c>
      <c r="BZ56" s="89">
        <f t="shared" si="8"/>
        <v>0.360202733184727</v>
      </c>
      <c r="CA56" s="89">
        <f t="shared" si="9"/>
        <v>0.385562952745136</v>
      </c>
      <c r="CC56" s="89">
        <f t="shared" ref="CC56:CF56" si="514">BX56/SUM(BX$52:BX$61)</f>
        <v>0.1118668061733</v>
      </c>
      <c r="CD56" s="89">
        <f t="shared" si="514"/>
        <v>0.0676163404196689</v>
      </c>
      <c r="CE56" s="89">
        <f t="shared" si="514"/>
        <v>0.0879515790946875</v>
      </c>
      <c r="CF56" s="89">
        <f t="shared" si="514"/>
        <v>0.0833420232084539</v>
      </c>
      <c r="CH56" s="89">
        <f t="shared" ref="CH56:CK56" si="515">CC56*LN(CC56)</f>
        <v>-0.24503823681858</v>
      </c>
      <c r="CI56" s="89">
        <f t="shared" si="515"/>
        <v>-0.18215203830812</v>
      </c>
      <c r="CJ56" s="89">
        <f t="shared" si="515"/>
        <v>-0.213807549395374</v>
      </c>
      <c r="CK56" s="89">
        <f t="shared" si="515"/>
        <v>-0.207088457349285</v>
      </c>
      <c r="CL56" s="77" t="s">
        <v>184</v>
      </c>
      <c r="CM56" s="111">
        <v>0.133389037433155</v>
      </c>
      <c r="CN56" s="111">
        <v>0.0936831550802139</v>
      </c>
      <c r="CO56" s="111">
        <v>0.293917112299465</v>
      </c>
      <c r="CP56" s="111">
        <v>0.479010695187166</v>
      </c>
      <c r="CR56" s="89">
        <f t="shared" ref="CR56:CU56" si="516">CM$57*BX56</f>
        <v>0.101238426876174</v>
      </c>
      <c r="CS56" s="89">
        <f t="shared" si="516"/>
        <v>0.0286363514040702</v>
      </c>
      <c r="CT56" s="89">
        <f t="shared" si="516"/>
        <v>0.106657114360289</v>
      </c>
      <c r="CU56" s="89">
        <f t="shared" si="516"/>
        <v>0.134373447747151</v>
      </c>
      <c r="CV56" s="87">
        <f t="shared" si="14"/>
        <v>0.370905340387684</v>
      </c>
      <c r="CX56">
        <f t="shared" si="324"/>
        <v>0.103947770618232</v>
      </c>
    </row>
    <row r="57" spans="1:102">
      <c r="A57" s="16" t="s">
        <v>113</v>
      </c>
      <c r="B57" s="17">
        <v>2017</v>
      </c>
      <c r="C57" s="16" t="s">
        <v>109</v>
      </c>
      <c r="D57">
        <v>22691</v>
      </c>
      <c r="E57">
        <v>4.5390684</v>
      </c>
      <c r="F57">
        <v>253083</v>
      </c>
      <c r="G57">
        <v>50</v>
      </c>
      <c r="I57">
        <v>17</v>
      </c>
      <c r="J57">
        <v>4726</v>
      </c>
      <c r="K57">
        <v>26.3088</v>
      </c>
      <c r="L57">
        <v>907700</v>
      </c>
      <c r="M57">
        <v>9527</v>
      </c>
      <c r="N57">
        <v>118393</v>
      </c>
      <c r="P57" s="90">
        <f t="shared" ref="P57:U57" si="517">(D57-MIN(D$52:D$61))/(MAX(D$52:D$61)-MIN(D$52:D$61))+0.001</f>
        <v>0.767870313801722</v>
      </c>
      <c r="Q57" s="91">
        <f t="shared" si="517"/>
        <v>0.702943045155257</v>
      </c>
      <c r="R57" s="91">
        <f t="shared" si="517"/>
        <v>0.655870364464968</v>
      </c>
      <c r="S57" s="91">
        <f t="shared" si="517"/>
        <v>0.152408450704225</v>
      </c>
      <c r="T57" s="91">
        <v>0.001</v>
      </c>
      <c r="U57" s="91">
        <f t="shared" si="517"/>
        <v>0.643857142857143</v>
      </c>
      <c r="V57" s="108" cm="1">
        <f t="array" ref="V57">(MAX(J$52:J$61-J57)/(MAX(J$52:J$61)-MIN(J$52:J$61))+0.001)</f>
        <v>0.238315875613748</v>
      </c>
      <c r="W57" s="108" cm="1">
        <f t="array" ref="W57">(MAX(K$52:K$61-K57)/(MAX(K$52:K$61)-MIN(K$52:K$61))+0.001)</f>
        <v>0.714137868410094</v>
      </c>
      <c r="X57" s="91">
        <f t="shared" ref="X57:Z57" si="518">(L57-MIN(L$52:L$61))/(MAX(L$52:L$61)-MIN(L$52:L$61))+0.001</f>
        <v>0.701731737566663</v>
      </c>
      <c r="Y57" s="91">
        <f t="shared" si="518"/>
        <v>0.673872340425532</v>
      </c>
      <c r="Z57" s="91">
        <f t="shared" si="518"/>
        <v>0.20040038530374</v>
      </c>
      <c r="AB57" s="89">
        <f t="shared" ref="AB57:AL57" si="519">P57/SUM(P$52:P$61)</f>
        <v>0.0973369718078072</v>
      </c>
      <c r="AC57" s="89">
        <f t="shared" si="519"/>
        <v>0.100196018034243</v>
      </c>
      <c r="AD57" s="89">
        <f t="shared" si="519"/>
        <v>0.120036682684217</v>
      </c>
      <c r="AE57" s="89">
        <f t="shared" si="519"/>
        <v>0.101643809881646</v>
      </c>
      <c r="AF57" s="89">
        <f t="shared" si="519"/>
        <v>0.1</v>
      </c>
      <c r="AG57" s="89">
        <f t="shared" si="519"/>
        <v>0.109739469198929</v>
      </c>
      <c r="AH57" s="89">
        <f t="shared" si="519"/>
        <v>0.0968989359224335</v>
      </c>
      <c r="AI57" s="89">
        <f t="shared" si="519"/>
        <v>0.128751539465506</v>
      </c>
      <c r="AJ57" s="89">
        <f t="shared" si="519"/>
        <v>0.120271228106586</v>
      </c>
      <c r="AK57" s="89">
        <f t="shared" si="519"/>
        <v>0.129216040036628</v>
      </c>
      <c r="AL57" s="89">
        <f t="shared" si="519"/>
        <v>0.056762208095019</v>
      </c>
      <c r="AN57" s="89">
        <f t="shared" ref="AN57:AX57" si="520">AB57*LN(AB57)</f>
        <v>-0.226753910861585</v>
      </c>
      <c r="AO57" s="89">
        <f t="shared" si="520"/>
        <v>-0.230513647478823</v>
      </c>
      <c r="AP57" s="89">
        <f t="shared" si="520"/>
        <v>-0.254472713011373</v>
      </c>
      <c r="AQ57" s="89">
        <f t="shared" si="520"/>
        <v>-0.232386274419081</v>
      </c>
      <c r="AR57" s="89">
        <f t="shared" si="520"/>
        <v>-0.230258509299405</v>
      </c>
      <c r="AS57" s="89">
        <f t="shared" si="520"/>
        <v>-0.242485399378126</v>
      </c>
      <c r="AT57" s="89">
        <f t="shared" si="520"/>
        <v>-0.226170521586346</v>
      </c>
      <c r="AU57" s="89">
        <f t="shared" si="520"/>
        <v>-0.263924018951739</v>
      </c>
      <c r="AV57" s="89">
        <f t="shared" si="520"/>
        <v>-0.254735165012962</v>
      </c>
      <c r="AW57" s="89">
        <f t="shared" si="520"/>
        <v>-0.264410847639707</v>
      </c>
      <c r="AX57" s="89">
        <f t="shared" si="520"/>
        <v>-0.162844220416501</v>
      </c>
      <c r="AY57" s="77" t="s">
        <v>185</v>
      </c>
      <c r="AZ57">
        <f t="shared" ref="AZ57:BJ57" si="521">AVERAGE(AZ55:AZ56)</f>
        <v>0.274846805576999</v>
      </c>
      <c r="BA57">
        <f t="shared" si="521"/>
        <v>0.461793016812153</v>
      </c>
      <c r="BB57">
        <f t="shared" si="521"/>
        <v>0.263360177610848</v>
      </c>
      <c r="BC57">
        <f t="shared" si="521"/>
        <v>0.488496877916303</v>
      </c>
      <c r="BD57">
        <f t="shared" si="521"/>
        <v>0.313492063492063</v>
      </c>
      <c r="BE57">
        <f t="shared" si="521"/>
        <v>0.198011058591634</v>
      </c>
      <c r="BF57">
        <f t="shared" si="521"/>
        <v>0.470058714688424</v>
      </c>
      <c r="BG57">
        <f t="shared" si="521"/>
        <v>0.529941285311576</v>
      </c>
      <c r="BH57">
        <f t="shared" si="521"/>
        <v>0.177015467230001</v>
      </c>
      <c r="BI57">
        <f t="shared" si="521"/>
        <v>0.408353615840215</v>
      </c>
      <c r="BJ57">
        <f t="shared" si="521"/>
        <v>0.414630916929784</v>
      </c>
      <c r="BL57" s="89">
        <f t="shared" ref="BL57:BV57" si="522">AZ$57*P57</f>
        <v>0.211046702845811</v>
      </c>
      <c r="BM57" s="89">
        <f t="shared" si="522"/>
        <v>0.324614189469367</v>
      </c>
      <c r="BN57" s="89">
        <f t="shared" si="522"/>
        <v>0.172730135675186</v>
      </c>
      <c r="BO57" s="89">
        <f t="shared" si="522"/>
        <v>0.0744510523370746</v>
      </c>
      <c r="BP57" s="89">
        <f t="shared" si="522"/>
        <v>0.000313492063492064</v>
      </c>
      <c r="BQ57" s="89">
        <f t="shared" si="522"/>
        <v>0.127490834438928</v>
      </c>
      <c r="BR57" s="89">
        <f t="shared" si="522"/>
        <v>0.112022454180845</v>
      </c>
      <c r="BS57" s="89">
        <f t="shared" si="522"/>
        <v>0.378451139874915</v>
      </c>
      <c r="BT57" s="89">
        <f t="shared" si="522"/>
        <v>0.124217371395484</v>
      </c>
      <c r="BU57" s="89">
        <f t="shared" si="522"/>
        <v>0.275178206827474</v>
      </c>
      <c r="BV57" s="89">
        <f t="shared" si="522"/>
        <v>0.0830921955115718</v>
      </c>
      <c r="BX57" s="89">
        <f t="shared" si="6"/>
        <v>0.708391027990364</v>
      </c>
      <c r="BY57" s="89">
        <f t="shared" si="7"/>
        <v>0.202255378839494</v>
      </c>
      <c r="BZ57" s="89">
        <f t="shared" si="8"/>
        <v>0.490473594055759</v>
      </c>
      <c r="CA57" s="89">
        <f t="shared" si="9"/>
        <v>0.482487773734529</v>
      </c>
      <c r="CC57" s="89">
        <f t="shared" ref="CC57:CF57" si="523">BX57/SUM(BX$52:BX$61)</f>
        <v>0.103460418776228</v>
      </c>
      <c r="CD57" s="89">
        <f t="shared" si="523"/>
        <v>0.106598079198688</v>
      </c>
      <c r="CE57" s="89">
        <f t="shared" si="523"/>
        <v>0.119760132634329</v>
      </c>
      <c r="CF57" s="89">
        <f t="shared" si="523"/>
        <v>0.104292974597481</v>
      </c>
      <c r="CH57" s="89">
        <f t="shared" ref="CH57:CK57" si="524">CC57*LN(CC57)</f>
        <v>-0.234706805628726</v>
      </c>
      <c r="CI57" s="89">
        <f t="shared" si="524"/>
        <v>-0.238640031129231</v>
      </c>
      <c r="CJ57" s="89">
        <f t="shared" si="524"/>
        <v>-0.254162669786026</v>
      </c>
      <c r="CK57" s="89">
        <f t="shared" si="524"/>
        <v>-0.235759616897038</v>
      </c>
      <c r="CL57" s="77" t="s">
        <v>185</v>
      </c>
      <c r="CM57">
        <f t="shared" ref="CM57:CP57" si="525">AVERAGE(CM55:CM56)</f>
        <v>0.132173785644816</v>
      </c>
      <c r="CN57">
        <f t="shared" si="525"/>
        <v>0.223210859731219</v>
      </c>
      <c r="CO57">
        <f t="shared" si="525"/>
        <v>0.296103012371067</v>
      </c>
      <c r="CP57">
        <f t="shared" si="525"/>
        <v>0.348512342252898</v>
      </c>
      <c r="CR57" s="89">
        <f t="shared" ref="CR57:CU57" si="526">CM$57*BX57</f>
        <v>0.0936307238863094</v>
      </c>
      <c r="CS57" s="89">
        <f t="shared" si="526"/>
        <v>0.0451455969960269</v>
      </c>
      <c r="CT57" s="89">
        <f t="shared" si="526"/>
        <v>0.145230708688374</v>
      </c>
      <c r="CU57" s="89">
        <f t="shared" si="526"/>
        <v>0.168152944132607</v>
      </c>
      <c r="CV57" s="87">
        <f t="shared" si="14"/>
        <v>0.452159973703318</v>
      </c>
      <c r="CX57">
        <f t="shared" si="324"/>
        <v>0.119430716287342</v>
      </c>
    </row>
    <row r="58" spans="1:102">
      <c r="A58" s="16" t="s">
        <v>113</v>
      </c>
      <c r="B58" s="17">
        <v>2018</v>
      </c>
      <c r="C58" s="16" t="s">
        <v>109</v>
      </c>
      <c r="D58">
        <v>22578</v>
      </c>
      <c r="E58">
        <v>4.653778</v>
      </c>
      <c r="F58">
        <v>281583</v>
      </c>
      <c r="G58">
        <v>291</v>
      </c>
      <c r="I58">
        <v>18</v>
      </c>
      <c r="J58">
        <v>5100</v>
      </c>
      <c r="K58">
        <v>24.87826</v>
      </c>
      <c r="L58">
        <v>1036503</v>
      </c>
      <c r="M58">
        <v>10265</v>
      </c>
      <c r="N58">
        <v>140222</v>
      </c>
      <c r="P58" s="90">
        <f t="shared" ref="P58:U58" si="527">(D58-MIN(D$52:D$61))/(MAX(D$52:D$61)-MIN(D$52:D$61))+0.001</f>
        <v>0.752180227714524</v>
      </c>
      <c r="Q58" s="91">
        <f t="shared" si="527"/>
        <v>0.802295334566169</v>
      </c>
      <c r="R58" s="91">
        <f t="shared" si="527"/>
        <v>0.770913576309979</v>
      </c>
      <c r="S58" s="91">
        <f t="shared" si="527"/>
        <v>1.001</v>
      </c>
      <c r="T58" s="113">
        <v>0.001</v>
      </c>
      <c r="U58" s="91">
        <f t="shared" si="527"/>
        <v>0.715285714285714</v>
      </c>
      <c r="V58" s="108" cm="1">
        <f t="array" ref="V58">(MAX(J$52:J$61-J58)/(MAX(J$52:J$61)-MIN(J$52:J$61))+0.001)</f>
        <v>0.115893617021277</v>
      </c>
      <c r="W58" s="108" cm="1">
        <f t="array" ref="W58">(MAX(K$52:K$61-K58)/(MAX(K$52:K$61)-MIN(K$52:K$61))+0.001)</f>
        <v>0.809758556659272</v>
      </c>
      <c r="X58" s="91">
        <f t="shared" ref="X58:Z58" si="528">(L58-MIN(L$52:L$61))/(MAX(L$52:L$61)-MIN(L$52:L$61))+0.001</f>
        <v>0.906533983978732</v>
      </c>
      <c r="Y58" s="91">
        <f t="shared" si="528"/>
        <v>0.782914893617021</v>
      </c>
      <c r="Z58" s="91">
        <f t="shared" si="528"/>
        <v>0.449240484251565</v>
      </c>
      <c r="AB58" s="89">
        <f t="shared" ref="AB58:AL58" si="529">P58/SUM(P$52:P$61)</f>
        <v>0.0953480611289057</v>
      </c>
      <c r="AC58" s="89">
        <f t="shared" si="529"/>
        <v>0.114357483675262</v>
      </c>
      <c r="AD58" s="89">
        <f t="shared" si="529"/>
        <v>0.141091766529144</v>
      </c>
      <c r="AE58" s="89">
        <f t="shared" si="529"/>
        <v>0.667584069133947</v>
      </c>
      <c r="AF58" s="89">
        <f t="shared" si="529"/>
        <v>0.1</v>
      </c>
      <c r="AG58" s="89">
        <f t="shared" si="529"/>
        <v>0.121913805697589</v>
      </c>
      <c r="AH58" s="89">
        <f t="shared" si="529"/>
        <v>0.0471221992267304</v>
      </c>
      <c r="AI58" s="89">
        <f t="shared" si="529"/>
        <v>0.145990942893645</v>
      </c>
      <c r="AJ58" s="89">
        <f t="shared" si="529"/>
        <v>0.155372701185716</v>
      </c>
      <c r="AK58" s="89">
        <f t="shared" si="529"/>
        <v>0.1501251144616</v>
      </c>
      <c r="AL58" s="89">
        <f t="shared" si="529"/>
        <v>0.127244674770186</v>
      </c>
      <c r="AN58" s="89">
        <f t="shared" ref="AN58:AX58" si="530">AB58*LN(AB58)</f>
        <v>-0.224089042405019</v>
      </c>
      <c r="AO58" s="89">
        <f t="shared" si="530"/>
        <v>-0.247975731210994</v>
      </c>
      <c r="AP58" s="89">
        <f t="shared" si="530"/>
        <v>-0.276306323615871</v>
      </c>
      <c r="AQ58" s="89">
        <f t="shared" si="530"/>
        <v>-0.269764013364281</v>
      </c>
      <c r="AR58" s="89">
        <f t="shared" si="530"/>
        <v>-0.230258509299405</v>
      </c>
      <c r="AS58" s="89">
        <f t="shared" si="530"/>
        <v>-0.256560410520225</v>
      </c>
      <c r="AT58" s="89">
        <f t="shared" si="530"/>
        <v>-0.143958840178373</v>
      </c>
      <c r="AU58" s="89">
        <f t="shared" si="530"/>
        <v>-0.280917333568364</v>
      </c>
      <c r="AV58" s="89">
        <f t="shared" si="530"/>
        <v>-0.289292864270279</v>
      </c>
      <c r="AW58" s="89">
        <f t="shared" si="530"/>
        <v>-0.284680188252521</v>
      </c>
      <c r="AX58" s="89">
        <f t="shared" si="530"/>
        <v>-0.262333153212885</v>
      </c>
      <c r="BL58" s="89">
        <f t="shared" ref="BL58:BV58" si="531">AZ$57*P58</f>
        <v>0.206734332805516</v>
      </c>
      <c r="BM58" s="89">
        <f t="shared" si="531"/>
        <v>0.370494382923626</v>
      </c>
      <c r="BN58" s="89">
        <f t="shared" si="531"/>
        <v>0.20302793637961</v>
      </c>
      <c r="BO58" s="89">
        <f t="shared" si="531"/>
        <v>0.488985374794219</v>
      </c>
      <c r="BP58" s="89">
        <f t="shared" si="531"/>
        <v>0.000313492063492064</v>
      </c>
      <c r="BQ58" s="89">
        <f t="shared" si="531"/>
        <v>0.141634481481187</v>
      </c>
      <c r="BR58" s="89">
        <f t="shared" si="531"/>
        <v>0.0544768046576139</v>
      </c>
      <c r="BS58" s="89">
        <f t="shared" si="531"/>
        <v>0.429124490308062</v>
      </c>
      <c r="BT58" s="89">
        <f t="shared" si="531"/>
        <v>0.16047053673387</v>
      </c>
      <c r="BU58" s="89">
        <f t="shared" si="531"/>
        <v>0.319706127703668</v>
      </c>
      <c r="BV58" s="89">
        <f t="shared" si="531"/>
        <v>0.186268993907207</v>
      </c>
      <c r="BX58" s="89">
        <f t="shared" si="6"/>
        <v>0.780256652108753</v>
      </c>
      <c r="BY58" s="89">
        <f t="shared" si="7"/>
        <v>0.630933348338898</v>
      </c>
      <c r="BZ58" s="89">
        <f t="shared" si="8"/>
        <v>0.483601294965675</v>
      </c>
      <c r="CA58" s="89">
        <f t="shared" si="9"/>
        <v>0.666445658344744</v>
      </c>
      <c r="CC58" s="89">
        <f t="shared" ref="CC58:CF58" si="532">BX58/SUM(BX$52:BX$61)</f>
        <v>0.113956383960876</v>
      </c>
      <c r="CD58" s="89">
        <f t="shared" si="532"/>
        <v>0.332531492715932</v>
      </c>
      <c r="CE58" s="89">
        <f t="shared" si="532"/>
        <v>0.118082106619257</v>
      </c>
      <c r="CF58" s="89">
        <f t="shared" si="532"/>
        <v>0.144056707547978</v>
      </c>
      <c r="CH58" s="89">
        <f t="shared" ref="CH58:CK58" si="533">CC58*LN(CC58)</f>
        <v>-0.247506371673689</v>
      </c>
      <c r="CI58" s="89">
        <f t="shared" si="533"/>
        <v>-0.366124059687466</v>
      </c>
      <c r="CJ58" s="89">
        <f t="shared" si="533"/>
        <v>-0.252267669701201</v>
      </c>
      <c r="CK58" s="89">
        <f t="shared" si="533"/>
        <v>-0.279116822259962</v>
      </c>
      <c r="CR58" s="89">
        <f t="shared" ref="CR58:CU58" si="534">CM$57*BX58</f>
        <v>0.103129475483764</v>
      </c>
      <c r="CS58" s="89">
        <f t="shared" si="534"/>
        <v>0.140831175115822</v>
      </c>
      <c r="CT58" s="89">
        <f t="shared" si="534"/>
        <v>0.143195800225885</v>
      </c>
      <c r="CU58" s="89">
        <f t="shared" si="534"/>
        <v>0.232264537374001</v>
      </c>
      <c r="CV58" s="87">
        <f t="shared" si="14"/>
        <v>0.619420988199473</v>
      </c>
      <c r="CX58">
        <f t="shared" si="324"/>
        <v>0.142013487670853</v>
      </c>
    </row>
    <row r="59" spans="1:102">
      <c r="A59" s="16" t="s">
        <v>113</v>
      </c>
      <c r="B59" s="17">
        <v>2019</v>
      </c>
      <c r="C59" s="16" t="s">
        <v>109</v>
      </c>
      <c r="D59">
        <v>22465</v>
      </c>
      <c r="E59">
        <v>4.7684877</v>
      </c>
      <c r="F59">
        <v>310083</v>
      </c>
      <c r="G59">
        <v>46</v>
      </c>
      <c r="I59">
        <v>20</v>
      </c>
      <c r="J59">
        <v>3748</v>
      </c>
      <c r="K59">
        <v>23.44772</v>
      </c>
      <c r="L59">
        <v>1095914</v>
      </c>
      <c r="M59">
        <v>11003</v>
      </c>
      <c r="N59">
        <v>155465</v>
      </c>
      <c r="P59" s="90">
        <f t="shared" ref="P59:U59" si="535">(D59-MIN(D$52:D$61))/(MAX(D$52:D$61)-MIN(D$52:D$61))+0.001</f>
        <v>0.736490141627326</v>
      </c>
      <c r="Q59" s="91">
        <f t="shared" si="535"/>
        <v>0.901647710589089</v>
      </c>
      <c r="R59" s="91">
        <f t="shared" si="535"/>
        <v>0.885956788154989</v>
      </c>
      <c r="S59" s="91">
        <f t="shared" si="535"/>
        <v>0.138323943661972</v>
      </c>
      <c r="T59" s="91">
        <v>0.001</v>
      </c>
      <c r="U59" s="91">
        <f t="shared" si="535"/>
        <v>0.858142857142857</v>
      </c>
      <c r="V59" s="108" cm="1">
        <f t="array" ref="V59">(MAX(J$52:J$61-J59)/(MAX(J$52:J$61)-MIN(J$52:J$61))+0.001)</f>
        <v>0.558446808510638</v>
      </c>
      <c r="W59" s="108" cm="1">
        <f t="array" ref="W59">(MAX(K$52:K$61-K59)/(MAX(K$52:K$61)-MIN(K$52:K$61))+0.001)</f>
        <v>0.905379244908449</v>
      </c>
      <c r="X59" s="91">
        <f t="shared" ref="X59:Z59" si="536">(L59-MIN(L$52:L$61))/(MAX(L$52:L$61)-MIN(L$52:L$61))+0.001</f>
        <v>1.001</v>
      </c>
      <c r="Y59" s="91">
        <f t="shared" si="536"/>
        <v>0.891957446808511</v>
      </c>
      <c r="Z59" s="91">
        <f t="shared" si="536"/>
        <v>0.623003351458568</v>
      </c>
      <c r="AB59" s="89">
        <f t="shared" ref="AB59:AL59" si="537">P59/SUM(P$52:P$61)</f>
        <v>0.0933591504500042</v>
      </c>
      <c r="AC59" s="89">
        <f t="shared" si="537"/>
        <v>0.128518961661773</v>
      </c>
      <c r="AD59" s="89">
        <f t="shared" si="537"/>
        <v>0.162146850374071</v>
      </c>
      <c r="AE59" s="89">
        <f t="shared" si="537"/>
        <v>0.0922506105579561</v>
      </c>
      <c r="AF59" s="89">
        <f t="shared" si="537"/>
        <v>0.1</v>
      </c>
      <c r="AG59" s="89">
        <f t="shared" si="537"/>
        <v>0.146262478694911</v>
      </c>
      <c r="AH59" s="89">
        <f t="shared" si="537"/>
        <v>0.227063771452908</v>
      </c>
      <c r="AI59" s="89">
        <f t="shared" si="537"/>
        <v>0.163230346321784</v>
      </c>
      <c r="AJ59" s="89">
        <f t="shared" si="537"/>
        <v>0.171563423584295</v>
      </c>
      <c r="AK59" s="89">
        <f t="shared" si="537"/>
        <v>0.171034188886572</v>
      </c>
      <c r="AL59" s="89">
        <f t="shared" si="537"/>
        <v>0.176461965508634</v>
      </c>
      <c r="AN59" s="89">
        <f t="shared" ref="AN59:AX59" si="538">AB59*LN(AB59)</f>
        <v>-0.221382683302893</v>
      </c>
      <c r="AO59" s="89">
        <f t="shared" si="538"/>
        <v>-0.263679632119144</v>
      </c>
      <c r="AP59" s="89">
        <f t="shared" si="538"/>
        <v>-0.294986122996508</v>
      </c>
      <c r="AQ59" s="89">
        <f t="shared" si="538"/>
        <v>-0.219855933440775</v>
      </c>
      <c r="AR59" s="89">
        <f t="shared" si="538"/>
        <v>-0.230258509299405</v>
      </c>
      <c r="AS59" s="89">
        <f t="shared" si="538"/>
        <v>-0.281168037494701</v>
      </c>
      <c r="AT59" s="89">
        <f t="shared" si="538"/>
        <v>-0.336627574596798</v>
      </c>
      <c r="AU59" s="89">
        <f t="shared" si="538"/>
        <v>-0.29587016813589</v>
      </c>
      <c r="AV59" s="89">
        <f t="shared" si="538"/>
        <v>-0.302432391500858</v>
      </c>
      <c r="AW59" s="89">
        <f t="shared" si="538"/>
        <v>-0.302027872949444</v>
      </c>
      <c r="AX59" s="89">
        <f t="shared" si="538"/>
        <v>-0.30609973412313</v>
      </c>
      <c r="BL59" s="89">
        <f t="shared" ref="BL59:BV59" si="539">AZ$57*P59</f>
        <v>0.202421962765222</v>
      </c>
      <c r="BM59" s="89">
        <f t="shared" si="539"/>
        <v>0.416374616374706</v>
      </c>
      <c r="BN59" s="89">
        <f t="shared" si="539"/>
        <v>0.233325737084034</v>
      </c>
      <c r="BO59" s="89">
        <f t="shared" si="539"/>
        <v>0.0675708146199439</v>
      </c>
      <c r="BP59" s="89">
        <f t="shared" si="539"/>
        <v>0.000313492063492064</v>
      </c>
      <c r="BQ59" s="89">
        <f t="shared" si="539"/>
        <v>0.169921775565706</v>
      </c>
      <c r="BR59" s="89">
        <f t="shared" si="539"/>
        <v>0.262502789030363</v>
      </c>
      <c r="BS59" s="89">
        <f t="shared" si="539"/>
        <v>0.479797840741208</v>
      </c>
      <c r="BT59" s="89">
        <f t="shared" si="539"/>
        <v>0.177192482697231</v>
      </c>
      <c r="BU59" s="89">
        <f t="shared" si="539"/>
        <v>0.364234048579861</v>
      </c>
      <c r="BV59" s="89">
        <f t="shared" si="539"/>
        <v>0.258316450865595</v>
      </c>
      <c r="BX59" s="89">
        <f t="shared" si="6"/>
        <v>0.852122316223962</v>
      </c>
      <c r="BY59" s="89">
        <f t="shared" si="7"/>
        <v>0.237806082249142</v>
      </c>
      <c r="BZ59" s="89">
        <f t="shared" si="8"/>
        <v>0.742300629771571</v>
      </c>
      <c r="CA59" s="89">
        <f t="shared" si="9"/>
        <v>0.799742982142687</v>
      </c>
      <c r="CC59" s="89">
        <f t="shared" ref="CC59:CF59" si="540">BX59/SUM(BX$52:BX$61)</f>
        <v>0.124452354987054</v>
      </c>
      <c r="CD59" s="89">
        <f t="shared" si="540"/>
        <v>0.125334968765606</v>
      </c>
      <c r="CE59" s="89">
        <f t="shared" si="540"/>
        <v>0.181249353590854</v>
      </c>
      <c r="CF59" s="89">
        <f t="shared" si="540"/>
        <v>0.172869819841307</v>
      </c>
      <c r="CH59" s="89">
        <f t="shared" ref="CH59:CK59" si="541">CC59*LN(CC59)</f>
        <v>-0.259337840516855</v>
      </c>
      <c r="CI59" s="89">
        <f t="shared" si="541"/>
        <v>-0.260291323494813</v>
      </c>
      <c r="CJ59" s="89">
        <f t="shared" si="541"/>
        <v>-0.309552427246126</v>
      </c>
      <c r="CK59" s="89">
        <f t="shared" si="541"/>
        <v>-0.303423952221926</v>
      </c>
      <c r="CR59" s="89">
        <f t="shared" ref="CR59:CU59" si="542">CM$57*BX59</f>
        <v>0.11262823236775</v>
      </c>
      <c r="CS59" s="89">
        <f t="shared" si="542"/>
        <v>0.053080900068144</v>
      </c>
      <c r="CT59" s="89">
        <f t="shared" si="542"/>
        <v>0.219797452560302</v>
      </c>
      <c r="CU59" s="89">
        <f t="shared" si="542"/>
        <v>0.278720299906866</v>
      </c>
      <c r="CV59" s="87">
        <f t="shared" si="14"/>
        <v>0.664226884903062</v>
      </c>
      <c r="CX59">
        <f t="shared" si="324"/>
        <v>0.166212842464026</v>
      </c>
    </row>
    <row r="60" spans="1:102">
      <c r="A60" s="16" t="s">
        <v>113</v>
      </c>
      <c r="B60" s="17">
        <v>2020</v>
      </c>
      <c r="C60" s="16" t="s">
        <v>109</v>
      </c>
      <c r="D60">
        <v>22352</v>
      </c>
      <c r="E60">
        <v>4.8831973</v>
      </c>
      <c r="F60">
        <v>338583</v>
      </c>
      <c r="G60">
        <v>12</v>
      </c>
      <c r="I60">
        <v>22</v>
      </c>
      <c r="J60">
        <v>2396</v>
      </c>
      <c r="K60">
        <v>22.017179</v>
      </c>
      <c r="L60">
        <v>1005299</v>
      </c>
      <c r="M60">
        <v>11741</v>
      </c>
      <c r="N60">
        <v>177368</v>
      </c>
      <c r="P60" s="90">
        <f t="shared" ref="P60:U60" si="543">(D60-MIN(D$52:D$61))/(MAX(D$52:D$61)-MIN(D$52:D$61))+0.001</f>
        <v>0.720800055540128</v>
      </c>
      <c r="Q60" s="91">
        <f t="shared" si="543"/>
        <v>1.001</v>
      </c>
      <c r="R60" s="91">
        <f t="shared" si="543"/>
        <v>1.001</v>
      </c>
      <c r="S60" s="91">
        <f t="shared" si="543"/>
        <v>0.0186056338028169</v>
      </c>
      <c r="T60" s="113">
        <v>0.001</v>
      </c>
      <c r="U60" s="91">
        <f t="shared" si="543"/>
        <v>1.001</v>
      </c>
      <c r="V60" s="108" cm="1">
        <f t="array" ref="V60">(MAX(J$52:J$61-J60)/(MAX(J$52:J$61)-MIN(J$52:J$61))+0.001)</f>
        <v>1.001</v>
      </c>
      <c r="W60" s="108" cm="1">
        <f t="array" ref="W60">(MAX(K$52:K$61-K60)/(MAX(K$52:K$61)-MIN(K$52:K$61))+0.001)</f>
        <v>1.001</v>
      </c>
      <c r="X60" s="91">
        <f t="shared" ref="X60:Z60" si="544">(L60-MIN(L$52:L$61))/(MAX(L$52:L$61)-MIN(L$52:L$61))+0.001</f>
        <v>0.856918297255269</v>
      </c>
      <c r="Y60" s="91">
        <f t="shared" si="544"/>
        <v>1.001</v>
      </c>
      <c r="Z60" s="91">
        <f t="shared" si="544"/>
        <v>0.872687014807975</v>
      </c>
      <c r="AB60" s="89">
        <f t="shared" ref="AB60:AL60" si="545">P60/SUM(P$52:P$61)</f>
        <v>0.0913702397711028</v>
      </c>
      <c r="AC60" s="89">
        <f t="shared" si="545"/>
        <v>0.142680427302791</v>
      </c>
      <c r="AD60" s="89">
        <f t="shared" si="545"/>
        <v>0.183201934218998</v>
      </c>
      <c r="AE60" s="89">
        <f t="shared" si="545"/>
        <v>0.012408416306594</v>
      </c>
      <c r="AF60" s="89">
        <f t="shared" si="545"/>
        <v>0.1</v>
      </c>
      <c r="AG60" s="89">
        <f t="shared" si="545"/>
        <v>0.170611151692233</v>
      </c>
      <c r="AH60" s="89">
        <f t="shared" si="545"/>
        <v>0.407005343679086</v>
      </c>
      <c r="AI60" s="89">
        <f t="shared" si="545"/>
        <v>0.180469761800899</v>
      </c>
      <c r="AJ60" s="89">
        <f t="shared" si="545"/>
        <v>0.146868967841297</v>
      </c>
      <c r="AK60" s="89">
        <f t="shared" si="545"/>
        <v>0.191943263311544</v>
      </c>
      <c r="AL60" s="89">
        <f t="shared" si="545"/>
        <v>0.247183366744888</v>
      </c>
      <c r="AN60" s="89">
        <f t="shared" ref="AN60:AX60" si="546">AB60*LN(AB60)</f>
        <v>-0.218633949511754</v>
      </c>
      <c r="AO60" s="89">
        <f t="shared" si="546"/>
        <v>-0.277819897769951</v>
      </c>
      <c r="AP60" s="89">
        <f t="shared" si="546"/>
        <v>-0.310924143141606</v>
      </c>
      <c r="AQ60" s="89">
        <f t="shared" si="546"/>
        <v>-0.054465258117716</v>
      </c>
      <c r="AR60" s="89">
        <f t="shared" si="546"/>
        <v>-0.230258509299405</v>
      </c>
      <c r="AS60" s="89">
        <f t="shared" si="546"/>
        <v>-0.301703348624557</v>
      </c>
      <c r="AT60" s="89">
        <f t="shared" si="546"/>
        <v>-0.365868892014493</v>
      </c>
      <c r="AU60" s="89">
        <f t="shared" si="546"/>
        <v>-0.308998889596666</v>
      </c>
      <c r="AV60" s="89">
        <f t="shared" si="546"/>
        <v>-0.281726178564544</v>
      </c>
      <c r="AW60" s="89">
        <f t="shared" si="546"/>
        <v>-0.316813000157707</v>
      </c>
      <c r="AX60" s="89">
        <f t="shared" si="546"/>
        <v>-0.345469613964316</v>
      </c>
      <c r="BL60" s="89">
        <f t="shared" ref="BL60:BV60" si="547">AZ$57*P60</f>
        <v>0.198109592724928</v>
      </c>
      <c r="BM60" s="89">
        <f t="shared" si="547"/>
        <v>0.462254809828965</v>
      </c>
      <c r="BN60" s="89">
        <f t="shared" si="547"/>
        <v>0.263623537788459</v>
      </c>
      <c r="BO60" s="89">
        <f t="shared" si="547"/>
        <v>0.00908879402433008</v>
      </c>
      <c r="BP60" s="89">
        <f t="shared" si="547"/>
        <v>0.000313492063492064</v>
      </c>
      <c r="BQ60" s="89">
        <f t="shared" si="547"/>
        <v>0.198209069650225</v>
      </c>
      <c r="BR60" s="89">
        <f t="shared" si="547"/>
        <v>0.470528773403112</v>
      </c>
      <c r="BS60" s="89">
        <f t="shared" si="547"/>
        <v>0.530471226596888</v>
      </c>
      <c r="BT60" s="89">
        <f t="shared" si="547"/>
        <v>0.151687792766579</v>
      </c>
      <c r="BU60" s="89">
        <f t="shared" si="547"/>
        <v>0.408761969456055</v>
      </c>
      <c r="BV60" s="89">
        <f t="shared" si="547"/>
        <v>0.361843017142547</v>
      </c>
      <c r="BX60" s="89">
        <f t="shared" si="6"/>
        <v>0.923987940342351</v>
      </c>
      <c r="BY60" s="89">
        <f t="shared" si="7"/>
        <v>0.207611355738048</v>
      </c>
      <c r="BZ60" s="89">
        <f t="shared" si="8"/>
        <v>1.001</v>
      </c>
      <c r="CA60" s="89">
        <f t="shared" si="9"/>
        <v>0.92229277936518</v>
      </c>
      <c r="CC60" s="89">
        <f t="shared" ref="CC60:CF60" si="548">BX60/SUM(BX$52:BX$61)</f>
        <v>0.134948320171701</v>
      </c>
      <c r="CD60" s="89">
        <f t="shared" si="548"/>
        <v>0.109420930451862</v>
      </c>
      <c r="CE60" s="89">
        <f t="shared" si="548"/>
        <v>0.244416609211657</v>
      </c>
      <c r="CF60" s="89">
        <f t="shared" si="548"/>
        <v>0.199359782042265</v>
      </c>
      <c r="CH60" s="89">
        <f t="shared" ref="CH60:CK60" si="549">CC60*LN(CC60)</f>
        <v>-0.270283049660128</v>
      </c>
      <c r="CI60" s="89">
        <f t="shared" si="549"/>
        <v>-0.242099617441943</v>
      </c>
      <c r="CJ60" s="89">
        <f t="shared" si="549"/>
        <v>-0.344353939988735</v>
      </c>
      <c r="CK60" s="89">
        <f t="shared" si="549"/>
        <v>-0.321496383598435</v>
      </c>
      <c r="CR60" s="89">
        <f t="shared" ref="CR60:CU60" si="550">CM$57*BX60</f>
        <v>0.122126983965205</v>
      </c>
      <c r="CS60" s="89">
        <f t="shared" si="550"/>
        <v>0.0463411092042535</v>
      </c>
      <c r="CT60" s="89">
        <f t="shared" si="550"/>
        <v>0.296399115383438</v>
      </c>
      <c r="CU60" s="89">
        <f t="shared" si="550"/>
        <v>0.321430416779494</v>
      </c>
      <c r="CV60" s="87">
        <f t="shared" si="14"/>
        <v>0.786297625332391</v>
      </c>
      <c r="CX60">
        <f t="shared" si="324"/>
        <v>0.209263049674321</v>
      </c>
    </row>
    <row r="61" spans="1:102">
      <c r="A61" s="16" t="s">
        <v>113</v>
      </c>
      <c r="B61" s="17">
        <v>2021</v>
      </c>
      <c r="C61" s="98" t="s">
        <v>109</v>
      </c>
      <c r="D61">
        <v>17168</v>
      </c>
      <c r="E61">
        <v>3.728623</v>
      </c>
      <c r="F61">
        <v>90850</v>
      </c>
      <c r="G61">
        <v>12</v>
      </c>
      <c r="H61">
        <v>9</v>
      </c>
      <c r="I61">
        <v>8</v>
      </c>
      <c r="J61">
        <v>5451</v>
      </c>
      <c r="K61">
        <v>26.470331</v>
      </c>
      <c r="L61">
        <v>1078442</v>
      </c>
      <c r="M61">
        <v>4973</v>
      </c>
      <c r="N61">
        <v>188624</v>
      </c>
      <c r="P61" s="90">
        <f t="shared" ref="P61:U61" si="551">(D61-MIN(D$52:D$61))/(MAX(D$52:D$61)-MIN(D$52:D$61))+0.001</f>
        <v>0.001</v>
      </c>
      <c r="Q61" s="91">
        <f t="shared" si="551"/>
        <v>0.001</v>
      </c>
      <c r="R61" s="91">
        <f t="shared" si="551"/>
        <v>0.001</v>
      </c>
      <c r="S61" s="91">
        <f t="shared" si="551"/>
        <v>0.0186056338028169</v>
      </c>
      <c r="T61" s="91">
        <v>0.001</v>
      </c>
      <c r="U61" s="91">
        <f t="shared" si="551"/>
        <v>0.001</v>
      </c>
      <c r="V61" s="108" cm="1">
        <f t="array" ref="V61">(MAX(J$52:J$61-J61)/(MAX(J$52:J$61)-MIN(J$52:J$61))+0.001)</f>
        <v>0.001</v>
      </c>
      <c r="W61" s="108" cm="1">
        <f t="array" ref="W61">(MAX(K$52:K$61-K61)/(MAX(K$52:K$61)-MIN(K$52:K$61))+0.001)</f>
        <v>0.703340753059542</v>
      </c>
      <c r="X61" s="91">
        <f t="shared" ref="X61:Z61" si="552">(L61-MIN(L$52:L$61))/(MAX(L$52:L$61)-MIN(L$52:L$61))+0.001</f>
        <v>0.9732187771301</v>
      </c>
      <c r="Y61" s="91">
        <f t="shared" si="552"/>
        <v>0.001</v>
      </c>
      <c r="Z61" s="91">
        <f t="shared" si="552"/>
        <v>1.001</v>
      </c>
      <c r="AB61" s="89">
        <f t="shared" ref="AB61:AL61" si="553">P61/SUM(P$52:P$61)</f>
        <v>0.000126762254065914</v>
      </c>
      <c r="AC61" s="89">
        <f t="shared" si="553"/>
        <v>0.000142537889413378</v>
      </c>
      <c r="AD61" s="89">
        <f t="shared" si="553"/>
        <v>0.000183018915303694</v>
      </c>
      <c r="AE61" s="89">
        <f t="shared" si="553"/>
        <v>0.012408416306594</v>
      </c>
      <c r="AF61" s="89">
        <f t="shared" si="553"/>
        <v>0.1</v>
      </c>
      <c r="AG61" s="89">
        <f t="shared" si="553"/>
        <v>0.000170440710981252</v>
      </c>
      <c r="AH61" s="89">
        <f t="shared" si="553"/>
        <v>0.000406598744934152</v>
      </c>
      <c r="AI61" s="89">
        <f t="shared" si="553"/>
        <v>0.126804933236285</v>
      </c>
      <c r="AJ61" s="89">
        <f t="shared" si="553"/>
        <v>0.166801943357603</v>
      </c>
      <c r="AK61" s="89">
        <f t="shared" si="553"/>
        <v>0.000191751511799744</v>
      </c>
      <c r="AL61" s="89">
        <f t="shared" si="553"/>
        <v>0.283527250793432</v>
      </c>
      <c r="AN61" s="89">
        <f t="shared" ref="AN61:AX61" si="554">AB61*LN(AB61)</f>
        <v>-0.00113746270846559</v>
      </c>
      <c r="AO61" s="89">
        <f t="shared" si="554"/>
        <v>-0.00126230168013272</v>
      </c>
      <c r="AP61" s="89">
        <f t="shared" si="554"/>
        <v>-0.00157504633542148</v>
      </c>
      <c r="AQ61" s="89">
        <f t="shared" si="554"/>
        <v>-0.054465258117716</v>
      </c>
      <c r="AR61" s="89">
        <f t="shared" si="554"/>
        <v>-0.230258509299405</v>
      </c>
      <c r="AS61" s="89">
        <f t="shared" si="554"/>
        <v>-0.00147893502325949</v>
      </c>
      <c r="AT61" s="89">
        <f t="shared" si="554"/>
        <v>-0.00317459441095326</v>
      </c>
      <c r="AU61" s="89">
        <f t="shared" si="554"/>
        <v>-0.261865543761173</v>
      </c>
      <c r="AV61" s="89">
        <f t="shared" si="554"/>
        <v>-0.298733629921189</v>
      </c>
      <c r="AW61" s="89">
        <f t="shared" si="554"/>
        <v>-0.00164126067724145</v>
      </c>
      <c r="AX61" s="89">
        <f t="shared" si="554"/>
        <v>-0.357371083371414</v>
      </c>
      <c r="AY61" s="81" t="s">
        <v>170</v>
      </c>
      <c r="BL61" s="89">
        <f t="shared" ref="BL61:BV61" si="555">AZ$57*P61</f>
        <v>0.000274846805576999</v>
      </c>
      <c r="BM61" s="89">
        <f t="shared" si="555"/>
        <v>0.000461793016812153</v>
      </c>
      <c r="BN61" s="89">
        <f t="shared" si="555"/>
        <v>0.000263360177610848</v>
      </c>
      <c r="BO61" s="89">
        <f t="shared" si="555"/>
        <v>0.00908879402433008</v>
      </c>
      <c r="BP61" s="89">
        <f t="shared" si="555"/>
        <v>0.000313492063492064</v>
      </c>
      <c r="BQ61" s="89">
        <f t="shared" si="555"/>
        <v>0.000198011058591634</v>
      </c>
      <c r="BR61" s="89">
        <f t="shared" si="555"/>
        <v>0.000470058714688424</v>
      </c>
      <c r="BS61" s="89">
        <f t="shared" si="555"/>
        <v>0.372729302688386</v>
      </c>
      <c r="BT61" s="89">
        <f t="shared" si="555"/>
        <v>0.172274776550695</v>
      </c>
      <c r="BU61" s="89">
        <f t="shared" si="555"/>
        <v>0.000408353615840215</v>
      </c>
      <c r="BV61" s="89">
        <f t="shared" si="555"/>
        <v>0.415045547846714</v>
      </c>
      <c r="BX61" s="89">
        <f t="shared" si="6"/>
        <v>0.001</v>
      </c>
      <c r="BY61" s="89">
        <f t="shared" si="7"/>
        <v>0.00960029714641378</v>
      </c>
      <c r="BZ61" s="89">
        <f t="shared" si="8"/>
        <v>0.373199361403074</v>
      </c>
      <c r="CA61" s="89">
        <f t="shared" si="9"/>
        <v>0.587728678013249</v>
      </c>
      <c r="CC61" s="89">
        <f t="shared" ref="CC61:CF61" si="556">BX61/SUM(BX$52:BX$61)</f>
        <v>0.000146049871735015</v>
      </c>
      <c r="CD61" s="89">
        <f t="shared" si="556"/>
        <v>0.00505980726651766</v>
      </c>
      <c r="CE61" s="89">
        <f t="shared" si="556"/>
        <v>0.0911249974766185</v>
      </c>
      <c r="CF61" s="89">
        <f t="shared" si="556"/>
        <v>0.127041503273351</v>
      </c>
      <c r="CH61" s="89">
        <f t="shared" ref="CH61:CK61" si="557">CC61*LN(CC61)</f>
        <v>-0.00128984855681434</v>
      </c>
      <c r="CI61" s="89">
        <f t="shared" si="557"/>
        <v>-0.0267483011718449</v>
      </c>
      <c r="CJ61" s="89">
        <f t="shared" si="557"/>
        <v>-0.218292037932096</v>
      </c>
      <c r="CK61" s="89">
        <f t="shared" si="557"/>
        <v>-0.26211729523107</v>
      </c>
      <c r="CL61" s="81" t="s">
        <v>170</v>
      </c>
      <c r="CR61" s="89">
        <f t="shared" ref="CR61:CU61" si="558">CM$57*BX61</f>
        <v>0.000132173785644816</v>
      </c>
      <c r="CS61" s="89">
        <f t="shared" si="558"/>
        <v>0.00214289057972619</v>
      </c>
      <c r="CT61" s="89">
        <f t="shared" si="558"/>
        <v>0.110505455126409</v>
      </c>
      <c r="CU61" s="89">
        <f t="shared" si="558"/>
        <v>0.204830698183597</v>
      </c>
      <c r="CV61" s="87">
        <f t="shared" si="14"/>
        <v>0.317611217675377</v>
      </c>
      <c r="CX61">
        <f t="shared" si="324"/>
        <v>0.0563241728530676</v>
      </c>
    </row>
    <row r="62" spans="1:102">
      <c r="A62" s="7" t="s">
        <v>117</v>
      </c>
      <c r="B62" s="9">
        <v>2012</v>
      </c>
      <c r="C62" s="7" t="s">
        <v>109</v>
      </c>
      <c r="D62">
        <v>36361</v>
      </c>
      <c r="E62">
        <v>3.373092</v>
      </c>
      <c r="F62">
        <v>212778</v>
      </c>
      <c r="G62">
        <v>495.5</v>
      </c>
      <c r="H62" s="94">
        <v>2782</v>
      </c>
      <c r="I62">
        <v>23</v>
      </c>
      <c r="J62">
        <v>23823</v>
      </c>
      <c r="K62">
        <v>37.077263</v>
      </c>
      <c r="L62">
        <v>843100</v>
      </c>
      <c r="M62">
        <v>5911</v>
      </c>
      <c r="N62">
        <v>104974</v>
      </c>
      <c r="O62" s="80"/>
      <c r="P62" s="112">
        <f t="shared" ref="P62:T62" si="559">(D62-MIN(D$62:D$71))/(MAX(D$62:D$71)-MIN(D$62:D$71))+0.001</f>
        <v>0.968563155181303</v>
      </c>
      <c r="Q62" s="113">
        <f t="shared" si="559"/>
        <v>0.239722931287194</v>
      </c>
      <c r="R62" s="113">
        <f t="shared" si="559"/>
        <v>0.310905152152918</v>
      </c>
      <c r="S62" s="113">
        <f t="shared" si="559"/>
        <v>0.00921167883211679</v>
      </c>
      <c r="T62" s="113">
        <f t="shared" si="559"/>
        <v>0.001</v>
      </c>
      <c r="U62" s="113">
        <f t="shared" ref="U62:Z62" si="560">(I62-MIN(I$62:I$71))/(MAX(I$62:I$71)-MIN(I$62:I$71))+0.001</f>
        <v>0.481</v>
      </c>
      <c r="V62" s="108" cm="1">
        <f t="array" ref="V62">(MAX(J$62:J$71-J62)/(MAX(J$62:J$71)-MIN(J$62:J$71))+0.001)</f>
        <v>0.0450751445086705</v>
      </c>
      <c r="W62" s="108" cm="1">
        <f t="array" ref="W62">(MAX(K$62:K$71-K62)/(MAX(K$62:K$71)-MIN(K$62:K$71))+0.001)</f>
        <v>0.237737095018574</v>
      </c>
      <c r="X62" s="113">
        <f t="shared" si="560"/>
        <v>0.001</v>
      </c>
      <c r="Y62" s="113">
        <f t="shared" si="560"/>
        <v>0.141926041019267</v>
      </c>
      <c r="Z62" s="113">
        <f t="shared" si="560"/>
        <v>0.001</v>
      </c>
      <c r="AA62" s="80"/>
      <c r="AB62" s="80">
        <f t="shared" ref="AB62:AL62" si="561">P62/SUM(P$62:P$71)</f>
        <v>0.109583585528689</v>
      </c>
      <c r="AC62" s="80">
        <f t="shared" si="561"/>
        <v>0.092611058704929</v>
      </c>
      <c r="AD62" s="80">
        <f t="shared" si="561"/>
        <v>0.0608594432383574</v>
      </c>
      <c r="AE62" s="80">
        <f t="shared" si="561"/>
        <v>0.00283758108579073</v>
      </c>
      <c r="AF62" s="80">
        <f t="shared" si="561"/>
        <v>0.000154703493016622</v>
      </c>
      <c r="AG62" s="80">
        <f t="shared" si="561"/>
        <v>0.0694083694083694</v>
      </c>
      <c r="AH62" s="80">
        <f t="shared" si="561"/>
        <v>0.0268799227865773</v>
      </c>
      <c r="AI62" s="80">
        <f t="shared" si="561"/>
        <v>0.0432334482813498</v>
      </c>
      <c r="AJ62" s="80">
        <f t="shared" si="561"/>
        <v>0.000186045352024341</v>
      </c>
      <c r="AK62" s="80">
        <f t="shared" si="561"/>
        <v>0.0273718541887415</v>
      </c>
      <c r="AL62" s="80">
        <f t="shared" si="561"/>
        <v>0.000249813649364669</v>
      </c>
      <c r="AM62" s="80"/>
      <c r="AN62" s="80">
        <f t="shared" ref="AN62:AX62" si="562">AB62*LN(AB62)</f>
        <v>-0.242296724523279</v>
      </c>
      <c r="AO62" s="80">
        <f t="shared" si="562"/>
        <v>-0.220353818765417</v>
      </c>
      <c r="AP62" s="80">
        <f t="shared" si="562"/>
        <v>-0.170357040410003</v>
      </c>
      <c r="AQ62" s="80">
        <f t="shared" si="562"/>
        <v>-0.016641854972978</v>
      </c>
      <c r="AR62" s="80">
        <f t="shared" si="562"/>
        <v>-0.00135736848197102</v>
      </c>
      <c r="AS62" s="80">
        <f t="shared" si="562"/>
        <v>-0.185164026323176</v>
      </c>
      <c r="AT62" s="80">
        <f t="shared" si="562"/>
        <v>-0.0972078978590277</v>
      </c>
      <c r="AU62" s="80">
        <f t="shared" si="562"/>
        <v>-0.13580234907995</v>
      </c>
      <c r="AV62" s="80">
        <f t="shared" si="562"/>
        <v>-0.00159804028809852</v>
      </c>
      <c r="AW62" s="80">
        <f t="shared" si="562"/>
        <v>-0.0984905009699748</v>
      </c>
      <c r="AX62" s="80">
        <f t="shared" si="562"/>
        <v>-0.00207215308977055</v>
      </c>
      <c r="AY62" s="80"/>
      <c r="AZ62" s="80">
        <f t="shared" ref="AZ62:BJ62" si="563">SUM(AN62:AN71)</f>
        <v>-2.19806740134039</v>
      </c>
      <c r="BA62" s="80">
        <f t="shared" si="563"/>
        <v>-1.97226197253427</v>
      </c>
      <c r="BB62" s="80">
        <f t="shared" si="563"/>
        <v>-2.10695660240602</v>
      </c>
      <c r="BC62" s="80">
        <f t="shared" si="563"/>
        <v>-1.5430544141034</v>
      </c>
      <c r="BD62" s="80">
        <f t="shared" si="563"/>
        <v>-1.95715268558746</v>
      </c>
      <c r="BE62" s="80">
        <f t="shared" si="563"/>
        <v>-2.1802636838752</v>
      </c>
      <c r="BF62" s="80">
        <f t="shared" si="563"/>
        <v>-1.49475414657893</v>
      </c>
      <c r="BG62" s="80">
        <f t="shared" si="563"/>
        <v>-2.1153703736124</v>
      </c>
      <c r="BH62" s="80">
        <f t="shared" si="563"/>
        <v>-2.0612855497974</v>
      </c>
      <c r="BI62" s="80">
        <f t="shared" si="563"/>
        <v>-2.07969266598193</v>
      </c>
      <c r="BJ62" s="80">
        <f t="shared" si="563"/>
        <v>-1.89403021864655</v>
      </c>
      <c r="BK62" s="80"/>
      <c r="BL62" s="80">
        <f t="shared" ref="BL62:BV62" si="564">AZ$67*P62</f>
        <v>0.206437401722812</v>
      </c>
      <c r="BM62" s="80">
        <f t="shared" si="564"/>
        <v>0.138713018494815</v>
      </c>
      <c r="BN62" s="80">
        <f t="shared" si="564"/>
        <v>0.0647376958703011</v>
      </c>
      <c r="BO62" s="80">
        <f t="shared" si="564"/>
        <v>0.00322205524566503</v>
      </c>
      <c r="BP62" s="80">
        <f t="shared" si="564"/>
        <v>0.00045422243558459</v>
      </c>
      <c r="BQ62" s="80">
        <f t="shared" si="564"/>
        <v>0.0942751300974505</v>
      </c>
      <c r="BR62" s="80">
        <f t="shared" si="564"/>
        <v>0.0239315918253514</v>
      </c>
      <c r="BS62" s="80">
        <f t="shared" si="564"/>
        <v>0.111516154814269</v>
      </c>
      <c r="BT62" s="80">
        <f t="shared" si="564"/>
        <v>0.000193034458069076</v>
      </c>
      <c r="BU62" s="80">
        <f t="shared" si="564"/>
        <v>0.0593715986912689</v>
      </c>
      <c r="BV62" s="80">
        <f t="shared" si="564"/>
        <v>0.000388637811058696</v>
      </c>
      <c r="BW62" s="80"/>
      <c r="BX62" s="80">
        <f t="shared" si="6"/>
        <v>0.409888116087928</v>
      </c>
      <c r="BY62" s="80">
        <f t="shared" si="7"/>
        <v>0.0979514077787002</v>
      </c>
      <c r="BZ62" s="80">
        <f t="shared" si="8"/>
        <v>0.135447746639621</v>
      </c>
      <c r="CA62" s="80">
        <f t="shared" si="9"/>
        <v>0.0599532709603967</v>
      </c>
      <c r="CB62" s="80"/>
      <c r="CC62" s="80">
        <f t="shared" ref="CC62:CF62" si="565">BX62/SUM(BX$62:BX$71)</f>
        <v>0.090685980919608</v>
      </c>
      <c r="CD62" s="80">
        <f t="shared" si="565"/>
        <v>0.0180394482333075</v>
      </c>
      <c r="CE62" s="80">
        <f t="shared" si="565"/>
        <v>0.0391114166188618</v>
      </c>
      <c r="CF62" s="80">
        <f t="shared" si="565"/>
        <v>0.0126307283510993</v>
      </c>
      <c r="CG62" s="80"/>
      <c r="CH62" s="80">
        <f t="shared" ref="CH62:CK62" si="566">CC62*LN(CC62)</f>
        <v>-0.217678320942078</v>
      </c>
      <c r="CI62" s="80">
        <f t="shared" si="566"/>
        <v>-0.072431890633456</v>
      </c>
      <c r="CJ62" s="80">
        <f t="shared" si="566"/>
        <v>-0.126773433149704</v>
      </c>
      <c r="CK62" s="80">
        <f t="shared" si="566"/>
        <v>-0.0552167784733702</v>
      </c>
      <c r="CL62" s="80"/>
      <c r="CM62">
        <f t="shared" ref="CM62:CP62" si="567">SUM(CH62:CH71)</f>
        <v>-2.29484061233132</v>
      </c>
      <c r="CN62">
        <f t="shared" si="567"/>
        <v>-2.11668138457781</v>
      </c>
      <c r="CO62">
        <f t="shared" si="567"/>
        <v>-2.08974984149977</v>
      </c>
      <c r="CP62">
        <f t="shared" si="567"/>
        <v>-2.12395847277362</v>
      </c>
      <c r="CQ62" s="80"/>
      <c r="CR62" s="80">
        <f t="shared" ref="CR62:CU62" si="568">CM$67*BX62</f>
        <v>0.0300499175371246</v>
      </c>
      <c r="CS62" s="80">
        <f t="shared" si="568"/>
        <v>0.0201489717007017</v>
      </c>
      <c r="CT62" s="80">
        <f t="shared" si="568"/>
        <v>0.0445399339848428</v>
      </c>
      <c r="CU62" s="80">
        <f t="shared" si="568"/>
        <v>0.0235106125253022</v>
      </c>
      <c r="CV62" s="80">
        <f t="shared" si="14"/>
        <v>0.118249435747971</v>
      </c>
      <c r="CW62" s="80">
        <f>AVERAGE(CV62:CV71)</f>
        <v>0.444848019607138</v>
      </c>
      <c r="CX62">
        <f t="shared" si="324"/>
        <v>0.0267802650312134</v>
      </c>
    </row>
    <row r="63" spans="1:102">
      <c r="A63" s="7" t="s">
        <v>117</v>
      </c>
      <c r="B63" s="9">
        <v>2013</v>
      </c>
      <c r="C63" s="7" t="s">
        <v>109</v>
      </c>
      <c r="D63">
        <v>36410</v>
      </c>
      <c r="E63">
        <v>3.397638</v>
      </c>
      <c r="F63">
        <v>222456</v>
      </c>
      <c r="G63">
        <v>975</v>
      </c>
      <c r="H63" s="94">
        <v>2800</v>
      </c>
      <c r="I63">
        <v>27</v>
      </c>
      <c r="J63">
        <v>23736</v>
      </c>
      <c r="K63">
        <v>41.687016</v>
      </c>
      <c r="L63">
        <v>1000100</v>
      </c>
      <c r="M63">
        <v>6757</v>
      </c>
      <c r="N63">
        <v>115745</v>
      </c>
      <c r="P63" s="90">
        <f t="shared" ref="P63:R63" si="569">(D63-MIN(D$62:D$71))/(MAX(D$62:D$71)-MIN(D$62:D$71))+0.001</f>
        <v>0.97066832789139</v>
      </c>
      <c r="Q63" s="91">
        <f t="shared" si="569"/>
        <v>0.266543878680942</v>
      </c>
      <c r="R63" s="91">
        <f t="shared" ref="R63:R71" si="570">(F63-MIN(F$62:F$71))/(MAX(F$62:F$71)-MIN(F$62:F$71))+0.001</f>
        <v>0.337919203479057</v>
      </c>
      <c r="S63" s="91">
        <f t="shared" ref="S63:S71" si="571">(G63-MIN(G$62:G$71))/(MAX(G$62:G$71)-MIN(G$62:G$71))+0.001</f>
        <v>0.884211678832117</v>
      </c>
      <c r="T63" s="91">
        <f t="shared" ref="T63:T71" si="572">(H63-MIN(H$62:H$71))/(MAX(H$62:H$71)-MIN(H$62:H$71))+0.001</f>
        <v>0.0150405616224649</v>
      </c>
      <c r="U63" s="91">
        <f t="shared" ref="U63:Z63" si="573">(I63-MIN(I$62:I$71))/(MAX(I$62:I$71)-MIN(I$62:I$71))+0.001</f>
        <v>0.641</v>
      </c>
      <c r="V63" s="108" cm="1">
        <f t="array" ref="V63">(MAX(J$62:J$71-J63)/(MAX(J$62:J$71)-MIN(J$62:J$71))+0.001)</f>
        <v>0.0503135838150289</v>
      </c>
      <c r="W63" s="108" cm="1">
        <f t="array" ref="W63">(MAX(K$62:K$71-K63)/(MAX(K$62:K$71)-MIN(K$62:K$71))+0.001)</f>
        <v>0.001</v>
      </c>
      <c r="X63" s="91">
        <f t="shared" si="573"/>
        <v>0.135849256568318</v>
      </c>
      <c r="Y63" s="91">
        <f t="shared" si="573"/>
        <v>0.273374145431945</v>
      </c>
      <c r="Z63" s="91">
        <f t="shared" si="573"/>
        <v>0.0839540290966783</v>
      </c>
      <c r="AB63" s="89">
        <f t="shared" ref="AB63:AL63" si="574">P63/SUM(P$62:P$71)</f>
        <v>0.109821765530162</v>
      </c>
      <c r="AC63" s="89">
        <f t="shared" si="574"/>
        <v>0.102972672090294</v>
      </c>
      <c r="AD63" s="89">
        <f t="shared" si="574"/>
        <v>0.066147422906551</v>
      </c>
      <c r="AE63" s="89">
        <f t="shared" si="574"/>
        <v>0.272374057043924</v>
      </c>
      <c r="AF63" s="89">
        <f t="shared" si="574"/>
        <v>0.00232682741992706</v>
      </c>
      <c r="AG63" s="89">
        <f t="shared" si="574"/>
        <v>0.0924963924963925</v>
      </c>
      <c r="AH63" s="89">
        <f t="shared" si="574"/>
        <v>0.0300037917305803</v>
      </c>
      <c r="AI63" s="89">
        <f t="shared" si="574"/>
        <v>0.00018185402777792</v>
      </c>
      <c r="AJ63" s="89">
        <f t="shared" si="574"/>
        <v>0.0252741227604978</v>
      </c>
      <c r="AK63" s="89">
        <f t="shared" si="574"/>
        <v>0.052722933677261</v>
      </c>
      <c r="AL63" s="89">
        <f t="shared" si="574"/>
        <v>0.0209728623875088</v>
      </c>
      <c r="AN63" s="89">
        <f t="shared" ref="AN63:AX63" si="575">AB63*LN(AB63)</f>
        <v>-0.242584917970869</v>
      </c>
      <c r="AO63" s="89">
        <f t="shared" si="575"/>
        <v>-0.234086915174346</v>
      </c>
      <c r="AP63" s="89">
        <f t="shared" si="575"/>
        <v>-0.179647758288607</v>
      </c>
      <c r="AQ63" s="89">
        <f t="shared" si="575"/>
        <v>-0.354243964491151</v>
      </c>
      <c r="AR63" s="89">
        <f t="shared" si="575"/>
        <v>-0.0141081353337997</v>
      </c>
      <c r="AS63" s="89">
        <f t="shared" si="575"/>
        <v>-0.220195583290586</v>
      </c>
      <c r="AT63" s="89">
        <f t="shared" si="575"/>
        <v>-0.10520624087222</v>
      </c>
      <c r="AU63" s="89">
        <f t="shared" si="575"/>
        <v>-0.0015661825778143</v>
      </c>
      <c r="AV63" s="89">
        <f t="shared" si="575"/>
        <v>-0.0929575720087109</v>
      </c>
      <c r="AW63" s="89">
        <f t="shared" si="575"/>
        <v>-0.155148027047251</v>
      </c>
      <c r="AX63" s="89">
        <f t="shared" si="575"/>
        <v>-0.0810501708210327</v>
      </c>
      <c r="AY63" s="80" t="s">
        <v>181</v>
      </c>
      <c r="AZ63" s="108">
        <f t="shared" ref="AZ63:BJ63" si="576">-1/LN(10)*AZ62</f>
        <v>0.954608543253552</v>
      </c>
      <c r="BA63" s="108">
        <f t="shared" si="576"/>
        <v>0.856542491539258</v>
      </c>
      <c r="BB63" s="108">
        <f t="shared" si="576"/>
        <v>0.91503962603456</v>
      </c>
      <c r="BC63" s="108">
        <f t="shared" si="576"/>
        <v>0.670140017321563</v>
      </c>
      <c r="BD63" s="108">
        <f t="shared" si="576"/>
        <v>0.849980611592764</v>
      </c>
      <c r="BE63" s="108">
        <f t="shared" si="576"/>
        <v>0.946876487001055</v>
      </c>
      <c r="BF63" s="108">
        <f t="shared" si="576"/>
        <v>0.649163477661233</v>
      </c>
      <c r="BG63" s="108">
        <f t="shared" si="576"/>
        <v>0.918693680441485</v>
      </c>
      <c r="BH63" s="108">
        <f t="shared" si="576"/>
        <v>0.895204939903923</v>
      </c>
      <c r="BI63" s="108">
        <f t="shared" si="576"/>
        <v>0.903199048890616</v>
      </c>
      <c r="BJ63" s="108">
        <f t="shared" si="576"/>
        <v>0.822566872516205</v>
      </c>
      <c r="BL63" s="89">
        <f t="shared" ref="BL63:BV63" si="577">AZ$67*P63</f>
        <v>0.206886093563012</v>
      </c>
      <c r="BM63" s="89">
        <f t="shared" si="577"/>
        <v>0.154232662576842</v>
      </c>
      <c r="BN63" s="89">
        <f t="shared" si="577"/>
        <v>0.070362650705775</v>
      </c>
      <c r="BO63" s="89">
        <f t="shared" si="577"/>
        <v>0.309279006572207</v>
      </c>
      <c r="BP63" s="89">
        <f t="shared" si="577"/>
        <v>0.00683176053271612</v>
      </c>
      <c r="BQ63" s="89">
        <f t="shared" si="577"/>
        <v>0.125634840732777</v>
      </c>
      <c r="BR63" s="89">
        <f t="shared" si="577"/>
        <v>0.0267128184336772</v>
      </c>
      <c r="BS63" s="89">
        <f t="shared" si="577"/>
        <v>0.000469073430907183</v>
      </c>
      <c r="BT63" s="89">
        <f t="shared" si="577"/>
        <v>0.0262235876207521</v>
      </c>
      <c r="BU63" s="89">
        <f t="shared" si="577"/>
        <v>0.11435998593768</v>
      </c>
      <c r="BV63" s="89">
        <f t="shared" si="577"/>
        <v>0.0326277100976911</v>
      </c>
      <c r="BX63" s="89">
        <f t="shared" si="6"/>
        <v>0.431481406845629</v>
      </c>
      <c r="BY63" s="89">
        <f t="shared" si="7"/>
        <v>0.4417456078377</v>
      </c>
      <c r="BZ63" s="89">
        <f t="shared" si="8"/>
        <v>0.0271818918645844</v>
      </c>
      <c r="CA63" s="89">
        <f t="shared" si="9"/>
        <v>0.173211283656124</v>
      </c>
      <c r="CC63" s="89">
        <f t="shared" ref="CC63:CF63" si="578">BX63/SUM(BX$62:BX$71)</f>
        <v>0.0954634035302804</v>
      </c>
      <c r="CD63" s="89">
        <f t="shared" si="578"/>
        <v>0.0813551045931163</v>
      </c>
      <c r="CE63" s="89">
        <f t="shared" si="578"/>
        <v>0.00784894783102747</v>
      </c>
      <c r="CF63" s="89">
        <f t="shared" si="578"/>
        <v>0.0364914980643989</v>
      </c>
      <c r="CH63" s="89">
        <f t="shared" ref="CH63:CK63" si="579">CC63*LN(CC63)</f>
        <v>-0.224244710433356</v>
      </c>
      <c r="CI63" s="89">
        <f t="shared" si="579"/>
        <v>-0.204114400769054</v>
      </c>
      <c r="CJ63" s="89">
        <f t="shared" si="579"/>
        <v>-0.0380467996965117</v>
      </c>
      <c r="CK63" s="89">
        <f t="shared" si="579"/>
        <v>-0.120811525943364</v>
      </c>
      <c r="CL63" s="81" t="s">
        <v>181</v>
      </c>
      <c r="CM63" s="108">
        <f t="shared" ref="CM63:CP63" si="580">-1/LN(10)*CM62</f>
        <v>0.99663661478297</v>
      </c>
      <c r="CN63" s="108">
        <f t="shared" si="580"/>
        <v>0.919263045269479</v>
      </c>
      <c r="CO63" s="108">
        <f t="shared" si="580"/>
        <v>0.907566824721544</v>
      </c>
      <c r="CP63" s="108">
        <f t="shared" si="580"/>
        <v>0.92242344451724</v>
      </c>
      <c r="CR63" s="89">
        <f t="shared" ref="CR63:CU63" si="581">CM$67*BX63</f>
        <v>0.0316329754037861</v>
      </c>
      <c r="CS63" s="89">
        <f t="shared" si="581"/>
        <v>0.0908687271891011</v>
      </c>
      <c r="CT63" s="89">
        <f t="shared" si="581"/>
        <v>0.00893835223743457</v>
      </c>
      <c r="CU63" s="89">
        <f t="shared" si="581"/>
        <v>0.0679246237914088</v>
      </c>
      <c r="CV63" s="87">
        <f t="shared" si="14"/>
        <v>0.199364678621731</v>
      </c>
      <c r="CX63">
        <f t="shared" si="324"/>
        <v>0.0497787995975975</v>
      </c>
    </row>
    <row r="64" spans="1:102">
      <c r="A64" s="7" t="s">
        <v>117</v>
      </c>
      <c r="B64" s="9">
        <v>2014</v>
      </c>
      <c r="C64" s="7" t="s">
        <v>109</v>
      </c>
      <c r="D64">
        <v>36542</v>
      </c>
      <c r="E64">
        <v>3.4339117</v>
      </c>
      <c r="F64">
        <v>229561</v>
      </c>
      <c r="G64">
        <v>1039</v>
      </c>
      <c r="H64">
        <v>3800</v>
      </c>
      <c r="I64">
        <v>29</v>
      </c>
      <c r="J64">
        <v>24555</v>
      </c>
      <c r="K64">
        <v>36.47121</v>
      </c>
      <c r="L64">
        <v>1123700</v>
      </c>
      <c r="M64">
        <v>7655</v>
      </c>
      <c r="N64">
        <v>120872</v>
      </c>
      <c r="P64" s="90">
        <f t="shared" ref="P64:R64" si="582">(D64-MIN(D$62:D$71))/(MAX(D$62:D$71)-MIN(D$62:D$71))+0.001</f>
        <v>0.976339405396116</v>
      </c>
      <c r="Q64" s="91">
        <f t="shared" si="582"/>
        <v>0.306179460831867</v>
      </c>
      <c r="R64" s="91">
        <f t="shared" si="570"/>
        <v>0.35775127980394</v>
      </c>
      <c r="S64" s="91">
        <f t="shared" si="571"/>
        <v>1.001</v>
      </c>
      <c r="T64" s="91">
        <f t="shared" si="572"/>
        <v>0.795071762870515</v>
      </c>
      <c r="U64" s="91">
        <f t="shared" ref="U64:Z64" si="583">(I64-MIN(I$62:I$71))/(MAX(I$62:I$71)-MIN(I$62:I$71))+0.001</f>
        <v>0.721</v>
      </c>
      <c r="V64" s="108" cm="1">
        <f t="array" ref="V64">(MAX(J$62:J$71-J64)/(MAX(J$62:J$71)-MIN(J$62:J$71))+0.001)</f>
        <v>0.001</v>
      </c>
      <c r="W64" s="108" cm="1">
        <f t="array" ref="W64">(MAX(K$62:K$71-K64)/(MAX(K$62:K$71)-MIN(K$62:K$71))+0.001)</f>
        <v>0.26886137144885</v>
      </c>
      <c r="X64" s="91">
        <f t="shared" si="583"/>
        <v>0.242010836898536</v>
      </c>
      <c r="Y64" s="91">
        <f t="shared" si="583"/>
        <v>0.412901802361715</v>
      </c>
      <c r="Z64" s="91">
        <f t="shared" si="583"/>
        <v>0.123440177753133</v>
      </c>
      <c r="AB64" s="89">
        <f t="shared" ref="AB64:AL64" si="584">P64/SUM(P$62:P$71)</f>
        <v>0.110463393289235</v>
      </c>
      <c r="AC64" s="89">
        <f t="shared" si="584"/>
        <v>0.118284904448181</v>
      </c>
      <c r="AD64" s="89">
        <f t="shared" si="584"/>
        <v>0.0700295365191275</v>
      </c>
      <c r="AE64" s="89">
        <f t="shared" si="584"/>
        <v>0.308349728496104</v>
      </c>
      <c r="AF64" s="89">
        <f t="shared" si="584"/>
        <v>0.123000378914952</v>
      </c>
      <c r="AG64" s="89">
        <f t="shared" si="584"/>
        <v>0.104040404040404</v>
      </c>
      <c r="AH64" s="89">
        <f t="shared" si="584"/>
        <v>0.000596335809448303</v>
      </c>
      <c r="AI64" s="89">
        <f t="shared" si="584"/>
        <v>0.0488935233118688</v>
      </c>
      <c r="AJ64" s="89">
        <f t="shared" si="584"/>
        <v>0.0450249913444934</v>
      </c>
      <c r="AK64" s="89">
        <f t="shared" si="584"/>
        <v>0.0796322355456895</v>
      </c>
      <c r="AL64" s="89">
        <f t="shared" si="584"/>
        <v>0.0308370412827334</v>
      </c>
      <c r="AN64" s="89">
        <f t="shared" ref="AN64:AX64" si="585">AB64*LN(AB64)</f>
        <v>-0.24335870885099</v>
      </c>
      <c r="AO64" s="89">
        <f t="shared" si="585"/>
        <v>-0.252497950053803</v>
      </c>
      <c r="AP64" s="89">
        <f t="shared" si="585"/>
        <v>-0.186197205120518</v>
      </c>
      <c r="AQ64" s="89">
        <f t="shared" si="585"/>
        <v>-0.362779825479962</v>
      </c>
      <c r="AR64" s="89">
        <f t="shared" si="585"/>
        <v>-0.257755638731615</v>
      </c>
      <c r="AS64" s="89">
        <f t="shared" si="585"/>
        <v>-0.235440932681411</v>
      </c>
      <c r="AT64" s="89">
        <f t="shared" si="585"/>
        <v>-0.00442761842672677</v>
      </c>
      <c r="AU64" s="89">
        <f t="shared" si="585"/>
        <v>-0.147566048211984</v>
      </c>
      <c r="AV64" s="89">
        <f t="shared" si="585"/>
        <v>-0.139601677709887</v>
      </c>
      <c r="AW64" s="89">
        <f t="shared" si="585"/>
        <v>-0.201496336167215</v>
      </c>
      <c r="AX64" s="89">
        <f t="shared" si="585"/>
        <v>-0.107283259169462</v>
      </c>
      <c r="AY64" s="109" t="s">
        <v>182</v>
      </c>
      <c r="AZ64">
        <f t="shared" ref="AZ64:BJ64" si="586">1-AZ63</f>
        <v>0.0453914567464481</v>
      </c>
      <c r="BA64">
        <f t="shared" si="586"/>
        <v>0.143457508460742</v>
      </c>
      <c r="BB64">
        <f t="shared" si="586"/>
        <v>0.0849603739654398</v>
      </c>
      <c r="BC64">
        <f t="shared" si="586"/>
        <v>0.329859982678437</v>
      </c>
      <c r="BD64">
        <f t="shared" si="586"/>
        <v>0.150019388407236</v>
      </c>
      <c r="BE64">
        <f t="shared" si="586"/>
        <v>0.0531235129989451</v>
      </c>
      <c r="BF64">
        <f t="shared" si="586"/>
        <v>0.350836522338767</v>
      </c>
      <c r="BG64">
        <f t="shared" si="586"/>
        <v>0.0813063195585153</v>
      </c>
      <c r="BH64">
        <f t="shared" si="586"/>
        <v>0.104795060096077</v>
      </c>
      <c r="BI64">
        <f t="shared" si="586"/>
        <v>0.0968009511093842</v>
      </c>
      <c r="BJ64">
        <f t="shared" si="586"/>
        <v>0.177433127483795</v>
      </c>
      <c r="BL64" s="89">
        <f t="shared" ref="BL64:BV64" si="587">AZ$67*P64</f>
        <v>0.208094814438653</v>
      </c>
      <c r="BM64" s="89">
        <f t="shared" si="587"/>
        <v>0.17716735309824</v>
      </c>
      <c r="BN64" s="89">
        <f t="shared" si="587"/>
        <v>0.0744921510267134</v>
      </c>
      <c r="BO64" s="89">
        <f t="shared" si="587"/>
        <v>0.350129152317563</v>
      </c>
      <c r="BP64" s="89">
        <f t="shared" si="587"/>
        <v>0.361139432595579</v>
      </c>
      <c r="BQ64" s="89">
        <f t="shared" si="587"/>
        <v>0.14131469605044</v>
      </c>
      <c r="BR64" s="89">
        <f t="shared" si="587"/>
        <v>0.000530926569092817</v>
      </c>
      <c r="BS64" s="89">
        <f t="shared" si="587"/>
        <v>0.126115725943923</v>
      </c>
      <c r="BT64" s="89">
        <f t="shared" si="587"/>
        <v>0.0467164307475523</v>
      </c>
      <c r="BU64" s="89">
        <f t="shared" si="587"/>
        <v>0.17272827405503</v>
      </c>
      <c r="BV64" s="89">
        <f t="shared" si="587"/>
        <v>0.0479735204786739</v>
      </c>
      <c r="BX64" s="89">
        <f t="shared" si="6"/>
        <v>0.459754318563606</v>
      </c>
      <c r="BY64" s="89">
        <f t="shared" si="7"/>
        <v>0.852583280963583</v>
      </c>
      <c r="BZ64" s="89">
        <f t="shared" si="8"/>
        <v>0.126646652513015</v>
      </c>
      <c r="CA64" s="89">
        <f t="shared" si="9"/>
        <v>0.267418225281256</v>
      </c>
      <c r="CC64" s="89">
        <f t="shared" ref="CC64:CF64" si="588">BX64/SUM(BX$62:BX$71)</f>
        <v>0.101718663519443</v>
      </c>
      <c r="CD64" s="89">
        <f t="shared" si="588"/>
        <v>0.157017977692307</v>
      </c>
      <c r="CE64" s="89">
        <f t="shared" si="588"/>
        <v>0.0365700435238679</v>
      </c>
      <c r="CF64" s="89">
        <f t="shared" si="588"/>
        <v>0.0563386601857272</v>
      </c>
      <c r="CH64" s="89">
        <f t="shared" ref="CH64:CK64" si="589">CC64*LN(CC64)</f>
        <v>-0.2324825296485</v>
      </c>
      <c r="CI64" s="89">
        <f t="shared" si="589"/>
        <v>-0.290702294506573</v>
      </c>
      <c r="CJ64" s="89">
        <f t="shared" si="589"/>
        <v>-0.120992934578239</v>
      </c>
      <c r="CK64" s="89">
        <f t="shared" si="589"/>
        <v>-0.162051074124387</v>
      </c>
      <c r="CL64" s="109" t="s">
        <v>182</v>
      </c>
      <c r="CM64">
        <f t="shared" ref="CM64:CP64" si="590">1-CM63</f>
        <v>0.00336338521702972</v>
      </c>
      <c r="CN64">
        <f t="shared" si="590"/>
        <v>0.0807369547305206</v>
      </c>
      <c r="CO64">
        <f t="shared" si="590"/>
        <v>0.0924331752784556</v>
      </c>
      <c r="CP64">
        <f t="shared" si="590"/>
        <v>0.0775765554827604</v>
      </c>
      <c r="CR64" s="89">
        <f t="shared" ref="CR64:CU64" si="591">CM$67*BX64</f>
        <v>0.0337057329010475</v>
      </c>
      <c r="CS64" s="89">
        <f t="shared" si="591"/>
        <v>0.175379576365438</v>
      </c>
      <c r="CT64" s="89">
        <f t="shared" si="591"/>
        <v>0.0416458278729385</v>
      </c>
      <c r="CU64" s="89">
        <f t="shared" si="591"/>
        <v>0.10486777745529</v>
      </c>
      <c r="CV64" s="87">
        <f t="shared" si="14"/>
        <v>0.355598914594714</v>
      </c>
      <c r="CX64">
        <f t="shared" si="324"/>
        <v>0.0732568026641142</v>
      </c>
    </row>
    <row r="65" spans="1:102">
      <c r="A65" s="7" t="s">
        <v>117</v>
      </c>
      <c r="B65" s="9">
        <v>2015</v>
      </c>
      <c r="C65" s="7" t="s">
        <v>109</v>
      </c>
      <c r="D65">
        <v>36650</v>
      </c>
      <c r="E65">
        <v>3.4404366</v>
      </c>
      <c r="F65">
        <v>241290</v>
      </c>
      <c r="G65">
        <v>982</v>
      </c>
      <c r="H65">
        <v>3850</v>
      </c>
      <c r="I65">
        <v>30</v>
      </c>
      <c r="J65">
        <v>23448</v>
      </c>
      <c r="K65">
        <v>31.415541</v>
      </c>
      <c r="L65">
        <v>1240900</v>
      </c>
      <c r="M65">
        <v>7900</v>
      </c>
      <c r="N65">
        <v>124355</v>
      </c>
      <c r="P65" s="90">
        <f t="shared" ref="P65:R65" si="592">(D65-MIN(D$62:D$71))/(MAX(D$62:D$71)-MIN(D$62:D$71))+0.001</f>
        <v>0.980979377899983</v>
      </c>
      <c r="Q65" s="91">
        <f t="shared" si="592"/>
        <v>0.313309094973864</v>
      </c>
      <c r="R65" s="91">
        <f t="shared" si="570"/>
        <v>0.390490255625834</v>
      </c>
      <c r="S65" s="91">
        <f t="shared" si="571"/>
        <v>0.896985401459854</v>
      </c>
      <c r="T65" s="91">
        <f t="shared" si="572"/>
        <v>0.834073322932917</v>
      </c>
      <c r="U65" s="91">
        <f t="shared" ref="U65:Z65" si="593">(I65-MIN(I$62:I$71))/(MAX(I$62:I$71)-MIN(I$62:I$71))+0.001</f>
        <v>0.761</v>
      </c>
      <c r="V65" s="108" cm="1">
        <f t="array" ref="V65">(MAX(J$62:J$71-J65)/(MAX(J$62:J$71)-MIN(J$62:J$71))+0.001)</f>
        <v>0.0676546242774567</v>
      </c>
      <c r="W65" s="108" cm="1">
        <f t="array" ref="W65">(MAX(K$62:K$71-K65)/(MAX(K$62:K$71)-MIN(K$62:K$71))+0.001)</f>
        <v>0.528498795066874</v>
      </c>
      <c r="X65" s="91">
        <f t="shared" si="593"/>
        <v>0.342675377470554</v>
      </c>
      <c r="Y65" s="91">
        <f t="shared" si="593"/>
        <v>0.450968924798011</v>
      </c>
      <c r="Z65" s="91">
        <f t="shared" si="593"/>
        <v>0.150264881433732</v>
      </c>
      <c r="AB65" s="89">
        <f t="shared" ref="AB65:AL65" si="594">P65/SUM(P$62:P$71)</f>
        <v>0.110988361455748</v>
      </c>
      <c r="AC65" s="89">
        <f t="shared" si="594"/>
        <v>0.12103926325117</v>
      </c>
      <c r="AD65" s="89">
        <f t="shared" si="594"/>
        <v>0.0764381657326263</v>
      </c>
      <c r="AE65" s="89">
        <f t="shared" si="594"/>
        <v>0.276308896109006</v>
      </c>
      <c r="AF65" s="89">
        <f t="shared" si="594"/>
        <v>0.129034056489703</v>
      </c>
      <c r="AG65" s="89">
        <f t="shared" si="594"/>
        <v>0.10981240981241</v>
      </c>
      <c r="AH65" s="89">
        <f t="shared" si="594"/>
        <v>0.0403448751314179</v>
      </c>
      <c r="AI65" s="89">
        <f t="shared" si="594"/>
        <v>0.0961096345586887</v>
      </c>
      <c r="AJ65" s="89">
        <f t="shared" si="594"/>
        <v>0.0637531612315832</v>
      </c>
      <c r="AK65" s="89">
        <f t="shared" si="594"/>
        <v>0.0869738602202607</v>
      </c>
      <c r="AL65" s="89">
        <f t="shared" si="594"/>
        <v>0.0375382184023097</v>
      </c>
      <c r="AN65" s="89">
        <f t="shared" ref="AN65:AX65" si="595">AB65*LN(AB65)</f>
        <v>-0.243989037415576</v>
      </c>
      <c r="AO65" s="89">
        <f t="shared" si="595"/>
        <v>-0.255591385720681</v>
      </c>
      <c r="AP65" s="89">
        <f t="shared" si="595"/>
        <v>-0.196543403647516</v>
      </c>
      <c r="AQ65" s="89">
        <f t="shared" si="595"/>
        <v>-0.355398407929217</v>
      </c>
      <c r="AR65" s="89">
        <f t="shared" si="595"/>
        <v>-0.264220315586633</v>
      </c>
      <c r="AS65" s="89">
        <f t="shared" si="595"/>
        <v>-0.242573607477524</v>
      </c>
      <c r="AT65" s="89">
        <f t="shared" si="595"/>
        <v>-0.129518785605219</v>
      </c>
      <c r="AU65" s="89">
        <f t="shared" si="595"/>
        <v>-0.225114301665576</v>
      </c>
      <c r="AV65" s="89">
        <f t="shared" si="595"/>
        <v>-0.175495654437038</v>
      </c>
      <c r="AW65" s="89">
        <f t="shared" si="595"/>
        <v>-0.212403009453972</v>
      </c>
      <c r="AX65" s="89">
        <f t="shared" si="595"/>
        <v>-0.123215286954661</v>
      </c>
      <c r="AY65" s="109" t="s">
        <v>183</v>
      </c>
      <c r="AZ65" s="77">
        <f t="shared" ref="AZ65:BB65" si="596">AZ64/(3-SUM($AZ63:$BB63))</f>
        <v>0.165777605992577</v>
      </c>
      <c r="BA65" s="77">
        <f t="shared" si="596"/>
        <v>0.523932123331614</v>
      </c>
      <c r="BB65" s="77">
        <f t="shared" si="596"/>
        <v>0.310290270675809</v>
      </c>
      <c r="BC65" s="77">
        <f t="shared" ref="BC65:BE65" si="597">BC64/(3-SUM($BC63:$BE63))</f>
        <v>0.618870915201407</v>
      </c>
      <c r="BD65" s="77">
        <f t="shared" si="597"/>
        <v>0.281460744185053</v>
      </c>
      <c r="BE65" s="77">
        <f t="shared" si="597"/>
        <v>0.0996683406135404</v>
      </c>
      <c r="BF65" s="77">
        <f>BF64/(2-SUM($BF63:$BG63))</f>
        <v>0.811853138185635</v>
      </c>
      <c r="BG65" s="77">
        <f>BG64/(2-SUM($BF63:$BG63))</f>
        <v>0.188146861814366</v>
      </c>
      <c r="BH65" s="77">
        <f t="shared" ref="BH65:BJ65" si="598">BH64/(3-SUM($BH63:$BJ63))</f>
        <v>0.276482859493271</v>
      </c>
      <c r="BI65" s="77">
        <f t="shared" si="598"/>
        <v>0.255391845186725</v>
      </c>
      <c r="BJ65" s="77">
        <f t="shared" si="598"/>
        <v>0.468125295320005</v>
      </c>
      <c r="BL65" s="89">
        <f t="shared" ref="BL65:BV65" si="599">AZ$67*P65</f>
        <v>0.209083767882359</v>
      </c>
      <c r="BM65" s="89">
        <f t="shared" si="599"/>
        <v>0.181292836911114</v>
      </c>
      <c r="BN65" s="89">
        <f t="shared" si="599"/>
        <v>0.081309168516409</v>
      </c>
      <c r="BO65" s="89">
        <f t="shared" si="599"/>
        <v>0.313746991263105</v>
      </c>
      <c r="BP65" s="89">
        <f t="shared" si="599"/>
        <v>0.378854816198722</v>
      </c>
      <c r="BQ65" s="89">
        <f t="shared" si="599"/>
        <v>0.149154623709272</v>
      </c>
      <c r="BR65" s="89">
        <f t="shared" si="599"/>
        <v>0.0359196375508937</v>
      </c>
      <c r="BS65" s="89">
        <f t="shared" si="599"/>
        <v>0.247904743032331</v>
      </c>
      <c r="BT65" s="89">
        <f t="shared" si="599"/>
        <v>0.0661481557836443</v>
      </c>
      <c r="BU65" s="89">
        <f t="shared" si="599"/>
        <v>0.188652807004641</v>
      </c>
      <c r="BV65" s="89">
        <f t="shared" si="599"/>
        <v>0.0583986145994</v>
      </c>
      <c r="BX65" s="89">
        <f t="shared" si="6"/>
        <v>0.471685773309882</v>
      </c>
      <c r="BY65" s="89">
        <f t="shared" si="7"/>
        <v>0.841756431171099</v>
      </c>
      <c r="BZ65" s="89">
        <f t="shared" si="8"/>
        <v>0.283824380583225</v>
      </c>
      <c r="CA65" s="89">
        <f t="shared" si="9"/>
        <v>0.313199577387685</v>
      </c>
      <c r="CC65" s="89">
        <f t="shared" ref="CC65:CF65" si="600">BX65/SUM(BX$62:BX$71)</f>
        <v>0.104358446511424</v>
      </c>
      <c r="CD65" s="89">
        <f t="shared" si="600"/>
        <v>0.155024025785025</v>
      </c>
      <c r="CE65" s="89">
        <f t="shared" si="600"/>
        <v>0.0819561334240293</v>
      </c>
      <c r="CF65" s="89">
        <f t="shared" si="600"/>
        <v>0.0659837022783314</v>
      </c>
      <c r="CH65" s="89">
        <f t="shared" ref="CH65:CK65" si="601">CC65*LN(CC65)</f>
        <v>-0.235842127055433</v>
      </c>
      <c r="CI65" s="89">
        <f t="shared" si="601"/>
        <v>-0.288991939468449</v>
      </c>
      <c r="CJ65" s="89">
        <f t="shared" si="601"/>
        <v>-0.20501909755426</v>
      </c>
      <c r="CK65" s="89">
        <f t="shared" si="601"/>
        <v>-0.179366632302321</v>
      </c>
      <c r="CL65" s="109" t="s">
        <v>183</v>
      </c>
      <c r="CM65">
        <f t="shared" ref="CM65:CP65" si="602">CM64/(4-SUM($CM63:$CP63))</f>
        <v>0.0132359382988976</v>
      </c>
      <c r="CN65">
        <f t="shared" si="602"/>
        <v>0.317724340894197</v>
      </c>
      <c r="CO65">
        <f t="shared" si="602"/>
        <v>0.363752507016507</v>
      </c>
      <c r="CP65">
        <f t="shared" si="602"/>
        <v>0.305287213790399</v>
      </c>
      <c r="CR65" s="89">
        <f t="shared" ref="CR65:CU65" si="603">CM$67*BX65</f>
        <v>0.034580457532358</v>
      </c>
      <c r="CS65" s="89">
        <f t="shared" si="603"/>
        <v>0.173152452784229</v>
      </c>
      <c r="CT65" s="89">
        <f t="shared" si="603"/>
        <v>0.0933313361653804</v>
      </c>
      <c r="CU65" s="89">
        <f t="shared" si="603"/>
        <v>0.122820886818909</v>
      </c>
      <c r="CV65" s="87">
        <f t="shared" si="14"/>
        <v>0.423885133300877</v>
      </c>
      <c r="CX65">
        <f t="shared" si="324"/>
        <v>0.108076111492145</v>
      </c>
    </row>
    <row r="66" spans="1:102">
      <c r="A66" s="7" t="s">
        <v>117</v>
      </c>
      <c r="B66" s="9">
        <v>2016</v>
      </c>
      <c r="C66" s="7" t="s">
        <v>109</v>
      </c>
      <c r="D66">
        <v>36659</v>
      </c>
      <c r="E66">
        <v>3.4479118</v>
      </c>
      <c r="F66">
        <v>249653</v>
      </c>
      <c r="G66">
        <v>620</v>
      </c>
      <c r="H66">
        <v>3968</v>
      </c>
      <c r="I66">
        <v>30</v>
      </c>
      <c r="J66">
        <v>23326</v>
      </c>
      <c r="K66">
        <v>31.210106</v>
      </c>
      <c r="L66">
        <v>1378300</v>
      </c>
      <c r="M66">
        <v>8608</v>
      </c>
      <c r="N66">
        <v>129949</v>
      </c>
      <c r="P66" s="90">
        <f t="shared" ref="P66:R66" si="604">(D66-MIN(D$62:D$71))/(MAX(D$62:D$71)-MIN(D$62:D$71))+0.001</f>
        <v>0.981366042275305</v>
      </c>
      <c r="Q66" s="91">
        <f t="shared" si="604"/>
        <v>0.321477103853427</v>
      </c>
      <c r="R66" s="91">
        <f t="shared" si="570"/>
        <v>0.413833767843286</v>
      </c>
      <c r="S66" s="91">
        <f t="shared" si="571"/>
        <v>0.236401459854015</v>
      </c>
      <c r="T66" s="91">
        <f t="shared" si="572"/>
        <v>0.926117004680187</v>
      </c>
      <c r="U66" s="91">
        <f t="shared" ref="U66:Z66" si="605">(I66-MIN(I$62:I$71))/(MAX(I$62:I$71)-MIN(I$62:I$71))+0.001</f>
        <v>0.761</v>
      </c>
      <c r="V66" s="108" cm="1">
        <f t="array" ref="V66">(MAX(J$62:J$71-J66)/(MAX(J$62:J$71)-MIN(J$62:J$71))+0.001)</f>
        <v>0.0750004816955684</v>
      </c>
      <c r="W66" s="108" cm="1">
        <f t="array" ref="W66">(MAX(K$62:K$71-K66)/(MAX(K$62:K$71)-MIN(K$62:K$71))+0.001)</f>
        <v>0.539049053424565</v>
      </c>
      <c r="X66" s="91">
        <f t="shared" si="605"/>
        <v>0.460689949779388</v>
      </c>
      <c r="Y66" s="91">
        <f t="shared" si="605"/>
        <v>0.560975139838409</v>
      </c>
      <c r="Z66" s="91">
        <f t="shared" si="605"/>
        <v>0.193347681430651</v>
      </c>
      <c r="AB66" s="89">
        <f t="shared" ref="AB66:AL66" si="606">P66/SUM(P$62:P$71)</f>
        <v>0.111032108802958</v>
      </c>
      <c r="AC66" s="89">
        <f t="shared" si="606"/>
        <v>0.124194772596003</v>
      </c>
      <c r="AD66" s="89">
        <f t="shared" si="606"/>
        <v>0.0810076402072184</v>
      </c>
      <c r="AE66" s="89">
        <f t="shared" si="606"/>
        <v>0.0728215044576105</v>
      </c>
      <c r="AF66" s="89">
        <f t="shared" si="606"/>
        <v>0.143273535566116</v>
      </c>
      <c r="AG66" s="89">
        <f t="shared" si="606"/>
        <v>0.10981240981241</v>
      </c>
      <c r="AH66" s="89">
        <f t="shared" si="606"/>
        <v>0.0447254729609394</v>
      </c>
      <c r="AI66" s="89">
        <f t="shared" si="606"/>
        <v>0.0980282415351325</v>
      </c>
      <c r="AJ66" s="89">
        <f t="shared" si="606"/>
        <v>0.0857092238807822</v>
      </c>
      <c r="AK66" s="89">
        <f t="shared" si="606"/>
        <v>0.108189657239022</v>
      </c>
      <c r="AL66" s="89">
        <f t="shared" si="606"/>
        <v>0.0483008898943883</v>
      </c>
      <c r="AN66" s="89">
        <f t="shared" ref="AN66:AX66" si="607">AB66*LN(AB66)</f>
        <v>-0.244041452550681</v>
      </c>
      <c r="AO66" s="89">
        <f t="shared" si="607"/>
        <v>-0.259058397647819</v>
      </c>
      <c r="AP66" s="89">
        <f t="shared" si="607"/>
        <v>-0.203589357681146</v>
      </c>
      <c r="AQ66" s="89">
        <f t="shared" si="607"/>
        <v>-0.190773697662315</v>
      </c>
      <c r="AR66" s="89">
        <f t="shared" si="607"/>
        <v>-0.278380427988799</v>
      </c>
      <c r="AS66" s="89">
        <f t="shared" si="607"/>
        <v>-0.242573607477524</v>
      </c>
      <c r="AT66" s="89">
        <f t="shared" si="607"/>
        <v>-0.138971529634298</v>
      </c>
      <c r="AU66" s="89">
        <f t="shared" si="607"/>
        <v>-0.227670557919752</v>
      </c>
      <c r="AV66" s="89">
        <f t="shared" si="607"/>
        <v>-0.210569978052706</v>
      </c>
      <c r="AW66" s="89">
        <f t="shared" si="607"/>
        <v>-0.240599679644634</v>
      </c>
      <c r="AX66" s="89">
        <f t="shared" si="607"/>
        <v>-0.146366442360516</v>
      </c>
      <c r="AY66" s="77" t="s">
        <v>184</v>
      </c>
      <c r="AZ66" s="110">
        <v>0.26049795615013</v>
      </c>
      <c r="BA66" s="110">
        <v>0.633345720302242</v>
      </c>
      <c r="BB66" s="110">
        <v>0.106156323547628</v>
      </c>
      <c r="BC66" s="110">
        <v>0.0806878306878307</v>
      </c>
      <c r="BD66" s="110">
        <v>0.626984126984127</v>
      </c>
      <c r="BE66" s="110">
        <v>0.292328042328042</v>
      </c>
      <c r="BF66" s="110">
        <v>0.25</v>
      </c>
      <c r="BG66" s="110">
        <v>0.75</v>
      </c>
      <c r="BH66" s="110">
        <v>0.10958605664488</v>
      </c>
      <c r="BI66" s="110">
        <v>0.581263616557734</v>
      </c>
      <c r="BJ66" s="110">
        <v>0.309150326797386</v>
      </c>
      <c r="BL66" s="89">
        <f t="shared" ref="BL66:BV66" si="608">AZ$67*P66</f>
        <v>0.209166180669335</v>
      </c>
      <c r="BM66" s="89">
        <f t="shared" si="608"/>
        <v>0.186019164762576</v>
      </c>
      <c r="BN66" s="89">
        <f t="shared" si="608"/>
        <v>0.0861698315964945</v>
      </c>
      <c r="BO66" s="89">
        <f t="shared" si="608"/>
        <v>0.0826883543909298</v>
      </c>
      <c r="BP66" s="89">
        <f t="shared" si="608"/>
        <v>0.42066312150214</v>
      </c>
      <c r="BQ66" s="89">
        <f t="shared" si="608"/>
        <v>0.149154623709272</v>
      </c>
      <c r="BR66" s="89">
        <f t="shared" si="608"/>
        <v>0.0398197484269368</v>
      </c>
      <c r="BS66" s="89">
        <f t="shared" si="608"/>
        <v>0.25285358891713</v>
      </c>
      <c r="BT66" s="89">
        <f t="shared" si="608"/>
        <v>0.0889290347935338</v>
      </c>
      <c r="BU66" s="89">
        <f t="shared" si="608"/>
        <v>0.234671457324333</v>
      </c>
      <c r="BV66" s="89">
        <f t="shared" si="608"/>
        <v>0.0751422196844822</v>
      </c>
      <c r="BX66" s="89">
        <f t="shared" ref="BX66:BX111" si="609">SUM(BL66:BN66)</f>
        <v>0.481355177028405</v>
      </c>
      <c r="BY66" s="89">
        <f t="shared" ref="BY66:BY80" si="610">SUM(BO66:BQ66)</f>
        <v>0.652506099602342</v>
      </c>
      <c r="BZ66" s="89">
        <f t="shared" ref="BZ66:BZ80" si="611">SUM(BR66:BS66)</f>
        <v>0.292673337344067</v>
      </c>
      <c r="CA66" s="89">
        <f t="shared" ref="CA66:CA80" si="612">SUM(BT66:BV66)</f>
        <v>0.398742711802349</v>
      </c>
      <c r="CC66" s="89">
        <f t="shared" ref="CC66:CF66" si="613">BX66/SUM(BX$62:BX$71)</f>
        <v>0.106497760452729</v>
      </c>
      <c r="CD66" s="89">
        <f t="shared" si="613"/>
        <v>0.120170299464072</v>
      </c>
      <c r="CE66" s="89">
        <f t="shared" si="613"/>
        <v>0.0845113271655423</v>
      </c>
      <c r="CF66" s="89">
        <f t="shared" si="613"/>
        <v>0.0840056062676386</v>
      </c>
      <c r="CH66" s="89">
        <f t="shared" ref="CH66:CK66" si="614">CC66*LN(CC66)</f>
        <v>-0.238515720103779</v>
      </c>
      <c r="CI66" s="89">
        <f t="shared" si="614"/>
        <v>-0.254622283839688</v>
      </c>
      <c r="CJ66" s="89">
        <f t="shared" si="614"/>
        <v>-0.20881647796407</v>
      </c>
      <c r="CK66" s="89">
        <f t="shared" si="614"/>
        <v>-0.208071112256986</v>
      </c>
      <c r="CL66" s="77" t="s">
        <v>184</v>
      </c>
      <c r="CM66" s="111">
        <v>0.133389037433155</v>
      </c>
      <c r="CN66" s="111">
        <v>0.0936831550802139</v>
      </c>
      <c r="CO66" s="111">
        <v>0.293917112299465</v>
      </c>
      <c r="CP66" s="111">
        <v>0.479010695187166</v>
      </c>
      <c r="CR66" s="89">
        <f t="shared" ref="CR66:CU66" si="615">CM$67*BX66</f>
        <v>0.0352893455751438</v>
      </c>
      <c r="CS66" s="89">
        <f t="shared" si="615"/>
        <v>0.134222950272714</v>
      </c>
      <c r="CT66" s="89">
        <f t="shared" si="615"/>
        <v>0.0962411811775038</v>
      </c>
      <c r="CU66" s="89">
        <f t="shared" si="615"/>
        <v>0.156366537543313</v>
      </c>
      <c r="CV66" s="87">
        <f t="shared" ref="CV66:CV111" si="616">SUM(CR66:CU66)</f>
        <v>0.422120014568675</v>
      </c>
      <c r="CX66">
        <f t="shared" si="324"/>
        <v>0.115232065725109</v>
      </c>
    </row>
    <row r="67" spans="1:102">
      <c r="A67" s="7" t="s">
        <v>117</v>
      </c>
      <c r="B67" s="9">
        <v>2017</v>
      </c>
      <c r="C67" s="7" t="s">
        <v>109</v>
      </c>
      <c r="D67">
        <v>36600</v>
      </c>
      <c r="E67">
        <v>3.1546175</v>
      </c>
      <c r="F67">
        <v>333308</v>
      </c>
      <c r="G67">
        <v>531</v>
      </c>
      <c r="H67">
        <v>3992</v>
      </c>
      <c r="I67">
        <v>31</v>
      </c>
      <c r="J67">
        <v>22859</v>
      </c>
      <c r="K67">
        <v>29.076029</v>
      </c>
      <c r="L67">
        <v>1598700</v>
      </c>
      <c r="M67">
        <v>9316</v>
      </c>
      <c r="N67">
        <v>135189</v>
      </c>
      <c r="P67" s="90">
        <f t="shared" ref="P67:R67" si="617">(D67-MIN(D$62:D$71))/(MAX(D$62:D$71)-MIN(D$62:D$71))+0.001</f>
        <v>0.978831242481526</v>
      </c>
      <c r="Q67" s="91">
        <f t="shared" si="617"/>
        <v>0.001</v>
      </c>
      <c r="R67" s="91">
        <f t="shared" si="570"/>
        <v>0.647338672130141</v>
      </c>
      <c r="S67" s="91">
        <f t="shared" si="571"/>
        <v>0.073992700729927</v>
      </c>
      <c r="T67" s="91">
        <f t="shared" si="572"/>
        <v>0.94483775351014</v>
      </c>
      <c r="U67" s="91">
        <f t="shared" ref="U67:Z67" si="618">(I67-MIN(I$62:I$71))/(MAX(I$62:I$71)-MIN(I$62:I$71))+0.001</f>
        <v>0.801</v>
      </c>
      <c r="V67" s="108" cm="1">
        <f t="array" ref="V67">(MAX(J$62:J$71-J67)/(MAX(J$62:J$71)-MIN(J$62:J$71))+0.001)</f>
        <v>0.103119460500963</v>
      </c>
      <c r="W67" s="108" cm="1">
        <f t="array" ref="W67">(MAX(K$62:K$71-K67)/(MAX(K$62:K$71)-MIN(K$62:K$71))+0.001)</f>
        <v>0.648646072945124</v>
      </c>
      <c r="X67" s="91">
        <f t="shared" si="618"/>
        <v>0.649994256452365</v>
      </c>
      <c r="Y67" s="91">
        <f t="shared" si="618"/>
        <v>0.670981354878807</v>
      </c>
      <c r="Z67" s="91">
        <f t="shared" si="618"/>
        <v>0.233704111888974</v>
      </c>
      <c r="AB67" s="89">
        <f t="shared" ref="AB67:AL67" si="619">P67/SUM(P$62:P$71)</f>
        <v>0.110745320637918</v>
      </c>
      <c r="AC67" s="89">
        <f t="shared" si="619"/>
        <v>0.00038632540578264</v>
      </c>
      <c r="AD67" s="89">
        <f t="shared" si="619"/>
        <v>0.126716044747695</v>
      </c>
      <c r="AE67" s="89">
        <f t="shared" si="619"/>
        <v>0.0227928363444221</v>
      </c>
      <c r="AF67" s="89">
        <f t="shared" si="619"/>
        <v>0.146169700801996</v>
      </c>
      <c r="AG67" s="89">
        <f t="shared" si="619"/>
        <v>0.115584415584416</v>
      </c>
      <c r="AH67" s="89">
        <f t="shared" si="619"/>
        <v>0.0614938269477143</v>
      </c>
      <c r="AI67" s="89">
        <f t="shared" si="619"/>
        <v>0.117958900967401</v>
      </c>
      <c r="AJ67" s="89">
        <f t="shared" si="619"/>
        <v>0.12092841025548</v>
      </c>
      <c r="AK67" s="89">
        <f t="shared" si="619"/>
        <v>0.129405454257783</v>
      </c>
      <c r="AL67" s="89">
        <f t="shared" si="619"/>
        <v>0.0583824770625133</v>
      </c>
      <c r="AN67" s="89">
        <f t="shared" ref="AN67:AX67" si="620">AB67*LN(AB67)</f>
        <v>-0.24369752802996</v>
      </c>
      <c r="AO67" s="89">
        <f t="shared" si="620"/>
        <v>-0.00303606589096005</v>
      </c>
      <c r="AP67" s="89">
        <f t="shared" si="620"/>
        <v>-0.261770836995937</v>
      </c>
      <c r="AQ67" s="89">
        <f t="shared" si="620"/>
        <v>-0.0861867569268809</v>
      </c>
      <c r="AR67" s="89">
        <f t="shared" si="620"/>
        <v>-0.281082434143939</v>
      </c>
      <c r="AS67" s="89">
        <f t="shared" si="620"/>
        <v>-0.249402751838036</v>
      </c>
      <c r="AT67" s="89">
        <f t="shared" si="620"/>
        <v>-0.171495121246233</v>
      </c>
      <c r="AU67" s="89">
        <f t="shared" si="620"/>
        <v>-0.252127597570883</v>
      </c>
      <c r="AV67" s="89">
        <f t="shared" si="620"/>
        <v>-0.255468106286213</v>
      </c>
      <c r="AW67" s="89">
        <f t="shared" si="620"/>
        <v>-0.264608887210216</v>
      </c>
      <c r="AX67" s="89">
        <f t="shared" si="620"/>
        <v>-0.165849407792732</v>
      </c>
      <c r="AY67" s="77" t="s">
        <v>185</v>
      </c>
      <c r="AZ67">
        <f t="shared" ref="AZ67:BJ67" si="621">AVERAGE(AZ65:AZ66)</f>
        <v>0.213137781071353</v>
      </c>
      <c r="BA67">
        <f t="shared" si="621"/>
        <v>0.578638921816928</v>
      </c>
      <c r="BB67">
        <f t="shared" si="621"/>
        <v>0.208223297111719</v>
      </c>
      <c r="BC67">
        <f t="shared" si="621"/>
        <v>0.349779372944619</v>
      </c>
      <c r="BD67">
        <f t="shared" si="621"/>
        <v>0.45422243558459</v>
      </c>
      <c r="BE67">
        <f t="shared" si="621"/>
        <v>0.195998191470791</v>
      </c>
      <c r="BF67">
        <f t="shared" si="621"/>
        <v>0.530926569092817</v>
      </c>
      <c r="BG67">
        <f t="shared" si="621"/>
        <v>0.469073430907183</v>
      </c>
      <c r="BH67">
        <f t="shared" si="621"/>
        <v>0.193034458069075</v>
      </c>
      <c r="BI67">
        <f t="shared" si="621"/>
        <v>0.41832773087223</v>
      </c>
      <c r="BJ67">
        <f t="shared" si="621"/>
        <v>0.388637811058696</v>
      </c>
      <c r="BL67" s="89">
        <f t="shared" ref="BL67:BV67" si="622">AZ$67*P67</f>
        <v>0.208625919065828</v>
      </c>
      <c r="BM67" s="89">
        <f t="shared" si="622"/>
        <v>0.000578638921816928</v>
      </c>
      <c r="BN67" s="89">
        <f t="shared" si="622"/>
        <v>0.13479099265886</v>
      </c>
      <c r="BO67" s="89">
        <f t="shared" si="622"/>
        <v>0.0258811204637927</v>
      </c>
      <c r="BP67" s="89">
        <f t="shared" si="622"/>
        <v>0.429166505631648</v>
      </c>
      <c r="BQ67" s="89">
        <f t="shared" si="622"/>
        <v>0.156994551368104</v>
      </c>
      <c r="BR67" s="89">
        <f t="shared" si="622"/>
        <v>0.0547488613704786</v>
      </c>
      <c r="BS67" s="89">
        <f t="shared" si="622"/>
        <v>0.30426263888084</v>
      </c>
      <c r="BT67" s="89">
        <f t="shared" si="622"/>
        <v>0.125471289042294</v>
      </c>
      <c r="BU67" s="89">
        <f t="shared" si="622"/>
        <v>0.280690107644026</v>
      </c>
      <c r="BV67" s="89">
        <f t="shared" si="622"/>
        <v>0.0908262544799473</v>
      </c>
      <c r="BX67" s="89">
        <f t="shared" si="609"/>
        <v>0.343995550646505</v>
      </c>
      <c r="BY67" s="89">
        <f t="shared" si="610"/>
        <v>0.612042177463545</v>
      </c>
      <c r="BZ67" s="89">
        <f t="shared" si="611"/>
        <v>0.359011500251319</v>
      </c>
      <c r="CA67" s="89">
        <f t="shared" si="612"/>
        <v>0.496987651166267</v>
      </c>
      <c r="CC67" s="89">
        <f t="shared" ref="CC67:CF67" si="623">BX67/SUM(BX$62:BX$71)</f>
        <v>0.0761075345147772</v>
      </c>
      <c r="CD67" s="89">
        <f t="shared" si="623"/>
        <v>0.112718167378451</v>
      </c>
      <c r="CE67" s="89">
        <f t="shared" si="623"/>
        <v>0.103666902592712</v>
      </c>
      <c r="CF67" s="89">
        <f t="shared" si="623"/>
        <v>0.104703478478741</v>
      </c>
      <c r="CH67" s="89">
        <f t="shared" ref="CH67:CK67" si="624">CC67*LN(CC67)</f>
        <v>-0.196023175588919</v>
      </c>
      <c r="CI67" s="89">
        <f t="shared" si="624"/>
        <v>-0.246048505203688</v>
      </c>
      <c r="CJ67" s="89">
        <f t="shared" si="624"/>
        <v>-0.23496853810151</v>
      </c>
      <c r="CK67" s="89">
        <f t="shared" si="624"/>
        <v>-0.236276271261719</v>
      </c>
      <c r="CL67" s="77" t="s">
        <v>185</v>
      </c>
      <c r="CM67">
        <f t="shared" ref="CM67:CP67" si="625">AVERAGE(CM65:CM66)</f>
        <v>0.0733124878660263</v>
      </c>
      <c r="CN67">
        <f t="shared" si="625"/>
        <v>0.205703747987205</v>
      </c>
      <c r="CO67">
        <f t="shared" si="625"/>
        <v>0.328834809657986</v>
      </c>
      <c r="CP67">
        <f t="shared" si="625"/>
        <v>0.392148954488782</v>
      </c>
      <c r="CR67" s="89">
        <f t="shared" ref="CR67:CU67" si="626">CM$67*BX67</f>
        <v>0.0252191696327389</v>
      </c>
      <c r="CS67" s="89">
        <f t="shared" si="626"/>
        <v>0.125899369830501</v>
      </c>
      <c r="CT67" s="89">
        <f t="shared" si="626"/>
        <v>0.11805547835017</v>
      </c>
      <c r="CU67" s="89">
        <f t="shared" si="626"/>
        <v>0.194893187798687</v>
      </c>
      <c r="CV67" s="87">
        <f t="shared" si="616"/>
        <v>0.464067205612098</v>
      </c>
      <c r="CX67">
        <f t="shared" ref="CX67:CX101" si="627">MEDIAN(CR67:CU67)</f>
        <v>0.121977424090336</v>
      </c>
    </row>
    <row r="68" spans="1:102">
      <c r="A68" s="7" t="s">
        <v>117</v>
      </c>
      <c r="B68" s="9">
        <v>2018</v>
      </c>
      <c r="C68" s="7" t="s">
        <v>109</v>
      </c>
      <c r="D68">
        <v>36772</v>
      </c>
      <c r="E68">
        <v>3.2029261</v>
      </c>
      <c r="F68">
        <v>375542</v>
      </c>
      <c r="G68">
        <v>541</v>
      </c>
      <c r="H68">
        <v>4016</v>
      </c>
      <c r="I68">
        <v>32</v>
      </c>
      <c r="J68">
        <v>22732</v>
      </c>
      <c r="K68">
        <v>26.789013</v>
      </c>
      <c r="L68">
        <v>1879857</v>
      </c>
      <c r="M68">
        <v>10024</v>
      </c>
      <c r="N68">
        <v>175666</v>
      </c>
      <c r="P68" s="90">
        <f t="shared" ref="P68:R68" si="628">(D68-MIN(D$62:D$71))/(MAX(D$62:D$71)-MIN(D$62:D$71))+0.001</f>
        <v>0.986220828321017</v>
      </c>
      <c r="Q68" s="91">
        <f t="shared" si="628"/>
        <v>0.053785888505892</v>
      </c>
      <c r="R68" s="91">
        <f t="shared" si="570"/>
        <v>0.765225781420094</v>
      </c>
      <c r="S68" s="91">
        <f t="shared" si="571"/>
        <v>0.0922408759124088</v>
      </c>
      <c r="T68" s="91">
        <f t="shared" si="572"/>
        <v>0.963558502340094</v>
      </c>
      <c r="U68" s="91">
        <f t="shared" ref="U68:Z68" si="629">(I68-MIN(I$62:I$71))/(MAX(I$62:I$71)-MIN(I$62:I$71))+0.001</f>
        <v>0.841</v>
      </c>
      <c r="V68" s="108" cm="1">
        <f t="array" ref="V68">(MAX(J$62:J$71-J68)/(MAX(J$62:J$71)-MIN(J$62:J$71))+0.001)</f>
        <v>0.110766377649326</v>
      </c>
      <c r="W68" s="108" cm="1">
        <f t="array" ref="W68">(MAX(K$62:K$71-K68)/(MAX(K$62:K$71)-MIN(K$62:K$71))+0.001)</f>
        <v>0.766097381963416</v>
      </c>
      <c r="X68" s="91">
        <f t="shared" si="629"/>
        <v>0.891483507592357</v>
      </c>
      <c r="Y68" s="91">
        <f t="shared" si="629"/>
        <v>0.780987569919204</v>
      </c>
      <c r="Z68" s="91">
        <f t="shared" si="629"/>
        <v>0.545442133961785</v>
      </c>
      <c r="AB68" s="89">
        <f t="shared" ref="AB68:AL68" si="630">P68/SUM(P$62:P$71)</f>
        <v>0.111581381051255</v>
      </c>
      <c r="AC68" s="89">
        <f t="shared" si="630"/>
        <v>0.0207788552024186</v>
      </c>
      <c r="AD68" s="89">
        <f t="shared" si="630"/>
        <v>0.1497923552774</v>
      </c>
      <c r="AE68" s="89">
        <f t="shared" si="630"/>
        <v>0.0284140350088253</v>
      </c>
      <c r="AF68" s="89">
        <f t="shared" si="630"/>
        <v>0.149065866037877</v>
      </c>
      <c r="AG68" s="89">
        <f t="shared" si="630"/>
        <v>0.121356421356421</v>
      </c>
      <c r="AH68" s="89">
        <f t="shared" si="630"/>
        <v>0.066053957475167</v>
      </c>
      <c r="AI68" s="89">
        <f t="shared" si="630"/>
        <v>0.139317894580167</v>
      </c>
      <c r="AJ68" s="89">
        <f t="shared" si="630"/>
        <v>0.165856362993914</v>
      </c>
      <c r="AK68" s="89">
        <f t="shared" si="630"/>
        <v>0.150621251276544</v>
      </c>
      <c r="AL68" s="89">
        <f t="shared" si="630"/>
        <v>0.136258890002246</v>
      </c>
      <c r="AN68" s="89">
        <f t="shared" ref="AN68:AX68" si="631">AB68*LN(AB68)</f>
        <v>-0.24469808908768</v>
      </c>
      <c r="AO68" s="89">
        <f t="shared" si="631"/>
        <v>-0.0804935321050563</v>
      </c>
      <c r="AP68" s="89">
        <f t="shared" si="631"/>
        <v>-0.284381571715015</v>
      </c>
      <c r="AQ68" s="89">
        <f t="shared" si="631"/>
        <v>-0.101178743529226</v>
      </c>
      <c r="AR68" s="89">
        <f t="shared" si="631"/>
        <v>-0.28372705274249</v>
      </c>
      <c r="AS68" s="89">
        <f t="shared" si="631"/>
        <v>-0.255943536289964</v>
      </c>
      <c r="AT68" s="89">
        <f t="shared" si="631"/>
        <v>-0.179487317756013</v>
      </c>
      <c r="AU68" s="89">
        <f t="shared" si="631"/>
        <v>-0.274595144700719</v>
      </c>
      <c r="AV68" s="89">
        <f t="shared" si="631"/>
        <v>-0.297983039622681</v>
      </c>
      <c r="AW68" s="89">
        <f t="shared" si="631"/>
        <v>-0.285124049930644</v>
      </c>
      <c r="AX68" s="89">
        <f t="shared" si="631"/>
        <v>-0.271591028768831</v>
      </c>
      <c r="BL68" s="89">
        <f t="shared" ref="BL68:BV68" si="632">AZ$67*P68</f>
        <v>0.210200918994694</v>
      </c>
      <c r="BM68" s="89">
        <f t="shared" si="632"/>
        <v>0.0311226085340148</v>
      </c>
      <c r="BN68" s="89">
        <f t="shared" si="632"/>
        <v>0.159337835242183</v>
      </c>
      <c r="BO68" s="89">
        <f t="shared" si="632"/>
        <v>0.0322639557365047</v>
      </c>
      <c r="BP68" s="89">
        <f t="shared" si="632"/>
        <v>0.437669889761157</v>
      </c>
      <c r="BQ68" s="89">
        <f t="shared" si="632"/>
        <v>0.164834479026935</v>
      </c>
      <c r="BR68" s="89">
        <f t="shared" si="632"/>
        <v>0.058808812856196</v>
      </c>
      <c r="BS68" s="89">
        <f t="shared" si="632"/>
        <v>0.35935592736659</v>
      </c>
      <c r="BT68" s="89">
        <f t="shared" si="632"/>
        <v>0.172087035765609</v>
      </c>
      <c r="BU68" s="89">
        <f t="shared" si="632"/>
        <v>0.326708757963717</v>
      </c>
      <c r="BV68" s="89">
        <f t="shared" si="632"/>
        <v>0.211979437002092</v>
      </c>
      <c r="BX68" s="89">
        <f t="shared" si="609"/>
        <v>0.400661362770892</v>
      </c>
      <c r="BY68" s="89">
        <f t="shared" si="610"/>
        <v>0.634768324524597</v>
      </c>
      <c r="BZ68" s="89">
        <f t="shared" si="611"/>
        <v>0.418164740222786</v>
      </c>
      <c r="CA68" s="89">
        <f t="shared" si="612"/>
        <v>0.710775230731418</v>
      </c>
      <c r="CC68" s="89">
        <f t="shared" ref="CC68:CF68" si="633">BX68/SUM(BX$62:BX$71)</f>
        <v>0.0886446014738101</v>
      </c>
      <c r="CD68" s="89">
        <f t="shared" si="633"/>
        <v>0.116903580970225</v>
      </c>
      <c r="CE68" s="89">
        <f t="shared" si="633"/>
        <v>0.120747784853789</v>
      </c>
      <c r="CF68" s="89">
        <f t="shared" si="633"/>
        <v>0.149743437084338</v>
      </c>
      <c r="CH68" s="89">
        <f t="shared" ref="CH68:CK68" si="634">CC68*LN(CC68)</f>
        <v>-0.214796519611857</v>
      </c>
      <c r="CI68" s="89">
        <f t="shared" si="634"/>
        <v>-0.250922521687735</v>
      </c>
      <c r="CJ68" s="89">
        <f t="shared" si="634"/>
        <v>-0.255267015347505</v>
      </c>
      <c r="CK68" s="89">
        <f t="shared" si="634"/>
        <v>-0.284337610473558</v>
      </c>
      <c r="CR68" s="89">
        <f t="shared" ref="CR68:CU68" si="635">CM$67*BX68</f>
        <v>0.0293734812965266</v>
      </c>
      <c r="CS68" s="89">
        <f t="shared" si="635"/>
        <v>0.130574223458268</v>
      </c>
      <c r="CT68" s="89">
        <f t="shared" si="635"/>
        <v>0.137507122756841</v>
      </c>
      <c r="CU68" s="89">
        <f t="shared" si="635"/>
        <v>0.278729763607849</v>
      </c>
      <c r="CV68" s="87">
        <f t="shared" si="616"/>
        <v>0.576184591119485</v>
      </c>
      <c r="CX68">
        <f t="shared" si="627"/>
        <v>0.134040673107554</v>
      </c>
    </row>
    <row r="69" spans="1:102">
      <c r="A69" s="7" t="s">
        <v>117</v>
      </c>
      <c r="B69" s="9">
        <v>2019</v>
      </c>
      <c r="C69" s="7" t="s">
        <v>109</v>
      </c>
      <c r="D69">
        <v>36944</v>
      </c>
      <c r="E69">
        <v>3.2512348</v>
      </c>
      <c r="F69">
        <v>417776</v>
      </c>
      <c r="G69">
        <v>513</v>
      </c>
      <c r="H69">
        <v>4040</v>
      </c>
      <c r="I69">
        <v>34</v>
      </c>
      <c r="J69">
        <v>22724</v>
      </c>
      <c r="K69">
        <v>24.501997</v>
      </c>
      <c r="L69">
        <v>1870492</v>
      </c>
      <c r="M69">
        <v>10732</v>
      </c>
      <c r="N69">
        <v>198324</v>
      </c>
      <c r="P69" s="90">
        <f t="shared" ref="P69:R69" si="636">(D69-MIN(D$62:D$71))/(MAX(D$62:D$71)-MIN(D$62:D$71))+0.001</f>
        <v>0.993610414160509</v>
      </c>
      <c r="Q69" s="91">
        <f t="shared" si="636"/>
        <v>0.106571886279883</v>
      </c>
      <c r="R69" s="91">
        <f t="shared" si="570"/>
        <v>0.883112890710047</v>
      </c>
      <c r="S69" s="91">
        <f t="shared" si="571"/>
        <v>0.0411459854014599</v>
      </c>
      <c r="T69" s="91">
        <f t="shared" si="572"/>
        <v>0.982279251170047</v>
      </c>
      <c r="U69" s="91">
        <f t="shared" ref="U69:Z69" si="637">(I69-MIN(I$62:I$71))/(MAX(I$62:I$71)-MIN(I$62:I$71))+0.001</f>
        <v>0.921</v>
      </c>
      <c r="V69" s="108" cm="1">
        <f t="array" ref="V69">(MAX(J$62:J$71-J69)/(MAX(J$62:J$71)-MIN(J$62:J$71))+0.001)</f>
        <v>0.111248073217726</v>
      </c>
      <c r="W69" s="108" cm="1">
        <f t="array" ref="W69">(MAX(K$62:K$71-K69)/(MAX(K$62:K$71)-MIN(K$62:K$71))+0.001)</f>
        <v>0.883548690981708</v>
      </c>
      <c r="X69" s="91">
        <f t="shared" si="637"/>
        <v>0.88343979238368</v>
      </c>
      <c r="Y69" s="91">
        <f t="shared" si="637"/>
        <v>0.890993784959602</v>
      </c>
      <c r="Z69" s="91">
        <f t="shared" si="637"/>
        <v>0.7199451876497</v>
      </c>
      <c r="AB69" s="89">
        <f t="shared" ref="AB69:AL69" si="638">P69/SUM(P$62:P$71)</f>
        <v>0.112417441464591</v>
      </c>
      <c r="AC69" s="89">
        <f t="shared" si="638"/>
        <v>0.041171427212097</v>
      </c>
      <c r="AD69" s="89">
        <f t="shared" si="638"/>
        <v>0.172868665807105</v>
      </c>
      <c r="AE69" s="89">
        <f t="shared" si="638"/>
        <v>0.0126746787484963</v>
      </c>
      <c r="AF69" s="89">
        <f t="shared" si="638"/>
        <v>0.151962031273758</v>
      </c>
      <c r="AG69" s="89">
        <f t="shared" si="638"/>
        <v>0.132900432900433</v>
      </c>
      <c r="AH69" s="89">
        <f t="shared" si="638"/>
        <v>0.066341209791857</v>
      </c>
      <c r="AI69" s="89">
        <f t="shared" si="638"/>
        <v>0.160676888192933</v>
      </c>
      <c r="AJ69" s="89">
        <f t="shared" si="638"/>
        <v>0.164359867166332</v>
      </c>
      <c r="AK69" s="89">
        <f t="shared" si="638"/>
        <v>0.171837048295305</v>
      </c>
      <c r="AL69" s="89">
        <f t="shared" si="638"/>
        <v>0.179852134669303</v>
      </c>
      <c r="AN69" s="89">
        <f t="shared" ref="AN69:AX69" si="639">AB69*LN(AB69)</f>
        <v>-0.24569238562753</v>
      </c>
      <c r="AO69" s="89">
        <f t="shared" si="639"/>
        <v>-0.131337296531169</v>
      </c>
      <c r="AP69" s="89">
        <f t="shared" si="639"/>
        <v>-0.303423080672456</v>
      </c>
      <c r="AQ69" s="89">
        <f t="shared" si="639"/>
        <v>-0.0553648862525907</v>
      </c>
      <c r="AR69" s="89">
        <f t="shared" si="639"/>
        <v>-0.286315398895347</v>
      </c>
      <c r="AS69" s="89">
        <f t="shared" si="639"/>
        <v>-0.268213680593114</v>
      </c>
      <c r="AT69" s="89">
        <f t="shared" si="639"/>
        <v>-0.179979987680776</v>
      </c>
      <c r="AU69" s="89">
        <f t="shared" si="639"/>
        <v>-0.293775168971963</v>
      </c>
      <c r="AV69" s="89">
        <f t="shared" si="639"/>
        <v>-0.296784109719538</v>
      </c>
      <c r="AW69" s="89">
        <f t="shared" si="639"/>
        <v>-0.302640894965196</v>
      </c>
      <c r="AX69" s="89">
        <f t="shared" si="639"/>
        <v>-0.308557962400191</v>
      </c>
      <c r="BL69" s="89">
        <f t="shared" ref="BL69:BV69" si="640">AZ$67*P69</f>
        <v>0.211775918923559</v>
      </c>
      <c r="BM69" s="89">
        <f t="shared" si="640"/>
        <v>0.0616666413729877</v>
      </c>
      <c r="BN69" s="89">
        <f t="shared" si="640"/>
        <v>0.183884677825507</v>
      </c>
      <c r="BO69" s="89">
        <f t="shared" si="640"/>
        <v>0.0143920169729111</v>
      </c>
      <c r="BP69" s="89">
        <f t="shared" si="640"/>
        <v>0.446173273890666</v>
      </c>
      <c r="BQ69" s="89">
        <f t="shared" si="640"/>
        <v>0.180514334344599</v>
      </c>
      <c r="BR69" s="89">
        <f t="shared" si="640"/>
        <v>0.0590645578316738</v>
      </c>
      <c r="BS69" s="89">
        <f t="shared" si="640"/>
        <v>0.41444921585234</v>
      </c>
      <c r="BT69" s="89">
        <f t="shared" si="640"/>
        <v>0.17053432155944</v>
      </c>
      <c r="BU69" s="89">
        <f t="shared" si="640"/>
        <v>0.37272740828341</v>
      </c>
      <c r="BV69" s="89">
        <f t="shared" si="640"/>
        <v>0.279797921810421</v>
      </c>
      <c r="BX69" s="89">
        <f t="shared" si="609"/>
        <v>0.457327238122054</v>
      </c>
      <c r="BY69" s="89">
        <f t="shared" si="610"/>
        <v>0.641079625208176</v>
      </c>
      <c r="BZ69" s="89">
        <f t="shared" si="611"/>
        <v>0.473513773684014</v>
      </c>
      <c r="CA69" s="89">
        <f t="shared" si="612"/>
        <v>0.823059651653271</v>
      </c>
      <c r="CC69" s="89">
        <f t="shared" ref="CC69:CF69" si="641">BX69/SUM(BX$62:BX$71)</f>
        <v>0.101181682421495</v>
      </c>
      <c r="CD69" s="89">
        <f t="shared" si="641"/>
        <v>0.11806591630106</v>
      </c>
      <c r="CE69" s="89">
        <f t="shared" si="641"/>
        <v>0.13673017777549</v>
      </c>
      <c r="CF69" s="89">
        <f t="shared" si="641"/>
        <v>0.173399094165355</v>
      </c>
      <c r="CH69" s="89">
        <f t="shared" ref="CH69:CK69" si="642">CC69*LN(CC69)</f>
        <v>-0.231790796679389</v>
      </c>
      <c r="CI69" s="89">
        <f t="shared" si="642"/>
        <v>-0.252249270317119</v>
      </c>
      <c r="CJ69" s="89">
        <f t="shared" si="642"/>
        <v>-0.272058297026059</v>
      </c>
      <c r="CK69" s="89">
        <f t="shared" si="642"/>
        <v>-0.303822859488117</v>
      </c>
      <c r="CR69" s="89">
        <f t="shared" ref="CR69:CU69" si="643">CM$67*BX69</f>
        <v>0.0335277975956264</v>
      </c>
      <c r="CS69" s="89">
        <f t="shared" si="643"/>
        <v>0.131872481663555</v>
      </c>
      <c r="CT69" s="89">
        <f t="shared" si="643"/>
        <v>0.155707811639817</v>
      </c>
      <c r="CU69" s="89">
        <f t="shared" si="643"/>
        <v>0.322761981877732</v>
      </c>
      <c r="CV69" s="87">
        <f t="shared" si="616"/>
        <v>0.64387007277673</v>
      </c>
      <c r="CX69">
        <f t="shared" si="627"/>
        <v>0.143790146651686</v>
      </c>
    </row>
    <row r="70" spans="1:102">
      <c r="A70" s="7" t="s">
        <v>117</v>
      </c>
      <c r="B70" s="9">
        <v>2020</v>
      </c>
      <c r="C70" s="7" t="s">
        <v>109</v>
      </c>
      <c r="D70">
        <v>37116</v>
      </c>
      <c r="E70">
        <v>3.2995434</v>
      </c>
      <c r="F70">
        <v>460010</v>
      </c>
      <c r="G70">
        <v>496</v>
      </c>
      <c r="H70">
        <v>4064</v>
      </c>
      <c r="I70">
        <v>36</v>
      </c>
      <c r="J70">
        <v>22716</v>
      </c>
      <c r="K70">
        <v>22.214981</v>
      </c>
      <c r="L70">
        <v>1734798</v>
      </c>
      <c r="M70">
        <v>11440</v>
      </c>
      <c r="N70">
        <v>228310</v>
      </c>
      <c r="P70" s="90">
        <f t="shared" ref="P70:R70" si="644">(D70-MIN(D$62:D$71))/(MAX(D$62:D$71)-MIN(D$62:D$71))+0.001</f>
        <v>1.001</v>
      </c>
      <c r="Q70" s="91">
        <f t="shared" si="644"/>
        <v>0.159357774785775</v>
      </c>
      <c r="R70" s="91">
        <f t="shared" si="570"/>
        <v>1.001</v>
      </c>
      <c r="S70" s="91">
        <f t="shared" si="571"/>
        <v>0.0101240875912409</v>
      </c>
      <c r="T70" s="91">
        <f t="shared" si="572"/>
        <v>1.001</v>
      </c>
      <c r="U70" s="91">
        <f t="shared" ref="U70:Z70" si="645">(I70-MIN(I$62:I$71))/(MAX(I$62:I$71)-MIN(I$62:I$71))+0.001</f>
        <v>1.001</v>
      </c>
      <c r="V70" s="108" cm="1">
        <f t="array" ref="V70">(MAX(J$62:J$71-J70)/(MAX(J$62:J$71)-MIN(J$62:J$71))+0.001)</f>
        <v>0.111729768786127</v>
      </c>
      <c r="W70" s="108" cm="1">
        <f t="array" ref="W70">(MAX(K$62:K$71-K70)/(MAX(K$62:K$71)-MIN(K$62:K$71))+0.001)</f>
        <v>1.001</v>
      </c>
      <c r="X70" s="91">
        <f t="shared" si="645"/>
        <v>0.766890524735391</v>
      </c>
      <c r="Y70" s="91">
        <f t="shared" si="645"/>
        <v>1.001</v>
      </c>
      <c r="Z70" s="91">
        <f t="shared" si="645"/>
        <v>0.950885631108339</v>
      </c>
      <c r="AB70" s="89">
        <f t="shared" ref="AB70:AL70" si="646">P70/SUM(P$62:P$71)</f>
        <v>0.113253501877928</v>
      </c>
      <c r="AC70" s="89">
        <f t="shared" si="646"/>
        <v>0.0615639570087329</v>
      </c>
      <c r="AD70" s="89">
        <f t="shared" si="646"/>
        <v>0.19594497633681</v>
      </c>
      <c r="AE70" s="89">
        <f t="shared" si="646"/>
        <v>0.00311864101901089</v>
      </c>
      <c r="AF70" s="89">
        <f t="shared" si="646"/>
        <v>0.154858196509638</v>
      </c>
      <c r="AG70" s="89">
        <f t="shared" si="646"/>
        <v>0.144444444444444</v>
      </c>
      <c r="AH70" s="89">
        <f t="shared" si="646"/>
        <v>0.0666284621085469</v>
      </c>
      <c r="AI70" s="89">
        <f t="shared" si="646"/>
        <v>0.182035881805698</v>
      </c>
      <c r="AJ70" s="89">
        <f t="shared" si="646"/>
        <v>0.142676417638527</v>
      </c>
      <c r="AK70" s="89">
        <f t="shared" si="646"/>
        <v>0.193052845314066</v>
      </c>
      <c r="AL70" s="89">
        <f t="shared" si="646"/>
        <v>0.2375442096356</v>
      </c>
      <c r="AN70" s="89">
        <f t="shared" ref="AN70:AX70" si="647">AB70*LN(AB70)</f>
        <v>-0.246680464240256</v>
      </c>
      <c r="AO70" s="89">
        <f t="shared" si="647"/>
        <v>-0.171620531221277</v>
      </c>
      <c r="AP70" s="89">
        <f t="shared" si="647"/>
        <v>-0.319374908613724</v>
      </c>
      <c r="AQ70" s="89">
        <f t="shared" si="647"/>
        <v>-0.0179956749750381</v>
      </c>
      <c r="AR70" s="89">
        <f t="shared" si="647"/>
        <v>-0.288848545200895</v>
      </c>
      <c r="AS70" s="89">
        <f t="shared" si="647"/>
        <v>-0.279479822969927</v>
      </c>
      <c r="AT70" s="89">
        <f t="shared" si="647"/>
        <v>-0.180471413821298</v>
      </c>
      <c r="AU70" s="89">
        <f t="shared" si="647"/>
        <v>-0.310107491960141</v>
      </c>
      <c r="AV70" s="89">
        <f t="shared" si="647"/>
        <v>-0.277816099968428</v>
      </c>
      <c r="AW70" s="89">
        <f t="shared" si="647"/>
        <v>-0.317531643818062</v>
      </c>
      <c r="AX70" s="89">
        <f t="shared" si="647"/>
        <v>-0.341446409659346</v>
      </c>
      <c r="BL70" s="89">
        <f t="shared" ref="BL70:BV70" si="648">AZ$67*P70</f>
        <v>0.213350918852425</v>
      </c>
      <c r="BM70" s="89">
        <f t="shared" si="648"/>
        <v>0.0922106109851857</v>
      </c>
      <c r="BN70" s="89">
        <f t="shared" si="648"/>
        <v>0.20843152040883</v>
      </c>
      <c r="BO70" s="89">
        <f t="shared" si="648"/>
        <v>0.00354119700930064</v>
      </c>
      <c r="BP70" s="89">
        <f t="shared" si="648"/>
        <v>0.454676658020174</v>
      </c>
      <c r="BQ70" s="89">
        <f t="shared" si="648"/>
        <v>0.196194189662262</v>
      </c>
      <c r="BR70" s="89">
        <f t="shared" si="648"/>
        <v>0.0593203028071522</v>
      </c>
      <c r="BS70" s="89">
        <f t="shared" si="648"/>
        <v>0.46954250433809</v>
      </c>
      <c r="BT70" s="89">
        <f t="shared" si="648"/>
        <v>0.148036296840605</v>
      </c>
      <c r="BU70" s="89">
        <f t="shared" si="648"/>
        <v>0.418746058603102</v>
      </c>
      <c r="BV70" s="89">
        <f t="shared" si="648"/>
        <v>0.369550110241111</v>
      </c>
      <c r="BX70" s="89">
        <f t="shared" si="609"/>
        <v>0.513993050246441</v>
      </c>
      <c r="BY70" s="89">
        <f t="shared" si="610"/>
        <v>0.654412044691737</v>
      </c>
      <c r="BZ70" s="89">
        <f t="shared" si="611"/>
        <v>0.528862807145242</v>
      </c>
      <c r="CA70" s="89">
        <f t="shared" si="612"/>
        <v>0.936332465684818</v>
      </c>
      <c r="CC70" s="89">
        <f t="shared" ref="CC70:CF70" si="649">BX70/SUM(BX$62:BX$71)</f>
        <v>0.113718749380528</v>
      </c>
      <c r="CD70" s="89">
        <f t="shared" si="649"/>
        <v>0.120521312262717</v>
      </c>
      <c r="CE70" s="89">
        <f t="shared" si="649"/>
        <v>0.152712570697191</v>
      </c>
      <c r="CF70" s="89">
        <f t="shared" si="649"/>
        <v>0.197262982168099</v>
      </c>
      <c r="CH70" s="89">
        <f t="shared" ref="CH70:CK70" si="650">CC70*LN(CC70)</f>
        <v>-0.247227630378771</v>
      </c>
      <c r="CI70" s="89">
        <f t="shared" si="650"/>
        <v>-0.2550145007388</v>
      </c>
      <c r="CJ70" s="89">
        <f t="shared" si="650"/>
        <v>-0.28697711883993</v>
      </c>
      <c r="CK70" s="89">
        <f t="shared" si="650"/>
        <v>-0.320200725864893</v>
      </c>
      <c r="CR70" s="89">
        <f t="shared" ref="CR70:CU70" si="651">CM$67*BX70</f>
        <v>0.037682109259414</v>
      </c>
      <c r="CS70" s="89">
        <f t="shared" si="651"/>
        <v>0.134615010321061</v>
      </c>
      <c r="CT70" s="89">
        <f t="shared" si="651"/>
        <v>0.173908500522794</v>
      </c>
      <c r="CU70" s="89">
        <f t="shared" si="651"/>
        <v>0.367181797472205</v>
      </c>
      <c r="CV70" s="87">
        <f t="shared" si="616"/>
        <v>0.713387417575474</v>
      </c>
      <c r="CX70">
        <f t="shared" si="627"/>
        <v>0.154261755421927</v>
      </c>
    </row>
    <row r="71" spans="1:102">
      <c r="A71" s="7" t="s">
        <v>117</v>
      </c>
      <c r="B71" s="9">
        <v>2021</v>
      </c>
      <c r="C71" s="8" t="s">
        <v>109</v>
      </c>
      <c r="D71">
        <v>13840</v>
      </c>
      <c r="E71">
        <v>4.0697977</v>
      </c>
      <c r="F71">
        <v>101752</v>
      </c>
      <c r="G71">
        <v>491</v>
      </c>
      <c r="I71">
        <v>11</v>
      </c>
      <c r="J71">
        <v>7947</v>
      </c>
      <c r="K71">
        <v>29.546642</v>
      </c>
      <c r="L71">
        <v>2007363</v>
      </c>
      <c r="M71">
        <v>5004</v>
      </c>
      <c r="N71">
        <v>234817</v>
      </c>
      <c r="O71" s="89"/>
      <c r="P71" s="90">
        <f t="shared" ref="P71:R71" si="652">(D71-MIN(D$71:D$80))/(MAX(D$71:D$80)-MIN(D$71:D$80))+0.001</f>
        <v>0.001</v>
      </c>
      <c r="Q71" s="91">
        <f t="shared" si="652"/>
        <v>0.820543405469808</v>
      </c>
      <c r="R71" s="91">
        <f t="shared" si="570"/>
        <v>0.001</v>
      </c>
      <c r="S71" s="91">
        <f t="shared" si="571"/>
        <v>0.001</v>
      </c>
      <c r="T71" s="91">
        <v>0.001</v>
      </c>
      <c r="U71" s="91">
        <f t="shared" ref="U71:Z71" si="653">(I71-MIN(I$71:I$80))/(MAX(I$71:I$80)-MIN(I$71:I$80))+0.001</f>
        <v>0.001</v>
      </c>
      <c r="V71" s="108" cm="1">
        <f t="array" ref="V71">(MAX(J$62:J$71-J71)/(MAX(J$62:J$71)-MIN(J$62:J$71))+0.001)</f>
        <v>1.001</v>
      </c>
      <c r="W71" s="108" cm="1">
        <f t="array" ref="W71">(MAX(K$62:K$71-K71)/(MAX(K$62:K$71)-MIN(K$62:K$71))+0.001)</f>
        <v>0.624477412607362</v>
      </c>
      <c r="X71" s="91">
        <f t="shared" si="653"/>
        <v>1.001</v>
      </c>
      <c r="Y71" s="91">
        <f t="shared" si="653"/>
        <v>0.001</v>
      </c>
      <c r="Z71" s="91">
        <f t="shared" si="653"/>
        <v>1.001</v>
      </c>
      <c r="AA71" s="89"/>
      <c r="AB71" s="89">
        <f t="shared" ref="AB71:AL71" si="654">P71/SUM(P$62:P$71)</f>
        <v>0.000113140361516411</v>
      </c>
      <c r="AC71" s="89">
        <f t="shared" si="654"/>
        <v>0.316996764080393</v>
      </c>
      <c r="AD71" s="89">
        <f t="shared" si="654"/>
        <v>0.0001957492271097</v>
      </c>
      <c r="AE71" s="89">
        <f t="shared" si="654"/>
        <v>0.000308041686809295</v>
      </c>
      <c r="AF71" s="89">
        <f t="shared" si="654"/>
        <v>0.000154703493016622</v>
      </c>
      <c r="AG71" s="89">
        <f t="shared" si="654"/>
        <v>0.000144300144300144</v>
      </c>
      <c r="AH71" s="89">
        <f t="shared" si="654"/>
        <v>0.596932145257752</v>
      </c>
      <c r="AI71" s="89">
        <f t="shared" si="654"/>
        <v>0.113563732738983</v>
      </c>
      <c r="AJ71" s="89">
        <f t="shared" si="654"/>
        <v>0.186231397376365</v>
      </c>
      <c r="AK71" s="89">
        <f t="shared" si="654"/>
        <v>0.000192859985328737</v>
      </c>
      <c r="AL71" s="89">
        <f t="shared" si="654"/>
        <v>0.250063463014033</v>
      </c>
      <c r="AM71" s="89"/>
      <c r="AN71" s="89">
        <f t="shared" ref="AN71:AX71" si="655">AB71*LN(AB71)</f>
        <v>-0.00102809304357</v>
      </c>
      <c r="AO71" s="89">
        <f t="shared" si="655"/>
        <v>-0.364186079423748</v>
      </c>
      <c r="AP71" s="89">
        <f t="shared" si="655"/>
        <v>-0.00167143926110237</v>
      </c>
      <c r="AQ71" s="89">
        <f t="shared" si="655"/>
        <v>-0.00249060188404393</v>
      </c>
      <c r="AR71" s="89">
        <f t="shared" si="655"/>
        <v>-0.00135736848197102</v>
      </c>
      <c r="AS71" s="89">
        <f t="shared" si="655"/>
        <v>-0.00127613493393708</v>
      </c>
      <c r="AT71" s="89">
        <f t="shared" si="655"/>
        <v>-0.307988233677118</v>
      </c>
      <c r="AU71" s="89">
        <f t="shared" si="655"/>
        <v>-0.247045530953617</v>
      </c>
      <c r="AV71" s="89">
        <f t="shared" si="655"/>
        <v>-0.313011271704104</v>
      </c>
      <c r="AW71" s="89">
        <f t="shared" si="655"/>
        <v>-0.00164963677476725</v>
      </c>
      <c r="AX71" s="89">
        <f t="shared" si="655"/>
        <v>-0.346598097630007</v>
      </c>
      <c r="AY71" s="81" t="s">
        <v>170</v>
      </c>
      <c r="BK71" s="89"/>
      <c r="BL71" s="89">
        <f t="shared" ref="BL71:BV71" si="656">AZ$77*P71</f>
        <v>0.000197888421195261</v>
      </c>
      <c r="BM71" s="89">
        <f t="shared" si="656"/>
        <v>0.549389516776777</v>
      </c>
      <c r="BN71" s="89">
        <f t="shared" si="656"/>
        <v>0.000132568062746353</v>
      </c>
      <c r="BO71" s="89">
        <f t="shared" si="656"/>
        <v>0.000180381568572452</v>
      </c>
      <c r="BP71" s="89">
        <f t="shared" si="656"/>
        <v>0.000608210104354379</v>
      </c>
      <c r="BQ71" s="89">
        <f t="shared" si="656"/>
        <v>0.000211408327073169</v>
      </c>
      <c r="BR71" s="89">
        <f t="shared" si="656"/>
        <v>0.513952273920143</v>
      </c>
      <c r="BS71" s="89">
        <f t="shared" si="656"/>
        <v>0.303846457341307</v>
      </c>
      <c r="BT71" s="89">
        <f t="shared" si="656"/>
        <v>0.211265595689167</v>
      </c>
      <c r="BU71" s="89">
        <f t="shared" si="656"/>
        <v>0.000434059818575368</v>
      </c>
      <c r="BV71" s="89">
        <f t="shared" si="656"/>
        <v>0.355240525916889</v>
      </c>
      <c r="BW71" s="89"/>
      <c r="BX71" s="89">
        <f t="shared" si="609"/>
        <v>0.549719973260719</v>
      </c>
      <c r="BY71" s="89">
        <f t="shared" si="610"/>
        <v>0.001</v>
      </c>
      <c r="BZ71" s="89">
        <f t="shared" si="611"/>
        <v>0.81779873126145</v>
      </c>
      <c r="CA71" s="89">
        <f t="shared" si="612"/>
        <v>0.566940181424631</v>
      </c>
      <c r="CB71" s="89"/>
      <c r="CC71" s="89">
        <f t="shared" ref="CC71:CF71" si="657">BX71/SUM(BX$62:BX$71)</f>
        <v>0.121623177275905</v>
      </c>
      <c r="CD71" s="89">
        <f t="shared" si="657"/>
        <v>0.000184167319719015</v>
      </c>
      <c r="CE71" s="89">
        <f t="shared" si="657"/>
        <v>0.236144695517488</v>
      </c>
      <c r="CF71" s="89">
        <f t="shared" si="657"/>
        <v>0.119440812956272</v>
      </c>
      <c r="CG71" s="89"/>
      <c r="CH71" s="89">
        <f t="shared" ref="CH71:CK71" si="658">CC71*LN(CC71)</f>
        <v>-0.256239081889235</v>
      </c>
      <c r="CI71" s="89">
        <f t="shared" si="658"/>
        <v>-0.00158377741325259</v>
      </c>
      <c r="CJ71" s="89">
        <f t="shared" si="658"/>
        <v>-0.340830129241981</v>
      </c>
      <c r="CK71" s="89">
        <f t="shared" si="658"/>
        <v>-0.253803882584901</v>
      </c>
      <c r="CL71" s="81" t="s">
        <v>170</v>
      </c>
      <c r="CQ71" s="89"/>
      <c r="CR71" s="89">
        <f t="shared" ref="CR71:CU71" si="659">CM$67*BX71</f>
        <v>0.0403013388693887</v>
      </c>
      <c r="CS71" s="89">
        <f t="shared" si="659"/>
        <v>0.000205703747987205</v>
      </c>
      <c r="CT71" s="89">
        <f t="shared" si="659"/>
        <v>0.268920690132901</v>
      </c>
      <c r="CU71" s="89">
        <f t="shared" si="659"/>
        <v>0.22232499940335</v>
      </c>
      <c r="CV71" s="89">
        <f t="shared" si="616"/>
        <v>0.531752732153627</v>
      </c>
      <c r="CW71" s="89"/>
      <c r="CX71">
        <f t="shared" si="627"/>
        <v>0.131313169136369</v>
      </c>
    </row>
    <row r="72" spans="1:102">
      <c r="A72" s="52" t="s">
        <v>115</v>
      </c>
      <c r="B72" s="53">
        <v>2012</v>
      </c>
      <c r="C72" s="52" t="s">
        <v>109</v>
      </c>
      <c r="D72">
        <v>18372</v>
      </c>
      <c r="E72">
        <v>4.0301002</v>
      </c>
      <c r="F72">
        <v>169512</v>
      </c>
      <c r="G72">
        <v>1287.5</v>
      </c>
      <c r="H72" s="94">
        <v>25</v>
      </c>
      <c r="I72">
        <v>11</v>
      </c>
      <c r="J72">
        <v>4649</v>
      </c>
      <c r="K72">
        <v>29.165115</v>
      </c>
      <c r="L72">
        <v>402100</v>
      </c>
      <c r="M72">
        <v>6247</v>
      </c>
      <c r="N72">
        <v>84331</v>
      </c>
      <c r="O72" s="95"/>
      <c r="P72" s="96">
        <f t="shared" ref="P72:U72" si="660">(D72-MIN(D$72:D$81))/(MAX(D$72:D$81)-MIN(D$72:D$81))+0.001</f>
        <v>0.932146858965469</v>
      </c>
      <c r="Q72" s="97">
        <f t="shared" si="660"/>
        <v>0.391881813672941</v>
      </c>
      <c r="R72" s="97">
        <f t="shared" si="660"/>
        <v>0.5482603319972</v>
      </c>
      <c r="S72" s="97">
        <f t="shared" si="660"/>
        <v>0.489413903316021</v>
      </c>
      <c r="T72" s="97">
        <f t="shared" si="660"/>
        <v>0.001</v>
      </c>
      <c r="U72" s="97">
        <f t="shared" si="660"/>
        <v>0.4385</v>
      </c>
      <c r="V72" s="108" cm="1">
        <f t="array" ref="V72">(MAX(J$72:J$81-J72)/(MAX(J$72:J$81)-MIN(J$72:J$81))+0.001)</f>
        <v>0.0392932166301969</v>
      </c>
      <c r="W72" s="108" cm="1">
        <f t="array" ref="W72">(MAX(K$72:K$81-K72)/(MAX(K$72:K$81)-MIN(K$72:K$81))+0.001)</f>
        <v>0.0910867004105552</v>
      </c>
      <c r="X72" s="97">
        <f t="shared" ref="X72:Z72" si="661">(L72-MIN(L$72:L$81))/(MAX(L$72:L$81)-MIN(L$72:L$81))+0.001</f>
        <v>0.001</v>
      </c>
      <c r="Y72" s="97">
        <f t="shared" si="661"/>
        <v>0.198095134350036</v>
      </c>
      <c r="Z72" s="97">
        <f t="shared" si="661"/>
        <v>0.001</v>
      </c>
      <c r="AA72" s="95"/>
      <c r="AB72" s="95">
        <f t="shared" ref="AB72:AL72" si="662">P72/SUM(P$72:P$81)</f>
        <v>0.11000513717602</v>
      </c>
      <c r="AC72" s="95">
        <f t="shared" si="662"/>
        <v>0.120096697861658</v>
      </c>
      <c r="AD72" s="95">
        <f t="shared" si="662"/>
        <v>0.0847932680298688</v>
      </c>
      <c r="AE72" s="95">
        <f t="shared" si="662"/>
        <v>0.0734875548380788</v>
      </c>
      <c r="AF72" s="95">
        <f t="shared" si="662"/>
        <v>0.000223100975586866</v>
      </c>
      <c r="AG72" s="95">
        <f t="shared" si="662"/>
        <v>0.0729617304492512</v>
      </c>
      <c r="AH72" s="95">
        <f t="shared" si="662"/>
        <v>0.0217873197483605</v>
      </c>
      <c r="AI72" s="95">
        <f t="shared" si="662"/>
        <v>0.0172685569669536</v>
      </c>
      <c r="AJ72" s="95">
        <f t="shared" si="662"/>
        <v>0.000168367651677242</v>
      </c>
      <c r="AK72" s="95">
        <f t="shared" si="662"/>
        <v>0.0365331069018304</v>
      </c>
      <c r="AL72" s="95">
        <f t="shared" si="662"/>
        <v>0.00023895497690498</v>
      </c>
      <c r="AM72" s="95"/>
      <c r="AN72" s="95">
        <f t="shared" ref="AN72:AX72" si="663">AB72*LN(AB72)</f>
        <v>-0.242806442314647</v>
      </c>
      <c r="AO72" s="95">
        <f t="shared" si="663"/>
        <v>-0.254539912482597</v>
      </c>
      <c r="AP72" s="95">
        <f t="shared" si="663"/>
        <v>-0.209230706466093</v>
      </c>
      <c r="AQ72" s="95">
        <f t="shared" si="663"/>
        <v>-0.191849492036091</v>
      </c>
      <c r="AR72" s="95">
        <f t="shared" si="663"/>
        <v>-0.00187580758788941</v>
      </c>
      <c r="AS72" s="95">
        <f t="shared" si="663"/>
        <v>-0.191000692943746</v>
      </c>
      <c r="AT72" s="95">
        <f t="shared" si="663"/>
        <v>-0.0833675916221326</v>
      </c>
      <c r="AU72" s="95">
        <f t="shared" si="663"/>
        <v>-0.0700907923732012</v>
      </c>
      <c r="AV72" s="95">
        <f t="shared" si="663"/>
        <v>-0.00146300723320659</v>
      </c>
      <c r="AW72" s="95">
        <f t="shared" si="663"/>
        <v>-0.120907646771486</v>
      </c>
      <c r="AX72" s="95">
        <f t="shared" si="663"/>
        <v>-0.0019927018035901</v>
      </c>
      <c r="AY72" s="89"/>
      <c r="AZ72" s="89">
        <f t="shared" ref="AZ72:BJ72" si="664">SUM(AN72:AN81)</f>
        <v>-2.1977493731204</v>
      </c>
      <c r="BA72" s="89">
        <f t="shared" si="664"/>
        <v>-1.75566383628611</v>
      </c>
      <c r="BB72" s="89">
        <f t="shared" si="664"/>
        <v>-2.17938211250333</v>
      </c>
      <c r="BC72" s="89">
        <f t="shared" si="664"/>
        <v>-2.01019075864147</v>
      </c>
      <c r="BD72" s="89">
        <f t="shared" si="664"/>
        <v>-1.68722284296405</v>
      </c>
      <c r="BE72" s="89">
        <f t="shared" si="664"/>
        <v>-2.16635697893483</v>
      </c>
      <c r="BF72" s="89">
        <f t="shared" si="664"/>
        <v>-1.47917813157149</v>
      </c>
      <c r="BG72" s="89">
        <f t="shared" si="664"/>
        <v>-2.06609936726774</v>
      </c>
      <c r="BH72" s="89">
        <f t="shared" si="664"/>
        <v>-2.09069620705917</v>
      </c>
      <c r="BI72" s="89">
        <f t="shared" si="664"/>
        <v>-2.10809829477967</v>
      </c>
      <c r="BJ72" s="89">
        <f t="shared" si="664"/>
        <v>-2.03096629819765</v>
      </c>
      <c r="BK72" s="95"/>
      <c r="BL72" s="95">
        <f t="shared" ref="BL72:BV72" si="665">AZ$77*P72</f>
        <v>0.184461070242798</v>
      </c>
      <c r="BM72" s="95">
        <f t="shared" si="665"/>
        <v>0.262381927405918</v>
      </c>
      <c r="BN72" s="95">
        <f t="shared" si="665"/>
        <v>0.0726818100935412</v>
      </c>
      <c r="BO72" s="95">
        <f t="shared" si="665"/>
        <v>0.0882812475613102</v>
      </c>
      <c r="BP72" s="95">
        <f t="shared" si="665"/>
        <v>0.000608210104354379</v>
      </c>
      <c r="BQ72" s="95">
        <f t="shared" si="665"/>
        <v>0.0927025514215847</v>
      </c>
      <c r="BR72" s="95">
        <f t="shared" si="665"/>
        <v>0.0201746633733531</v>
      </c>
      <c r="BS72" s="95">
        <f t="shared" si="665"/>
        <v>0.0443192510600181</v>
      </c>
      <c r="BT72" s="95">
        <f t="shared" si="665"/>
        <v>0.000211054541148019</v>
      </c>
      <c r="BU72" s="95">
        <f t="shared" si="665"/>
        <v>0.0859851380766398</v>
      </c>
      <c r="BV72" s="95">
        <f t="shared" si="665"/>
        <v>0.000354885640276612</v>
      </c>
      <c r="BW72" s="95"/>
      <c r="BX72" s="95">
        <f t="shared" si="609"/>
        <v>0.519524807742257</v>
      </c>
      <c r="BY72" s="95">
        <f t="shared" si="610"/>
        <v>0.181592009087249</v>
      </c>
      <c r="BZ72" s="95">
        <f t="shared" si="611"/>
        <v>0.0644939144333712</v>
      </c>
      <c r="CA72" s="95">
        <f t="shared" si="612"/>
        <v>0.0865510782580644</v>
      </c>
      <c r="CB72" s="95"/>
      <c r="CC72" s="95">
        <f t="shared" ref="CC72:CF72" si="666">BX72/SUM(BX$72:BX$81)</f>
        <v>0.118237048417562</v>
      </c>
      <c r="CD72" s="95">
        <f t="shared" si="666"/>
        <v>0.0327642409701081</v>
      </c>
      <c r="CE72" s="95">
        <f t="shared" si="666"/>
        <v>0.0234444756475164</v>
      </c>
      <c r="CF72" s="95">
        <f t="shared" si="666"/>
        <v>0.0191215084753424</v>
      </c>
      <c r="CG72" s="95"/>
      <c r="CH72" s="95">
        <f t="shared" ref="CH72:CK72" si="667">CC72*LN(CC72)</f>
        <v>-0.25244364009004</v>
      </c>
      <c r="CI72" s="95">
        <f t="shared" si="667"/>
        <v>-0.11200185708623</v>
      </c>
      <c r="CJ72" s="95">
        <f t="shared" si="667"/>
        <v>-0.087989939630248</v>
      </c>
      <c r="CK72" s="95">
        <f t="shared" si="667"/>
        <v>-0.0756626900331948</v>
      </c>
      <c r="CL72" s="89"/>
      <c r="CM72" s="89">
        <f t="shared" ref="CM72:CP72" si="668">SUM(CH72:CH81)</f>
        <v>-2.25839839291893</v>
      </c>
      <c r="CN72" s="89">
        <f t="shared" si="668"/>
        <v>-2.18039908549656</v>
      </c>
      <c r="CO72" s="89">
        <f t="shared" si="668"/>
        <v>-1.95201294455593</v>
      </c>
      <c r="CP72" s="89">
        <f t="shared" si="668"/>
        <v>-2.05828535637304</v>
      </c>
      <c r="CQ72" s="95"/>
      <c r="CR72" s="95">
        <f t="shared" ref="CR72:CU72" si="669">CM$77*BX72</f>
        <v>0.0497274536809186</v>
      </c>
      <c r="CS72" s="95">
        <f t="shared" si="669"/>
        <v>0.0230795604058032</v>
      </c>
      <c r="CT72" s="95">
        <f t="shared" si="669"/>
        <v>0.0243284617729305</v>
      </c>
      <c r="CU72" s="95">
        <f t="shared" si="669"/>
        <v>0.0346174958813579</v>
      </c>
      <c r="CV72" s="95">
        <f t="shared" si="616"/>
        <v>0.13175297174101</v>
      </c>
      <c r="CW72" s="80">
        <f>AVERAGE(CV72:CV81)</f>
        <v>0.395621157583577</v>
      </c>
      <c r="CX72">
        <f t="shared" si="627"/>
        <v>0.0294729788271442</v>
      </c>
    </row>
    <row r="73" spans="1:102">
      <c r="A73" s="52" t="s">
        <v>115</v>
      </c>
      <c r="B73" s="53">
        <v>2013</v>
      </c>
      <c r="C73" s="52" t="s">
        <v>109</v>
      </c>
      <c r="D73">
        <v>18332</v>
      </c>
      <c r="E73">
        <v>4.0438577</v>
      </c>
      <c r="F73">
        <v>176836</v>
      </c>
      <c r="G73">
        <v>2568</v>
      </c>
      <c r="H73">
        <v>25</v>
      </c>
      <c r="I73">
        <v>12</v>
      </c>
      <c r="J73">
        <v>4672</v>
      </c>
      <c r="K73">
        <v>30.411589</v>
      </c>
      <c r="L73">
        <v>505000</v>
      </c>
      <c r="M73">
        <v>7165</v>
      </c>
      <c r="N73">
        <v>93205</v>
      </c>
      <c r="P73" s="90">
        <f t="shared" ref="P73:U73" si="670">(D73-MIN(D$72:D$81))/(MAX(D$72:D$81)-MIN(D$72:D$81))+0.001</f>
        <v>0.929373318541118</v>
      </c>
      <c r="Q73" s="91">
        <f t="shared" si="670"/>
        <v>0.397587948891278</v>
      </c>
      <c r="R73" s="91">
        <f t="shared" si="670"/>
        <v>0.580916086659919</v>
      </c>
      <c r="S73" s="91">
        <f t="shared" si="670"/>
        <v>1.001</v>
      </c>
      <c r="T73" s="91">
        <f t="shared" si="670"/>
        <v>0.001</v>
      </c>
      <c r="U73" s="91">
        <f t="shared" si="670"/>
        <v>0.501</v>
      </c>
      <c r="V73" s="108" cm="1">
        <f t="array" ref="V73">(MAX(J$72:J$81-J73)/(MAX(J$72:J$81)-MIN(J$72:J$81))+0.001)</f>
        <v>0.0330021881838074</v>
      </c>
      <c r="W73" s="108" cm="1">
        <f t="array" ref="W73">(MAX(K$72:K$81-K73)/(MAX(K$72:K$81)-MIN(K$72:K$81))+0.001)</f>
        <v>0.001</v>
      </c>
      <c r="X73" s="91">
        <f t="shared" ref="X73:Z73" si="671">(L73-MIN(L$72:L$81))/(MAX(L$72:L$81)-MIN(L$72:L$81))+0.001</f>
        <v>0.162144075958525</v>
      </c>
      <c r="Y73" s="91">
        <f t="shared" si="671"/>
        <v>0.33142846768337</v>
      </c>
      <c r="Z73" s="91">
        <f t="shared" si="671"/>
        <v>0.146151792724418</v>
      </c>
      <c r="AB73" s="89">
        <f t="shared" ref="AB73:AL73" si="672">P73/SUM(P$72:P$81)</f>
        <v>0.109677824272576</v>
      </c>
      <c r="AC73" s="89">
        <f t="shared" si="672"/>
        <v>0.121845408757046</v>
      </c>
      <c r="AD73" s="89">
        <f t="shared" si="672"/>
        <v>0.0898437668462736</v>
      </c>
      <c r="AE73" s="89">
        <f t="shared" si="672"/>
        <v>0.150304357711345</v>
      </c>
      <c r="AF73" s="89">
        <f t="shared" si="672"/>
        <v>0.000223100975586866</v>
      </c>
      <c r="AG73" s="89">
        <f t="shared" si="672"/>
        <v>0.0833610648918469</v>
      </c>
      <c r="AH73" s="89">
        <f t="shared" si="672"/>
        <v>0.0182990675750278</v>
      </c>
      <c r="AI73" s="89">
        <f t="shared" si="672"/>
        <v>0.000189583736035217</v>
      </c>
      <c r="AJ73" s="89">
        <f t="shared" si="672"/>
        <v>0.0272998173025133</v>
      </c>
      <c r="AK73" s="89">
        <f t="shared" si="672"/>
        <v>0.0611227109636687</v>
      </c>
      <c r="AL73" s="89">
        <f t="shared" si="672"/>
        <v>0.0349236982550846</v>
      </c>
      <c r="AN73" s="89">
        <f t="shared" ref="AN73:AX73" si="673">AB73*LN(AB73)</f>
        <v>-0.242410813510765</v>
      </c>
      <c r="AO73" s="89">
        <f t="shared" si="673"/>
        <v>-0.256484850945327</v>
      </c>
      <c r="AP73" s="89">
        <f t="shared" si="673"/>
        <v>-0.216495001312984</v>
      </c>
      <c r="AQ73" s="89">
        <f t="shared" si="673"/>
        <v>-0.284840734548194</v>
      </c>
      <c r="AR73" s="89">
        <f t="shared" si="673"/>
        <v>-0.00187580758788941</v>
      </c>
      <c r="AS73" s="89">
        <f t="shared" si="673"/>
        <v>-0.207116728310922</v>
      </c>
      <c r="AT73" s="89">
        <f t="shared" si="673"/>
        <v>-0.0732128341149992</v>
      </c>
      <c r="AU73" s="89">
        <f t="shared" si="673"/>
        <v>-0.00162486148778871</v>
      </c>
      <c r="AV73" s="89">
        <f t="shared" si="673"/>
        <v>-0.0983032369736368</v>
      </c>
      <c r="AW73" s="89">
        <f t="shared" si="673"/>
        <v>-0.170830140009958</v>
      </c>
      <c r="AX73" s="89">
        <f t="shared" si="673"/>
        <v>-0.11715467660549</v>
      </c>
      <c r="AY73" s="95" t="s">
        <v>181</v>
      </c>
      <c r="AZ73" s="97">
        <f t="shared" ref="AZ73:BJ73" si="674">-1/LN(10)*AZ72</f>
        <v>0.954470425352522</v>
      </c>
      <c r="BA73" s="97">
        <f t="shared" si="674"/>
        <v>0.762475116176153</v>
      </c>
      <c r="BB73" s="97">
        <f t="shared" si="674"/>
        <v>0.946493625418847</v>
      </c>
      <c r="BC73" s="97">
        <f t="shared" si="674"/>
        <v>0.873014754050901</v>
      </c>
      <c r="BD73" s="97">
        <f t="shared" si="674"/>
        <v>0.732751570440404</v>
      </c>
      <c r="BE73" s="97">
        <f t="shared" si="674"/>
        <v>0.940836881783998</v>
      </c>
      <c r="BF73" s="97">
        <f t="shared" si="674"/>
        <v>0.64239890029346</v>
      </c>
      <c r="BG73" s="97">
        <f t="shared" si="674"/>
        <v>0.897295554268177</v>
      </c>
      <c r="BH73" s="97">
        <f t="shared" si="674"/>
        <v>0.907977826061857</v>
      </c>
      <c r="BI73" s="97">
        <f t="shared" si="674"/>
        <v>0.915535456732467</v>
      </c>
      <c r="BJ73" s="97">
        <f t="shared" si="674"/>
        <v>0.882037456238714</v>
      </c>
      <c r="BL73" s="89">
        <f t="shared" ref="BL73:BV73" si="675">AZ$77*P73</f>
        <v>0.183912218707102</v>
      </c>
      <c r="BM73" s="89">
        <f t="shared" si="675"/>
        <v>0.266202433243108</v>
      </c>
      <c r="BN73" s="89">
        <f t="shared" si="675"/>
        <v>0.077010920226698</v>
      </c>
      <c r="BO73" s="89">
        <f t="shared" si="675"/>
        <v>0.180561950141024</v>
      </c>
      <c r="BP73" s="89">
        <f t="shared" si="675"/>
        <v>0.000608210104354379</v>
      </c>
      <c r="BQ73" s="89">
        <f t="shared" si="675"/>
        <v>0.105915571863658</v>
      </c>
      <c r="BR73" s="89">
        <f t="shared" si="675"/>
        <v>0.0169446050563519</v>
      </c>
      <c r="BS73" s="89">
        <f t="shared" si="675"/>
        <v>0.000486561164914942</v>
      </c>
      <c r="BT73" s="89">
        <f t="shared" si="675"/>
        <v>0.0342212435512961</v>
      </c>
      <c r="BU73" s="89">
        <f t="shared" si="675"/>
        <v>0.143859780553356</v>
      </c>
      <c r="BV73" s="89">
        <f t="shared" si="675"/>
        <v>0.0518671725385798</v>
      </c>
      <c r="BX73" s="89">
        <f t="shared" si="609"/>
        <v>0.527125572176908</v>
      </c>
      <c r="BY73" s="89">
        <f t="shared" si="610"/>
        <v>0.287085732109037</v>
      </c>
      <c r="BZ73" s="89">
        <f t="shared" si="611"/>
        <v>0.0174311662212669</v>
      </c>
      <c r="CA73" s="89">
        <f t="shared" si="612"/>
        <v>0.229948196643232</v>
      </c>
      <c r="CC73" s="89">
        <f t="shared" ref="CC73:CF73" si="676">BX73/SUM(BX$72:BX$81)</f>
        <v>0.119966882949191</v>
      </c>
      <c r="CD73" s="89">
        <f t="shared" si="676"/>
        <v>0.0517982380016569</v>
      </c>
      <c r="CE73" s="89">
        <f t="shared" si="676"/>
        <v>0.00633648237314691</v>
      </c>
      <c r="CF73" s="89">
        <f t="shared" si="676"/>
        <v>0.0508018672845773</v>
      </c>
      <c r="CH73" s="89">
        <f t="shared" ref="CH73:CK73" si="677">CC73*LN(CC73)</f>
        <v>-0.254394519949397</v>
      </c>
      <c r="CI73" s="89">
        <f t="shared" si="677"/>
        <v>-0.153343459529247</v>
      </c>
      <c r="CJ73" s="89">
        <f t="shared" si="677"/>
        <v>-0.0320716714524944</v>
      </c>
      <c r="CK73" s="89">
        <f t="shared" si="677"/>
        <v>-0.15138053028512</v>
      </c>
      <c r="CL73" s="95" t="s">
        <v>181</v>
      </c>
      <c r="CM73" s="97">
        <f t="shared" ref="CM73:CP73" si="678">-1/LN(10)*CM72</f>
        <v>0.980809959983862</v>
      </c>
      <c r="CN73" s="97">
        <f t="shared" si="678"/>
        <v>0.946935291178053</v>
      </c>
      <c r="CO73" s="97">
        <f t="shared" si="678"/>
        <v>0.847748450424357</v>
      </c>
      <c r="CP73" s="97">
        <f t="shared" si="678"/>
        <v>0.893901972455081</v>
      </c>
      <c r="CR73" s="89">
        <f t="shared" ref="CR73:CU73" si="679">CM$77*BX73</f>
        <v>0.0504549774790722</v>
      </c>
      <c r="CS73" s="89">
        <f t="shared" si="679"/>
        <v>0.0364873571758945</v>
      </c>
      <c r="CT73" s="89">
        <f t="shared" si="679"/>
        <v>0.00657540273059096</v>
      </c>
      <c r="CU73" s="89">
        <f t="shared" si="679"/>
        <v>0.0919714798524886</v>
      </c>
      <c r="CV73" s="87">
        <f t="shared" si="616"/>
        <v>0.185489217238046</v>
      </c>
      <c r="CX73">
        <f t="shared" si="627"/>
        <v>0.0434711673274834</v>
      </c>
    </row>
    <row r="74" spans="1:102">
      <c r="A74" s="52" t="s">
        <v>115</v>
      </c>
      <c r="B74" s="53">
        <v>2014</v>
      </c>
      <c r="C74" s="52" t="s">
        <v>109</v>
      </c>
      <c r="D74">
        <v>18287</v>
      </c>
      <c r="E74">
        <v>4.2050637</v>
      </c>
      <c r="F74">
        <v>183856</v>
      </c>
      <c r="G74">
        <v>2568</v>
      </c>
      <c r="H74">
        <v>130</v>
      </c>
      <c r="I74">
        <v>13</v>
      </c>
      <c r="J74">
        <v>4789</v>
      </c>
      <c r="K74">
        <v>26.942137</v>
      </c>
      <c r="L74">
        <v>605900</v>
      </c>
      <c r="M74">
        <v>8147</v>
      </c>
      <c r="N74">
        <v>97246</v>
      </c>
      <c r="P74" s="90">
        <f t="shared" ref="P74:U74" si="680">(D74-MIN(D$72:D$81))/(MAX(D$72:D$81)-MIN(D$72:D$81))+0.001</f>
        <v>0.926253085563722</v>
      </c>
      <c r="Q74" s="91">
        <f t="shared" si="680"/>
        <v>0.4644506226334</v>
      </c>
      <c r="R74" s="91">
        <f t="shared" si="680"/>
        <v>0.612216386732596</v>
      </c>
      <c r="S74" s="91">
        <f t="shared" si="680"/>
        <v>1.001</v>
      </c>
      <c r="T74" s="91">
        <f t="shared" si="680"/>
        <v>0.0411529636711281</v>
      </c>
      <c r="U74" s="91">
        <f t="shared" si="680"/>
        <v>0.5635</v>
      </c>
      <c r="V74" s="108" cm="1">
        <f t="array" ref="V74">(MAX(J$72:J$81-J74)/(MAX(J$72:J$81)-MIN(J$72:J$81))+0.001)</f>
        <v>0.001</v>
      </c>
      <c r="W74" s="108" cm="1">
        <f t="array" ref="W74">(MAX(K$72:K$81-K74)/(MAX(K$72:K$81)-MIN(K$72:K$81))+0.001)</f>
        <v>0.251748497692533</v>
      </c>
      <c r="X74" s="91">
        <f t="shared" ref="X74:Z74" si="681">(L74-MIN(L$72:L$81))/(MAX(L$72:L$81)-MIN(L$72:L$81))+0.001</f>
        <v>0.320156099906195</v>
      </c>
      <c r="Y74" s="91">
        <f t="shared" si="681"/>
        <v>0.474057371096587</v>
      </c>
      <c r="Z74" s="91">
        <f t="shared" si="681"/>
        <v>0.212250327139492</v>
      </c>
      <c r="AB74" s="89">
        <f t="shared" ref="AB74:AL74" si="682">P74/SUM(P$72:P$81)</f>
        <v>0.109309597256201</v>
      </c>
      <c r="AC74" s="89">
        <f t="shared" si="682"/>
        <v>0.142336245653428</v>
      </c>
      <c r="AD74" s="89">
        <f t="shared" si="682"/>
        <v>0.0946846327243678</v>
      </c>
      <c r="AE74" s="89">
        <f t="shared" si="682"/>
        <v>0.150304357711345</v>
      </c>
      <c r="AF74" s="89">
        <f t="shared" si="682"/>
        <v>0.00918126634331955</v>
      </c>
      <c r="AG74" s="89">
        <f t="shared" si="682"/>
        <v>0.0937603993344426</v>
      </c>
      <c r="AH74" s="89">
        <f t="shared" si="682"/>
        <v>0.000554480432421939</v>
      </c>
      <c r="AI74" s="89">
        <f t="shared" si="682"/>
        <v>0.0477274207338036</v>
      </c>
      <c r="AJ74" s="89">
        <f t="shared" si="682"/>
        <v>0.0539039307113506</v>
      </c>
      <c r="AK74" s="89">
        <f t="shared" si="682"/>
        <v>0.0874266229339576</v>
      </c>
      <c r="AL74" s="89">
        <f t="shared" si="682"/>
        <v>0.0507182720196917</v>
      </c>
      <c r="AN74" s="89">
        <f t="shared" ref="AN74:AX74" si="683">AB74*LN(AB74)</f>
        <v>-0.241964563373211</v>
      </c>
      <c r="AO74" s="89">
        <f t="shared" si="683"/>
        <v>-0.27749349137415</v>
      </c>
      <c r="AP74" s="89">
        <f t="shared" si="683"/>
        <v>-0.223190953827131</v>
      </c>
      <c r="AQ74" s="89">
        <f t="shared" si="683"/>
        <v>-0.284840734548194</v>
      </c>
      <c r="AR74" s="89">
        <f t="shared" si="683"/>
        <v>-0.0430655573640324</v>
      </c>
      <c r="AS74" s="89">
        <f t="shared" si="683"/>
        <v>-0.221932055423769</v>
      </c>
      <c r="AT74" s="89">
        <f t="shared" si="683"/>
        <v>-0.00415720542044284</v>
      </c>
      <c r="AU74" s="89">
        <f t="shared" si="683"/>
        <v>-0.145198706977735</v>
      </c>
      <c r="AV74" s="89">
        <f t="shared" si="683"/>
        <v>-0.157429226055905</v>
      </c>
      <c r="AW74" s="89">
        <f t="shared" si="683"/>
        <v>-0.213054783701989</v>
      </c>
      <c r="AX74" s="89">
        <f t="shared" si="683"/>
        <v>-0.151214957710189</v>
      </c>
      <c r="AY74" s="109" t="s">
        <v>182</v>
      </c>
      <c r="AZ74">
        <f t="shared" ref="AZ74:BJ74" si="684">1-AZ73</f>
        <v>0.0455295746474775</v>
      </c>
      <c r="BA74">
        <f t="shared" si="684"/>
        <v>0.237524883823847</v>
      </c>
      <c r="BB74">
        <f t="shared" si="684"/>
        <v>0.0535063745811535</v>
      </c>
      <c r="BC74">
        <f t="shared" si="684"/>
        <v>0.126985245949099</v>
      </c>
      <c r="BD74">
        <f t="shared" si="684"/>
        <v>0.267248429559596</v>
      </c>
      <c r="BE74">
        <f t="shared" si="684"/>
        <v>0.0591631182160022</v>
      </c>
      <c r="BF74">
        <f t="shared" si="684"/>
        <v>0.35760109970654</v>
      </c>
      <c r="BG74">
        <f t="shared" si="684"/>
        <v>0.102704445731823</v>
      </c>
      <c r="BH74">
        <f t="shared" si="684"/>
        <v>0.0920221739381426</v>
      </c>
      <c r="BI74">
        <f t="shared" si="684"/>
        <v>0.0844645432675332</v>
      </c>
      <c r="BJ74">
        <f t="shared" si="684"/>
        <v>0.117962543761286</v>
      </c>
      <c r="BL74" s="89">
        <f t="shared" ref="BL74:BV74" si="685">AZ$77*P74</f>
        <v>0.183294760729444</v>
      </c>
      <c r="BM74" s="89">
        <f t="shared" si="685"/>
        <v>0.310969902913473</v>
      </c>
      <c r="BN74" s="89">
        <f t="shared" si="685"/>
        <v>0.0811603403707124</v>
      </c>
      <c r="BO74" s="89">
        <f t="shared" si="685"/>
        <v>0.180561950141024</v>
      </c>
      <c r="BP74" s="89">
        <f t="shared" si="685"/>
        <v>0.0250296483289088</v>
      </c>
      <c r="BQ74" s="89">
        <f t="shared" si="685"/>
        <v>0.119128592305731</v>
      </c>
      <c r="BR74" s="89">
        <f t="shared" si="685"/>
        <v>0.000513438835085058</v>
      </c>
      <c r="BS74" s="89">
        <f t="shared" si="685"/>
        <v>0.122491042302865</v>
      </c>
      <c r="BT74" s="89">
        <f t="shared" si="685"/>
        <v>0.0675703987614414</v>
      </c>
      <c r="BU74" s="89">
        <f t="shared" si="685"/>
        <v>0.205769256492501</v>
      </c>
      <c r="BV74" s="89">
        <f t="shared" si="685"/>
        <v>0.075324593245819</v>
      </c>
      <c r="BX74" s="89">
        <f t="shared" si="609"/>
        <v>0.575425004013629</v>
      </c>
      <c r="BY74" s="89">
        <f t="shared" si="610"/>
        <v>0.324720190775664</v>
      </c>
      <c r="BZ74" s="89">
        <f t="shared" si="611"/>
        <v>0.12300448113795</v>
      </c>
      <c r="CA74" s="89">
        <f t="shared" si="612"/>
        <v>0.348664248499761</v>
      </c>
      <c r="CC74" s="89">
        <f t="shared" ref="CC74:CF74" si="686">BX74/SUM(BX$72:BX$81)</f>
        <v>0.130959201651809</v>
      </c>
      <c r="CD74" s="89">
        <f t="shared" si="686"/>
        <v>0.0585885393961445</v>
      </c>
      <c r="CE74" s="89">
        <f t="shared" si="686"/>
        <v>0.0447139173968623</v>
      </c>
      <c r="CF74" s="89">
        <f t="shared" si="686"/>
        <v>0.0770295011560513</v>
      </c>
      <c r="CH74" s="89">
        <f t="shared" ref="CH74:CK74" si="687">CC74*LN(CC74)</f>
        <v>-0.266222959194569</v>
      </c>
      <c r="CI74" s="89">
        <f t="shared" si="687"/>
        <v>-0.166228351642654</v>
      </c>
      <c r="CJ74" s="89">
        <f t="shared" si="687"/>
        <v>-0.13894717811723</v>
      </c>
      <c r="CK74" s="89">
        <f t="shared" si="687"/>
        <v>-0.197470271676987</v>
      </c>
      <c r="CL74" s="109" t="s">
        <v>182</v>
      </c>
      <c r="CM74">
        <f t="shared" ref="CM74:CP74" si="688">1-CM73</f>
        <v>0.0191900400161377</v>
      </c>
      <c r="CN74">
        <f t="shared" si="688"/>
        <v>0.0530647088219468</v>
      </c>
      <c r="CO74">
        <f t="shared" si="688"/>
        <v>0.152251549575643</v>
      </c>
      <c r="CP74">
        <f t="shared" si="688"/>
        <v>0.106098027544919</v>
      </c>
      <c r="CR74" s="89">
        <f t="shared" ref="CR74:CU74" si="689">CM$77*BX74</f>
        <v>0.055078063275327</v>
      </c>
      <c r="CS74" s="89">
        <f t="shared" si="689"/>
        <v>0.0412705344010487</v>
      </c>
      <c r="CT74" s="89">
        <f t="shared" si="689"/>
        <v>0.0463998788653982</v>
      </c>
      <c r="CU74" s="89">
        <f t="shared" si="689"/>
        <v>0.139453874282526</v>
      </c>
      <c r="CV74" s="87">
        <f t="shared" si="616"/>
        <v>0.2822023508243</v>
      </c>
      <c r="CX74">
        <f t="shared" si="627"/>
        <v>0.0507389710703626</v>
      </c>
    </row>
    <row r="75" spans="1:102">
      <c r="A75" s="52" t="s">
        <v>115</v>
      </c>
      <c r="B75" s="53">
        <v>2015</v>
      </c>
      <c r="C75" s="52" t="s">
        <v>109</v>
      </c>
      <c r="D75">
        <v>18152</v>
      </c>
      <c r="E75">
        <v>4.2767188</v>
      </c>
      <c r="F75">
        <v>192619</v>
      </c>
      <c r="G75">
        <v>2568</v>
      </c>
      <c r="H75">
        <v>140</v>
      </c>
      <c r="I75">
        <v>13</v>
      </c>
      <c r="J75">
        <v>4783</v>
      </c>
      <c r="K75">
        <v>23.031652</v>
      </c>
      <c r="L75">
        <v>679300</v>
      </c>
      <c r="M75">
        <v>8130</v>
      </c>
      <c r="N75">
        <v>100433</v>
      </c>
      <c r="P75" s="90">
        <f t="shared" ref="P75:U75" si="690">(D75-MIN(D$72:D$81))/(MAX(D$72:D$81)-MIN(D$72:D$81))+0.001</f>
        <v>0.916892386631535</v>
      </c>
      <c r="Q75" s="91">
        <f t="shared" si="690"/>
        <v>0.494170680033616</v>
      </c>
      <c r="R75" s="91">
        <f t="shared" si="690"/>
        <v>0.651288257036994</v>
      </c>
      <c r="S75" s="91">
        <f t="shared" si="690"/>
        <v>1.001</v>
      </c>
      <c r="T75" s="91">
        <f t="shared" si="690"/>
        <v>0.0449770554493308</v>
      </c>
      <c r="U75" s="91">
        <f t="shared" si="690"/>
        <v>0.5635</v>
      </c>
      <c r="V75" s="108" cm="1">
        <f t="array" ref="V75">(MAX(J$72:J$81-J75)/(MAX(J$72:J$81)-MIN(J$72:J$81))+0.001)</f>
        <v>0.00264113785557987</v>
      </c>
      <c r="W75" s="108" cm="1">
        <f t="array" ref="W75">(MAX(K$72:K$81-K75)/(MAX(K$72:K$81)-MIN(K$72:K$81))+0.001)</f>
        <v>0.534371874237066</v>
      </c>
      <c r="X75" s="91">
        <f t="shared" ref="X75:Z75" si="691">(L75-MIN(L$72:L$81))/(MAX(L$72:L$81)-MIN(L$72:L$81))+0.001</f>
        <v>0.435102408704599</v>
      </c>
      <c r="Y75" s="91">
        <f t="shared" si="691"/>
        <v>0.471588235294118</v>
      </c>
      <c r="Z75" s="91">
        <f t="shared" si="691"/>
        <v>0.264380005234232</v>
      </c>
      <c r="AB75" s="89">
        <f t="shared" ref="AB75:AL75" si="692">P75/SUM(P$72:P$81)</f>
        <v>0.108204916207078</v>
      </c>
      <c r="AC75" s="89">
        <f t="shared" si="692"/>
        <v>0.151444299738846</v>
      </c>
      <c r="AD75" s="89">
        <f t="shared" si="692"/>
        <v>0.100727440087579</v>
      </c>
      <c r="AE75" s="89">
        <f t="shared" si="692"/>
        <v>0.150304357711345</v>
      </c>
      <c r="AF75" s="89">
        <f t="shared" si="692"/>
        <v>0.0100344249497703</v>
      </c>
      <c r="AG75" s="89">
        <f t="shared" si="692"/>
        <v>0.0937603993344426</v>
      </c>
      <c r="AH75" s="89">
        <f t="shared" si="692"/>
        <v>0.00146445926024788</v>
      </c>
      <c r="AI75" s="89">
        <f t="shared" si="692"/>
        <v>0.101308216350004</v>
      </c>
      <c r="AJ75" s="89">
        <f t="shared" si="692"/>
        <v>0.0732571707927049</v>
      </c>
      <c r="AK75" s="89">
        <f t="shared" si="692"/>
        <v>0.0869712598957754</v>
      </c>
      <c r="AL75" s="89">
        <f t="shared" si="692"/>
        <v>0.0631749180448843</v>
      </c>
      <c r="AN75" s="89">
        <f t="shared" ref="AN75:AX75" si="693">AB75*LN(AB75)</f>
        <v>-0.240618353554334</v>
      </c>
      <c r="AO75" s="89">
        <f t="shared" si="693"/>
        <v>-0.285856776763946</v>
      </c>
      <c r="AP75" s="89">
        <f t="shared" si="693"/>
        <v>-0.231203422460539</v>
      </c>
      <c r="AQ75" s="89">
        <f t="shared" si="693"/>
        <v>-0.284840734548194</v>
      </c>
      <c r="AR75" s="89">
        <f t="shared" si="693"/>
        <v>-0.0461757504764655</v>
      </c>
      <c r="AS75" s="89">
        <f t="shared" si="693"/>
        <v>-0.221932055423769</v>
      </c>
      <c r="AT75" s="89">
        <f t="shared" si="693"/>
        <v>-0.00955745537986838</v>
      </c>
      <c r="AU75" s="89">
        <f t="shared" si="693"/>
        <v>-0.231954052338401</v>
      </c>
      <c r="AV75" s="89">
        <f t="shared" si="693"/>
        <v>-0.191478064953634</v>
      </c>
      <c r="AW75" s="89">
        <f t="shared" si="693"/>
        <v>-0.212399259363221</v>
      </c>
      <c r="AX75" s="89">
        <f t="shared" si="693"/>
        <v>-0.174479516186698</v>
      </c>
      <c r="AY75" s="109" t="s">
        <v>183</v>
      </c>
      <c r="AZ75" s="77">
        <f t="shared" ref="AZ75:BB75" si="694">AZ74/(3-SUM($AZ73:$BB73))</f>
        <v>0.135278886240391</v>
      </c>
      <c r="BA75" s="77">
        <f t="shared" si="694"/>
        <v>0.70574131181453</v>
      </c>
      <c r="BB75" s="77">
        <f t="shared" si="694"/>
        <v>0.158979801945078</v>
      </c>
      <c r="BC75" s="77">
        <f t="shared" ref="BC75:BE75" si="695">BC74/(3-SUM($BC73:$BE73))</f>
        <v>0.280075306457073</v>
      </c>
      <c r="BD75" s="77">
        <f t="shared" si="695"/>
        <v>0.58943608172463</v>
      </c>
      <c r="BE75" s="77">
        <f t="shared" si="695"/>
        <v>0.130488611818296</v>
      </c>
      <c r="BF75" s="77">
        <f>BF74/(2-SUM($BF73:$BG73))</f>
        <v>0.776877670170116</v>
      </c>
      <c r="BG75" s="77">
        <f>BG74/(2-SUM($BF73:$BG73))</f>
        <v>0.223122329829884</v>
      </c>
      <c r="BH75" s="77">
        <f t="shared" ref="BH75:BJ75" si="696">BH74/(3-SUM($BH73:$BJ73))</f>
        <v>0.312523025651159</v>
      </c>
      <c r="BI75" s="77">
        <f t="shared" si="696"/>
        <v>0.286856020593002</v>
      </c>
      <c r="BJ75" s="77">
        <f t="shared" si="696"/>
        <v>0.400620953755838</v>
      </c>
      <c r="BL75" s="89">
        <f t="shared" ref="BL75:BV75" si="697">AZ$77*P75</f>
        <v>0.181442386796469</v>
      </c>
      <c r="BM75" s="89">
        <f t="shared" si="697"/>
        <v>0.330868774642671</v>
      </c>
      <c r="BN75" s="89">
        <f t="shared" si="697"/>
        <v>0.0863400225248432</v>
      </c>
      <c r="BO75" s="89">
        <f t="shared" si="697"/>
        <v>0.180561950141024</v>
      </c>
      <c r="BP75" s="89">
        <f t="shared" si="697"/>
        <v>0.0273554995883902</v>
      </c>
      <c r="BQ75" s="89">
        <f t="shared" si="697"/>
        <v>0.119128592305731</v>
      </c>
      <c r="BR75" s="89">
        <f t="shared" si="697"/>
        <v>0.00135606274386798</v>
      </c>
      <c r="BS75" s="89">
        <f t="shared" si="697"/>
        <v>0.260004601626568</v>
      </c>
      <c r="BT75" s="89">
        <f t="shared" si="697"/>
        <v>0.0918303392215471</v>
      </c>
      <c r="BU75" s="89">
        <f t="shared" si="697"/>
        <v>0.204697503854043</v>
      </c>
      <c r="BV75" s="89">
        <f t="shared" si="697"/>
        <v>0.0938246674338845</v>
      </c>
      <c r="BX75" s="89">
        <f t="shared" si="609"/>
        <v>0.598651183963983</v>
      </c>
      <c r="BY75" s="89">
        <f t="shared" si="610"/>
        <v>0.327046042035145</v>
      </c>
      <c r="BZ75" s="89">
        <f t="shared" si="611"/>
        <v>0.261360664370436</v>
      </c>
      <c r="CA75" s="89">
        <f t="shared" si="612"/>
        <v>0.390352510509474</v>
      </c>
      <c r="CC75" s="89">
        <f t="shared" ref="CC75:CF75" si="698">BX75/SUM(BX$72:BX$81)</f>
        <v>0.136245176300988</v>
      </c>
      <c r="CD75" s="89">
        <f t="shared" si="698"/>
        <v>0.0590081875486668</v>
      </c>
      <c r="CE75" s="89">
        <f t="shared" si="698"/>
        <v>0.0950084017210906</v>
      </c>
      <c r="CF75" s="89">
        <f t="shared" si="698"/>
        <v>0.0862395823171922</v>
      </c>
      <c r="CH75" s="89">
        <f t="shared" ref="CH75:CK75" si="699">CC75*LN(CC75)</f>
        <v>-0.271577407649815</v>
      </c>
      <c r="CI75" s="89">
        <f t="shared" si="699"/>
        <v>-0.166997836699029</v>
      </c>
      <c r="CJ75" s="89">
        <f t="shared" si="699"/>
        <v>-0.223629821338343</v>
      </c>
      <c r="CK75" s="89">
        <f t="shared" si="699"/>
        <v>-0.211340963957346</v>
      </c>
      <c r="CL75" s="109" t="s">
        <v>183</v>
      </c>
      <c r="CM75">
        <f t="shared" ref="CM75:CP75" si="700">CM74/(4-SUM($CM73:$CP73))</f>
        <v>0.0580453385190671</v>
      </c>
      <c r="CN75">
        <f t="shared" si="700"/>
        <v>0.160508210738248</v>
      </c>
      <c r="CO75">
        <f t="shared" si="700"/>
        <v>0.460524976901503</v>
      </c>
      <c r="CP75">
        <f t="shared" si="700"/>
        <v>0.320921473841181</v>
      </c>
      <c r="CR75" s="89">
        <f t="shared" ref="CR75:CU75" si="701">CM$77*BX75</f>
        <v>0.057301207907602</v>
      </c>
      <c r="CS75" s="89">
        <f t="shared" si="701"/>
        <v>0.0415661400552178</v>
      </c>
      <c r="CT75" s="89">
        <f t="shared" si="701"/>
        <v>0.0985907428312922</v>
      </c>
      <c r="CU75" s="89">
        <f t="shared" si="701"/>
        <v>0.156127765208752</v>
      </c>
      <c r="CV75" s="87">
        <f t="shared" si="616"/>
        <v>0.353585856002864</v>
      </c>
      <c r="CX75">
        <f t="shared" si="627"/>
        <v>0.0779459753694471</v>
      </c>
    </row>
    <row r="76" spans="1:102">
      <c r="A76" s="52" t="s">
        <v>115</v>
      </c>
      <c r="B76" s="53">
        <v>2016</v>
      </c>
      <c r="C76" s="52" t="s">
        <v>109</v>
      </c>
      <c r="D76">
        <v>18245</v>
      </c>
      <c r="E76">
        <v>4.286051</v>
      </c>
      <c r="F76">
        <v>200479</v>
      </c>
      <c r="G76">
        <v>2568</v>
      </c>
      <c r="H76">
        <v>2000</v>
      </c>
      <c r="I76">
        <v>14</v>
      </c>
      <c r="J76">
        <v>4518</v>
      </c>
      <c r="K76">
        <v>22.959558</v>
      </c>
      <c r="L76">
        <v>772900</v>
      </c>
      <c r="M76">
        <v>8859</v>
      </c>
      <c r="N76">
        <v>105027</v>
      </c>
      <c r="P76" s="90">
        <f t="shared" ref="P76:U76" si="702">(D76-MIN(D$72:D$81))/(MAX(D$72:D$81)-MIN(D$72:D$81))+0.001</f>
        <v>0.923340868118153</v>
      </c>
      <c r="Q76" s="91">
        <f t="shared" si="702"/>
        <v>0.498041353854046</v>
      </c>
      <c r="R76" s="91">
        <f t="shared" si="702"/>
        <v>0.686333892161103</v>
      </c>
      <c r="S76" s="91">
        <f t="shared" si="702"/>
        <v>1.001</v>
      </c>
      <c r="T76" s="91">
        <f t="shared" si="702"/>
        <v>0.756258126195029</v>
      </c>
      <c r="U76" s="91">
        <f t="shared" si="702"/>
        <v>0.626</v>
      </c>
      <c r="V76" s="108" cm="1">
        <f t="array" ref="V76">(MAX(J$72:J$81-J76)/(MAX(J$72:J$81)-MIN(J$72:J$81))+0.001)</f>
        <v>0.0751247264770241</v>
      </c>
      <c r="W76" s="108" cm="1">
        <f t="array" ref="W76">(MAX(K$72:K$81-K76)/(MAX(K$72:K$81)-MIN(K$72:K$81))+0.001)</f>
        <v>0.53958234038349</v>
      </c>
      <c r="X76" s="91">
        <f t="shared" ref="X76:Z76" si="703">(L76-MIN(L$72:L$81))/(MAX(L$72:L$81)-MIN(L$72:L$81))+0.001</f>
        <v>0.581682442812645</v>
      </c>
      <c r="Y76" s="91">
        <f t="shared" si="703"/>
        <v>0.577470588235294</v>
      </c>
      <c r="Z76" s="91">
        <f t="shared" si="703"/>
        <v>0.339523946610835</v>
      </c>
      <c r="AB76" s="89">
        <f t="shared" ref="AB76:AL76" si="704">P76/SUM(P$72:P$81)</f>
        <v>0.108965918707585</v>
      </c>
      <c r="AC76" s="89">
        <f t="shared" si="704"/>
        <v>0.152630512336915</v>
      </c>
      <c r="AD76" s="89">
        <f t="shared" si="704"/>
        <v>0.106147554874163</v>
      </c>
      <c r="AE76" s="89">
        <f t="shared" si="704"/>
        <v>0.150304357711345</v>
      </c>
      <c r="AF76" s="89">
        <f t="shared" si="704"/>
        <v>0.168721925749606</v>
      </c>
      <c r="AG76" s="89">
        <f t="shared" si="704"/>
        <v>0.104159733777038</v>
      </c>
      <c r="AH76" s="89">
        <f t="shared" si="704"/>
        <v>0.0416551908225602</v>
      </c>
      <c r="AI76" s="89">
        <f t="shared" si="704"/>
        <v>0.102296035988528</v>
      </c>
      <c r="AJ76" s="89">
        <f t="shared" si="704"/>
        <v>0.0979365069182468</v>
      </c>
      <c r="AK76" s="89">
        <f t="shared" si="704"/>
        <v>0.106498298415471</v>
      </c>
      <c r="AL76" s="89">
        <f t="shared" si="704"/>
        <v>0.0811309368210796</v>
      </c>
      <c r="AN76" s="89">
        <f t="shared" ref="AN76:AX76" si="705">AB76*LN(AB76)</f>
        <v>-0.241546944181197</v>
      </c>
      <c r="AO76" s="89">
        <f t="shared" si="705"/>
        <v>-0.286904951263915</v>
      </c>
      <c r="AP76" s="89">
        <f t="shared" si="705"/>
        <v>-0.238081017861732</v>
      </c>
      <c r="AQ76" s="89">
        <f t="shared" si="705"/>
        <v>-0.284840734548194</v>
      </c>
      <c r="AR76" s="89">
        <f t="shared" si="705"/>
        <v>-0.300241228546395</v>
      </c>
      <c r="AS76" s="89">
        <f t="shared" si="705"/>
        <v>-0.235591574862671</v>
      </c>
      <c r="AT76" s="89">
        <f t="shared" si="705"/>
        <v>-0.132393913011133</v>
      </c>
      <c r="AU76" s="89">
        <f t="shared" si="705"/>
        <v>-0.233223132096846</v>
      </c>
      <c r="AV76" s="89">
        <f t="shared" si="705"/>
        <v>-0.227549195983921</v>
      </c>
      <c r="AW76" s="89">
        <f t="shared" si="705"/>
        <v>-0.238516386977886</v>
      </c>
      <c r="AX76" s="89">
        <f t="shared" si="705"/>
        <v>-0.203775837789357</v>
      </c>
      <c r="AY76" s="77" t="s">
        <v>184</v>
      </c>
      <c r="AZ76" s="110">
        <v>0.26049795615013</v>
      </c>
      <c r="BA76" s="110">
        <v>0.633345720302242</v>
      </c>
      <c r="BB76" s="110">
        <v>0.106156323547628</v>
      </c>
      <c r="BC76" s="110">
        <v>0.0806878306878307</v>
      </c>
      <c r="BD76" s="110">
        <v>0.626984126984127</v>
      </c>
      <c r="BE76" s="110">
        <v>0.292328042328042</v>
      </c>
      <c r="BF76" s="110">
        <v>0.25</v>
      </c>
      <c r="BG76" s="110">
        <v>0.75</v>
      </c>
      <c r="BH76" s="110">
        <v>0.10958605664488</v>
      </c>
      <c r="BI76" s="110">
        <v>0.581263616557734</v>
      </c>
      <c r="BJ76" s="110">
        <v>0.309150326797386</v>
      </c>
      <c r="BL76" s="89">
        <f t="shared" ref="BL76:BV76" si="706">AZ$77*P76</f>
        <v>0.182718466616963</v>
      </c>
      <c r="BM76" s="89">
        <f t="shared" si="706"/>
        <v>0.333460359201917</v>
      </c>
      <c r="BN76" s="89">
        <f t="shared" si="706"/>
        <v>0.0909859544809618</v>
      </c>
      <c r="BO76" s="89">
        <f t="shared" si="706"/>
        <v>0.180561950141024</v>
      </c>
      <c r="BP76" s="89">
        <f t="shared" si="706"/>
        <v>0.459963833851925</v>
      </c>
      <c r="BQ76" s="89">
        <f t="shared" si="706"/>
        <v>0.132341612747804</v>
      </c>
      <c r="BR76" s="89">
        <f t="shared" si="706"/>
        <v>0.0385719520484469</v>
      </c>
      <c r="BS76" s="89">
        <f t="shared" si="706"/>
        <v>0.262539812104522</v>
      </c>
      <c r="BT76" s="89">
        <f t="shared" si="706"/>
        <v>0.122766721061682</v>
      </c>
      <c r="BU76" s="89">
        <f t="shared" si="706"/>
        <v>0.250656778762023</v>
      </c>
      <c r="BV76" s="89">
        <f t="shared" si="706"/>
        <v>0.120492173182228</v>
      </c>
      <c r="BX76" s="89">
        <f t="shared" si="609"/>
        <v>0.607164780299841</v>
      </c>
      <c r="BY76" s="89">
        <f t="shared" si="610"/>
        <v>0.772867396740754</v>
      </c>
      <c r="BZ76" s="89">
        <f t="shared" si="611"/>
        <v>0.301111764152968</v>
      </c>
      <c r="CA76" s="89">
        <f t="shared" si="612"/>
        <v>0.493915673005933</v>
      </c>
      <c r="CC76" s="89">
        <f t="shared" ref="CC76:CF76" si="707">BX76/SUM(BX$72:BX$81)</f>
        <v>0.138182759429202</v>
      </c>
      <c r="CD76" s="89">
        <f t="shared" si="707"/>
        <v>0.139446739710818</v>
      </c>
      <c r="CE76" s="89">
        <f t="shared" si="707"/>
        <v>0.109458504478869</v>
      </c>
      <c r="CF76" s="89">
        <f t="shared" si="707"/>
        <v>0.109119527076572</v>
      </c>
      <c r="CH76" s="89">
        <f t="shared" ref="CH76:CK76" si="708">CC76*LN(CC76)</f>
        <v>-0.2734882948947</v>
      </c>
      <c r="CI76" s="89">
        <f t="shared" si="708"/>
        <v>-0.274720193367599</v>
      </c>
      <c r="CJ76" s="89">
        <f t="shared" si="708"/>
        <v>-0.242145171493848</v>
      </c>
      <c r="CK76" s="89">
        <f t="shared" si="708"/>
        <v>-0.241733734354651</v>
      </c>
      <c r="CL76" s="77" t="s">
        <v>184</v>
      </c>
      <c r="CM76" s="111">
        <v>0.133389037433155</v>
      </c>
      <c r="CN76" s="111">
        <v>0.0936831550802139</v>
      </c>
      <c r="CO76" s="111">
        <v>0.293917112299465</v>
      </c>
      <c r="CP76" s="111">
        <v>0.479010695187166</v>
      </c>
      <c r="CR76" s="89">
        <f t="shared" ref="CR76:CU76" si="709">CM$77*BX76</f>
        <v>0.0581161054084341</v>
      </c>
      <c r="CS76" s="89">
        <f t="shared" si="709"/>
        <v>0.0982281095870455</v>
      </c>
      <c r="CT76" s="89">
        <f t="shared" si="709"/>
        <v>0.113585694215277</v>
      </c>
      <c r="CU76" s="89">
        <f t="shared" si="709"/>
        <v>0.197549517812366</v>
      </c>
      <c r="CV76" s="87">
        <f t="shared" si="616"/>
        <v>0.467479427023123</v>
      </c>
      <c r="CX76">
        <f t="shared" si="627"/>
        <v>0.105906901901161</v>
      </c>
    </row>
    <row r="77" spans="1:102">
      <c r="A77" s="52" t="s">
        <v>115</v>
      </c>
      <c r="B77" s="53">
        <v>2017</v>
      </c>
      <c r="C77" s="52" t="s">
        <v>109</v>
      </c>
      <c r="D77">
        <v>18216</v>
      </c>
      <c r="E77">
        <v>3.1020531</v>
      </c>
      <c r="F77">
        <v>201731</v>
      </c>
      <c r="G77">
        <v>2568</v>
      </c>
      <c r="H77">
        <v>2160</v>
      </c>
      <c r="I77">
        <v>15</v>
      </c>
      <c r="J77">
        <v>4387</v>
      </c>
      <c r="K77">
        <v>20.83717</v>
      </c>
      <c r="L77">
        <v>875200</v>
      </c>
      <c r="M77">
        <v>9588</v>
      </c>
      <c r="N77">
        <v>109182</v>
      </c>
      <c r="P77" s="90">
        <f t="shared" ref="P77:U77" si="710">(D77-MIN(D$72:D$81))/(MAX(D$72:D$81)-MIN(D$72:D$81))+0.001</f>
        <v>0.921330051310498</v>
      </c>
      <c r="Q77" s="91">
        <f t="shared" si="710"/>
        <v>0.00695997165327234</v>
      </c>
      <c r="R77" s="91">
        <f t="shared" si="710"/>
        <v>0.691916224880617</v>
      </c>
      <c r="S77" s="91">
        <f t="shared" si="710"/>
        <v>1.001</v>
      </c>
      <c r="T77" s="91">
        <f t="shared" si="710"/>
        <v>0.817443594646271</v>
      </c>
      <c r="U77" s="91">
        <f t="shared" si="710"/>
        <v>0.6885</v>
      </c>
      <c r="V77" s="108" cm="1">
        <f t="array" ref="V77">(MAX(J$72:J$81-J77)/(MAX(J$72:J$81)-MIN(J$72:J$81))+0.001)</f>
        <v>0.110956236323851</v>
      </c>
      <c r="W77" s="108" cm="1">
        <f t="array" ref="W77">(MAX(K$72:K$81-K77)/(MAX(K$72:K$81)-MIN(K$72:K$81))+0.001)</f>
        <v>0.69297417359538</v>
      </c>
      <c r="X77" s="91">
        <f t="shared" ref="X77:Z77" si="711">(L77-MIN(L$72:L$81))/(MAX(L$72:L$81)-MIN(L$72:L$81))+0.001</f>
        <v>0.741886903167914</v>
      </c>
      <c r="Y77" s="91">
        <f t="shared" si="711"/>
        <v>0.683352941176471</v>
      </c>
      <c r="Z77" s="91">
        <f t="shared" si="711"/>
        <v>0.407487176131903</v>
      </c>
      <c r="AB77" s="89">
        <f t="shared" ref="AB77:AL77" si="712">P77/SUM(P$72:P$81)</f>
        <v>0.108728616852589</v>
      </c>
      <c r="AC77" s="89">
        <f t="shared" si="712"/>
        <v>0.00213296352013507</v>
      </c>
      <c r="AD77" s="89">
        <f t="shared" si="712"/>
        <v>0.107010911580626</v>
      </c>
      <c r="AE77" s="89">
        <f t="shared" si="712"/>
        <v>0.150304357711345</v>
      </c>
      <c r="AF77" s="89">
        <f t="shared" si="712"/>
        <v>0.182372463452818</v>
      </c>
      <c r="AG77" s="89">
        <f t="shared" si="712"/>
        <v>0.114559068219634</v>
      </c>
      <c r="AH77" s="89">
        <f t="shared" si="712"/>
        <v>0.0615230618967599</v>
      </c>
      <c r="AI77" s="89">
        <f t="shared" si="712"/>
        <v>0.131376632806129</v>
      </c>
      <c r="AJ77" s="89">
        <f t="shared" si="712"/>
        <v>0.124909755696483</v>
      </c>
      <c r="AK77" s="89">
        <f t="shared" si="712"/>
        <v>0.126025336935166</v>
      </c>
      <c r="AL77" s="89">
        <f t="shared" si="712"/>
        <v>0.0973710887616741</v>
      </c>
      <c r="AN77" s="89">
        <f t="shared" ref="AN77:AX77" si="713">AB77*LN(AB77)</f>
        <v>-0.241257955658893</v>
      </c>
      <c r="AO77" s="89">
        <f t="shared" si="713"/>
        <v>-0.0131182438357835</v>
      </c>
      <c r="AP77" s="89">
        <f t="shared" si="713"/>
        <v>-0.239150604006783</v>
      </c>
      <c r="AQ77" s="89">
        <f t="shared" si="713"/>
        <v>-0.284840734548194</v>
      </c>
      <c r="AR77" s="89">
        <f t="shared" si="713"/>
        <v>-0.310343983493262</v>
      </c>
      <c r="AS77" s="89">
        <f t="shared" si="713"/>
        <v>-0.248211090248708</v>
      </c>
      <c r="AT77" s="89">
        <f t="shared" si="713"/>
        <v>-0.171547410315233</v>
      </c>
      <c r="AU77" s="89">
        <f t="shared" si="713"/>
        <v>-0.266653446504934</v>
      </c>
      <c r="AV77" s="89">
        <f t="shared" si="713"/>
        <v>-0.259832746675884</v>
      </c>
      <c r="AW77" s="89">
        <f t="shared" si="713"/>
        <v>-0.261032790179931</v>
      </c>
      <c r="AX77" s="89">
        <f t="shared" si="713"/>
        <v>-0.226799265979399</v>
      </c>
      <c r="AY77" s="77" t="s">
        <v>185</v>
      </c>
      <c r="AZ77">
        <f t="shared" ref="AZ77:BJ77" si="714">AVERAGE(AZ75:AZ76)</f>
        <v>0.197888421195261</v>
      </c>
      <c r="BA77">
        <f t="shared" si="714"/>
        <v>0.669543516058386</v>
      </c>
      <c r="BB77">
        <f t="shared" si="714"/>
        <v>0.132568062746353</v>
      </c>
      <c r="BC77">
        <f t="shared" si="714"/>
        <v>0.180381568572452</v>
      </c>
      <c r="BD77">
        <f t="shared" si="714"/>
        <v>0.608210104354379</v>
      </c>
      <c r="BE77">
        <f t="shared" si="714"/>
        <v>0.211408327073169</v>
      </c>
      <c r="BF77">
        <f t="shared" si="714"/>
        <v>0.513438835085058</v>
      </c>
      <c r="BG77">
        <f t="shared" si="714"/>
        <v>0.486561164914942</v>
      </c>
      <c r="BH77">
        <f t="shared" si="714"/>
        <v>0.211054541148019</v>
      </c>
      <c r="BI77">
        <f t="shared" si="714"/>
        <v>0.434059818575368</v>
      </c>
      <c r="BJ77">
        <f t="shared" si="714"/>
        <v>0.354885640276612</v>
      </c>
      <c r="BL77" s="89">
        <f t="shared" ref="BL77:BV77" si="715">AZ$77*P77</f>
        <v>0.182320549253583</v>
      </c>
      <c r="BM77" s="89">
        <f t="shared" si="715"/>
        <v>0.00466000389239866</v>
      </c>
      <c r="BN77" s="89">
        <f t="shared" si="715"/>
        <v>0.0917259935151934</v>
      </c>
      <c r="BO77" s="89">
        <f t="shared" si="715"/>
        <v>0.180561950141024</v>
      </c>
      <c r="BP77" s="89">
        <f t="shared" si="715"/>
        <v>0.497177454003627</v>
      </c>
      <c r="BQ77" s="89">
        <f t="shared" si="715"/>
        <v>0.145554633189877</v>
      </c>
      <c r="BR77" s="89">
        <f t="shared" si="715"/>
        <v>0.0569692407235405</v>
      </c>
      <c r="BS77" s="89">
        <f t="shared" si="715"/>
        <v>0.337174321160537</v>
      </c>
      <c r="BT77" s="89">
        <f t="shared" si="715"/>
        <v>0.156578599931829</v>
      </c>
      <c r="BU77" s="89">
        <f t="shared" si="715"/>
        <v>0.296616053670003</v>
      </c>
      <c r="BV77" s="89">
        <f t="shared" si="715"/>
        <v>0.144611347406079</v>
      </c>
      <c r="BX77" s="89">
        <f t="shared" si="609"/>
        <v>0.278706546661175</v>
      </c>
      <c r="BY77" s="89">
        <f t="shared" si="610"/>
        <v>0.823294037334528</v>
      </c>
      <c r="BZ77" s="89">
        <f t="shared" si="611"/>
        <v>0.394143561884078</v>
      </c>
      <c r="CA77" s="89">
        <f t="shared" si="612"/>
        <v>0.597806001007911</v>
      </c>
      <c r="CC77" s="89">
        <f t="shared" ref="CC77:CF77" si="716">BX77/SUM(BX$72:BX$81)</f>
        <v>0.0634299632294317</v>
      </c>
      <c r="CD77" s="89">
        <f t="shared" si="716"/>
        <v>0.148545105944179</v>
      </c>
      <c r="CE77" s="89">
        <f t="shared" si="716"/>
        <v>0.143276915650127</v>
      </c>
      <c r="CF77" s="89">
        <f t="shared" si="716"/>
        <v>0.132071751674777</v>
      </c>
      <c r="CH77" s="89">
        <f t="shared" ref="CH77:CK77" si="717">CC77*LN(CC77)</f>
        <v>-0.174928352881833</v>
      </c>
      <c r="CI77" s="89">
        <f t="shared" si="717"/>
        <v>-0.283255704554016</v>
      </c>
      <c r="CJ77" s="89">
        <f t="shared" si="717"/>
        <v>-0.278383615366932</v>
      </c>
      <c r="CK77" s="89">
        <f t="shared" si="717"/>
        <v>-0.267367365666517</v>
      </c>
      <c r="CL77" s="77" t="s">
        <v>185</v>
      </c>
      <c r="CM77">
        <f t="shared" ref="CM77:CP77" si="718">AVERAGE(CM75:CM76)</f>
        <v>0.0957171879761111</v>
      </c>
      <c r="CN77">
        <f t="shared" si="718"/>
        <v>0.127095682909231</v>
      </c>
      <c r="CO77">
        <f t="shared" si="718"/>
        <v>0.377221044600484</v>
      </c>
      <c r="CP77">
        <f t="shared" si="718"/>
        <v>0.399966084514174</v>
      </c>
      <c r="CR77" s="89">
        <f t="shared" ref="CR77:CU77" si="719">CM$77*BX77</f>
        <v>0.0266770069169405</v>
      </c>
      <c r="CS77" s="89">
        <f t="shared" si="719"/>
        <v>0.10463711791013</v>
      </c>
      <c r="CT77" s="89">
        <f t="shared" si="719"/>
        <v>0.148679246136467</v>
      </c>
      <c r="CU77" s="89">
        <f t="shared" si="719"/>
        <v>0.23910212552221</v>
      </c>
      <c r="CV77" s="87">
        <f t="shared" si="616"/>
        <v>0.519095496485748</v>
      </c>
      <c r="CX77">
        <f t="shared" si="627"/>
        <v>0.126658182023298</v>
      </c>
    </row>
    <row r="78" spans="1:102">
      <c r="A78" s="52" t="s">
        <v>115</v>
      </c>
      <c r="B78" s="53">
        <v>2018</v>
      </c>
      <c r="C78" s="52" t="s">
        <v>109</v>
      </c>
      <c r="D78">
        <v>18599</v>
      </c>
      <c r="E78">
        <v>3.0972633</v>
      </c>
      <c r="F78">
        <v>224838</v>
      </c>
      <c r="G78">
        <v>2568</v>
      </c>
      <c r="H78">
        <v>2320</v>
      </c>
      <c r="I78">
        <v>16</v>
      </c>
      <c r="J78">
        <v>4377</v>
      </c>
      <c r="K78">
        <v>19.416515</v>
      </c>
      <c r="L78">
        <v>996248</v>
      </c>
      <c r="M78">
        <v>10317</v>
      </c>
      <c r="N78">
        <v>106890</v>
      </c>
      <c r="P78" s="90">
        <f t="shared" ref="P78:U78" si="720">(D78-MIN(D$72:D$81))/(MAX(D$72:D$81)-MIN(D$72:D$81))+0.001</f>
        <v>0.947886700873665</v>
      </c>
      <c r="Q78" s="91">
        <f t="shared" si="720"/>
        <v>0.00497332826102869</v>
      </c>
      <c r="R78" s="91">
        <f t="shared" si="720"/>
        <v>0.794944149920412</v>
      </c>
      <c r="S78" s="91">
        <f t="shared" si="720"/>
        <v>1.001</v>
      </c>
      <c r="T78" s="91">
        <f t="shared" si="720"/>
        <v>0.878629063097514</v>
      </c>
      <c r="U78" s="91">
        <f t="shared" si="720"/>
        <v>0.751</v>
      </c>
      <c r="V78" s="108" cm="1">
        <f t="array" ref="V78">(MAX(J$72:J$81-J78)/(MAX(J$72:J$81)-MIN(J$72:J$81))+0.001)</f>
        <v>0.113691466083151</v>
      </c>
      <c r="W78" s="108" cm="1">
        <f t="array" ref="W78">(MAX(K$72:K$81-K78)/(MAX(K$72:K$81)-MIN(K$72:K$81))+0.001)</f>
        <v>0.795649497245739</v>
      </c>
      <c r="X78" s="91">
        <f t="shared" ref="X78:Z78" si="721">(L78-MIN(L$72:L$81))/(MAX(L$72:L$81)-MIN(L$72:L$81))+0.001</f>
        <v>0.931451219072944</v>
      </c>
      <c r="Y78" s="91">
        <f t="shared" si="721"/>
        <v>0.789235294117647</v>
      </c>
      <c r="Z78" s="91">
        <f t="shared" si="721"/>
        <v>0.369996990316671</v>
      </c>
      <c r="AB78" s="89">
        <f t="shared" ref="AB78:AL78" si="722">P78/SUM(P$72:P$81)</f>
        <v>0.111862637903063</v>
      </c>
      <c r="AC78" s="89">
        <f t="shared" si="722"/>
        <v>0.00152413375842465</v>
      </c>
      <c r="AD78" s="89">
        <f t="shared" si="722"/>
        <v>0.122945083638336</v>
      </c>
      <c r="AE78" s="89">
        <f t="shared" si="722"/>
        <v>0.150304357711345</v>
      </c>
      <c r="AF78" s="89">
        <f t="shared" si="722"/>
        <v>0.19602300115603</v>
      </c>
      <c r="AG78" s="89">
        <f t="shared" si="722"/>
        <v>0.12495840266223</v>
      </c>
      <c r="AH78" s="89">
        <f t="shared" si="722"/>
        <v>0.0630396932764698</v>
      </c>
      <c r="AI78" s="89">
        <f t="shared" si="722"/>
        <v>0.15084220426239</v>
      </c>
      <c r="AJ78" s="89">
        <f t="shared" si="722"/>
        <v>0.156826254407216</v>
      </c>
      <c r="AK78" s="89">
        <f t="shared" si="722"/>
        <v>0.145552375454861</v>
      </c>
      <c r="AL78" s="89">
        <f t="shared" si="722"/>
        <v>0.0884126222760321</v>
      </c>
      <c r="AN78" s="89">
        <f t="shared" ref="AN78:AX78" si="723">AB78*LN(AB78)</f>
        <v>-0.24503327463885</v>
      </c>
      <c r="AO78" s="89">
        <f t="shared" si="723"/>
        <v>-0.00988603308489913</v>
      </c>
      <c r="AP78" s="89">
        <f t="shared" si="723"/>
        <v>-0.257695046573724</v>
      </c>
      <c r="AQ78" s="89">
        <f t="shared" si="723"/>
        <v>-0.284840734548194</v>
      </c>
      <c r="AR78" s="89">
        <f t="shared" si="723"/>
        <v>-0.319424042583883</v>
      </c>
      <c r="AS78" s="89">
        <f t="shared" si="723"/>
        <v>-0.259885283893445</v>
      </c>
      <c r="AT78" s="89">
        <f t="shared" si="723"/>
        <v>-0.174241125882877</v>
      </c>
      <c r="AU78" s="89">
        <f t="shared" si="723"/>
        <v>-0.285321196060635</v>
      </c>
      <c r="AV78" s="89">
        <f t="shared" si="723"/>
        <v>-0.290538945168136</v>
      </c>
      <c r="AW78" s="89">
        <f t="shared" si="723"/>
        <v>-0.280511345446408</v>
      </c>
      <c r="AX78" s="89">
        <f t="shared" si="723"/>
        <v>-0.214466081537148</v>
      </c>
      <c r="BL78" s="89">
        <f t="shared" ref="BL78:BV78" si="724">AZ$77*P78</f>
        <v>0.187575802707874</v>
      </c>
      <c r="BM78" s="89">
        <f t="shared" si="724"/>
        <v>0.00332985969040169</v>
      </c>
      <c r="BN78" s="89">
        <f t="shared" si="724"/>
        <v>0.105384205946496</v>
      </c>
      <c r="BO78" s="89">
        <f t="shared" si="724"/>
        <v>0.180561950141024</v>
      </c>
      <c r="BP78" s="89">
        <f t="shared" si="724"/>
        <v>0.534391074155329</v>
      </c>
      <c r="BQ78" s="89">
        <f t="shared" si="724"/>
        <v>0.15876765363195</v>
      </c>
      <c r="BR78" s="89">
        <f t="shared" si="724"/>
        <v>0.0583736139048455</v>
      </c>
      <c r="BS78" s="89">
        <f t="shared" si="724"/>
        <v>0.387132146243875</v>
      </c>
      <c r="BT78" s="89">
        <f t="shared" si="724"/>
        <v>0.196587009643203</v>
      </c>
      <c r="BU78" s="89">
        <f t="shared" si="724"/>
        <v>0.342575328577983</v>
      </c>
      <c r="BV78" s="89">
        <f t="shared" si="724"/>
        <v>0.131306618808951</v>
      </c>
      <c r="BX78" s="89">
        <f t="shared" si="609"/>
        <v>0.296289868344771</v>
      </c>
      <c r="BY78" s="89">
        <f t="shared" si="610"/>
        <v>0.873720677928303</v>
      </c>
      <c r="BZ78" s="89">
        <f t="shared" si="611"/>
        <v>0.44550576014872</v>
      </c>
      <c r="CA78" s="89">
        <f t="shared" si="612"/>
        <v>0.670468957030138</v>
      </c>
      <c r="CC78" s="89">
        <f t="shared" ref="CC78:CF78" si="725">BX78/SUM(BX$72:BX$81)</f>
        <v>0.0674316971721856</v>
      </c>
      <c r="CD78" s="89">
        <f t="shared" si="725"/>
        <v>0.157643472177539</v>
      </c>
      <c r="CE78" s="89">
        <f t="shared" si="725"/>
        <v>0.161947821533229</v>
      </c>
      <c r="CF78" s="89">
        <f t="shared" si="725"/>
        <v>0.148124992805751</v>
      </c>
      <c r="CH78" s="89">
        <f t="shared" ref="CH78:CK78" si="726">CC78*LN(CC78)</f>
        <v>-0.181839017739693</v>
      </c>
      <c r="CI78" s="89">
        <f t="shared" si="726"/>
        <v>-0.291233593162448</v>
      </c>
      <c r="CJ78" s="89">
        <f t="shared" si="726"/>
        <v>-0.294822945847301</v>
      </c>
      <c r="CK78" s="89">
        <f t="shared" si="726"/>
        <v>-0.282874123331012</v>
      </c>
      <c r="CR78" s="89">
        <f t="shared" ref="CR78:CU78" si="727">CM$77*BX78</f>
        <v>0.0283600330237736</v>
      </c>
      <c r="CS78" s="89">
        <f t="shared" si="727"/>
        <v>0.111046126233214</v>
      </c>
      <c r="CT78" s="89">
        <f t="shared" si="727"/>
        <v>0.168054148218833</v>
      </c>
      <c r="CU78" s="89">
        <f t="shared" si="727"/>
        <v>0.268164843531646</v>
      </c>
      <c r="CV78" s="87">
        <f t="shared" si="616"/>
        <v>0.575625151007466</v>
      </c>
      <c r="CX78">
        <f t="shared" si="627"/>
        <v>0.139550137226023</v>
      </c>
    </row>
    <row r="79" spans="1:102">
      <c r="A79" s="52" t="s">
        <v>115</v>
      </c>
      <c r="B79" s="53">
        <v>2019</v>
      </c>
      <c r="C79" s="52" t="s">
        <v>109</v>
      </c>
      <c r="D79">
        <v>18982</v>
      </c>
      <c r="E79">
        <v>3.0924734</v>
      </c>
      <c r="F79">
        <v>247945</v>
      </c>
      <c r="G79">
        <v>264</v>
      </c>
      <c r="H79">
        <v>2480</v>
      </c>
      <c r="I79">
        <v>18</v>
      </c>
      <c r="J79">
        <v>4089</v>
      </c>
      <c r="K79">
        <v>17.995861</v>
      </c>
      <c r="L79">
        <v>1038998</v>
      </c>
      <c r="M79">
        <v>11046</v>
      </c>
      <c r="N79">
        <v>119373</v>
      </c>
      <c r="P79" s="90">
        <f t="shared" ref="P79:U79" si="728">(D79-MIN(D$72:D$81))/(MAX(D$72:D$81)-MIN(D$72:D$81))+0.001</f>
        <v>0.974443350436833</v>
      </c>
      <c r="Q79" s="91">
        <f t="shared" si="728"/>
        <v>0.00298664339224346</v>
      </c>
      <c r="R79" s="91">
        <f t="shared" si="728"/>
        <v>0.897972074960206</v>
      </c>
      <c r="S79" s="91">
        <f t="shared" si="728"/>
        <v>0.0805045944866161</v>
      </c>
      <c r="T79" s="91">
        <f t="shared" si="728"/>
        <v>0.939814531548757</v>
      </c>
      <c r="U79" s="91">
        <f t="shared" si="728"/>
        <v>0.876</v>
      </c>
      <c r="V79" s="108" cm="1">
        <f t="array" ref="V79">(MAX(J$72:J$81-J79)/(MAX(J$72:J$81)-MIN(J$72:J$81))+0.001)</f>
        <v>0.192466083150985</v>
      </c>
      <c r="W79" s="108" cm="1">
        <f t="array" ref="W79">(MAX(K$72:K$81-K79)/(MAX(K$72:K$81)-MIN(K$72:K$81))+0.001)</f>
        <v>0.89832474862287</v>
      </c>
      <c r="X79" s="91">
        <f t="shared" ref="X79:Z79" si="729">(L79-MIN(L$72:L$81))/(MAX(L$72:L$81)-MIN(L$72:L$81))+0.001</f>
        <v>0.998398830804984</v>
      </c>
      <c r="Y79" s="91">
        <f t="shared" si="729"/>
        <v>0.895117647058824</v>
      </c>
      <c r="Z79" s="91">
        <f t="shared" si="729"/>
        <v>0.574181104422926</v>
      </c>
      <c r="AB79" s="89">
        <f t="shared" ref="AB79:AL79" si="730">P79/SUM(P$72:P$81)</f>
        <v>0.114996658953538</v>
      </c>
      <c r="AC79" s="89">
        <f t="shared" si="730"/>
        <v>0.000915291285750083</v>
      </c>
      <c r="AD79" s="89">
        <f t="shared" si="730"/>
        <v>0.138879255696046</v>
      </c>
      <c r="AE79" s="89">
        <f t="shared" si="730"/>
        <v>0.0120881032638593</v>
      </c>
      <c r="AF79" s="89">
        <f t="shared" si="730"/>
        <v>0.209673538859242</v>
      </c>
      <c r="AG79" s="89">
        <f t="shared" si="730"/>
        <v>0.145757071547421</v>
      </c>
      <c r="AH79" s="89">
        <f t="shared" si="730"/>
        <v>0.106718677012115</v>
      </c>
      <c r="AI79" s="89">
        <f t="shared" si="730"/>
        <v>0.170307762016821</v>
      </c>
      <c r="AJ79" s="89">
        <f t="shared" si="730"/>
        <v>0.168098066579939</v>
      </c>
      <c r="AK79" s="89">
        <f t="shared" si="730"/>
        <v>0.165079413974556</v>
      </c>
      <c r="AL79" s="89">
        <f t="shared" si="730"/>
        <v>0.137203432546656</v>
      </c>
      <c r="AN79" s="89">
        <f t="shared" ref="AN79:AX79" si="731">AB79*LN(AB79)</f>
        <v>-0.248720777226465</v>
      </c>
      <c r="AO79" s="89">
        <f t="shared" si="731"/>
        <v>-0.0064036233146449</v>
      </c>
      <c r="AP79" s="89">
        <f t="shared" si="731"/>
        <v>-0.274168536436384</v>
      </c>
      <c r="AQ79" s="89">
        <f t="shared" si="731"/>
        <v>-0.0533754250505063</v>
      </c>
      <c r="AR79" s="89">
        <f t="shared" si="731"/>
        <v>-0.327552743546055</v>
      </c>
      <c r="AS79" s="89">
        <f t="shared" si="731"/>
        <v>-0.280700999742986</v>
      </c>
      <c r="AT79" s="89">
        <f t="shared" si="731"/>
        <v>-0.23878934621659</v>
      </c>
      <c r="AU79" s="89">
        <f t="shared" si="731"/>
        <v>-0.301469963710188</v>
      </c>
      <c r="AV79" s="89">
        <f t="shared" si="731"/>
        <v>-0.29975377344477</v>
      </c>
      <c r="AW79" s="89">
        <f t="shared" si="731"/>
        <v>-0.297362273634135</v>
      </c>
      <c r="AX79" s="89">
        <f t="shared" si="731"/>
        <v>-0.272525880869568</v>
      </c>
      <c r="BL79" s="89">
        <f t="shared" ref="BL79:BV79" si="732">AZ$77*P79</f>
        <v>0.192831056162165</v>
      </c>
      <c r="BM79" s="89">
        <f t="shared" si="732"/>
        <v>0.00199968771805523</v>
      </c>
      <c r="BN79" s="89">
        <f t="shared" si="732"/>
        <v>0.119042418377797</v>
      </c>
      <c r="BO79" s="89">
        <f t="shared" si="732"/>
        <v>0.014521545030785</v>
      </c>
      <c r="BP79" s="89">
        <f t="shared" si="732"/>
        <v>0.571604694307031</v>
      </c>
      <c r="BQ79" s="89">
        <f t="shared" si="732"/>
        <v>0.185193694516096</v>
      </c>
      <c r="BR79" s="89">
        <f t="shared" si="732"/>
        <v>0.0988195615264257</v>
      </c>
      <c r="BS79" s="89">
        <f t="shared" si="732"/>
        <v>0.437089936161866</v>
      </c>
      <c r="BT79" s="89">
        <f t="shared" si="732"/>
        <v>0.210716607118265</v>
      </c>
      <c r="BU79" s="89">
        <f t="shared" si="732"/>
        <v>0.388534603485964</v>
      </c>
      <c r="BV79" s="89">
        <f t="shared" si="732"/>
        <v>0.203768628877862</v>
      </c>
      <c r="BX79" s="89">
        <f t="shared" si="609"/>
        <v>0.313873162258018</v>
      </c>
      <c r="BY79" s="89">
        <f t="shared" si="610"/>
        <v>0.771319933853912</v>
      </c>
      <c r="BZ79" s="89">
        <f t="shared" si="611"/>
        <v>0.535909497688292</v>
      </c>
      <c r="CA79" s="89">
        <f t="shared" si="612"/>
        <v>0.803019839482091</v>
      </c>
      <c r="CC79" s="89">
        <f t="shared" ref="CC79:CF79" si="733">BX79/SUM(BX$72:BX$81)</f>
        <v>0.0714334247947715</v>
      </c>
      <c r="CD79" s="89">
        <f t="shared" si="733"/>
        <v>0.139167534435368</v>
      </c>
      <c r="CE79" s="89">
        <f t="shared" si="733"/>
        <v>0.194810894612482</v>
      </c>
      <c r="CF79" s="89">
        <f t="shared" si="733"/>
        <v>0.177409120435703</v>
      </c>
      <c r="CH79" s="89">
        <f t="shared" ref="CH79:CK79" si="734">CC79*LN(CC79)</f>
        <v>-0.18851204975308</v>
      </c>
      <c r="CI79" s="89">
        <f t="shared" si="734"/>
        <v>-0.274449064291358</v>
      </c>
      <c r="CJ79" s="89">
        <f t="shared" si="734"/>
        <v>-0.318657238030961</v>
      </c>
      <c r="CK79" s="89">
        <f t="shared" si="734"/>
        <v>-0.306793024034523</v>
      </c>
      <c r="CR79" s="89">
        <f t="shared" ref="CR79:CU79" si="735">CM$77*BX79</f>
        <v>0.0300430564725071</v>
      </c>
      <c r="CS79" s="89">
        <f t="shared" si="735"/>
        <v>0.0980314337346656</v>
      </c>
      <c r="CT79" s="89">
        <f t="shared" si="735"/>
        <v>0.202156340529298</v>
      </c>
      <c r="CU79" s="89">
        <f t="shared" si="735"/>
        <v>0.321180700984852</v>
      </c>
      <c r="CV79" s="87">
        <f t="shared" si="616"/>
        <v>0.651411531721323</v>
      </c>
      <c r="CX79">
        <f t="shared" si="627"/>
        <v>0.150093887131982</v>
      </c>
    </row>
    <row r="80" spans="1:102">
      <c r="A80" s="52" t="s">
        <v>115</v>
      </c>
      <c r="B80" s="53">
        <v>2020</v>
      </c>
      <c r="C80" s="52" t="s">
        <v>109</v>
      </c>
      <c r="D80">
        <v>19365</v>
      </c>
      <c r="E80">
        <v>3.0876836</v>
      </c>
      <c r="F80">
        <v>271052</v>
      </c>
      <c r="G80">
        <v>270</v>
      </c>
      <c r="H80">
        <v>2640</v>
      </c>
      <c r="I80">
        <v>20</v>
      </c>
      <c r="J80">
        <v>3936</v>
      </c>
      <c r="K80">
        <v>16.575207</v>
      </c>
      <c r="L80">
        <v>890956</v>
      </c>
      <c r="M80">
        <v>11775</v>
      </c>
      <c r="N80">
        <v>137392</v>
      </c>
      <c r="P80" s="90">
        <f t="shared" ref="P80:U80" si="736">(D80-MIN(D$72:D$81))/(MAX(D$72:D$81)-MIN(D$72:D$81))+0.001</f>
        <v>1.001</v>
      </c>
      <c r="Q80" s="91">
        <f t="shared" si="736"/>
        <v>0.001</v>
      </c>
      <c r="R80" s="91">
        <f t="shared" si="736"/>
        <v>1.001</v>
      </c>
      <c r="S80" s="91">
        <f t="shared" si="736"/>
        <v>0.0829017179384738</v>
      </c>
      <c r="T80" s="91">
        <f t="shared" si="736"/>
        <v>1.001</v>
      </c>
      <c r="U80" s="91">
        <f t="shared" si="736"/>
        <v>1.001</v>
      </c>
      <c r="V80" s="108" cm="1">
        <f t="array" ref="V80">(MAX(J$72:J$81-J80)/(MAX(J$72:J$81)-MIN(J$72:J$81))+0.001)</f>
        <v>0.234315098468271</v>
      </c>
      <c r="W80" s="108" cm="1">
        <f t="array" ref="W80">(MAX(K$72:K$81-K80)/(MAX(K$72:K$81)-MIN(K$72:K$81))+0.001)</f>
        <v>1.001</v>
      </c>
      <c r="X80" s="91">
        <f t="shared" ref="X80:Z80" si="737">(L80-MIN(L$72:L$81))/(MAX(L$72:L$81)-MIN(L$72:L$81))+0.001</f>
        <v>0.766561208909435</v>
      </c>
      <c r="Y80" s="91">
        <f t="shared" si="737"/>
        <v>1.001</v>
      </c>
      <c r="Z80" s="91">
        <f t="shared" si="737"/>
        <v>0.868917429992149</v>
      </c>
      <c r="AB80" s="89">
        <f t="shared" ref="AB80:AL80" si="738">P80/SUM(P$72:P$81)</f>
        <v>0.118130680004013</v>
      </c>
      <c r="AC80" s="89">
        <f t="shared" si="738"/>
        <v>0.000306461524039718</v>
      </c>
      <c r="AD80" s="89">
        <f t="shared" si="738"/>
        <v>0.154813427753756</v>
      </c>
      <c r="AE80" s="89">
        <f t="shared" si="738"/>
        <v>0.0124480414264829</v>
      </c>
      <c r="AF80" s="89">
        <f t="shared" si="738"/>
        <v>0.223324076562453</v>
      </c>
      <c r="AG80" s="89">
        <f t="shared" si="738"/>
        <v>0.166555740432612</v>
      </c>
      <c r="AH80" s="89">
        <f t="shared" si="738"/>
        <v>0.129923137121676</v>
      </c>
      <c r="AI80" s="89">
        <f t="shared" si="738"/>
        <v>0.189773319771252</v>
      </c>
      <c r="AJ80" s="89">
        <f t="shared" si="738"/>
        <v>0.129064110610949</v>
      </c>
      <c r="AK80" s="89">
        <f t="shared" si="738"/>
        <v>0.184606452494251</v>
      </c>
      <c r="AL80" s="89">
        <f t="shared" si="738"/>
        <v>0.207632144416108</v>
      </c>
      <c r="AN80" s="89">
        <f t="shared" ref="AN80:AX80" si="739">AB80*LN(AB80)</f>
        <v>-0.252322857296051</v>
      </c>
      <c r="AO80" s="89">
        <f t="shared" si="739"/>
        <v>-0.00247940193575385</v>
      </c>
      <c r="AP80" s="89">
        <f t="shared" si="739"/>
        <v>-0.288809802767083</v>
      </c>
      <c r="AQ80" s="89">
        <f t="shared" si="739"/>
        <v>-0.0545994995162192</v>
      </c>
      <c r="AR80" s="89">
        <f t="shared" si="739"/>
        <v>-0.334792114190289</v>
      </c>
      <c r="AS80" s="89">
        <f t="shared" si="739"/>
        <v>-0.298538714386397</v>
      </c>
      <c r="AT80" s="89">
        <f t="shared" si="739"/>
        <v>-0.265148730614299</v>
      </c>
      <c r="AU80" s="89">
        <f t="shared" si="739"/>
        <v>-0.315389019320345</v>
      </c>
      <c r="AV80" s="89">
        <f t="shared" si="739"/>
        <v>-0.264251799155717</v>
      </c>
      <c r="AW80" s="89">
        <f t="shared" si="739"/>
        <v>-0.31189795574091</v>
      </c>
      <c r="AX80" s="89">
        <f t="shared" si="739"/>
        <v>-0.326395094394689</v>
      </c>
      <c r="BL80" s="89">
        <f t="shared" ref="BL80:BV80" si="740">AZ$77*P80</f>
        <v>0.198086309616456</v>
      </c>
      <c r="BM80" s="89">
        <f t="shared" si="740"/>
        <v>0.000669543516058386</v>
      </c>
      <c r="BN80" s="89">
        <f t="shared" si="740"/>
        <v>0.132700630809099</v>
      </c>
      <c r="BO80" s="89">
        <f t="shared" si="740"/>
        <v>0.0149539419190929</v>
      </c>
      <c r="BP80" s="89">
        <f t="shared" si="740"/>
        <v>0.608818314458733</v>
      </c>
      <c r="BQ80" s="89">
        <f t="shared" si="740"/>
        <v>0.211619735400242</v>
      </c>
      <c r="BR80" s="89">
        <f t="shared" si="740"/>
        <v>0.12030647120039</v>
      </c>
      <c r="BS80" s="89">
        <f t="shared" si="740"/>
        <v>0.487047726079857</v>
      </c>
      <c r="BT80" s="89">
        <f t="shared" si="740"/>
        <v>0.161786224208252</v>
      </c>
      <c r="BU80" s="89">
        <f t="shared" si="740"/>
        <v>0.434493878393943</v>
      </c>
      <c r="BV80" s="89">
        <f t="shared" si="740"/>
        <v>0.308366318490272</v>
      </c>
      <c r="BX80" s="89">
        <f t="shared" si="609"/>
        <v>0.331456483941614</v>
      </c>
      <c r="BY80" s="89">
        <f t="shared" si="610"/>
        <v>0.835391991778068</v>
      </c>
      <c r="BZ80" s="89">
        <f t="shared" si="611"/>
        <v>0.607354197280247</v>
      </c>
      <c r="CA80" s="89">
        <f t="shared" si="612"/>
        <v>0.904646421092467</v>
      </c>
      <c r="CC80" s="89">
        <f t="shared" ref="CC80:CF80" si="741">BX80/SUM(BX$72:BX$81)</f>
        <v>0.0754351587375254</v>
      </c>
      <c r="CD80" s="89">
        <f t="shared" si="741"/>
        <v>0.150727912867379</v>
      </c>
      <c r="CE80" s="89">
        <f t="shared" si="741"/>
        <v>0.22078208173058</v>
      </c>
      <c r="CF80" s="89">
        <f t="shared" si="741"/>
        <v>0.199861221330261</v>
      </c>
      <c r="CH80" s="89">
        <f t="shared" ref="CH80:CK80" si="742">CC80*LN(CC80)</f>
        <v>-0.194960796074147</v>
      </c>
      <c r="CI80" s="89">
        <f t="shared" si="742"/>
        <v>-0.285219259573038</v>
      </c>
      <c r="CJ80" s="89">
        <f t="shared" si="742"/>
        <v>-0.333508802611951</v>
      </c>
      <c r="CK80" s="89">
        <f t="shared" si="742"/>
        <v>-0.321802957344106</v>
      </c>
      <c r="CR80" s="89">
        <f t="shared" ref="CR80:CU80" si="743">CM$77*BX80</f>
        <v>0.0317260825793403</v>
      </c>
      <c r="CS80" s="89">
        <f t="shared" si="743"/>
        <v>0.106174715691936</v>
      </c>
      <c r="CT80" s="89">
        <f t="shared" si="743"/>
        <v>0.229106784740543</v>
      </c>
      <c r="CU80" s="89">
        <f t="shared" si="743"/>
        <v>0.361827886914115</v>
      </c>
      <c r="CV80" s="87">
        <f t="shared" si="616"/>
        <v>0.728835469925934</v>
      </c>
      <c r="CX80">
        <f t="shared" si="627"/>
        <v>0.16764075021624</v>
      </c>
    </row>
    <row r="81" spans="1:102">
      <c r="A81" s="52" t="s">
        <v>115</v>
      </c>
      <c r="B81" s="53">
        <v>2021</v>
      </c>
      <c r="C81" s="60" t="s">
        <v>109</v>
      </c>
      <c r="D81">
        <v>4943</v>
      </c>
      <c r="E81">
        <v>5.498685</v>
      </c>
      <c r="F81">
        <v>46773</v>
      </c>
      <c r="G81">
        <v>65</v>
      </c>
      <c r="I81">
        <v>4</v>
      </c>
      <c r="J81">
        <v>1133</v>
      </c>
      <c r="K81">
        <v>23.936491</v>
      </c>
      <c r="L81">
        <v>1040659</v>
      </c>
      <c r="M81">
        <v>4890</v>
      </c>
      <c r="N81">
        <v>145467</v>
      </c>
      <c r="O81" s="89"/>
      <c r="P81" s="90">
        <f t="shared" ref="P81:U81" si="744">(D81-MIN(D$72:D$81))/(MAX(D$72:D$81)-MIN(D$72:D$81))+0.001</f>
        <v>0.001</v>
      </c>
      <c r="Q81" s="91">
        <f t="shared" si="744"/>
        <v>1.001</v>
      </c>
      <c r="R81" s="91">
        <f t="shared" si="744"/>
        <v>0.001</v>
      </c>
      <c r="S81" s="91">
        <f t="shared" si="744"/>
        <v>0.001</v>
      </c>
      <c r="T81" s="91">
        <v>0.001</v>
      </c>
      <c r="U81" s="91">
        <f t="shared" si="744"/>
        <v>0.001</v>
      </c>
      <c r="V81" s="108" cm="1">
        <f t="array" ref="V81">(MAX(J$72:J$81-J81)/(MAX(J$72:J$81)-MIN(J$72:J$81))+0.001)</f>
        <v>1.001</v>
      </c>
      <c r="W81" s="108" cm="1">
        <f t="array" ref="W81">(MAX(K$72:K$81-K81)/(MAX(K$72:K$81)-MIN(K$72:K$81))+0.001)</f>
        <v>0.468976238296977</v>
      </c>
      <c r="X81" s="91">
        <f t="shared" ref="X81:Z81" si="745">(L81-MIN(L$72:L$81))/(MAX(L$72:L$81)-MIN(L$72:L$81))+0.001</f>
        <v>1.001</v>
      </c>
      <c r="Y81" s="91">
        <f t="shared" si="745"/>
        <v>0.001</v>
      </c>
      <c r="Z81" s="91">
        <f t="shared" si="745"/>
        <v>1.001</v>
      </c>
      <c r="AA81" s="89"/>
      <c r="AB81" s="89">
        <f t="shared" ref="AB81:AL81" si="746">P81/SUM(P$72:P$81)</f>
        <v>0.000118012667336676</v>
      </c>
      <c r="AC81" s="89">
        <f t="shared" si="746"/>
        <v>0.306767985563757</v>
      </c>
      <c r="AD81" s="89">
        <f t="shared" si="746"/>
        <v>0.000154658768984771</v>
      </c>
      <c r="AE81" s="89">
        <f t="shared" si="746"/>
        <v>0.000150154203507837</v>
      </c>
      <c r="AF81" s="89">
        <f t="shared" si="746"/>
        <v>0.000223100975586866</v>
      </c>
      <c r="AG81" s="89">
        <f t="shared" si="746"/>
        <v>0.000166389351081531</v>
      </c>
      <c r="AH81" s="89">
        <f t="shared" si="746"/>
        <v>0.555034912854361</v>
      </c>
      <c r="AI81" s="89">
        <f t="shared" si="746"/>
        <v>0.0889102673680831</v>
      </c>
      <c r="AJ81" s="89">
        <f t="shared" si="746"/>
        <v>0.168536019328919</v>
      </c>
      <c r="AK81" s="89">
        <f t="shared" si="746"/>
        <v>0.000184422030463787</v>
      </c>
      <c r="AL81" s="89">
        <f t="shared" si="746"/>
        <v>0.239193931881885</v>
      </c>
      <c r="AM81" s="89"/>
      <c r="AN81" s="89">
        <f t="shared" ref="AN81:AX81" si="747">AB81*LN(AB81)</f>
        <v>-0.00106739136599154</v>
      </c>
      <c r="AO81" s="89">
        <f t="shared" si="747"/>
        <v>-0.362496551285096</v>
      </c>
      <c r="AP81" s="89">
        <f t="shared" si="747"/>
        <v>-0.00135702079087214</v>
      </c>
      <c r="AQ81" s="89">
        <f t="shared" si="747"/>
        <v>-0.00132193474948887</v>
      </c>
      <c r="AR81" s="89">
        <f t="shared" si="747"/>
        <v>-0.00187580758788941</v>
      </c>
      <c r="AS81" s="89">
        <f t="shared" si="747"/>
        <v>-0.00144778369842417</v>
      </c>
      <c r="AT81" s="89">
        <f t="shared" si="747"/>
        <v>-0.326762518993912</v>
      </c>
      <c r="AU81" s="89">
        <f t="shared" si="747"/>
        <v>-0.215174196397662</v>
      </c>
      <c r="AV81" s="89">
        <f t="shared" si="747"/>
        <v>-0.300096211414363</v>
      </c>
      <c r="AW81" s="89">
        <f t="shared" si="747"/>
        <v>-0.00158571295374925</v>
      </c>
      <c r="AX81" s="89">
        <f t="shared" si="747"/>
        <v>-0.342162285321522</v>
      </c>
      <c r="AY81" s="81" t="s">
        <v>170</v>
      </c>
      <c r="BK81" s="89"/>
      <c r="BL81" s="89">
        <f t="shared" ref="BL81:BV81" si="748">AZ$87*P81</f>
        <v>0.000495231119536133</v>
      </c>
      <c r="BM81" s="89">
        <f t="shared" si="748"/>
        <v>0.345053015889789</v>
      </c>
      <c r="BN81" s="89">
        <f t="shared" si="748"/>
        <v>0.000160060572881661</v>
      </c>
      <c r="BO81" s="89">
        <f t="shared" si="748"/>
        <v>0.000133038934924752</v>
      </c>
      <c r="BP81" s="89">
        <f t="shared" si="748"/>
        <v>0.000313492063492064</v>
      </c>
      <c r="BQ81" s="89">
        <f t="shared" si="748"/>
        <v>0.000553469001583184</v>
      </c>
      <c r="BR81" s="89">
        <f t="shared" si="748"/>
        <v>0.346998910244396</v>
      </c>
      <c r="BS81" s="89">
        <f t="shared" si="748"/>
        <v>0.306404566349357</v>
      </c>
      <c r="BT81" s="89">
        <f t="shared" si="748"/>
        <v>0.275744751847665</v>
      </c>
      <c r="BU81" s="89">
        <f t="shared" si="748"/>
        <v>0.000411535955963125</v>
      </c>
      <c r="BV81" s="89">
        <f t="shared" si="748"/>
        <v>0.313307756233247</v>
      </c>
      <c r="BW81" s="89"/>
      <c r="BX81" s="89">
        <f t="shared" si="609"/>
        <v>0.345708307582207</v>
      </c>
      <c r="BY81" s="89">
        <f t="shared" ref="BY81:CA81" si="749">SUM(BM81:BO81)</f>
        <v>0.345346115397595</v>
      </c>
      <c r="BZ81" s="89">
        <f t="shared" si="749"/>
        <v>0.000606591571298477</v>
      </c>
      <c r="CA81" s="89">
        <f t="shared" si="749"/>
        <v>0.001</v>
      </c>
      <c r="CB81" s="89"/>
      <c r="CC81" s="89">
        <f t="shared" ref="CC81:CF81" si="750">BX81/SUM(BX$72:BX$81)</f>
        <v>0.0786786873173336</v>
      </c>
      <c r="CD81" s="89">
        <f t="shared" si="750"/>
        <v>0.062310028948141</v>
      </c>
      <c r="CE81" s="89">
        <f t="shared" si="750"/>
        <v>0.000220504856097513</v>
      </c>
      <c r="CF81" s="89">
        <f t="shared" si="750"/>
        <v>0.0002209274437729</v>
      </c>
      <c r="CG81" s="89"/>
      <c r="CH81" s="89">
        <f t="shared" ref="CH81:CK81" si="751">CC81*LN(CC81)</f>
        <v>-0.200031354691655</v>
      </c>
      <c r="CI81" s="89">
        <f t="shared" si="751"/>
        <v>-0.172949765590942</v>
      </c>
      <c r="CJ81" s="89">
        <f t="shared" si="751"/>
        <v>-0.00185656066661866</v>
      </c>
      <c r="CK81" s="89">
        <f t="shared" si="751"/>
        <v>-0.0018596956895874</v>
      </c>
      <c r="CL81" s="81" t="s">
        <v>170</v>
      </c>
      <c r="CQ81" s="89"/>
      <c r="CR81" s="89">
        <f t="shared" ref="CR81:CU81" si="752">CM$87*BX81</f>
        <v>0.0369976123326774</v>
      </c>
      <c r="CS81" s="89">
        <f t="shared" si="752"/>
        <v>0.0230152375996772</v>
      </c>
      <c r="CT81" s="89">
        <f t="shared" si="752"/>
        <v>0.00016202517791701</v>
      </c>
      <c r="CU81" s="89">
        <f t="shared" si="752"/>
        <v>0.00055922875568476</v>
      </c>
      <c r="CV81" s="89">
        <f t="shared" si="616"/>
        <v>0.0607341038659564</v>
      </c>
      <c r="CW81" s="89"/>
      <c r="CX81">
        <f t="shared" si="627"/>
        <v>0.011787233177681</v>
      </c>
    </row>
    <row r="82" spans="1:102">
      <c r="A82" s="107" t="s">
        <v>116</v>
      </c>
      <c r="B82" s="115">
        <v>2012</v>
      </c>
      <c r="C82" s="107" t="s">
        <v>109</v>
      </c>
      <c r="D82">
        <v>4948</v>
      </c>
      <c r="E82">
        <v>5.5301132</v>
      </c>
      <c r="F82">
        <v>52640</v>
      </c>
      <c r="G82">
        <v>39</v>
      </c>
      <c r="I82">
        <v>4</v>
      </c>
      <c r="J82">
        <v>1277</v>
      </c>
      <c r="K82">
        <v>21.654596</v>
      </c>
      <c r="L82">
        <v>120000</v>
      </c>
      <c r="M82">
        <v>5673</v>
      </c>
      <c r="N82">
        <v>25484</v>
      </c>
      <c r="O82" s="95"/>
      <c r="P82" s="96">
        <f t="shared" ref="P82:U82" si="753">(D82-MIN(D$82:D$91))/(MAX(D$82:D$91)-MIN(D$82:D$91))+0.001</f>
        <v>0.00170327984144236</v>
      </c>
      <c r="Q82" s="97">
        <f t="shared" si="753"/>
        <v>0.943270672820659</v>
      </c>
      <c r="R82" s="97">
        <f t="shared" si="753"/>
        <v>0.001</v>
      </c>
      <c r="S82" s="97">
        <f t="shared" si="753"/>
        <v>1.001</v>
      </c>
      <c r="T82" s="97">
        <v>0.001</v>
      </c>
      <c r="U82" s="97">
        <f t="shared" si="753"/>
        <v>0.001</v>
      </c>
      <c r="V82" s="108" cm="1">
        <f t="array" ref="V82">(MAX(J$82:J$91-J82)/(MAX(J$82:J$91)-MIN(J$82:J$91))+0.001)</f>
        <v>1.001</v>
      </c>
      <c r="W82" s="108" cm="1">
        <f t="array" ref="W82">(MAX(K$82:K$91-K82)/(MAX(K$82:K$91)-MIN(K$82:K$91))+0.001)</f>
        <v>0.449573412157486</v>
      </c>
      <c r="X82" s="97">
        <f t="shared" ref="X82:Z82" si="754">(L82-MIN(L$82:L$91))/(MAX(L$82:L$91)-MIN(L$82:L$91))+0.001</f>
        <v>0.001</v>
      </c>
      <c r="Y82" s="97">
        <f t="shared" si="754"/>
        <v>0.100868593955322</v>
      </c>
      <c r="Z82" s="97">
        <f t="shared" si="754"/>
        <v>0.001</v>
      </c>
      <c r="AA82" s="95"/>
      <c r="AB82" s="95">
        <f t="shared" ref="AB82:AL82" si="755">P82/SUM(P$82:P$91)</f>
        <v>0.00166861769858405</v>
      </c>
      <c r="AC82" s="95">
        <f t="shared" si="755"/>
        <v>0.143278851065823</v>
      </c>
      <c r="AD82" s="95">
        <f t="shared" si="755"/>
        <v>0.000445031250760997</v>
      </c>
      <c r="AE82" s="95">
        <f t="shared" si="755"/>
        <v>0.342914979757085</v>
      </c>
      <c r="AF82" s="95">
        <f t="shared" si="755"/>
        <v>0.1</v>
      </c>
      <c r="AG82" s="95">
        <f t="shared" si="755"/>
        <v>0.000744416873449132</v>
      </c>
      <c r="AH82" s="95">
        <f t="shared" si="755"/>
        <v>0.111474874963915</v>
      </c>
      <c r="AI82" s="95">
        <f t="shared" si="755"/>
        <v>0.0646804563959621</v>
      </c>
      <c r="AJ82" s="95">
        <f t="shared" si="755"/>
        <v>0.000227061819416642</v>
      </c>
      <c r="AK82" s="95">
        <f t="shared" si="755"/>
        <v>0.0200630687260928</v>
      </c>
      <c r="AL82" s="95">
        <f t="shared" si="755"/>
        <v>0.000225559563645491</v>
      </c>
      <c r="AM82" s="95"/>
      <c r="AN82" s="95">
        <f t="shared" ref="AN82:AX82" si="756">AB82*LN(AB82)</f>
        <v>-0.0106720778658611</v>
      </c>
      <c r="AO82" s="95">
        <f t="shared" si="756"/>
        <v>-0.278385440404505</v>
      </c>
      <c r="AP82" s="95">
        <f t="shared" si="756"/>
        <v>-0.00343446906662841</v>
      </c>
      <c r="AQ82" s="95">
        <f t="shared" si="756"/>
        <v>-0.367012553246787</v>
      </c>
      <c r="AR82" s="95">
        <f t="shared" si="756"/>
        <v>-0.230258509299405</v>
      </c>
      <c r="AS82" s="95">
        <f t="shared" si="756"/>
        <v>-0.00536196727017813</v>
      </c>
      <c r="AT82" s="95">
        <f t="shared" si="756"/>
        <v>-0.244570976363517</v>
      </c>
      <c r="AU82" s="95">
        <f t="shared" si="756"/>
        <v>-0.177114247192564</v>
      </c>
      <c r="AV82" s="95">
        <f t="shared" si="756"/>
        <v>-0.00190511411441394</v>
      </c>
      <c r="AW82" s="95">
        <f t="shared" si="756"/>
        <v>-0.0784240183526259</v>
      </c>
      <c r="AX82" s="95">
        <f t="shared" si="756"/>
        <v>-0.00189400703074002</v>
      </c>
      <c r="AY82" s="89"/>
      <c r="AZ82" s="89">
        <f t="shared" ref="AZ82:BJ82" si="757">SUM(AN82:AN91)</f>
        <v>-0.136797440807173</v>
      </c>
      <c r="BA82" s="89">
        <f t="shared" si="757"/>
        <v>-2.13622400577286</v>
      </c>
      <c r="BB82" s="89">
        <f t="shared" si="757"/>
        <v>-1.66775626533956</v>
      </c>
      <c r="BC82" s="89">
        <f t="shared" si="757"/>
        <v>-2.00461184283138</v>
      </c>
      <c r="BD82" s="89">
        <f t="shared" si="757"/>
        <v>-2.30258509299405</v>
      </c>
      <c r="BE82" s="89">
        <f t="shared" si="757"/>
        <v>-0.993280781157758</v>
      </c>
      <c r="BF82" s="89">
        <f t="shared" si="757"/>
        <v>-2.19810282165554</v>
      </c>
      <c r="BG82" s="89">
        <f t="shared" si="757"/>
        <v>-2.17137774788634</v>
      </c>
      <c r="BH82" s="89">
        <f t="shared" si="757"/>
        <v>-1.84865765379284</v>
      </c>
      <c r="BI82" s="89">
        <f t="shared" si="757"/>
        <v>-2.05388724221953</v>
      </c>
      <c r="BJ82" s="89">
        <f t="shared" si="757"/>
        <v>-1.97671857545961</v>
      </c>
      <c r="BK82" s="95"/>
      <c r="BL82" s="95">
        <f t="shared" ref="BL82:BV82" si="758">AZ$87*P82</f>
        <v>0.000843517182760826</v>
      </c>
      <c r="BM82" s="95">
        <f t="shared" si="758"/>
        <v>0.325153237219939</v>
      </c>
      <c r="BN82" s="95">
        <f t="shared" si="758"/>
        <v>0.000160060572881661</v>
      </c>
      <c r="BO82" s="95">
        <f t="shared" si="758"/>
        <v>0.133171973859677</v>
      </c>
      <c r="BP82" s="95">
        <f t="shared" si="758"/>
        <v>0.000313492063492064</v>
      </c>
      <c r="BQ82" s="95">
        <f t="shared" si="758"/>
        <v>0.000553469001583184</v>
      </c>
      <c r="BR82" s="95">
        <f t="shared" si="758"/>
        <v>0.346998910244396</v>
      </c>
      <c r="BS82" s="95">
        <f t="shared" si="758"/>
        <v>0.293727773702438</v>
      </c>
      <c r="BT82" s="95">
        <f t="shared" si="758"/>
        <v>0.0002754692825651</v>
      </c>
      <c r="BU82" s="95">
        <f t="shared" si="758"/>
        <v>0.0415110532400598</v>
      </c>
      <c r="BV82" s="95">
        <f t="shared" si="758"/>
        <v>0.000312994761471775</v>
      </c>
      <c r="BW82" s="95"/>
      <c r="BX82" s="95">
        <f t="shared" si="609"/>
        <v>0.326156814975581</v>
      </c>
      <c r="BY82" s="95">
        <f t="shared" ref="BY82:CA82" si="759">SUM(BM82:BO82)</f>
        <v>0.458485271652498</v>
      </c>
      <c r="BZ82" s="95">
        <f t="shared" si="759"/>
        <v>0.133645526496051</v>
      </c>
      <c r="CA82" s="95">
        <f t="shared" si="759"/>
        <v>0.134038934924752</v>
      </c>
      <c r="CB82" s="95"/>
      <c r="CC82" s="95">
        <f t="shared" ref="CC82:CF82" si="760">BX82/SUM(BX$82:BX$91)</f>
        <v>0.104052080125481</v>
      </c>
      <c r="CD82" s="95">
        <f t="shared" si="760"/>
        <v>0.151947748173065</v>
      </c>
      <c r="CE82" s="95">
        <f t="shared" si="760"/>
        <v>0.177921438565055</v>
      </c>
      <c r="CF82" s="95">
        <f t="shared" si="760"/>
        <v>0.118097952284204</v>
      </c>
      <c r="CG82" s="95"/>
      <c r="CH82" s="95">
        <f t="shared" ref="CH82:CK82" si="761">CC82*LN(CC82)</f>
        <v>-0.235455678640952</v>
      </c>
      <c r="CI82" s="95">
        <f t="shared" si="761"/>
        <v>-0.286302770183631</v>
      </c>
      <c r="CJ82" s="95">
        <f t="shared" si="761"/>
        <v>-0.307165916986748</v>
      </c>
      <c r="CK82" s="95">
        <f t="shared" si="761"/>
        <v>-0.252285675256803</v>
      </c>
      <c r="CL82" s="89"/>
      <c r="CM82" s="89">
        <f t="shared" ref="CM82:CP82" si="762">SUM(CH82:CH91)</f>
        <v>-2.22341517222715</v>
      </c>
      <c r="CN82" s="89">
        <f t="shared" si="762"/>
        <v>-2.26370733311302</v>
      </c>
      <c r="CO82" s="89">
        <f t="shared" si="762"/>
        <v>-2.06669833944945</v>
      </c>
      <c r="CP82" s="89">
        <f t="shared" si="762"/>
        <v>-1.67487673472817</v>
      </c>
      <c r="CQ82" s="95"/>
      <c r="CR82" s="95">
        <f t="shared" ref="CR82:CU82" si="763">CM$87*BX82</f>
        <v>0.0349052167259761</v>
      </c>
      <c r="CS82" s="95">
        <f t="shared" si="763"/>
        <v>0.0305552806085169</v>
      </c>
      <c r="CT82" s="95">
        <f t="shared" si="763"/>
        <v>0.0356977268279256</v>
      </c>
      <c r="CU82" s="95">
        <f t="shared" si="763"/>
        <v>0.0749584267912798</v>
      </c>
      <c r="CV82" s="95">
        <f t="shared" si="616"/>
        <v>0.176116650953698</v>
      </c>
      <c r="CW82" s="80">
        <f>AVERAGE(CV82:CV91)</f>
        <v>0.137190141229629</v>
      </c>
      <c r="CX82">
        <f t="shared" si="627"/>
        <v>0.0353014717769509</v>
      </c>
    </row>
    <row r="83" spans="1:102">
      <c r="A83" s="107" t="s">
        <v>116</v>
      </c>
      <c r="B83" s="115">
        <v>2013</v>
      </c>
      <c r="C83" s="107" t="s">
        <v>109</v>
      </c>
      <c r="D83">
        <v>4966</v>
      </c>
      <c r="E83">
        <v>5.4482481</v>
      </c>
      <c r="F83">
        <v>55179</v>
      </c>
      <c r="G83">
        <v>13</v>
      </c>
      <c r="I83">
        <v>4</v>
      </c>
      <c r="J83">
        <v>1421</v>
      </c>
      <c r="K83">
        <v>19.372702</v>
      </c>
      <c r="L83">
        <v>129500</v>
      </c>
      <c r="M83">
        <v>6456</v>
      </c>
      <c r="N83">
        <v>28349</v>
      </c>
      <c r="P83" s="90">
        <f t="shared" ref="P83:U83" si="764">(D83-MIN(D$82:D$91))/(MAX(D$82:D$91)-MIN(D$82:D$91))+0.001</f>
        <v>0.0022786906208043</v>
      </c>
      <c r="Q83" s="91">
        <f t="shared" si="764"/>
        <v>0.908419966609944</v>
      </c>
      <c r="R83" s="91">
        <f t="shared" si="764"/>
        <v>0.0194751287947143</v>
      </c>
      <c r="S83" s="91">
        <f t="shared" si="764"/>
        <v>0.213121212121212</v>
      </c>
      <c r="T83" s="91">
        <v>0.001</v>
      </c>
      <c r="U83" s="91">
        <f t="shared" si="764"/>
        <v>0.001</v>
      </c>
      <c r="V83" s="108" cm="1">
        <f t="array" ref="V83">(MAX(J$82:J$91-J83)/(MAX(J$82:J$91)-MIN(J$82:J$91))+0.001)</f>
        <v>0.994637608801308</v>
      </c>
      <c r="W83" s="108" cm="1">
        <f t="array" ref="W83">(MAX(K$82:K$91-K83)/(MAX(K$82:K$91)-MIN(K$82:K$91))+0.001)</f>
        <v>0.544237716133426</v>
      </c>
      <c r="X83" s="91">
        <f t="shared" ref="X83:Z83" si="765">(L83-MIN(L$82:L$91))/(MAX(L$82:L$91)-MIN(L$82:L$91))+0.001</f>
        <v>0.0679532736626965</v>
      </c>
      <c r="Y83" s="91">
        <f t="shared" si="765"/>
        <v>0.229482260183968</v>
      </c>
      <c r="Z83" s="91">
        <f t="shared" si="765"/>
        <v>0.115184368897214</v>
      </c>
      <c r="AB83" s="89">
        <f t="shared" ref="AB83:AL83" si="766">P83/SUM(P$82:P$91)</f>
        <v>0.00223231873410285</v>
      </c>
      <c r="AC83" s="89">
        <f t="shared" si="766"/>
        <v>0.137985175254009</v>
      </c>
      <c r="AD83" s="89">
        <f t="shared" si="766"/>
        <v>0.00866704092624323</v>
      </c>
      <c r="AE83" s="89">
        <f t="shared" si="766"/>
        <v>0.0730094466936572</v>
      </c>
      <c r="AF83" s="89">
        <f t="shared" si="766"/>
        <v>0.1</v>
      </c>
      <c r="AG83" s="89">
        <f t="shared" si="766"/>
        <v>0.000744416873449132</v>
      </c>
      <c r="AH83" s="89">
        <f t="shared" si="766"/>
        <v>0.110766336738794</v>
      </c>
      <c r="AI83" s="89">
        <f t="shared" si="766"/>
        <v>0.0782998792087708</v>
      </c>
      <c r="AJ83" s="89">
        <f t="shared" si="766"/>
        <v>0.0154295939531688</v>
      </c>
      <c r="AK83" s="89">
        <f t="shared" si="766"/>
        <v>0.0456447163279521</v>
      </c>
      <c r="AL83" s="89">
        <f t="shared" si="766"/>
        <v>0.0259809359872368</v>
      </c>
      <c r="AN83" s="89">
        <f t="shared" ref="AN83:AX83" si="767">AB83*LN(AB83)</f>
        <v>-0.0136276684166555</v>
      </c>
      <c r="AO83" s="89">
        <f t="shared" si="767"/>
        <v>-0.273294683464461</v>
      </c>
      <c r="AP83" s="89">
        <f t="shared" si="767"/>
        <v>-0.0411530850750302</v>
      </c>
      <c r="AQ83" s="89">
        <f t="shared" si="767"/>
        <v>-0.19107787364899</v>
      </c>
      <c r="AR83" s="89">
        <f t="shared" si="767"/>
        <v>-0.230258509299405</v>
      </c>
      <c r="AS83" s="89">
        <f t="shared" si="767"/>
        <v>-0.00536196727017813</v>
      </c>
      <c r="AT83" s="89">
        <f t="shared" si="767"/>
        <v>-0.243722756330008</v>
      </c>
      <c r="AU83" s="89">
        <f t="shared" si="767"/>
        <v>-0.199446174140445</v>
      </c>
      <c r="AV83" s="89">
        <f t="shared" si="767"/>
        <v>-0.0643640563233673</v>
      </c>
      <c r="AW83" s="89">
        <f t="shared" si="767"/>
        <v>-0.140899187806848</v>
      </c>
      <c r="AX83" s="89">
        <f t="shared" si="767"/>
        <v>-0.0948406071460474</v>
      </c>
      <c r="AY83" s="95" t="s">
        <v>181</v>
      </c>
      <c r="AZ83" s="97">
        <f t="shared" ref="AZ83:BJ83" si="768">-1/LN(10)*AZ82</f>
        <v>0.0594103736810421</v>
      </c>
      <c r="BA83" s="97">
        <f t="shared" si="768"/>
        <v>0.927750297816414</v>
      </c>
      <c r="BB83" s="97">
        <f t="shared" si="768"/>
        <v>0.724297343196545</v>
      </c>
      <c r="BC83" s="97">
        <f t="shared" si="768"/>
        <v>0.870591861699577</v>
      </c>
      <c r="BD83" s="97">
        <f t="shared" si="768"/>
        <v>1</v>
      </c>
      <c r="BE83" s="97">
        <f t="shared" si="768"/>
        <v>0.431376362237366</v>
      </c>
      <c r="BF83" s="97">
        <f t="shared" si="768"/>
        <v>0.954623926100966</v>
      </c>
      <c r="BG83" s="97">
        <f t="shared" si="768"/>
        <v>0.943017374034547</v>
      </c>
      <c r="BH83" s="97">
        <f t="shared" si="768"/>
        <v>0.802861817970442</v>
      </c>
      <c r="BI83" s="97">
        <f t="shared" si="768"/>
        <v>0.89199189574743</v>
      </c>
      <c r="BJ83" s="97">
        <f t="shared" si="768"/>
        <v>0.858477969597767</v>
      </c>
      <c r="BL83" s="89">
        <f t="shared" ref="BL83:BV83" si="769">AZ$87*P83</f>
        <v>0.0011284785072174</v>
      </c>
      <c r="BM83" s="89">
        <f t="shared" si="769"/>
        <v>0.313139909263998</v>
      </c>
      <c r="BN83" s="89">
        <f t="shared" si="769"/>
        <v>0.0031172002718261</v>
      </c>
      <c r="BO83" s="89">
        <f t="shared" si="769"/>
        <v>0.0283534190704783</v>
      </c>
      <c r="BP83" s="89">
        <f t="shared" si="769"/>
        <v>0.000313492063492064</v>
      </c>
      <c r="BQ83" s="89">
        <f t="shared" si="769"/>
        <v>0.000553469001583184</v>
      </c>
      <c r="BR83" s="89">
        <f t="shared" si="769"/>
        <v>0.344793372969177</v>
      </c>
      <c r="BS83" s="89">
        <f t="shared" si="769"/>
        <v>0.355576482954406</v>
      </c>
      <c r="BT83" s="89">
        <f t="shared" si="769"/>
        <v>0.0187190395438129</v>
      </c>
      <c r="BU83" s="89">
        <f t="shared" si="769"/>
        <v>0.0944402013213879</v>
      </c>
      <c r="BV83" s="89">
        <f t="shared" si="769"/>
        <v>0.0360521040682604</v>
      </c>
      <c r="BX83" s="89">
        <f t="shared" si="609"/>
        <v>0.317385588043042</v>
      </c>
      <c r="BY83" s="89">
        <f t="shared" ref="BY83:CA83" si="770">SUM(BM83:BO83)</f>
        <v>0.344610528606303</v>
      </c>
      <c r="BZ83" s="89">
        <f t="shared" si="770"/>
        <v>0.0317841114057964</v>
      </c>
      <c r="CA83" s="89">
        <f t="shared" si="770"/>
        <v>0.0292203801355535</v>
      </c>
      <c r="CC83" s="89">
        <f t="shared" ref="CC83:CF83" si="771">BX83/SUM(BX$82:BX$91)</f>
        <v>0.10125384208268</v>
      </c>
      <c r="CD83" s="89">
        <f t="shared" si="771"/>
        <v>0.114208235369761</v>
      </c>
      <c r="CE83" s="89">
        <f t="shared" si="771"/>
        <v>0.0423139851598279</v>
      </c>
      <c r="CF83" s="89">
        <f t="shared" si="771"/>
        <v>0.0257452587258484</v>
      </c>
      <c r="CH83" s="89">
        <f t="shared" ref="CH83:CK83" si="772">CC83*LN(CC83)</f>
        <v>-0.231883917354174</v>
      </c>
      <c r="CI83" s="89">
        <f t="shared" si="772"/>
        <v>-0.247801248188422</v>
      </c>
      <c r="CJ83" s="89">
        <f t="shared" si="772"/>
        <v>-0.133823801705195</v>
      </c>
      <c r="CK83" s="89">
        <f t="shared" si="772"/>
        <v>-0.0942148977809211</v>
      </c>
      <c r="CL83" s="95" t="s">
        <v>181</v>
      </c>
      <c r="CM83" s="97">
        <f t="shared" ref="CM83:CP83" si="773">-1/LN(10)*CM82</f>
        <v>0.965616940278219</v>
      </c>
      <c r="CN83" s="97">
        <f t="shared" si="773"/>
        <v>0.983115603414909</v>
      </c>
      <c r="CO83" s="97">
        <f t="shared" si="773"/>
        <v>0.89755568458151</v>
      </c>
      <c r="CP83" s="97">
        <f t="shared" si="773"/>
        <v>0.727389723760579</v>
      </c>
      <c r="CR83" s="89">
        <f t="shared" ref="CR83:CU83" si="774">CM$87*BX83</f>
        <v>0.03396652232201</v>
      </c>
      <c r="CS83" s="89">
        <f t="shared" si="774"/>
        <v>0.022966215172547</v>
      </c>
      <c r="CT83" s="89">
        <f t="shared" si="774"/>
        <v>0.00848977557408928</v>
      </c>
      <c r="CU83" s="89">
        <f t="shared" si="774"/>
        <v>0.0163408768238413</v>
      </c>
      <c r="CV83" s="87">
        <f t="shared" si="616"/>
        <v>0.0817633898924876</v>
      </c>
      <c r="CX83">
        <f t="shared" si="627"/>
        <v>0.0196535459981942</v>
      </c>
    </row>
    <row r="84" spans="1:102">
      <c r="A84" s="107" t="s">
        <v>116</v>
      </c>
      <c r="B84" s="115">
        <v>2014</v>
      </c>
      <c r="C84" s="107" t="s">
        <v>109</v>
      </c>
      <c r="D84">
        <v>4965</v>
      </c>
      <c r="E84">
        <v>5.5456193</v>
      </c>
      <c r="F84">
        <v>57384</v>
      </c>
      <c r="G84">
        <v>13</v>
      </c>
      <c r="I84">
        <v>4</v>
      </c>
      <c r="J84">
        <v>1398</v>
      </c>
      <c r="K84">
        <v>16.159262</v>
      </c>
      <c r="L84">
        <v>120600</v>
      </c>
      <c r="M84">
        <v>7360</v>
      </c>
      <c r="N84">
        <v>29761</v>
      </c>
      <c r="P84" s="90">
        <f t="shared" ref="P84:U84" si="775">(D84-MIN(D$82:D$91))/(MAX(D$82:D$91)-MIN(D$82:D$91))+0.001</f>
        <v>0.00224672335528419</v>
      </c>
      <c r="Q84" s="91">
        <f t="shared" si="775"/>
        <v>0.949871758455123</v>
      </c>
      <c r="R84" s="91">
        <f t="shared" si="775"/>
        <v>0.0355198940536135</v>
      </c>
      <c r="S84" s="91">
        <f t="shared" si="775"/>
        <v>0.213121212121212</v>
      </c>
      <c r="T84" s="97">
        <v>0.001</v>
      </c>
      <c r="U84" s="91">
        <f t="shared" si="775"/>
        <v>0.001</v>
      </c>
      <c r="V84" s="108" cm="1">
        <f t="array" ref="V84">(MAX(J$82:J$91-J84)/(MAX(J$82:J$91)-MIN(J$82:J$91))+0.001)</f>
        <v>0.99565382406221</v>
      </c>
      <c r="W84" s="108" cm="1">
        <f t="array" ref="W84">(MAX(K$82:K$91-K84)/(MAX(K$82:K$91)-MIN(K$82:K$91))+0.001)</f>
        <v>0.677547177908795</v>
      </c>
      <c r="X84" s="91">
        <f t="shared" ref="X84:Z84" si="776">(L84-MIN(L$82:L$91))/(MAX(L$82:L$91)-MIN(L$82:L$91))+0.001</f>
        <v>0.00522862781027557</v>
      </c>
      <c r="Y84" s="91">
        <f t="shared" si="776"/>
        <v>0.377971090670171</v>
      </c>
      <c r="Z84" s="91">
        <f t="shared" si="776"/>
        <v>0.171459527320553</v>
      </c>
      <c r="AB84" s="89">
        <f t="shared" ref="AB84:AL84" si="777">P84/SUM(P$82:P$91)</f>
        <v>0.00220100200990736</v>
      </c>
      <c r="AC84" s="89">
        <f t="shared" si="777"/>
        <v>0.144281528232351</v>
      </c>
      <c r="AD84" s="89">
        <f t="shared" si="777"/>
        <v>0.0158074628775777</v>
      </c>
      <c r="AE84" s="89">
        <f t="shared" si="777"/>
        <v>0.0730094466936572</v>
      </c>
      <c r="AF84" s="89">
        <f t="shared" si="777"/>
        <v>0.1</v>
      </c>
      <c r="AG84" s="89">
        <f t="shared" si="777"/>
        <v>0.000744416873449132</v>
      </c>
      <c r="AH84" s="89">
        <f t="shared" si="777"/>
        <v>0.11087950603864</v>
      </c>
      <c r="AI84" s="89">
        <f t="shared" si="777"/>
        <v>0.0974792092055155</v>
      </c>
      <c r="AJ84" s="89">
        <f t="shared" si="777"/>
        <v>0.00118722174365362</v>
      </c>
      <c r="AK84" s="89">
        <f t="shared" si="777"/>
        <v>0.0751795942744156</v>
      </c>
      <c r="AL84" s="89">
        <f t="shared" si="777"/>
        <v>0.038674336165286</v>
      </c>
      <c r="AN84" s="89">
        <f t="shared" ref="AN84:AX84" si="778">AB84*LN(AB84)</f>
        <v>-0.0134675847800399</v>
      </c>
      <c r="AO84" s="89">
        <f t="shared" si="778"/>
        <v>-0.27932742715927</v>
      </c>
      <c r="AP84" s="89">
        <f t="shared" si="778"/>
        <v>-0.0655578658313</v>
      </c>
      <c r="AQ84" s="89">
        <f t="shared" si="778"/>
        <v>-0.19107787364899</v>
      </c>
      <c r="AR84" s="89">
        <f t="shared" si="778"/>
        <v>-0.230258509299405</v>
      </c>
      <c r="AS84" s="89">
        <f t="shared" si="778"/>
        <v>-0.00536196727017813</v>
      </c>
      <c r="AT84" s="89">
        <f t="shared" si="778"/>
        <v>-0.243858539311485</v>
      </c>
      <c r="AU84" s="89">
        <f t="shared" si="778"/>
        <v>-0.226942922472217</v>
      </c>
      <c r="AV84" s="89">
        <f t="shared" si="778"/>
        <v>-0.00799729112911306</v>
      </c>
      <c r="AW84" s="89">
        <f t="shared" si="778"/>
        <v>-0.194555425430215</v>
      </c>
      <c r="AX84" s="89">
        <f t="shared" si="778"/>
        <v>-0.125791335472107</v>
      </c>
      <c r="AY84" s="109" t="s">
        <v>182</v>
      </c>
      <c r="AZ84">
        <f t="shared" ref="AZ84:BJ84" si="779">1-AZ83</f>
        <v>0.940589626318958</v>
      </c>
      <c r="BA84">
        <f t="shared" si="779"/>
        <v>0.0722497021835862</v>
      </c>
      <c r="BB84">
        <f t="shared" si="779"/>
        <v>0.275702656803455</v>
      </c>
      <c r="BC84">
        <f t="shared" si="779"/>
        <v>0.129408138300423</v>
      </c>
      <c r="BD84">
        <f t="shared" si="779"/>
        <v>0</v>
      </c>
      <c r="BE84">
        <f t="shared" si="779"/>
        <v>0.568623637762634</v>
      </c>
      <c r="BF84">
        <f t="shared" si="779"/>
        <v>0.0453760738990335</v>
      </c>
      <c r="BG84">
        <f t="shared" si="779"/>
        <v>0.0569826259654531</v>
      </c>
      <c r="BH84">
        <f t="shared" si="779"/>
        <v>0.197138182029558</v>
      </c>
      <c r="BI84">
        <f t="shared" si="779"/>
        <v>0.10800810425257</v>
      </c>
      <c r="BJ84">
        <f t="shared" si="779"/>
        <v>0.141522030402233</v>
      </c>
      <c r="BL84" s="89">
        <f t="shared" ref="BL84:BV84" si="780">AZ$87*P84</f>
        <v>0.00111264732252537</v>
      </c>
      <c r="BM84" s="89">
        <f t="shared" si="780"/>
        <v>0.3274286862772</v>
      </c>
      <c r="BN84" s="89">
        <f t="shared" si="780"/>
        <v>0.00568533459091727</v>
      </c>
      <c r="BO84" s="89">
        <f t="shared" si="780"/>
        <v>0.0283534190704783</v>
      </c>
      <c r="BP84" s="89">
        <f t="shared" si="780"/>
        <v>0.000313492063492064</v>
      </c>
      <c r="BQ84" s="89">
        <f t="shared" si="780"/>
        <v>0.000553469001583184</v>
      </c>
      <c r="BR84" s="89">
        <f t="shared" si="780"/>
        <v>0.345145646283969</v>
      </c>
      <c r="BS84" s="89">
        <f t="shared" si="780"/>
        <v>0.44267391879439</v>
      </c>
      <c r="BT84" s="89">
        <f t="shared" si="780"/>
        <v>0.00144032635169654</v>
      </c>
      <c r="BU84" s="89">
        <f t="shared" si="780"/>
        <v>0.155548694125374</v>
      </c>
      <c r="BV84" s="89">
        <f t="shared" si="780"/>
        <v>0.0536659338557598</v>
      </c>
      <c r="BX84" s="89">
        <f t="shared" si="609"/>
        <v>0.334226668190643</v>
      </c>
      <c r="BY84" s="89">
        <f t="shared" ref="BY84:CA84" si="781">SUM(BM84:BO84)</f>
        <v>0.361467439938596</v>
      </c>
      <c r="BZ84" s="89">
        <f t="shared" si="781"/>
        <v>0.0343522457248876</v>
      </c>
      <c r="CA84" s="89">
        <f t="shared" si="781"/>
        <v>0.0292203801355535</v>
      </c>
      <c r="CC84" s="89">
        <f t="shared" ref="CC84:CF84" si="782">BX84/SUM(BX$82:BX$91)</f>
        <v>0.106626562628314</v>
      </c>
      <c r="CD84" s="89">
        <f t="shared" si="782"/>
        <v>0.119794826426139</v>
      </c>
      <c r="CE84" s="89">
        <f t="shared" si="782"/>
        <v>0.0457329260287128</v>
      </c>
      <c r="CF84" s="89">
        <f t="shared" si="782"/>
        <v>0.0257452587258484</v>
      </c>
      <c r="CH84" s="89">
        <f t="shared" ref="CH84:CK84" si="783">CC84*LN(CC84)</f>
        <v>-0.238675309457481</v>
      </c>
      <c r="CI84" s="89">
        <f t="shared" si="783"/>
        <v>-0.254201600369758</v>
      </c>
      <c r="CJ84" s="89">
        <f t="shared" si="783"/>
        <v>-0.141083184578632</v>
      </c>
      <c r="CK84" s="89">
        <f t="shared" si="783"/>
        <v>-0.0942148977809211</v>
      </c>
      <c r="CL84" s="109" t="s">
        <v>182</v>
      </c>
      <c r="CM84">
        <f t="shared" ref="CM84:CP84" si="784">1-CM83</f>
        <v>0.034383059721781</v>
      </c>
      <c r="CN84">
        <f t="shared" si="784"/>
        <v>0.016884396585091</v>
      </c>
      <c r="CO84">
        <f t="shared" si="784"/>
        <v>0.10244431541849</v>
      </c>
      <c r="CP84">
        <f t="shared" si="784"/>
        <v>0.272610276239421</v>
      </c>
      <c r="CR84" s="89">
        <f t="shared" ref="CR84:CU84" si="785">CM$87*BX84</f>
        <v>0.035768850298801</v>
      </c>
      <c r="CS84" s="89">
        <f t="shared" si="785"/>
        <v>0.0240896267362264</v>
      </c>
      <c r="CT84" s="89">
        <f t="shared" si="785"/>
        <v>0.00917574359549586</v>
      </c>
      <c r="CU84" s="89">
        <f t="shared" si="785"/>
        <v>0.0163408768238413</v>
      </c>
      <c r="CV84" s="87">
        <f t="shared" si="616"/>
        <v>0.0853750974543645</v>
      </c>
      <c r="CX84">
        <f t="shared" si="627"/>
        <v>0.0202152517800339</v>
      </c>
    </row>
    <row r="85" spans="1:102">
      <c r="A85" s="107" t="s">
        <v>116</v>
      </c>
      <c r="B85" s="115">
        <v>2015</v>
      </c>
      <c r="C85" s="107" t="s">
        <v>109</v>
      </c>
      <c r="D85">
        <v>4981</v>
      </c>
      <c r="E85">
        <v>5.5954628</v>
      </c>
      <c r="F85">
        <v>59927</v>
      </c>
      <c r="G85">
        <v>13</v>
      </c>
      <c r="I85">
        <v>4</v>
      </c>
      <c r="J85">
        <v>1399</v>
      </c>
      <c r="K85">
        <v>13.531546</v>
      </c>
      <c r="L85">
        <v>135600</v>
      </c>
      <c r="M85">
        <v>7728</v>
      </c>
      <c r="N85">
        <v>31041</v>
      </c>
      <c r="P85" s="90">
        <f t="shared" ref="P85:U85" si="786">(D85-MIN(D$82:D$91))/(MAX(D$82:D$91)-MIN(D$82:D$91))+0.001</f>
        <v>0.00275819960360591</v>
      </c>
      <c r="Q85" s="91">
        <f t="shared" si="786"/>
        <v>0.971090582777255</v>
      </c>
      <c r="R85" s="91">
        <f t="shared" si="786"/>
        <v>0.0540241289984574</v>
      </c>
      <c r="S85" s="91">
        <f t="shared" si="786"/>
        <v>0.213121212121212</v>
      </c>
      <c r="T85" s="91">
        <v>0.001</v>
      </c>
      <c r="U85" s="91">
        <f t="shared" si="786"/>
        <v>0.001</v>
      </c>
      <c r="V85" s="108" cm="1">
        <f t="array" ref="V85">(MAX(J$82:J$91-J85)/(MAX(J$82:J$91)-MIN(J$82:J$91))+0.001)</f>
        <v>0.995609640789997</v>
      </c>
      <c r="W85" s="108" cm="1">
        <f t="array" ref="W85">(MAX(K$82:K$91-K85)/(MAX(K$82:K$91)-MIN(K$82:K$91))+0.001)</f>
        <v>0.786557897156246</v>
      </c>
      <c r="X85" s="91">
        <f t="shared" ref="X85:Z85" si="787">(L85-MIN(L$82:L$91))/(MAX(L$82:L$91)-MIN(L$82:L$91))+0.001</f>
        <v>0.110944323067165</v>
      </c>
      <c r="Y85" s="91">
        <f t="shared" si="787"/>
        <v>0.438417871222076</v>
      </c>
      <c r="Z85" s="91">
        <f t="shared" si="787"/>
        <v>0.222473835239727</v>
      </c>
      <c r="AB85" s="89">
        <f t="shared" ref="AB85:AL85" si="788">P85/SUM(P$82:P$91)</f>
        <v>0.00270206959703518</v>
      </c>
      <c r="AC85" s="89">
        <f t="shared" si="788"/>
        <v>0.14750457847386</v>
      </c>
      <c r="AD85" s="89">
        <f t="shared" si="788"/>
        <v>0.024042425699457</v>
      </c>
      <c r="AE85" s="89">
        <f t="shared" si="788"/>
        <v>0.0730094466936572</v>
      </c>
      <c r="AF85" s="89">
        <f t="shared" si="788"/>
        <v>0.1</v>
      </c>
      <c r="AG85" s="89">
        <f t="shared" si="788"/>
        <v>0.000744416873449132</v>
      </c>
      <c r="AH85" s="89">
        <f t="shared" si="788"/>
        <v>0.110874585634299</v>
      </c>
      <c r="AI85" s="89">
        <f t="shared" si="788"/>
        <v>0.113162661301004</v>
      </c>
      <c r="AJ85" s="89">
        <f t="shared" si="788"/>
        <v>0.0251912198495781</v>
      </c>
      <c r="AK85" s="89">
        <f t="shared" si="788"/>
        <v>0.0872026419340379</v>
      </c>
      <c r="AL85" s="89">
        <f t="shared" si="788"/>
        <v>0.0501811011992117</v>
      </c>
      <c r="AN85" s="89">
        <f t="shared" ref="AN85:AX85" si="789">AB85*LN(AB85)</f>
        <v>-0.0159793297150209</v>
      </c>
      <c r="AO85" s="89">
        <f t="shared" si="789"/>
        <v>-0.282308432042627</v>
      </c>
      <c r="AP85" s="89">
        <f t="shared" si="789"/>
        <v>-0.0896286067838146</v>
      </c>
      <c r="AQ85" s="89">
        <f t="shared" si="789"/>
        <v>-0.19107787364899</v>
      </c>
      <c r="AR85" s="89">
        <f t="shared" si="789"/>
        <v>-0.230258509299405</v>
      </c>
      <c r="AS85" s="89">
        <f t="shared" si="789"/>
        <v>-0.00536196727017813</v>
      </c>
      <c r="AT85" s="89">
        <f t="shared" si="789"/>
        <v>-0.243852638106282</v>
      </c>
      <c r="AU85" s="89">
        <f t="shared" si="789"/>
        <v>-0.246573406099483</v>
      </c>
      <c r="AV85" s="89">
        <f t="shared" si="789"/>
        <v>-0.0927354240344049</v>
      </c>
      <c r="AW85" s="89">
        <f t="shared" si="789"/>
        <v>-0.212732645830088</v>
      </c>
      <c r="AX85" s="89">
        <f t="shared" si="789"/>
        <v>-0.150147715604566</v>
      </c>
      <c r="AY85" s="109" t="s">
        <v>183</v>
      </c>
      <c r="AZ85" s="77">
        <f t="shared" ref="AZ85:BB85" si="790">AZ84/(3-SUM($AZ83:$BB83))</f>
        <v>0.729964282922135</v>
      </c>
      <c r="BA85" s="77">
        <f t="shared" si="790"/>
        <v>0.0560708948621713</v>
      </c>
      <c r="BB85" s="77">
        <f t="shared" si="790"/>
        <v>0.213964822215694</v>
      </c>
      <c r="BC85" s="77">
        <f t="shared" ref="BC85:BE85" si="791">BC84/(3-SUM($BC83:$BE83))</f>
        <v>0.185390039161674</v>
      </c>
      <c r="BD85" s="77">
        <f t="shared" si="791"/>
        <v>0</v>
      </c>
      <c r="BE85" s="77">
        <f t="shared" si="791"/>
        <v>0.814609960838326</v>
      </c>
      <c r="BF85" s="77">
        <f>BF84/(2-SUM($BF83:$BG83))</f>
        <v>0.44330451597282</v>
      </c>
      <c r="BG85" s="77">
        <f>BG84/(2-SUM($BF83:$BG83))</f>
        <v>0.556695484027177</v>
      </c>
      <c r="BH85" s="77">
        <f t="shared" ref="BH85:BJ85" si="792">BH84/(3-SUM($BH83:$BJ83))</f>
        <v>0.44135250848532</v>
      </c>
      <c r="BI85" s="77">
        <f t="shared" si="792"/>
        <v>0.241808295368517</v>
      </c>
      <c r="BJ85" s="77">
        <f t="shared" si="792"/>
        <v>0.316839196146164</v>
      </c>
      <c r="BL85" s="89">
        <f t="shared" ref="BL85:BV85" si="793">AZ$87*P85</f>
        <v>0.00136594627759787</v>
      </c>
      <c r="BM85" s="89">
        <f t="shared" si="793"/>
        <v>0.334742991298166</v>
      </c>
      <c r="BN85" s="89">
        <f t="shared" si="793"/>
        <v>0.00864713303692584</v>
      </c>
      <c r="BO85" s="89">
        <f t="shared" si="793"/>
        <v>0.0283534190704783</v>
      </c>
      <c r="BP85" s="89">
        <f t="shared" si="793"/>
        <v>0.000313492063492064</v>
      </c>
      <c r="BQ85" s="89">
        <f t="shared" si="793"/>
        <v>0.000553469001583184</v>
      </c>
      <c r="BR85" s="89">
        <f t="shared" si="793"/>
        <v>0.345130330052891</v>
      </c>
      <c r="BS85" s="89">
        <f t="shared" si="793"/>
        <v>0.51389582606999</v>
      </c>
      <c r="BT85" s="89">
        <f t="shared" si="793"/>
        <v>0.0305617530799826</v>
      </c>
      <c r="BU85" s="89">
        <f t="shared" si="793"/>
        <v>0.180424717744695</v>
      </c>
      <c r="BV85" s="89">
        <f t="shared" si="793"/>
        <v>0.0696331449945693</v>
      </c>
      <c r="BX85" s="89">
        <f t="shared" si="609"/>
        <v>0.34475607061269</v>
      </c>
      <c r="BY85" s="89">
        <f t="shared" ref="BY85:CA85" si="794">SUM(BM85:BO85)</f>
        <v>0.37174354340557</v>
      </c>
      <c r="BZ85" s="89">
        <f t="shared" si="794"/>
        <v>0.0373140441708962</v>
      </c>
      <c r="CA85" s="89">
        <f t="shared" si="794"/>
        <v>0.0292203801355535</v>
      </c>
      <c r="CC85" s="89">
        <f t="shared" ref="CC85:CF85" si="795">BX85/SUM(BX$82:BX$91)</f>
        <v>0.109985702079606</v>
      </c>
      <c r="CD85" s="89">
        <f t="shared" si="795"/>
        <v>0.123200455523389</v>
      </c>
      <c r="CE85" s="89">
        <f t="shared" si="795"/>
        <v>0.0496759494434857</v>
      </c>
      <c r="CF85" s="89">
        <f t="shared" si="795"/>
        <v>0.0257452587258484</v>
      </c>
      <c r="CH85" s="89">
        <f t="shared" ref="CH85:CK85" si="796">CC85*LN(CC85)</f>
        <v>-0.242782978000997</v>
      </c>
      <c r="CI85" s="89">
        <f t="shared" si="796"/>
        <v>-0.257974673592402</v>
      </c>
      <c r="CJ85" s="89">
        <f t="shared" si="796"/>
        <v>-0.149138843160246</v>
      </c>
      <c r="CK85" s="89">
        <f t="shared" si="796"/>
        <v>-0.0942148977809211</v>
      </c>
      <c r="CL85" s="109" t="s">
        <v>183</v>
      </c>
      <c r="CM85">
        <f t="shared" ref="CM85:CP85" si="797">CM84/(4-SUM($CM83:$CP83))</f>
        <v>0.0806504375880211</v>
      </c>
      <c r="CN85">
        <f t="shared" si="797"/>
        <v>0.0396047932911173</v>
      </c>
      <c r="CO85">
        <f t="shared" si="797"/>
        <v>0.240297952938508</v>
      </c>
      <c r="CP85">
        <f t="shared" si="797"/>
        <v>0.639446816182353</v>
      </c>
      <c r="CR85" s="89">
        <f t="shared" ref="CR85:CU85" si="798">CM$87*BX85</f>
        <v>0.0368957041821519</v>
      </c>
      <c r="CS85" s="89">
        <f t="shared" si="798"/>
        <v>0.0247744671104087</v>
      </c>
      <c r="CT85" s="89">
        <f t="shared" si="798"/>
        <v>0.00996686227052396</v>
      </c>
      <c r="CU85" s="89">
        <f t="shared" si="798"/>
        <v>0.0163408768238413</v>
      </c>
      <c r="CV85" s="87">
        <f t="shared" si="616"/>
        <v>0.0879779103869258</v>
      </c>
      <c r="CX85">
        <f t="shared" si="627"/>
        <v>0.020557671967125</v>
      </c>
    </row>
    <row r="86" spans="1:102">
      <c r="A86" s="107" t="s">
        <v>116</v>
      </c>
      <c r="B86" s="115">
        <v>2016</v>
      </c>
      <c r="C86" s="107" t="s">
        <v>109</v>
      </c>
      <c r="D86">
        <v>4933</v>
      </c>
      <c r="E86">
        <v>5.6657207</v>
      </c>
      <c r="F86">
        <v>63301</v>
      </c>
      <c r="G86">
        <v>6</v>
      </c>
      <c r="I86">
        <v>5</v>
      </c>
      <c r="J86">
        <v>1383</v>
      </c>
      <c r="K86">
        <v>13.428203</v>
      </c>
      <c r="L86">
        <v>152600</v>
      </c>
      <c r="M86">
        <v>8413</v>
      </c>
      <c r="N86">
        <v>32174</v>
      </c>
      <c r="P86" s="90">
        <f t="shared" ref="P86:U86" si="799">(D86-MIN(D$82:D$91))/(MAX(D$82:D$91)-MIN(D$82:D$91))+0.001</f>
        <v>0.00122377085864075</v>
      </c>
      <c r="Q86" s="91">
        <f t="shared" si="799"/>
        <v>1.001</v>
      </c>
      <c r="R86" s="91">
        <f t="shared" si="799"/>
        <v>0.0785751666327095</v>
      </c>
      <c r="S86" s="91">
        <f t="shared" si="799"/>
        <v>0.001</v>
      </c>
      <c r="T86" s="97">
        <v>0.001</v>
      </c>
      <c r="U86" s="91">
        <f t="shared" si="799"/>
        <v>0.0676666666666667</v>
      </c>
      <c r="V86" s="108" cm="1">
        <f t="array" ref="V86">(MAX(J$82:J$91-J86)/(MAX(J$82:J$91)-MIN(J$82:J$91))+0.001)</f>
        <v>0.996316573145407</v>
      </c>
      <c r="W86" s="108" cm="1">
        <f t="array" ref="W86">(MAX(K$82:K$91-K86)/(MAX(K$82:K$91)-MIN(K$82:K$91))+0.001)</f>
        <v>0.790845078403834</v>
      </c>
      <c r="X86" s="91">
        <f t="shared" ref="X86:Z86" si="800">(L86-MIN(L$82:L$91))/(MAX(L$82:L$91)-MIN(L$82:L$91))+0.001</f>
        <v>0.230755444358306</v>
      </c>
      <c r="Y86" s="91">
        <f t="shared" si="800"/>
        <v>0.550934296977661</v>
      </c>
      <c r="Z86" s="91">
        <f t="shared" si="800"/>
        <v>0.267629468733809</v>
      </c>
      <c r="AB86" s="89">
        <f t="shared" ref="AB86:AL86" si="801">P86/SUM(P$82:P$91)</f>
        <v>0.00119886683565171</v>
      </c>
      <c r="AC86" s="89">
        <f t="shared" si="801"/>
        <v>0.152047693254381</v>
      </c>
      <c r="AD86" s="89">
        <f t="shared" si="801"/>
        <v>0.0349684046853085</v>
      </c>
      <c r="AE86" s="89">
        <f t="shared" si="801"/>
        <v>0.000342572407349735</v>
      </c>
      <c r="AF86" s="89">
        <f t="shared" si="801"/>
        <v>0.1</v>
      </c>
      <c r="AG86" s="89">
        <f t="shared" si="801"/>
        <v>0.0503722084367246</v>
      </c>
      <c r="AH86" s="89">
        <f t="shared" si="801"/>
        <v>0.110953312103757</v>
      </c>
      <c r="AI86" s="89">
        <f t="shared" si="801"/>
        <v>0.11377946121009</v>
      </c>
      <c r="AJ86" s="89">
        <f t="shared" si="801"/>
        <v>0.0523957510362926</v>
      </c>
      <c r="AK86" s="89">
        <f t="shared" si="801"/>
        <v>0.10958249967002</v>
      </c>
      <c r="AL86" s="89">
        <f t="shared" si="801"/>
        <v>0.0603663861862724</v>
      </c>
      <c r="AN86" s="89">
        <f t="shared" ref="AN86:AX86" si="802">AB86*LN(AB86)</f>
        <v>-0.00806403207405925</v>
      </c>
      <c r="AO86" s="89">
        <f t="shared" si="802"/>
        <v>-0.286391110618724</v>
      </c>
      <c r="AP86" s="89">
        <f t="shared" si="802"/>
        <v>-0.11725991330072</v>
      </c>
      <c r="AQ86" s="89">
        <f t="shared" si="802"/>
        <v>-0.00273339466387845</v>
      </c>
      <c r="AR86" s="89">
        <f t="shared" si="802"/>
        <v>-0.230258509299405</v>
      </c>
      <c r="AS86" s="89">
        <f t="shared" si="802"/>
        <v>-0.150528060101113</v>
      </c>
      <c r="AT86" s="89">
        <f t="shared" si="802"/>
        <v>-0.243947031193132</v>
      </c>
      <c r="AU86" s="89">
        <f t="shared" si="802"/>
        <v>-0.247298891501824</v>
      </c>
      <c r="AV86" s="89">
        <f t="shared" si="802"/>
        <v>-0.154511390473512</v>
      </c>
      <c r="AW86" s="89">
        <f t="shared" si="802"/>
        <v>-0.242295409469557</v>
      </c>
      <c r="AX86" s="89">
        <f t="shared" si="802"/>
        <v>-0.169467935255358</v>
      </c>
      <c r="AY86" s="77" t="s">
        <v>184</v>
      </c>
      <c r="AZ86" s="110">
        <v>0.26049795615013</v>
      </c>
      <c r="BA86" s="110">
        <v>0.633345720302242</v>
      </c>
      <c r="BB86" s="110">
        <v>0.106156323547628</v>
      </c>
      <c r="BC86" s="110">
        <v>0.0806878306878307</v>
      </c>
      <c r="BD86" s="110">
        <v>0.626984126984127</v>
      </c>
      <c r="BE86" s="110">
        <v>0.292328042328042</v>
      </c>
      <c r="BF86" s="110">
        <v>0.25</v>
      </c>
      <c r="BG86" s="110">
        <v>0.75</v>
      </c>
      <c r="BH86" s="110">
        <v>0.10958605664488</v>
      </c>
      <c r="BI86" s="110">
        <v>0.581263616557734</v>
      </c>
      <c r="BJ86" s="110">
        <v>0.309150326797386</v>
      </c>
      <c r="BL86" s="89">
        <f t="shared" ref="BL86:BV86" si="803">AZ$87*P86</f>
        <v>0.000606049412380353</v>
      </c>
      <c r="BM86" s="89">
        <f t="shared" si="803"/>
        <v>0.345053015889789</v>
      </c>
      <c r="BN86" s="89">
        <f t="shared" si="803"/>
        <v>0.0125767861855034</v>
      </c>
      <c r="BO86" s="89">
        <f t="shared" si="803"/>
        <v>0.000133038934924752</v>
      </c>
      <c r="BP86" s="89">
        <f t="shared" si="803"/>
        <v>0.000313492063492064</v>
      </c>
      <c r="BQ86" s="89">
        <f t="shared" si="803"/>
        <v>0.0374514024404621</v>
      </c>
      <c r="BR86" s="89">
        <f t="shared" si="803"/>
        <v>0.345375389750137</v>
      </c>
      <c r="BS86" s="89">
        <f t="shared" si="803"/>
        <v>0.516696846257704</v>
      </c>
      <c r="BT86" s="89">
        <f t="shared" si="803"/>
        <v>0.0635660367053734</v>
      </c>
      <c r="BU86" s="89">
        <f t="shared" si="803"/>
        <v>0.226729272579574</v>
      </c>
      <c r="BV86" s="89">
        <f t="shared" si="803"/>
        <v>0.0837666217291564</v>
      </c>
      <c r="BX86" s="89">
        <f t="shared" si="609"/>
        <v>0.358235851487673</v>
      </c>
      <c r="BY86" s="89">
        <f t="shared" ref="BY86:CA86" si="804">SUM(BM86:BO86)</f>
        <v>0.357762841010217</v>
      </c>
      <c r="BZ86" s="89">
        <f t="shared" si="804"/>
        <v>0.0130233171839203</v>
      </c>
      <c r="CA86" s="89">
        <f t="shared" si="804"/>
        <v>0.037897933438879</v>
      </c>
      <c r="CC86" s="89">
        <f t="shared" ref="CC86:CF86" si="805">BX86/SUM(BX$82:BX$91)</f>
        <v>0.114286085132411</v>
      </c>
      <c r="CD86" s="89">
        <f t="shared" si="805"/>
        <v>0.11856707604929</v>
      </c>
      <c r="CE86" s="89">
        <f t="shared" si="805"/>
        <v>0.0173378592535274</v>
      </c>
      <c r="CF86" s="89">
        <f t="shared" si="805"/>
        <v>0.0333908079577568</v>
      </c>
      <c r="CH86" s="89">
        <f t="shared" ref="CH86:CK86" si="806">CC86*LN(CC86)</f>
        <v>-0.247892285009904</v>
      </c>
      <c r="CI86" s="89">
        <f t="shared" si="806"/>
        <v>-0.25281778233804</v>
      </c>
      <c r="CJ86" s="89">
        <f t="shared" si="806"/>
        <v>-0.0703026400397515</v>
      </c>
      <c r="CK86" s="89">
        <f t="shared" si="806"/>
        <v>-0.11351120445155</v>
      </c>
      <c r="CL86" s="77" t="s">
        <v>184</v>
      </c>
      <c r="CM86" s="111">
        <v>0.133389037433155</v>
      </c>
      <c r="CN86" s="111">
        <v>0.0936831550802139</v>
      </c>
      <c r="CO86" s="111">
        <v>0.293917112299465</v>
      </c>
      <c r="CP86" s="111">
        <v>0.479010695187166</v>
      </c>
      <c r="CR86" s="89">
        <f t="shared" ref="CR86:CU86" si="807">CM$87*BX86</f>
        <v>0.0383383067930927</v>
      </c>
      <c r="CS86" s="89">
        <f t="shared" si="807"/>
        <v>0.0238427375408753</v>
      </c>
      <c r="CT86" s="89">
        <f t="shared" si="807"/>
        <v>0.00347862611951139</v>
      </c>
      <c r="CU86" s="89">
        <f t="shared" si="807"/>
        <v>0.0211936141600481</v>
      </c>
      <c r="CV86" s="87">
        <f t="shared" si="616"/>
        <v>0.0868532846135275</v>
      </c>
      <c r="CX86">
        <f t="shared" si="627"/>
        <v>0.0225181758504617</v>
      </c>
    </row>
    <row r="87" spans="1:102">
      <c r="A87" s="107" t="s">
        <v>116</v>
      </c>
      <c r="B87" s="115">
        <v>2017</v>
      </c>
      <c r="C87" s="107" t="s">
        <v>109</v>
      </c>
      <c r="D87">
        <v>4926</v>
      </c>
      <c r="E87">
        <v>4.2785221</v>
      </c>
      <c r="F87">
        <v>76017</v>
      </c>
      <c r="G87">
        <v>13</v>
      </c>
      <c r="I87">
        <v>5</v>
      </c>
      <c r="J87">
        <v>1352</v>
      </c>
      <c r="K87">
        <v>12.015251</v>
      </c>
      <c r="L87">
        <v>191900</v>
      </c>
      <c r="M87">
        <v>9098</v>
      </c>
      <c r="N87">
        <v>34170</v>
      </c>
      <c r="P87" s="90">
        <f t="shared" ref="P87:U87" si="808">(D87-MIN(D$82:D$91))/(MAX(D$82:D$91)-MIN(D$82:D$91))+0.001</f>
        <v>0.001</v>
      </c>
      <c r="Q87" s="91">
        <f t="shared" si="808"/>
        <v>0.410457132960018</v>
      </c>
      <c r="R87" s="91">
        <f t="shared" si="808"/>
        <v>0.171103617894461</v>
      </c>
      <c r="S87" s="91">
        <f t="shared" si="808"/>
        <v>0.213121212121212</v>
      </c>
      <c r="T87" s="91">
        <v>0.001</v>
      </c>
      <c r="U87" s="91">
        <f t="shared" si="808"/>
        <v>0.0676666666666667</v>
      </c>
      <c r="V87" s="108" cm="1">
        <f t="array" ref="V87">(MAX(J$82:J$91-J87)/(MAX(J$82:J$91)-MIN(J$82:J$91))+0.001)</f>
        <v>0.997686254584014</v>
      </c>
      <c r="W87" s="108" cm="1">
        <f t="array" ref="W87">(MAX(K$82:K$91-K87)/(MAX(K$82:K$91)-MIN(K$82:K$91))+0.001)</f>
        <v>0.849461349637911</v>
      </c>
      <c r="X87" s="91">
        <f t="shared" ref="X87:Z87" si="809">(L87-MIN(L$82:L$91))/(MAX(L$82:L$91)-MIN(L$82:L$91))+0.001</f>
        <v>0.507730565931355</v>
      </c>
      <c r="Y87" s="91">
        <f t="shared" si="809"/>
        <v>0.663450722733246</v>
      </c>
      <c r="Z87" s="91">
        <f t="shared" si="809"/>
        <v>0.347179905145271</v>
      </c>
      <c r="AB87" s="89">
        <f t="shared" ref="AB87:AL87" si="810">P87/SUM(P$82:P$91)</f>
        <v>0.000979649766283287</v>
      </c>
      <c r="AC87" s="89">
        <f t="shared" si="810"/>
        <v>0.0623467135328445</v>
      </c>
      <c r="AD87" s="89">
        <f t="shared" si="810"/>
        <v>0.0761464570813038</v>
      </c>
      <c r="AE87" s="89">
        <f t="shared" si="810"/>
        <v>0.0730094466936572</v>
      </c>
      <c r="AF87" s="89">
        <f t="shared" si="810"/>
        <v>0.1</v>
      </c>
      <c r="AG87" s="89">
        <f t="shared" si="810"/>
        <v>0.0503722084367246</v>
      </c>
      <c r="AH87" s="89">
        <f t="shared" si="810"/>
        <v>0.111105844638331</v>
      </c>
      <c r="AI87" s="89">
        <f t="shared" si="810"/>
        <v>0.122212627124985</v>
      </c>
      <c r="AJ87" s="89">
        <f t="shared" si="810"/>
        <v>0.115286226073815</v>
      </c>
      <c r="AK87" s="89">
        <f t="shared" si="810"/>
        <v>0.131962357406001</v>
      </c>
      <c r="AL87" s="89">
        <f t="shared" si="810"/>
        <v>0.0783097479110502</v>
      </c>
      <c r="AN87" s="89">
        <f t="shared" ref="AN87:AX87" si="811">AB87*LN(AB87)</f>
        <v>-0.00678732259322465</v>
      </c>
      <c r="AO87" s="89">
        <f t="shared" si="811"/>
        <v>-0.173014893149244</v>
      </c>
      <c r="AP87" s="89">
        <f t="shared" si="811"/>
        <v>-0.19608449234544</v>
      </c>
      <c r="AQ87" s="89">
        <f t="shared" si="811"/>
        <v>-0.19107787364899</v>
      </c>
      <c r="AR87" s="89">
        <f t="shared" si="811"/>
        <v>-0.230258509299405</v>
      </c>
      <c r="AS87" s="89">
        <f t="shared" si="811"/>
        <v>-0.150528060101113</v>
      </c>
      <c r="AT87" s="89">
        <f t="shared" si="811"/>
        <v>-0.244129758873008</v>
      </c>
      <c r="AU87" s="89">
        <f t="shared" si="811"/>
        <v>-0.256890075234797</v>
      </c>
      <c r="AV87" s="89">
        <f t="shared" si="811"/>
        <v>-0.249057136724023</v>
      </c>
      <c r="AW87" s="89">
        <f t="shared" si="811"/>
        <v>-0.267255255773377</v>
      </c>
      <c r="AX87" s="89">
        <f t="shared" si="811"/>
        <v>-0.199461442465702</v>
      </c>
      <c r="AY87" s="77" t="s">
        <v>185</v>
      </c>
      <c r="AZ87">
        <f t="shared" ref="AZ87:BJ87" si="812">AVERAGE(AZ85:AZ86)</f>
        <v>0.495231119536133</v>
      </c>
      <c r="BA87">
        <f t="shared" si="812"/>
        <v>0.344708307582207</v>
      </c>
      <c r="BB87">
        <f t="shared" si="812"/>
        <v>0.160060572881661</v>
      </c>
      <c r="BC87">
        <f t="shared" si="812"/>
        <v>0.133038934924752</v>
      </c>
      <c r="BD87">
        <f t="shared" si="812"/>
        <v>0.313492063492063</v>
      </c>
      <c r="BE87">
        <f t="shared" si="812"/>
        <v>0.553469001583184</v>
      </c>
      <c r="BF87">
        <f t="shared" si="812"/>
        <v>0.34665225798641</v>
      </c>
      <c r="BG87">
        <f t="shared" si="812"/>
        <v>0.653347742013588</v>
      </c>
      <c r="BH87">
        <f t="shared" si="812"/>
        <v>0.2754692825651</v>
      </c>
      <c r="BI87">
        <f t="shared" si="812"/>
        <v>0.411535955963125</v>
      </c>
      <c r="BJ87">
        <f t="shared" si="812"/>
        <v>0.312994761471775</v>
      </c>
      <c r="BL87" s="89">
        <f t="shared" ref="BL87:BV87" si="813">AZ$87*P87</f>
        <v>0.000495231119536133</v>
      </c>
      <c r="BM87" s="89">
        <f t="shared" si="813"/>
        <v>0.141487983637693</v>
      </c>
      <c r="BN87" s="89">
        <f t="shared" si="813"/>
        <v>0.0273869431023122</v>
      </c>
      <c r="BO87" s="89">
        <f t="shared" si="813"/>
        <v>0.0283534190704783</v>
      </c>
      <c r="BP87" s="89">
        <f t="shared" si="813"/>
        <v>0.000313492063492064</v>
      </c>
      <c r="BQ87" s="89">
        <f t="shared" si="813"/>
        <v>0.0374514024404621</v>
      </c>
      <c r="BR87" s="89">
        <f t="shared" si="813"/>
        <v>0.345850192913553</v>
      </c>
      <c r="BS87" s="89">
        <f t="shared" si="813"/>
        <v>0.554993654713745</v>
      </c>
      <c r="BT87" s="89">
        <f t="shared" si="813"/>
        <v>0.139864174733483</v>
      </c>
      <c r="BU87" s="89">
        <f t="shared" si="813"/>
        <v>0.273033827414453</v>
      </c>
      <c r="BV87" s="89">
        <f t="shared" si="813"/>
        <v>0.108665491598738</v>
      </c>
      <c r="BX87" s="89">
        <f t="shared" si="609"/>
        <v>0.169370157859541</v>
      </c>
      <c r="BY87" s="89">
        <f t="shared" ref="BY87:CA87" si="814">SUM(BM87:BO87)</f>
        <v>0.197228345810483</v>
      </c>
      <c r="BZ87" s="89">
        <f t="shared" si="814"/>
        <v>0.0560538542362826</v>
      </c>
      <c r="CA87" s="89">
        <f t="shared" si="814"/>
        <v>0.0661183135744325</v>
      </c>
      <c r="CC87" s="89">
        <f t="shared" ref="CC87:CF87" si="815">BX87/SUM(BX$82:BX$91)</f>
        <v>0.0540332638390087</v>
      </c>
      <c r="CD87" s="89">
        <f t="shared" si="815"/>
        <v>0.065363938330642</v>
      </c>
      <c r="CE87" s="89">
        <f t="shared" si="815"/>
        <v>0.0746241392758478</v>
      </c>
      <c r="CF87" s="89">
        <f t="shared" si="815"/>
        <v>0.0582549946850064</v>
      </c>
      <c r="CH87" s="89">
        <f t="shared" ref="CH87:CK87" si="816">CC87*LN(CC87)</f>
        <v>-0.157677462004824</v>
      </c>
      <c r="CI87" s="89">
        <f t="shared" si="816"/>
        <v>-0.178298742691791</v>
      </c>
      <c r="CJ87" s="89">
        <f t="shared" si="816"/>
        <v>-0.193671375054239</v>
      </c>
      <c r="CK87" s="89">
        <f t="shared" si="816"/>
        <v>-0.165614606661951</v>
      </c>
      <c r="CL87" s="77" t="s">
        <v>185</v>
      </c>
      <c r="CM87">
        <f t="shared" ref="CM87:CP87" si="817">AVERAGE(CM85:CM86)</f>
        <v>0.107019737510588</v>
      </c>
      <c r="CN87">
        <f t="shared" si="817"/>
        <v>0.0666439741856656</v>
      </c>
      <c r="CO87">
        <f t="shared" si="817"/>
        <v>0.267107532618987</v>
      </c>
      <c r="CP87">
        <f t="shared" si="817"/>
        <v>0.55922875568476</v>
      </c>
      <c r="CR87" s="89">
        <f t="shared" ref="CR87:CU87" si="818">CM$87*BX87</f>
        <v>0.0181259498362549</v>
      </c>
      <c r="CS87" s="89">
        <f t="shared" si="818"/>
        <v>0.0131440807868754</v>
      </c>
      <c r="CT87" s="89">
        <f t="shared" si="818"/>
        <v>0.0149724066988378</v>
      </c>
      <c r="CU87" s="89">
        <f t="shared" si="818"/>
        <v>0.0369752622282046</v>
      </c>
      <c r="CV87" s="87">
        <f t="shared" si="616"/>
        <v>0.0832176995501727</v>
      </c>
      <c r="CX87">
        <f t="shared" si="627"/>
        <v>0.0165491782675464</v>
      </c>
    </row>
    <row r="88" spans="1:102">
      <c r="A88" s="107" t="s">
        <v>116</v>
      </c>
      <c r="B88" s="115">
        <v>2018</v>
      </c>
      <c r="C88" s="107" t="s">
        <v>109</v>
      </c>
      <c r="D88">
        <v>4955</v>
      </c>
      <c r="E88">
        <v>4.3438951</v>
      </c>
      <c r="F88">
        <v>84561</v>
      </c>
      <c r="G88">
        <v>13</v>
      </c>
      <c r="I88">
        <v>5</v>
      </c>
      <c r="J88">
        <v>1328</v>
      </c>
      <c r="K88">
        <v>10.797632</v>
      </c>
      <c r="L88">
        <v>230279</v>
      </c>
      <c r="M88">
        <v>9783</v>
      </c>
      <c r="N88">
        <v>39798</v>
      </c>
      <c r="P88" s="90">
        <f t="shared" ref="P88:U88" si="819">(D88-MIN(D$82:D$91))/(MAX(D$82:D$91)-MIN(D$82:D$91))+0.001</f>
        <v>0.00192705070008311</v>
      </c>
      <c r="Q88" s="91">
        <f t="shared" si="819"/>
        <v>0.438287004506172</v>
      </c>
      <c r="R88" s="91">
        <f t="shared" si="819"/>
        <v>0.233274354571121</v>
      </c>
      <c r="S88" s="91">
        <f t="shared" si="819"/>
        <v>0.213121212121212</v>
      </c>
      <c r="T88" s="97">
        <v>0.001</v>
      </c>
      <c r="U88" s="91">
        <f t="shared" si="819"/>
        <v>0.0676666666666667</v>
      </c>
      <c r="V88" s="108" cm="1">
        <f t="array" ref="V88">(MAX(J$82:J$91-J88)/(MAX(J$82:J$91)-MIN(J$82:J$91))+0.001)</f>
        <v>0.99874665311713</v>
      </c>
      <c r="W88" s="108" cm="1">
        <f t="array" ref="W88">(MAX(K$82:K$91-K88)/(MAX(K$82:K$91)-MIN(K$82:K$91))+0.001)</f>
        <v>0.899974237240438</v>
      </c>
      <c r="X88" s="91">
        <f t="shared" ref="X88:Z88" si="820">(L88-MIN(L$82:L$91))/(MAX(L$82:L$91)-MIN(L$82:L$91))+0.001</f>
        <v>0.778214743815632</v>
      </c>
      <c r="Y88" s="91">
        <f t="shared" si="820"/>
        <v>0.775967148488831</v>
      </c>
      <c r="Z88" s="91">
        <f t="shared" si="820"/>
        <v>0.57148344027739</v>
      </c>
      <c r="AB88" s="89">
        <f t="shared" ref="AB88:AL88" si="821">P88/SUM(P$82:P$91)</f>
        <v>0.00188783476795247</v>
      </c>
      <c r="AC88" s="89">
        <f t="shared" si="821"/>
        <v>0.0665739540644713</v>
      </c>
      <c r="AD88" s="89">
        <f t="shared" si="821"/>
        <v>0.10381437778525</v>
      </c>
      <c r="AE88" s="89">
        <f t="shared" si="821"/>
        <v>0.0730094466936572</v>
      </c>
      <c r="AF88" s="89">
        <f t="shared" si="821"/>
        <v>0.1</v>
      </c>
      <c r="AG88" s="89">
        <f t="shared" si="821"/>
        <v>0.0503722084367246</v>
      </c>
      <c r="AH88" s="89">
        <f t="shared" si="821"/>
        <v>0.111223934342518</v>
      </c>
      <c r="AI88" s="89">
        <f t="shared" si="821"/>
        <v>0.129479953296099</v>
      </c>
      <c r="AJ88" s="89">
        <f t="shared" si="821"/>
        <v>0.176702855627633</v>
      </c>
      <c r="AK88" s="89">
        <f t="shared" si="821"/>
        <v>0.154342215141983</v>
      </c>
      <c r="AL88" s="89">
        <f t="shared" si="821"/>
        <v>0.128903555419592</v>
      </c>
      <c r="AN88" s="89">
        <f t="shared" ref="AN88:AX88" si="822">AB88*LN(AB88)</f>
        <v>-0.0118411127050767</v>
      </c>
      <c r="AO88" s="89">
        <f t="shared" si="822"/>
        <v>-0.180378257797551</v>
      </c>
      <c r="AP88" s="89">
        <f t="shared" si="822"/>
        <v>-0.235155221258621</v>
      </c>
      <c r="AQ88" s="89">
        <f t="shared" si="822"/>
        <v>-0.19107787364899</v>
      </c>
      <c r="AR88" s="89">
        <f t="shared" si="822"/>
        <v>-0.230258509299405</v>
      </c>
      <c r="AS88" s="89">
        <f t="shared" si="822"/>
        <v>-0.150528060101113</v>
      </c>
      <c r="AT88" s="89">
        <f t="shared" si="822"/>
        <v>-0.244271081632515</v>
      </c>
      <c r="AU88" s="89">
        <f t="shared" si="822"/>
        <v>-0.264686702718603</v>
      </c>
      <c r="AV88" s="89">
        <f t="shared" si="822"/>
        <v>-0.306276539683395</v>
      </c>
      <c r="AW88" s="89">
        <f t="shared" si="822"/>
        <v>-0.288401234103306</v>
      </c>
      <c r="AX88" s="89">
        <f t="shared" si="822"/>
        <v>-0.264083526353671</v>
      </c>
      <c r="BL88" s="89">
        <f t="shared" ref="BL88:BV88" si="823">AZ$87*P88</f>
        <v>0.000954335475605047</v>
      </c>
      <c r="BM88" s="89">
        <f t="shared" si="823"/>
        <v>0.151081171558598</v>
      </c>
      <c r="BN88" s="89">
        <f t="shared" si="823"/>
        <v>0.0373380268312533</v>
      </c>
      <c r="BO88" s="89">
        <f t="shared" si="823"/>
        <v>0.0283534190704783</v>
      </c>
      <c r="BP88" s="89">
        <f t="shared" si="823"/>
        <v>0.000313492063492064</v>
      </c>
      <c r="BQ88" s="89">
        <f t="shared" si="823"/>
        <v>0.0374514024404621</v>
      </c>
      <c r="BR88" s="89">
        <f t="shared" si="823"/>
        <v>0.346217782459423</v>
      </c>
      <c r="BS88" s="89">
        <f t="shared" si="823"/>
        <v>0.587996135771442</v>
      </c>
      <c r="BT88" s="89">
        <f t="shared" si="823"/>
        <v>0.214374257160475</v>
      </c>
      <c r="BU88" s="89">
        <f t="shared" si="823"/>
        <v>0.319338382249331</v>
      </c>
      <c r="BV88" s="89">
        <f t="shared" si="823"/>
        <v>0.178871323074691</v>
      </c>
      <c r="BX88" s="89">
        <f t="shared" si="609"/>
        <v>0.189373533865456</v>
      </c>
      <c r="BY88" s="89">
        <f t="shared" ref="BY88:CA88" si="824">SUM(BM88:BO88)</f>
        <v>0.216772617460329</v>
      </c>
      <c r="BZ88" s="89">
        <f t="shared" si="824"/>
        <v>0.0660049379652236</v>
      </c>
      <c r="CA88" s="89">
        <f t="shared" si="824"/>
        <v>0.0661183135744325</v>
      </c>
      <c r="CC88" s="89">
        <f t="shared" ref="CC88:CF88" si="825">BX88/SUM(BX$82:BX$91)</f>
        <v>0.060414834872879</v>
      </c>
      <c r="CD88" s="89">
        <f t="shared" si="825"/>
        <v>0.0718411541770163</v>
      </c>
      <c r="CE88" s="89">
        <f t="shared" si="825"/>
        <v>0.0878719536902481</v>
      </c>
      <c r="CF88" s="89">
        <f t="shared" si="825"/>
        <v>0.0582549946850064</v>
      </c>
      <c r="CH88" s="89">
        <f t="shared" ref="CH88:CK88" si="826">CC88*LN(CC88)</f>
        <v>-0.169555478236962</v>
      </c>
      <c r="CI88" s="89">
        <f t="shared" si="826"/>
        <v>-0.189179152466392</v>
      </c>
      <c r="CJ88" s="89">
        <f t="shared" si="826"/>
        <v>-0.213693571867067</v>
      </c>
      <c r="CK88" s="89">
        <f t="shared" si="826"/>
        <v>-0.165614606661951</v>
      </c>
      <c r="CR88" s="89">
        <f t="shared" ref="CR88:CU88" si="827">CM$87*BX88</f>
        <v>0.0202667058857335</v>
      </c>
      <c r="CS88" s="89">
        <f t="shared" si="827"/>
        <v>0.0144465887221853</v>
      </c>
      <c r="CT88" s="89">
        <f t="shared" si="827"/>
        <v>0.0176304161205602</v>
      </c>
      <c r="CU88" s="89">
        <f t="shared" si="827"/>
        <v>0.0369752622282046</v>
      </c>
      <c r="CV88" s="87">
        <f t="shared" si="616"/>
        <v>0.0893189729566837</v>
      </c>
      <c r="CX88">
        <f t="shared" si="627"/>
        <v>0.0189485610031469</v>
      </c>
    </row>
    <row r="89" spans="1:102">
      <c r="A89" s="107" t="s">
        <v>116</v>
      </c>
      <c r="B89" s="115">
        <v>2019</v>
      </c>
      <c r="C89" s="107" t="s">
        <v>109</v>
      </c>
      <c r="D89">
        <v>4984</v>
      </c>
      <c r="E89">
        <v>4.409268</v>
      </c>
      <c r="F89">
        <v>93105</v>
      </c>
      <c r="G89">
        <v>15</v>
      </c>
      <c r="I89">
        <v>5</v>
      </c>
      <c r="J89">
        <v>1317</v>
      </c>
      <c r="K89">
        <v>9.5800133</v>
      </c>
      <c r="L89">
        <v>243411</v>
      </c>
      <c r="M89">
        <v>10468</v>
      </c>
      <c r="N89">
        <v>44320</v>
      </c>
      <c r="P89" s="90">
        <f t="shared" ref="P89:U89" si="828">(D89-MIN(D$82:D$91))/(MAX(D$82:D$91)-MIN(D$82:D$91))+0.001</f>
        <v>0.00285410140016623</v>
      </c>
      <c r="Q89" s="91">
        <f t="shared" si="828"/>
        <v>0.46611683348143</v>
      </c>
      <c r="R89" s="91">
        <f t="shared" si="828"/>
        <v>0.295445091247781</v>
      </c>
      <c r="S89" s="91">
        <f t="shared" si="828"/>
        <v>0.273727272727273</v>
      </c>
      <c r="T89" s="91">
        <v>0.001</v>
      </c>
      <c r="U89" s="91">
        <f t="shared" si="828"/>
        <v>0.0676666666666667</v>
      </c>
      <c r="V89" s="108" cm="1">
        <f t="array" ref="V89">(MAX(J$82:J$91-J89)/(MAX(J$82:J$91)-MIN(J$82:J$91))+0.001)</f>
        <v>0.999232669111474</v>
      </c>
      <c r="W89" s="108" cm="1">
        <f t="array" ref="W89">(MAX(K$82:K$91-K89)/(MAX(K$82:K$91)-MIN(K$82:K$91))+0.001)</f>
        <v>0.950487112397473</v>
      </c>
      <c r="X89" s="91">
        <f t="shared" ref="X89:Z89" si="829">(L89-MIN(L$82:L$91))/(MAX(L$82:L$91)-MIN(L$82:L$91))+0.001</f>
        <v>0.87076531115653</v>
      </c>
      <c r="Y89" s="91">
        <f t="shared" si="829"/>
        <v>0.888483574244415</v>
      </c>
      <c r="Z89" s="91">
        <f t="shared" si="829"/>
        <v>0.751707424973098</v>
      </c>
      <c r="AB89" s="89">
        <f t="shared" ref="AB89:AL89" si="830">P89/SUM(P$82:P$91)</f>
        <v>0.00279601976962165</v>
      </c>
      <c r="AC89" s="89">
        <f t="shared" si="830"/>
        <v>0.070801188129758</v>
      </c>
      <c r="AD89" s="89">
        <f t="shared" si="830"/>
        <v>0.131482298489197</v>
      </c>
      <c r="AE89" s="89">
        <f t="shared" si="830"/>
        <v>0.0937714107754594</v>
      </c>
      <c r="AF89" s="89">
        <f t="shared" si="830"/>
        <v>0.1</v>
      </c>
      <c r="AG89" s="89">
        <f t="shared" si="830"/>
        <v>0.0503722084367246</v>
      </c>
      <c r="AH89" s="89">
        <f t="shared" si="830"/>
        <v>0.11127805879027</v>
      </c>
      <c r="AI89" s="89">
        <f t="shared" si="830"/>
        <v>0.136747277676672</v>
      </c>
      <c r="AJ89" s="89">
        <f t="shared" si="830"/>
        <v>0.1977175558361</v>
      </c>
      <c r="AK89" s="89">
        <f t="shared" si="830"/>
        <v>0.176722072877965</v>
      </c>
      <c r="AL89" s="89">
        <f t="shared" si="830"/>
        <v>0.169554798766007</v>
      </c>
      <c r="AN89" s="89">
        <f t="shared" ref="AN89:AX89" si="831">AB89*LN(AB89)</f>
        <v>-0.0164393614781841</v>
      </c>
      <c r="AO89" s="89">
        <f t="shared" si="831"/>
        <v>-0.187473014407035</v>
      </c>
      <c r="AP89" s="89">
        <f t="shared" si="831"/>
        <v>-0.266762206605533</v>
      </c>
      <c r="AQ89" s="89">
        <f t="shared" si="831"/>
        <v>-0.221947107556839</v>
      </c>
      <c r="AR89" s="89">
        <f t="shared" si="831"/>
        <v>-0.230258509299405</v>
      </c>
      <c r="AS89" s="89">
        <f t="shared" si="831"/>
        <v>-0.150528060101113</v>
      </c>
      <c r="AT89" s="89">
        <f t="shared" si="831"/>
        <v>-0.244335812653983</v>
      </c>
      <c r="AU89" s="89">
        <f t="shared" si="831"/>
        <v>-0.272075220512203</v>
      </c>
      <c r="AV89" s="89">
        <f t="shared" si="831"/>
        <v>-0.320483500773477</v>
      </c>
      <c r="AW89" s="89">
        <f t="shared" si="831"/>
        <v>-0.306290630374059</v>
      </c>
      <c r="AX89" s="89">
        <f t="shared" si="831"/>
        <v>-0.3008884035269</v>
      </c>
      <c r="BL89" s="89">
        <f t="shared" ref="BL89:BV89" si="832">AZ$87*P89</f>
        <v>0.00141343983167397</v>
      </c>
      <c r="BM89" s="89">
        <f t="shared" si="832"/>
        <v>0.160674344804961</v>
      </c>
      <c r="BN89" s="89">
        <f t="shared" si="832"/>
        <v>0.0472891105601944</v>
      </c>
      <c r="BO89" s="89">
        <f t="shared" si="832"/>
        <v>0.0364163848234936</v>
      </c>
      <c r="BP89" s="89">
        <f t="shared" si="832"/>
        <v>0.000313492063492064</v>
      </c>
      <c r="BQ89" s="89">
        <f t="shared" si="832"/>
        <v>0.0374514024404621</v>
      </c>
      <c r="BR89" s="89">
        <f t="shared" si="832"/>
        <v>0.34638626100128</v>
      </c>
      <c r="BS89" s="89">
        <f t="shared" si="832"/>
        <v>0.620998608697905</v>
      </c>
      <c r="BT89" s="89">
        <f t="shared" si="832"/>
        <v>0.239869095546865</v>
      </c>
      <c r="BU89" s="89">
        <f t="shared" si="832"/>
        <v>0.36564293708421</v>
      </c>
      <c r="BV89" s="89">
        <f t="shared" si="832"/>
        <v>0.235280486176017</v>
      </c>
      <c r="BX89" s="89">
        <f t="shared" si="609"/>
        <v>0.209376895196829</v>
      </c>
      <c r="BY89" s="89">
        <f t="shared" ref="BY89:CA89" si="833">SUM(BM89:BO89)</f>
        <v>0.244379840188649</v>
      </c>
      <c r="BZ89" s="89">
        <f t="shared" si="833"/>
        <v>0.08401898744718</v>
      </c>
      <c r="CA89" s="89">
        <f t="shared" si="833"/>
        <v>0.0741812793274478</v>
      </c>
      <c r="CC89" s="89">
        <f t="shared" ref="CC89:CF89" si="834">BX89/SUM(BX$82:BX$91)</f>
        <v>0.0667964012252082</v>
      </c>
      <c r="CD89" s="89">
        <f t="shared" si="834"/>
        <v>0.0809905327639471</v>
      </c>
      <c r="CE89" s="89">
        <f t="shared" si="834"/>
        <v>0.111853943078471</v>
      </c>
      <c r="CF89" s="89">
        <f t="shared" si="834"/>
        <v>0.0653590480356492</v>
      </c>
      <c r="CH89" s="89">
        <f t="shared" ref="CH89:CK89" si="835">CC89*LN(CC89)</f>
        <v>-0.180758147061174</v>
      </c>
      <c r="CI89" s="89">
        <f t="shared" si="835"/>
        <v>-0.203563468689502</v>
      </c>
      <c r="CJ89" s="89">
        <f t="shared" si="835"/>
        <v>-0.245022923254778</v>
      </c>
      <c r="CK89" s="89">
        <f t="shared" si="835"/>
        <v>-0.178290293132597</v>
      </c>
      <c r="CR89" s="89">
        <f t="shared" ref="CR89:CU89" si="836">CM$87*BX89</f>
        <v>0.0224074603647466</v>
      </c>
      <c r="CS89" s="89">
        <f t="shared" si="836"/>
        <v>0.0162864437610294</v>
      </c>
      <c r="CT89" s="89">
        <f t="shared" si="836"/>
        <v>0.0224421044301619</v>
      </c>
      <c r="CU89" s="89">
        <f t="shared" si="836"/>
        <v>0.0414843045333922</v>
      </c>
      <c r="CV89" s="87">
        <f t="shared" si="616"/>
        <v>0.10262031308933</v>
      </c>
      <c r="CX89">
        <f t="shared" si="627"/>
        <v>0.0224247823974543</v>
      </c>
    </row>
    <row r="90" spans="1:102">
      <c r="A90" s="107" t="s">
        <v>116</v>
      </c>
      <c r="B90" s="115">
        <v>2020</v>
      </c>
      <c r="C90" s="107" t="s">
        <v>109</v>
      </c>
      <c r="D90">
        <v>5013</v>
      </c>
      <c r="E90">
        <v>4.4746409</v>
      </c>
      <c r="F90">
        <v>101649</v>
      </c>
      <c r="G90">
        <v>15</v>
      </c>
      <c r="I90">
        <v>5</v>
      </c>
      <c r="J90">
        <v>1306</v>
      </c>
      <c r="K90">
        <v>8.3623943</v>
      </c>
      <c r="L90">
        <v>237697</v>
      </c>
      <c r="M90">
        <v>11153</v>
      </c>
      <c r="N90">
        <v>50156</v>
      </c>
      <c r="P90" s="90">
        <f t="shared" ref="P90:U90" si="837">(D90-MIN(D$82:D$91))/(MAX(D$82:D$91)-MIN(D$82:D$91))+0.001</f>
        <v>0.00378115210024934</v>
      </c>
      <c r="Q90" s="91">
        <f t="shared" si="837"/>
        <v>0.493946662456689</v>
      </c>
      <c r="R90" s="91">
        <f t="shared" si="837"/>
        <v>0.35761582792444</v>
      </c>
      <c r="S90" s="91">
        <f t="shared" si="837"/>
        <v>0.273727272727273</v>
      </c>
      <c r="T90" s="97">
        <v>0.001</v>
      </c>
      <c r="U90" s="91">
        <f t="shared" si="837"/>
        <v>0.0676666666666667</v>
      </c>
      <c r="V90" s="108" cm="1">
        <f t="array" ref="V90">(MAX(J$82:J$91-J90)/(MAX(J$82:J$91)-MIN(J$82:J$91))+0.001)</f>
        <v>0.999718685105819</v>
      </c>
      <c r="W90" s="108" cm="1">
        <f t="array" ref="W90">(MAX(K$82:K$91-K90)/(MAX(K$82:K$91)-MIN(K$82:K$91))+0.001)</f>
        <v>1.001</v>
      </c>
      <c r="X90" s="91">
        <f t="shared" ref="X90:Z90" si="838">(L90-MIN(L$82:L$91))/(MAX(L$82:L$91)-MIN(L$82:L$91))+0.001</f>
        <v>0.830494678976672</v>
      </c>
      <c r="Y90" s="91">
        <f t="shared" si="838"/>
        <v>1.001</v>
      </c>
      <c r="Z90" s="91">
        <f t="shared" si="838"/>
        <v>0.984300785142083</v>
      </c>
      <c r="AB90" s="89">
        <f t="shared" ref="AB90:AL90" si="839">P90/SUM(P$82:P$91)</f>
        <v>0.00370420477129083</v>
      </c>
      <c r="AC90" s="89">
        <f t="shared" si="839"/>
        <v>0.0750284221950447</v>
      </c>
      <c r="AD90" s="89">
        <f t="shared" si="839"/>
        <v>0.159150219193143</v>
      </c>
      <c r="AE90" s="89">
        <f t="shared" si="839"/>
        <v>0.0937714107754594</v>
      </c>
      <c r="AF90" s="89">
        <f t="shared" si="839"/>
        <v>0.1</v>
      </c>
      <c r="AG90" s="89">
        <f t="shared" si="839"/>
        <v>0.0503722084367246</v>
      </c>
      <c r="AH90" s="89">
        <f t="shared" si="839"/>
        <v>0.111332183238023</v>
      </c>
      <c r="AI90" s="89">
        <f t="shared" si="839"/>
        <v>0.144014603847787</v>
      </c>
      <c r="AJ90" s="89">
        <f t="shared" si="839"/>
        <v>0.188573632824283</v>
      </c>
      <c r="AK90" s="89">
        <f t="shared" si="839"/>
        <v>0.199101930613946</v>
      </c>
      <c r="AL90" s="89">
        <f t="shared" si="839"/>
        <v>0.222018455592562</v>
      </c>
      <c r="AN90" s="89">
        <f t="shared" ref="AN90:AX90" si="840">AB90*LN(AB90)</f>
        <v>-0.0207372002307413</v>
      </c>
      <c r="AO90" s="89">
        <f t="shared" si="840"/>
        <v>-0.194315230907192</v>
      </c>
      <c r="AP90" s="89">
        <f t="shared" si="840"/>
        <v>-0.292503261797745</v>
      </c>
      <c r="AQ90" s="89">
        <f t="shared" si="840"/>
        <v>-0.221947107556839</v>
      </c>
      <c r="AR90" s="89">
        <f t="shared" si="840"/>
        <v>-0.230258509299405</v>
      </c>
      <c r="AS90" s="89">
        <f t="shared" si="840"/>
        <v>-0.150528060101113</v>
      </c>
      <c r="AT90" s="89">
        <f t="shared" si="840"/>
        <v>-0.244400517349902</v>
      </c>
      <c r="AU90" s="89">
        <f t="shared" si="840"/>
        <v>-0.27907734185588</v>
      </c>
      <c r="AV90" s="89">
        <f t="shared" si="840"/>
        <v>-0.314591116533613</v>
      </c>
      <c r="AW90" s="89">
        <f t="shared" si="840"/>
        <v>-0.321338245608619</v>
      </c>
      <c r="AX90" s="89">
        <f t="shared" si="840"/>
        <v>-0.334136613903154</v>
      </c>
      <c r="BL90" s="89">
        <f t="shared" ref="BL90:BV90" si="841">AZ$87*P90</f>
        <v>0.00187254418774288</v>
      </c>
      <c r="BM90" s="89">
        <f t="shared" si="841"/>
        <v>0.170267518051325</v>
      </c>
      <c r="BN90" s="89">
        <f t="shared" si="841"/>
        <v>0.0572401942891353</v>
      </c>
      <c r="BO90" s="89">
        <f t="shared" si="841"/>
        <v>0.0364163848234936</v>
      </c>
      <c r="BP90" s="89">
        <f t="shared" si="841"/>
        <v>0.000313492063492064</v>
      </c>
      <c r="BQ90" s="89">
        <f t="shared" si="841"/>
        <v>0.0374514024404621</v>
      </c>
      <c r="BR90" s="89">
        <f t="shared" si="841"/>
        <v>0.346554739543137</v>
      </c>
      <c r="BS90" s="89">
        <f t="shared" si="841"/>
        <v>0.654001089755602</v>
      </c>
      <c r="BT90" s="89">
        <f t="shared" si="841"/>
        <v>0.228775773391837</v>
      </c>
      <c r="BU90" s="89">
        <f t="shared" si="841"/>
        <v>0.411947491919088</v>
      </c>
      <c r="BV90" s="89">
        <f t="shared" si="841"/>
        <v>0.308080989462027</v>
      </c>
      <c r="BX90" s="89">
        <f t="shared" si="609"/>
        <v>0.229380256528203</v>
      </c>
      <c r="BY90" s="89">
        <f t="shared" ref="BY90:CA90" si="842">SUM(BM90:BO90)</f>
        <v>0.263924097163954</v>
      </c>
      <c r="BZ90" s="89">
        <f t="shared" si="842"/>
        <v>0.093970071176121</v>
      </c>
      <c r="CA90" s="89">
        <f t="shared" si="842"/>
        <v>0.0741812793274478</v>
      </c>
      <c r="CC90" s="89">
        <f t="shared" ref="CC90:CF90" si="843">BX90/SUM(BX$82:BX$91)</f>
        <v>0.0731779675775374</v>
      </c>
      <c r="CD90" s="89">
        <f t="shared" si="843"/>
        <v>0.087467743746995</v>
      </c>
      <c r="CE90" s="89">
        <f t="shared" si="843"/>
        <v>0.125101757492871</v>
      </c>
      <c r="CF90" s="89">
        <f t="shared" si="843"/>
        <v>0.0653590480356492</v>
      </c>
      <c r="CH90" s="89">
        <f t="shared" ref="CH90:CK90" si="844">CC90*LN(CC90)</f>
        <v>-0.19135020562571</v>
      </c>
      <c r="CI90" s="89">
        <f t="shared" si="844"/>
        <v>-0.21311386280867</v>
      </c>
      <c r="CJ90" s="89">
        <f t="shared" si="844"/>
        <v>-0.260039992567847</v>
      </c>
      <c r="CK90" s="89">
        <f t="shared" si="844"/>
        <v>-0.178290293132597</v>
      </c>
      <c r="CR90" s="89">
        <f t="shared" ref="CR90:CU90" si="845">CM$87*BX90</f>
        <v>0.0245482148437596</v>
      </c>
      <c r="CS90" s="89">
        <f t="shared" si="845"/>
        <v>0.0175889507183696</v>
      </c>
      <c r="CT90" s="89">
        <f t="shared" si="845"/>
        <v>0.0251001138518842</v>
      </c>
      <c r="CU90" s="89">
        <f t="shared" si="845"/>
        <v>0.0414843045333922</v>
      </c>
      <c r="CV90" s="87">
        <f t="shared" si="616"/>
        <v>0.108721583947406</v>
      </c>
      <c r="CX90">
        <f t="shared" si="627"/>
        <v>0.0248241643478219</v>
      </c>
    </row>
    <row r="91" spans="1:102">
      <c r="A91" s="107" t="s">
        <v>116</v>
      </c>
      <c r="B91" s="115">
        <v>2021</v>
      </c>
      <c r="C91" s="116" t="s">
        <v>109</v>
      </c>
      <c r="D91">
        <v>36208</v>
      </c>
      <c r="E91">
        <v>3.316698</v>
      </c>
      <c r="F91">
        <v>190068</v>
      </c>
      <c r="G91">
        <v>16</v>
      </c>
      <c r="I91">
        <v>19</v>
      </c>
      <c r="J91">
        <v>23910</v>
      </c>
      <c r="K91">
        <v>32.46751</v>
      </c>
      <c r="L91">
        <v>261890</v>
      </c>
      <c r="M91">
        <v>5065</v>
      </c>
      <c r="N91">
        <v>50575</v>
      </c>
      <c r="P91" s="90">
        <f t="shared" ref="P91:U91" si="846">(D91-MIN(D$82:D$91))/(MAX(D$82:D$91)-MIN(D$82:D$91))+0.001</f>
        <v>1.001</v>
      </c>
      <c r="Q91" s="91">
        <f t="shared" si="846"/>
        <v>0.001</v>
      </c>
      <c r="R91" s="91">
        <f t="shared" si="846"/>
        <v>1.001</v>
      </c>
      <c r="S91" s="91">
        <f t="shared" si="846"/>
        <v>0.304030303030303</v>
      </c>
      <c r="T91" s="91">
        <v>0.001</v>
      </c>
      <c r="U91" s="91">
        <f t="shared" si="846"/>
        <v>1.001</v>
      </c>
      <c r="V91" s="108" cm="1">
        <f t="array" ref="V91">(MAX(J$82:J$91-J91)/(MAX(J$82:J$91)-MIN(J$82:J$91))+0.001)</f>
        <v>0.001</v>
      </c>
      <c r="W91" s="108" cm="1">
        <f t="array" ref="W91">(MAX(K$82:K$91-K91)/(MAX(K$82:K$91)-MIN(K$82:K$91))+0.001)</f>
        <v>0.001</v>
      </c>
      <c r="X91" s="91">
        <f t="shared" ref="X91:Z91" si="847">(L91-MIN(L$82:L$91))/(MAX(L$82:L$91)-MIN(L$82:L$91))+0.001</f>
        <v>1.001</v>
      </c>
      <c r="Y91" s="91">
        <f t="shared" si="847"/>
        <v>0.001</v>
      </c>
      <c r="Z91" s="91">
        <f t="shared" si="847"/>
        <v>1.001</v>
      </c>
      <c r="AB91" s="89">
        <f t="shared" ref="AB91:AL91" si="848">P91/SUM(P$82:P$91)</f>
        <v>0.980629416049571</v>
      </c>
      <c r="AC91" s="89">
        <f t="shared" si="848"/>
        <v>0.000151895797456924</v>
      </c>
      <c r="AD91" s="89">
        <f t="shared" si="848"/>
        <v>0.445476282011758</v>
      </c>
      <c r="AE91" s="89">
        <f t="shared" si="848"/>
        <v>0.10415239281636</v>
      </c>
      <c r="AF91" s="89">
        <f t="shared" si="848"/>
        <v>0.1</v>
      </c>
      <c r="AG91" s="89">
        <f t="shared" si="848"/>
        <v>0.745161290322581</v>
      </c>
      <c r="AH91" s="89">
        <f t="shared" si="848"/>
        <v>0.000111363511452463</v>
      </c>
      <c r="AI91" s="89">
        <f t="shared" si="848"/>
        <v>0.000143870733114672</v>
      </c>
      <c r="AJ91" s="89">
        <f t="shared" si="848"/>
        <v>0.227288881236059</v>
      </c>
      <c r="AK91" s="89">
        <f t="shared" si="848"/>
        <v>0.00019890302758636</v>
      </c>
      <c r="AL91" s="89">
        <f t="shared" si="848"/>
        <v>0.225785123209136</v>
      </c>
      <c r="AN91" s="89">
        <f t="shared" ref="AN91:AX91" si="849">AB91*LN(AB91)</f>
        <v>-0.01918175094831</v>
      </c>
      <c r="AO91" s="89">
        <f t="shared" si="849"/>
        <v>-0.00133551582225153</v>
      </c>
      <c r="AP91" s="89">
        <f t="shared" si="849"/>
        <v>-0.360217143274724</v>
      </c>
      <c r="AQ91" s="89">
        <f t="shared" si="849"/>
        <v>-0.235582311562087</v>
      </c>
      <c r="AR91" s="89">
        <f t="shared" si="849"/>
        <v>-0.230258509299405</v>
      </c>
      <c r="AS91" s="89">
        <f t="shared" si="849"/>
        <v>-0.219192611571481</v>
      </c>
      <c r="AT91" s="89">
        <f t="shared" si="849"/>
        <v>-0.00101370984170233</v>
      </c>
      <c r="AU91" s="89">
        <f t="shared" si="849"/>
        <v>-0.00127276615832214</v>
      </c>
      <c r="AV91" s="89">
        <f t="shared" si="849"/>
        <v>-0.33673608400352</v>
      </c>
      <c r="AW91" s="89">
        <f t="shared" si="849"/>
        <v>-0.00169518947083777</v>
      </c>
      <c r="AX91" s="89">
        <f t="shared" si="849"/>
        <v>-0.336006988701368</v>
      </c>
      <c r="AY91" s="81" t="s">
        <v>170</v>
      </c>
      <c r="BL91" s="89">
        <f t="shared" ref="BL91:BV91" si="850">AZ$87*P91</f>
        <v>0.495726350655669</v>
      </c>
      <c r="BM91" s="89">
        <f t="shared" si="850"/>
        <v>0.000344708307582207</v>
      </c>
      <c r="BN91" s="89">
        <f t="shared" si="850"/>
        <v>0.160220633454542</v>
      </c>
      <c r="BO91" s="89">
        <f t="shared" si="850"/>
        <v>0.0404478677000012</v>
      </c>
      <c r="BP91" s="89">
        <f t="shared" si="850"/>
        <v>0.000313492063492064</v>
      </c>
      <c r="BQ91" s="89">
        <f t="shared" si="850"/>
        <v>0.554022470584767</v>
      </c>
      <c r="BR91" s="89">
        <f t="shared" si="850"/>
        <v>0.00034665225798641</v>
      </c>
      <c r="BS91" s="89">
        <f t="shared" si="850"/>
        <v>0.000653347742013588</v>
      </c>
      <c r="BT91" s="89">
        <f t="shared" si="850"/>
        <v>0.275744751847665</v>
      </c>
      <c r="BU91" s="89">
        <f t="shared" si="850"/>
        <v>0.000411535955963125</v>
      </c>
      <c r="BV91" s="89">
        <f t="shared" si="850"/>
        <v>0.313307756233247</v>
      </c>
      <c r="BX91" s="89">
        <f t="shared" si="609"/>
        <v>0.656291692417793</v>
      </c>
      <c r="BY91" s="89">
        <f t="shared" ref="BY91:CA91" si="851">SUM(BM91:BO91)</f>
        <v>0.201013209462126</v>
      </c>
      <c r="BZ91" s="89">
        <f t="shared" si="851"/>
        <v>0.200981993218036</v>
      </c>
      <c r="CA91" s="89">
        <f t="shared" si="851"/>
        <v>0.594783830348261</v>
      </c>
      <c r="CC91" s="89">
        <f t="shared" ref="CC91:CF91" si="852">BX91/SUM(BX$82:BX$91)</f>
        <v>0.209373260436874</v>
      </c>
      <c r="CD91" s="89">
        <f t="shared" si="852"/>
        <v>0.0666182894397549</v>
      </c>
      <c r="CE91" s="89">
        <f t="shared" si="852"/>
        <v>0.267566048011953</v>
      </c>
      <c r="CF91" s="89">
        <f t="shared" si="852"/>
        <v>0.524047378139183</v>
      </c>
      <c r="CH91" s="89">
        <f t="shared" ref="CH91:CK91" si="853">CC91*LN(CC91)</f>
        <v>-0.327383710834971</v>
      </c>
      <c r="CI91" s="89">
        <f t="shared" si="853"/>
        <v>-0.180454031784407</v>
      </c>
      <c r="CJ91" s="89">
        <f t="shared" si="853"/>
        <v>-0.352756090234947</v>
      </c>
      <c r="CK91" s="89">
        <f t="shared" si="853"/>
        <v>-0.338625362087954</v>
      </c>
      <c r="CL91" s="81" t="s">
        <v>170</v>
      </c>
      <c r="CR91" s="89">
        <f t="shared" ref="CR91:CU91" si="854">CM$87*BX91</f>
        <v>0.0702361646529319</v>
      </c>
      <c r="CS91" s="89">
        <f t="shared" si="854"/>
        <v>0.0133963191423717</v>
      </c>
      <c r="CT91" s="89">
        <f t="shared" si="854"/>
        <v>0.0536838043093154</v>
      </c>
      <c r="CU91" s="89">
        <f t="shared" si="854"/>
        <v>0.332620221347073</v>
      </c>
      <c r="CV91" s="87">
        <f t="shared" si="616"/>
        <v>0.469936509451692</v>
      </c>
      <c r="CX91">
        <f t="shared" si="627"/>
        <v>0.0619599844811237</v>
      </c>
    </row>
    <row r="92" spans="1:102">
      <c r="A92" s="52" t="s">
        <v>118</v>
      </c>
      <c r="B92" s="53">
        <v>2012</v>
      </c>
      <c r="C92" s="52" t="s">
        <v>109</v>
      </c>
      <c r="D92">
        <v>13895</v>
      </c>
      <c r="E92">
        <v>4.0810363</v>
      </c>
      <c r="F92">
        <v>115437</v>
      </c>
      <c r="G92">
        <v>249</v>
      </c>
      <c r="I92">
        <v>12</v>
      </c>
      <c r="J92">
        <v>6973</v>
      </c>
      <c r="K92">
        <v>34.712929</v>
      </c>
      <c r="L92">
        <v>339100</v>
      </c>
      <c r="M92">
        <v>5798</v>
      </c>
      <c r="N92">
        <v>59980</v>
      </c>
      <c r="O92" s="95"/>
      <c r="P92" s="96">
        <f t="shared" ref="P92:U92" si="855">(D92-MIN(D$92:D$101))/(MAX(D$92:D$101)-MIN(D$92:D$101))+0.001</f>
        <v>0.00229988301052905</v>
      </c>
      <c r="Q92" s="97">
        <f t="shared" si="855"/>
        <v>0.0603060971689296</v>
      </c>
      <c r="R92" s="97">
        <f t="shared" si="855"/>
        <v>0.001</v>
      </c>
      <c r="S92" s="97">
        <f t="shared" si="855"/>
        <v>1.001</v>
      </c>
      <c r="T92" s="97">
        <v>0.001</v>
      </c>
      <c r="U92" s="97">
        <f t="shared" si="855"/>
        <v>0.001</v>
      </c>
      <c r="V92" s="108" cm="1">
        <f t="array" ref="V92">(MAX(J$92:J$101-J92)/(MAX(J$92:J$101)-MIN(J$92:J$101))+0.001)</f>
        <v>0.853153890434616</v>
      </c>
      <c r="W92" s="108" cm="1">
        <f t="array" ref="W92">(MAX(K$92:K$101-K92)/(MAX(K$92:K$101)-MIN(K$92:K$101))+0.001)</f>
        <v>0.333170184207738</v>
      </c>
      <c r="X92" s="97">
        <f t="shared" ref="X92:Z92" si="856">(L92-MIN(L$92:L$101))/(MAX(L$92:L$101)-MIN(L$92:L$101))+0.001</f>
        <v>0.001</v>
      </c>
      <c r="Y92" s="97">
        <f t="shared" si="856"/>
        <v>0.184753326029113</v>
      </c>
      <c r="Z92" s="97">
        <f t="shared" si="856"/>
        <v>0.001</v>
      </c>
      <c r="AA92" s="95"/>
      <c r="AB92" s="95">
        <f t="shared" ref="AB92:AL92" si="857">P92/SUM(P$92:P$101)</f>
        <v>0.00184207485114415</v>
      </c>
      <c r="AC92" s="95">
        <f t="shared" si="857"/>
        <v>0.0354793636587261</v>
      </c>
      <c r="AD92" s="95">
        <f t="shared" si="857"/>
        <v>0.000232372100110472</v>
      </c>
      <c r="AE92" s="95">
        <f t="shared" si="857"/>
        <v>0.370162892332141</v>
      </c>
      <c r="AF92" s="95">
        <f t="shared" si="857"/>
        <v>0.1</v>
      </c>
      <c r="AG92" s="95">
        <f t="shared" si="857"/>
        <v>0.000226757369614512</v>
      </c>
      <c r="AH92" s="95">
        <f t="shared" si="857"/>
        <v>0.0992987332643754</v>
      </c>
      <c r="AI92" s="95">
        <f t="shared" si="857"/>
        <v>0.0612656024511085</v>
      </c>
      <c r="AJ92" s="95">
        <f t="shared" si="857"/>
        <v>0.000167705846532299</v>
      </c>
      <c r="AK92" s="95">
        <f t="shared" si="857"/>
        <v>0.0341183557250377</v>
      </c>
      <c r="AL92" s="95">
        <f t="shared" si="857"/>
        <v>0.000244749327923255</v>
      </c>
      <c r="AM92" s="95"/>
      <c r="AN92" s="89">
        <f t="shared" ref="AN92:AX92" si="858">AB92*LN(AB92)</f>
        <v>-0.0115992924321513</v>
      </c>
      <c r="AO92" s="89">
        <f t="shared" si="858"/>
        <v>-0.11845864332042</v>
      </c>
      <c r="AP92" s="89">
        <f t="shared" si="858"/>
        <v>-0.00194429700229528</v>
      </c>
      <c r="AQ92" s="89">
        <f t="shared" si="858"/>
        <v>-0.367872369025254</v>
      </c>
      <c r="AR92" s="89">
        <f t="shared" si="858"/>
        <v>-0.230258509299405</v>
      </c>
      <c r="AS92" s="89">
        <f t="shared" si="858"/>
        <v>-0.00190286393842197</v>
      </c>
      <c r="AT92" s="89">
        <f t="shared" si="858"/>
        <v>-0.229342585060198</v>
      </c>
      <c r="AU92" s="89">
        <f t="shared" si="858"/>
        <v>-0.171086445013944</v>
      </c>
      <c r="AV92" s="89">
        <f t="shared" si="858"/>
        <v>-0.00145791707243112</v>
      </c>
      <c r="AW92" s="89">
        <f t="shared" si="858"/>
        <v>-0.115249067588674</v>
      </c>
      <c r="AX92" s="89">
        <f t="shared" si="858"/>
        <v>-0.00203515821801053</v>
      </c>
      <c r="AY92" s="89"/>
      <c r="AZ92" s="89">
        <f t="shared" ref="AZ92:BJ92" si="859">SUM(AN92:AN101)</f>
        <v>-0.888975625852283</v>
      </c>
      <c r="BA92" s="89">
        <f t="shared" si="859"/>
        <v>-1.48110573179682</v>
      </c>
      <c r="BB92" s="89">
        <f t="shared" si="859"/>
        <v>-1.90597103258752</v>
      </c>
      <c r="BC92" s="89">
        <f t="shared" si="859"/>
        <v>-1.48076173826138</v>
      </c>
      <c r="BD92" s="89">
        <f t="shared" si="859"/>
        <v>-2.30258509299405</v>
      </c>
      <c r="BE92" s="89">
        <f t="shared" si="859"/>
        <v>-2.07352647393036</v>
      </c>
      <c r="BF92" s="89">
        <f t="shared" si="859"/>
        <v>-2.19720717517178</v>
      </c>
      <c r="BG92" s="89">
        <f t="shared" si="859"/>
        <v>-2.0567755921715</v>
      </c>
      <c r="BH92" s="89">
        <f t="shared" si="859"/>
        <v>-2.08484330837175</v>
      </c>
      <c r="BI92" s="89">
        <f t="shared" si="859"/>
        <v>-2.1005777591407</v>
      </c>
      <c r="BJ92" s="89">
        <f t="shared" si="859"/>
        <v>-1.94761352802198</v>
      </c>
      <c r="BK92" s="95"/>
      <c r="BL92" s="95">
        <f t="shared" ref="BL92:BV92" si="860">AZ$97*P92</f>
        <v>0.000917244235600951</v>
      </c>
      <c r="BM92" s="95">
        <f t="shared" si="860"/>
        <v>0.0285095016759073</v>
      </c>
      <c r="BN92" s="95">
        <f t="shared" si="860"/>
        <v>0.00012843128429054</v>
      </c>
      <c r="BO92" s="95">
        <f t="shared" si="860"/>
        <v>0.431791286213752</v>
      </c>
      <c r="BP92" s="95">
        <f t="shared" si="860"/>
        <v>0.000313492063492064</v>
      </c>
      <c r="BQ92" s="95">
        <f t="shared" si="860"/>
        <v>0.000255148010220472</v>
      </c>
      <c r="BR92" s="95">
        <f t="shared" si="860"/>
        <v>0.234643668776721</v>
      </c>
      <c r="BS92" s="95">
        <f t="shared" si="860"/>
        <v>0.241538093882632</v>
      </c>
      <c r="BT92" s="95">
        <f t="shared" si="860"/>
        <v>0.000195322246965014</v>
      </c>
      <c r="BU92" s="95">
        <f t="shared" si="860"/>
        <v>0.0777822788132984</v>
      </c>
      <c r="BV92" s="95">
        <f t="shared" si="860"/>
        <v>0.000383671644592632</v>
      </c>
      <c r="BW92" s="95"/>
      <c r="BX92" s="95">
        <f t="shared" si="609"/>
        <v>0.0295551771957988</v>
      </c>
      <c r="BY92" s="95">
        <f t="shared" ref="BY92:CA92" si="861">SUM(BM92:BO92)</f>
        <v>0.46042921917395</v>
      </c>
      <c r="BZ92" s="95">
        <f t="shared" si="861"/>
        <v>0.432233209561535</v>
      </c>
      <c r="CA92" s="95">
        <f t="shared" si="861"/>
        <v>0.432359926287465</v>
      </c>
      <c r="CB92" s="95"/>
      <c r="CC92" s="95">
        <f t="shared" ref="CC92:CF92" si="862">BX92/SUM(BX$92:BX$101)</f>
        <v>0.0159396777213287</v>
      </c>
      <c r="CD92" s="95">
        <f t="shared" si="862"/>
        <v>0.182511688692055</v>
      </c>
      <c r="CE92" s="95">
        <f t="shared" si="862"/>
        <v>0.250959653153227</v>
      </c>
      <c r="CF92" s="95">
        <f t="shared" si="862"/>
        <v>0.188406279818764</v>
      </c>
      <c r="CG92" s="95"/>
      <c r="CH92" s="89">
        <f t="shared" ref="CH92:CK92" si="863">CC92*LN(CC92)</f>
        <v>-0.0659734306621969</v>
      </c>
      <c r="CI92" s="89">
        <f t="shared" si="863"/>
        <v>-0.31044162529613</v>
      </c>
      <c r="CJ92" s="89">
        <f t="shared" si="863"/>
        <v>-0.346942459365573</v>
      </c>
      <c r="CK92" s="89">
        <f t="shared" si="863"/>
        <v>-0.31447920580681</v>
      </c>
      <c r="CL92" s="89"/>
      <c r="CM92" s="89">
        <f t="shared" ref="CM92:CP92" si="864">SUM(CH92:CH101)</f>
        <v>-1.68601374307678</v>
      </c>
      <c r="CN92" s="89">
        <f t="shared" si="864"/>
        <v>-1.90976866244788</v>
      </c>
      <c r="CO92" s="89">
        <f t="shared" si="864"/>
        <v>-1.80960938688456</v>
      </c>
      <c r="CP92" s="89">
        <f t="shared" si="864"/>
        <v>-2.03983231208765</v>
      </c>
      <c r="CQ92" s="95"/>
      <c r="CR92" s="95">
        <f t="shared" ref="CR92:CU92" si="865">CM$97*BX92</f>
        <v>0.00713311595814051</v>
      </c>
      <c r="CS92" s="95">
        <f t="shared" si="865"/>
        <v>0.0728001626848157</v>
      </c>
      <c r="CT92" s="95">
        <f t="shared" si="865"/>
        <v>0.123879132183226</v>
      </c>
      <c r="CU92" s="95">
        <f t="shared" si="865"/>
        <v>0.135732766541758</v>
      </c>
      <c r="CV92" s="87">
        <f t="shared" si="616"/>
        <v>0.33954517736794</v>
      </c>
      <c r="CW92" s="80">
        <f>AVERAGE(CV92:CV101)</f>
        <v>0.206043398719203</v>
      </c>
      <c r="CX92">
        <f t="shared" si="627"/>
        <v>0.0983396474340208</v>
      </c>
    </row>
    <row r="93" spans="1:102">
      <c r="A93" s="52" t="s">
        <v>118</v>
      </c>
      <c r="B93" s="53">
        <v>2013</v>
      </c>
      <c r="C93" s="52" t="s">
        <v>109</v>
      </c>
      <c r="D93">
        <v>13885</v>
      </c>
      <c r="E93">
        <v>4.1313648</v>
      </c>
      <c r="F93">
        <v>120819</v>
      </c>
      <c r="G93">
        <v>7</v>
      </c>
      <c r="I93">
        <v>13</v>
      </c>
      <c r="J93">
        <v>5999</v>
      </c>
      <c r="K93">
        <v>39.879215</v>
      </c>
      <c r="L93">
        <v>415600</v>
      </c>
      <c r="M93">
        <v>6592</v>
      </c>
      <c r="N93">
        <v>66601</v>
      </c>
      <c r="P93" s="90">
        <f t="shared" ref="P93:U93" si="866">(D93-MIN(D$92:D$101))/(MAX(D$92:D$101)-MIN(D$92:D$101))+0.001</f>
        <v>0.001</v>
      </c>
      <c r="Q93" s="91">
        <f t="shared" si="866"/>
        <v>0.112616083768318</v>
      </c>
      <c r="R93" s="91">
        <f t="shared" si="866"/>
        <v>0.0492128460091373</v>
      </c>
      <c r="S93" s="91">
        <f t="shared" si="866"/>
        <v>0.001</v>
      </c>
      <c r="T93" s="91">
        <v>0.001</v>
      </c>
      <c r="U93" s="91">
        <f t="shared" si="866"/>
        <v>0.201</v>
      </c>
      <c r="V93" s="108" cm="1">
        <f t="array" ref="V93">(MAX(J$92:J$101-J93)/(MAX(J$92:J$101)-MIN(J$92:J$101))+0.001)</f>
        <v>0.946601074546676</v>
      </c>
      <c r="W93" s="108" cm="1">
        <f t="array" ref="W93">(MAX(K$92:K$101-K93)/(MAX(K$92:K$101)-MIN(K$92:K$101))+0.001)</f>
        <v>0.0543228040000887</v>
      </c>
      <c r="X93" s="91">
        <f t="shared" ref="X93:Z93" si="867">(L93-MIN(L$92:L$101))/(MAX(L$92:L$101)-MIN(L$92:L$101))+0.001</f>
        <v>0.167543663829982</v>
      </c>
      <c r="Y93" s="91">
        <f t="shared" si="867"/>
        <v>0.309029425575207</v>
      </c>
      <c r="Z93" s="91">
        <f t="shared" si="867"/>
        <v>0.0968301370656091</v>
      </c>
      <c r="AB93" s="89">
        <f t="shared" ref="AB93:AL93" si="868">P93/SUM(P$92:P$101)</f>
        <v>0.000800942849141014</v>
      </c>
      <c r="AC93" s="89">
        <f t="shared" si="868"/>
        <v>0.0662544448639313</v>
      </c>
      <c r="AD93" s="89">
        <f t="shared" si="868"/>
        <v>0.0114356923795565</v>
      </c>
      <c r="AE93" s="89">
        <f t="shared" si="868"/>
        <v>0.000369793099232909</v>
      </c>
      <c r="AF93" s="89">
        <f t="shared" si="868"/>
        <v>0.1</v>
      </c>
      <c r="AG93" s="89">
        <f t="shared" si="868"/>
        <v>0.045578231292517</v>
      </c>
      <c r="AH93" s="89">
        <f t="shared" si="868"/>
        <v>0.110175067667215</v>
      </c>
      <c r="AI93" s="89">
        <f t="shared" si="868"/>
        <v>0.00998924715251162</v>
      </c>
      <c r="AJ93" s="89">
        <f t="shared" si="868"/>
        <v>0.02809805197373</v>
      </c>
      <c r="AK93" s="89">
        <f t="shared" si="868"/>
        <v>0.0570683954540422</v>
      </c>
      <c r="AL93" s="89">
        <f t="shared" si="868"/>
        <v>0.0236991109695245</v>
      </c>
      <c r="AN93" s="89">
        <f t="shared" ref="AN93:AX93" si="869">AB93*LN(AB93)</f>
        <v>-0.0057104990215482</v>
      </c>
      <c r="AO93" s="89">
        <f t="shared" si="869"/>
        <v>-0.179831307454376</v>
      </c>
      <c r="AP93" s="89">
        <f t="shared" si="869"/>
        <v>-0.0511291625044</v>
      </c>
      <c r="AQ93" s="89">
        <f t="shared" si="869"/>
        <v>-0.00292231470584424</v>
      </c>
      <c r="AR93" s="89">
        <f t="shared" si="869"/>
        <v>-0.230258509299405</v>
      </c>
      <c r="AS93" s="89">
        <f t="shared" si="869"/>
        <v>-0.140760393908559</v>
      </c>
      <c r="AT93" s="89">
        <f t="shared" si="869"/>
        <v>-0.243011456015237</v>
      </c>
      <c r="AU93" s="89">
        <f t="shared" si="869"/>
        <v>-0.0460129302314416</v>
      </c>
      <c r="AV93" s="89">
        <f t="shared" si="869"/>
        <v>-0.100367787881013</v>
      </c>
      <c r="AW93" s="89">
        <f t="shared" si="869"/>
        <v>-0.163415624894767</v>
      </c>
      <c r="AX93" s="89">
        <f t="shared" si="869"/>
        <v>-0.0886896034835606</v>
      </c>
      <c r="AY93" s="95" t="s">
        <v>181</v>
      </c>
      <c r="AZ93" s="97">
        <f t="shared" ref="AZ93:BJ93" si="870">-1/LN(10)*AZ92</f>
        <v>0.386077208854136</v>
      </c>
      <c r="BA93" s="97">
        <f t="shared" si="870"/>
        <v>0.643236046434636</v>
      </c>
      <c r="BB93" s="97">
        <f t="shared" si="870"/>
        <v>0.827752702120202</v>
      </c>
      <c r="BC93" s="97">
        <f t="shared" si="870"/>
        <v>0.643086651940386</v>
      </c>
      <c r="BD93" s="97">
        <f t="shared" si="870"/>
        <v>1</v>
      </c>
      <c r="BE93" s="97">
        <f t="shared" si="870"/>
        <v>0.900521105708263</v>
      </c>
      <c r="BF93" s="97">
        <f t="shared" si="870"/>
        <v>0.954234951775337</v>
      </c>
      <c r="BG93" s="97">
        <f t="shared" si="870"/>
        <v>0.893246290193375</v>
      </c>
      <c r="BH93" s="97">
        <f t="shared" si="870"/>
        <v>0.905435944458771</v>
      </c>
      <c r="BI93" s="97">
        <f t="shared" si="870"/>
        <v>0.912269329603504</v>
      </c>
      <c r="BJ93" s="97">
        <f t="shared" si="870"/>
        <v>0.84583780810007</v>
      </c>
      <c r="BL93" s="89">
        <f t="shared" ref="BL93:BV93" si="871">AZ$97*P93</f>
        <v>0.000398822127648117</v>
      </c>
      <c r="BM93" s="89">
        <f t="shared" si="871"/>
        <v>0.0532388693623027</v>
      </c>
      <c r="BN93" s="89">
        <f t="shared" si="871"/>
        <v>0.0063204690165461</v>
      </c>
      <c r="BO93" s="89">
        <f t="shared" si="871"/>
        <v>0.000431359926287465</v>
      </c>
      <c r="BP93" s="89">
        <f t="shared" si="871"/>
        <v>0.000313492063492064</v>
      </c>
      <c r="BQ93" s="89">
        <f t="shared" si="871"/>
        <v>0.0512847500543148</v>
      </c>
      <c r="BR93" s="89">
        <f t="shared" si="871"/>
        <v>0.260344530441593</v>
      </c>
      <c r="BS93" s="89">
        <f t="shared" si="871"/>
        <v>0.0393823551880622</v>
      </c>
      <c r="BT93" s="89">
        <f t="shared" si="871"/>
        <v>0.0327250048840231</v>
      </c>
      <c r="BU93" s="89">
        <f t="shared" si="871"/>
        <v>0.130103275855594</v>
      </c>
      <c r="BV93" s="89">
        <f t="shared" si="871"/>
        <v>0.0371509779340922</v>
      </c>
      <c r="BX93" s="89">
        <f t="shared" si="609"/>
        <v>0.059958160506497</v>
      </c>
      <c r="BY93" s="89">
        <f t="shared" ref="BY93:CA93" si="872">SUM(BM93:BO93)</f>
        <v>0.0599906983051363</v>
      </c>
      <c r="BZ93" s="89">
        <f t="shared" si="872"/>
        <v>0.00706532100632563</v>
      </c>
      <c r="CA93" s="89">
        <f t="shared" si="872"/>
        <v>0.0520296020440943</v>
      </c>
      <c r="CC93" s="89">
        <f t="shared" ref="CC93:CF93" si="873">BX93/SUM(BX$92:BX$101)</f>
        <v>0.0323365936501004</v>
      </c>
      <c r="CD93" s="89">
        <f t="shared" si="873"/>
        <v>0.0237799930967229</v>
      </c>
      <c r="CE93" s="89">
        <f t="shared" si="873"/>
        <v>0.00410220795149536</v>
      </c>
      <c r="CF93" s="89">
        <f t="shared" si="873"/>
        <v>0.0226725539662087</v>
      </c>
      <c r="CH93" s="89">
        <f t="shared" ref="CH93:CK93" si="874">CC93*LN(CC93)</f>
        <v>-0.110964824188794</v>
      </c>
      <c r="CI93" s="89">
        <f t="shared" si="874"/>
        <v>-0.0889112701125114</v>
      </c>
      <c r="CJ93" s="89">
        <f t="shared" si="874"/>
        <v>-0.022546678103507</v>
      </c>
      <c r="CK93" s="89">
        <f t="shared" si="874"/>
        <v>-0.0858518965303735</v>
      </c>
      <c r="CL93" s="95" t="s">
        <v>181</v>
      </c>
      <c r="CM93" s="97">
        <f t="shared" ref="CM93:CP93" si="875">-1/LN(10)*CM92</f>
        <v>0.732226465031292</v>
      </c>
      <c r="CN93" s="97">
        <f t="shared" si="875"/>
        <v>0.829401991812868</v>
      </c>
      <c r="CO93" s="97">
        <f t="shared" si="875"/>
        <v>0.785903371124292</v>
      </c>
      <c r="CP93" s="97">
        <f t="shared" si="875"/>
        <v>0.885887917147618</v>
      </c>
      <c r="CR93" s="89">
        <f t="shared" ref="CR93:CU93" si="876">CM$97*BX93</f>
        <v>0.0144708491746224</v>
      </c>
      <c r="CS93" s="89">
        <f t="shared" si="876"/>
        <v>0.00948535065612255</v>
      </c>
      <c r="CT93" s="89">
        <f t="shared" si="876"/>
        <v>0.00202493888830847</v>
      </c>
      <c r="CU93" s="89">
        <f t="shared" si="876"/>
        <v>0.0163338954378862</v>
      </c>
      <c r="CV93" s="87">
        <f t="shared" si="616"/>
        <v>0.0423150341569396</v>
      </c>
      <c r="CX93">
        <f t="shared" si="627"/>
        <v>0.0119780999153725</v>
      </c>
    </row>
    <row r="94" spans="1:102">
      <c r="A94" s="52" t="s">
        <v>118</v>
      </c>
      <c r="B94" s="53">
        <v>2014</v>
      </c>
      <c r="C94" s="52" t="s">
        <v>109</v>
      </c>
      <c r="D94">
        <v>14097</v>
      </c>
      <c r="E94">
        <v>4.1271192</v>
      </c>
      <c r="F94">
        <v>126822</v>
      </c>
      <c r="G94">
        <v>7</v>
      </c>
      <c r="I94">
        <v>13</v>
      </c>
      <c r="J94">
        <v>5873</v>
      </c>
      <c r="K94">
        <v>34.175644</v>
      </c>
      <c r="L94">
        <v>482700</v>
      </c>
      <c r="M94">
        <v>7416</v>
      </c>
      <c r="N94">
        <v>69993</v>
      </c>
      <c r="P94" s="90">
        <f t="shared" ref="P94:U94" si="877">(D94-MIN(D$92:D$101))/(MAX(D$92:D$101)-MIN(D$92:D$101))+0.001</f>
        <v>0.0285575198232159</v>
      </c>
      <c r="Q94" s="91">
        <f t="shared" si="877"/>
        <v>0.10820332997859</v>
      </c>
      <c r="R94" s="91">
        <f t="shared" si="877"/>
        <v>0.102988712711637</v>
      </c>
      <c r="S94" s="91">
        <f t="shared" si="877"/>
        <v>0.001</v>
      </c>
      <c r="T94" s="97">
        <v>0.001</v>
      </c>
      <c r="U94" s="91">
        <f t="shared" si="877"/>
        <v>0.201</v>
      </c>
      <c r="V94" s="108" cm="1">
        <f t="array" ref="V94">(MAX(J$92:J$101-J94)/(MAX(J$92:J$101)-MIN(J$92:J$101))+0.001)</f>
        <v>0.958689724647414</v>
      </c>
      <c r="W94" s="108" cm="1">
        <f t="array" ref="W94">(MAX(K$92:K$101-K94)/(MAX(K$92:K$101)-MIN(K$92:K$101))+0.001)</f>
        <v>0.362169839796853</v>
      </c>
      <c r="X94" s="91">
        <f t="shared" ref="X94:Z94" si="878">(L94-MIN(L$92:L$101))/(MAX(L$92:L$101)-MIN(L$92:L$101))+0.001</f>
        <v>0.31362313890177</v>
      </c>
      <c r="Y94" s="91">
        <f t="shared" si="878"/>
        <v>0.438001095633119</v>
      </c>
      <c r="Z94" s="91">
        <f t="shared" si="878"/>
        <v>0.145924809309461</v>
      </c>
      <c r="AB94" s="89">
        <f t="shared" ref="AB94:AL94" si="879">P94/SUM(P$92:P$101)</f>
        <v>0.0228729412916075</v>
      </c>
      <c r="AC94" s="89">
        <f t="shared" si="879"/>
        <v>0.0636583276586735</v>
      </c>
      <c r="AD94" s="89">
        <f t="shared" si="879"/>
        <v>0.0239317034604771</v>
      </c>
      <c r="AE94" s="89">
        <f t="shared" si="879"/>
        <v>0.000369793099232909</v>
      </c>
      <c r="AF94" s="89">
        <f t="shared" si="879"/>
        <v>0.1</v>
      </c>
      <c r="AG94" s="89">
        <f t="shared" si="879"/>
        <v>0.045578231292517</v>
      </c>
      <c r="AH94" s="89">
        <f t="shared" si="879"/>
        <v>0.11158206780557</v>
      </c>
      <c r="AI94" s="89">
        <f t="shared" si="879"/>
        <v>0.0665982566163263</v>
      </c>
      <c r="AJ94" s="89">
        <f t="shared" si="879"/>
        <v>0.0525964340016381</v>
      </c>
      <c r="AK94" s="89">
        <f t="shared" si="879"/>
        <v>0.0808855651476187</v>
      </c>
      <c r="AL94" s="89">
        <f t="shared" si="879"/>
        <v>0.0357149990058199</v>
      </c>
      <c r="AN94" s="89">
        <f t="shared" ref="AN94:AX94" si="880">AB94*LN(AB94)</f>
        <v>-0.0864094129374887</v>
      </c>
      <c r="AO94" s="89">
        <f t="shared" si="880"/>
        <v>-0.175329365603571</v>
      </c>
      <c r="AP94" s="89">
        <f t="shared" si="880"/>
        <v>-0.0893263083366792</v>
      </c>
      <c r="AQ94" s="89">
        <f t="shared" si="880"/>
        <v>-0.00292231470584424</v>
      </c>
      <c r="AR94" s="89">
        <f t="shared" si="880"/>
        <v>-0.230258509299405</v>
      </c>
      <c r="AS94" s="89">
        <f t="shared" si="880"/>
        <v>-0.140760393908559</v>
      </c>
      <c r="AT94" s="89">
        <f t="shared" si="880"/>
        <v>-0.244698908384206</v>
      </c>
      <c r="AU94" s="89">
        <f t="shared" si="880"/>
        <v>-0.180419797161715</v>
      </c>
      <c r="AV94" s="89">
        <f t="shared" si="880"/>
        <v>-0.154902123648608</v>
      </c>
      <c r="AW94" s="89">
        <f t="shared" si="880"/>
        <v>-0.203404540232644</v>
      </c>
      <c r="AX94" s="89">
        <f t="shared" si="880"/>
        <v>-0.119008967469439</v>
      </c>
      <c r="AY94" s="109" t="s">
        <v>182</v>
      </c>
      <c r="AZ94">
        <f t="shared" ref="AZ94:BJ94" si="881">1-AZ93</f>
        <v>0.613922791145864</v>
      </c>
      <c r="BA94">
        <f t="shared" si="881"/>
        <v>0.356763953565364</v>
      </c>
      <c r="BB94">
        <f t="shared" si="881"/>
        <v>0.172247297879798</v>
      </c>
      <c r="BC94">
        <f t="shared" si="881"/>
        <v>0.356913348059614</v>
      </c>
      <c r="BD94">
        <f t="shared" si="881"/>
        <v>0</v>
      </c>
      <c r="BE94">
        <f t="shared" si="881"/>
        <v>0.0994788942917371</v>
      </c>
      <c r="BF94">
        <f t="shared" si="881"/>
        <v>0.0457650482246625</v>
      </c>
      <c r="BG94">
        <f t="shared" si="881"/>
        <v>0.106753709806625</v>
      </c>
      <c r="BH94">
        <f t="shared" si="881"/>
        <v>0.0945640555412288</v>
      </c>
      <c r="BI94">
        <f t="shared" si="881"/>
        <v>0.0877306703964963</v>
      </c>
      <c r="BJ94">
        <f t="shared" si="881"/>
        <v>0.15416219189993</v>
      </c>
      <c r="BL94" s="89">
        <f t="shared" ref="BL94:BV94" si="882">AZ$97*P94</f>
        <v>0.0113893708162482</v>
      </c>
      <c r="BM94" s="89">
        <f t="shared" si="882"/>
        <v>0.0511527550642541</v>
      </c>
      <c r="BN94" s="89">
        <f t="shared" si="882"/>
        <v>0.013226972640985</v>
      </c>
      <c r="BO94" s="89">
        <f t="shared" si="882"/>
        <v>0.000431359926287465</v>
      </c>
      <c r="BP94" s="89">
        <f t="shared" si="882"/>
        <v>0.000313492063492064</v>
      </c>
      <c r="BQ94" s="89">
        <f t="shared" si="882"/>
        <v>0.0512847500543148</v>
      </c>
      <c r="BR94" s="89">
        <f t="shared" si="882"/>
        <v>0.263669282566618</v>
      </c>
      <c r="BS94" s="89">
        <f t="shared" si="882"/>
        <v>0.262561948555895</v>
      </c>
      <c r="BT94" s="89">
        <f t="shared" si="882"/>
        <v>0.0612575761905145</v>
      </c>
      <c r="BU94" s="89">
        <f t="shared" si="882"/>
        <v>0.184401136765987</v>
      </c>
      <c r="BV94" s="89">
        <f t="shared" si="882"/>
        <v>0.0559872115746271</v>
      </c>
      <c r="BX94" s="89">
        <f t="shared" si="609"/>
        <v>0.0757690985214873</v>
      </c>
      <c r="BY94" s="89">
        <f t="shared" ref="BY94:CA94" si="883">SUM(BM94:BO94)</f>
        <v>0.0648110876315266</v>
      </c>
      <c r="BZ94" s="89">
        <f t="shared" si="883"/>
        <v>0.0139718246307646</v>
      </c>
      <c r="CA94" s="89">
        <f t="shared" si="883"/>
        <v>0.0520296020440943</v>
      </c>
      <c r="CC94" s="89">
        <f t="shared" ref="CC94:CF94" si="884">BX94/SUM(BX$92:BX$101)</f>
        <v>0.0408637378036017</v>
      </c>
      <c r="CD94" s="89">
        <f t="shared" si="884"/>
        <v>0.0256907697361617</v>
      </c>
      <c r="CE94" s="89">
        <f t="shared" si="884"/>
        <v>0.00811220467490527</v>
      </c>
      <c r="CF94" s="89">
        <f t="shared" si="884"/>
        <v>0.0226725539662087</v>
      </c>
      <c r="CH94" s="89">
        <f t="shared" ref="CH94:CK94" si="885">CC94*LN(CC94)</f>
        <v>-0.130662300796783</v>
      </c>
      <c r="CI94" s="89">
        <f t="shared" si="885"/>
        <v>-0.094069926348725</v>
      </c>
      <c r="CJ94" s="89">
        <f t="shared" si="885"/>
        <v>-0.0390552813818591</v>
      </c>
      <c r="CK94" s="89">
        <f t="shared" si="885"/>
        <v>-0.0858518965303735</v>
      </c>
      <c r="CL94" s="109" t="s">
        <v>182</v>
      </c>
      <c r="CM94">
        <f t="shared" ref="CM94:CP94" si="886">1-CM93</f>
        <v>0.267773534968708</v>
      </c>
      <c r="CN94">
        <f t="shared" si="886"/>
        <v>0.170598008187132</v>
      </c>
      <c r="CO94">
        <f t="shared" si="886"/>
        <v>0.214096628875708</v>
      </c>
      <c r="CP94">
        <f t="shared" si="886"/>
        <v>0.114112082852382</v>
      </c>
      <c r="CR94" s="89">
        <f t="shared" ref="CR94:CU94" si="887">CM$97*BX94</f>
        <v>0.018286805124429</v>
      </c>
      <c r="CS94" s="89">
        <f t="shared" si="887"/>
        <v>0.0102475201982618</v>
      </c>
      <c r="CT94" s="89">
        <f t="shared" si="887"/>
        <v>0.00400436031287627</v>
      </c>
      <c r="CU94" s="89">
        <f t="shared" si="887"/>
        <v>0.0163338954378862</v>
      </c>
      <c r="CV94" s="87">
        <f t="shared" si="616"/>
        <v>0.0488725810734533</v>
      </c>
      <c r="CX94">
        <f t="shared" si="627"/>
        <v>0.013290707818074</v>
      </c>
    </row>
    <row r="95" spans="1:102">
      <c r="A95" s="52" t="s">
        <v>118</v>
      </c>
      <c r="B95" s="53">
        <v>2015</v>
      </c>
      <c r="C95" s="52" t="s">
        <v>109</v>
      </c>
      <c r="D95">
        <v>14097</v>
      </c>
      <c r="E95">
        <v>4.1410229</v>
      </c>
      <c r="F95">
        <v>131233</v>
      </c>
      <c r="G95">
        <v>10</v>
      </c>
      <c r="I95">
        <v>14</v>
      </c>
      <c r="J95">
        <v>5817</v>
      </c>
      <c r="K95">
        <v>30.091715</v>
      </c>
      <c r="L95">
        <v>524300</v>
      </c>
      <c r="M95">
        <v>7768</v>
      </c>
      <c r="N95">
        <v>73508</v>
      </c>
      <c r="P95" s="90">
        <f t="shared" ref="P95:U95" si="888">(D95-MIN(D$92:D$101))/(MAX(D$92:D$101)-MIN(D$92:D$101))+0.001</f>
        <v>0.0285575198232159</v>
      </c>
      <c r="Q95" s="91">
        <f t="shared" si="888"/>
        <v>0.122654433442471</v>
      </c>
      <c r="R95" s="91">
        <f t="shared" si="888"/>
        <v>0.142503180148706</v>
      </c>
      <c r="S95" s="91">
        <f t="shared" si="888"/>
        <v>0.013396694214876</v>
      </c>
      <c r="T95" s="91">
        <v>0.001</v>
      </c>
      <c r="U95" s="91">
        <f t="shared" si="888"/>
        <v>0.401</v>
      </c>
      <c r="V95" s="108" cm="1">
        <f t="array" ref="V95">(MAX(J$92:J$101-J95)/(MAX(J$92:J$101)-MIN(J$92:J$101))+0.001)</f>
        <v>0.96406245802552</v>
      </c>
      <c r="W95" s="108" cm="1">
        <f t="array" ref="W95">(MAX(K$92:K$101-K95)/(MAX(K$92:K$101)-MIN(K$92:K$101))+0.001)</f>
        <v>0.582597609882374</v>
      </c>
      <c r="X95" s="91">
        <f t="shared" ref="X95:Z95" si="889">(L95-MIN(L$92:L$101))/(MAX(L$92:L$101)-MIN(L$92:L$101))+0.001</f>
        <v>0.404188059363564</v>
      </c>
      <c r="Y95" s="91">
        <f t="shared" si="889"/>
        <v>0.493095789638441</v>
      </c>
      <c r="Z95" s="91">
        <f t="shared" si="889"/>
        <v>0.19679974236876</v>
      </c>
      <c r="AB95" s="89">
        <f t="shared" ref="AB95:AL95" si="890">P95/SUM(P$92:P$101)</f>
        <v>0.0228729412916075</v>
      </c>
      <c r="AC95" s="89">
        <f t="shared" si="890"/>
        <v>0.0721602201560223</v>
      </c>
      <c r="AD95" s="89">
        <f t="shared" si="890"/>
        <v>0.0331137632435756</v>
      </c>
      <c r="AE95" s="89">
        <f t="shared" si="890"/>
        <v>0.00495400507319459</v>
      </c>
      <c r="AF95" s="89">
        <f t="shared" si="890"/>
        <v>0.1</v>
      </c>
      <c r="AG95" s="89">
        <f t="shared" si="890"/>
        <v>0.0909297052154195</v>
      </c>
      <c r="AH95" s="89">
        <f t="shared" si="890"/>
        <v>0.112207401200394</v>
      </c>
      <c r="AI95" s="89">
        <f t="shared" si="890"/>
        <v>0.107132016152334</v>
      </c>
      <c r="AJ95" s="89">
        <f t="shared" si="890"/>
        <v>0.0677847006538136</v>
      </c>
      <c r="AK95" s="89">
        <f t="shared" si="890"/>
        <v>0.0910598900652631</v>
      </c>
      <c r="AL95" s="89">
        <f t="shared" si="890"/>
        <v>0.0481666046802238</v>
      </c>
      <c r="AN95" s="89">
        <f t="shared" ref="AN95:AX95" si="891">AB95*LN(AB95)</f>
        <v>-0.0864094129374887</v>
      </c>
      <c r="AO95" s="89">
        <f t="shared" si="891"/>
        <v>-0.189699574741989</v>
      </c>
      <c r="AP95" s="89">
        <f t="shared" si="891"/>
        <v>-0.112845290172318</v>
      </c>
      <c r="AQ95" s="89">
        <f t="shared" si="891"/>
        <v>-0.026293673835058</v>
      </c>
      <c r="AR95" s="89">
        <f t="shared" si="891"/>
        <v>-0.230258509299405</v>
      </c>
      <c r="AS95" s="89">
        <f t="shared" si="891"/>
        <v>-0.218019293649629</v>
      </c>
      <c r="AT95" s="89">
        <f t="shared" si="891"/>
        <v>-0.245443178953504</v>
      </c>
      <c r="AU95" s="89">
        <f t="shared" si="891"/>
        <v>-0.239300078394271</v>
      </c>
      <c r="AV95" s="89">
        <f t="shared" si="891"/>
        <v>-0.182437015222856</v>
      </c>
      <c r="AW95" s="89">
        <f t="shared" si="891"/>
        <v>-0.21820115576984</v>
      </c>
      <c r="AX95" s="89">
        <f t="shared" si="891"/>
        <v>-0.146093615537439</v>
      </c>
      <c r="AY95" s="109" t="s">
        <v>183</v>
      </c>
      <c r="AZ95" s="77">
        <f t="shared" ref="AZ95:BB95" si="892">AZ94/(3-SUM($AZ93:$BB93))</f>
        <v>0.537146299146103</v>
      </c>
      <c r="BA95" s="77">
        <f t="shared" si="892"/>
        <v>0.312147455820444</v>
      </c>
      <c r="BB95" s="77">
        <f t="shared" si="892"/>
        <v>0.150706245033453</v>
      </c>
      <c r="BC95" s="77">
        <f t="shared" ref="BC95:BE95" si="893">BC94/(3-SUM($BC93:$BE93))</f>
        <v>0.782032021887099</v>
      </c>
      <c r="BD95" s="77">
        <f t="shared" si="893"/>
        <v>0</v>
      </c>
      <c r="BE95" s="77">
        <f t="shared" si="893"/>
        <v>0.217967978112901</v>
      </c>
      <c r="BF95" s="77">
        <f>BF94/(2-SUM($BF93:$BG93))</f>
        <v>0.300061768240167</v>
      </c>
      <c r="BG95" s="77">
        <f>BG94/(2-SUM($BF93:$BG93))</f>
        <v>0.699938231759829</v>
      </c>
      <c r="BH95" s="77">
        <f t="shared" ref="BH95:BJ95" si="894">BH94/(3-SUM($BH93:$BJ93))</f>
        <v>0.281058437285148</v>
      </c>
      <c r="BI95" s="77">
        <f t="shared" si="894"/>
        <v>0.260748600326974</v>
      </c>
      <c r="BJ95" s="77">
        <f t="shared" si="894"/>
        <v>0.458192962387878</v>
      </c>
      <c r="BL95" s="89">
        <f t="shared" ref="BL95:BV95" si="895">AZ$97*P95</f>
        <v>0.0113893708162482</v>
      </c>
      <c r="BM95" s="89">
        <f t="shared" si="895"/>
        <v>0.0579844649205253</v>
      </c>
      <c r="BN95" s="89">
        <f t="shared" si="895"/>
        <v>0.0183018664419846</v>
      </c>
      <c r="BO95" s="89">
        <f t="shared" si="895"/>
        <v>0.00577879702902462</v>
      </c>
      <c r="BP95" s="89">
        <f t="shared" si="895"/>
        <v>0.000313492063492064</v>
      </c>
      <c r="BQ95" s="89">
        <f t="shared" si="895"/>
        <v>0.102314352098409</v>
      </c>
      <c r="BR95" s="89">
        <f t="shared" si="895"/>
        <v>0.26514695017774</v>
      </c>
      <c r="BS95" s="89">
        <f t="shared" si="895"/>
        <v>0.422365274150176</v>
      </c>
      <c r="BT95" s="89">
        <f t="shared" si="895"/>
        <v>0.0789469199513198</v>
      </c>
      <c r="BU95" s="89">
        <f t="shared" si="895"/>
        <v>0.20759633948499</v>
      </c>
      <c r="BV95" s="89">
        <f t="shared" si="895"/>
        <v>0.0755064808100284</v>
      </c>
      <c r="BX95" s="89">
        <f t="shared" si="609"/>
        <v>0.0876757021787581</v>
      </c>
      <c r="BY95" s="89">
        <f t="shared" ref="BY95:CA95" si="896">SUM(BM95:BO95)</f>
        <v>0.0820651283915344</v>
      </c>
      <c r="BZ95" s="89">
        <f t="shared" si="896"/>
        <v>0.0243941555345012</v>
      </c>
      <c r="CA95" s="89">
        <f t="shared" si="896"/>
        <v>0.108406641190926</v>
      </c>
      <c r="CC95" s="89">
        <f t="shared" ref="CC95:CF95" si="897">BX95/SUM(BX$92:BX$101)</f>
        <v>0.0472851990520041</v>
      </c>
      <c r="CD95" s="89">
        <f t="shared" si="897"/>
        <v>0.0325301795406053</v>
      </c>
      <c r="CE95" s="89">
        <f t="shared" si="897"/>
        <v>0.0141635318075502</v>
      </c>
      <c r="CF95" s="89">
        <f t="shared" si="897"/>
        <v>0.0472395583693624</v>
      </c>
      <c r="CH95" s="89">
        <f t="shared" ref="CH95:CK95" si="898">CC95*LN(CC95)</f>
        <v>-0.144293525032506</v>
      </c>
      <c r="CI95" s="89">
        <f t="shared" si="898"/>
        <v>-0.11143496076916</v>
      </c>
      <c r="CJ95" s="89">
        <f t="shared" si="898"/>
        <v>-0.0602953559776171</v>
      </c>
      <c r="CK95" s="89">
        <f t="shared" si="898"/>
        <v>-0.144199868493469</v>
      </c>
      <c r="CL95" s="109" t="s">
        <v>183</v>
      </c>
      <c r="CM95">
        <f t="shared" ref="CM95:CP95" si="899">CM94/(4-SUM($CM93:$CP93))</f>
        <v>0.349309199216528</v>
      </c>
      <c r="CN95">
        <f t="shared" si="899"/>
        <v>0.22254422430038</v>
      </c>
      <c r="CO95">
        <f t="shared" si="899"/>
        <v>0.279287951276707</v>
      </c>
      <c r="CP95">
        <f t="shared" si="899"/>
        <v>0.148858625206384</v>
      </c>
      <c r="CR95" s="89">
        <f t="shared" ref="CR95:CU95" si="900">CM$97*BX95</f>
        <v>0.0211604534193547</v>
      </c>
      <c r="CS95" s="89">
        <f t="shared" si="900"/>
        <v>0.0129756202448935</v>
      </c>
      <c r="CT95" s="89">
        <f t="shared" si="900"/>
        <v>0.0069914267370204</v>
      </c>
      <c r="CU95" s="89">
        <f t="shared" si="900"/>
        <v>0.034032602065347</v>
      </c>
      <c r="CV95" s="87">
        <f t="shared" si="616"/>
        <v>0.0751601024666156</v>
      </c>
      <c r="CX95">
        <f t="shared" si="627"/>
        <v>0.0170680368321241</v>
      </c>
    </row>
    <row r="96" spans="1:102">
      <c r="A96" s="52" t="s">
        <v>118</v>
      </c>
      <c r="B96" s="53">
        <v>2016</v>
      </c>
      <c r="C96" s="52" t="s">
        <v>109</v>
      </c>
      <c r="D96">
        <v>14096</v>
      </c>
      <c r="E96">
        <v>4.1784904</v>
      </c>
      <c r="F96">
        <v>136801</v>
      </c>
      <c r="G96">
        <v>11</v>
      </c>
      <c r="I96">
        <v>14</v>
      </c>
      <c r="J96">
        <v>6106</v>
      </c>
      <c r="K96">
        <v>28.829714</v>
      </c>
      <c r="L96">
        <v>595400</v>
      </c>
      <c r="M96">
        <v>8417</v>
      </c>
      <c r="N96">
        <v>75946</v>
      </c>
      <c r="P96" s="90">
        <f t="shared" ref="P96:U96" si="901">(D96-MIN(D$92:D$101))/(MAX(D$92:D$101)-MIN(D$92:D$101))+0.001</f>
        <v>0.028427531522163</v>
      </c>
      <c r="Q96" s="91">
        <f t="shared" si="901"/>
        <v>0.161597068786512</v>
      </c>
      <c r="R96" s="91">
        <f t="shared" si="901"/>
        <v>0.192382244916241</v>
      </c>
      <c r="S96" s="91">
        <f t="shared" si="901"/>
        <v>0.0175289256198347</v>
      </c>
      <c r="T96" s="97">
        <v>0.001</v>
      </c>
      <c r="U96" s="91">
        <f t="shared" si="901"/>
        <v>0.401</v>
      </c>
      <c r="V96" s="108" cm="1">
        <f t="array" ref="V96">(MAX(J$92:J$101-J96)/(MAX(J$92:J$101)-MIN(J$92:J$101))+0.001)</f>
        <v>0.936335316127794</v>
      </c>
      <c r="W96" s="108" cm="1">
        <f t="array" ref="W96">(MAX(K$92:K$101-K96)/(MAX(K$92:K$101)-MIN(K$92:K$101))+0.001)</f>
        <v>0.650713403833664</v>
      </c>
      <c r="X96" s="91">
        <f t="shared" ref="X96:Z96" si="902">(L96-MIN(L$92:L$101))/(MAX(L$92:L$101)-MIN(L$92:L$101))+0.001</f>
        <v>0.55897569986437</v>
      </c>
      <c r="Y96" s="91">
        <f t="shared" si="902"/>
        <v>0.594676631710753</v>
      </c>
      <c r="Z96" s="91">
        <f t="shared" si="902"/>
        <v>0.232086538044029</v>
      </c>
      <c r="AB96" s="89">
        <f t="shared" ref="AB96:AL96" si="903">P96/SUM(P$92:P$101)</f>
        <v>0.0227688280914072</v>
      </c>
      <c r="AC96" s="89">
        <f t="shared" si="903"/>
        <v>0.0950710034111566</v>
      </c>
      <c r="AD96" s="89">
        <f t="shared" si="903"/>
        <v>0.0447042662751541</v>
      </c>
      <c r="AE96" s="89">
        <f t="shared" si="903"/>
        <v>0.00648207573118181</v>
      </c>
      <c r="AF96" s="89">
        <f t="shared" si="903"/>
        <v>0.1</v>
      </c>
      <c r="AG96" s="89">
        <f t="shared" si="903"/>
        <v>0.0909297052154195</v>
      </c>
      <c r="AH96" s="89">
        <f t="shared" si="903"/>
        <v>0.10898023421639</v>
      </c>
      <c r="AI96" s="89">
        <f t="shared" si="903"/>
        <v>0.119657612231062</v>
      </c>
      <c r="AJ96" s="89">
        <f t="shared" si="903"/>
        <v>0.0937434929367386</v>
      </c>
      <c r="AK96" s="89">
        <f t="shared" si="903"/>
        <v>0.10981880163217</v>
      </c>
      <c r="AL96" s="89">
        <f t="shared" si="903"/>
        <v>0.0568030242063111</v>
      </c>
      <c r="AN96" s="89">
        <f t="shared" ref="AN96:AX96" si="904">AB96*LN(AB96)</f>
        <v>-0.0861199699083067</v>
      </c>
      <c r="AO96" s="89">
        <f t="shared" si="904"/>
        <v>-0.223714550257527</v>
      </c>
      <c r="AP96" s="89">
        <f t="shared" si="904"/>
        <v>-0.138926837621551</v>
      </c>
      <c r="AQ96" s="89">
        <f t="shared" si="904"/>
        <v>-0.0326613289186351</v>
      </c>
      <c r="AR96" s="89">
        <f t="shared" si="904"/>
        <v>-0.230258509299405</v>
      </c>
      <c r="AS96" s="89">
        <f t="shared" si="904"/>
        <v>-0.218019293649629</v>
      </c>
      <c r="AT96" s="89">
        <f t="shared" si="904"/>
        <v>-0.241564361208443</v>
      </c>
      <c r="AU96" s="89">
        <f t="shared" si="904"/>
        <v>-0.254047570890237</v>
      </c>
      <c r="AV96" s="89">
        <f t="shared" si="904"/>
        <v>-0.221908942639167</v>
      </c>
      <c r="AW96" s="89">
        <f t="shared" si="904"/>
        <v>-0.242581334884843</v>
      </c>
      <c r="AX96" s="89">
        <f t="shared" si="904"/>
        <v>-0.162920486343927</v>
      </c>
      <c r="AY96" s="77" t="s">
        <v>184</v>
      </c>
      <c r="AZ96" s="110">
        <v>0.26049795615013</v>
      </c>
      <c r="BA96" s="110">
        <v>0.633345720302242</v>
      </c>
      <c r="BB96" s="110">
        <v>0.106156323547628</v>
      </c>
      <c r="BC96" s="110">
        <v>0.0806878306878307</v>
      </c>
      <c r="BD96" s="110">
        <v>0.626984126984127</v>
      </c>
      <c r="BE96" s="110">
        <v>0.292328042328042</v>
      </c>
      <c r="BF96" s="110">
        <v>0.25</v>
      </c>
      <c r="BG96" s="110">
        <v>0.75</v>
      </c>
      <c r="BH96" s="110">
        <v>0.10958605664488</v>
      </c>
      <c r="BI96" s="110">
        <v>0.581263616557734</v>
      </c>
      <c r="BJ96" s="110">
        <v>0.309150326797386</v>
      </c>
      <c r="BL96" s="89">
        <f t="shared" ref="BL96:BV96" si="905">AZ$97*P96</f>
        <v>0.0113375286054529</v>
      </c>
      <c r="BM96" s="89">
        <f t="shared" si="905"/>
        <v>0.0763944629095377</v>
      </c>
      <c r="BN96" s="89">
        <f t="shared" si="905"/>
        <v>0.0247078987892901</v>
      </c>
      <c r="BO96" s="89">
        <f t="shared" si="905"/>
        <v>0.00756127606327035</v>
      </c>
      <c r="BP96" s="89">
        <f t="shared" si="905"/>
        <v>0.000313492063492064</v>
      </c>
      <c r="BQ96" s="89">
        <f t="shared" si="905"/>
        <v>0.102314352098409</v>
      </c>
      <c r="BR96" s="89">
        <f t="shared" si="905"/>
        <v>0.257521129827485</v>
      </c>
      <c r="BS96" s="89">
        <f t="shared" si="905"/>
        <v>0.471747121068501</v>
      </c>
      <c r="BT96" s="89">
        <f t="shared" si="905"/>
        <v>0.10918038969635</v>
      </c>
      <c r="BU96" s="89">
        <f t="shared" si="905"/>
        <v>0.250362494498151</v>
      </c>
      <c r="BV96" s="89">
        <f t="shared" si="905"/>
        <v>0.0890450237391631</v>
      </c>
      <c r="BX96" s="89">
        <f t="shared" si="609"/>
        <v>0.112439890304281</v>
      </c>
      <c r="BY96" s="89">
        <f t="shared" ref="BY96:CA96" si="906">SUM(BM96:BO96)</f>
        <v>0.108663637762098</v>
      </c>
      <c r="BZ96" s="89">
        <f t="shared" si="906"/>
        <v>0.0325826669160525</v>
      </c>
      <c r="CA96" s="89">
        <f t="shared" si="906"/>
        <v>0.110189120225171</v>
      </c>
      <c r="CC96" s="89">
        <f t="shared" ref="CC96:CF96" si="907">BX96/SUM(BX$92:BX$101)</f>
        <v>0.0606410038619748</v>
      </c>
      <c r="CD96" s="89">
        <f t="shared" si="907"/>
        <v>0.0430736869023286</v>
      </c>
      <c r="CE96" s="89">
        <f t="shared" si="907"/>
        <v>0.0189178772180752</v>
      </c>
      <c r="CF96" s="89">
        <f t="shared" si="907"/>
        <v>0.0480162960438755</v>
      </c>
      <c r="CH96" s="89">
        <f t="shared" ref="CH96:CK96" si="908">CC96*LN(CC96)</f>
        <v>-0.169963634357575</v>
      </c>
      <c r="CI96" s="89">
        <f t="shared" si="908"/>
        <v>-0.135459981921363</v>
      </c>
      <c r="CJ96" s="89">
        <f t="shared" si="908"/>
        <v>-0.075059476184313</v>
      </c>
      <c r="CK96" s="89">
        <f t="shared" si="908"/>
        <v>-0.145787789879323</v>
      </c>
      <c r="CL96" s="77" t="s">
        <v>184</v>
      </c>
      <c r="CM96" s="111">
        <v>0.133389037433155</v>
      </c>
      <c r="CN96" s="111">
        <v>0.0936831550802139</v>
      </c>
      <c r="CO96" s="111">
        <v>0.293917112299465</v>
      </c>
      <c r="CP96" s="111">
        <v>0.479010695187166</v>
      </c>
      <c r="CR96" s="89">
        <f t="shared" ref="CR96:CU96" si="909">CM$97*BX96</f>
        <v>0.0271372683894801</v>
      </c>
      <c r="CS96" s="89">
        <f t="shared" si="909"/>
        <v>0.0171812087017352</v>
      </c>
      <c r="CT96" s="89">
        <f t="shared" si="909"/>
        <v>0.00933827483054856</v>
      </c>
      <c r="CU96" s="89">
        <f t="shared" si="909"/>
        <v>0.0345921840152708</v>
      </c>
      <c r="CV96" s="87">
        <f t="shared" si="616"/>
        <v>0.0882489359370347</v>
      </c>
      <c r="CX96">
        <f t="shared" si="627"/>
        <v>0.0221592385456077</v>
      </c>
    </row>
    <row r="97" spans="1:102">
      <c r="A97" s="52" t="s">
        <v>118</v>
      </c>
      <c r="B97" s="53">
        <v>2017</v>
      </c>
      <c r="C97" s="52" t="s">
        <v>109</v>
      </c>
      <c r="D97">
        <v>14097</v>
      </c>
      <c r="E97">
        <v>4.0239767</v>
      </c>
      <c r="F97">
        <v>171639</v>
      </c>
      <c r="G97">
        <v>11</v>
      </c>
      <c r="I97">
        <v>14</v>
      </c>
      <c r="J97">
        <v>5865</v>
      </c>
      <c r="K97">
        <v>27.43343</v>
      </c>
      <c r="L97">
        <v>675100</v>
      </c>
      <c r="M97">
        <v>9066</v>
      </c>
      <c r="N97">
        <v>79097</v>
      </c>
      <c r="P97" s="90">
        <f t="shared" ref="P97:U97" si="910">(D97-MIN(D$92:D$101))/(MAX(D$92:D$101)-MIN(D$92:D$101))+0.001</f>
        <v>0.0285575198232159</v>
      </c>
      <c r="Q97" s="91">
        <f t="shared" si="910"/>
        <v>0.001</v>
      </c>
      <c r="R97" s="91">
        <f t="shared" si="910"/>
        <v>0.504466809997313</v>
      </c>
      <c r="S97" s="91">
        <f t="shared" si="910"/>
        <v>0.0175289256198347</v>
      </c>
      <c r="T97" s="91">
        <v>0.001</v>
      </c>
      <c r="U97" s="91">
        <f t="shared" si="910"/>
        <v>0.401</v>
      </c>
      <c r="V97" s="108" cm="1">
        <f t="array" ref="V97">(MAX(J$92:J$101-J97)/(MAX(J$92:J$101)-MIN(J$92:J$101))+0.001)</f>
        <v>0.959457257987144</v>
      </c>
      <c r="W97" s="108" cm="1">
        <f t="array" ref="W97">(MAX(K$92:K$101-K97)/(MAX(K$92:K$101)-MIN(K$92:K$101))+0.001)</f>
        <v>0.726077047160003</v>
      </c>
      <c r="X97" s="91">
        <f t="shared" ref="X97:Z97" si="911">(L97-MIN(L$92:L$101))/(MAX(L$92:L$101)-MIN(L$92:L$101))+0.001</f>
        <v>0.732485896037567</v>
      </c>
      <c r="Y97" s="91">
        <f t="shared" si="911"/>
        <v>0.696257473783065</v>
      </c>
      <c r="Z97" s="91">
        <f t="shared" si="911"/>
        <v>0.27769305698282</v>
      </c>
      <c r="AB97" s="89">
        <f t="shared" ref="AB97:AL97" si="912">P97/SUM(P$92:P$101)</f>
        <v>0.0228729412916075</v>
      </c>
      <c r="AC97" s="89">
        <f t="shared" si="912"/>
        <v>0.000588321336055643</v>
      </c>
      <c r="AD97" s="89">
        <f t="shared" si="912"/>
        <v>0.117224012075106</v>
      </c>
      <c r="AE97" s="89">
        <f t="shared" si="912"/>
        <v>0.00648207573118181</v>
      </c>
      <c r="AF97" s="89">
        <f t="shared" si="912"/>
        <v>0.1</v>
      </c>
      <c r="AG97" s="89">
        <f t="shared" si="912"/>
        <v>0.0909297052154195</v>
      </c>
      <c r="AH97" s="89">
        <f t="shared" si="912"/>
        <v>0.111671401147688</v>
      </c>
      <c r="AI97" s="89">
        <f t="shared" si="912"/>
        <v>0.133515992212686</v>
      </c>
      <c r="AJ97" s="89">
        <f t="shared" si="912"/>
        <v>0.12284216726795</v>
      </c>
      <c r="AK97" s="89">
        <f t="shared" si="912"/>
        <v>0.128577713199077</v>
      </c>
      <c r="AL97" s="89">
        <f t="shared" si="912"/>
        <v>0.0679651890654994</v>
      </c>
      <c r="AN97" s="89">
        <f t="shared" ref="AN97:AX97" si="913">AB97*LN(AB97)</f>
        <v>-0.0864094129374887</v>
      </c>
      <c r="AO97" s="89">
        <f t="shared" si="913"/>
        <v>-0.00437607368825954</v>
      </c>
      <c r="AP97" s="89">
        <f t="shared" si="913"/>
        <v>-0.251289427009951</v>
      </c>
      <c r="AQ97" s="89">
        <f t="shared" si="913"/>
        <v>-0.0326613289186351</v>
      </c>
      <c r="AR97" s="89">
        <f t="shared" si="913"/>
        <v>-0.230258509299405</v>
      </c>
      <c r="AS97" s="89">
        <f t="shared" si="913"/>
        <v>-0.218019293649629</v>
      </c>
      <c r="AT97" s="89">
        <f t="shared" si="913"/>
        <v>-0.244805446857065</v>
      </c>
      <c r="AU97" s="89">
        <f t="shared" si="913"/>
        <v>-0.268838992061782</v>
      </c>
      <c r="AV97" s="89">
        <f t="shared" si="913"/>
        <v>-0.257582205343701</v>
      </c>
      <c r="AW97" s="89">
        <f t="shared" si="913"/>
        <v>-0.263741406439922</v>
      </c>
      <c r="AX97" s="89">
        <f t="shared" si="913"/>
        <v>-0.182742056631274</v>
      </c>
      <c r="AY97" s="77" t="s">
        <v>185</v>
      </c>
      <c r="AZ97">
        <f t="shared" ref="AZ97:BJ97" si="914">AVERAGE(AZ95:AZ96)</f>
        <v>0.398822127648117</v>
      </c>
      <c r="BA97">
        <f t="shared" si="914"/>
        <v>0.472746588061343</v>
      </c>
      <c r="BB97">
        <f t="shared" si="914"/>
        <v>0.12843128429054</v>
      </c>
      <c r="BC97">
        <f t="shared" si="914"/>
        <v>0.431359926287465</v>
      </c>
      <c r="BD97">
        <f t="shared" si="914"/>
        <v>0.313492063492063</v>
      </c>
      <c r="BE97">
        <f t="shared" si="914"/>
        <v>0.255148010220472</v>
      </c>
      <c r="BF97">
        <f t="shared" si="914"/>
        <v>0.275030884120084</v>
      </c>
      <c r="BG97">
        <f t="shared" si="914"/>
        <v>0.724969115879915</v>
      </c>
      <c r="BH97">
        <f t="shared" si="914"/>
        <v>0.195322246965014</v>
      </c>
      <c r="BI97">
        <f t="shared" si="914"/>
        <v>0.421006108442354</v>
      </c>
      <c r="BJ97">
        <f t="shared" si="914"/>
        <v>0.383671644592632</v>
      </c>
      <c r="BL97" s="89">
        <f t="shared" ref="BL97:BV97" si="915">AZ$97*P97</f>
        <v>0.0113893708162482</v>
      </c>
      <c r="BM97" s="89">
        <f t="shared" si="915"/>
        <v>0.000472746588061343</v>
      </c>
      <c r="BN97" s="89">
        <f t="shared" si="915"/>
        <v>0.0647893202899069</v>
      </c>
      <c r="BO97" s="89">
        <f t="shared" si="915"/>
        <v>0.00756127606327035</v>
      </c>
      <c r="BP97" s="89">
        <f t="shared" si="915"/>
        <v>0.000313492063492064</v>
      </c>
      <c r="BQ97" s="89">
        <f t="shared" si="915"/>
        <v>0.102314352098409</v>
      </c>
      <c r="BR97" s="89">
        <f t="shared" si="915"/>
        <v>0.263880377939635</v>
      </c>
      <c r="BS97" s="89">
        <f t="shared" si="915"/>
        <v>0.526383434940286</v>
      </c>
      <c r="BT97" s="89">
        <f t="shared" si="915"/>
        <v>0.143070791084239</v>
      </c>
      <c r="BU97" s="89">
        <f t="shared" si="915"/>
        <v>0.293128649511313</v>
      </c>
      <c r="BV97" s="89">
        <f t="shared" si="915"/>
        <v>0.106542951864554</v>
      </c>
      <c r="BX97" s="89">
        <f t="shared" si="609"/>
        <v>0.0766514376942165</v>
      </c>
      <c r="BY97" s="89">
        <f t="shared" ref="BY97:CA97" si="916">SUM(BM97:BO97)</f>
        <v>0.0728233429412386</v>
      </c>
      <c r="BZ97" s="89">
        <f t="shared" si="916"/>
        <v>0.0726640884166694</v>
      </c>
      <c r="CA97" s="89">
        <f t="shared" si="916"/>
        <v>0.110189120225171</v>
      </c>
      <c r="CC97" s="89">
        <f t="shared" ref="CC97:CF97" si="917">BX97/SUM(BX$92:BX$101)</f>
        <v>0.0413396003559062</v>
      </c>
      <c r="CD97" s="89">
        <f t="shared" si="917"/>
        <v>0.0288667850408181</v>
      </c>
      <c r="CE97" s="89">
        <f t="shared" si="917"/>
        <v>0.042189618988882</v>
      </c>
      <c r="CF97" s="89">
        <f t="shared" si="917"/>
        <v>0.0480162960438755</v>
      </c>
      <c r="CH97" s="89">
        <f t="shared" ref="CH97:CK97" si="918">CC97*LN(CC97)</f>
        <v>-0.131705254526439</v>
      </c>
      <c r="CI97" s="89">
        <f t="shared" si="918"/>
        <v>-0.102334590380089</v>
      </c>
      <c r="CJ97" s="89">
        <f t="shared" si="918"/>
        <v>-0.133554659800819</v>
      </c>
      <c r="CK97" s="89">
        <f t="shared" si="918"/>
        <v>-0.145787789879323</v>
      </c>
      <c r="CL97" s="77" t="s">
        <v>185</v>
      </c>
      <c r="CM97">
        <f t="shared" ref="CM97:CP97" si="919">AVERAGE(CM95:CM96)</f>
        <v>0.241349118324842</v>
      </c>
      <c r="CN97">
        <f t="shared" si="919"/>
        <v>0.158113689690297</v>
      </c>
      <c r="CO97">
        <f t="shared" si="919"/>
        <v>0.286602531788086</v>
      </c>
      <c r="CP97">
        <f t="shared" si="919"/>
        <v>0.313934660196775</v>
      </c>
      <c r="CR97" s="89">
        <f t="shared" ref="CR97:CU97" si="920">CM$97*BX97</f>
        <v>0.0184997569058307</v>
      </c>
      <c r="CS97" s="89">
        <f t="shared" si="920"/>
        <v>0.0115143674480211</v>
      </c>
      <c r="CT97" s="89">
        <f t="shared" si="920"/>
        <v>0.0208257117102908</v>
      </c>
      <c r="CU97" s="89">
        <f t="shared" si="920"/>
        <v>0.0345921840152708</v>
      </c>
      <c r="CV97" s="87">
        <f t="shared" si="616"/>
        <v>0.0854320200794134</v>
      </c>
      <c r="CX97">
        <f t="shared" si="627"/>
        <v>0.0196627343080608</v>
      </c>
    </row>
    <row r="98" spans="1:102">
      <c r="A98" s="52" t="s">
        <v>118</v>
      </c>
      <c r="B98" s="53">
        <v>2018</v>
      </c>
      <c r="C98" s="52" t="s">
        <v>109</v>
      </c>
      <c r="D98">
        <v>14154</v>
      </c>
      <c r="E98">
        <v>4.0447223</v>
      </c>
      <c r="F98">
        <v>190115</v>
      </c>
      <c r="G98">
        <v>14</v>
      </c>
      <c r="I98">
        <v>15</v>
      </c>
      <c r="J98">
        <v>5644</v>
      </c>
      <c r="K98">
        <v>25.735571</v>
      </c>
      <c r="L98">
        <v>791735</v>
      </c>
      <c r="M98">
        <v>9715</v>
      </c>
      <c r="N98">
        <v>97167</v>
      </c>
      <c r="P98" s="90">
        <f t="shared" ref="P98:U98" si="921">(D98-MIN(D$92:D$101))/(MAX(D$92:D$101)-MIN(D$92:D$101))+0.001</f>
        <v>0.0359668529832315</v>
      </c>
      <c r="Q98" s="91">
        <f t="shared" si="921"/>
        <v>0.0225623763473234</v>
      </c>
      <c r="R98" s="91">
        <f t="shared" si="921"/>
        <v>0.669977873331542</v>
      </c>
      <c r="S98" s="91">
        <f t="shared" si="921"/>
        <v>0.0299256198347107</v>
      </c>
      <c r="T98" s="97">
        <v>0.001</v>
      </c>
      <c r="U98" s="91">
        <f t="shared" si="921"/>
        <v>0.601</v>
      </c>
      <c r="V98" s="108" cm="1">
        <f t="array" ref="V98">(MAX(J$92:J$101-J98)/(MAX(J$92:J$101)-MIN(J$92:J$101))+0.001)</f>
        <v>0.98066036649717</v>
      </c>
      <c r="W98" s="108" cm="1">
        <f t="array" ref="W98">(MAX(K$92:K$101-K98)/(MAX(K$92:K$101)-MIN(K$92:K$101))+0.001)</f>
        <v>0.817718031440002</v>
      </c>
      <c r="X98" s="91">
        <f t="shared" ref="X98:Z98" si="922">(L98-MIN(L$92:L$101))/(MAX(L$92:L$101)-MIN(L$92:L$101))+0.001</f>
        <v>0.986405114740965</v>
      </c>
      <c r="Y98" s="91">
        <f t="shared" si="922"/>
        <v>0.797838315855376</v>
      </c>
      <c r="Z98" s="91">
        <f t="shared" si="922"/>
        <v>0.539232186536597</v>
      </c>
      <c r="AB98" s="89">
        <f t="shared" ref="AB98:AL98" si="923">P98/SUM(P$92:P$101)</f>
        <v>0.0288073937030254</v>
      </c>
      <c r="AC98" s="89">
        <f t="shared" si="923"/>
        <v>0.0132739273972476</v>
      </c>
      <c r="AD98" s="89">
        <f t="shared" si="923"/>
        <v>0.155684165453598</v>
      </c>
      <c r="AE98" s="89">
        <f t="shared" si="923"/>
        <v>0.0110662877051435</v>
      </c>
      <c r="AF98" s="89">
        <f t="shared" si="923"/>
        <v>0.1</v>
      </c>
      <c r="AG98" s="89">
        <f t="shared" si="923"/>
        <v>0.136281179138322</v>
      </c>
      <c r="AH98" s="89">
        <f t="shared" si="923"/>
        <v>0.114139234723691</v>
      </c>
      <c r="AI98" s="89">
        <f t="shared" si="923"/>
        <v>0.15036756050196</v>
      </c>
      <c r="AJ98" s="89">
        <f t="shared" si="923"/>
        <v>0.165425904791423</v>
      </c>
      <c r="AK98" s="89">
        <f t="shared" si="923"/>
        <v>0.147336624765983</v>
      </c>
      <c r="AL98" s="89">
        <f t="shared" si="923"/>
        <v>0.131976715249419</v>
      </c>
      <c r="AN98" s="89">
        <f t="shared" ref="AN98:AX98" si="924">AB98*LN(AB98)</f>
        <v>-0.102183374506416</v>
      </c>
      <c r="AO98" s="89">
        <f t="shared" si="924"/>
        <v>-0.057369297156716</v>
      </c>
      <c r="AP98" s="89">
        <f t="shared" si="924"/>
        <v>-0.289561012230737</v>
      </c>
      <c r="AQ98" s="89">
        <f t="shared" si="924"/>
        <v>-0.0498409213032097</v>
      </c>
      <c r="AR98" s="89">
        <f t="shared" si="924"/>
        <v>-0.230258509299405</v>
      </c>
      <c r="AS98" s="89">
        <f t="shared" si="924"/>
        <v>-0.271613164484652</v>
      </c>
      <c r="AT98" s="89">
        <f t="shared" si="924"/>
        <v>-0.247720515085514</v>
      </c>
      <c r="AU98" s="89">
        <f t="shared" si="924"/>
        <v>-0.284897293636488</v>
      </c>
      <c r="AV98" s="89">
        <f t="shared" si="924"/>
        <v>-0.297639563267106</v>
      </c>
      <c r="AW98" s="89">
        <f t="shared" si="924"/>
        <v>-0.282154844155</v>
      </c>
      <c r="AX98" s="89">
        <f t="shared" si="924"/>
        <v>-0.267269975207149</v>
      </c>
      <c r="BL98" s="89">
        <f t="shared" ref="BL98:BV98" si="925">AZ$97*P98</f>
        <v>0.0143443768315794</v>
      </c>
      <c r="BM98" s="89">
        <f t="shared" si="925"/>
        <v>0.0106662864367531</v>
      </c>
      <c r="BN98" s="89">
        <f t="shared" si="925"/>
        <v>0.086046118718215</v>
      </c>
      <c r="BO98" s="89">
        <f t="shared" si="925"/>
        <v>0.0129087131660075</v>
      </c>
      <c r="BP98" s="89">
        <f t="shared" si="925"/>
        <v>0.000313492063492064</v>
      </c>
      <c r="BQ98" s="89">
        <f t="shared" si="925"/>
        <v>0.153343954142503</v>
      </c>
      <c r="BR98" s="89">
        <f t="shared" si="925"/>
        <v>0.269711887619242</v>
      </c>
      <c r="BS98" s="89">
        <f t="shared" si="925"/>
        <v>0.592820318292122</v>
      </c>
      <c r="BT98" s="89">
        <f t="shared" si="925"/>
        <v>0.192666863428988</v>
      </c>
      <c r="BU98" s="89">
        <f t="shared" si="925"/>
        <v>0.335894804524474</v>
      </c>
      <c r="BV98" s="89">
        <f t="shared" si="925"/>
        <v>0.206888099825777</v>
      </c>
      <c r="BX98" s="89">
        <f t="shared" si="609"/>
        <v>0.111056781986547</v>
      </c>
      <c r="BY98" s="89">
        <f t="shared" ref="BY98:CA98" si="926">SUM(BM98:BO98)</f>
        <v>0.109621118320976</v>
      </c>
      <c r="BZ98" s="89">
        <f t="shared" si="926"/>
        <v>0.0992683239477145</v>
      </c>
      <c r="CA98" s="89">
        <f t="shared" si="926"/>
        <v>0.166566159372003</v>
      </c>
      <c r="CC98" s="89">
        <f t="shared" ref="CC98:CF98" si="927">BX98/SUM(BX$92:BX$101)</f>
        <v>0.0598950668407786</v>
      </c>
      <c r="CD98" s="89">
        <f t="shared" si="927"/>
        <v>0.0434532270931184</v>
      </c>
      <c r="CE98" s="89">
        <f t="shared" si="927"/>
        <v>0.0576363490725114</v>
      </c>
      <c r="CF98" s="89">
        <f t="shared" si="927"/>
        <v>0.0725833004470292</v>
      </c>
      <c r="CH98" s="89">
        <f t="shared" ref="CH98:CK98" si="928">CC98*LN(CC98)</f>
        <v>-0.168614264278523</v>
      </c>
      <c r="CI98" s="89">
        <f t="shared" si="928"/>
        <v>-0.136272368782057</v>
      </c>
      <c r="CJ98" s="89">
        <f t="shared" si="928"/>
        <v>-0.164471192342204</v>
      </c>
      <c r="CK98" s="89">
        <f t="shared" si="928"/>
        <v>-0.190387478134886</v>
      </c>
      <c r="CR98" s="89">
        <f t="shared" ref="CR98:CU98" si="929">CM$97*BX98</f>
        <v>0.0268034564164474</v>
      </c>
      <c r="CS98" s="89">
        <f t="shared" si="929"/>
        <v>0.0173325994857061</v>
      </c>
      <c r="CT98" s="89">
        <f t="shared" si="929"/>
        <v>0.0284505529697749</v>
      </c>
      <c r="CU98" s="89">
        <f t="shared" si="929"/>
        <v>0.0522908906427317</v>
      </c>
      <c r="CV98" s="87">
        <f t="shared" si="616"/>
        <v>0.12487749951466</v>
      </c>
      <c r="CX98">
        <f t="shared" si="627"/>
        <v>0.0276270046931111</v>
      </c>
    </row>
    <row r="99" spans="1:102">
      <c r="A99" s="52" t="s">
        <v>118</v>
      </c>
      <c r="B99" s="53">
        <v>2019</v>
      </c>
      <c r="C99" s="52" t="s">
        <v>109</v>
      </c>
      <c r="D99">
        <v>14211</v>
      </c>
      <c r="E99">
        <v>4.0654679</v>
      </c>
      <c r="F99">
        <v>208591</v>
      </c>
      <c r="G99">
        <v>134</v>
      </c>
      <c r="I99">
        <v>16</v>
      </c>
      <c r="J99">
        <v>5538</v>
      </c>
      <c r="K99">
        <v>24.037712</v>
      </c>
      <c r="L99">
        <v>798439</v>
      </c>
      <c r="M99">
        <v>10364</v>
      </c>
      <c r="N99">
        <v>107582</v>
      </c>
      <c r="P99" s="90">
        <f t="shared" ref="P99:U99" si="930">(D99-MIN(D$92:D$101))/(MAX(D$92:D$101)-MIN(D$92:D$101))+0.001</f>
        <v>0.0433761861432471</v>
      </c>
      <c r="Q99" s="91">
        <f t="shared" si="930"/>
        <v>0.0441247526946468</v>
      </c>
      <c r="R99" s="91">
        <f t="shared" si="930"/>
        <v>0.835488936665771</v>
      </c>
      <c r="S99" s="91">
        <f t="shared" si="930"/>
        <v>0.525793388429752</v>
      </c>
      <c r="T99" s="91">
        <v>0.001</v>
      </c>
      <c r="U99" s="91">
        <f t="shared" si="930"/>
        <v>0.801</v>
      </c>
      <c r="V99" s="108" cm="1">
        <f t="array" ref="V99">(MAX(J$92:J$101-J99)/(MAX(J$92:J$101)-MIN(J$92:J$101))+0.001)</f>
        <v>0.990830183248585</v>
      </c>
      <c r="W99" s="108" cm="1">
        <f t="array" ref="W99">(MAX(K$92:K$101-K99)/(MAX(K$92:K$101)-MIN(K$92:K$101))+0.001)</f>
        <v>0.909359015720001</v>
      </c>
      <c r="X99" s="91">
        <f t="shared" ref="X99:Z99" si="931">(L99-MIN(L$92:L$101))/(MAX(L$92:L$101)-MIN(L$92:L$101))+0.001</f>
        <v>1.001</v>
      </c>
      <c r="Y99" s="91">
        <f t="shared" si="931"/>
        <v>0.899419157927688</v>
      </c>
      <c r="Z99" s="91">
        <f t="shared" si="931"/>
        <v>0.689975409242883</v>
      </c>
      <c r="AB99" s="89">
        <f t="shared" ref="AB99:AL99" si="932">P99/SUM(P$92:P$101)</f>
        <v>0.0347418461144433</v>
      </c>
      <c r="AC99" s="89">
        <f t="shared" si="932"/>
        <v>0.0259595334584395</v>
      </c>
      <c r="AD99" s="89">
        <f t="shared" si="932"/>
        <v>0.19414431883209</v>
      </c>
      <c r="AE99" s="89">
        <f t="shared" si="932"/>
        <v>0.194434766663611</v>
      </c>
      <c r="AF99" s="89">
        <f t="shared" si="932"/>
        <v>0.1</v>
      </c>
      <c r="AG99" s="89">
        <f t="shared" si="932"/>
        <v>0.181632653061225</v>
      </c>
      <c r="AH99" s="89">
        <f t="shared" si="932"/>
        <v>0.115322901506752</v>
      </c>
      <c r="AI99" s="89">
        <f t="shared" si="932"/>
        <v>0.167219128791234</v>
      </c>
      <c r="AJ99" s="89">
        <f t="shared" si="932"/>
        <v>0.167873552378831</v>
      </c>
      <c r="AK99" s="89">
        <f t="shared" si="932"/>
        <v>0.16609553633289</v>
      </c>
      <c r="AL99" s="89">
        <f t="shared" si="932"/>
        <v>0.168871017695769</v>
      </c>
      <c r="AN99" s="89">
        <f t="shared" ref="AN99:AX99" si="933">AB99*LN(AB99)</f>
        <v>-0.116726015150271</v>
      </c>
      <c r="AO99" s="89">
        <f t="shared" si="933"/>
        <v>-0.0947838732318915</v>
      </c>
      <c r="AP99" s="89">
        <f t="shared" si="933"/>
        <v>-0.31823233680234</v>
      </c>
      <c r="AQ99" s="89">
        <f t="shared" si="933"/>
        <v>-0.318417760393413</v>
      </c>
      <c r="AR99" s="89">
        <f t="shared" si="933"/>
        <v>-0.230258509299405</v>
      </c>
      <c r="AS99" s="89">
        <f t="shared" si="933"/>
        <v>-0.309823352861542</v>
      </c>
      <c r="AT99" s="89">
        <f t="shared" si="933"/>
        <v>-0.249099686764536</v>
      </c>
      <c r="AU99" s="89">
        <f t="shared" si="933"/>
        <v>-0.299063080690037</v>
      </c>
      <c r="AV99" s="89">
        <f t="shared" si="933"/>
        <v>-0.299577782185672</v>
      </c>
      <c r="AW99" s="89">
        <f t="shared" si="933"/>
        <v>-0.29817340066547</v>
      </c>
      <c r="AX99" s="89">
        <f t="shared" si="933"/>
        <v>-0.30035738036124</v>
      </c>
      <c r="BL99" s="89">
        <f t="shared" ref="BL99:BV99" si="934">AZ$97*P99</f>
        <v>0.0172993828469106</v>
      </c>
      <c r="BM99" s="89">
        <f t="shared" si="934"/>
        <v>0.0208598262854448</v>
      </c>
      <c r="BN99" s="89">
        <f t="shared" si="934"/>
        <v>0.107302917146523</v>
      </c>
      <c r="BO99" s="89">
        <f t="shared" si="934"/>
        <v>0.226806197275494</v>
      </c>
      <c r="BP99" s="89">
        <f t="shared" si="934"/>
        <v>0.000313492063492064</v>
      </c>
      <c r="BQ99" s="89">
        <f t="shared" si="934"/>
        <v>0.204373556186598</v>
      </c>
      <c r="BR99" s="89">
        <f t="shared" si="934"/>
        <v>0.272508901311723</v>
      </c>
      <c r="BS99" s="89">
        <f t="shared" si="934"/>
        <v>0.659257201643958</v>
      </c>
      <c r="BT99" s="89">
        <f t="shared" si="934"/>
        <v>0.195517569211979</v>
      </c>
      <c r="BU99" s="89">
        <f t="shared" si="934"/>
        <v>0.378660959537635</v>
      </c>
      <c r="BV99" s="89">
        <f t="shared" si="934"/>
        <v>0.264723999992691</v>
      </c>
      <c r="BX99" s="89">
        <f t="shared" si="609"/>
        <v>0.145462126278878</v>
      </c>
      <c r="BY99" s="89">
        <f t="shared" ref="BY99:CA99" si="935">SUM(BM99:BO99)</f>
        <v>0.354968940707462</v>
      </c>
      <c r="BZ99" s="89">
        <f t="shared" si="935"/>
        <v>0.334422606485509</v>
      </c>
      <c r="CA99" s="89">
        <f t="shared" si="935"/>
        <v>0.431493245525584</v>
      </c>
      <c r="CC99" s="89">
        <f t="shared" ref="CC99:CF99" si="936">BX99/SUM(BX$92:BX$101)</f>
        <v>0.078450533325651</v>
      </c>
      <c r="CD99" s="89">
        <f t="shared" si="936"/>
        <v>0.140707796342683</v>
      </c>
      <c r="CE99" s="89">
        <f t="shared" si="936"/>
        <v>0.194169673855783</v>
      </c>
      <c r="CF99" s="89">
        <f t="shared" si="936"/>
        <v>0.188028612768215</v>
      </c>
      <c r="CH99" s="89">
        <f t="shared" ref="CH99:CK99" si="937">CC99*LN(CC99)</f>
        <v>-0.199679122737562</v>
      </c>
      <c r="CI99" s="89">
        <f t="shared" si="937"/>
        <v>-0.275937824847373</v>
      </c>
      <c r="CJ99" s="89">
        <f t="shared" si="937"/>
        <v>-0.318248540898498</v>
      </c>
      <c r="CK99" s="89">
        <f t="shared" si="937"/>
        <v>-0.314226109391668</v>
      </c>
      <c r="CR99" s="89">
        <f t="shared" ref="CR99:CU99" si="938">CM$97*BX99</f>
        <v>0.0351071559270641</v>
      </c>
      <c r="CS99" s="89">
        <f t="shared" si="938"/>
        <v>0.0561254489407131</v>
      </c>
      <c r="CT99" s="89">
        <f t="shared" si="938"/>
        <v>0.0958463657059177</v>
      </c>
      <c r="CU99" s="89">
        <f t="shared" si="938"/>
        <v>0.135460685411278</v>
      </c>
      <c r="CV99" s="87">
        <f t="shared" si="616"/>
        <v>0.322539655984973</v>
      </c>
      <c r="CX99">
        <f t="shared" si="627"/>
        <v>0.0759859073233154</v>
      </c>
    </row>
    <row r="100" spans="1:102">
      <c r="A100" s="52" t="s">
        <v>118</v>
      </c>
      <c r="B100" s="53">
        <v>2020</v>
      </c>
      <c r="C100" s="52" t="s">
        <v>109</v>
      </c>
      <c r="D100">
        <v>14268</v>
      </c>
      <c r="E100">
        <v>4.0862136</v>
      </c>
      <c r="F100">
        <v>227067</v>
      </c>
      <c r="G100">
        <v>138</v>
      </c>
      <c r="I100">
        <v>17</v>
      </c>
      <c r="J100">
        <v>5432</v>
      </c>
      <c r="K100">
        <v>22.339853</v>
      </c>
      <c r="L100">
        <v>710627</v>
      </c>
      <c r="M100">
        <v>11013</v>
      </c>
      <c r="N100">
        <v>122457</v>
      </c>
      <c r="P100" s="90">
        <f t="shared" ref="P100:U100" si="939">(D100-MIN(D$92:D$101))/(MAX(D$92:D$101)-MIN(D$92:D$101))+0.001</f>
        <v>0.0507855193032627</v>
      </c>
      <c r="Q100" s="91">
        <f t="shared" si="939"/>
        <v>0.0656872329790769</v>
      </c>
      <c r="R100" s="91">
        <f t="shared" si="939"/>
        <v>1.001</v>
      </c>
      <c r="S100" s="91">
        <f t="shared" si="939"/>
        <v>0.542322314049587</v>
      </c>
      <c r="T100" s="97">
        <v>0.001</v>
      </c>
      <c r="U100" s="91">
        <f t="shared" si="939"/>
        <v>1.001</v>
      </c>
      <c r="V100" s="108" cm="1">
        <f t="array" ref="V100">(MAX(J$92:J$101-J100)/(MAX(J$92:J$101)-MIN(J$92:J$101))+0.001)</f>
        <v>1.001</v>
      </c>
      <c r="W100" s="108" cm="1">
        <f t="array" ref="W100">(MAX(K$92:K$101-K100)/(MAX(K$92:K$101)-MIN(K$92:K$101))+0.001)</f>
        <v>1.001</v>
      </c>
      <c r="X100" s="91">
        <f t="shared" ref="X100:Z100" si="940">(L100-MIN(L$92:L$101))/(MAX(L$92:L$101)-MIN(L$92:L$101))+0.001</f>
        <v>0.809829644336753</v>
      </c>
      <c r="Y100" s="91">
        <f t="shared" si="940"/>
        <v>1.001</v>
      </c>
      <c r="Z100" s="91">
        <f t="shared" si="940"/>
        <v>0.905271178590555</v>
      </c>
      <c r="AB100" s="89">
        <f t="shared" ref="AB100:AL100" si="941">P100/SUM(P$92:P$101)</f>
        <v>0.0406762985258612</v>
      </c>
      <c r="AC100" s="89">
        <f t="shared" si="941"/>
        <v>0.0386452006680488</v>
      </c>
      <c r="AD100" s="89">
        <f t="shared" si="941"/>
        <v>0.232604472210582</v>
      </c>
      <c r="AE100" s="89">
        <f t="shared" si="941"/>
        <v>0.200547049295559</v>
      </c>
      <c r="AF100" s="89">
        <f t="shared" si="941"/>
        <v>0.1</v>
      </c>
      <c r="AG100" s="89">
        <f t="shared" si="941"/>
        <v>0.226984126984127</v>
      </c>
      <c r="AH100" s="89">
        <f t="shared" si="941"/>
        <v>0.116506568289813</v>
      </c>
      <c r="AI100" s="89">
        <f t="shared" si="941"/>
        <v>0.184070697080508</v>
      </c>
      <c r="AJ100" s="89">
        <f t="shared" si="941"/>
        <v>0.135813166050446</v>
      </c>
      <c r="AK100" s="89">
        <f t="shared" si="941"/>
        <v>0.184854447899797</v>
      </c>
      <c r="AL100" s="89">
        <f t="shared" si="941"/>
        <v>0.221564512548331</v>
      </c>
      <c r="AN100" s="89">
        <f t="shared" ref="AN100:AX100" si="942">AB100*LN(AB100)</f>
        <v>-0.130249970149673</v>
      </c>
      <c r="AO100" s="89">
        <f t="shared" si="942"/>
        <v>-0.125725694484063</v>
      </c>
      <c r="AP100" s="89">
        <f t="shared" si="942"/>
        <v>-0.339234040222614</v>
      </c>
      <c r="AQ100" s="89">
        <f t="shared" si="942"/>
        <v>-0.322220227591375</v>
      </c>
      <c r="AR100" s="89">
        <f t="shared" si="942"/>
        <v>-0.230258509299405</v>
      </c>
      <c r="AS100" s="89">
        <f t="shared" si="942"/>
        <v>-0.336589130230113</v>
      </c>
      <c r="AT100" s="89">
        <f t="shared" si="942"/>
        <v>-0.250466709151128</v>
      </c>
      <c r="AU100" s="89">
        <f t="shared" si="942"/>
        <v>-0.311527758670147</v>
      </c>
      <c r="AV100" s="89">
        <f t="shared" si="942"/>
        <v>-0.271147606551705</v>
      </c>
      <c r="AW100" s="89">
        <f t="shared" si="942"/>
        <v>-0.312068789265114</v>
      </c>
      <c r="AX100" s="89">
        <f t="shared" si="942"/>
        <v>-0.333906910654399</v>
      </c>
      <c r="BL100" s="89">
        <f t="shared" ref="BL100:BV100" si="943">AZ$97*P100</f>
        <v>0.0202543888622417</v>
      </c>
      <c r="BM100" s="89">
        <f t="shared" si="943"/>
        <v>0.0310534152700491</v>
      </c>
      <c r="BN100" s="89">
        <f t="shared" si="943"/>
        <v>0.128559715574831</v>
      </c>
      <c r="BO100" s="89">
        <f t="shared" si="943"/>
        <v>0.233936113412477</v>
      </c>
      <c r="BP100" s="89">
        <f t="shared" si="943"/>
        <v>0.000313492063492064</v>
      </c>
      <c r="BQ100" s="89">
        <f t="shared" si="943"/>
        <v>0.255403158230692</v>
      </c>
      <c r="BR100" s="89">
        <f t="shared" si="943"/>
        <v>0.275305915004204</v>
      </c>
      <c r="BS100" s="89">
        <f t="shared" si="943"/>
        <v>0.725694084995794</v>
      </c>
      <c r="BT100" s="89">
        <f t="shared" si="943"/>
        <v>0.158177745790733</v>
      </c>
      <c r="BU100" s="89">
        <f t="shared" si="943"/>
        <v>0.421427114550796</v>
      </c>
      <c r="BV100" s="89">
        <f t="shared" si="943"/>
        <v>0.347326881892149</v>
      </c>
      <c r="BX100" s="89">
        <f t="shared" si="609"/>
        <v>0.179867519707122</v>
      </c>
      <c r="BY100" s="89">
        <f t="shared" ref="BY100:CA100" si="944">SUM(BM100:BO100)</f>
        <v>0.393549244257357</v>
      </c>
      <c r="BZ100" s="89">
        <f t="shared" si="944"/>
        <v>0.3628093210508</v>
      </c>
      <c r="CA100" s="89">
        <f t="shared" si="944"/>
        <v>0.489652763706661</v>
      </c>
      <c r="CC100" s="89">
        <f t="shared" ref="CC100:CF100" si="945">BX100/SUM(BX$92:BX$101)</f>
        <v>0.0970060263104698</v>
      </c>
      <c r="CD100" s="89">
        <f t="shared" si="945"/>
        <v>0.156000823061918</v>
      </c>
      <c r="CE100" s="89">
        <f t="shared" si="945"/>
        <v>0.210651332099238</v>
      </c>
      <c r="CF100" s="89">
        <f t="shared" si="945"/>
        <v>0.213372354845882</v>
      </c>
      <c r="CH100" s="89">
        <f t="shared" ref="CH100:CK100" si="946">CC100*LN(CC100)</f>
        <v>-0.22631333029807</v>
      </c>
      <c r="CI100" s="89">
        <f t="shared" si="946"/>
        <v>-0.289832992492334</v>
      </c>
      <c r="CJ100" s="89">
        <f t="shared" si="946"/>
        <v>-0.328100185973286</v>
      </c>
      <c r="CK100" s="89">
        <f t="shared" si="946"/>
        <v>-0.329599796039802</v>
      </c>
      <c r="CR100" s="89">
        <f t="shared" ref="CR100:CU100" si="947">CM$97*BX100</f>
        <v>0.0434108672965899</v>
      </c>
      <c r="CS100" s="89">
        <f t="shared" si="947"/>
        <v>0.0622255230843587</v>
      </c>
      <c r="CT100" s="89">
        <f t="shared" si="947"/>
        <v>0.103982069969476</v>
      </c>
      <c r="CU100" s="89">
        <f t="shared" si="947"/>
        <v>0.153718973988663</v>
      </c>
      <c r="CV100" s="87">
        <f t="shared" si="616"/>
        <v>0.363337434339087</v>
      </c>
      <c r="CX100">
        <f t="shared" si="627"/>
        <v>0.0831037965269174</v>
      </c>
    </row>
    <row r="101" spans="1:102">
      <c r="A101" s="52" t="s">
        <v>118</v>
      </c>
      <c r="B101" s="53">
        <v>2021</v>
      </c>
      <c r="C101" s="60" t="s">
        <v>109</v>
      </c>
      <c r="D101">
        <v>21578</v>
      </c>
      <c r="E101">
        <v>4.986097</v>
      </c>
      <c r="F101">
        <v>205123</v>
      </c>
      <c r="G101">
        <v>141</v>
      </c>
      <c r="I101">
        <v>14</v>
      </c>
      <c r="J101">
        <v>15855</v>
      </c>
      <c r="K101">
        <v>40.867142</v>
      </c>
      <c r="L101">
        <v>792362</v>
      </c>
      <c r="M101">
        <v>4624</v>
      </c>
      <c r="N101">
        <v>129071</v>
      </c>
      <c r="P101" s="90">
        <f t="shared" ref="P101:U101" si="948">(D101-MIN(D$92:D$101))/(MAX(D$92:D$101)-MIN(D$92:D$101))+0.001</f>
        <v>1.001</v>
      </c>
      <c r="Q101" s="91">
        <f t="shared" si="948"/>
        <v>1.001</v>
      </c>
      <c r="R101" s="91">
        <f t="shared" si="948"/>
        <v>0.804422019170474</v>
      </c>
      <c r="S101" s="91">
        <f t="shared" si="948"/>
        <v>0.554719008264463</v>
      </c>
      <c r="T101" s="91">
        <v>0.001</v>
      </c>
      <c r="U101" s="91">
        <f t="shared" si="948"/>
        <v>0.401</v>
      </c>
      <c r="V101" s="108" cm="1">
        <f t="array" ref="V101">(MAX(J$92:J$101-J101)/(MAX(J$92:J$101)-MIN(J$92:J$101))+0.001)</f>
        <v>0.001</v>
      </c>
      <c r="W101" s="108" cm="1">
        <f t="array" ref="W101">(MAX(K$92:K$101-K101)/(MAX(K$92:K$101)-MIN(K$92:K$101))+0.001)</f>
        <v>0.001</v>
      </c>
      <c r="X101" s="91">
        <f t="shared" ref="X101:Z101" si="949">(L101-MIN(L$92:L$101))/(MAX(L$92:L$101)-MIN(L$92:L$101))+0.001</f>
        <v>0.987770119671963</v>
      </c>
      <c r="Y101" s="91">
        <f t="shared" si="949"/>
        <v>0.001</v>
      </c>
      <c r="Z101" s="91">
        <f t="shared" si="949"/>
        <v>1.001</v>
      </c>
      <c r="AB101" s="89">
        <f t="shared" ref="AB101:AL101" si="950">P101/SUM(P$92:P$101)</f>
        <v>0.801743791990155</v>
      </c>
      <c r="AC101" s="89">
        <f t="shared" si="950"/>
        <v>0.588909657391699</v>
      </c>
      <c r="AD101" s="89">
        <f t="shared" si="950"/>
        <v>0.186925233969749</v>
      </c>
      <c r="AE101" s="89">
        <f t="shared" si="950"/>
        <v>0.205131261269521</v>
      </c>
      <c r="AF101" s="89">
        <f t="shared" si="950"/>
        <v>0.1</v>
      </c>
      <c r="AG101" s="89">
        <f t="shared" si="950"/>
        <v>0.0909297052154195</v>
      </c>
      <c r="AH101" s="89">
        <f t="shared" si="950"/>
        <v>0.000116390178111701</v>
      </c>
      <c r="AI101" s="89">
        <f t="shared" si="950"/>
        <v>0.000183886810270238</v>
      </c>
      <c r="AJ101" s="89">
        <f t="shared" si="950"/>
        <v>0.165654824098897</v>
      </c>
      <c r="AK101" s="89">
        <f t="shared" si="950"/>
        <v>0.000184669778121675</v>
      </c>
      <c r="AL101" s="89">
        <f t="shared" si="950"/>
        <v>0.244994077251179</v>
      </c>
      <c r="AN101" s="89">
        <f t="shared" ref="AN101:AX101" si="951">AB101*LN(AB101)</f>
        <v>-0.177158265871451</v>
      </c>
      <c r="AO101" s="89">
        <f t="shared" si="951"/>
        <v>-0.311817351858008</v>
      </c>
      <c r="AP101" s="89">
        <f t="shared" si="951"/>
        <v>-0.313482320684635</v>
      </c>
      <c r="AQ101" s="89">
        <f t="shared" si="951"/>
        <v>-0.324949498864113</v>
      </c>
      <c r="AR101" s="89">
        <f t="shared" si="951"/>
        <v>-0.230258509299405</v>
      </c>
      <c r="AS101" s="89">
        <f t="shared" si="951"/>
        <v>-0.218019293649629</v>
      </c>
      <c r="AT101" s="89">
        <f t="shared" si="951"/>
        <v>-0.00105432769195303</v>
      </c>
      <c r="AU101" s="89">
        <f t="shared" si="951"/>
        <v>-0.00158164542143556</v>
      </c>
      <c r="AV101" s="89">
        <f t="shared" si="951"/>
        <v>-0.297822364559493</v>
      </c>
      <c r="AW101" s="89">
        <f t="shared" si="951"/>
        <v>-0.00158759524442608</v>
      </c>
      <c r="AX101" s="89">
        <f t="shared" si="951"/>
        <v>-0.344589374115542</v>
      </c>
      <c r="AY101" s="89"/>
      <c r="BL101" s="89">
        <f t="shared" ref="BL101:BV101" si="952">AZ$97*P101</f>
        <v>0.399220949775765</v>
      </c>
      <c r="BM101" s="89">
        <f t="shared" si="952"/>
        <v>0.473219334649404</v>
      </c>
      <c r="BN101" s="89">
        <f t="shared" si="952"/>
        <v>0.103312953033654</v>
      </c>
      <c r="BO101" s="89">
        <f t="shared" si="952"/>
        <v>0.239283550515214</v>
      </c>
      <c r="BP101" s="89">
        <f t="shared" si="952"/>
        <v>0.000313492063492064</v>
      </c>
      <c r="BQ101" s="89">
        <f t="shared" si="952"/>
        <v>0.102314352098409</v>
      </c>
      <c r="BR101" s="89">
        <f t="shared" si="952"/>
        <v>0.000275030884120084</v>
      </c>
      <c r="BS101" s="89">
        <f t="shared" si="952"/>
        <v>0.000724969115879914</v>
      </c>
      <c r="BT101" s="89">
        <f t="shared" si="952"/>
        <v>0.192933479259229</v>
      </c>
      <c r="BU101" s="89">
        <f t="shared" si="952"/>
        <v>0.000421006108442354</v>
      </c>
      <c r="BV101" s="89">
        <f t="shared" si="952"/>
        <v>0.384055316237225</v>
      </c>
      <c r="BX101" s="89">
        <f t="shared" si="609"/>
        <v>0.975753237458823</v>
      </c>
      <c r="BY101" s="89">
        <f t="shared" ref="BY101:CA101" si="953">SUM(BM101:BO101)</f>
        <v>0.815815838198272</v>
      </c>
      <c r="BZ101" s="89">
        <f t="shared" si="953"/>
        <v>0.34290999561236</v>
      </c>
      <c r="CA101" s="89">
        <f t="shared" si="953"/>
        <v>0.341911394677116</v>
      </c>
      <c r="CC101" s="89">
        <f t="shared" ref="CC101:CF101" si="954">BX101/SUM(BX$92:BX$101)</f>
        <v>0.526242561078185</v>
      </c>
      <c r="CD101" s="89">
        <f t="shared" si="954"/>
        <v>0.323385050493588</v>
      </c>
      <c r="CE101" s="89">
        <f t="shared" si="954"/>
        <v>0.199097551178332</v>
      </c>
      <c r="CF101" s="89">
        <f t="shared" si="954"/>
        <v>0.148992193730578</v>
      </c>
      <c r="CH101" s="89">
        <f t="shared" ref="CH101:CK101" si="955">CC101*LN(CC101)</f>
        <v>-0.337844056198332</v>
      </c>
      <c r="CI101" s="89">
        <f t="shared" si="955"/>
        <v>-0.365073121498137</v>
      </c>
      <c r="CJ101" s="89">
        <f t="shared" si="955"/>
        <v>-0.321335556856885</v>
      </c>
      <c r="CK101" s="89">
        <f t="shared" si="955"/>
        <v>-0.283660481401623</v>
      </c>
      <c r="CL101" s="81"/>
      <c r="CR101" s="89">
        <f t="shared" ref="CR101:CU101" si="956">CM$97*BX101</f>
        <v>0.235497183563297</v>
      </c>
      <c r="CS101" s="89">
        <f t="shared" si="956"/>
        <v>0.128991652285311</v>
      </c>
      <c r="CT101" s="89">
        <f t="shared" si="956"/>
        <v>0.0982788729179438</v>
      </c>
      <c r="CU101" s="89">
        <f t="shared" si="956"/>
        <v>0.107337837505366</v>
      </c>
      <c r="CV101" s="87">
        <f t="shared" si="616"/>
        <v>0.570105546271918</v>
      </c>
      <c r="CX101">
        <f t="shared" si="627"/>
        <v>0.118164744895339</v>
      </c>
    </row>
  </sheetData>
  <autoFilter xmlns:etc="http://www.wps.cn/officeDocument/2017/etCustomData" ref="A1:A101" etc:filterBottomFollowUsedRange="0">
    <extLst/>
  </autoFilter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71"/>
  <sheetViews>
    <sheetView workbookViewId="0">
      <pane xSplit="3" topLeftCell="CK1" activePane="topRight" state="frozen"/>
      <selection/>
      <selection pane="topRight" activeCell="AZ1" sqref="AZ1"/>
    </sheetView>
  </sheetViews>
  <sheetFormatPr defaultColWidth="8.61111111111111" defaultRowHeight="14.4"/>
  <cols>
    <col min="1" max="1" width="24.2222222222222" customWidth="1"/>
    <col min="16" max="16" width="9.47222222222222"/>
    <col min="17" max="17" width="12.787037037037"/>
    <col min="18" max="21" width="9.47222222222222"/>
    <col min="24" max="26" width="9.47222222222222"/>
    <col min="28" max="38" width="12.787037037037"/>
    <col min="40" max="50" width="13.9351851851852"/>
    <col min="64" max="74" width="12.787037037037"/>
    <col min="76" max="79" width="12.787037037037"/>
    <col min="81" max="84" width="12.787037037037"/>
    <col min="86" max="89" width="13.9351851851852"/>
    <col min="91" max="94" width="13.9351851851852"/>
    <col min="96" max="102" width="12.787037037037"/>
  </cols>
  <sheetData>
    <row r="1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s="82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5" t="s">
        <v>119</v>
      </c>
      <c r="B2" s="6">
        <v>2012</v>
      </c>
      <c r="C2" s="5" t="s">
        <v>120</v>
      </c>
      <c r="D2">
        <v>21378</v>
      </c>
      <c r="E2">
        <v>5.0567406</v>
      </c>
      <c r="F2">
        <v>230111</v>
      </c>
      <c r="G2">
        <v>158</v>
      </c>
      <c r="H2">
        <v>470</v>
      </c>
      <c r="I2">
        <v>15</v>
      </c>
      <c r="J2">
        <v>11427</v>
      </c>
      <c r="K2">
        <v>40.025261</v>
      </c>
      <c r="L2">
        <v>986100</v>
      </c>
      <c r="M2">
        <v>5414</v>
      </c>
      <c r="N2">
        <v>120164</v>
      </c>
      <c r="O2" s="89"/>
      <c r="P2" s="90">
        <f t="shared" ref="P2:U2" si="0">(D2-MIN(D$2:D$11))/(MAX(D$2:D$11)-MIN(D$2:D$11))+0.001</f>
        <v>0.0401801715919924</v>
      </c>
      <c r="Q2" s="91">
        <f t="shared" si="0"/>
        <v>0.900241932470767</v>
      </c>
      <c r="R2" s="91">
        <f t="shared" si="0"/>
        <v>0.001</v>
      </c>
      <c r="S2" s="91">
        <f t="shared" si="0"/>
        <v>0.001</v>
      </c>
      <c r="T2" s="91">
        <f t="shared" si="0"/>
        <v>0.00365486725663717</v>
      </c>
      <c r="U2" s="91">
        <f t="shared" si="0"/>
        <v>0.715285714285714</v>
      </c>
      <c r="V2" s="91">
        <f t="shared" ref="V2:V11" si="1">(MAX(J$2:J$11)-J2)/(MAX(J$2:J$11)-MIN(J$2:J$11))+0.001</f>
        <v>0.477515299161957</v>
      </c>
      <c r="W2" s="91">
        <f t="shared" ref="W2:W11" si="2">(MAX(K$2:K$11)-K2)/(MAX(K$2:K$11)-MIN(K$2:K$11))+0.001</f>
        <v>0.001</v>
      </c>
      <c r="X2" s="91">
        <f t="shared" ref="X2:Z2" si="3">(L2-MIN(L$2:L$11))/(MAX(L$2:L$11)-MIN(L$2:L$11))+0.001</f>
        <v>0.001</v>
      </c>
      <c r="Y2" s="91">
        <f t="shared" si="3"/>
        <v>0.109710330857529</v>
      </c>
      <c r="Z2" s="91">
        <f t="shared" si="3"/>
        <v>0.001</v>
      </c>
      <c r="AA2" s="91"/>
      <c r="AB2" s="89">
        <f t="shared" ref="AB2:AL2" si="4">P2/SUM(P$2:P$11)</f>
        <v>0.0311042071006354</v>
      </c>
      <c r="AC2" s="89">
        <f t="shared" si="4"/>
        <v>0.162735731337297</v>
      </c>
      <c r="AD2" s="89">
        <f t="shared" si="4"/>
        <v>0.000261284651995776</v>
      </c>
      <c r="AE2" s="89">
        <f t="shared" si="4"/>
        <v>0.000222533984809637</v>
      </c>
      <c r="AF2" s="89">
        <f t="shared" si="4"/>
        <v>0.000614098999301146</v>
      </c>
      <c r="AG2" s="89">
        <f t="shared" si="4"/>
        <v>0.172239422084623</v>
      </c>
      <c r="AH2" s="89">
        <f t="shared" si="4"/>
        <v>0.0638465461256209</v>
      </c>
      <c r="AI2" s="89">
        <f t="shared" si="4"/>
        <v>0.000230250729040987</v>
      </c>
      <c r="AJ2" s="89">
        <f t="shared" si="4"/>
        <v>0.000163763118612237</v>
      </c>
      <c r="AK2" s="89">
        <f t="shared" si="4"/>
        <v>0.021144513951155</v>
      </c>
      <c r="AL2" s="89">
        <f t="shared" si="4"/>
        <v>0.000249992071707215</v>
      </c>
      <c r="AM2" s="89"/>
      <c r="AN2" s="89">
        <f t="shared" ref="AN2:AX2" si="5">AB2*LN(AB2)</f>
        <v>-0.107944419556925</v>
      </c>
      <c r="AO2" s="89">
        <f t="shared" si="5"/>
        <v>-0.295467497366509</v>
      </c>
      <c r="AP2" s="89">
        <f t="shared" si="5"/>
        <v>-0.00215557228296791</v>
      </c>
      <c r="AQ2" s="89">
        <f t="shared" si="5"/>
        <v>-0.00187160666371241</v>
      </c>
      <c r="AR2" s="89">
        <f t="shared" si="5"/>
        <v>-0.00454147974030481</v>
      </c>
      <c r="AS2" s="89">
        <f t="shared" si="5"/>
        <v>-0.302946714639953</v>
      </c>
      <c r="AT2" s="89">
        <f t="shared" si="5"/>
        <v>-0.175659265188948</v>
      </c>
      <c r="AU2" s="89">
        <f t="shared" si="5"/>
        <v>-0.00192865878692794</v>
      </c>
      <c r="AV2" s="89">
        <f t="shared" si="5"/>
        <v>-0.00142753777369593</v>
      </c>
      <c r="AW2" s="89">
        <f t="shared" si="5"/>
        <v>-0.0815411706492963</v>
      </c>
      <c r="AX2" s="89">
        <f t="shared" si="5"/>
        <v>-0.00207345458053866</v>
      </c>
      <c r="AY2" s="89"/>
      <c r="AZ2" s="89">
        <f t="shared" ref="AZ2:BJ2" si="6">SUM(AN2:AN11)</f>
        <v>-0.961142584848654</v>
      </c>
      <c r="BA2" s="89">
        <f t="shared" si="6"/>
        <v>-2.09506451469342</v>
      </c>
      <c r="BB2" s="89">
        <f t="shared" si="6"/>
        <v>-1.95461196581067</v>
      </c>
      <c r="BC2" s="89">
        <f t="shared" si="6"/>
        <v>-2.00034337385944</v>
      </c>
      <c r="BD2" s="89">
        <f t="shared" si="6"/>
        <v>-2.05229238274209</v>
      </c>
      <c r="BE2" s="89">
        <f t="shared" si="6"/>
        <v>-1.59785330514213</v>
      </c>
      <c r="BF2" s="89">
        <f t="shared" si="6"/>
        <v>-2.17606193549864</v>
      </c>
      <c r="BG2" s="89">
        <f t="shared" si="6"/>
        <v>-1.96492229086099</v>
      </c>
      <c r="BH2" s="89">
        <f t="shared" si="6"/>
        <v>-2.09291292427984</v>
      </c>
      <c r="BI2" s="89">
        <f t="shared" si="6"/>
        <v>-2.06336033043832</v>
      </c>
      <c r="BJ2" s="89">
        <f t="shared" si="6"/>
        <v>-1.97840570289129</v>
      </c>
      <c r="BK2" s="89"/>
      <c r="BL2" s="89">
        <f t="shared" ref="BL2:BV2" si="7">AZ$7*P2</f>
        <v>0.0194403853237359</v>
      </c>
      <c r="BM2" s="89">
        <f t="shared" si="7"/>
        <v>0.334324414363315</v>
      </c>
      <c r="BN2" s="89">
        <f t="shared" si="7"/>
        <v>0.000144797937242069</v>
      </c>
      <c r="BO2" s="89">
        <f t="shared" si="7"/>
        <v>0.000160541895290621</v>
      </c>
      <c r="BP2" s="89">
        <f t="shared" si="7"/>
        <v>0.00150957177133807</v>
      </c>
      <c r="BQ2" s="89">
        <f t="shared" si="7"/>
        <v>0.305017550165494</v>
      </c>
      <c r="BR2" s="89">
        <f t="shared" si="7"/>
        <v>0.124767580044578</v>
      </c>
      <c r="BS2" s="89">
        <f t="shared" si="7"/>
        <v>0.000738715010255072</v>
      </c>
      <c r="BT2" s="89">
        <f t="shared" si="7"/>
        <v>0.000190401999207687</v>
      </c>
      <c r="BU2" s="89">
        <f t="shared" si="7"/>
        <v>0.0488599798836933</v>
      </c>
      <c r="BV2" s="89">
        <f t="shared" si="7"/>
        <v>0.000364243588844149</v>
      </c>
      <c r="BW2" s="89"/>
      <c r="BX2" s="89">
        <f t="shared" ref="BX2:BX51" si="8">SUM(BL2:BN2)</f>
        <v>0.353909597624293</v>
      </c>
      <c r="BY2" s="89">
        <f t="shared" ref="BY2:BY51" si="9">SUM(BO2:BQ2)</f>
        <v>0.306687663832123</v>
      </c>
      <c r="BZ2" s="89">
        <f t="shared" ref="BZ2:BZ51" si="10">SUM(BR2:BS2)</f>
        <v>0.125506295054833</v>
      </c>
      <c r="CA2" s="89">
        <f t="shared" ref="CA2:CA51" si="11">SUM(BT2:BV2)</f>
        <v>0.0494146254717451</v>
      </c>
      <c r="CB2" s="89"/>
      <c r="CC2" s="89">
        <f t="shared" ref="CC2:CF2" si="12">BX2/SUM(BX$2:BX$11)</f>
        <v>0.109448024364612</v>
      </c>
      <c r="CD2" s="89">
        <f t="shared" si="12"/>
        <v>0.0619507360175117</v>
      </c>
      <c r="CE2" s="89">
        <f t="shared" si="12"/>
        <v>0.0243112129589433</v>
      </c>
      <c r="CF2" s="89">
        <f t="shared" si="12"/>
        <v>0.0100223324631416</v>
      </c>
      <c r="CG2" s="89"/>
      <c r="CH2" s="89">
        <f t="shared" ref="CH2:CK2" si="13">CC2*LN(CC2)</f>
        <v>-0.242132466895375</v>
      </c>
      <c r="CI2" s="89">
        <f t="shared" si="13"/>
        <v>-0.172310755370277</v>
      </c>
      <c r="CJ2" s="89">
        <f t="shared" si="13"/>
        <v>-0.0903603441162618</v>
      </c>
      <c r="CK2" s="89">
        <f t="shared" si="13"/>
        <v>-0.0461321892717758</v>
      </c>
      <c r="CL2" s="89"/>
      <c r="CM2" s="89">
        <f t="shared" ref="CM2:CP2" si="14">SUM(CH2:CH11)</f>
        <v>-2.08329446059569</v>
      </c>
      <c r="CN2" s="89">
        <f t="shared" si="14"/>
        <v>-2.23243000533965</v>
      </c>
      <c r="CO2" s="89">
        <f t="shared" si="14"/>
        <v>-2.12134866493572</v>
      </c>
      <c r="CP2" s="89">
        <f t="shared" si="14"/>
        <v>-2.14389514337712</v>
      </c>
      <c r="CQ2" s="89"/>
      <c r="CR2" s="89">
        <f t="shared" ref="CR2:CU2" si="15">CM$7*BX2</f>
        <v>0.0852597725742952</v>
      </c>
      <c r="CS2" s="89">
        <f t="shared" si="15"/>
        <v>0.0314587223916818</v>
      </c>
      <c r="CT2" s="89">
        <f t="shared" si="15"/>
        <v>0.0365148634373772</v>
      </c>
      <c r="CU2" s="89">
        <f t="shared" si="15"/>
        <v>0.0180647715876875</v>
      </c>
      <c r="CV2" s="89">
        <f t="shared" ref="CV2:CV52" si="16">SUM(CR2:CU2)</f>
        <v>0.171298129991042</v>
      </c>
      <c r="CW2" s="89">
        <f>AVERAGE(CV2:CV11)</f>
        <v>0.459122810692544</v>
      </c>
      <c r="CX2">
        <f>MEDIAN(CR2:CU2)</f>
        <v>0.0339867929145295</v>
      </c>
    </row>
    <row r="3" spans="1:102">
      <c r="A3" s="5" t="s">
        <v>119</v>
      </c>
      <c r="B3" s="6">
        <v>2013</v>
      </c>
      <c r="C3" s="5" t="s">
        <v>120</v>
      </c>
      <c r="D3">
        <v>21230</v>
      </c>
      <c r="E3">
        <v>3.8239755</v>
      </c>
      <c r="F3">
        <v>243724</v>
      </c>
      <c r="G3">
        <v>175</v>
      </c>
      <c r="H3">
        <v>467</v>
      </c>
      <c r="I3">
        <v>16</v>
      </c>
      <c r="J3">
        <v>6999</v>
      </c>
      <c r="K3">
        <v>39.18338</v>
      </c>
      <c r="L3">
        <v>1083500</v>
      </c>
      <c r="M3">
        <v>6204</v>
      </c>
      <c r="N3">
        <v>128682</v>
      </c>
      <c r="O3" s="89"/>
      <c r="P3" s="90">
        <f t="shared" ref="P3:U3" si="17">(D3-MIN(D$2:D$11))/(MAX(D$2:D$11)-MIN(D$2:D$11))+0.001</f>
        <v>0.026071496663489</v>
      </c>
      <c r="Q3" s="91">
        <f t="shared" si="17"/>
        <v>0.001</v>
      </c>
      <c r="R3" s="91">
        <f t="shared" si="17"/>
        <v>0.113940961736302</v>
      </c>
      <c r="S3" s="91">
        <f t="shared" si="17"/>
        <v>0.0933913043478261</v>
      </c>
      <c r="T3" s="91">
        <f t="shared" si="17"/>
        <v>0.001</v>
      </c>
      <c r="U3" s="91">
        <f t="shared" si="17"/>
        <v>0.858142857142857</v>
      </c>
      <c r="V3" s="91">
        <f t="shared" si="1"/>
        <v>0.90901013447671</v>
      </c>
      <c r="W3" s="91">
        <f t="shared" si="2"/>
        <v>0.0441161551055079</v>
      </c>
      <c r="X3" s="91">
        <f t="shared" ref="X3:Z3" si="18">(L3-MIN(L$2:L$11))/(MAX(L$2:L$11)-MIN(L$2:L$11))+0.001</f>
        <v>0.168532422855963</v>
      </c>
      <c r="Y3" s="91">
        <f t="shared" si="18"/>
        <v>0.243066171505739</v>
      </c>
      <c r="Z3" s="91">
        <f t="shared" si="18"/>
        <v>0.125776609146574</v>
      </c>
      <c r="AA3" s="89"/>
      <c r="AB3" s="89">
        <f t="shared" ref="AB3:AL3" si="19">P3/SUM(P$2:P$11)</f>
        <v>0.020182423307677</v>
      </c>
      <c r="AC3" s="89">
        <f t="shared" si="19"/>
        <v>0.000180768886082277</v>
      </c>
      <c r="AD3" s="89">
        <f t="shared" si="19"/>
        <v>0.0297710245353338</v>
      </c>
      <c r="AE3" s="89">
        <f t="shared" si="19"/>
        <v>0.0207827391030913</v>
      </c>
      <c r="AF3" s="89">
        <f t="shared" si="19"/>
        <v>0.000168022244360846</v>
      </c>
      <c r="AG3" s="89">
        <f t="shared" si="19"/>
        <v>0.206639146886825</v>
      </c>
      <c r="AH3" s="89">
        <f t="shared" si="19"/>
        <v>0.12153989114355</v>
      </c>
      <c r="AI3" s="89">
        <f t="shared" si="19"/>
        <v>0.0101577768755285</v>
      </c>
      <c r="AJ3" s="89">
        <f t="shared" si="19"/>
        <v>0.0275993951541688</v>
      </c>
      <c r="AK3" s="89">
        <f t="shared" si="19"/>
        <v>0.046846236031602</v>
      </c>
      <c r="AL3" s="89">
        <f t="shared" si="19"/>
        <v>0.0314431550928606</v>
      </c>
      <c r="AM3" s="89"/>
      <c r="AN3" s="89">
        <f t="shared" ref="AN3:AX3" si="20">AB3*LN(AB3)</f>
        <v>-0.0787708515386631</v>
      </c>
      <c r="AO3" s="89">
        <f t="shared" si="20"/>
        <v>-0.00155791890288058</v>
      </c>
      <c r="AP3" s="89">
        <f t="shared" si="20"/>
        <v>-0.104621920599262</v>
      </c>
      <c r="AQ3" s="89">
        <f t="shared" si="20"/>
        <v>-0.0805046933711445</v>
      </c>
      <c r="AR3" s="89">
        <f t="shared" si="20"/>
        <v>-0.00146035091726322</v>
      </c>
      <c r="AS3" s="89">
        <f t="shared" si="20"/>
        <v>-0.325824734125472</v>
      </c>
      <c r="AT3" s="89">
        <f t="shared" si="20"/>
        <v>-0.256146869965638</v>
      </c>
      <c r="AU3" s="89">
        <f t="shared" si="20"/>
        <v>-0.0466192761653372</v>
      </c>
      <c r="AV3" s="89">
        <f t="shared" si="20"/>
        <v>-0.0990807638520084</v>
      </c>
      <c r="AW3" s="89">
        <f t="shared" si="20"/>
        <v>-0.143390923110095</v>
      </c>
      <c r="AX3" s="89">
        <f t="shared" si="20"/>
        <v>-0.108779920693634</v>
      </c>
      <c r="AY3" s="89" t="s">
        <v>181</v>
      </c>
      <c r="AZ3" s="91">
        <f t="shared" ref="AZ3:BJ3" si="21">-1/LN(10)*AZ2</f>
        <v>0.417418920921999</v>
      </c>
      <c r="BA3" s="91">
        <f t="shared" si="21"/>
        <v>0.909874957962668</v>
      </c>
      <c r="BB3" s="91">
        <f t="shared" si="21"/>
        <v>0.848877191013639</v>
      </c>
      <c r="BC3" s="91">
        <f t="shared" si="21"/>
        <v>0.86873808917889</v>
      </c>
      <c r="BD3" s="91">
        <f t="shared" si="21"/>
        <v>0.891299257076965</v>
      </c>
      <c r="BE3" s="91">
        <f t="shared" si="21"/>
        <v>0.693938873314102</v>
      </c>
      <c r="BF3" s="91">
        <f t="shared" si="21"/>
        <v>0.945051690866768</v>
      </c>
      <c r="BG3" s="91">
        <f t="shared" si="21"/>
        <v>0.853354908289626</v>
      </c>
      <c r="BH3" s="91">
        <f t="shared" si="21"/>
        <v>0.908940534118733</v>
      </c>
      <c r="BI3" s="91">
        <f t="shared" si="21"/>
        <v>0.896106005687432</v>
      </c>
      <c r="BJ3" s="91">
        <f t="shared" si="21"/>
        <v>0.859210679731613</v>
      </c>
      <c r="BK3" s="89"/>
      <c r="BL3" s="89">
        <f t="shared" ref="BL3:BV3" si="22">AZ$7*P3</f>
        <v>0.0126141806025968</v>
      </c>
      <c r="BM3" s="89">
        <f t="shared" si="22"/>
        <v>0.000371371741644762</v>
      </c>
      <c r="BN3" s="89">
        <f t="shared" si="22"/>
        <v>0.0164984162267941</v>
      </c>
      <c r="BO3" s="89">
        <f t="shared" si="22"/>
        <v>0.0149932170036633</v>
      </c>
      <c r="BP3" s="89">
        <f t="shared" si="22"/>
        <v>0.00041303053307797</v>
      </c>
      <c r="BQ3" s="89">
        <f t="shared" si="22"/>
        <v>0.365935774684267</v>
      </c>
      <c r="BR3" s="89">
        <f t="shared" si="22"/>
        <v>0.237510703664782</v>
      </c>
      <c r="BS3" s="89">
        <f t="shared" si="22"/>
        <v>0.0325892659711796</v>
      </c>
      <c r="BT3" s="89">
        <f t="shared" si="22"/>
        <v>0.0320889102430906</v>
      </c>
      <c r="BU3" s="89">
        <f t="shared" si="22"/>
        <v>0.10825059187543</v>
      </c>
      <c r="BV3" s="89">
        <f t="shared" si="22"/>
        <v>0.045813323508196</v>
      </c>
      <c r="BW3" s="89"/>
      <c r="BX3" s="89">
        <f t="shared" si="8"/>
        <v>0.0294839685710356</v>
      </c>
      <c r="BY3" s="89">
        <f t="shared" si="9"/>
        <v>0.381342022221008</v>
      </c>
      <c r="BZ3" s="89">
        <f t="shared" si="10"/>
        <v>0.270099969635962</v>
      </c>
      <c r="CA3" s="89">
        <f t="shared" si="11"/>
        <v>0.186152825626716</v>
      </c>
      <c r="CB3" s="89"/>
      <c r="CC3" s="89">
        <f t="shared" ref="CC3:CF3" si="23">BX3/SUM(BX$2:BX$11)</f>
        <v>0.00911804068663286</v>
      </c>
      <c r="CD3" s="89">
        <f t="shared" si="23"/>
        <v>0.0770308745249352</v>
      </c>
      <c r="CE3" s="89">
        <f t="shared" si="23"/>
        <v>0.0523197492138155</v>
      </c>
      <c r="CF3" s="89">
        <f t="shared" si="23"/>
        <v>0.0377557350596729</v>
      </c>
      <c r="CG3" s="89"/>
      <c r="CH3" s="89">
        <f t="shared" ref="CH3:CK3" si="24">CC3*LN(CC3)</f>
        <v>-0.0428319991797159</v>
      </c>
      <c r="CI3" s="89">
        <f t="shared" si="24"/>
        <v>-0.197472419018733</v>
      </c>
      <c r="CJ3" s="89">
        <f t="shared" si="24"/>
        <v>-0.154363213110213</v>
      </c>
      <c r="CK3" s="89">
        <f t="shared" si="24"/>
        <v>-0.123711117049152</v>
      </c>
      <c r="CL3" s="89" t="s">
        <v>181</v>
      </c>
      <c r="CM3" s="91">
        <f t="shared" ref="CM3:CP3" si="25">-1/LN(10)*CM2</f>
        <v>0.904763288416319</v>
      </c>
      <c r="CN3" s="91">
        <f t="shared" si="25"/>
        <v>0.969532032554255</v>
      </c>
      <c r="CO3" s="91">
        <f t="shared" si="25"/>
        <v>0.921290019374412</v>
      </c>
      <c r="CP3" s="91">
        <f t="shared" si="25"/>
        <v>0.931081830547864</v>
      </c>
      <c r="CQ3" s="89"/>
      <c r="CR3" s="89">
        <f t="shared" ref="CR3:CU3" si="26">CM$7*BX3</f>
        <v>0.00710293383346666</v>
      </c>
      <c r="CS3" s="89">
        <f t="shared" si="26"/>
        <v>0.0391164504741867</v>
      </c>
      <c r="CT3" s="89">
        <f t="shared" si="26"/>
        <v>0.0785830184963068</v>
      </c>
      <c r="CU3" s="89">
        <f t="shared" si="26"/>
        <v>0.068052894122856</v>
      </c>
      <c r="CV3" s="89">
        <f t="shared" si="16"/>
        <v>0.192855296926816</v>
      </c>
      <c r="CW3" s="89"/>
      <c r="CX3">
        <f t="shared" ref="CX3:CX34" si="27">MEDIAN(CR3:CU3)</f>
        <v>0.0535846722985214</v>
      </c>
    </row>
    <row r="4" spans="1:102">
      <c r="A4" s="5" t="s">
        <v>119</v>
      </c>
      <c r="B4" s="6">
        <v>2014</v>
      </c>
      <c r="C4" s="5" t="s">
        <v>120</v>
      </c>
      <c r="D4">
        <v>20972</v>
      </c>
      <c r="E4">
        <v>4.9885562</v>
      </c>
      <c r="F4">
        <v>241200</v>
      </c>
      <c r="G4">
        <v>230</v>
      </c>
      <c r="H4">
        <v>1200</v>
      </c>
      <c r="I4">
        <v>17</v>
      </c>
      <c r="J4">
        <v>6582</v>
      </c>
      <c r="K4">
        <v>34.242039</v>
      </c>
      <c r="L4">
        <v>1176500</v>
      </c>
      <c r="M4">
        <v>7066</v>
      </c>
      <c r="N4">
        <v>136167</v>
      </c>
      <c r="O4" s="89"/>
      <c r="P4" s="90">
        <f t="shared" ref="P4:U4" si="28">(D4-MIN(D$2:D$11))/(MAX(D$2:D$11)-MIN(D$2:D$11))+0.001</f>
        <v>0.00147664442326025</v>
      </c>
      <c r="Q4" s="91">
        <f t="shared" si="28"/>
        <v>0.850504742782026</v>
      </c>
      <c r="R4" s="91">
        <f t="shared" si="28"/>
        <v>0.0930004646069094</v>
      </c>
      <c r="S4" s="91">
        <f t="shared" si="28"/>
        <v>0.392304347826087</v>
      </c>
      <c r="T4" s="91">
        <f t="shared" si="28"/>
        <v>0.649672566371681</v>
      </c>
      <c r="U4" s="91">
        <f t="shared" si="28"/>
        <v>1.001</v>
      </c>
      <c r="V4" s="91">
        <f t="shared" si="1"/>
        <v>0.949645488208926</v>
      </c>
      <c r="W4" s="91">
        <f t="shared" si="2"/>
        <v>0.297182354467657</v>
      </c>
      <c r="X4" s="91">
        <f t="shared" ref="X4:Z4" si="29">(L4-MIN(L$2:L$11))/(MAX(L$2:L$11)-MIN(L$2:L$11))+0.001</f>
        <v>0.328496645911452</v>
      </c>
      <c r="Y4" s="91">
        <f t="shared" si="29"/>
        <v>0.388575962187711</v>
      </c>
      <c r="Z4" s="91">
        <f t="shared" si="29"/>
        <v>0.235421234582369</v>
      </c>
      <c r="AA4" s="89"/>
      <c r="AB4" s="89">
        <f t="shared" ref="AB4:AL4" si="30">P4/SUM(P$2:P$11)</f>
        <v>0.00114309750643869</v>
      </c>
      <c r="AC4" s="89">
        <f t="shared" si="30"/>
        <v>0.153744794960401</v>
      </c>
      <c r="AD4" s="89">
        <f t="shared" si="30"/>
        <v>0.0242995940302618</v>
      </c>
      <c r="AE4" s="89">
        <f t="shared" si="30"/>
        <v>0.0873010497798849</v>
      </c>
      <c r="AF4" s="89">
        <f t="shared" si="30"/>
        <v>0.109159442701441</v>
      </c>
      <c r="AG4" s="89">
        <f t="shared" si="30"/>
        <v>0.241038871689026</v>
      </c>
      <c r="AH4" s="89">
        <f t="shared" si="30"/>
        <v>0.12697307200906</v>
      </c>
      <c r="AI4" s="89">
        <f t="shared" si="30"/>
        <v>0.068426453774295</v>
      </c>
      <c r="AJ4" s="89">
        <f t="shared" si="30"/>
        <v>0.0537956351881191</v>
      </c>
      <c r="AK4" s="89">
        <f t="shared" si="30"/>
        <v>0.0748903935421658</v>
      </c>
      <c r="AL4" s="89">
        <f t="shared" si="30"/>
        <v>0.0588534421571167</v>
      </c>
      <c r="AM4" s="89"/>
      <c r="AN4" s="89">
        <f t="shared" ref="AN4:AX4" si="31">AB4*LN(AB4)</f>
        <v>-0.0077433580436966</v>
      </c>
      <c r="AO4" s="89">
        <f t="shared" si="31"/>
        <v>-0.287881167383308</v>
      </c>
      <c r="AP4" s="89">
        <f t="shared" si="31"/>
        <v>-0.0903287748294394</v>
      </c>
      <c r="AQ4" s="89">
        <f t="shared" si="31"/>
        <v>-0.212874250450854</v>
      </c>
      <c r="AR4" s="89">
        <f t="shared" si="31"/>
        <v>-0.241782236969722</v>
      </c>
      <c r="AS4" s="89">
        <f t="shared" si="31"/>
        <v>-0.342949399234021</v>
      </c>
      <c r="AT4" s="89">
        <f t="shared" si="31"/>
        <v>-0.262044517840846</v>
      </c>
      <c r="AU4" s="89">
        <f t="shared" si="31"/>
        <v>-0.18351946012866</v>
      </c>
      <c r="AV4" s="89">
        <f t="shared" si="31"/>
        <v>-0.157221130027098</v>
      </c>
      <c r="AW4" s="89">
        <f t="shared" si="31"/>
        <v>-0.194095653727875</v>
      </c>
      <c r="AX4" s="89">
        <f t="shared" si="31"/>
        <v>-0.166714437313556</v>
      </c>
      <c r="AY4" s="91" t="s">
        <v>182</v>
      </c>
      <c r="AZ4" s="89">
        <f t="shared" ref="AZ4:BJ4" si="32">1-AZ3</f>
        <v>0.582581079078001</v>
      </c>
      <c r="BA4" s="89">
        <f t="shared" si="32"/>
        <v>0.090125042037332</v>
      </c>
      <c r="BB4" s="89">
        <f t="shared" si="32"/>
        <v>0.151122808986361</v>
      </c>
      <c r="BC4" s="89">
        <f t="shared" si="32"/>
        <v>0.13126191082111</v>
      </c>
      <c r="BD4" s="89">
        <f t="shared" si="32"/>
        <v>0.108700742923035</v>
      </c>
      <c r="BE4" s="89">
        <f t="shared" si="32"/>
        <v>0.306061126685898</v>
      </c>
      <c r="BF4" s="89">
        <f t="shared" si="32"/>
        <v>0.0549483091332318</v>
      </c>
      <c r="BG4" s="89">
        <f t="shared" si="32"/>
        <v>0.146645091710374</v>
      </c>
      <c r="BH4" s="89">
        <f t="shared" si="32"/>
        <v>0.0910594658812666</v>
      </c>
      <c r="BI4" s="89">
        <f t="shared" si="32"/>
        <v>0.103893994312568</v>
      </c>
      <c r="BJ4" s="89">
        <f t="shared" si="32"/>
        <v>0.140789320268387</v>
      </c>
      <c r="BK4" s="89"/>
      <c r="BL4" s="89">
        <f t="shared" ref="BL4:BV4" si="33">AZ$7*P4</f>
        <v>0.000714445345475976</v>
      </c>
      <c r="BM4" s="89">
        <f t="shared" si="33"/>
        <v>0.315853427604092</v>
      </c>
      <c r="BN4" s="89">
        <f t="shared" si="33"/>
        <v>0.0134662754376346</v>
      </c>
      <c r="BO4" s="89">
        <f t="shared" si="33"/>
        <v>0.0629812835307512</v>
      </c>
      <c r="BP4" s="89">
        <f t="shared" si="33"/>
        <v>0.268334606414628</v>
      </c>
      <c r="BQ4" s="89">
        <f t="shared" si="33"/>
        <v>0.42685399920304</v>
      </c>
      <c r="BR4" s="89">
        <f t="shared" si="33"/>
        <v>0.248128111647986</v>
      </c>
      <c r="BS4" s="89">
        <f t="shared" si="33"/>
        <v>0.219533066028202</v>
      </c>
      <c r="BT4" s="89">
        <f t="shared" si="33"/>
        <v>0.0625464181145601</v>
      </c>
      <c r="BU4" s="89">
        <f t="shared" si="33"/>
        <v>0.1730540191373</v>
      </c>
      <c r="BV4" s="89">
        <f t="shared" si="33"/>
        <v>0.0857506753744024</v>
      </c>
      <c r="BW4" s="89"/>
      <c r="BX4" s="89">
        <f t="shared" si="8"/>
        <v>0.330034148387202</v>
      </c>
      <c r="BY4" s="89">
        <f t="shared" si="9"/>
        <v>0.758169889148419</v>
      </c>
      <c r="BZ4" s="89">
        <f t="shared" si="10"/>
        <v>0.467661177676188</v>
      </c>
      <c r="CA4" s="89">
        <f t="shared" si="11"/>
        <v>0.321351112626262</v>
      </c>
      <c r="CB4" s="89"/>
      <c r="CC4" s="89">
        <f t="shared" ref="CC4:CF4" si="34">BX4/SUM(BX$2:BX$11)</f>
        <v>0.102064441756629</v>
      </c>
      <c r="CD4" s="89">
        <f t="shared" si="34"/>
        <v>0.15314989221337</v>
      </c>
      <c r="CE4" s="89">
        <f t="shared" si="34"/>
        <v>0.0905883683216749</v>
      </c>
      <c r="CF4" s="89">
        <f t="shared" si="34"/>
        <v>0.0651768106586665</v>
      </c>
      <c r="CG4" s="89"/>
      <c r="CH4" s="89">
        <f t="shared" ref="CH4:CK4" si="35">CC4*LN(CC4)</f>
        <v>-0.232926455904361</v>
      </c>
      <c r="CI4" s="89">
        <f t="shared" si="35"/>
        <v>-0.28736098535197</v>
      </c>
      <c r="CJ4" s="89">
        <f t="shared" si="35"/>
        <v>-0.217541576343614</v>
      </c>
      <c r="CK4" s="89">
        <f t="shared" si="35"/>
        <v>-0.177975158270778</v>
      </c>
      <c r="CL4" s="91" t="s">
        <v>182</v>
      </c>
      <c r="CM4" s="89">
        <f t="shared" ref="CM4:CP4" si="36">1-CM3</f>
        <v>0.0952367115836812</v>
      </c>
      <c r="CN4" s="89">
        <f t="shared" si="36"/>
        <v>0.0304679674457451</v>
      </c>
      <c r="CO4" s="89">
        <f t="shared" si="36"/>
        <v>0.078709980625588</v>
      </c>
      <c r="CP4" s="89">
        <f t="shared" si="36"/>
        <v>0.068918169452136</v>
      </c>
      <c r="CQ4" s="89"/>
      <c r="CR4" s="89">
        <f t="shared" ref="CR4:CU4" si="37">CM$7*BX4</f>
        <v>0.0795079778060039</v>
      </c>
      <c r="CS4" s="89">
        <f t="shared" si="37"/>
        <v>0.0777698580061181</v>
      </c>
      <c r="CT4" s="89">
        <f t="shared" si="37"/>
        <v>0.13606157388638</v>
      </c>
      <c r="CU4" s="89">
        <f t="shared" si="37"/>
        <v>0.117478062286681</v>
      </c>
      <c r="CV4" s="89">
        <f t="shared" si="16"/>
        <v>0.410817471985183</v>
      </c>
      <c r="CW4" s="89"/>
      <c r="CX4">
        <f t="shared" si="27"/>
        <v>0.0984930200463424</v>
      </c>
    </row>
    <row r="5" spans="1:102">
      <c r="A5" s="5" t="s">
        <v>119</v>
      </c>
      <c r="B5" s="6">
        <v>2015</v>
      </c>
      <c r="C5" s="5" t="s">
        <v>120</v>
      </c>
      <c r="D5">
        <v>20967</v>
      </c>
      <c r="E5">
        <v>5.0217485</v>
      </c>
      <c r="F5">
        <v>257463</v>
      </c>
      <c r="G5">
        <v>239</v>
      </c>
      <c r="H5">
        <v>1000</v>
      </c>
      <c r="I5">
        <v>17</v>
      </c>
      <c r="J5">
        <v>6055</v>
      </c>
      <c r="K5">
        <v>33.034328</v>
      </c>
      <c r="L5">
        <v>1229000</v>
      </c>
      <c r="M5">
        <v>7614</v>
      </c>
      <c r="N5">
        <v>132005</v>
      </c>
      <c r="O5" s="89"/>
      <c r="P5" s="90">
        <f t="shared" ref="P5:U5" si="38">(D5-MIN(D$2:D$11))/(MAX(D$2:D$11)-MIN(D$2:D$11))+0.001</f>
        <v>0.001</v>
      </c>
      <c r="Q5" s="91">
        <f t="shared" si="38"/>
        <v>0.874716904527317</v>
      </c>
      <c r="R5" s="91">
        <f t="shared" si="38"/>
        <v>0.227927289018684</v>
      </c>
      <c r="S5" s="91">
        <f t="shared" si="38"/>
        <v>0.441217391304348</v>
      </c>
      <c r="T5" s="91">
        <f t="shared" si="38"/>
        <v>0.472681415929204</v>
      </c>
      <c r="U5" s="91">
        <f t="shared" si="38"/>
        <v>1.001</v>
      </c>
      <c r="V5" s="91">
        <f t="shared" si="1"/>
        <v>1.001</v>
      </c>
      <c r="W5" s="91">
        <f t="shared" si="2"/>
        <v>0.359034153948377</v>
      </c>
      <c r="X5" s="91">
        <f t="shared" ref="X5:Z5" si="39">(L5-MIN(L$2:L$11))/(MAX(L$2:L$11)-MIN(L$2:L$11))+0.001</f>
        <v>0.418799029894389</v>
      </c>
      <c r="Y5" s="91">
        <f t="shared" si="39"/>
        <v>0.481081026333558</v>
      </c>
      <c r="Z5" s="91">
        <f t="shared" si="39"/>
        <v>0.174453842322679</v>
      </c>
      <c r="AA5" s="89"/>
      <c r="AB5" s="89">
        <f t="shared" ref="AB5:AL5" si="40">P5/SUM(P$2:P$11)</f>
        <v>0.000774118324244146</v>
      </c>
      <c r="AC5" s="89">
        <f t="shared" si="40"/>
        <v>0.158121600468741</v>
      </c>
      <c r="AD5" s="89">
        <f t="shared" si="40"/>
        <v>0.0595539023915874</v>
      </c>
      <c r="AE5" s="89">
        <f t="shared" si="40"/>
        <v>0.0981858642542693</v>
      </c>
      <c r="AF5" s="89">
        <f t="shared" si="40"/>
        <v>0.0794209923720875</v>
      </c>
      <c r="AG5" s="89">
        <f t="shared" si="40"/>
        <v>0.241038871689026</v>
      </c>
      <c r="AH5" s="89">
        <f t="shared" si="40"/>
        <v>0.133839466052522</v>
      </c>
      <c r="AI5" s="89">
        <f t="shared" si="40"/>
        <v>0.0826678756972277</v>
      </c>
      <c r="AJ5" s="89">
        <f t="shared" si="40"/>
        <v>0.0685838352072847</v>
      </c>
      <c r="AK5" s="89">
        <f t="shared" si="40"/>
        <v>0.0927189298713873</v>
      </c>
      <c r="AL5" s="89">
        <f t="shared" si="40"/>
        <v>0.0436120774595304</v>
      </c>
      <c r="AM5" s="89"/>
      <c r="AN5" s="89">
        <f t="shared" ref="AN5:AX5" si="41">AB5*LN(AB5)</f>
        <v>-0.00554561787604782</v>
      </c>
      <c r="AO5" s="89">
        <f t="shared" si="41"/>
        <v>-0.291638043961714</v>
      </c>
      <c r="AP5" s="89">
        <f t="shared" si="41"/>
        <v>-0.167994022337526</v>
      </c>
      <c r="AQ5" s="89">
        <f t="shared" si="41"/>
        <v>-0.227878887257256</v>
      </c>
      <c r="AR5" s="89">
        <f t="shared" si="41"/>
        <v>-0.201172782636646</v>
      </c>
      <c r="AS5" s="89">
        <f t="shared" si="41"/>
        <v>-0.342949399234021</v>
      </c>
      <c r="AT5" s="89">
        <f t="shared" si="41"/>
        <v>-0.269166452272291</v>
      </c>
      <c r="AU5" s="89">
        <f t="shared" si="41"/>
        <v>-0.206084747575935</v>
      </c>
      <c r="AV5" s="89">
        <f t="shared" si="41"/>
        <v>-0.183783994183764</v>
      </c>
      <c r="AW5" s="89">
        <f t="shared" si="41"/>
        <v>-0.220502547706542</v>
      </c>
      <c r="AX5" s="89">
        <f t="shared" si="41"/>
        <v>-0.136611394310873</v>
      </c>
      <c r="AY5" s="91" t="s">
        <v>183</v>
      </c>
      <c r="AZ5" s="77">
        <f t="shared" ref="AZ5:BB5" si="42">AZ4/(3-SUM($AZ3:$BB3))</f>
        <v>0.707162686076206</v>
      </c>
      <c r="BA5" s="77">
        <f t="shared" si="42"/>
        <v>0.109397762987283</v>
      </c>
      <c r="BB5" s="77">
        <f t="shared" si="42"/>
        <v>0.183439550936511</v>
      </c>
      <c r="BC5" s="77">
        <f t="shared" ref="BC5:BE5" si="43">BC4/(3-SUM($BC3:$BE3))</f>
        <v>0.240395959893412</v>
      </c>
      <c r="BD5" s="77">
        <f t="shared" si="43"/>
        <v>0.199076939171813</v>
      </c>
      <c r="BE5" s="77">
        <f t="shared" si="43"/>
        <v>0.560527100934775</v>
      </c>
      <c r="BF5" s="77">
        <f>BF4/(2-SUM($BF3:$BG3))</f>
        <v>0.272569979489855</v>
      </c>
      <c r="BG5" s="77">
        <f>BG4/(2-SUM($BF3:$BG3))</f>
        <v>0.727430020510144</v>
      </c>
      <c r="BH5" s="77">
        <f t="shared" ref="BH5:BJ5" si="44">BH4/(3-SUM($BH3:$BJ3))</f>
        <v>0.271217941770494</v>
      </c>
      <c r="BI5" s="77">
        <f t="shared" si="44"/>
        <v>0.309445207338593</v>
      </c>
      <c r="BJ5" s="77">
        <f t="shared" si="44"/>
        <v>0.419336850890912</v>
      </c>
      <c r="BK5" s="89"/>
      <c r="BL5" s="89">
        <f t="shared" ref="BL5:BV5" si="45">AZ$7*P5</f>
        <v>0.000483830321113168</v>
      </c>
      <c r="BM5" s="89">
        <f t="shared" si="45"/>
        <v>0.324845140280425</v>
      </c>
      <c r="BN5" s="89">
        <f t="shared" si="45"/>
        <v>0.0330034012910824</v>
      </c>
      <c r="BO5" s="89">
        <f t="shared" si="45"/>
        <v>0.0708338762351838</v>
      </c>
      <c r="BP5" s="89">
        <f t="shared" si="45"/>
        <v>0.195231857197289</v>
      </c>
      <c r="BQ5" s="89">
        <f t="shared" si="45"/>
        <v>0.42685399920304</v>
      </c>
      <c r="BR5" s="89">
        <f t="shared" si="45"/>
        <v>0.261546274734672</v>
      </c>
      <c r="BS5" s="89">
        <f t="shared" si="45"/>
        <v>0.265223918715896</v>
      </c>
      <c r="BT5" s="89">
        <f t="shared" si="45"/>
        <v>0.0797401725581315</v>
      </c>
      <c r="BU5" s="89">
        <f t="shared" si="45"/>
        <v>0.214251557582201</v>
      </c>
      <c r="BV5" s="89">
        <f t="shared" si="45"/>
        <v>0.0635436936152639</v>
      </c>
      <c r="BW5" s="89"/>
      <c r="BX5" s="89">
        <f t="shared" si="8"/>
        <v>0.358332371892621</v>
      </c>
      <c r="BY5" s="89">
        <f t="shared" si="9"/>
        <v>0.692919732635512</v>
      </c>
      <c r="BZ5" s="89">
        <f t="shared" si="10"/>
        <v>0.526770193450569</v>
      </c>
      <c r="CA5" s="89">
        <f t="shared" si="11"/>
        <v>0.357535423755596</v>
      </c>
      <c r="CB5" s="89"/>
      <c r="CC5" s="89">
        <f t="shared" ref="CC5:CF5" si="46">BX5/SUM(BX$2:BX$11)</f>
        <v>0.110815785818748</v>
      </c>
      <c r="CD5" s="89">
        <f t="shared" si="46"/>
        <v>0.139969397208376</v>
      </c>
      <c r="CE5" s="89">
        <f t="shared" si="46"/>
        <v>0.10203808779317</v>
      </c>
      <c r="CF5" s="89">
        <f t="shared" si="46"/>
        <v>0.0725157552044528</v>
      </c>
      <c r="CG5" s="89"/>
      <c r="CH5" s="89">
        <f t="shared" ref="CH5:CK5" si="47">CC5*LN(CC5)</f>
        <v>-0.243782100625327</v>
      </c>
      <c r="CI5" s="89">
        <f t="shared" si="47"/>
        <v>-0.275226230796771</v>
      </c>
      <c r="CJ5" s="89">
        <f t="shared" si="47"/>
        <v>-0.232892662744126</v>
      </c>
      <c r="CK5" s="89">
        <f t="shared" si="47"/>
        <v>-0.190277819389731</v>
      </c>
      <c r="CL5" s="91" t="s">
        <v>183</v>
      </c>
      <c r="CM5" s="89">
        <f t="shared" ref="CM5:CP5" si="48">CM4/(4-SUM($CM3:$CP3))</f>
        <v>0.348427636353726</v>
      </c>
      <c r="CN5" s="89">
        <f t="shared" si="48"/>
        <v>0.111468379211051</v>
      </c>
      <c r="CO5" s="89">
        <f t="shared" si="48"/>
        <v>0.287963874967733</v>
      </c>
      <c r="CP5" s="89">
        <f t="shared" si="48"/>
        <v>0.252140109467492</v>
      </c>
      <c r="CQ5" s="89"/>
      <c r="CR5" s="89">
        <f t="shared" ref="CR5:CU5" si="49">CM$7*BX5</f>
        <v>0.0863252557677331</v>
      </c>
      <c r="CS5" s="89">
        <f t="shared" si="49"/>
        <v>0.0710767731454341</v>
      </c>
      <c r="CT5" s="89">
        <f t="shared" si="49"/>
        <v>0.153258780113975</v>
      </c>
      <c r="CU5" s="89">
        <f t="shared" si="49"/>
        <v>0.130706156385724</v>
      </c>
      <c r="CV5" s="89">
        <f t="shared" si="16"/>
        <v>0.441366965412866</v>
      </c>
      <c r="CW5" s="89"/>
      <c r="CX5">
        <f t="shared" si="27"/>
        <v>0.108515706076729</v>
      </c>
    </row>
    <row r="6" spans="1:102">
      <c r="A6" s="5" t="s">
        <v>119</v>
      </c>
      <c r="B6" s="6">
        <v>2016</v>
      </c>
      <c r="C6" s="5" t="s">
        <v>120</v>
      </c>
      <c r="D6">
        <v>21112</v>
      </c>
      <c r="E6">
        <v>4.6309208</v>
      </c>
      <c r="F6">
        <v>262074</v>
      </c>
      <c r="G6">
        <v>223</v>
      </c>
      <c r="H6">
        <v>1070</v>
      </c>
      <c r="I6">
        <v>10</v>
      </c>
      <c r="J6">
        <v>9776</v>
      </c>
      <c r="K6">
        <v>29.656219</v>
      </c>
      <c r="L6">
        <v>1360900</v>
      </c>
      <c r="M6">
        <v>8230</v>
      </c>
      <c r="N6">
        <v>139534</v>
      </c>
      <c r="O6" s="89"/>
      <c r="P6" s="90">
        <f t="shared" ref="P6:U6" si="50">(D6-MIN(D$2:D$11))/(MAX(D$2:D$11)-MIN(D$2:D$11))+0.001</f>
        <v>0.0148226882745472</v>
      </c>
      <c r="Q6" s="91">
        <f t="shared" si="50"/>
        <v>0.58962718531714</v>
      </c>
      <c r="R6" s="91">
        <f t="shared" si="50"/>
        <v>0.266182690074005</v>
      </c>
      <c r="S6" s="91">
        <f t="shared" si="50"/>
        <v>0.354260869565217</v>
      </c>
      <c r="T6" s="91">
        <f t="shared" si="50"/>
        <v>0.534628318584071</v>
      </c>
      <c r="U6" s="91">
        <f t="shared" si="50"/>
        <v>0.001</v>
      </c>
      <c r="V6" s="91">
        <f t="shared" si="1"/>
        <v>0.63840011693627</v>
      </c>
      <c r="W6" s="91">
        <f t="shared" si="2"/>
        <v>0.53204087533455</v>
      </c>
      <c r="X6" s="91">
        <f t="shared" ref="X6:Z6" si="51">(L6-MIN(L$2:L$11))/(MAX(L$2:L$11)-MIN(L$2:L$11))+0.001</f>
        <v>0.645673019367711</v>
      </c>
      <c r="Y6" s="91">
        <f t="shared" si="51"/>
        <v>0.585064821066847</v>
      </c>
      <c r="Z6" s="91">
        <f t="shared" si="51"/>
        <v>0.284743005302786</v>
      </c>
      <c r="AA6" s="89"/>
      <c r="AB6" s="89">
        <f t="shared" ref="AB6:AL6" si="52">P6/SUM(P$2:P$11)</f>
        <v>0.0114745146078858</v>
      </c>
      <c r="AC6" s="89">
        <f t="shared" si="52"/>
        <v>0.106586249493608</v>
      </c>
      <c r="AD6" s="89">
        <f t="shared" si="52"/>
        <v>0.0695494515432859</v>
      </c>
      <c r="AE6" s="89">
        <f t="shared" si="52"/>
        <v>0.0788350829664748</v>
      </c>
      <c r="AF6" s="89">
        <f t="shared" si="52"/>
        <v>0.0898294499873612</v>
      </c>
      <c r="AG6" s="89">
        <f t="shared" si="52"/>
        <v>0.000240798073615411</v>
      </c>
      <c r="AH6" s="89">
        <f t="shared" si="52"/>
        <v>0.0853577730056122</v>
      </c>
      <c r="AI6" s="89">
        <f t="shared" si="52"/>
        <v>0.122502799425385</v>
      </c>
      <c r="AJ6" s="89">
        <f t="shared" si="52"/>
        <v>0.105737427255436</v>
      </c>
      <c r="AK6" s="89">
        <f t="shared" si="52"/>
        <v>0.112759766329052</v>
      </c>
      <c r="AL6" s="89">
        <f t="shared" si="52"/>
        <v>0.0711834937997821</v>
      </c>
      <c r="AM6" s="89"/>
      <c r="AN6" s="89">
        <f t="shared" ref="AN6:AX6" si="53">AB6*LN(AB6)</f>
        <v>-0.0512638492533838</v>
      </c>
      <c r="AO6" s="89">
        <f t="shared" si="53"/>
        <v>-0.23862537713795</v>
      </c>
      <c r="AP6" s="89">
        <f t="shared" si="53"/>
        <v>-0.185399172458967</v>
      </c>
      <c r="AQ6" s="89">
        <f t="shared" si="53"/>
        <v>-0.200272421340471</v>
      </c>
      <c r="AR6" s="89">
        <f t="shared" si="53"/>
        <v>-0.216474817938997</v>
      </c>
      <c r="AS6" s="89">
        <f t="shared" si="53"/>
        <v>-0.00200622163438195</v>
      </c>
      <c r="AT6" s="89">
        <f t="shared" si="53"/>
        <v>-0.210057264685523</v>
      </c>
      <c r="AU6" s="89">
        <f t="shared" si="53"/>
        <v>-0.257209498842214</v>
      </c>
      <c r="AV6" s="89">
        <f t="shared" si="53"/>
        <v>-0.23757046660195</v>
      </c>
      <c r="AW6" s="89">
        <f t="shared" si="53"/>
        <v>-0.246097703457491</v>
      </c>
      <c r="AX6" s="89">
        <f t="shared" si="53"/>
        <v>-0.188101977765734</v>
      </c>
      <c r="AY6" s="89" t="s">
        <v>184</v>
      </c>
      <c r="AZ6" s="92">
        <v>0.26049795615013</v>
      </c>
      <c r="BA6" s="92">
        <v>0.633345720302242</v>
      </c>
      <c r="BB6" s="92">
        <v>0.106156323547628</v>
      </c>
      <c r="BC6" s="92">
        <v>0.0806878306878307</v>
      </c>
      <c r="BD6" s="92">
        <v>0.626984126984127</v>
      </c>
      <c r="BE6" s="92">
        <v>0.292328042328042</v>
      </c>
      <c r="BF6" s="92">
        <v>0.25</v>
      </c>
      <c r="BG6" s="92">
        <v>0.75</v>
      </c>
      <c r="BH6" s="92">
        <v>0.10958605664488</v>
      </c>
      <c r="BI6" s="92">
        <v>0.581263616557734</v>
      </c>
      <c r="BJ6" s="92">
        <v>0.309150326797386</v>
      </c>
      <c r="BK6" s="89"/>
      <c r="BL6" s="89">
        <f t="shared" ref="BL6:BV6" si="54">AZ$7*P6</f>
        <v>0.00717166602763456</v>
      </c>
      <c r="BM6" s="89">
        <f t="shared" si="54"/>
        <v>0.218970874732325</v>
      </c>
      <c r="BN6" s="89">
        <f t="shared" si="54"/>
        <v>0.038542704452261</v>
      </c>
      <c r="BO6" s="89">
        <f t="shared" si="54"/>
        <v>0.0568737114273036</v>
      </c>
      <c r="BP6" s="89">
        <f t="shared" si="54"/>
        <v>0.220817819423358</v>
      </c>
      <c r="BQ6" s="89">
        <f t="shared" si="54"/>
        <v>0.000426427571631408</v>
      </c>
      <c r="BR6" s="89">
        <f t="shared" si="54"/>
        <v>0.166804368006854</v>
      </c>
      <c r="BS6" s="89">
        <f t="shared" si="54"/>
        <v>0.39302658067888</v>
      </c>
      <c r="BT6" s="89">
        <f t="shared" si="54"/>
        <v>0.122937433722076</v>
      </c>
      <c r="BU6" s="89">
        <f t="shared" si="54"/>
        <v>0.260561199337783</v>
      </c>
      <c r="BV6" s="89">
        <f t="shared" si="54"/>
        <v>0.103715814149755</v>
      </c>
      <c r="BW6" s="89"/>
      <c r="BX6" s="89">
        <f t="shared" si="8"/>
        <v>0.264685245212221</v>
      </c>
      <c r="BY6" s="89">
        <f t="shared" si="9"/>
        <v>0.278117958422293</v>
      </c>
      <c r="BZ6" s="89">
        <f t="shared" si="10"/>
        <v>0.559830948685733</v>
      </c>
      <c r="CA6" s="89">
        <f t="shared" si="11"/>
        <v>0.487214447209614</v>
      </c>
      <c r="CB6" s="89"/>
      <c r="CC6" s="89">
        <f t="shared" ref="CC6:CF6" si="55">BX6/SUM(BX$2:BX$11)</f>
        <v>0.0818550199299597</v>
      </c>
      <c r="CD6" s="89">
        <f t="shared" si="55"/>
        <v>0.0561796715546408</v>
      </c>
      <c r="CE6" s="89">
        <f t="shared" si="55"/>
        <v>0.108442125620551</v>
      </c>
      <c r="CF6" s="89">
        <f t="shared" si="55"/>
        <v>0.098817407278996</v>
      </c>
      <c r="CG6" s="89"/>
      <c r="CH6" s="89">
        <f t="shared" ref="CH6:CK6" si="56">CC6*LN(CC6)</f>
        <v>-0.204867206050274</v>
      </c>
      <c r="CI6" s="89">
        <f t="shared" si="56"/>
        <v>-0.161752527397795</v>
      </c>
      <c r="CJ6" s="89">
        <f t="shared" si="56"/>
        <v>-0.240908373650392</v>
      </c>
      <c r="CK6" s="89">
        <f t="shared" si="56"/>
        <v>-0.228711061293299</v>
      </c>
      <c r="CL6" s="89" t="s">
        <v>184</v>
      </c>
      <c r="CM6" s="92">
        <v>0.133389037433155</v>
      </c>
      <c r="CN6" s="92">
        <v>0.0936831550802139</v>
      </c>
      <c r="CO6" s="92">
        <v>0.293917112299465</v>
      </c>
      <c r="CP6" s="92">
        <v>0.479010695187166</v>
      </c>
      <c r="CQ6" s="89"/>
      <c r="CR6" s="89">
        <f t="shared" ref="CR6:CU6" si="57">CM$7*BX6</f>
        <v>0.0637648822243086</v>
      </c>
      <c r="CS6" s="89">
        <f t="shared" si="57"/>
        <v>0.0285281629421437</v>
      </c>
      <c r="CT6" s="89">
        <f t="shared" si="57"/>
        <v>0.162877492561993</v>
      </c>
      <c r="CU6" s="89">
        <f t="shared" si="57"/>
        <v>0.178113617558342</v>
      </c>
      <c r="CV6" s="89">
        <f t="shared" si="16"/>
        <v>0.433284155286787</v>
      </c>
      <c r="CW6" s="89"/>
      <c r="CX6">
        <f t="shared" si="27"/>
        <v>0.113321187393151</v>
      </c>
    </row>
    <row r="7" spans="1:102">
      <c r="A7" s="5" t="s">
        <v>119</v>
      </c>
      <c r="B7" s="6">
        <v>2017</v>
      </c>
      <c r="C7" s="5" t="s">
        <v>120</v>
      </c>
      <c r="D7">
        <v>21344</v>
      </c>
      <c r="E7">
        <v>4.2361319</v>
      </c>
      <c r="F7">
        <v>257676</v>
      </c>
      <c r="G7">
        <v>270</v>
      </c>
      <c r="H7">
        <v>1200</v>
      </c>
      <c r="I7">
        <v>10</v>
      </c>
      <c r="J7">
        <v>8660</v>
      </c>
      <c r="K7">
        <v>29.971407</v>
      </c>
      <c r="L7">
        <v>1535100</v>
      </c>
      <c r="M7">
        <v>8846</v>
      </c>
      <c r="N7">
        <v>142484</v>
      </c>
      <c r="O7" s="89"/>
      <c r="P7" s="90">
        <f t="shared" ref="P7:U7" si="58">(D7-MIN(D$2:D$11))/(MAX(D$2:D$11)-MIN(D$2:D$11))+0.001</f>
        <v>0.0369389895138227</v>
      </c>
      <c r="Q7" s="91">
        <f t="shared" si="58"/>
        <v>0.30164796417111</v>
      </c>
      <c r="R7" s="91">
        <f t="shared" si="58"/>
        <v>0.229694454584675</v>
      </c>
      <c r="S7" s="91">
        <f t="shared" si="58"/>
        <v>0.609695652173913</v>
      </c>
      <c r="T7" s="91">
        <f t="shared" si="58"/>
        <v>0.649672566371681</v>
      </c>
      <c r="U7" s="91">
        <f t="shared" si="58"/>
        <v>0.001</v>
      </c>
      <c r="V7" s="91">
        <f t="shared" si="1"/>
        <v>0.747150847787956</v>
      </c>
      <c r="W7" s="91">
        <f t="shared" si="2"/>
        <v>0.515898814051073</v>
      </c>
      <c r="X7" s="91">
        <f t="shared" ref="X7:Z7" si="59">(L7-MIN(L$2:L$11))/(MAX(L$2:L$11)-MIN(L$2:L$11))+0.001</f>
        <v>0.945304929650143</v>
      </c>
      <c r="Y7" s="91">
        <f t="shared" si="59"/>
        <v>0.689048615800135</v>
      </c>
      <c r="Z7" s="91">
        <f t="shared" si="59"/>
        <v>0.327956317932792</v>
      </c>
      <c r="AA7" s="89"/>
      <c r="AB7" s="89">
        <f t="shared" ref="AB7:AL7" si="60">P7/SUM(P$2:P$11)</f>
        <v>0.0285951486617125</v>
      </c>
      <c r="AC7" s="89">
        <f t="shared" si="60"/>
        <v>0.0545285664721982</v>
      </c>
      <c r="AD7" s="89">
        <f t="shared" si="60"/>
        <v>0.0600156356315162</v>
      </c>
      <c r="AE7" s="89">
        <f t="shared" si="60"/>
        <v>0.135678002999371</v>
      </c>
      <c r="AF7" s="89">
        <f t="shared" si="60"/>
        <v>0.109159442701441</v>
      </c>
      <c r="AG7" s="89">
        <f t="shared" si="60"/>
        <v>0.000240798073615411</v>
      </c>
      <c r="AH7" s="89">
        <f t="shared" si="60"/>
        <v>0.0998983721564725</v>
      </c>
      <c r="AI7" s="89">
        <f t="shared" si="60"/>
        <v>0.11878607804664</v>
      </c>
      <c r="AJ7" s="89">
        <f t="shared" si="60"/>
        <v>0.154806083319029</v>
      </c>
      <c r="AK7" s="89">
        <f t="shared" si="60"/>
        <v>0.132800602786717</v>
      </c>
      <c r="AL7" s="89">
        <f t="shared" si="60"/>
        <v>0.0819864793494889</v>
      </c>
      <c r="AM7" s="89"/>
      <c r="AN7" s="89">
        <f t="shared" ref="AN7:AX7" si="61">AB7*LN(AB7)</f>
        <v>-0.101641976428614</v>
      </c>
      <c r="AO7" s="89">
        <f t="shared" si="61"/>
        <v>-0.158625266215971</v>
      </c>
      <c r="AP7" s="89">
        <f t="shared" si="61"/>
        <v>-0.168832994790259</v>
      </c>
      <c r="AQ7" s="89">
        <f t="shared" si="61"/>
        <v>-0.271012852654252</v>
      </c>
      <c r="AR7" s="89">
        <f t="shared" si="61"/>
        <v>-0.241782236969722</v>
      </c>
      <c r="AS7" s="89">
        <f t="shared" si="61"/>
        <v>-0.00200622163438195</v>
      </c>
      <c r="AT7" s="89">
        <f t="shared" si="61"/>
        <v>-0.230126078726797</v>
      </c>
      <c r="AU7" s="89">
        <f t="shared" si="61"/>
        <v>-0.253065551007182</v>
      </c>
      <c r="AV7" s="89">
        <f t="shared" si="61"/>
        <v>-0.288803445730649</v>
      </c>
      <c r="AW7" s="89">
        <f t="shared" si="61"/>
        <v>-0.26811200055428</v>
      </c>
      <c r="AX7" s="89">
        <f t="shared" si="61"/>
        <v>-0.205064658502533</v>
      </c>
      <c r="AY7" s="89" t="s">
        <v>185</v>
      </c>
      <c r="AZ7" s="89">
        <f t="shared" ref="AZ7:BJ7" si="62">AVERAGE(AZ5:AZ6)</f>
        <v>0.483830321113168</v>
      </c>
      <c r="BA7" s="89">
        <f t="shared" si="62"/>
        <v>0.371371741644762</v>
      </c>
      <c r="BB7" s="89">
        <f t="shared" si="62"/>
        <v>0.144797937242069</v>
      </c>
      <c r="BC7" s="89">
        <f t="shared" si="62"/>
        <v>0.160541895290621</v>
      </c>
      <c r="BD7" s="89">
        <f t="shared" si="62"/>
        <v>0.41303053307797</v>
      </c>
      <c r="BE7" s="89">
        <f t="shared" si="62"/>
        <v>0.426427571631408</v>
      </c>
      <c r="BF7" s="89">
        <f t="shared" si="62"/>
        <v>0.261284989744928</v>
      </c>
      <c r="BG7" s="89">
        <f t="shared" si="62"/>
        <v>0.738715010255072</v>
      </c>
      <c r="BH7" s="89">
        <f t="shared" si="62"/>
        <v>0.190401999207687</v>
      </c>
      <c r="BI7" s="89">
        <f t="shared" si="62"/>
        <v>0.445354411948164</v>
      </c>
      <c r="BJ7" s="89">
        <f t="shared" si="62"/>
        <v>0.364243588844149</v>
      </c>
      <c r="BK7" s="89"/>
      <c r="BL7" s="89">
        <f t="shared" ref="BL7:BV7" si="63">AZ$7*P7</f>
        <v>0.0178722031580688</v>
      </c>
      <c r="BM7" s="89">
        <f t="shared" si="63"/>
        <v>0.112023529817822</v>
      </c>
      <c r="BN7" s="89">
        <f t="shared" si="63"/>
        <v>0.0332592832198031</v>
      </c>
      <c r="BO7" s="89">
        <f t="shared" si="63"/>
        <v>0.0978816955504515</v>
      </c>
      <c r="BP7" s="89">
        <f t="shared" si="63"/>
        <v>0.268334606414628</v>
      </c>
      <c r="BQ7" s="89">
        <f t="shared" si="63"/>
        <v>0.000426427571631408</v>
      </c>
      <c r="BR7" s="89">
        <f t="shared" si="63"/>
        <v>0.19521930160219</v>
      </c>
      <c r="BS7" s="89">
        <f t="shared" si="63"/>
        <v>0.381102197712318</v>
      </c>
      <c r="BT7" s="89">
        <f t="shared" si="63"/>
        <v>0.179987948466269</v>
      </c>
      <c r="BU7" s="89">
        <f t="shared" si="63"/>
        <v>0.306870841093365</v>
      </c>
      <c r="BV7" s="89">
        <f t="shared" si="63"/>
        <v>0.119455986227953</v>
      </c>
      <c r="BW7" s="89"/>
      <c r="BX7" s="89">
        <f t="shared" si="8"/>
        <v>0.163155016195694</v>
      </c>
      <c r="BY7" s="89">
        <f t="shared" si="9"/>
        <v>0.366642729536711</v>
      </c>
      <c r="BZ7" s="89">
        <f t="shared" si="10"/>
        <v>0.576321499314508</v>
      </c>
      <c r="CA7" s="89">
        <f t="shared" si="11"/>
        <v>0.606314775787587</v>
      </c>
      <c r="CB7" s="89"/>
      <c r="CC7" s="89">
        <f t="shared" ref="CC7:CF7" si="64">BX7/SUM(BX$2:BX$11)</f>
        <v>0.0504563716487616</v>
      </c>
      <c r="CD7" s="89">
        <f t="shared" si="64"/>
        <v>0.0740616256501989</v>
      </c>
      <c r="CE7" s="89">
        <f t="shared" si="64"/>
        <v>0.111636429842273</v>
      </c>
      <c r="CF7" s="89">
        <f t="shared" si="64"/>
        <v>0.122973476015374</v>
      </c>
      <c r="CG7" s="89"/>
      <c r="CH7" s="89">
        <f t="shared" ref="CH7:CK7" si="65">CC7*LN(CC7)</f>
        <v>-0.150695332863012</v>
      </c>
      <c r="CI7" s="89">
        <f t="shared" si="65"/>
        <v>-0.19277187654483</v>
      </c>
      <c r="CJ7" s="89">
        <f t="shared" si="65"/>
        <v>-0.244763748777828</v>
      </c>
      <c r="CK7" s="89">
        <f t="shared" si="65"/>
        <v>-0.257726161837611</v>
      </c>
      <c r="CL7" s="89" t="s">
        <v>185</v>
      </c>
      <c r="CM7" s="89">
        <f t="shared" ref="CM7:CP7" si="66">AVERAGE(CM5:CM6)</f>
        <v>0.240908336893441</v>
      </c>
      <c r="CN7" s="89">
        <f t="shared" si="66"/>
        <v>0.102575767145632</v>
      </c>
      <c r="CO7" s="89">
        <f t="shared" si="66"/>
        <v>0.290940493633599</v>
      </c>
      <c r="CP7" s="89">
        <f t="shared" si="66"/>
        <v>0.365575402327329</v>
      </c>
      <c r="CQ7" s="89"/>
      <c r="CR7" s="89">
        <f t="shared" ref="CR7:CU7" si="67">CM$7*BX7</f>
        <v>0.039305403607527</v>
      </c>
      <c r="CS7" s="89">
        <f t="shared" si="67"/>
        <v>0.0376086592505967</v>
      </c>
      <c r="CT7" s="89">
        <f t="shared" si="67"/>
        <v>0.167675261502219</v>
      </c>
      <c r="CU7" s="89">
        <f t="shared" si="67"/>
        <v>0.221653768095551</v>
      </c>
      <c r="CV7" s="89">
        <f t="shared" si="16"/>
        <v>0.466243092455894</v>
      </c>
      <c r="CW7" s="89"/>
      <c r="CX7">
        <f t="shared" si="27"/>
        <v>0.103490332554873</v>
      </c>
    </row>
    <row r="8" spans="1:102">
      <c r="A8" s="5" t="s">
        <v>119</v>
      </c>
      <c r="B8" s="6">
        <v>2018</v>
      </c>
      <c r="C8" s="5" t="s">
        <v>120</v>
      </c>
      <c r="D8">
        <v>21448</v>
      </c>
      <c r="E8">
        <v>4.2608635</v>
      </c>
      <c r="F8">
        <v>288665</v>
      </c>
      <c r="G8">
        <v>172</v>
      </c>
      <c r="H8">
        <v>1330</v>
      </c>
      <c r="I8">
        <v>10</v>
      </c>
      <c r="J8">
        <v>7731</v>
      </c>
      <c r="K8">
        <v>26.814064</v>
      </c>
      <c r="L8">
        <v>1535104</v>
      </c>
      <c r="M8">
        <v>9462</v>
      </c>
      <c r="N8">
        <v>142484</v>
      </c>
      <c r="O8" s="89"/>
      <c r="P8" s="90">
        <f t="shared" ref="P8:U8" si="68">(D8-MIN(D$2:D$11))/(MAX(D$2:D$11)-MIN(D$2:D$11))+0.001</f>
        <v>0.0468531935176358</v>
      </c>
      <c r="Q8" s="91">
        <f t="shared" si="68"/>
        <v>0.319688458485147</v>
      </c>
      <c r="R8" s="91">
        <f t="shared" si="68"/>
        <v>0.48679630305645</v>
      </c>
      <c r="S8" s="91">
        <f t="shared" si="68"/>
        <v>0.0770869565217391</v>
      </c>
      <c r="T8" s="91">
        <f t="shared" si="68"/>
        <v>0.764716814159292</v>
      </c>
      <c r="U8" s="91">
        <f t="shared" si="68"/>
        <v>0.001</v>
      </c>
      <c r="V8" s="91">
        <f t="shared" si="1"/>
        <v>0.837679009939583</v>
      </c>
      <c r="W8" s="91">
        <f t="shared" si="2"/>
        <v>0.677599209367382</v>
      </c>
      <c r="X8" s="91">
        <f t="shared" ref="X8:Z8" si="69">(L8-MIN(L$2:L$11))/(MAX(L$2:L$11)-MIN(L$2:L$11))+0.001</f>
        <v>0.94531180983178</v>
      </c>
      <c r="Y8" s="91">
        <f t="shared" si="69"/>
        <v>0.793032410533423</v>
      </c>
      <c r="Z8" s="91">
        <f t="shared" si="69"/>
        <v>0.327956317932792</v>
      </c>
      <c r="AA8" s="89"/>
      <c r="AB8" s="89">
        <f t="shared" ref="AB8:AL8" si="70">P8/SUM(P$2:P$11)</f>
        <v>0.036269915651359</v>
      </c>
      <c r="AC8" s="89">
        <f t="shared" si="70"/>
        <v>0.0577897265337205</v>
      </c>
      <c r="AD8" s="89">
        <f t="shared" si="70"/>
        <v>0.127192402636935</v>
      </c>
      <c r="AE8" s="89">
        <f t="shared" si="70"/>
        <v>0.0171544676116298</v>
      </c>
      <c r="AF8" s="89">
        <f t="shared" si="70"/>
        <v>0.128489435415521</v>
      </c>
      <c r="AG8" s="89">
        <f t="shared" si="70"/>
        <v>0.000240798073615411</v>
      </c>
      <c r="AH8" s="89">
        <f t="shared" si="70"/>
        <v>0.112002508904814</v>
      </c>
      <c r="AI8" s="89">
        <f t="shared" si="70"/>
        <v>0.156017711954436</v>
      </c>
      <c r="AJ8" s="89">
        <f t="shared" si="70"/>
        <v>0.15480721003903</v>
      </c>
      <c r="AK8" s="89">
        <f t="shared" si="70"/>
        <v>0.152841439244382</v>
      </c>
      <c r="AL8" s="89">
        <f t="shared" si="70"/>
        <v>0.0819864793494889</v>
      </c>
      <c r="AM8" s="89"/>
      <c r="AN8" s="89">
        <f t="shared" ref="AN8:AX8" si="71">AB8*LN(AB8)</f>
        <v>-0.120298846676659</v>
      </c>
      <c r="AO8" s="89">
        <f t="shared" si="71"/>
        <v>-0.164755289190632</v>
      </c>
      <c r="AP8" s="89">
        <f t="shared" si="71"/>
        <v>-0.262277648105628</v>
      </c>
      <c r="AQ8" s="89">
        <f t="shared" si="71"/>
        <v>-0.0697414303873362</v>
      </c>
      <c r="AR8" s="89">
        <f t="shared" si="71"/>
        <v>-0.263648576599235</v>
      </c>
      <c r="AS8" s="89">
        <f t="shared" si="71"/>
        <v>-0.00200622163438195</v>
      </c>
      <c r="AT8" s="89">
        <f t="shared" si="71"/>
        <v>-0.245199701363974</v>
      </c>
      <c r="AU8" s="89">
        <f t="shared" si="71"/>
        <v>-0.289847480457644</v>
      </c>
      <c r="AV8" s="89">
        <f t="shared" si="71"/>
        <v>-0.288804420995124</v>
      </c>
      <c r="AW8" s="89">
        <f t="shared" si="71"/>
        <v>-0.287090365417883</v>
      </c>
      <c r="AX8" s="89">
        <f t="shared" si="71"/>
        <v>-0.205064658502533</v>
      </c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>
        <f t="shared" ref="BL8:BV8" si="72">AZ$7*P8</f>
        <v>0.0226689956648151</v>
      </c>
      <c r="BM8" s="89">
        <f t="shared" si="72"/>
        <v>0.118723259611358</v>
      </c>
      <c r="BN8" s="89">
        <f t="shared" si="72"/>
        <v>0.0704871005396393</v>
      </c>
      <c r="BO8" s="89">
        <f t="shared" si="72"/>
        <v>0.0123756861021857</v>
      </c>
      <c r="BP8" s="89">
        <f t="shared" si="72"/>
        <v>0.315851393405899</v>
      </c>
      <c r="BQ8" s="89">
        <f t="shared" si="72"/>
        <v>0.000426427571631408</v>
      </c>
      <c r="BR8" s="89">
        <f t="shared" si="72"/>
        <v>0.218872951521605</v>
      </c>
      <c r="BS8" s="89">
        <f t="shared" si="72"/>
        <v>0.500552706896654</v>
      </c>
      <c r="BT8" s="89">
        <f t="shared" si="72"/>
        <v>0.179989258466608</v>
      </c>
      <c r="BU8" s="89">
        <f t="shared" si="72"/>
        <v>0.353180482848947</v>
      </c>
      <c r="BV8" s="89">
        <f t="shared" si="72"/>
        <v>0.119455986227953</v>
      </c>
      <c r="BW8" s="89"/>
      <c r="BX8" s="89">
        <f t="shared" si="8"/>
        <v>0.211879355815813</v>
      </c>
      <c r="BY8" s="89">
        <f t="shared" si="9"/>
        <v>0.328653507079716</v>
      </c>
      <c r="BZ8" s="89">
        <f t="shared" si="10"/>
        <v>0.719425658418259</v>
      </c>
      <c r="CA8" s="89">
        <f t="shared" si="11"/>
        <v>0.652625727543508</v>
      </c>
      <c r="CB8" s="89"/>
      <c r="CC8" s="89">
        <f t="shared" ref="CC8:CF8" si="73">BX8/SUM(BX$2:BX$11)</f>
        <v>0.0655245776134771</v>
      </c>
      <c r="CD8" s="89">
        <f t="shared" si="73"/>
        <v>0.0663878240289114</v>
      </c>
      <c r="CE8" s="89">
        <f t="shared" si="73"/>
        <v>0.139356439310817</v>
      </c>
      <c r="CF8" s="89">
        <f t="shared" si="73"/>
        <v>0.132366317724712</v>
      </c>
      <c r="CG8" s="89"/>
      <c r="CH8" s="89">
        <f t="shared" ref="CH8:CK8" si="74">CC8*LN(CC8)</f>
        <v>-0.178576095533586</v>
      </c>
      <c r="CI8" s="89">
        <f t="shared" si="74"/>
        <v>-0.180059818886123</v>
      </c>
      <c r="CJ8" s="89">
        <f t="shared" si="74"/>
        <v>-0.274632566184909</v>
      </c>
      <c r="CK8" s="89">
        <f t="shared" si="74"/>
        <v>-0.267668793804795</v>
      </c>
      <c r="CL8" s="89"/>
      <c r="CM8" s="89"/>
      <c r="CN8" s="89"/>
      <c r="CO8" s="89"/>
      <c r="CP8" s="89"/>
      <c r="CQ8" s="89"/>
      <c r="CR8" s="89">
        <f t="shared" ref="CR8:CU8" si="75">CM$7*BX8</f>
        <v>0.051043503231641</v>
      </c>
      <c r="CS8" s="89">
        <f t="shared" si="75"/>
        <v>0.0337118856138044</v>
      </c>
      <c r="CT8" s="89">
        <f t="shared" si="75"/>
        <v>0.209310056192885</v>
      </c>
      <c r="CU8" s="89">
        <f t="shared" si="75"/>
        <v>0.238583912915884</v>
      </c>
      <c r="CV8" s="89">
        <f t="shared" si="16"/>
        <v>0.532649357954214</v>
      </c>
      <c r="CW8" s="89"/>
      <c r="CX8">
        <f t="shared" si="27"/>
        <v>0.130176779712263</v>
      </c>
    </row>
    <row r="9" spans="1:102">
      <c r="A9" s="5" t="s">
        <v>119</v>
      </c>
      <c r="B9" s="6">
        <v>2019</v>
      </c>
      <c r="C9" s="5" t="s">
        <v>120</v>
      </c>
      <c r="D9">
        <v>21552</v>
      </c>
      <c r="E9">
        <v>4.285595</v>
      </c>
      <c r="F9">
        <v>319654</v>
      </c>
      <c r="G9">
        <v>295</v>
      </c>
      <c r="H9">
        <v>1460</v>
      </c>
      <c r="I9">
        <v>10</v>
      </c>
      <c r="J9">
        <v>6902</v>
      </c>
      <c r="K9">
        <v>23.656721</v>
      </c>
      <c r="L9">
        <v>1567480</v>
      </c>
      <c r="M9">
        <v>10078</v>
      </c>
      <c r="N9">
        <v>159040</v>
      </c>
      <c r="O9" s="89"/>
      <c r="P9" s="90">
        <f t="shared" ref="P9:U9" si="76">(D9-MIN(D$2:D$11))/(MAX(D$2:D$11)-MIN(D$2:D$11))+0.001</f>
        <v>0.056767397521449</v>
      </c>
      <c r="Q9" s="91">
        <f t="shared" si="76"/>
        <v>0.337728879854069</v>
      </c>
      <c r="R9" s="91">
        <f t="shared" si="76"/>
        <v>0.743898151528225</v>
      </c>
      <c r="S9" s="91">
        <f t="shared" si="76"/>
        <v>0.745565217391304</v>
      </c>
      <c r="T9" s="91">
        <f t="shared" si="76"/>
        <v>0.879761061946903</v>
      </c>
      <c r="U9" s="91">
        <f t="shared" si="76"/>
        <v>0.001</v>
      </c>
      <c r="V9" s="91">
        <f t="shared" si="1"/>
        <v>0.918462482946794</v>
      </c>
      <c r="W9" s="91">
        <f t="shared" si="2"/>
        <v>0.839299604683691</v>
      </c>
      <c r="X9" s="91">
        <f t="shared" ref="X9:Z9" si="77">(L9-MIN(L$2:L$11))/(MAX(L$2:L$11)-MIN(L$2:L$11))+0.001</f>
        <v>1.001</v>
      </c>
      <c r="Y9" s="91">
        <f t="shared" si="77"/>
        <v>0.897016205266712</v>
      </c>
      <c r="Z9" s="91">
        <f t="shared" si="77"/>
        <v>0.570478217560718</v>
      </c>
      <c r="AA9" s="89"/>
      <c r="AB9" s="89">
        <f t="shared" ref="AB9:AL9" si="78">P9/SUM(P$2:P$11)</f>
        <v>0.0439446826410054</v>
      </c>
      <c r="AC9" s="89">
        <f t="shared" si="78"/>
        <v>0.0610508734090353</v>
      </c>
      <c r="AD9" s="89">
        <f t="shared" si="78"/>
        <v>0.194369169642353</v>
      </c>
      <c r="AE9" s="89">
        <f t="shared" si="78"/>
        <v>0.16591359876155</v>
      </c>
      <c r="AF9" s="89">
        <f t="shared" si="78"/>
        <v>0.1478194281296</v>
      </c>
      <c r="AG9" s="89">
        <f t="shared" si="78"/>
        <v>0.000240798073615411</v>
      </c>
      <c r="AH9" s="89">
        <f t="shared" si="78"/>
        <v>0.12280372458229</v>
      </c>
      <c r="AI9" s="89">
        <f t="shared" si="78"/>
        <v>0.193249345862232</v>
      </c>
      <c r="AJ9" s="89">
        <f t="shared" si="78"/>
        <v>0.163926881730849</v>
      </c>
      <c r="AK9" s="89">
        <f t="shared" si="78"/>
        <v>0.172882275702047</v>
      </c>
      <c r="AL9" s="89">
        <f t="shared" si="78"/>
        <v>0.142615031471843</v>
      </c>
      <c r="AM9" s="89"/>
      <c r="AN9" s="89">
        <f t="shared" ref="AN9:AX9" si="79">AB9*LN(AB9)</f>
        <v>-0.137319383552249</v>
      </c>
      <c r="AO9" s="89">
        <f t="shared" si="79"/>
        <v>-0.170701158578472</v>
      </c>
      <c r="AP9" s="89">
        <f t="shared" si="79"/>
        <v>-0.318375920824588</v>
      </c>
      <c r="AQ9" s="89">
        <f t="shared" si="79"/>
        <v>-0.298028625657774</v>
      </c>
      <c r="AR9" s="89">
        <f t="shared" si="79"/>
        <v>-0.282595836117826</v>
      </c>
      <c r="AS9" s="89">
        <f t="shared" si="79"/>
        <v>-0.00200622163438195</v>
      </c>
      <c r="AT9" s="89">
        <f t="shared" si="79"/>
        <v>-0.257540033278181</v>
      </c>
      <c r="AU9" s="89">
        <f t="shared" si="79"/>
        <v>-0.317658245694432</v>
      </c>
      <c r="AV9" s="89">
        <f t="shared" si="79"/>
        <v>-0.296434683853378</v>
      </c>
      <c r="AW9" s="89">
        <f t="shared" si="79"/>
        <v>-0.303433358644175</v>
      </c>
      <c r="AX9" s="89">
        <f t="shared" si="79"/>
        <v>-0.277757943255472</v>
      </c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>
        <f t="shared" ref="BL9:BV9" si="80">AZ$7*P9</f>
        <v>0.0274657881715615</v>
      </c>
      <c r="BM9" s="89">
        <f t="shared" si="80"/>
        <v>0.12542296231514</v>
      </c>
      <c r="BN9" s="89">
        <f t="shared" si="80"/>
        <v>0.107714917859475</v>
      </c>
      <c r="BO9" s="89">
        <f t="shared" si="80"/>
        <v>0.119694453062764</v>
      </c>
      <c r="BP9" s="89">
        <f t="shared" si="80"/>
        <v>0.36336818039717</v>
      </c>
      <c r="BQ9" s="89">
        <f t="shared" si="80"/>
        <v>0.000426427571631408</v>
      </c>
      <c r="BR9" s="89">
        <f t="shared" si="80"/>
        <v>0.239980460437854</v>
      </c>
      <c r="BS9" s="89">
        <f t="shared" si="80"/>
        <v>0.620003216080991</v>
      </c>
      <c r="BT9" s="89">
        <f t="shared" si="80"/>
        <v>0.190592401206895</v>
      </c>
      <c r="BU9" s="89">
        <f t="shared" si="80"/>
        <v>0.39949012460453</v>
      </c>
      <c r="BV9" s="89">
        <f t="shared" si="80"/>
        <v>0.207793033321729</v>
      </c>
      <c r="BW9" s="89"/>
      <c r="BX9" s="89">
        <f t="shared" si="8"/>
        <v>0.260603668346177</v>
      </c>
      <c r="BY9" s="89">
        <f t="shared" si="9"/>
        <v>0.483489061031566</v>
      </c>
      <c r="BZ9" s="89">
        <f t="shared" si="10"/>
        <v>0.859983676518844</v>
      </c>
      <c r="CA9" s="89">
        <f t="shared" si="11"/>
        <v>0.797875559133154</v>
      </c>
      <c r="CB9" s="89"/>
      <c r="CC9" s="89">
        <f t="shared" ref="CC9:CF9" si="81">BX9/SUM(BX$2:BX$11)</f>
        <v>0.0805927752005726</v>
      </c>
      <c r="CD9" s="89">
        <f t="shared" si="81"/>
        <v>0.0976645190519198</v>
      </c>
      <c r="CE9" s="89">
        <f t="shared" si="81"/>
        <v>0.166583248210222</v>
      </c>
      <c r="CF9" s="89">
        <f t="shared" si="81"/>
        <v>0.161826059420805</v>
      </c>
      <c r="CG9" s="89"/>
      <c r="CH9" s="89">
        <f t="shared" ref="CH9:CK9" si="82">CC9*LN(CC9)</f>
        <v>-0.202960514911802</v>
      </c>
      <c r="CI9" s="89">
        <f t="shared" si="82"/>
        <v>-0.227188859447044</v>
      </c>
      <c r="CJ9" s="89">
        <f t="shared" si="82"/>
        <v>-0.298560509972477</v>
      </c>
      <c r="CK9" s="89">
        <f t="shared" si="82"/>
        <v>-0.29472299655168</v>
      </c>
      <c r="CL9" s="89"/>
      <c r="CM9" s="89"/>
      <c r="CN9" s="89"/>
      <c r="CO9" s="89"/>
      <c r="CP9" s="89"/>
      <c r="CQ9" s="89"/>
      <c r="CR9" s="89">
        <f t="shared" ref="CR9:CU9" si="83">CM$7*BX9</f>
        <v>0.0627815963296073</v>
      </c>
      <c r="CS9" s="89">
        <f t="shared" si="83"/>
        <v>0.0495942613418343</v>
      </c>
      <c r="CT9" s="89">
        <f t="shared" si="83"/>
        <v>0.25020407536323</v>
      </c>
      <c r="CU9" s="89">
        <f t="shared" si="83"/>
        <v>0.291683678537245</v>
      </c>
      <c r="CV9" s="89">
        <f t="shared" si="16"/>
        <v>0.654263611571916</v>
      </c>
      <c r="CW9" s="89"/>
      <c r="CX9">
        <f t="shared" si="27"/>
        <v>0.156492835846419</v>
      </c>
    </row>
    <row r="10" spans="1:102">
      <c r="A10" s="5" t="s">
        <v>119</v>
      </c>
      <c r="B10" s="6">
        <v>2020</v>
      </c>
      <c r="C10" s="5" t="s">
        <v>120</v>
      </c>
      <c r="D10">
        <v>21656</v>
      </c>
      <c r="E10">
        <v>4.3103266</v>
      </c>
      <c r="F10">
        <v>350643</v>
      </c>
      <c r="G10">
        <v>301</v>
      </c>
      <c r="H10">
        <v>1590</v>
      </c>
      <c r="I10">
        <v>10</v>
      </c>
      <c r="J10">
        <v>6073</v>
      </c>
      <c r="K10">
        <v>20.499378</v>
      </c>
      <c r="L10">
        <v>1415900</v>
      </c>
      <c r="M10">
        <v>10694</v>
      </c>
      <c r="N10">
        <v>185040</v>
      </c>
      <c r="O10" s="89"/>
      <c r="P10" s="90">
        <f t="shared" ref="P10:U10" si="84">(D10-MIN(D$2:D$11))/(MAX(D$2:D$11)-MIN(D$2:D$11))+0.001</f>
        <v>0.0666816015252622</v>
      </c>
      <c r="Q10" s="91">
        <f t="shared" si="84"/>
        <v>0.355769374168106</v>
      </c>
      <c r="R10" s="91">
        <f t="shared" si="84"/>
        <v>1.001</v>
      </c>
      <c r="S10" s="91">
        <f t="shared" si="84"/>
        <v>0.778173913043478</v>
      </c>
      <c r="T10" s="91">
        <f t="shared" si="84"/>
        <v>0.994805309734513</v>
      </c>
      <c r="U10" s="91">
        <f t="shared" si="84"/>
        <v>0.001</v>
      </c>
      <c r="V10" s="91">
        <f t="shared" si="1"/>
        <v>0.999245955954005</v>
      </c>
      <c r="W10" s="91">
        <f t="shared" si="2"/>
        <v>1.001</v>
      </c>
      <c r="X10" s="91">
        <f t="shared" ref="X10:Z10" si="85">(L10-MIN(L$2:L$11))/(MAX(L$2:L$11)-MIN(L$2:L$11))+0.001</f>
        <v>0.740275516873645</v>
      </c>
      <c r="Y10" s="91">
        <f t="shared" si="85"/>
        <v>1.001</v>
      </c>
      <c r="Z10" s="91">
        <f t="shared" si="85"/>
        <v>0.951341311926874</v>
      </c>
      <c r="AA10" s="89"/>
      <c r="AB10" s="89">
        <f t="shared" ref="AB10:AL10" si="86">P10/SUM(P$2:P$11)</f>
        <v>0.0516194496306518</v>
      </c>
      <c r="AC10" s="89">
        <f t="shared" si="86"/>
        <v>0.0643120334705575</v>
      </c>
      <c r="AD10" s="89">
        <f t="shared" si="86"/>
        <v>0.261545936647772</v>
      </c>
      <c r="AE10" s="89">
        <f t="shared" si="86"/>
        <v>0.173170141744473</v>
      </c>
      <c r="AF10" s="89">
        <f t="shared" si="86"/>
        <v>0.16714942084368</v>
      </c>
      <c r="AG10" s="89">
        <f t="shared" si="86"/>
        <v>0.000240798073615411</v>
      </c>
      <c r="AH10" s="89">
        <f t="shared" si="86"/>
        <v>0.133604940259766</v>
      </c>
      <c r="AI10" s="89">
        <f t="shared" si="86"/>
        <v>0.230480979770028</v>
      </c>
      <c r="AJ10" s="89">
        <f t="shared" si="86"/>
        <v>0.121229827275514</v>
      </c>
      <c r="AK10" s="89">
        <f t="shared" si="86"/>
        <v>0.192923112159712</v>
      </c>
      <c r="AL10" s="89">
        <f t="shared" si="86"/>
        <v>0.237827785469259</v>
      </c>
      <c r="AM10" s="89"/>
      <c r="AN10" s="89">
        <f t="shared" ref="AN10:AX10" si="87">AB10*LN(AB10)</f>
        <v>-0.15299265404816</v>
      </c>
      <c r="AO10" s="89">
        <f t="shared" si="87"/>
        <v>-0.176472767750627</v>
      </c>
      <c r="AP10" s="89">
        <f t="shared" si="87"/>
        <v>-0.350771115425107</v>
      </c>
      <c r="AQ10" s="89">
        <f t="shared" si="87"/>
        <v>-0.303650499545272</v>
      </c>
      <c r="AR10" s="89">
        <f t="shared" si="87"/>
        <v>-0.299008104914913</v>
      </c>
      <c r="AS10" s="89">
        <f t="shared" si="87"/>
        <v>-0.00200622163438195</v>
      </c>
      <c r="AT10" s="89">
        <f t="shared" si="87"/>
        <v>-0.268929114311281</v>
      </c>
      <c r="AU10" s="89">
        <f t="shared" si="87"/>
        <v>-0.338250875187436</v>
      </c>
      <c r="AV10" s="89">
        <f t="shared" si="87"/>
        <v>-0.25580307443599</v>
      </c>
      <c r="AW10" s="89">
        <f t="shared" si="87"/>
        <v>-0.317447949405866</v>
      </c>
      <c r="AX10" s="89">
        <f t="shared" si="87"/>
        <v>-0.34157027696556</v>
      </c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>
        <f t="shared" ref="BL10:BV10" si="88">AZ$7*P10</f>
        <v>0.0322625806783079</v>
      </c>
      <c r="BM10" s="89">
        <f t="shared" si="88"/>
        <v>0.132122692108677</v>
      </c>
      <c r="BN10" s="89">
        <f t="shared" si="88"/>
        <v>0.144942735179312</v>
      </c>
      <c r="BO10" s="89">
        <f t="shared" si="88"/>
        <v>0.124929514865719</v>
      </c>
      <c r="BP10" s="89">
        <f t="shared" si="88"/>
        <v>0.410884967388441</v>
      </c>
      <c r="BQ10" s="89">
        <f t="shared" si="88"/>
        <v>0.000426427571631408</v>
      </c>
      <c r="BR10" s="89">
        <f t="shared" si="88"/>
        <v>0.261087969354103</v>
      </c>
      <c r="BS10" s="89">
        <f t="shared" si="88"/>
        <v>0.739453725265327</v>
      </c>
      <c r="BT10" s="89">
        <f t="shared" si="88"/>
        <v>0.140949938377246</v>
      </c>
      <c r="BU10" s="89">
        <f t="shared" si="88"/>
        <v>0.445799766360112</v>
      </c>
      <c r="BV10" s="89">
        <f t="shared" si="88"/>
        <v>0.346519973671946</v>
      </c>
      <c r="BW10" s="89"/>
      <c r="BX10" s="89">
        <f t="shared" si="8"/>
        <v>0.309328007966296</v>
      </c>
      <c r="BY10" s="89">
        <f t="shared" si="9"/>
        <v>0.536240909825791</v>
      </c>
      <c r="BZ10" s="89">
        <f t="shared" si="10"/>
        <v>1.00054169461943</v>
      </c>
      <c r="CA10" s="89">
        <f t="shared" si="11"/>
        <v>0.933269678409303</v>
      </c>
      <c r="CB10" s="89"/>
      <c r="CC10" s="89">
        <f t="shared" ref="CC10:CF10" si="89">BX10/SUM(BX$2:BX$11)</f>
        <v>0.095660981165288</v>
      </c>
      <c r="CD10" s="89">
        <f t="shared" si="89"/>
        <v>0.108320362910301</v>
      </c>
      <c r="CE10" s="89">
        <f t="shared" si="89"/>
        <v>0.193810057109628</v>
      </c>
      <c r="CF10" s="89">
        <f t="shared" si="89"/>
        <v>0.189286853952491</v>
      </c>
      <c r="CG10" s="89"/>
      <c r="CH10" s="89">
        <f t="shared" ref="CH10:CK10" si="90">CC10*LN(CC10)</f>
        <v>-0.224511040776729</v>
      </c>
      <c r="CI10" s="89">
        <f t="shared" si="90"/>
        <v>-0.24075956740799</v>
      </c>
      <c r="CJ10" s="89">
        <f t="shared" si="90"/>
        <v>-0.318018404340075</v>
      </c>
      <c r="CK10" s="89">
        <f t="shared" si="90"/>
        <v>-0.315066391408608</v>
      </c>
      <c r="CL10" s="89"/>
      <c r="CM10" s="89"/>
      <c r="CN10" s="89"/>
      <c r="CO10" s="89"/>
      <c r="CP10" s="89"/>
      <c r="CQ10" s="89"/>
      <c r="CR10" s="89">
        <f t="shared" ref="CR10:CU10" si="91">CM$7*BX10</f>
        <v>0.0745196959537213</v>
      </c>
      <c r="CS10" s="89">
        <f t="shared" si="91"/>
        <v>0.0550053227002524</v>
      </c>
      <c r="CT10" s="89">
        <f t="shared" si="91"/>
        <v>0.291098094533574</v>
      </c>
      <c r="CU10" s="89">
        <f t="shared" si="91"/>
        <v>0.341180438164378</v>
      </c>
      <c r="CV10" s="89">
        <f t="shared" si="16"/>
        <v>0.761803551351926</v>
      </c>
      <c r="CW10" s="89"/>
      <c r="CX10">
        <f t="shared" si="27"/>
        <v>0.182808895243648</v>
      </c>
    </row>
    <row r="11" spans="1:102">
      <c r="A11" s="5" t="s">
        <v>119</v>
      </c>
      <c r="B11" s="6">
        <v>2021</v>
      </c>
      <c r="C11" s="93" t="s">
        <v>120</v>
      </c>
      <c r="D11">
        <v>31457</v>
      </c>
      <c r="E11">
        <v>5.1948692</v>
      </c>
      <c r="F11">
        <v>310000</v>
      </c>
      <c r="G11">
        <v>342</v>
      </c>
      <c r="H11" s="94">
        <v>1597</v>
      </c>
      <c r="I11">
        <v>14</v>
      </c>
      <c r="J11">
        <v>16317</v>
      </c>
      <c r="K11">
        <v>38.562374</v>
      </c>
      <c r="L11">
        <v>1515730</v>
      </c>
      <c r="M11">
        <v>4770</v>
      </c>
      <c r="N11">
        <v>188430</v>
      </c>
      <c r="O11" s="89"/>
      <c r="P11" s="90">
        <f t="shared" ref="P11:U11" si="92">(D11-MIN(D$2:D$11))/(MAX(D$2:D$11)-MIN(D$2:D$11))+0.001</f>
        <v>1.001</v>
      </c>
      <c r="Q11" s="91">
        <f t="shared" si="92"/>
        <v>1.001</v>
      </c>
      <c r="R11" s="91">
        <f t="shared" si="92"/>
        <v>0.663803238973882</v>
      </c>
      <c r="S11" s="91">
        <f t="shared" si="92"/>
        <v>1.001</v>
      </c>
      <c r="T11" s="91">
        <f t="shared" si="92"/>
        <v>1.001</v>
      </c>
      <c r="U11" s="91">
        <f t="shared" si="92"/>
        <v>0.572428571428571</v>
      </c>
      <c r="V11" s="91">
        <f t="shared" si="1"/>
        <v>0.001</v>
      </c>
      <c r="W11" s="91">
        <f t="shared" si="2"/>
        <v>0.0759204018071809</v>
      </c>
      <c r="X11" s="91">
        <f t="shared" ref="X11:Z11" si="93">(L11-MIN(L$2:L$11))/(MAX(L$2:L$11)-MIN(L$2:L$11))+0.001</f>
        <v>0.911987650073962</v>
      </c>
      <c r="Y11" s="91">
        <f t="shared" si="93"/>
        <v>0.001</v>
      </c>
      <c r="Z11" s="91">
        <f t="shared" si="93"/>
        <v>1.001</v>
      </c>
      <c r="AA11" s="89"/>
      <c r="AB11" s="89">
        <f t="shared" ref="AB11:AL11" si="94">P11/SUM(P$2:P$11)</f>
        <v>0.77489244256839</v>
      </c>
      <c r="AC11" s="89">
        <f t="shared" si="94"/>
        <v>0.18094965496836</v>
      </c>
      <c r="AD11" s="89">
        <f t="shared" si="94"/>
        <v>0.17344159828896</v>
      </c>
      <c r="AE11" s="89">
        <f t="shared" si="94"/>
        <v>0.222756518794446</v>
      </c>
      <c r="AF11" s="89">
        <f t="shared" si="94"/>
        <v>0.168190266605207</v>
      </c>
      <c r="AG11" s="89">
        <f t="shared" si="94"/>
        <v>0.137839697282422</v>
      </c>
      <c r="AH11" s="89">
        <f t="shared" si="94"/>
        <v>0.00013370576029223</v>
      </c>
      <c r="AI11" s="89">
        <f t="shared" si="94"/>
        <v>0.017480727865188</v>
      </c>
      <c r="AJ11" s="89">
        <f t="shared" si="94"/>
        <v>0.149349941711958</v>
      </c>
      <c r="AK11" s="89">
        <f t="shared" si="94"/>
        <v>0.000192730381777934</v>
      </c>
      <c r="AL11" s="89">
        <f t="shared" si="94"/>
        <v>0.250242063778922</v>
      </c>
      <c r="AM11" s="89"/>
      <c r="AN11" s="89">
        <f t="shared" ref="AN11:AX11" si="95">AB11*LN(AB11)</f>
        <v>-0.197621627874256</v>
      </c>
      <c r="AO11" s="89">
        <f t="shared" si="95"/>
        <v>-0.309340028205362</v>
      </c>
      <c r="AP11" s="89">
        <f t="shared" si="95"/>
        <v>-0.303854824156921</v>
      </c>
      <c r="AQ11" s="89">
        <f t="shared" si="95"/>
        <v>-0.334508106531372</v>
      </c>
      <c r="AR11" s="89">
        <f t="shared" si="95"/>
        <v>-0.299825959937459</v>
      </c>
      <c r="AS11" s="89">
        <f t="shared" si="95"/>
        <v>-0.273151949736757</v>
      </c>
      <c r="AT11" s="89">
        <f t="shared" si="95"/>
        <v>-0.00119263786515849</v>
      </c>
      <c r="AU11" s="89">
        <f t="shared" si="95"/>
        <v>-0.0707384970152253</v>
      </c>
      <c r="AV11" s="89">
        <f t="shared" si="95"/>
        <v>-0.283983406826185</v>
      </c>
      <c r="AW11" s="89">
        <f t="shared" si="95"/>
        <v>-0.00164865776481483</v>
      </c>
      <c r="AX11" s="89">
        <f t="shared" si="95"/>
        <v>-0.346666981000861</v>
      </c>
      <c r="AY11" s="89" t="s">
        <v>170</v>
      </c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>
        <f t="shared" ref="BL11:BV11" si="96">AZ$7*P11</f>
        <v>0.484314151434281</v>
      </c>
      <c r="BM11" s="89">
        <f t="shared" si="96"/>
        <v>0.371743113386407</v>
      </c>
      <c r="BN11" s="89">
        <f t="shared" si="96"/>
        <v>0.0961173397380226</v>
      </c>
      <c r="BO11" s="89">
        <f t="shared" si="96"/>
        <v>0.160702437185912</v>
      </c>
      <c r="BP11" s="89">
        <f t="shared" si="96"/>
        <v>0.413443563611048</v>
      </c>
      <c r="BQ11" s="89">
        <f t="shared" si="96"/>
        <v>0.244099325646722</v>
      </c>
      <c r="BR11" s="89">
        <f t="shared" si="96"/>
        <v>0.000261284989744928</v>
      </c>
      <c r="BS11" s="89">
        <f t="shared" si="96"/>
        <v>0.0560835403995608</v>
      </c>
      <c r="BT11" s="89">
        <f t="shared" si="96"/>
        <v>0.173644271826803</v>
      </c>
      <c r="BU11" s="89">
        <f t="shared" si="96"/>
        <v>0.000445354411948164</v>
      </c>
      <c r="BV11" s="89">
        <f t="shared" si="96"/>
        <v>0.364607832432993</v>
      </c>
      <c r="BW11" s="89"/>
      <c r="BX11" s="89">
        <f t="shared" si="8"/>
        <v>0.952174604558711</v>
      </c>
      <c r="BY11" s="89">
        <f t="shared" si="9"/>
        <v>0.818245326443682</v>
      </c>
      <c r="BZ11" s="89">
        <f t="shared" si="10"/>
        <v>0.0563448253893057</v>
      </c>
      <c r="CA11" s="89">
        <f t="shared" si="11"/>
        <v>0.538697458671744</v>
      </c>
      <c r="CB11" s="89"/>
      <c r="CC11" s="89">
        <f t="shared" ref="CC11:CF11" si="97">BX11/SUM(BX$2:BX$11)</f>
        <v>0.294463981815319</v>
      </c>
      <c r="CD11" s="89">
        <f t="shared" si="97"/>
        <v>0.165285096839835</v>
      </c>
      <c r="CE11" s="89">
        <f t="shared" si="97"/>
        <v>0.0109142816189054</v>
      </c>
      <c r="CF11" s="89">
        <f t="shared" si="97"/>
        <v>0.109259252221689</v>
      </c>
      <c r="CG11" s="89"/>
      <c r="CH11" s="89">
        <f t="shared" ref="CH11:CK11" si="98">CC11*LN(CC11)</f>
        <v>-0.360011247855506</v>
      </c>
      <c r="CI11" s="89">
        <f t="shared" si="98"/>
        <v>-0.29752696511811</v>
      </c>
      <c r="CJ11" s="89">
        <f t="shared" si="98"/>
        <v>-0.04930726569582</v>
      </c>
      <c r="CK11" s="89">
        <f t="shared" si="98"/>
        <v>-0.241903454499691</v>
      </c>
      <c r="CL11" s="89" t="s">
        <v>170</v>
      </c>
      <c r="CM11" s="89"/>
      <c r="CN11" s="89"/>
      <c r="CO11" s="89"/>
      <c r="CP11" s="89"/>
      <c r="CQ11" s="89"/>
      <c r="CR11" s="89">
        <f t="shared" ref="CR11:CU11" si="99">CM$7*BX11</f>
        <v>0.229386800416408</v>
      </c>
      <c r="CS11" s="89">
        <f t="shared" si="99"/>
        <v>0.0839321420732889</v>
      </c>
      <c r="CT11" s="89">
        <f t="shared" si="99"/>
        <v>0.0163929913124635</v>
      </c>
      <c r="CU11" s="89">
        <f t="shared" si="99"/>
        <v>0.196934540186633</v>
      </c>
      <c r="CV11" s="89">
        <f t="shared" si="16"/>
        <v>0.526646473988793</v>
      </c>
      <c r="CW11" s="89"/>
      <c r="CX11">
        <f t="shared" si="27"/>
        <v>0.140433341129961</v>
      </c>
    </row>
    <row r="12" spans="1:102">
      <c r="A12" s="16" t="s">
        <v>121</v>
      </c>
      <c r="B12" s="17">
        <v>2012</v>
      </c>
      <c r="C12" s="16" t="s">
        <v>120</v>
      </c>
      <c r="D12">
        <v>31671</v>
      </c>
      <c r="E12">
        <v>5.3070317</v>
      </c>
      <c r="F12">
        <v>344618</v>
      </c>
      <c r="G12">
        <v>272.5</v>
      </c>
      <c r="H12" s="94">
        <v>30</v>
      </c>
      <c r="I12">
        <v>15</v>
      </c>
      <c r="J12">
        <v>17234</v>
      </c>
      <c r="K12">
        <v>37.661938</v>
      </c>
      <c r="L12">
        <v>706900</v>
      </c>
      <c r="M12">
        <v>5592</v>
      </c>
      <c r="N12">
        <v>172150</v>
      </c>
      <c r="O12" s="95"/>
      <c r="P12" s="96">
        <f t="shared" ref="P12:U12" si="100">(D12-MIN(D$12:D$21))/(MAX(D$12:D$21)-MIN(D$12:D$21))+0.001</f>
        <v>0.959946169464666</v>
      </c>
      <c r="Q12" s="97">
        <f t="shared" si="100"/>
        <v>1.001</v>
      </c>
      <c r="R12" s="97">
        <f t="shared" si="100"/>
        <v>0.505231079843078</v>
      </c>
      <c r="S12" s="97">
        <f t="shared" si="100"/>
        <v>0.380781420765027</v>
      </c>
      <c r="T12" s="97">
        <f t="shared" si="100"/>
        <v>0.001</v>
      </c>
      <c r="U12" s="97">
        <f t="shared" si="100"/>
        <v>0.751</v>
      </c>
      <c r="V12" s="91" cm="1">
        <f t="array" ref="V12">(MAX(J$12:J$21-J12)/(MAX(J$12:J$21)-MIN(J$12:J$21))+0.001)</f>
        <v>0.0932314829375688</v>
      </c>
      <c r="W12" s="91" cm="1">
        <f t="array" ref="W12">(MAX(K$12:K$21-K12)/(MAX(K$12:K$21)-MIN(K$12:K$21))+0.001)</f>
        <v>0.001</v>
      </c>
      <c r="X12" s="97">
        <f t="shared" ref="X12:Z12" si="101">(L12-MIN(L$12:L$21))/(MAX(L$12:L$21)-MIN(L$12:L$21))+0.001</f>
        <v>0.001</v>
      </c>
      <c r="Y12" s="97">
        <f t="shared" si="101"/>
        <v>0.136053831538949</v>
      </c>
      <c r="Z12" s="97">
        <f t="shared" si="101"/>
        <v>0.001</v>
      </c>
      <c r="AA12" s="95"/>
      <c r="AB12" s="95">
        <f t="shared" ref="AB12:AL12" si="102">P12/SUM(P$12:P$21)</f>
        <v>0.10885841712205</v>
      </c>
      <c r="AC12" s="95">
        <f t="shared" si="102"/>
        <v>0.182197207373701</v>
      </c>
      <c r="AD12" s="95">
        <f t="shared" si="102"/>
        <v>0.0818881659201572</v>
      </c>
      <c r="AE12" s="95">
        <f t="shared" si="102"/>
        <v>0.0640274549079783</v>
      </c>
      <c r="AF12" s="95">
        <f t="shared" si="102"/>
        <v>0.000191009120012913</v>
      </c>
      <c r="AG12" s="95">
        <f t="shared" si="102"/>
        <v>0.1</v>
      </c>
      <c r="AH12" s="95">
        <f t="shared" si="102"/>
        <v>0.0407558747445278</v>
      </c>
      <c r="AI12" s="95">
        <f t="shared" si="102"/>
        <v>0.000201837020963937</v>
      </c>
      <c r="AJ12" s="95">
        <f t="shared" si="102"/>
        <v>0.000179260231032451</v>
      </c>
      <c r="AK12" s="95">
        <f t="shared" si="102"/>
        <v>0.0260405416380296</v>
      </c>
      <c r="AL12" s="95">
        <f t="shared" si="102"/>
        <v>0.000170441483917578</v>
      </c>
      <c r="AM12" s="95"/>
      <c r="AN12" s="89">
        <f t="shared" ref="AN12:AX12" si="103">AB12*LN(AB12)</f>
        <v>-0.241416091793441</v>
      </c>
      <c r="AO12" s="89">
        <f t="shared" si="103"/>
        <v>-0.310220921334182</v>
      </c>
      <c r="AP12" s="89">
        <f t="shared" si="103"/>
        <v>-0.204917011321406</v>
      </c>
      <c r="AQ12" s="89">
        <f t="shared" si="103"/>
        <v>-0.175975829757033</v>
      </c>
      <c r="AR12" s="89">
        <f t="shared" si="103"/>
        <v>-0.00163564726841683</v>
      </c>
      <c r="AS12" s="89">
        <f t="shared" si="103"/>
        <v>-0.230258509299405</v>
      </c>
      <c r="AT12" s="89">
        <f t="shared" si="103"/>
        <v>-0.130425127924925</v>
      </c>
      <c r="AU12" s="89">
        <f t="shared" si="103"/>
        <v>-0.00171723946886321</v>
      </c>
      <c r="AV12" s="89">
        <f t="shared" si="103"/>
        <v>-0.00154641921633908</v>
      </c>
      <c r="AW12" s="89">
        <f t="shared" si="103"/>
        <v>-0.0949985171788092</v>
      </c>
      <c r="AX12" s="89">
        <f t="shared" si="103"/>
        <v>-0.00147894095718502</v>
      </c>
      <c r="AY12" s="95"/>
      <c r="AZ12" s="95">
        <f t="shared" ref="AZ12:BJ12" si="104">SUM(AN12:AN21)</f>
        <v>-2.1980337577185</v>
      </c>
      <c r="BA12" s="95">
        <f t="shared" si="104"/>
        <v>-1.96645753016875</v>
      </c>
      <c r="BB12" s="95">
        <f t="shared" si="104"/>
        <v>-2.17577016308033</v>
      </c>
      <c r="BC12" s="95">
        <f t="shared" si="104"/>
        <v>-2.11521074119094</v>
      </c>
      <c r="BD12" s="95">
        <f t="shared" si="104"/>
        <v>-1.95702739300767</v>
      </c>
      <c r="BE12" s="95">
        <f t="shared" si="104"/>
        <v>-2.19280377876948</v>
      </c>
      <c r="BF12" s="95">
        <f t="shared" si="104"/>
        <v>-1.63249935658501</v>
      </c>
      <c r="BG12" s="95">
        <f t="shared" si="104"/>
        <v>-1.97832651751077</v>
      </c>
      <c r="BH12" s="95">
        <f t="shared" si="104"/>
        <v>-2.07888704180451</v>
      </c>
      <c r="BI12" s="95">
        <f t="shared" si="104"/>
        <v>-2.07728390083041</v>
      </c>
      <c r="BJ12" s="95">
        <f t="shared" si="104"/>
        <v>-2.12773957018023</v>
      </c>
      <c r="BK12" s="95"/>
      <c r="BL12" s="95">
        <f t="shared" ref="BL12:BV12" si="105">AZ$17*P12</f>
        <v>0.213459095995338</v>
      </c>
      <c r="BM12" s="95">
        <f t="shared" si="105"/>
        <v>0.613436537171013</v>
      </c>
      <c r="BN12" s="95">
        <f t="shared" si="105"/>
        <v>0.0832674337346987</v>
      </c>
      <c r="BO12" s="95">
        <f t="shared" si="105"/>
        <v>0.070868038914403</v>
      </c>
      <c r="BP12" s="95">
        <f t="shared" si="105"/>
        <v>0.000582319287460843</v>
      </c>
      <c r="BQ12" s="95">
        <f t="shared" si="105"/>
        <v>0.173908010158407</v>
      </c>
      <c r="BR12" s="95">
        <f t="shared" si="105"/>
        <v>0.0430681478052583</v>
      </c>
      <c r="BS12" s="95">
        <f t="shared" si="105"/>
        <v>0.000538051455921834</v>
      </c>
      <c r="BT12" s="95">
        <f t="shared" si="105"/>
        <v>0.000234082863968554</v>
      </c>
      <c r="BU12" s="95">
        <f t="shared" si="105"/>
        <v>0.0641094540781836</v>
      </c>
      <c r="BV12" s="95">
        <f t="shared" si="105"/>
        <v>0.000294710604373934</v>
      </c>
      <c r="BW12" s="95"/>
      <c r="BX12" s="89">
        <f t="shared" si="8"/>
        <v>0.91016306690105</v>
      </c>
      <c r="BY12" s="89">
        <f t="shared" si="9"/>
        <v>0.245358368360271</v>
      </c>
      <c r="BZ12" s="89">
        <f t="shared" si="10"/>
        <v>0.0436061992611801</v>
      </c>
      <c r="CA12" s="89">
        <f t="shared" si="11"/>
        <v>0.064638247546526</v>
      </c>
      <c r="CB12" s="95"/>
      <c r="CC12" s="95">
        <f t="shared" ref="CC12:CF12" si="106">BX12/SUM(BX$12:BX$21)</f>
        <v>0.143454467729342</v>
      </c>
      <c r="CD12" s="95">
        <f t="shared" si="106"/>
        <v>0.0416245087198433</v>
      </c>
      <c r="CE12" s="95">
        <f t="shared" si="106"/>
        <v>0.011714203333068</v>
      </c>
      <c r="CF12" s="95">
        <f t="shared" si="106"/>
        <v>0.0117591694202713</v>
      </c>
      <c r="CG12" s="95"/>
      <c r="CH12" s="89">
        <f t="shared" ref="CH12:CK12" si="107">CC12*LN(CC12)</f>
        <v>-0.278550932757026</v>
      </c>
      <c r="CI12" s="89">
        <f t="shared" si="107"/>
        <v>-0.132327065985567</v>
      </c>
      <c r="CJ12" s="89">
        <f t="shared" si="107"/>
        <v>-0.0520925141537155</v>
      </c>
      <c r="CK12" s="89">
        <f t="shared" si="107"/>
        <v>-0.0522474239594005</v>
      </c>
      <c r="CL12" s="95"/>
      <c r="CM12" s="95">
        <f t="shared" ref="CM12:CP12" si="108">SUM(CH12:CH21)</f>
        <v>-2.24879789834617</v>
      </c>
      <c r="CN12" s="95">
        <f t="shared" si="108"/>
        <v>-2.20866713788424</v>
      </c>
      <c r="CO12" s="95">
        <f t="shared" si="108"/>
        <v>-2.07320275115888</v>
      </c>
      <c r="CP12" s="95">
        <f t="shared" si="108"/>
        <v>-2.16535704479215</v>
      </c>
      <c r="CQ12" s="95"/>
      <c r="CR12" s="95">
        <f t="shared" ref="CR12:CU12" si="109">CM$17*BX12</f>
        <v>0.108295381270037</v>
      </c>
      <c r="CS12" s="95">
        <f t="shared" si="109"/>
        <v>0.0338951312863139</v>
      </c>
      <c r="CT12" s="95">
        <f t="shared" si="109"/>
        <v>0.0161323852459388</v>
      </c>
      <c r="CU12" s="95">
        <f t="shared" si="109"/>
        <v>0.024104492493034</v>
      </c>
      <c r="CV12" s="89">
        <f t="shared" si="16"/>
        <v>0.182427390295323</v>
      </c>
      <c r="CW12" s="95">
        <f>AVERAGE(CV12:CV21)</f>
        <v>0.499622927876259</v>
      </c>
      <c r="CX12">
        <f t="shared" si="27"/>
        <v>0.0289998118896739</v>
      </c>
    </row>
    <row r="13" spans="1:102">
      <c r="A13" s="16" t="s">
        <v>121</v>
      </c>
      <c r="B13" s="17">
        <v>2013</v>
      </c>
      <c r="C13" s="16" t="s">
        <v>120</v>
      </c>
      <c r="D13">
        <v>31794</v>
      </c>
      <c r="E13">
        <v>4.4687991</v>
      </c>
      <c r="F13">
        <v>364527</v>
      </c>
      <c r="G13">
        <v>203</v>
      </c>
      <c r="H13">
        <v>30</v>
      </c>
      <c r="I13">
        <v>16</v>
      </c>
      <c r="J13">
        <v>18151</v>
      </c>
      <c r="K13">
        <v>36.761501</v>
      </c>
      <c r="L13">
        <v>828400</v>
      </c>
      <c r="M13">
        <v>6414</v>
      </c>
      <c r="N13">
        <v>186237</v>
      </c>
      <c r="O13" s="89"/>
      <c r="P13" s="90">
        <f t="shared" ref="P13:U13" si="110">(D13-MIN(D$12:D$21))/(MAX(D$12:D$21)-MIN(D$12:D$21))+0.001</f>
        <v>0.966037389194275</v>
      </c>
      <c r="Q13" s="91">
        <f t="shared" si="110"/>
        <v>0.527805013142759</v>
      </c>
      <c r="R13" s="91">
        <f t="shared" si="110"/>
        <v>0.56878186716548</v>
      </c>
      <c r="S13" s="91">
        <f t="shared" si="110"/>
        <v>0.001</v>
      </c>
      <c r="T13" s="91">
        <f t="shared" si="110"/>
        <v>0.001</v>
      </c>
      <c r="U13" s="91">
        <f t="shared" si="110"/>
        <v>0.834333333333333</v>
      </c>
      <c r="V13" s="91" cm="1">
        <f t="array" ref="V13">(MAX(J$12:J$21-J13)/(MAX(J$12:J$21)-MIN(J$12:J$21))+0.001)</f>
        <v>0.0211289510929391</v>
      </c>
      <c r="W13" s="91" cm="1">
        <f t="array" ref="W13">(MAX(K$12:K$21-K13)/(MAX(K$12:K$21)-MIN(K$12:K$21))+0.001)</f>
        <v>0.0494741211640652</v>
      </c>
      <c r="X13" s="91">
        <f t="shared" ref="X13:Z13" si="111">(L13-MIN(L$12:L$21))/(MAX(L$12:L$21)-MIN(L$12:L$21))+0.001</f>
        <v>0.157035290944816</v>
      </c>
      <c r="Y13" s="91">
        <f t="shared" si="111"/>
        <v>0.266199493350222</v>
      </c>
      <c r="Z13" s="91">
        <f t="shared" si="111"/>
        <v>0.21964038491386</v>
      </c>
      <c r="AA13" s="89"/>
      <c r="AB13" s="89">
        <f t="shared" ref="AB13:AL13" si="112">P13/SUM(P$12:P$21)</f>
        <v>0.109549164748532</v>
      </c>
      <c r="AC13" s="89">
        <f t="shared" si="112"/>
        <v>0.096068530901549</v>
      </c>
      <c r="AD13" s="89">
        <f t="shared" si="112"/>
        <v>0.0921885168372659</v>
      </c>
      <c r="AE13" s="89">
        <f t="shared" si="112"/>
        <v>0.00016814752878263</v>
      </c>
      <c r="AF13" s="89">
        <f t="shared" si="112"/>
        <v>0.000191009120012913</v>
      </c>
      <c r="AG13" s="89">
        <f t="shared" si="112"/>
        <v>0.11109631602308</v>
      </c>
      <c r="AH13" s="89">
        <f t="shared" si="112"/>
        <v>0.00923646022882339</v>
      </c>
      <c r="AI13" s="89">
        <f t="shared" si="112"/>
        <v>0.00998570923056379</v>
      </c>
      <c r="AJ13" s="89">
        <f t="shared" si="112"/>
        <v>0.028150182535016</v>
      </c>
      <c r="AK13" s="89">
        <f t="shared" si="112"/>
        <v>0.0509502666128471</v>
      </c>
      <c r="AL13" s="89">
        <f t="shared" si="112"/>
        <v>0.0374358331329462</v>
      </c>
      <c r="AM13" s="89"/>
      <c r="AN13" s="89">
        <f t="shared" ref="AN13:AX13" si="113">AB13*LN(AB13)</f>
        <v>-0.242255033222375</v>
      </c>
      <c r="AO13" s="89">
        <f t="shared" si="113"/>
        <v>-0.225059120845189</v>
      </c>
      <c r="AP13" s="89">
        <f t="shared" si="113"/>
        <v>-0.219770021624284</v>
      </c>
      <c r="AQ13" s="89">
        <f t="shared" si="113"/>
        <v>-0.00146131448494447</v>
      </c>
      <c r="AR13" s="89">
        <f t="shared" si="113"/>
        <v>-0.00163564726841683</v>
      </c>
      <c r="AS13" s="89">
        <f t="shared" si="113"/>
        <v>-0.244118350120385</v>
      </c>
      <c r="AT13" s="89">
        <f t="shared" si="113"/>
        <v>-0.0432690898038617</v>
      </c>
      <c r="AU13" s="89">
        <f t="shared" si="113"/>
        <v>-0.0460001709878024</v>
      </c>
      <c r="AV13" s="89">
        <f t="shared" si="113"/>
        <v>-0.100501822224112</v>
      </c>
      <c r="AW13" s="89">
        <f t="shared" si="113"/>
        <v>-0.151674118028062</v>
      </c>
      <c r="AX13" s="89">
        <f t="shared" si="113"/>
        <v>-0.122981463500617</v>
      </c>
      <c r="AY13" s="89" t="s">
        <v>181</v>
      </c>
      <c r="AZ13" s="91">
        <f t="shared" ref="AZ13:BJ13" si="114">-1/LN(10)*AZ12</f>
        <v>0.954593932014213</v>
      </c>
      <c r="BA13" s="91">
        <f t="shared" si="114"/>
        <v>0.854021654249387</v>
      </c>
      <c r="BB13" s="91">
        <f t="shared" si="114"/>
        <v>0.944924975715525</v>
      </c>
      <c r="BC13" s="91">
        <f t="shared" si="114"/>
        <v>0.918624352961711</v>
      </c>
      <c r="BD13" s="91">
        <f t="shared" si="114"/>
        <v>0.849926197716737</v>
      </c>
      <c r="BE13" s="91">
        <f t="shared" si="114"/>
        <v>0.952322581016183</v>
      </c>
      <c r="BF13" s="91">
        <f t="shared" si="114"/>
        <v>0.708985462275477</v>
      </c>
      <c r="BG13" s="91">
        <f t="shared" si="114"/>
        <v>0.859176289957806</v>
      </c>
      <c r="BH13" s="91">
        <f t="shared" si="114"/>
        <v>0.902849170755874</v>
      </c>
      <c r="BI13" s="91">
        <f t="shared" si="114"/>
        <v>0.902152935477108</v>
      </c>
      <c r="BJ13" s="91">
        <f t="shared" si="114"/>
        <v>0.924065554256472</v>
      </c>
      <c r="BK13" s="89"/>
      <c r="BL13" s="89">
        <f t="shared" ref="BL13:BV13" si="115">AZ$17*P13</f>
        <v>0.214813574296675</v>
      </c>
      <c r="BM13" s="89">
        <f t="shared" si="115"/>
        <v>0.32345142813566</v>
      </c>
      <c r="BN13" s="89">
        <f t="shared" si="115"/>
        <v>0.09374127666178</v>
      </c>
      <c r="BO13" s="89">
        <f t="shared" si="115"/>
        <v>0.000186112123779627</v>
      </c>
      <c r="BP13" s="89">
        <f t="shared" si="115"/>
        <v>0.000582319287460843</v>
      </c>
      <c r="BQ13" s="89">
        <f t="shared" si="115"/>
        <v>0.193205392555034</v>
      </c>
      <c r="BR13" s="89">
        <f t="shared" si="115"/>
        <v>0.00976048819528199</v>
      </c>
      <c r="BS13" s="89">
        <f t="shared" si="115"/>
        <v>0.0266196229227785</v>
      </c>
      <c r="BT13" s="89">
        <f t="shared" si="115"/>
        <v>0.0367592706484977</v>
      </c>
      <c r="BU13" s="89">
        <f t="shared" si="115"/>
        <v>0.125434939990545</v>
      </c>
      <c r="BV13" s="89">
        <f t="shared" si="115"/>
        <v>0.0647303505828872</v>
      </c>
      <c r="BW13" s="89"/>
      <c r="BX13" s="89">
        <f t="shared" si="8"/>
        <v>0.632006279094114</v>
      </c>
      <c r="BY13" s="89">
        <f t="shared" si="9"/>
        <v>0.193973823966275</v>
      </c>
      <c r="BZ13" s="89">
        <f t="shared" si="10"/>
        <v>0.0363801111180605</v>
      </c>
      <c r="CA13" s="89">
        <f t="shared" si="11"/>
        <v>0.22692456122193</v>
      </c>
      <c r="CB13" s="89"/>
      <c r="CC13" s="89">
        <f t="shared" ref="CC13:CF13" si="116">BX13/SUM(BX$12:BX$21)</f>
        <v>0.0996130557986099</v>
      </c>
      <c r="CD13" s="89">
        <f t="shared" si="116"/>
        <v>0.0329072335338082</v>
      </c>
      <c r="CE13" s="89">
        <f t="shared" si="116"/>
        <v>0.00977301452860068</v>
      </c>
      <c r="CF13" s="89">
        <f t="shared" si="116"/>
        <v>0.0412827460878898</v>
      </c>
      <c r="CG13" s="89"/>
      <c r="CH13" s="89">
        <f t="shared" ref="CH13:CK13" si="117">CC13*LN(CC13)</f>
        <v>-0.229753731954314</v>
      </c>
      <c r="CI13" s="89">
        <f t="shared" si="117"/>
        <v>-0.112347361237659</v>
      </c>
      <c r="CJ13" s="89">
        <f t="shared" si="117"/>
        <v>-0.0452307847698607</v>
      </c>
      <c r="CK13" s="89">
        <f t="shared" si="117"/>
        <v>-0.131580935712934</v>
      </c>
      <c r="CL13" s="89" t="s">
        <v>181</v>
      </c>
      <c r="CM13" s="91">
        <f t="shared" ref="CM13:CP13" si="118">-1/LN(10)*CM12</f>
        <v>0.97664051816737</v>
      </c>
      <c r="CN13" s="91">
        <f t="shared" si="118"/>
        <v>0.959211950344176</v>
      </c>
      <c r="CO13" s="91">
        <f t="shared" si="118"/>
        <v>0.900380514694942</v>
      </c>
      <c r="CP13" s="91">
        <f t="shared" si="118"/>
        <v>0.940402615903563</v>
      </c>
      <c r="CQ13" s="89"/>
      <c r="CR13" s="89">
        <f t="shared" ref="CR13:CU13" si="119">CM$17*BX13</f>
        <v>0.0751990093298251</v>
      </c>
      <c r="CS13" s="89">
        <f t="shared" si="119"/>
        <v>0.0267965925653336</v>
      </c>
      <c r="CT13" s="89">
        <f t="shared" si="119"/>
        <v>0.0134590488919105</v>
      </c>
      <c r="CU13" s="89">
        <f t="shared" si="119"/>
        <v>0.0846232933298795</v>
      </c>
      <c r="CV13" s="89">
        <f t="shared" si="16"/>
        <v>0.200077944116949</v>
      </c>
      <c r="CW13" s="89"/>
      <c r="CX13">
        <f t="shared" si="27"/>
        <v>0.0509978009475793</v>
      </c>
    </row>
    <row r="14" spans="1:102">
      <c r="A14" s="16" t="s">
        <v>121</v>
      </c>
      <c r="B14" s="17">
        <v>2014</v>
      </c>
      <c r="C14" s="16" t="s">
        <v>120</v>
      </c>
      <c r="D14">
        <v>31892</v>
      </c>
      <c r="E14">
        <v>5.0901166</v>
      </c>
      <c r="F14">
        <v>368882</v>
      </c>
      <c r="G14">
        <v>243</v>
      </c>
      <c r="H14">
        <v>60</v>
      </c>
      <c r="I14">
        <v>17</v>
      </c>
      <c r="J14">
        <v>18407</v>
      </c>
      <c r="K14">
        <v>31.43059</v>
      </c>
      <c r="L14">
        <v>920600</v>
      </c>
      <c r="M14">
        <v>7301</v>
      </c>
      <c r="N14">
        <v>198025</v>
      </c>
      <c r="O14" s="89"/>
      <c r="P14" s="90">
        <f t="shared" ref="P14:U14" si="120">(D14-MIN(D$12:D$21))/(MAX(D$12:D$21)-MIN(D$12:D$21))+0.001</f>
        <v>0.970890556133314</v>
      </c>
      <c r="Q14" s="91">
        <f t="shared" si="120"/>
        <v>0.878548143685134</v>
      </c>
      <c r="R14" s="91">
        <f t="shared" si="120"/>
        <v>0.582683302636325</v>
      </c>
      <c r="S14" s="91">
        <f t="shared" si="120"/>
        <v>0.219579234972678</v>
      </c>
      <c r="T14" s="91">
        <f t="shared" si="120"/>
        <v>0.0714225352112676</v>
      </c>
      <c r="U14" s="91">
        <f t="shared" si="120"/>
        <v>0.917666666666667</v>
      </c>
      <c r="V14" s="91" cm="1">
        <f t="array" ref="V14">(MAX(J$12:J$21-J14)/(MAX(J$12:J$21)-MIN(J$12:J$21))+0.001)</f>
        <v>0.001</v>
      </c>
      <c r="W14" s="91" cm="1">
        <f t="array" ref="W14">(MAX(K$12:K$21-K14)/(MAX(K$12:K$21)-MIN(K$12:K$21))+0.001)</f>
        <v>0.336458358516428</v>
      </c>
      <c r="X14" s="91">
        <f t="shared" ref="X14:Z14" si="121">(L14-MIN(L$12:L$21))/(MAX(L$12:L$21)-MIN(L$12:L$21))+0.001</f>
        <v>0.275442318311994</v>
      </c>
      <c r="Y14" s="91">
        <f t="shared" si="121"/>
        <v>0.406636478784041</v>
      </c>
      <c r="Z14" s="91">
        <f t="shared" si="121"/>
        <v>0.402598634176626</v>
      </c>
      <c r="AA14" s="89"/>
      <c r="AB14" s="89">
        <f t="shared" ref="AB14:AL14" si="122">P14/SUM(P$12:P$21)</f>
        <v>0.110099516515972</v>
      </c>
      <c r="AC14" s="89">
        <f t="shared" si="122"/>
        <v>0.159909109213567</v>
      </c>
      <c r="AD14" s="89">
        <f t="shared" si="122"/>
        <v>0.0944416700967971</v>
      </c>
      <c r="AE14" s="89">
        <f t="shared" si="122"/>
        <v>0.0369217057326362</v>
      </c>
      <c r="AF14" s="89">
        <f t="shared" si="122"/>
        <v>0.0136423555997955</v>
      </c>
      <c r="AG14" s="89">
        <f t="shared" si="122"/>
        <v>0.122192632046161</v>
      </c>
      <c r="AH14" s="89">
        <f t="shared" si="122"/>
        <v>0.000437147125202539</v>
      </c>
      <c r="AI14" s="89">
        <f t="shared" si="122"/>
        <v>0.0679097527613721</v>
      </c>
      <c r="AJ14" s="89">
        <f t="shared" si="122"/>
        <v>0.049375853616722</v>
      </c>
      <c r="AK14" s="89">
        <f t="shared" si="122"/>
        <v>0.0778297386963789</v>
      </c>
      <c r="AL14" s="89">
        <f t="shared" si="122"/>
        <v>0.0686195086322541</v>
      </c>
      <c r="AM14" s="89"/>
      <c r="AN14" s="89">
        <f t="shared" ref="AN14:AX14" si="123">AB14*LN(AB14)</f>
        <v>-0.242920339241543</v>
      </c>
      <c r="AO14" s="89">
        <f t="shared" si="123"/>
        <v>-0.293137334394783</v>
      </c>
      <c r="AP14" s="89">
        <f t="shared" si="123"/>
        <v>-0.222860892092373</v>
      </c>
      <c r="AQ14" s="89">
        <f t="shared" si="123"/>
        <v>-0.121803070459426</v>
      </c>
      <c r="AR14" s="89">
        <f t="shared" si="123"/>
        <v>-0.0585881321721706</v>
      </c>
      <c r="AS14" s="89">
        <f t="shared" si="123"/>
        <v>-0.256868039164003</v>
      </c>
      <c r="AT14" s="89">
        <f t="shared" si="123"/>
        <v>-0.00338143825599373</v>
      </c>
      <c r="AU14" s="89">
        <f t="shared" si="123"/>
        <v>-0.182648415424142</v>
      </c>
      <c r="AV14" s="89">
        <f t="shared" si="123"/>
        <v>-0.148537072698713</v>
      </c>
      <c r="AW14" s="89">
        <f t="shared" si="123"/>
        <v>-0.198717354126161</v>
      </c>
      <c r="AX14" s="89">
        <f t="shared" si="123"/>
        <v>-0.183843905502939</v>
      </c>
      <c r="AY14" s="91" t="s">
        <v>182</v>
      </c>
      <c r="AZ14" s="89">
        <f t="shared" ref="AZ14:BJ14" si="124">1-AZ13</f>
        <v>0.0454060679857874</v>
      </c>
      <c r="BA14" s="89">
        <f t="shared" si="124"/>
        <v>0.145978345750613</v>
      </c>
      <c r="BB14" s="89">
        <f t="shared" si="124"/>
        <v>0.0550750242844752</v>
      </c>
      <c r="BC14" s="89">
        <f t="shared" si="124"/>
        <v>0.0813756470382891</v>
      </c>
      <c r="BD14" s="89">
        <f t="shared" si="124"/>
        <v>0.150073802283263</v>
      </c>
      <c r="BE14" s="89">
        <f t="shared" si="124"/>
        <v>0.0476774189838172</v>
      </c>
      <c r="BF14" s="89">
        <f t="shared" si="124"/>
        <v>0.291014537724523</v>
      </c>
      <c r="BG14" s="89">
        <f t="shared" si="124"/>
        <v>0.140823710042194</v>
      </c>
      <c r="BH14" s="89">
        <f t="shared" si="124"/>
        <v>0.0971508292441259</v>
      </c>
      <c r="BI14" s="89">
        <f t="shared" si="124"/>
        <v>0.0978470645228919</v>
      </c>
      <c r="BJ14" s="89">
        <f t="shared" si="124"/>
        <v>0.0759344457435281</v>
      </c>
      <c r="BK14" s="89"/>
      <c r="BL14" s="89">
        <f t="shared" ref="BL14:BV14" si="125">AZ$17*P14</f>
        <v>0.215892752130261</v>
      </c>
      <c r="BM14" s="89">
        <f t="shared" si="125"/>
        <v>0.538395135864366</v>
      </c>
      <c r="BN14" s="89">
        <f t="shared" si="125"/>
        <v>0.0960323804815317</v>
      </c>
      <c r="BO14" s="89">
        <f t="shared" si="125"/>
        <v>0.0408663577586709</v>
      </c>
      <c r="BP14" s="89">
        <f t="shared" si="125"/>
        <v>0.0415907198128723</v>
      </c>
      <c r="BQ14" s="89">
        <f t="shared" si="125"/>
        <v>0.212502774951662</v>
      </c>
      <c r="BR14" s="89">
        <f t="shared" si="125"/>
        <v>0.000461948544078166</v>
      </c>
      <c r="BS14" s="89">
        <f t="shared" si="125"/>
        <v>0.181031909656835</v>
      </c>
      <c r="BT14" s="89">
        <f t="shared" si="125"/>
        <v>0.0644763267286096</v>
      </c>
      <c r="BU14" s="89">
        <f t="shared" si="125"/>
        <v>0.191609764813251</v>
      </c>
      <c r="BV14" s="89">
        <f t="shared" si="125"/>
        <v>0.118650086798314</v>
      </c>
      <c r="BW14" s="89"/>
      <c r="BX14" s="89">
        <f t="shared" si="8"/>
        <v>0.850320268476158</v>
      </c>
      <c r="BY14" s="89">
        <f t="shared" si="9"/>
        <v>0.294959852523205</v>
      </c>
      <c r="BZ14" s="89">
        <f t="shared" si="10"/>
        <v>0.181493858200913</v>
      </c>
      <c r="CA14" s="89">
        <f t="shared" si="11"/>
        <v>0.374736178340175</v>
      </c>
      <c r="CB14" s="89"/>
      <c r="CC14" s="89">
        <f t="shared" ref="CC14:CF14" si="126">BX14/SUM(BX$12:BX$21)</f>
        <v>0.134022403182154</v>
      </c>
      <c r="CD14" s="89">
        <f t="shared" si="126"/>
        <v>0.0500392916508483</v>
      </c>
      <c r="CE14" s="89">
        <f t="shared" si="126"/>
        <v>0.0487558190048726</v>
      </c>
      <c r="CF14" s="89">
        <f t="shared" si="126"/>
        <v>0.0681730457781254</v>
      </c>
      <c r="CG14" s="89"/>
      <c r="CH14" s="89">
        <f t="shared" ref="CH14:CK14" si="127">CC14*LN(CC14)</f>
        <v>-0.269351297637955</v>
      </c>
      <c r="CI14" s="89">
        <f t="shared" si="127"/>
        <v>-0.149865013859083</v>
      </c>
      <c r="CJ14" s="89">
        <f t="shared" si="127"/>
        <v>-0.147287951627987</v>
      </c>
      <c r="CK14" s="89">
        <f t="shared" si="127"/>
        <v>-0.183092759137766</v>
      </c>
      <c r="CL14" s="91" t="s">
        <v>182</v>
      </c>
      <c r="CM14" s="89">
        <f t="shared" ref="CM14:CP14" si="128">1-CM13</f>
        <v>0.0233594818326296</v>
      </c>
      <c r="CN14" s="89">
        <f t="shared" si="128"/>
        <v>0.0407880496558245</v>
      </c>
      <c r="CO14" s="89">
        <f t="shared" si="128"/>
        <v>0.0996194853050585</v>
      </c>
      <c r="CP14" s="89">
        <f t="shared" si="128"/>
        <v>0.0595973840964372</v>
      </c>
      <c r="CQ14" s="89"/>
      <c r="CR14" s="89">
        <f t="shared" ref="CR14:CU14" si="129">CM$17*BX14</f>
        <v>0.101175010308649</v>
      </c>
      <c r="CS14" s="89">
        <f t="shared" si="129"/>
        <v>0.0407473484286696</v>
      </c>
      <c r="CT14" s="89">
        <f t="shared" si="129"/>
        <v>0.067144784225106</v>
      </c>
      <c r="CU14" s="89">
        <f t="shared" si="129"/>
        <v>0.139744280523188</v>
      </c>
      <c r="CV14" s="89">
        <f t="shared" si="16"/>
        <v>0.348811423485612</v>
      </c>
      <c r="CW14" s="89"/>
      <c r="CX14">
        <f t="shared" si="27"/>
        <v>0.0841598972668775</v>
      </c>
    </row>
    <row r="15" spans="1:102">
      <c r="A15" s="16" t="s">
        <v>121</v>
      </c>
      <c r="B15" s="17">
        <v>2015</v>
      </c>
      <c r="C15" s="16" t="s">
        <v>120</v>
      </c>
      <c r="D15">
        <v>31974</v>
      </c>
      <c r="E15">
        <v>5.1428348</v>
      </c>
      <c r="F15">
        <v>389686</v>
      </c>
      <c r="G15">
        <v>357</v>
      </c>
      <c r="H15">
        <v>220</v>
      </c>
      <c r="I15">
        <v>18</v>
      </c>
      <c r="J15">
        <v>17832</v>
      </c>
      <c r="K15">
        <v>30.270494</v>
      </c>
      <c r="L15">
        <v>991700</v>
      </c>
      <c r="M15">
        <v>7705</v>
      </c>
      <c r="N15">
        <v>206134</v>
      </c>
      <c r="O15" s="89"/>
      <c r="P15" s="90">
        <f t="shared" ref="P15:U15" si="130">(D15-MIN(D$12:D$21))/(MAX(D$12:D$21)-MIN(D$12:D$21))+0.001</f>
        <v>0.974951369286386</v>
      </c>
      <c r="Q15" s="91">
        <f t="shared" si="130"/>
        <v>0.908308365318291</v>
      </c>
      <c r="R15" s="91">
        <f t="shared" si="130"/>
        <v>0.64909098657099</v>
      </c>
      <c r="S15" s="91">
        <f t="shared" si="130"/>
        <v>0.842530054644809</v>
      </c>
      <c r="T15" s="91">
        <f t="shared" si="130"/>
        <v>0.447009389671362</v>
      </c>
      <c r="U15" s="91">
        <f t="shared" si="130"/>
        <v>1.001</v>
      </c>
      <c r="V15" s="91" cm="1">
        <f t="array" ref="V15">(MAX(J$12:J$21-J15)/(MAX(J$12:J$21)-MIN(J$12:J$21))+0.001)</f>
        <v>0.0462115112439063</v>
      </c>
      <c r="W15" s="91" cm="1">
        <f t="array" ref="W15">(MAX(K$12:K$21-K15)/(MAX(K$12:K$21)-MIN(K$12:K$21))+0.001)</f>
        <v>0.398910961048251</v>
      </c>
      <c r="X15" s="91">
        <f t="shared" ref="X15:Z15" si="131">(L15-MIN(L$12:L$21))/(MAX(L$12:L$21)-MIN(L$12:L$21))+0.001</f>
        <v>0.36675185893896</v>
      </c>
      <c r="Y15" s="91">
        <f t="shared" si="131"/>
        <v>0.470601013299557</v>
      </c>
      <c r="Z15" s="91">
        <f t="shared" si="131"/>
        <v>0.528456153965544</v>
      </c>
      <c r="AA15" s="89"/>
      <c r="AB15" s="89">
        <f t="shared" ref="AB15:AL15" si="132">P15/SUM(P$12:P$21)</f>
        <v>0.110560014933627</v>
      </c>
      <c r="AC15" s="89">
        <f t="shared" si="132"/>
        <v>0.165325921673491</v>
      </c>
      <c r="AD15" s="89">
        <f t="shared" si="132"/>
        <v>0.10520506858389</v>
      </c>
      <c r="AE15" s="89">
        <f t="shared" si="132"/>
        <v>0.141669346613619</v>
      </c>
      <c r="AF15" s="89">
        <f t="shared" si="132"/>
        <v>0.0853828701586362</v>
      </c>
      <c r="AG15" s="89">
        <f t="shared" si="132"/>
        <v>0.133288948069241</v>
      </c>
      <c r="AH15" s="89">
        <f t="shared" si="132"/>
        <v>0.0202012292915384</v>
      </c>
      <c r="AI15" s="89">
        <f t="shared" si="132"/>
        <v>0.0805150000078401</v>
      </c>
      <c r="AJ15" s="89">
        <f t="shared" si="132"/>
        <v>0.065744022964979</v>
      </c>
      <c r="AK15" s="89">
        <f t="shared" si="132"/>
        <v>0.09007247457208</v>
      </c>
      <c r="AL15" s="89">
        <f t="shared" si="132"/>
        <v>0.0900708510672631</v>
      </c>
      <c r="AM15" s="89"/>
      <c r="AN15" s="89">
        <f t="shared" ref="AN15:AX15" si="133">AB15*LN(AB15)</f>
        <v>-0.243474909313684</v>
      </c>
      <c r="AO15" s="89">
        <f t="shared" si="133"/>
        <v>-0.297559623349936</v>
      </c>
      <c r="AP15" s="89">
        <f t="shared" si="133"/>
        <v>-0.236905381354395</v>
      </c>
      <c r="AQ15" s="89">
        <f t="shared" si="133"/>
        <v>-0.276858663876297</v>
      </c>
      <c r="AR15" s="89">
        <f t="shared" si="133"/>
        <v>-0.210093925521576</v>
      </c>
      <c r="AS15" s="89">
        <f t="shared" si="133"/>
        <v>-0.268608681945193</v>
      </c>
      <c r="AT15" s="89">
        <f t="shared" si="133"/>
        <v>-0.0788254354823932</v>
      </c>
      <c r="AU15" s="89">
        <f t="shared" si="133"/>
        <v>-0.20284238769779</v>
      </c>
      <c r="AV15" s="89">
        <f t="shared" si="133"/>
        <v>-0.178954344118988</v>
      </c>
      <c r="AW15" s="89">
        <f t="shared" si="133"/>
        <v>-0.216817115861088</v>
      </c>
      <c r="AX15" s="89">
        <f t="shared" si="133"/>
        <v>-0.216814831346818</v>
      </c>
      <c r="AY15" s="91" t="s">
        <v>183</v>
      </c>
      <c r="AZ15" s="77">
        <f t="shared" ref="AZ15:BB15" si="134">AZ14/(3-SUM($AZ13:$BB13))</f>
        <v>0.184233431474195</v>
      </c>
      <c r="BA15" s="77">
        <f t="shared" si="134"/>
        <v>0.59230170661287</v>
      </c>
      <c r="BB15" s="77">
        <f t="shared" si="134"/>
        <v>0.223464861912938</v>
      </c>
      <c r="BC15" s="77">
        <f t="shared" ref="BC15:BE15" si="135">BC14/(3-SUM($BC13:$BE13))</f>
        <v>0.291536416871424</v>
      </c>
      <c r="BD15" s="77">
        <f t="shared" si="135"/>
        <v>0.537654447937559</v>
      </c>
      <c r="BE15" s="77">
        <f t="shared" si="135"/>
        <v>0.170809135191018</v>
      </c>
      <c r="BF15" s="77">
        <f>BF14/(2-SUM($BF13:$BG13))</f>
        <v>0.673897088156332</v>
      </c>
      <c r="BG15" s="77">
        <f>BG14/(2-SUM($BF13:$BG13))</f>
        <v>0.326102911843669</v>
      </c>
      <c r="BH15" s="77">
        <f t="shared" ref="BH15:BJ15" si="136">BH14/(3-SUM($BH13:$BJ13))</f>
        <v>0.358579671292228</v>
      </c>
      <c r="BI15" s="77">
        <f t="shared" si="136"/>
        <v>0.36114944675729</v>
      </c>
      <c r="BJ15" s="77">
        <f t="shared" si="136"/>
        <v>0.280270881950482</v>
      </c>
      <c r="BK15" s="89"/>
      <c r="BL15" s="89">
        <f t="shared" ref="BL15:BV15" si="137">AZ$17*P15</f>
        <v>0.216795737664485</v>
      </c>
      <c r="BM15" s="89">
        <f t="shared" si="137"/>
        <v>0.556632905398917</v>
      </c>
      <c r="BN15" s="89">
        <f t="shared" si="137"/>
        <v>0.106977070232649</v>
      </c>
      <c r="BO15" s="89">
        <f t="shared" si="137"/>
        <v>0.156805057818111</v>
      </c>
      <c r="BP15" s="89">
        <f t="shared" si="137"/>
        <v>0.260302189281734</v>
      </c>
      <c r="BQ15" s="89">
        <f t="shared" si="137"/>
        <v>0.231800157348289</v>
      </c>
      <c r="BR15" s="89">
        <f t="shared" si="137"/>
        <v>0.0213473403387743</v>
      </c>
      <c r="BS15" s="89">
        <f t="shared" si="137"/>
        <v>0.21463462337519</v>
      </c>
      <c r="BT15" s="89">
        <f t="shared" si="137"/>
        <v>0.0858503255062229</v>
      </c>
      <c r="BU15" s="89">
        <f t="shared" si="137"/>
        <v>0.221750271271395</v>
      </c>
      <c r="BV15" s="89">
        <f t="shared" si="137"/>
        <v>0.15574163252031</v>
      </c>
      <c r="BW15" s="89"/>
      <c r="BX15" s="89">
        <f t="shared" si="8"/>
        <v>0.880405713296051</v>
      </c>
      <c r="BY15" s="89">
        <f t="shared" si="9"/>
        <v>0.648907404448134</v>
      </c>
      <c r="BZ15" s="89">
        <f t="shared" si="10"/>
        <v>0.235981963713964</v>
      </c>
      <c r="CA15" s="89">
        <f t="shared" si="11"/>
        <v>0.463342229297928</v>
      </c>
      <c r="CB15" s="89"/>
      <c r="CC15" s="89">
        <f t="shared" ref="CC15:CF15" si="138">BX15/SUM(BX$12:BX$21)</f>
        <v>0.138764291344825</v>
      </c>
      <c r="CD15" s="89">
        <f t="shared" si="138"/>
        <v>0.11008571704863</v>
      </c>
      <c r="CE15" s="89">
        <f t="shared" si="138"/>
        <v>0.0633932961991249</v>
      </c>
      <c r="CF15" s="89">
        <f t="shared" si="138"/>
        <v>0.0842925045261899</v>
      </c>
      <c r="CG15" s="89"/>
      <c r="CH15" s="89">
        <f t="shared" ref="CH15:CK15" si="139">CC15*LN(CC15)</f>
        <v>-0.27405649627218</v>
      </c>
      <c r="CI15" s="89">
        <f t="shared" si="139"/>
        <v>-0.242903691104655</v>
      </c>
      <c r="CJ15" s="89">
        <f t="shared" si="139"/>
        <v>-0.17486388828199</v>
      </c>
      <c r="CK15" s="89">
        <f t="shared" si="139"/>
        <v>-0.208494334832962</v>
      </c>
      <c r="CL15" s="91" t="s">
        <v>183</v>
      </c>
      <c r="CM15" s="89">
        <f t="shared" ref="CM15:CP15" si="140">CM14/(4-SUM($CM13:$CP13))</f>
        <v>0.104580146789544</v>
      </c>
      <c r="CN15" s="89">
        <f t="shared" si="140"/>
        <v>0.182607655890164</v>
      </c>
      <c r="CO15" s="89">
        <f t="shared" si="140"/>
        <v>0.4459953551602</v>
      </c>
      <c r="CP15" s="89">
        <f t="shared" si="140"/>
        <v>0.266816842160092</v>
      </c>
      <c r="CQ15" s="89"/>
      <c r="CR15" s="89">
        <f t="shared" ref="CR15:CU15" si="141">CM$17*BX15</f>
        <v>0.104754714689033</v>
      </c>
      <c r="CS15" s="89">
        <f t="shared" si="141"/>
        <v>0.0896435765098288</v>
      </c>
      <c r="CT15" s="89">
        <f t="shared" si="141"/>
        <v>0.0873029985237881</v>
      </c>
      <c r="CU15" s="89">
        <f t="shared" si="141"/>
        <v>0.172786696913131</v>
      </c>
      <c r="CV15" s="89">
        <f t="shared" si="16"/>
        <v>0.45448798663578</v>
      </c>
      <c r="CW15" s="89"/>
      <c r="CX15">
        <f t="shared" si="27"/>
        <v>0.0971991455994309</v>
      </c>
    </row>
    <row r="16" spans="1:102">
      <c r="A16" s="16" t="s">
        <v>121</v>
      </c>
      <c r="B16" s="17">
        <v>2016</v>
      </c>
      <c r="C16" s="16" t="s">
        <v>120</v>
      </c>
      <c r="D16">
        <v>32018</v>
      </c>
      <c r="E16">
        <v>4.9921919</v>
      </c>
      <c r="F16">
        <v>388553</v>
      </c>
      <c r="G16">
        <v>352</v>
      </c>
      <c r="H16">
        <v>250</v>
      </c>
      <c r="I16">
        <v>15</v>
      </c>
      <c r="J16">
        <v>17683</v>
      </c>
      <c r="K16">
        <v>24.492849</v>
      </c>
      <c r="L16">
        <v>1133900</v>
      </c>
      <c r="M16">
        <v>8375</v>
      </c>
      <c r="N16">
        <v>214168</v>
      </c>
      <c r="O16" s="89"/>
      <c r="P16" s="90">
        <f t="shared" ref="P16:U16" si="142">(D16-MIN(D$12:D$21))/(MAX(D$12:D$21)-MIN(D$12:D$21))+0.001</f>
        <v>0.977130342197791</v>
      </c>
      <c r="Q16" s="91">
        <f t="shared" si="142"/>
        <v>0.823268168736057</v>
      </c>
      <c r="R16" s="91">
        <f t="shared" si="142"/>
        <v>0.645474378904292</v>
      </c>
      <c r="S16" s="91">
        <f t="shared" si="142"/>
        <v>0.815207650273224</v>
      </c>
      <c r="T16" s="91">
        <f t="shared" si="142"/>
        <v>0.517431924882629</v>
      </c>
      <c r="U16" s="91">
        <f t="shared" si="142"/>
        <v>0.751</v>
      </c>
      <c r="V16" s="91" cm="1">
        <f t="array" ref="V16">(MAX(J$12:J$21-J16)/(MAX(J$12:J$21)-MIN(J$12:J$21))+0.001)</f>
        <v>0.0579271898097185</v>
      </c>
      <c r="W16" s="91" cm="1">
        <f t="array" ref="W16">(MAX(K$12:K$21-K16)/(MAX(K$12:K$21)-MIN(K$12:K$21))+0.001)</f>
        <v>0.709944674426263</v>
      </c>
      <c r="X16" s="91">
        <f t="shared" ref="X16:Z16" si="143">(L16-MIN(L$12:L$21))/(MAX(L$12:L$21)-MIN(L$12:L$21))+0.001</f>
        <v>0.549370940192893</v>
      </c>
      <c r="Y16" s="91">
        <f t="shared" si="143"/>
        <v>0.576680810639645</v>
      </c>
      <c r="Z16" s="91">
        <f t="shared" si="143"/>
        <v>0.653149619742356</v>
      </c>
      <c r="AA16" s="89"/>
      <c r="AB16" s="89">
        <f t="shared" ref="AB16:AL16" si="144">P16/SUM(P$12:P$21)</f>
        <v>0.110807111645539</v>
      </c>
      <c r="AC16" s="89">
        <f t="shared" si="144"/>
        <v>0.149847313949421</v>
      </c>
      <c r="AD16" s="89">
        <f t="shared" si="144"/>
        <v>0.104618886576301</v>
      </c>
      <c r="AE16" s="89">
        <f t="shared" si="144"/>
        <v>0.137075151838137</v>
      </c>
      <c r="AF16" s="89">
        <f t="shared" si="144"/>
        <v>0.0988342166384188</v>
      </c>
      <c r="AG16" s="89">
        <f t="shared" si="144"/>
        <v>0.1</v>
      </c>
      <c r="AH16" s="89">
        <f t="shared" si="144"/>
        <v>0.0253227044963803</v>
      </c>
      <c r="AI16" s="89">
        <f t="shared" si="144"/>
        <v>0.143293118135409</v>
      </c>
      <c r="AJ16" s="89">
        <f t="shared" si="144"/>
        <v>0.098480361661493</v>
      </c>
      <c r="AK16" s="89">
        <f t="shared" si="144"/>
        <v>0.110376021692673</v>
      </c>
      <c r="AL16" s="89">
        <f t="shared" si="144"/>
        <v>0.111323790409089</v>
      </c>
      <c r="AM16" s="89"/>
      <c r="AN16" s="89">
        <f t="shared" ref="AN16:AX16" si="145">AB16*LN(AB16)</f>
        <v>-0.243771692266458</v>
      </c>
      <c r="AO16" s="89">
        <f t="shared" si="145"/>
        <v>-0.284430942289014</v>
      </c>
      <c r="AP16" s="89">
        <f t="shared" si="145"/>
        <v>-0.236169936955816</v>
      </c>
      <c r="AQ16" s="89">
        <f t="shared" si="145"/>
        <v>-0.272399298831768</v>
      </c>
      <c r="AR16" s="89">
        <f t="shared" si="145"/>
        <v>-0.228733155455733</v>
      </c>
      <c r="AS16" s="89">
        <f t="shared" si="145"/>
        <v>-0.230258509299405</v>
      </c>
      <c r="AT16" s="89">
        <f t="shared" si="145"/>
        <v>-0.0930876259832446</v>
      </c>
      <c r="AU16" s="89">
        <f t="shared" si="145"/>
        <v>-0.278398893006379</v>
      </c>
      <c r="AV16" s="89">
        <f t="shared" si="145"/>
        <v>-0.22826744561266</v>
      </c>
      <c r="AW16" s="89">
        <f t="shared" si="145"/>
        <v>-0.243253560045988</v>
      </c>
      <c r="AX16" s="89">
        <f t="shared" si="145"/>
        <v>-0.244390485614667</v>
      </c>
      <c r="AY16" s="89" t="s">
        <v>184</v>
      </c>
      <c r="AZ16" s="92">
        <v>0.26049795615013</v>
      </c>
      <c r="BA16" s="92">
        <v>0.633345720302242</v>
      </c>
      <c r="BB16" s="92">
        <v>0.106156323547628</v>
      </c>
      <c r="BC16" s="92">
        <v>0.0806878306878307</v>
      </c>
      <c r="BD16" s="92">
        <v>0.626984126984127</v>
      </c>
      <c r="BE16" s="92">
        <v>0.292328042328042</v>
      </c>
      <c r="BF16" s="92">
        <v>0.25</v>
      </c>
      <c r="BG16" s="92">
        <v>0.75</v>
      </c>
      <c r="BH16" s="92">
        <v>0.10958605664488</v>
      </c>
      <c r="BI16" s="92">
        <v>0.581263616557734</v>
      </c>
      <c r="BJ16" s="92">
        <v>0.309150326797386</v>
      </c>
      <c r="BK16" s="89"/>
      <c r="BL16" s="89">
        <f t="shared" ref="BL16:BV16" si="146">AZ$17*P16</f>
        <v>0.217280266487727</v>
      </c>
      <c r="BM16" s="89">
        <f t="shared" si="146"/>
        <v>0.504518256336232</v>
      </c>
      <c r="BN16" s="89">
        <f t="shared" si="146"/>
        <v>0.106381014979428</v>
      </c>
      <c r="BO16" s="89">
        <f t="shared" si="146"/>
        <v>0.151720027113749</v>
      </c>
      <c r="BP16" s="89">
        <f t="shared" si="146"/>
        <v>0.301310589807145</v>
      </c>
      <c r="BQ16" s="89">
        <f t="shared" si="146"/>
        <v>0.173908010158407</v>
      </c>
      <c r="BR16" s="89">
        <f t="shared" si="146"/>
        <v>0.026759380995139</v>
      </c>
      <c r="BS16" s="89">
        <f t="shared" si="146"/>
        <v>0.381986765699003</v>
      </c>
      <c r="BT16" s="89">
        <f t="shared" si="146"/>
        <v>0.12859832306145</v>
      </c>
      <c r="BU16" s="89">
        <f t="shared" si="146"/>
        <v>0.271735764654949</v>
      </c>
      <c r="BV16" s="89">
        <f t="shared" si="146"/>
        <v>0.192490119180875</v>
      </c>
      <c r="BW16" s="89"/>
      <c r="BX16" s="89">
        <f t="shared" si="8"/>
        <v>0.828179537803387</v>
      </c>
      <c r="BY16" s="89">
        <f t="shared" si="9"/>
        <v>0.626938627079301</v>
      </c>
      <c r="BZ16" s="89">
        <f t="shared" si="10"/>
        <v>0.408746146694142</v>
      </c>
      <c r="CA16" s="89">
        <f t="shared" si="11"/>
        <v>0.592824206897274</v>
      </c>
      <c r="CB16" s="89"/>
      <c r="CC16" s="89">
        <f t="shared" ref="CC16:CF16" si="147">BX16/SUM(BX$12:BX$21)</f>
        <v>0.130532713422916</v>
      </c>
      <c r="CD16" s="89">
        <f t="shared" si="147"/>
        <v>0.106358762181492</v>
      </c>
      <c r="CE16" s="89">
        <f t="shared" si="147"/>
        <v>0.109804008492109</v>
      </c>
      <c r="CF16" s="89">
        <f t="shared" si="147"/>
        <v>0.107848225314668</v>
      </c>
      <c r="CG16" s="89"/>
      <c r="CH16" s="89">
        <f t="shared" ref="CH16:CK16" si="148">CC16*LN(CC16)</f>
        <v>-0.265781757319089</v>
      </c>
      <c r="CI16" s="89">
        <f t="shared" si="148"/>
        <v>-0.238343322744898</v>
      </c>
      <c r="CJ16" s="89">
        <f t="shared" si="148"/>
        <v>-0.242563450113352</v>
      </c>
      <c r="CK16" s="89">
        <f t="shared" si="148"/>
        <v>-0.240181272199768</v>
      </c>
      <c r="CL16" s="89" t="s">
        <v>184</v>
      </c>
      <c r="CM16" s="92">
        <v>0.133389037433155</v>
      </c>
      <c r="CN16" s="92">
        <v>0.0936831550802139</v>
      </c>
      <c r="CO16" s="92">
        <v>0.293917112299465</v>
      </c>
      <c r="CP16" s="92">
        <v>0.479010695187166</v>
      </c>
      <c r="CQ16" s="89"/>
      <c r="CR16" s="89">
        <f t="shared" ref="CR16:CU16" si="149">CM$17*BX16</f>
        <v>0.0985406045005022</v>
      </c>
      <c r="CS16" s="89">
        <f t="shared" si="149"/>
        <v>0.0866086908521976</v>
      </c>
      <c r="CT16" s="89">
        <f t="shared" si="149"/>
        <v>0.151218184982547</v>
      </c>
      <c r="CU16" s="89">
        <f t="shared" si="149"/>
        <v>0.221072309155018</v>
      </c>
      <c r="CV16" s="89">
        <f t="shared" si="16"/>
        <v>0.557439789490264</v>
      </c>
      <c r="CW16" s="89"/>
      <c r="CX16">
        <f t="shared" si="27"/>
        <v>0.124879394741525</v>
      </c>
    </row>
    <row r="17" spans="1:102">
      <c r="A17" s="16" t="s">
        <v>121</v>
      </c>
      <c r="B17" s="17">
        <v>2017</v>
      </c>
      <c r="C17" s="16" t="s">
        <v>120</v>
      </c>
      <c r="D17">
        <v>32140</v>
      </c>
      <c r="E17">
        <v>3.8522713</v>
      </c>
      <c r="F17">
        <v>376736</v>
      </c>
      <c r="G17">
        <v>386</v>
      </c>
      <c r="H17">
        <v>298</v>
      </c>
      <c r="I17">
        <v>15</v>
      </c>
      <c r="J17">
        <v>16908</v>
      </c>
      <c r="K17">
        <v>24.897797</v>
      </c>
      <c r="L17">
        <v>1367000</v>
      </c>
      <c r="M17">
        <v>9045</v>
      </c>
      <c r="N17">
        <v>218820</v>
      </c>
      <c r="O17" s="89"/>
      <c r="P17" s="90">
        <f t="shared" ref="P17:U17" si="150">(D17-MIN(D$12:D$21))/(MAX(D$12:D$21)-MIN(D$12:D$21))+0.001</f>
        <v>0.983172039815778</v>
      </c>
      <c r="Q17" s="91">
        <f t="shared" si="150"/>
        <v>0.179765740728248</v>
      </c>
      <c r="R17" s="91">
        <f t="shared" si="150"/>
        <v>0.607753767432655</v>
      </c>
      <c r="S17" s="91">
        <f t="shared" si="150"/>
        <v>1.001</v>
      </c>
      <c r="T17" s="91">
        <f t="shared" si="150"/>
        <v>0.630107981220657</v>
      </c>
      <c r="U17" s="91">
        <f t="shared" si="150"/>
        <v>0.751</v>
      </c>
      <c r="V17" s="91" cm="1">
        <f t="array" ref="V17">(MAX(J$12:J$21-J17)/(MAX(J$12:J$21)-MIN(J$12:J$21))+0.001)</f>
        <v>0.118864444094983</v>
      </c>
      <c r="W17" s="91" cm="1">
        <f t="array" ref="W17">(MAX(K$12:K$21-K17)/(MAX(K$12:K$21)-MIN(K$12:K$21))+0.001)</f>
        <v>0.688144705725348</v>
      </c>
      <c r="X17" s="91">
        <f t="shared" ref="X17:Z17" si="151">(L17-MIN(L$12:L$21))/(MAX(L$12:L$21)-MIN(L$12:L$21))+0.001</f>
        <v>0.848727535412948</v>
      </c>
      <c r="Y17" s="91">
        <f t="shared" si="151"/>
        <v>0.682760607979734</v>
      </c>
      <c r="Z17" s="91">
        <f t="shared" si="151"/>
        <v>0.725352009933261</v>
      </c>
      <c r="AA17" s="89"/>
      <c r="AB17" s="89">
        <f t="shared" ref="AB17:AL17" si="152">P17/SUM(P$12:P$21)</f>
        <v>0.111492243437659</v>
      </c>
      <c r="AC17" s="89">
        <f t="shared" si="152"/>
        <v>0.0327200958463054</v>
      </c>
      <c r="AD17" s="89">
        <f t="shared" si="152"/>
        <v>0.098505106537752</v>
      </c>
      <c r="AE17" s="89">
        <f t="shared" si="152"/>
        <v>0.168315676311413</v>
      </c>
      <c r="AF17" s="89">
        <f t="shared" si="152"/>
        <v>0.120356371006071</v>
      </c>
      <c r="AG17" s="89">
        <f t="shared" si="152"/>
        <v>0.1</v>
      </c>
      <c r="AH17" s="89">
        <f t="shared" si="152"/>
        <v>0.0519612500249199</v>
      </c>
      <c r="AI17" s="89">
        <f t="shared" si="152"/>
        <v>0.138893077395709</v>
      </c>
      <c r="AJ17" s="89">
        <f t="shared" si="152"/>
        <v>0.152143094081728</v>
      </c>
      <c r="AK17" s="89">
        <f t="shared" si="152"/>
        <v>0.130679568813267</v>
      </c>
      <c r="AL17" s="89">
        <f t="shared" si="152"/>
        <v>0.123630072935622</v>
      </c>
      <c r="AM17" s="89"/>
      <c r="AN17" s="89">
        <f t="shared" ref="AN17:AX17" si="153">AB17*LN(AB17)</f>
        <v>-0.244591712204837</v>
      </c>
      <c r="AO17" s="89">
        <f t="shared" si="153"/>
        <v>-0.111895065990097</v>
      </c>
      <c r="AP17" s="89">
        <f t="shared" si="153"/>
        <v>-0.228300053730151</v>
      </c>
      <c r="AQ17" s="89">
        <f t="shared" si="153"/>
        <v>-0.299924066279262</v>
      </c>
      <c r="AR17" s="89">
        <f t="shared" si="153"/>
        <v>-0.254830325142637</v>
      </c>
      <c r="AS17" s="89">
        <f t="shared" si="153"/>
        <v>-0.230258509299405</v>
      </c>
      <c r="AT17" s="89">
        <f t="shared" si="153"/>
        <v>-0.153662771924957</v>
      </c>
      <c r="AU17" s="89">
        <f t="shared" si="153"/>
        <v>-0.274182000162699</v>
      </c>
      <c r="AV17" s="89">
        <f t="shared" si="153"/>
        <v>-0.286475373149668</v>
      </c>
      <c r="AW17" s="89">
        <f t="shared" si="153"/>
        <v>-0.265933836222562</v>
      </c>
      <c r="AX17" s="89">
        <f t="shared" si="153"/>
        <v>-0.258443902152319</v>
      </c>
      <c r="AY17" s="89" t="s">
        <v>185</v>
      </c>
      <c r="AZ17" s="89">
        <f t="shared" ref="AZ17:BJ17" si="154">AVERAGE(AZ15:AZ16)</f>
        <v>0.222365693812162</v>
      </c>
      <c r="BA17" s="89">
        <f t="shared" si="154"/>
        <v>0.612823713457556</v>
      </c>
      <c r="BB17" s="89">
        <f t="shared" si="154"/>
        <v>0.164810592730283</v>
      </c>
      <c r="BC17" s="89">
        <f t="shared" si="154"/>
        <v>0.186112123779627</v>
      </c>
      <c r="BD17" s="89">
        <f t="shared" si="154"/>
        <v>0.582319287460843</v>
      </c>
      <c r="BE17" s="89">
        <f t="shared" si="154"/>
        <v>0.23156858875953</v>
      </c>
      <c r="BF17" s="89">
        <f t="shared" si="154"/>
        <v>0.461948544078166</v>
      </c>
      <c r="BG17" s="89">
        <f t="shared" si="154"/>
        <v>0.538051455921834</v>
      </c>
      <c r="BH17" s="89">
        <f t="shared" si="154"/>
        <v>0.234082863968554</v>
      </c>
      <c r="BI17" s="89">
        <f t="shared" si="154"/>
        <v>0.471206531657512</v>
      </c>
      <c r="BJ17" s="89">
        <f t="shared" si="154"/>
        <v>0.294710604373934</v>
      </c>
      <c r="BK17" s="89"/>
      <c r="BL17" s="89">
        <f t="shared" ref="BL17:BV17" si="155">AZ$17*P17</f>
        <v>0.218623732770354</v>
      </c>
      <c r="BM17" s="89">
        <f t="shared" si="155"/>
        <v>0.110164708785533</v>
      </c>
      <c r="BN17" s="89">
        <f t="shared" si="155"/>
        <v>0.100164258644639</v>
      </c>
      <c r="BO17" s="89">
        <f t="shared" si="155"/>
        <v>0.186298235903407</v>
      </c>
      <c r="BP17" s="89">
        <f t="shared" si="155"/>
        <v>0.366924030647803</v>
      </c>
      <c r="BQ17" s="89">
        <f t="shared" si="155"/>
        <v>0.173908010158407</v>
      </c>
      <c r="BR17" s="89">
        <f t="shared" si="155"/>
        <v>0.0549092568923379</v>
      </c>
      <c r="BS17" s="89">
        <f t="shared" si="155"/>
        <v>0.370257260800426</v>
      </c>
      <c r="BT17" s="89">
        <f t="shared" si="155"/>
        <v>0.198672572218435</v>
      </c>
      <c r="BU17" s="89">
        <f t="shared" si="155"/>
        <v>0.321721258038505</v>
      </c>
      <c r="BV17" s="89">
        <f t="shared" si="155"/>
        <v>0.213768929231279</v>
      </c>
      <c r="BW17" s="89"/>
      <c r="BX17" s="89">
        <f t="shared" si="8"/>
        <v>0.428952700200526</v>
      </c>
      <c r="BY17" s="89">
        <f t="shared" si="9"/>
        <v>0.727130276709617</v>
      </c>
      <c r="BZ17" s="89">
        <f t="shared" si="10"/>
        <v>0.425166517692764</v>
      </c>
      <c r="CA17" s="89">
        <f t="shared" si="11"/>
        <v>0.734162759488219</v>
      </c>
      <c r="CB17" s="89"/>
      <c r="CC17" s="89">
        <f t="shared" ref="CC17:CF17" si="156">BX17/SUM(BX$12:BX$21)</f>
        <v>0.0676089631914502</v>
      </c>
      <c r="CD17" s="89">
        <f t="shared" si="156"/>
        <v>0.123356055657005</v>
      </c>
      <c r="CE17" s="89">
        <f t="shared" si="156"/>
        <v>0.114215114434413</v>
      </c>
      <c r="CF17" s="89">
        <f t="shared" si="156"/>
        <v>0.133560927137788</v>
      </c>
      <c r="CG17" s="89"/>
      <c r="CH17" s="89">
        <f t="shared" ref="CH17:CK17" si="157">CC17*LN(CC17)</f>
        <v>-0.182139541577448</v>
      </c>
      <c r="CI17" s="89">
        <f t="shared" si="157"/>
        <v>-0.258144792977456</v>
      </c>
      <c r="CJ17" s="89">
        <f t="shared" si="157"/>
        <v>-0.247809294642418</v>
      </c>
      <c r="CK17" s="89">
        <f t="shared" si="157"/>
        <v>-0.268884527576304</v>
      </c>
      <c r="CL17" s="89" t="s">
        <v>185</v>
      </c>
      <c r="CM17" s="89">
        <f t="shared" ref="CM17:CP17" si="158">AVERAGE(CM15:CM16)</f>
        <v>0.11898459211135</v>
      </c>
      <c r="CN17" s="89">
        <f t="shared" si="158"/>
        <v>0.138145405485189</v>
      </c>
      <c r="CO17" s="89">
        <f t="shared" si="158"/>
        <v>0.369956233729833</v>
      </c>
      <c r="CP17" s="89">
        <f t="shared" si="158"/>
        <v>0.372913768673629</v>
      </c>
      <c r="CQ17" s="89"/>
      <c r="CR17" s="89">
        <f t="shared" ref="CR17:CU17" si="159">CM$17*BX17</f>
        <v>0.0510387620684217</v>
      </c>
      <c r="CS17" s="89">
        <f t="shared" si="159"/>
        <v>0.100449706916608</v>
      </c>
      <c r="CT17" s="89">
        <f t="shared" si="159"/>
        <v>0.157293003593643</v>
      </c>
      <c r="CU17" s="89">
        <f t="shared" si="159"/>
        <v>0.273779401460583</v>
      </c>
      <c r="CV17" s="89">
        <f t="shared" si="16"/>
        <v>0.582560874039255</v>
      </c>
      <c r="CW17" s="89"/>
      <c r="CX17">
        <f t="shared" si="27"/>
        <v>0.128871355255125</v>
      </c>
    </row>
    <row r="18" spans="1:102">
      <c r="A18" s="16" t="s">
        <v>121</v>
      </c>
      <c r="B18" s="17">
        <v>2018</v>
      </c>
      <c r="C18" s="16" t="s">
        <v>120</v>
      </c>
      <c r="D18">
        <v>32260</v>
      </c>
      <c r="E18">
        <v>3.7467142</v>
      </c>
      <c r="F18">
        <v>417801</v>
      </c>
      <c r="G18">
        <v>358</v>
      </c>
      <c r="H18">
        <v>346</v>
      </c>
      <c r="I18">
        <v>15</v>
      </c>
      <c r="J18">
        <v>16790</v>
      </c>
      <c r="K18">
        <v>22.960636</v>
      </c>
      <c r="L18">
        <v>1406450</v>
      </c>
      <c r="M18">
        <v>9715</v>
      </c>
      <c r="N18">
        <v>210290</v>
      </c>
      <c r="O18" s="89"/>
      <c r="P18" s="90">
        <f t="shared" ref="P18:U18" si="160">(D18-MIN(D$12:D$21))/(MAX(D$12:D$21)-MIN(D$12:D$21))+0.001</f>
        <v>0.989114693210518</v>
      </c>
      <c r="Q18" s="91">
        <f t="shared" si="160"/>
        <v>0.120177160485499</v>
      </c>
      <c r="R18" s="91">
        <f t="shared" si="160"/>
        <v>0.738835844955104</v>
      </c>
      <c r="S18" s="91">
        <f t="shared" si="160"/>
        <v>0.847994535519126</v>
      </c>
      <c r="T18" s="91">
        <f t="shared" si="160"/>
        <v>0.742784037558685</v>
      </c>
      <c r="U18" s="91">
        <f t="shared" si="160"/>
        <v>0.751</v>
      </c>
      <c r="V18" s="91" cm="1">
        <f t="array" ref="V18">(MAX(J$12:J$21-J18)/(MAX(J$12:J$21)-MIN(J$12:J$21))+0.001)</f>
        <v>0.128142632489385</v>
      </c>
      <c r="W18" s="91" cm="1">
        <f t="array" ref="W18">(MAX(K$12:K$21-K18)/(MAX(K$12:K$21)-MIN(K$12:K$21))+0.001)</f>
        <v>0.792429821761563</v>
      </c>
      <c r="X18" s="91">
        <f t="shared" ref="X18:Z18" si="161">(L18-MIN(L$12:L$21))/(MAX(L$12:L$21)-MIN(L$12:L$21))+0.001</f>
        <v>0.899390845929598</v>
      </c>
      <c r="Y18" s="91">
        <f t="shared" si="161"/>
        <v>0.788840405319823</v>
      </c>
      <c r="Z18" s="91">
        <f t="shared" si="161"/>
        <v>0.592960266956387</v>
      </c>
      <c r="AA18" s="89"/>
      <c r="AB18" s="89">
        <f t="shared" ref="AB18:AL18" si="162">P18/SUM(P$12:P$21)</f>
        <v>0.112166143561056</v>
      </c>
      <c r="AC18" s="89">
        <f t="shared" si="162"/>
        <v>0.0218740689615974</v>
      </c>
      <c r="AD18" s="89">
        <f t="shared" si="162"/>
        <v>0.119750970740428</v>
      </c>
      <c r="AE18" s="89">
        <f t="shared" si="162"/>
        <v>0.142588185568715</v>
      </c>
      <c r="AF18" s="89">
        <f t="shared" si="162"/>
        <v>0.141878525373723</v>
      </c>
      <c r="AG18" s="89">
        <f t="shared" si="162"/>
        <v>0.1</v>
      </c>
      <c r="AH18" s="89">
        <f t="shared" si="162"/>
        <v>0.0560171834086202</v>
      </c>
      <c r="AI18" s="89">
        <f t="shared" si="162"/>
        <v>0.159941674547338</v>
      </c>
      <c r="AJ18" s="89">
        <f t="shared" si="162"/>
        <v>0.161225010829812</v>
      </c>
      <c r="AK18" s="89">
        <f t="shared" si="162"/>
        <v>0.15098311593386</v>
      </c>
      <c r="AL18" s="89">
        <f t="shared" si="162"/>
        <v>0.101065027804209</v>
      </c>
      <c r="AM18" s="89"/>
      <c r="AN18" s="89">
        <f t="shared" ref="AN18:AX18" si="163">AB18*LN(AB18)</f>
        <v>-0.245394181785692</v>
      </c>
      <c r="AO18" s="89">
        <f t="shared" si="163"/>
        <v>-0.0836126094797041</v>
      </c>
      <c r="AP18" s="89">
        <f t="shared" si="163"/>
        <v>-0.254152387367916</v>
      </c>
      <c r="AQ18" s="89">
        <f t="shared" si="163"/>
        <v>-0.277732501379854</v>
      </c>
      <c r="AR18" s="89">
        <f t="shared" si="163"/>
        <v>-0.277058120338283</v>
      </c>
      <c r="AS18" s="89">
        <f t="shared" si="163"/>
        <v>-0.230258509299405</v>
      </c>
      <c r="AT18" s="89">
        <f t="shared" si="163"/>
        <v>-0.161446944415811</v>
      </c>
      <c r="AU18" s="89">
        <f t="shared" si="163"/>
        <v>-0.293164462876879</v>
      </c>
      <c r="AV18" s="89">
        <f t="shared" si="163"/>
        <v>-0.294228277896066</v>
      </c>
      <c r="AW18" s="89">
        <f t="shared" si="163"/>
        <v>-0.285446755977006</v>
      </c>
      <c r="AX18" s="89">
        <f t="shared" si="163"/>
        <v>-0.231640147247208</v>
      </c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>
        <f t="shared" ref="BL18:BV18" si="164">AZ$17*P18</f>
        <v>0.219945175015561</v>
      </c>
      <c r="BM18" s="89">
        <f t="shared" si="164"/>
        <v>0.0736474137615081</v>
      </c>
      <c r="BN18" s="89">
        <f t="shared" si="164"/>
        <v>0.12176797353743</v>
      </c>
      <c r="BO18" s="89">
        <f t="shared" si="164"/>
        <v>0.157822063958983</v>
      </c>
      <c r="BP18" s="89">
        <f t="shared" si="164"/>
        <v>0.432537471488462</v>
      </c>
      <c r="BQ18" s="89">
        <f t="shared" si="164"/>
        <v>0.173908010158407</v>
      </c>
      <c r="BR18" s="89">
        <f t="shared" si="164"/>
        <v>0.0591953025128149</v>
      </c>
      <c r="BS18" s="89">
        <f t="shared" si="164"/>
        <v>0.426368019314689</v>
      </c>
      <c r="BT18" s="89">
        <f t="shared" si="164"/>
        <v>0.210531985042301</v>
      </c>
      <c r="BU18" s="89">
        <f t="shared" si="164"/>
        <v>0.37170675142206</v>
      </c>
      <c r="BV18" s="89">
        <f t="shared" si="164"/>
        <v>0.174751678644446</v>
      </c>
      <c r="BW18" s="89"/>
      <c r="BX18" s="89">
        <f t="shared" si="8"/>
        <v>0.415360562314499</v>
      </c>
      <c r="BY18" s="89">
        <f t="shared" si="9"/>
        <v>0.764267545605852</v>
      </c>
      <c r="BZ18" s="89">
        <f t="shared" si="10"/>
        <v>0.485563321827504</v>
      </c>
      <c r="CA18" s="89">
        <f t="shared" si="11"/>
        <v>0.756990415108806</v>
      </c>
      <c r="CB18" s="89"/>
      <c r="CC18" s="89">
        <f t="shared" ref="CC18:CF18" si="165">BX18/SUM(BX$12:BX$21)</f>
        <v>0.0654666515808696</v>
      </c>
      <c r="CD18" s="89">
        <f t="shared" si="165"/>
        <v>0.129656311822439</v>
      </c>
      <c r="CE18" s="89">
        <f t="shared" si="165"/>
        <v>0.130439881928233</v>
      </c>
      <c r="CF18" s="89">
        <f t="shared" si="165"/>
        <v>0.137713797614619</v>
      </c>
      <c r="CG18" s="89"/>
      <c r="CH18" s="89">
        <f t="shared" ref="CH18:CK18" si="166">CC18*LN(CC18)</f>
        <v>-0.178476128401264</v>
      </c>
      <c r="CI18" s="89">
        <f t="shared" si="166"/>
        <v>-0.264870741393034</v>
      </c>
      <c r="CJ18" s="89">
        <f t="shared" si="166"/>
        <v>-0.265685538674467</v>
      </c>
      <c r="CK18" s="89">
        <f t="shared" si="166"/>
        <v>-0.273028301065534</v>
      </c>
      <c r="CL18" s="89"/>
      <c r="CM18" s="89"/>
      <c r="CN18" s="89"/>
      <c r="CO18" s="89"/>
      <c r="CP18" s="89"/>
      <c r="CQ18" s="89"/>
      <c r="CR18" s="89">
        <f t="shared" ref="CR18:CU18" si="167">CM$17*BX18</f>
        <v>0.0494215070861316</v>
      </c>
      <c r="CS18" s="89">
        <f t="shared" si="167"/>
        <v>0.10558004998689</v>
      </c>
      <c r="CT18" s="89">
        <f t="shared" si="167"/>
        <v>0.17963717778065</v>
      </c>
      <c r="CU18" s="89">
        <f t="shared" si="167"/>
        <v>0.28229214854804</v>
      </c>
      <c r="CV18" s="89">
        <f t="shared" si="16"/>
        <v>0.616930883401711</v>
      </c>
      <c r="CW18" s="89"/>
      <c r="CX18">
        <f t="shared" si="27"/>
        <v>0.14260861388377</v>
      </c>
    </row>
    <row r="19" spans="1:102">
      <c r="A19" s="16" t="s">
        <v>121</v>
      </c>
      <c r="B19" s="17">
        <v>2019</v>
      </c>
      <c r="C19" s="16" t="s">
        <v>120</v>
      </c>
      <c r="D19">
        <v>32380</v>
      </c>
      <c r="E19">
        <v>3.6411571</v>
      </c>
      <c r="F19">
        <v>458866</v>
      </c>
      <c r="G19">
        <v>270</v>
      </c>
      <c r="H19">
        <v>394</v>
      </c>
      <c r="I19">
        <v>16</v>
      </c>
      <c r="J19">
        <v>14400</v>
      </c>
      <c r="K19">
        <v>21.023476</v>
      </c>
      <c r="L19">
        <v>1485570</v>
      </c>
      <c r="M19">
        <v>10385</v>
      </c>
      <c r="N19">
        <v>227170</v>
      </c>
      <c r="O19" s="89"/>
      <c r="P19" s="90">
        <f t="shared" ref="P19:U19" si="168">(D19-MIN(D$12:D$21))/(MAX(D$12:D$21)-MIN(D$12:D$21))+0.001</f>
        <v>0.995057346605259</v>
      </c>
      <c r="Q19" s="91">
        <f t="shared" si="168"/>
        <v>0.0605885802427494</v>
      </c>
      <c r="R19" s="91">
        <f t="shared" si="168"/>
        <v>0.869917922477552</v>
      </c>
      <c r="S19" s="91">
        <f t="shared" si="168"/>
        <v>0.367120218579235</v>
      </c>
      <c r="T19" s="91">
        <f t="shared" si="168"/>
        <v>0.855460093896714</v>
      </c>
      <c r="U19" s="91">
        <f t="shared" si="168"/>
        <v>0.834333333333333</v>
      </c>
      <c r="V19" s="91" cm="1">
        <f t="array" ref="V19">(MAX(J$12:J$21-J19)/(MAX(J$12:J$21)-MIN(J$12:J$21))+0.001)</f>
        <v>0.316065261833622</v>
      </c>
      <c r="W19" s="91" cm="1">
        <f t="array" ref="W19">(MAX(K$12:K$21-K19)/(MAX(K$12:K$21)-MIN(K$12:K$21))+0.001)</f>
        <v>0.896714883963784</v>
      </c>
      <c r="X19" s="91">
        <f t="shared" ref="X19:Z19" si="169">(L19-MIN(L$12:L$21))/(MAX(L$12:L$21)-MIN(L$12:L$21))+0.001</f>
        <v>1.001</v>
      </c>
      <c r="Y19" s="91">
        <f t="shared" si="169"/>
        <v>0.894920202659911</v>
      </c>
      <c r="Z19" s="91">
        <f t="shared" si="169"/>
        <v>0.85495002328108</v>
      </c>
      <c r="AA19" s="89"/>
      <c r="AB19" s="89">
        <f t="shared" ref="AB19:AL19" si="170">P19/SUM(P$12:P$21)</f>
        <v>0.112840043684452</v>
      </c>
      <c r="AC19" s="89">
        <f t="shared" si="170"/>
        <v>0.0110280420768895</v>
      </c>
      <c r="AD19" s="89">
        <f t="shared" si="170"/>
        <v>0.140996834943103</v>
      </c>
      <c r="AE19" s="89">
        <f t="shared" si="170"/>
        <v>0.0617303575202374</v>
      </c>
      <c r="AF19" s="89">
        <f t="shared" si="170"/>
        <v>0.163400679741375</v>
      </c>
      <c r="AG19" s="89">
        <f t="shared" si="170"/>
        <v>0.11109631602308</v>
      </c>
      <c r="AH19" s="89">
        <f t="shared" si="170"/>
        <v>0.138167020586955</v>
      </c>
      <c r="AI19" s="89">
        <f t="shared" si="170"/>
        <v>0.180990260833273</v>
      </c>
      <c r="AJ19" s="89">
        <f t="shared" si="170"/>
        <v>0.179439491263484</v>
      </c>
      <c r="AK19" s="89">
        <f t="shared" si="170"/>
        <v>0.171286663054454</v>
      </c>
      <c r="AL19" s="89">
        <f t="shared" si="170"/>
        <v>0.145718950643395</v>
      </c>
      <c r="AM19" s="89"/>
      <c r="AN19" s="89">
        <f t="shared" ref="AN19:AX19" si="171">AB19*LN(AB19)</f>
        <v>-0.246192602514602</v>
      </c>
      <c r="AO19" s="89">
        <f t="shared" si="171"/>
        <v>-0.049706848118972</v>
      </c>
      <c r="AP19" s="89">
        <f t="shared" si="171"/>
        <v>-0.276215314482667</v>
      </c>
      <c r="AQ19" s="89">
        <f t="shared" si="171"/>
        <v>-0.171917777191549</v>
      </c>
      <c r="AR19" s="89">
        <f t="shared" si="171"/>
        <v>-0.296008491022773</v>
      </c>
      <c r="AS19" s="89">
        <f t="shared" si="171"/>
        <v>-0.244118350120385</v>
      </c>
      <c r="AT19" s="89">
        <f t="shared" si="171"/>
        <v>-0.273472882868287</v>
      </c>
      <c r="AU19" s="89">
        <f t="shared" si="171"/>
        <v>-0.3093688349903</v>
      </c>
      <c r="AV19" s="89">
        <f t="shared" si="171"/>
        <v>-0.308262192690936</v>
      </c>
      <c r="AW19" s="89">
        <f t="shared" si="171"/>
        <v>-0.302221054591459</v>
      </c>
      <c r="AX19" s="89">
        <f t="shared" si="171"/>
        <v>-0.28066570189331</v>
      </c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>
        <f t="shared" ref="BL19:BV19" si="172">AZ$17*P19</f>
        <v>0.221266617260768</v>
      </c>
      <c r="BM19" s="89">
        <f t="shared" si="172"/>
        <v>0.0371301187374828</v>
      </c>
      <c r="BN19" s="89">
        <f t="shared" si="172"/>
        <v>0.143371688430222</v>
      </c>
      <c r="BO19" s="89">
        <f t="shared" si="172"/>
        <v>0.0683255235622224</v>
      </c>
      <c r="BP19" s="89">
        <f t="shared" si="172"/>
        <v>0.49815091232912</v>
      </c>
      <c r="BQ19" s="89">
        <f t="shared" si="172"/>
        <v>0.193205392555034</v>
      </c>
      <c r="BR19" s="89">
        <f t="shared" si="172"/>
        <v>0.146005887537726</v>
      </c>
      <c r="BS19" s="89">
        <f t="shared" si="172"/>
        <v>0.482478748863493</v>
      </c>
      <c r="BT19" s="89">
        <f t="shared" si="172"/>
        <v>0.234316946832522</v>
      </c>
      <c r="BU19" s="89">
        <f t="shared" si="172"/>
        <v>0.421692244805614</v>
      </c>
      <c r="BV19" s="89">
        <f t="shared" si="172"/>
        <v>0.251962838070676</v>
      </c>
      <c r="BW19" s="89"/>
      <c r="BX19" s="89">
        <f t="shared" si="8"/>
        <v>0.401768424428472</v>
      </c>
      <c r="BY19" s="89">
        <f t="shared" si="9"/>
        <v>0.759681828446377</v>
      </c>
      <c r="BZ19" s="89">
        <f t="shared" si="10"/>
        <v>0.628484636401219</v>
      </c>
      <c r="CA19" s="89">
        <f t="shared" si="11"/>
        <v>0.907972029708813</v>
      </c>
      <c r="CB19" s="89"/>
      <c r="CC19" s="89">
        <f t="shared" ref="CC19:CF19" si="173">BX19/SUM(BX$12:BX$21)</f>
        <v>0.0633243399702889</v>
      </c>
      <c r="CD19" s="89">
        <f t="shared" si="173"/>
        <v>0.128878354970317</v>
      </c>
      <c r="CE19" s="89">
        <f t="shared" si="173"/>
        <v>0.168833719683231</v>
      </c>
      <c r="CF19" s="89">
        <f t="shared" si="173"/>
        <v>0.1651807920462</v>
      </c>
      <c r="CG19" s="89"/>
      <c r="CH19" s="89">
        <f t="shared" ref="CH19:CK19" si="174">CC19*LN(CC19)</f>
        <v>-0.174742598327682</v>
      </c>
      <c r="CI19" s="89">
        <f t="shared" si="174"/>
        <v>-0.264057096411211</v>
      </c>
      <c r="CJ19" s="89">
        <f t="shared" si="174"/>
        <v>-0.300328335261067</v>
      </c>
      <c r="CK19" s="89">
        <f t="shared" si="174"/>
        <v>-0.297443479662168</v>
      </c>
      <c r="CL19" s="89"/>
      <c r="CM19" s="89"/>
      <c r="CN19" s="89"/>
      <c r="CO19" s="89"/>
      <c r="CP19" s="89"/>
      <c r="CQ19" s="89"/>
      <c r="CR19" s="89">
        <f t="shared" ref="CR19:CU19" si="175">CM$17*BX19</f>
        <v>0.0478042521038414</v>
      </c>
      <c r="CS19" s="89">
        <f t="shared" si="175"/>
        <v>0.104946554230454</v>
      </c>
      <c r="CT19" s="89">
        <f t="shared" si="175"/>
        <v>0.232511809040058</v>
      </c>
      <c r="CU19" s="89">
        <f t="shared" si="175"/>
        <v>0.338595271448958</v>
      </c>
      <c r="CV19" s="89">
        <f t="shared" si="16"/>
        <v>0.723857886823311</v>
      </c>
      <c r="CW19" s="89"/>
      <c r="CX19">
        <f t="shared" si="27"/>
        <v>0.168729181635256</v>
      </c>
    </row>
    <row r="20" spans="1:102">
      <c r="A20" s="16" t="s">
        <v>121</v>
      </c>
      <c r="B20" s="17">
        <v>2020</v>
      </c>
      <c r="C20" s="16" t="s">
        <v>120</v>
      </c>
      <c r="D20">
        <v>32500</v>
      </c>
      <c r="E20">
        <v>3.5356</v>
      </c>
      <c r="F20">
        <v>499931</v>
      </c>
      <c r="G20">
        <v>336</v>
      </c>
      <c r="H20">
        <v>442</v>
      </c>
      <c r="I20">
        <v>17</v>
      </c>
      <c r="J20">
        <v>12010</v>
      </c>
      <c r="K20">
        <v>19.086315</v>
      </c>
      <c r="L20">
        <v>1185410</v>
      </c>
      <c r="M20">
        <v>11055</v>
      </c>
      <c r="N20">
        <v>229300</v>
      </c>
      <c r="O20" s="89"/>
      <c r="P20" s="90">
        <f t="shared" ref="P20:U20" si="176">(D20-MIN(D$12:D$21))/(MAX(D$12:D$21)-MIN(D$12:D$21))+0.001</f>
        <v>1.001</v>
      </c>
      <c r="Q20" s="91">
        <f t="shared" si="176"/>
        <v>0.001</v>
      </c>
      <c r="R20" s="91">
        <f t="shared" si="176"/>
        <v>1.001</v>
      </c>
      <c r="S20" s="91">
        <f t="shared" si="176"/>
        <v>0.727775956284153</v>
      </c>
      <c r="T20" s="91">
        <f t="shared" si="176"/>
        <v>0.968136150234742</v>
      </c>
      <c r="U20" s="91">
        <f t="shared" si="176"/>
        <v>0.917666666666667</v>
      </c>
      <c r="V20" s="91" cm="1">
        <f t="array" ref="V20">(MAX(J$12:J$21-J20)/(MAX(J$12:J$21)-MIN(J$12:J$21))+0.001)</f>
        <v>0.503987891177858</v>
      </c>
      <c r="W20" s="91" cm="1">
        <f t="array" ref="W20">(MAX(K$12:K$21-K20)/(MAX(K$12:K$21)-MIN(K$12:K$21))+0.001)</f>
        <v>1.001</v>
      </c>
      <c r="X20" s="91">
        <f t="shared" ref="X20:Z20" si="177">(L20-MIN(L$12:L$21))/(MAX(L$12:L$21)-MIN(L$12:L$21))+0.001</f>
        <v>0.615522198107029</v>
      </c>
      <c r="Y20" s="91">
        <f t="shared" si="177"/>
        <v>1.001</v>
      </c>
      <c r="Z20" s="91">
        <f t="shared" si="177"/>
        <v>0.888009157224895</v>
      </c>
      <c r="AA20" s="89"/>
      <c r="AB20" s="89">
        <f t="shared" ref="AB20:AL20" si="178">P20/SUM(P$12:P$21)</f>
        <v>0.113513943807849</v>
      </c>
      <c r="AC20" s="89">
        <f t="shared" si="178"/>
        <v>0.00018201519218152</v>
      </c>
      <c r="AD20" s="89">
        <f t="shared" si="178"/>
        <v>0.162242699145779</v>
      </c>
      <c r="AE20" s="89">
        <f t="shared" si="178"/>
        <v>0.122373728556596</v>
      </c>
      <c r="AF20" s="89">
        <f t="shared" si="178"/>
        <v>0.184922834109028</v>
      </c>
      <c r="AG20" s="89">
        <f t="shared" si="178"/>
        <v>0.122192632046161</v>
      </c>
      <c r="AH20" s="89">
        <f t="shared" si="178"/>
        <v>0.220316857765291</v>
      </c>
      <c r="AI20" s="89">
        <f t="shared" si="178"/>
        <v>0.202038857984901</v>
      </c>
      <c r="AJ20" s="89">
        <f t="shared" si="178"/>
        <v>0.110338651438268</v>
      </c>
      <c r="AK20" s="89">
        <f t="shared" si="178"/>
        <v>0.191590210175047</v>
      </c>
      <c r="AL20" s="89">
        <f t="shared" si="178"/>
        <v>0.151353598489809</v>
      </c>
      <c r="AM20" s="89"/>
      <c r="AN20" s="89">
        <f t="shared" ref="AN20:AX20" si="179">AB20*LN(AB20)</f>
        <v>-0.246986998572295</v>
      </c>
      <c r="AO20" s="89">
        <f t="shared" si="179"/>
        <v>-0.00156740933921591</v>
      </c>
      <c r="AP20" s="89">
        <f t="shared" si="179"/>
        <v>-0.295064619054232</v>
      </c>
      <c r="AQ20" s="89">
        <f t="shared" si="179"/>
        <v>-0.257067501733752</v>
      </c>
      <c r="AR20" s="89">
        <f t="shared" si="179"/>
        <v>-0.312115839085208</v>
      </c>
      <c r="AS20" s="89">
        <f t="shared" si="179"/>
        <v>-0.256868039164003</v>
      </c>
      <c r="AT20" s="89">
        <f t="shared" si="179"/>
        <v>-0.333270778473263</v>
      </c>
      <c r="AU20" s="89">
        <f t="shared" si="179"/>
        <v>-0.323119782621499</v>
      </c>
      <c r="AV20" s="89">
        <f t="shared" si="179"/>
        <v>-0.243208565076215</v>
      </c>
      <c r="AW20" s="89">
        <f t="shared" si="179"/>
        <v>-0.316582994618617</v>
      </c>
      <c r="AX20" s="89">
        <f t="shared" si="179"/>
        <v>-0.285776248848712</v>
      </c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>
        <f t="shared" ref="BL20:BV20" si="180">AZ$17*P20</f>
        <v>0.222588059505975</v>
      </c>
      <c r="BM20" s="89">
        <f t="shared" si="180"/>
        <v>0.000612823713457556</v>
      </c>
      <c r="BN20" s="89">
        <f t="shared" si="180"/>
        <v>0.164975403323013</v>
      </c>
      <c r="BO20" s="89">
        <f t="shared" si="180"/>
        <v>0.135447928859793</v>
      </c>
      <c r="BP20" s="89">
        <f t="shared" si="180"/>
        <v>0.563764353169779</v>
      </c>
      <c r="BQ20" s="89">
        <f t="shared" si="180"/>
        <v>0.212502774951662</v>
      </c>
      <c r="BR20" s="89">
        <f t="shared" si="180"/>
        <v>0.232816472562637</v>
      </c>
      <c r="BS20" s="89">
        <f t="shared" si="180"/>
        <v>0.538589507377756</v>
      </c>
      <c r="BT20" s="89">
        <f t="shared" si="180"/>
        <v>0.144083198969113</v>
      </c>
      <c r="BU20" s="89">
        <f t="shared" si="180"/>
        <v>0.471677738189169</v>
      </c>
      <c r="BV20" s="89">
        <f t="shared" si="180"/>
        <v>0.261705715415337</v>
      </c>
      <c r="BW20" s="89"/>
      <c r="BX20" s="89">
        <f t="shared" si="8"/>
        <v>0.388176286542446</v>
      </c>
      <c r="BY20" s="89">
        <f t="shared" si="9"/>
        <v>0.911715056981233</v>
      </c>
      <c r="BZ20" s="89">
        <f t="shared" si="10"/>
        <v>0.771405979940393</v>
      </c>
      <c r="CA20" s="89">
        <f t="shared" si="11"/>
        <v>0.877466652573619</v>
      </c>
      <c r="CB20" s="89"/>
      <c r="CC20" s="89">
        <f t="shared" ref="CC20:CF20" si="181">BX20/SUM(BX$12:BX$21)</f>
        <v>0.0611820283597083</v>
      </c>
      <c r="CD20" s="89">
        <f t="shared" si="181"/>
        <v>0.154670458533554</v>
      </c>
      <c r="CE20" s="89">
        <f t="shared" si="181"/>
        <v>0.2072275652194</v>
      </c>
      <c r="CF20" s="89">
        <f t="shared" si="181"/>
        <v>0.159631169159166</v>
      </c>
      <c r="CG20" s="89"/>
      <c r="CH20" s="89">
        <f t="shared" ref="CH20:CK20" si="182">CC20*LN(CC20)</f>
        <v>-0.170936578356797</v>
      </c>
      <c r="CI20" s="89">
        <f t="shared" si="182"/>
        <v>-0.288685991927351</v>
      </c>
      <c r="CJ20" s="89">
        <f t="shared" si="182"/>
        <v>-0.326163285806434</v>
      </c>
      <c r="CK20" s="89">
        <f t="shared" si="182"/>
        <v>-0.292905527038268</v>
      </c>
      <c r="CL20" s="89"/>
      <c r="CM20" s="89"/>
      <c r="CN20" s="89"/>
      <c r="CO20" s="89"/>
      <c r="CP20" s="89"/>
      <c r="CQ20" s="89"/>
      <c r="CR20" s="89">
        <f t="shared" ref="CR20:CU20" si="183">CM$17*BX20</f>
        <v>0.0461869971215513</v>
      </c>
      <c r="CS20" s="89">
        <f t="shared" si="183"/>
        <v>0.125949246233624</v>
      </c>
      <c r="CT20" s="89">
        <f t="shared" si="183"/>
        <v>0.285386451015418</v>
      </c>
      <c r="CU20" s="89">
        <f t="shared" si="183"/>
        <v>0.327219396296662</v>
      </c>
      <c r="CV20" s="89">
        <f t="shared" si="16"/>
        <v>0.784742090667256</v>
      </c>
      <c r="CW20" s="89"/>
      <c r="CX20">
        <f t="shared" si="27"/>
        <v>0.205667848624521</v>
      </c>
    </row>
    <row r="21" spans="1:102">
      <c r="A21" s="16" t="s">
        <v>121</v>
      </c>
      <c r="B21" s="17">
        <v>2021</v>
      </c>
      <c r="C21" s="98" t="s">
        <v>120</v>
      </c>
      <c r="D21">
        <v>12307</v>
      </c>
      <c r="E21">
        <v>5.2938978</v>
      </c>
      <c r="F21">
        <v>186654</v>
      </c>
      <c r="G21">
        <v>339</v>
      </c>
      <c r="H21">
        <v>456</v>
      </c>
      <c r="I21">
        <v>6</v>
      </c>
      <c r="J21">
        <v>5689</v>
      </c>
      <c r="K21">
        <v>36.186756</v>
      </c>
      <c r="L21">
        <v>1379080</v>
      </c>
      <c r="M21">
        <v>4739</v>
      </c>
      <c r="N21">
        <v>236580</v>
      </c>
      <c r="O21" s="89"/>
      <c r="P21" s="90">
        <f t="shared" ref="P21:U21" si="184">(D21-MIN(D$12:D$21))/(MAX(D$12:D$21)-MIN(D$12:D$21))+0.001</f>
        <v>0.001</v>
      </c>
      <c r="Q21" s="91">
        <f t="shared" si="184"/>
        <v>0.993585714707488</v>
      </c>
      <c r="R21" s="91">
        <f t="shared" si="184"/>
        <v>0.001</v>
      </c>
      <c r="S21" s="91">
        <f t="shared" si="184"/>
        <v>0.744169398907104</v>
      </c>
      <c r="T21" s="91">
        <f t="shared" si="184"/>
        <v>1.001</v>
      </c>
      <c r="U21" s="91">
        <f t="shared" si="184"/>
        <v>0.001</v>
      </c>
      <c r="V21" s="91" cm="1">
        <f t="array" ref="V21">(MAX(J$12:J$21-J21)/(MAX(J$12:J$21)-MIN(J$12:J$21))+0.001)</f>
        <v>1.001</v>
      </c>
      <c r="W21" s="91" cm="1">
        <f t="array" ref="W21">(MAX(K$12:K$21-K21)/(MAX(K$12:K$21)-MIN(K$12:K$21))+0.001)</f>
        <v>0.0804149407532655</v>
      </c>
      <c r="X21" s="91">
        <f t="shared" ref="X21:Z21" si="185">(L21-MIN(L$12:L$21))/(MAX(L$12:L$21)-MIN(L$12:L$21))+0.001</f>
        <v>0.864241167631988</v>
      </c>
      <c r="Y21" s="91">
        <f t="shared" si="185"/>
        <v>0.001</v>
      </c>
      <c r="Z21" s="91">
        <f t="shared" si="185"/>
        <v>1.001</v>
      </c>
      <c r="AA21" s="89"/>
      <c r="AB21" s="89">
        <f t="shared" ref="AB21:AL21" si="186">P21/SUM(P$12:P$21)</f>
        <v>0.000113400543264585</v>
      </c>
      <c r="AC21" s="89">
        <f t="shared" si="186"/>
        <v>0.180847694811296</v>
      </c>
      <c r="AD21" s="89">
        <f t="shared" si="186"/>
        <v>0.000162080618527251</v>
      </c>
      <c r="AE21" s="89">
        <f t="shared" si="186"/>
        <v>0.125130245421885</v>
      </c>
      <c r="AF21" s="89">
        <f t="shared" si="186"/>
        <v>0.191200129132926</v>
      </c>
      <c r="AG21" s="89">
        <f t="shared" si="186"/>
        <v>0.000133155792276964</v>
      </c>
      <c r="AH21" s="89">
        <f t="shared" si="186"/>
        <v>0.437584272327741</v>
      </c>
      <c r="AI21" s="89">
        <f t="shared" si="186"/>
        <v>0.0162307120826306</v>
      </c>
      <c r="AJ21" s="89">
        <f t="shared" si="186"/>
        <v>0.154924071377466</v>
      </c>
      <c r="AK21" s="89">
        <f t="shared" si="186"/>
        <v>0.000191398811363683</v>
      </c>
      <c r="AL21" s="89">
        <f t="shared" si="186"/>
        <v>0.170611925401495</v>
      </c>
      <c r="AM21" s="89"/>
      <c r="AN21" s="89">
        <f t="shared" ref="AN21:AX21" si="187">AB21*LN(AB21)</f>
        <v>-0.00103019680357012</v>
      </c>
      <c r="AO21" s="89">
        <f t="shared" si="187"/>
        <v>-0.30926765502766</v>
      </c>
      <c r="AP21" s="89">
        <f t="shared" si="187"/>
        <v>-0.00141454509708954</v>
      </c>
      <c r="AQ21" s="89">
        <f t="shared" si="187"/>
        <v>-0.260070717197051</v>
      </c>
      <c r="AR21" s="89">
        <f t="shared" si="187"/>
        <v>-0.316328109732456</v>
      </c>
      <c r="AS21" s="89">
        <f t="shared" si="187"/>
        <v>-0.00118828105789057</v>
      </c>
      <c r="AT21" s="89">
        <f t="shared" si="187"/>
        <v>-0.361657261452269</v>
      </c>
      <c r="AU21" s="89">
        <f t="shared" si="187"/>
        <v>-0.0668843302744205</v>
      </c>
      <c r="AV21" s="89">
        <f t="shared" si="187"/>
        <v>-0.288905529120814</v>
      </c>
      <c r="AW21" s="89">
        <f t="shared" si="187"/>
        <v>-0.00163859418065483</v>
      </c>
      <c r="AX21" s="89">
        <f t="shared" si="187"/>
        <v>-0.301703943116457</v>
      </c>
      <c r="AY21" s="89" t="s">
        <v>170</v>
      </c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>
        <f t="shared" ref="BL21:BV21" si="188">AZ$17*P21</f>
        <v>0.000222365693812162</v>
      </c>
      <c r="BM21" s="89">
        <f t="shared" si="188"/>
        <v>0.608892887325422</v>
      </c>
      <c r="BN21" s="89">
        <f t="shared" si="188"/>
        <v>0.000164810592730283</v>
      </c>
      <c r="BO21" s="89">
        <f t="shared" si="188"/>
        <v>0.13849894728241</v>
      </c>
      <c r="BP21" s="89">
        <f t="shared" si="188"/>
        <v>0.582901606748304</v>
      </c>
      <c r="BQ21" s="89">
        <f t="shared" si="188"/>
        <v>0.00023156858875953</v>
      </c>
      <c r="BR21" s="89">
        <f t="shared" si="188"/>
        <v>0.462410492622244</v>
      </c>
      <c r="BS21" s="89">
        <f t="shared" si="188"/>
        <v>0.0432673759501625</v>
      </c>
      <c r="BT21" s="89">
        <f t="shared" si="188"/>
        <v>0.202304047678823</v>
      </c>
      <c r="BU21" s="89">
        <f t="shared" si="188"/>
        <v>0.000471206531657512</v>
      </c>
      <c r="BV21" s="89">
        <f t="shared" si="188"/>
        <v>0.295005314978308</v>
      </c>
      <c r="BW21" s="89"/>
      <c r="BX21" s="89">
        <f t="shared" si="8"/>
        <v>0.609280063611965</v>
      </c>
      <c r="BY21" s="89">
        <f t="shared" si="9"/>
        <v>0.721632122619473</v>
      </c>
      <c r="BZ21" s="89">
        <f t="shared" si="10"/>
        <v>0.505677868572406</v>
      </c>
      <c r="CA21" s="89">
        <f t="shared" si="11"/>
        <v>0.497780569188788</v>
      </c>
      <c r="CB21" s="89"/>
      <c r="CC21" s="89">
        <f t="shared" ref="CC21:CF21" si="189">BX21/SUM(BX$12:BX$21)</f>
        <v>0.0960310854198354</v>
      </c>
      <c r="CD21" s="89">
        <f t="shared" si="189"/>
        <v>0.122423305882063</v>
      </c>
      <c r="CE21" s="89">
        <f t="shared" si="189"/>
        <v>0.135843377176947</v>
      </c>
      <c r="CF21" s="89">
        <f t="shared" si="189"/>
        <v>0.0905576229150823</v>
      </c>
      <c r="CG21" s="89"/>
      <c r="CH21" s="89">
        <f t="shared" ref="CH21:CK21" si="190">CC21*LN(CC21)</f>
        <v>-0.225008835742411</v>
      </c>
      <c r="CI21" s="89">
        <f t="shared" si="190"/>
        <v>-0.25712206024333</v>
      </c>
      <c r="CJ21" s="89">
        <f t="shared" si="190"/>
        <v>-0.271177707827587</v>
      </c>
      <c r="CK21" s="89">
        <f t="shared" si="190"/>
        <v>-0.217498483607045</v>
      </c>
      <c r="CL21" s="89" t="s">
        <v>170</v>
      </c>
      <c r="CM21" s="89"/>
      <c r="CN21" s="89"/>
      <c r="CO21" s="89"/>
      <c r="CP21" s="89"/>
      <c r="CQ21" s="89"/>
      <c r="CR21" s="89">
        <f t="shared" ref="CR21:CU21" si="191">CM$17*BX21</f>
        <v>0.0724949398504469</v>
      </c>
      <c r="CS21" s="89">
        <f t="shared" si="191"/>
        <v>0.0996901621904045</v>
      </c>
      <c r="CT21" s="89">
        <f t="shared" si="191"/>
        <v>0.187078679737577</v>
      </c>
      <c r="CU21" s="89">
        <f t="shared" si="191"/>
        <v>0.185629228028695</v>
      </c>
      <c r="CV21" s="89">
        <f t="shared" si="16"/>
        <v>0.544893009807123</v>
      </c>
      <c r="CW21" s="89"/>
      <c r="CX21">
        <f t="shared" si="27"/>
        <v>0.14265969510955</v>
      </c>
    </row>
    <row r="22" spans="1:102">
      <c r="A22" s="99" t="s">
        <v>124</v>
      </c>
      <c r="B22" s="100">
        <v>2012</v>
      </c>
      <c r="C22" s="99" t="s">
        <v>120</v>
      </c>
      <c r="D22">
        <v>24001</v>
      </c>
      <c r="E22">
        <v>4.6446815</v>
      </c>
      <c r="F22">
        <v>250496</v>
      </c>
      <c r="G22">
        <v>360</v>
      </c>
      <c r="H22">
        <v>2650</v>
      </c>
      <c r="I22">
        <v>17</v>
      </c>
      <c r="J22">
        <v>8830</v>
      </c>
      <c r="K22">
        <v>34.325638</v>
      </c>
      <c r="L22">
        <v>660700</v>
      </c>
      <c r="M22">
        <v>5606</v>
      </c>
      <c r="N22">
        <v>128900</v>
      </c>
      <c r="O22" s="95"/>
      <c r="P22" s="96">
        <f t="shared" ref="P22:U22" si="192">(D22-MIN(D$22:D$31))/(MAX(D$22:D$31)-MIN(D$22:D$31))+0.001</f>
        <v>1.00017830731306</v>
      </c>
      <c r="Q22" s="97">
        <f t="shared" si="192"/>
        <v>1.001</v>
      </c>
      <c r="R22" s="97">
        <f t="shared" si="192"/>
        <v>0.287061806547605</v>
      </c>
      <c r="S22" s="97">
        <f t="shared" si="192"/>
        <v>0.641957446808511</v>
      </c>
      <c r="T22" s="97">
        <f t="shared" si="192"/>
        <v>0.647203554119548</v>
      </c>
      <c r="U22" s="97">
        <f t="shared" si="192"/>
        <v>0.715285714285714</v>
      </c>
      <c r="V22" s="97">
        <f t="shared" ref="V22:V31" si="193">(MAX(J$22:J$31)-J22)/(MAX(J$22:J$31)-MIN(J$22:J$31))+0.001</f>
        <v>0.151166852057842</v>
      </c>
      <c r="W22" s="97">
        <f t="shared" ref="W22:W31" si="194">(MAX(K$22:K$31)-K22)/(MAX(K$22:K$31)-MIN(K$22:K$31))+0.001</f>
        <v>0.175125259946863</v>
      </c>
      <c r="X22" s="97">
        <f t="shared" ref="X22:Z22" si="195">(L22-MIN(L$22:L$31))/(MAX(L$22:L$31)-MIN(L$22:L$31))+0.001</f>
        <v>0.001</v>
      </c>
      <c r="Y22" s="97">
        <f t="shared" si="195"/>
        <v>0.13214236056249</v>
      </c>
      <c r="Z22" s="97">
        <f t="shared" si="195"/>
        <v>0.001</v>
      </c>
      <c r="AA22" s="95"/>
      <c r="AB22" s="95">
        <f t="shared" ref="AB22:AL22" si="196">P22/SUM(P$22:P$31)</f>
        <v>0.112178971436787</v>
      </c>
      <c r="AC22" s="95">
        <f t="shared" si="196"/>
        <v>0.247510548922077</v>
      </c>
      <c r="AD22" s="95">
        <f t="shared" si="196"/>
        <v>0.0499571497570578</v>
      </c>
      <c r="AE22" s="95">
        <f t="shared" si="196"/>
        <v>0.114192718189388</v>
      </c>
      <c r="AF22" s="95">
        <f t="shared" si="196"/>
        <v>0.087305745212686</v>
      </c>
      <c r="AG22" s="95">
        <f t="shared" si="196"/>
        <v>0.192059838895282</v>
      </c>
      <c r="AH22" s="95">
        <f t="shared" si="196"/>
        <v>0.0398765841449065</v>
      </c>
      <c r="AI22" s="95">
        <f t="shared" si="196"/>
        <v>0.037263644449227</v>
      </c>
      <c r="AJ22" s="95">
        <f t="shared" si="196"/>
        <v>0.000185622942032382</v>
      </c>
      <c r="AK22" s="95">
        <f t="shared" si="196"/>
        <v>0.0250365746435563</v>
      </c>
      <c r="AL22" s="95">
        <f t="shared" si="196"/>
        <v>0.000168861535928962</v>
      </c>
      <c r="AM22" s="95"/>
      <c r="AN22" s="89">
        <f t="shared" ref="AN22:AX22" si="197">AB22*LN(AB22)</f>
        <v>-0.245409417670514</v>
      </c>
      <c r="AO22" s="89">
        <f t="shared" si="197"/>
        <v>-0.345599493285434</v>
      </c>
      <c r="AP22" s="89">
        <f t="shared" si="197"/>
        <v>-0.149701077698249</v>
      </c>
      <c r="AQ22" s="89">
        <f t="shared" si="197"/>
        <v>-0.247783096193807</v>
      </c>
      <c r="AR22" s="89">
        <f t="shared" si="197"/>
        <v>-0.212881004201279</v>
      </c>
      <c r="AS22" s="89">
        <f t="shared" si="197"/>
        <v>-0.316888803645961</v>
      </c>
      <c r="AT22" s="89">
        <f t="shared" si="197"/>
        <v>-0.128480997947924</v>
      </c>
      <c r="AU22" s="89">
        <f t="shared" si="197"/>
        <v>-0.122587593897365</v>
      </c>
      <c r="AV22" s="89">
        <f t="shared" si="197"/>
        <v>-0.00159483391908258</v>
      </c>
      <c r="AW22" s="89">
        <f t="shared" si="197"/>
        <v>-0.0923203044193948</v>
      </c>
      <c r="AX22" s="89">
        <f t="shared" si="197"/>
        <v>-0.00146680416363148</v>
      </c>
      <c r="AY22" s="95"/>
      <c r="AZ22" s="95">
        <f t="shared" ref="AZ22:BJ22" si="198">SUM(AN22:AN31)</f>
        <v>-2.19808954259359</v>
      </c>
      <c r="BA22" s="95">
        <f t="shared" si="198"/>
        <v>-1.77344815983508</v>
      </c>
      <c r="BB22" s="95">
        <f t="shared" si="198"/>
        <v>-2.14570936870617</v>
      </c>
      <c r="BC22" s="95">
        <f t="shared" si="198"/>
        <v>-2.02447641272611</v>
      </c>
      <c r="BD22" s="95">
        <f t="shared" si="198"/>
        <v>-2.18952308328412</v>
      </c>
      <c r="BE22" s="95">
        <f t="shared" si="198"/>
        <v>-1.49811106497319</v>
      </c>
      <c r="BF22" s="95">
        <f t="shared" si="198"/>
        <v>-1.89598405918903</v>
      </c>
      <c r="BG22" s="95">
        <f t="shared" si="198"/>
        <v>-2.00469036372387</v>
      </c>
      <c r="BH22" s="95">
        <f t="shared" si="198"/>
        <v>-2.08226001103138</v>
      </c>
      <c r="BI22" s="95">
        <f t="shared" si="198"/>
        <v>-2.07792042006062</v>
      </c>
      <c r="BJ22" s="95">
        <f t="shared" si="198"/>
        <v>-2.1179943674527</v>
      </c>
      <c r="BK22" s="95"/>
      <c r="BL22" s="95">
        <f t="shared" ref="BL22:BV22" si="199">AZ$27*P22</f>
        <v>0.196377893470621</v>
      </c>
      <c r="BM22" s="95">
        <f t="shared" si="199"/>
        <v>0.65200570667916</v>
      </c>
      <c r="BN22" s="95">
        <f t="shared" si="199"/>
        <v>0.0437203064539308</v>
      </c>
      <c r="BO22" s="95">
        <f t="shared" si="199"/>
        <v>0.100559189391975</v>
      </c>
      <c r="BP22" s="95">
        <f t="shared" si="199"/>
        <v>0.233493461116806</v>
      </c>
      <c r="BQ22" s="95">
        <f t="shared" si="199"/>
        <v>0.345184390201517</v>
      </c>
      <c r="BR22" s="95">
        <f t="shared" si="199"/>
        <v>0.0625189707581019</v>
      </c>
      <c r="BS22" s="95">
        <f t="shared" si="199"/>
        <v>0.102697668470436</v>
      </c>
      <c r="BT22" s="95">
        <f t="shared" si="199"/>
        <v>0.000229770722841799</v>
      </c>
      <c r="BU22" s="95">
        <f t="shared" si="199"/>
        <v>0.0619821561871939</v>
      </c>
      <c r="BV22" s="95">
        <f t="shared" si="199"/>
        <v>0.000301173359560281</v>
      </c>
      <c r="BW22" s="95"/>
      <c r="BX22" s="89">
        <f t="shared" si="8"/>
        <v>0.892103906603713</v>
      </c>
      <c r="BY22" s="89">
        <f t="shared" si="9"/>
        <v>0.679237040710298</v>
      </c>
      <c r="BZ22" s="89">
        <f t="shared" si="10"/>
        <v>0.165216639228537</v>
      </c>
      <c r="CA22" s="89">
        <f t="shared" si="11"/>
        <v>0.062513100269596</v>
      </c>
      <c r="CB22" s="95"/>
      <c r="CC22" s="95">
        <f t="shared" ref="CC22:CF22" si="200">BX22/SUM(BX$22:BX$31)</f>
        <v>0.169601920537167</v>
      </c>
      <c r="CD22" s="95">
        <f t="shared" si="200"/>
        <v>0.126905191520718</v>
      </c>
      <c r="CE22" s="95">
        <f t="shared" si="200"/>
        <v>0.038211100378169</v>
      </c>
      <c r="CF22" s="95">
        <f t="shared" si="200"/>
        <v>0.0113721129400435</v>
      </c>
      <c r="CG22" s="95"/>
      <c r="CH22" s="89">
        <f t="shared" ref="CH22:CK22" si="201">CC22*LN(CC22)</f>
        <v>-0.300924896519055</v>
      </c>
      <c r="CI22" s="89">
        <f t="shared" si="201"/>
        <v>-0.261972289770358</v>
      </c>
      <c r="CJ22" s="89">
        <f t="shared" si="201"/>
        <v>-0.124745074813965</v>
      </c>
      <c r="CK22" s="89">
        <f t="shared" si="201"/>
        <v>-0.0509083001877362</v>
      </c>
      <c r="CL22" s="95"/>
      <c r="CM22" s="95">
        <f t="shared" ref="CM22:CP22" si="202">SUM(CH22:CH31)</f>
        <v>-2.21403249605796</v>
      </c>
      <c r="CN22" s="95">
        <f t="shared" si="202"/>
        <v>-2.17322530374926</v>
      </c>
      <c r="CO22" s="95">
        <f t="shared" si="202"/>
        <v>-2.10344197018844</v>
      </c>
      <c r="CP22" s="95">
        <f t="shared" si="202"/>
        <v>-2.1645634313688</v>
      </c>
      <c r="CQ22" s="95"/>
      <c r="CR22" s="95">
        <f t="shared" ref="CR22:CU22" si="203">CM$27*BX22</f>
        <v>0.130658021605852</v>
      </c>
      <c r="CS22" s="95">
        <f t="shared" si="203"/>
        <v>0.110964052266232</v>
      </c>
      <c r="CT22" s="95">
        <f t="shared" si="203"/>
        <v>0.0539171007789117</v>
      </c>
      <c r="CU22" s="95">
        <f t="shared" si="203"/>
        <v>0.0227442600314449</v>
      </c>
      <c r="CV22" s="89">
        <f t="shared" si="16"/>
        <v>0.31828343468244</v>
      </c>
      <c r="CW22" s="95">
        <f>AVERAGE(CV22:CV31)</f>
        <v>0.505580140470769</v>
      </c>
      <c r="CX22">
        <f t="shared" si="27"/>
        <v>0.0824405765225718</v>
      </c>
    </row>
    <row r="23" spans="1:102">
      <c r="A23" s="99" t="s">
        <v>124</v>
      </c>
      <c r="B23" s="100">
        <v>2013</v>
      </c>
      <c r="C23" s="99" t="s">
        <v>120</v>
      </c>
      <c r="D23">
        <v>24003</v>
      </c>
      <c r="E23">
        <v>3.6167146</v>
      </c>
      <c r="F23">
        <v>282881</v>
      </c>
      <c r="G23">
        <v>495</v>
      </c>
      <c r="H23">
        <v>2800</v>
      </c>
      <c r="I23">
        <v>18</v>
      </c>
      <c r="J23">
        <v>8801</v>
      </c>
      <c r="K23">
        <v>37.232544</v>
      </c>
      <c r="L23">
        <v>807800</v>
      </c>
      <c r="M23">
        <v>6474</v>
      </c>
      <c r="N23">
        <v>146453</v>
      </c>
      <c r="O23" s="89"/>
      <c r="P23" s="90">
        <f t="shared" ref="P23:U23" si="204">(D23-MIN(D$22:D$31))/(MAX(D$22:D$31)-MIN(D$22:D$31))+0.001</f>
        <v>1.001</v>
      </c>
      <c r="Q23" s="91">
        <f t="shared" si="204"/>
        <v>0.0883906620190745</v>
      </c>
      <c r="R23" s="91">
        <f t="shared" si="204"/>
        <v>0.434869002250083</v>
      </c>
      <c r="S23" s="91">
        <f t="shared" si="204"/>
        <v>1.001</v>
      </c>
      <c r="T23" s="91">
        <f t="shared" si="204"/>
        <v>0.707785137318255</v>
      </c>
      <c r="U23" s="91">
        <f t="shared" si="204"/>
        <v>0.858142857142857</v>
      </c>
      <c r="V23" s="91">
        <f t="shared" si="193"/>
        <v>0.183424916573971</v>
      </c>
      <c r="W23" s="91">
        <f t="shared" si="194"/>
        <v>0.0225668055236661</v>
      </c>
      <c r="X23" s="91">
        <f t="shared" ref="X23:Z23" si="205">(L23-MIN(L$22:L$31))/(MAX(L$22:L$31)-MIN(L$22:L$31))+0.001</f>
        <v>0.140195109719055</v>
      </c>
      <c r="Y23" s="91">
        <f t="shared" si="205"/>
        <v>0.269288829198926</v>
      </c>
      <c r="Z23" s="91">
        <f t="shared" si="205"/>
        <v>0.191980306821891</v>
      </c>
      <c r="AA23" s="89"/>
      <c r="AB23" s="89">
        <f t="shared" ref="AB23:AL23" si="206">P23/SUM(P$22:P$31)</f>
        <v>0.112271131644405</v>
      </c>
      <c r="AC23" s="89">
        <f t="shared" si="206"/>
        <v>0.0218557655104165</v>
      </c>
      <c r="AD23" s="89">
        <f t="shared" si="206"/>
        <v>0.0756799245827464</v>
      </c>
      <c r="AE23" s="89">
        <f t="shared" si="206"/>
        <v>0.178059950041632</v>
      </c>
      <c r="AF23" s="89">
        <f t="shared" si="206"/>
        <v>0.0954780122431456</v>
      </c>
      <c r="AG23" s="89">
        <f t="shared" si="206"/>
        <v>0.230418105101649</v>
      </c>
      <c r="AH23" s="89">
        <f t="shared" si="206"/>
        <v>0.0483859987852077</v>
      </c>
      <c r="AI23" s="89">
        <f t="shared" si="206"/>
        <v>0.0048018282322259</v>
      </c>
      <c r="AJ23" s="89">
        <f t="shared" si="206"/>
        <v>0.0260234287246036</v>
      </c>
      <c r="AK23" s="89">
        <f t="shared" si="206"/>
        <v>0.0510212610416207</v>
      </c>
      <c r="AL23" s="89">
        <f t="shared" si="206"/>
        <v>0.0324180894780578</v>
      </c>
      <c r="AM23" s="89"/>
      <c r="AN23" s="89">
        <f t="shared" ref="AN23:AX23" si="207">AB23*LN(AB23)</f>
        <v>-0.245518834790669</v>
      </c>
      <c r="AO23" s="89">
        <f t="shared" si="207"/>
        <v>-0.0835609411815358</v>
      </c>
      <c r="AP23" s="89">
        <f t="shared" si="207"/>
        <v>-0.195348226435853</v>
      </c>
      <c r="AQ23" s="89">
        <f t="shared" si="207"/>
        <v>-0.307266479647794</v>
      </c>
      <c r="AR23" s="89">
        <f t="shared" si="207"/>
        <v>-0.224264416649178</v>
      </c>
      <c r="AS23" s="89">
        <f t="shared" si="207"/>
        <v>-0.33822146723701</v>
      </c>
      <c r="AT23" s="89">
        <f t="shared" si="207"/>
        <v>-0.146539164452799</v>
      </c>
      <c r="AU23" s="89">
        <f t="shared" si="207"/>
        <v>-0.0256358015394145</v>
      </c>
      <c r="AV23" s="89">
        <f t="shared" si="207"/>
        <v>-0.0949531948372137</v>
      </c>
      <c r="AW23" s="89">
        <f t="shared" si="207"/>
        <v>-0.151814417850528</v>
      </c>
      <c r="AX23" s="89">
        <f t="shared" si="207"/>
        <v>-0.111162883230482</v>
      </c>
      <c r="AY23" s="89" t="s">
        <v>181</v>
      </c>
      <c r="AZ23" s="91">
        <f t="shared" ref="AZ23:BJ23" si="208">-1/LN(10)*AZ22</f>
        <v>0.954618159077638</v>
      </c>
      <c r="BA23" s="91">
        <f t="shared" si="208"/>
        <v>0.770198749757851</v>
      </c>
      <c r="BB23" s="91">
        <f t="shared" si="208"/>
        <v>0.931869738597199</v>
      </c>
      <c r="BC23" s="91">
        <f t="shared" si="208"/>
        <v>0.879218934790241</v>
      </c>
      <c r="BD23" s="91">
        <f t="shared" si="208"/>
        <v>0.950897793070089</v>
      </c>
      <c r="BE23" s="91">
        <f t="shared" si="208"/>
        <v>0.650621368796059</v>
      </c>
      <c r="BF23" s="91">
        <f t="shared" si="208"/>
        <v>0.823415414682325</v>
      </c>
      <c r="BG23" s="91">
        <f t="shared" si="208"/>
        <v>0.870625962889899</v>
      </c>
      <c r="BH23" s="91">
        <f t="shared" si="208"/>
        <v>0.904314032678731</v>
      </c>
      <c r="BI23" s="91">
        <f t="shared" si="208"/>
        <v>0.902429372266415</v>
      </c>
      <c r="BJ23" s="91">
        <f t="shared" si="208"/>
        <v>0.919833266486874</v>
      </c>
      <c r="BK23" s="89"/>
      <c r="BL23" s="89">
        <f t="shared" ref="BL23:BV23" si="209">AZ$27*P23</f>
        <v>0.196539226982618</v>
      </c>
      <c r="BM23" s="89">
        <f t="shared" si="209"/>
        <v>0.0575736424111743</v>
      </c>
      <c r="BN23" s="89">
        <f t="shared" si="209"/>
        <v>0.0662317508356368</v>
      </c>
      <c r="BO23" s="89">
        <f t="shared" si="209"/>
        <v>0.156801278779142</v>
      </c>
      <c r="BP23" s="89">
        <f t="shared" si="209"/>
        <v>0.255349650643214</v>
      </c>
      <c r="BQ23" s="89">
        <f t="shared" si="209"/>
        <v>0.414124751735672</v>
      </c>
      <c r="BR23" s="89">
        <f t="shared" si="209"/>
        <v>0.0758601296480493</v>
      </c>
      <c r="BS23" s="89">
        <f t="shared" si="209"/>
        <v>0.0132337180416432</v>
      </c>
      <c r="BT23" s="89">
        <f t="shared" si="209"/>
        <v>0.0322127316990326</v>
      </c>
      <c r="BU23" s="89">
        <f t="shared" si="209"/>
        <v>0.126311518878772</v>
      </c>
      <c r="BV23" s="89">
        <f t="shared" si="209"/>
        <v>0.0578193539749624</v>
      </c>
      <c r="BW23" s="89"/>
      <c r="BX23" s="89">
        <f t="shared" si="8"/>
        <v>0.320344620229429</v>
      </c>
      <c r="BY23" s="89">
        <f t="shared" si="9"/>
        <v>0.826275681158028</v>
      </c>
      <c r="BZ23" s="89">
        <f t="shared" si="10"/>
        <v>0.0890938476896925</v>
      </c>
      <c r="CA23" s="89">
        <f t="shared" si="11"/>
        <v>0.216343604552767</v>
      </c>
      <c r="CB23" s="89"/>
      <c r="CC23" s="89">
        <f t="shared" ref="CC23:CF23" si="210">BX23/SUM(BX$22:BX$31)</f>
        <v>0.0609021689317578</v>
      </c>
      <c r="CD23" s="89">
        <f t="shared" si="210"/>
        <v>0.154377142707967</v>
      </c>
      <c r="CE23" s="89">
        <f t="shared" si="210"/>
        <v>0.0206055151166645</v>
      </c>
      <c r="CF23" s="89">
        <f t="shared" si="210"/>
        <v>0.0393562932284574</v>
      </c>
      <c r="CG23" s="89"/>
      <c r="CH23" s="89">
        <f t="shared" ref="CH23:CK23" si="211">CC23*LN(CC23)</f>
        <v>-0.170433896982904</v>
      </c>
      <c r="CI23" s="89">
        <f t="shared" si="211"/>
        <v>-0.288431567640406</v>
      </c>
      <c r="CJ23" s="89">
        <f t="shared" si="211"/>
        <v>-0.0799946589738069</v>
      </c>
      <c r="CK23" s="89">
        <f t="shared" si="211"/>
        <v>-0.127321520111324</v>
      </c>
      <c r="CL23" s="89" t="s">
        <v>181</v>
      </c>
      <c r="CM23" s="91">
        <f t="shared" ref="CM23:CP23" si="212">-1/LN(10)*CM22</f>
        <v>0.961542095792454</v>
      </c>
      <c r="CN23" s="91">
        <f t="shared" si="212"/>
        <v>0.943819757350821</v>
      </c>
      <c r="CO23" s="91">
        <f t="shared" si="212"/>
        <v>0.913513240656544</v>
      </c>
      <c r="CP23" s="91">
        <f t="shared" si="212"/>
        <v>0.940057953973038</v>
      </c>
      <c r="CQ23" s="89"/>
      <c r="CR23" s="89">
        <f t="shared" ref="CR23:CU23" si="213">CM$27*BX23</f>
        <v>0.0469178466784229</v>
      </c>
      <c r="CS23" s="89">
        <f t="shared" si="213"/>
        <v>0.134985126509674</v>
      </c>
      <c r="CT23" s="89">
        <f t="shared" si="213"/>
        <v>0.0290750495052827</v>
      </c>
      <c r="CU23" s="89">
        <f t="shared" si="213"/>
        <v>0.0787127046469874</v>
      </c>
      <c r="CV23" s="89">
        <f t="shared" si="16"/>
        <v>0.289690727340367</v>
      </c>
      <c r="CW23" s="89"/>
      <c r="CX23">
        <f t="shared" si="27"/>
        <v>0.0628152756627051</v>
      </c>
    </row>
    <row r="24" spans="1:102">
      <c r="A24" s="99" t="s">
        <v>124</v>
      </c>
      <c r="B24" s="100">
        <v>2014</v>
      </c>
      <c r="C24" s="99" t="s">
        <v>120</v>
      </c>
      <c r="D24">
        <v>23992</v>
      </c>
      <c r="E24">
        <v>4.22495</v>
      </c>
      <c r="F24">
        <v>300646</v>
      </c>
      <c r="G24">
        <v>436</v>
      </c>
      <c r="H24">
        <v>2950</v>
      </c>
      <c r="I24">
        <v>19</v>
      </c>
      <c r="J24">
        <v>8853</v>
      </c>
      <c r="K24">
        <v>30.914251</v>
      </c>
      <c r="L24">
        <v>955100</v>
      </c>
      <c r="M24">
        <v>7380</v>
      </c>
      <c r="N24">
        <v>165230</v>
      </c>
      <c r="O24" s="89"/>
      <c r="P24" s="90">
        <f t="shared" ref="P24:U24" si="214">(D24-MIN(D$22:D$31))/(MAX(D$22:D$31)-MIN(D$22:D$31))+0.001</f>
        <v>0.996480690221857</v>
      </c>
      <c r="Q24" s="91">
        <f t="shared" si="214"/>
        <v>0.628370408186547</v>
      </c>
      <c r="R24" s="91">
        <f t="shared" si="214"/>
        <v>0.515949589918897</v>
      </c>
      <c r="S24" s="91">
        <f t="shared" si="214"/>
        <v>0.844085106382979</v>
      </c>
      <c r="T24" s="91">
        <f t="shared" si="214"/>
        <v>0.768366720516963</v>
      </c>
      <c r="U24" s="91">
        <f t="shared" si="214"/>
        <v>1.001</v>
      </c>
      <c r="V24" s="91">
        <f t="shared" si="193"/>
        <v>0.125582869855395</v>
      </c>
      <c r="W24" s="91">
        <f t="shared" si="194"/>
        <v>0.354159576212812</v>
      </c>
      <c r="X24" s="91">
        <f t="shared" ref="X24:Z24" si="215">(L24-MIN(L$22:L$31))/(MAX(L$22:L$31)-MIN(L$22:L$31))+0.001</f>
        <v>0.279579471796667</v>
      </c>
      <c r="Y24" s="91">
        <f t="shared" si="215"/>
        <v>0.412439405909306</v>
      </c>
      <c r="Z24" s="91">
        <f t="shared" si="215"/>
        <v>0.396277989337395</v>
      </c>
      <c r="AA24" s="89"/>
      <c r="AB24" s="89">
        <f t="shared" ref="AB24:AL24" si="216">P24/SUM(P$22:P$31)</f>
        <v>0.111764250502504</v>
      </c>
      <c r="AC24" s="89">
        <f t="shared" si="216"/>
        <v>0.155372931724917</v>
      </c>
      <c r="AD24" s="89">
        <f t="shared" si="216"/>
        <v>0.0897903181222973</v>
      </c>
      <c r="AE24" s="89">
        <f t="shared" si="216"/>
        <v>0.15014760426917</v>
      </c>
      <c r="AF24" s="89">
        <f t="shared" si="216"/>
        <v>0.103650279273605</v>
      </c>
      <c r="AG24" s="89">
        <f t="shared" si="216"/>
        <v>0.268776371308017</v>
      </c>
      <c r="AH24" s="89">
        <f t="shared" si="216"/>
        <v>0.0331277380508746</v>
      </c>
      <c r="AI24" s="89">
        <f t="shared" si="216"/>
        <v>0.0753590688761148</v>
      </c>
      <c r="AJ24" s="89">
        <f t="shared" si="216"/>
        <v>0.0518963640867568</v>
      </c>
      <c r="AK24" s="89">
        <f t="shared" si="216"/>
        <v>0.0781435258764668</v>
      </c>
      <c r="AL24" s="89">
        <f t="shared" si="216"/>
        <v>0.0669161099343532</v>
      </c>
      <c r="AM24" s="89"/>
      <c r="AN24" s="89">
        <f t="shared" ref="AN24:AX24" si="217">AB24*LN(AB24)</f>
        <v>-0.244916102770879</v>
      </c>
      <c r="AO24" s="89">
        <f t="shared" si="217"/>
        <v>-0.289293062978421</v>
      </c>
      <c r="AP24" s="89">
        <f t="shared" si="217"/>
        <v>-0.216419639651554</v>
      </c>
      <c r="AQ24" s="89">
        <f t="shared" si="217"/>
        <v>-0.284700343873017</v>
      </c>
      <c r="AR24" s="89">
        <f t="shared" si="217"/>
        <v>-0.234947482131798</v>
      </c>
      <c r="AS24" s="89">
        <f t="shared" si="217"/>
        <v>-0.353138710354775</v>
      </c>
      <c r="AT24" s="89">
        <f t="shared" si="217"/>
        <v>-0.112878935852587</v>
      </c>
      <c r="AU24" s="89">
        <f t="shared" si="217"/>
        <v>-0.194840194684298</v>
      </c>
      <c r="AV24" s="89">
        <f t="shared" si="217"/>
        <v>-0.153535732936727</v>
      </c>
      <c r="AW24" s="89">
        <f t="shared" si="217"/>
        <v>-0.199204106612031</v>
      </c>
      <c r="AX24" s="89">
        <f t="shared" si="217"/>
        <v>-0.180962275613383</v>
      </c>
      <c r="AY24" s="91" t="s">
        <v>182</v>
      </c>
      <c r="AZ24" s="89">
        <f t="shared" ref="AZ24:BJ24" si="218">1-AZ23</f>
        <v>0.045381840922362</v>
      </c>
      <c r="BA24" s="89">
        <f t="shared" si="218"/>
        <v>0.229801250242149</v>
      </c>
      <c r="BB24" s="89">
        <f t="shared" si="218"/>
        <v>0.0681302614028007</v>
      </c>
      <c r="BC24" s="89">
        <f t="shared" si="218"/>
        <v>0.120781065209759</v>
      </c>
      <c r="BD24" s="89">
        <f t="shared" si="218"/>
        <v>0.0491022069299109</v>
      </c>
      <c r="BE24" s="89">
        <f t="shared" si="218"/>
        <v>0.349378631203941</v>
      </c>
      <c r="BF24" s="89">
        <f t="shared" si="218"/>
        <v>0.176584585317675</v>
      </c>
      <c r="BG24" s="89">
        <f t="shared" si="218"/>
        <v>0.129374037110101</v>
      </c>
      <c r="BH24" s="89">
        <f t="shared" si="218"/>
        <v>0.0956859673212689</v>
      </c>
      <c r="BI24" s="89">
        <f t="shared" si="218"/>
        <v>0.097570627733585</v>
      </c>
      <c r="BJ24" s="89">
        <f t="shared" si="218"/>
        <v>0.0801667335131261</v>
      </c>
      <c r="BK24" s="89"/>
      <c r="BL24" s="89">
        <f t="shared" ref="BL24:BV24" si="219">AZ$27*P24</f>
        <v>0.195651892666643</v>
      </c>
      <c r="BM24" s="89">
        <f t="shared" si="219"/>
        <v>0.409291800245696</v>
      </c>
      <c r="BN24" s="89">
        <f t="shared" si="219"/>
        <v>0.0785805484098536</v>
      </c>
      <c r="BO24" s="89">
        <f t="shared" si="219"/>
        <v>0.132221402676602</v>
      </c>
      <c r="BP24" s="89">
        <f t="shared" si="219"/>
        <v>0.277205840169622</v>
      </c>
      <c r="BQ24" s="89">
        <f t="shared" si="219"/>
        <v>0.483065113269828</v>
      </c>
      <c r="BR24" s="89">
        <f t="shared" si="219"/>
        <v>0.0519380516384886</v>
      </c>
      <c r="BS24" s="89">
        <f t="shared" si="219"/>
        <v>0.207687701674614</v>
      </c>
      <c r="BT24" s="89">
        <f t="shared" si="219"/>
        <v>0.0642391773264486</v>
      </c>
      <c r="BU24" s="89">
        <f t="shared" si="219"/>
        <v>0.19345714399233</v>
      </c>
      <c r="BV24" s="89">
        <f t="shared" si="219"/>
        <v>0.119348373368536</v>
      </c>
      <c r="BW24" s="89"/>
      <c r="BX24" s="89">
        <f t="shared" si="8"/>
        <v>0.683524241322193</v>
      </c>
      <c r="BY24" s="89">
        <f t="shared" si="9"/>
        <v>0.892492356116052</v>
      </c>
      <c r="BZ24" s="89">
        <f t="shared" si="10"/>
        <v>0.259625753313103</v>
      </c>
      <c r="CA24" s="89">
        <f t="shared" si="11"/>
        <v>0.377044694687315</v>
      </c>
      <c r="CB24" s="89"/>
      <c r="CC24" s="89">
        <f t="shared" ref="CC24:CF24" si="220">BX24/SUM(BX$22:BX$31)</f>
        <v>0.129947894190144</v>
      </c>
      <c r="CD24" s="89">
        <f t="shared" si="220"/>
        <v>0.166748729228964</v>
      </c>
      <c r="CE24" s="89">
        <f t="shared" si="220"/>
        <v>0.0600459237455009</v>
      </c>
      <c r="CF24" s="89">
        <f t="shared" si="220"/>
        <v>0.0685903407915573</v>
      </c>
      <c r="CG24" s="89"/>
      <c r="CH24" s="89">
        <f t="shared" ref="CH24:CK24" si="221">CC24*LN(CC24)</f>
        <v>-0.26517449571599</v>
      </c>
      <c r="CI24" s="89">
        <f t="shared" si="221"/>
        <v>-0.298691531815967</v>
      </c>
      <c r="CJ24" s="89">
        <f t="shared" si="221"/>
        <v>-0.16888790404741</v>
      </c>
      <c r="CK24" s="89">
        <f t="shared" si="221"/>
        <v>-0.183794921294789</v>
      </c>
      <c r="CL24" s="91" t="s">
        <v>182</v>
      </c>
      <c r="CM24" s="89">
        <f t="shared" ref="CM24:CP24" si="222">1-CM23</f>
        <v>0.0384579042075456</v>
      </c>
      <c r="CN24" s="89">
        <f t="shared" si="222"/>
        <v>0.0561802426491788</v>
      </c>
      <c r="CO24" s="89">
        <f t="shared" si="222"/>
        <v>0.0864867593434562</v>
      </c>
      <c r="CP24" s="89">
        <f t="shared" si="222"/>
        <v>0.0599420460269622</v>
      </c>
      <c r="CQ24" s="89"/>
      <c r="CR24" s="89">
        <f t="shared" ref="CR24:CU24" si="223">CM$27*BX24</f>
        <v>0.100109330796228</v>
      </c>
      <c r="CS24" s="89">
        <f t="shared" si="223"/>
        <v>0.145802661685987</v>
      </c>
      <c r="CT24" s="89">
        <f t="shared" si="223"/>
        <v>0.0847267440588729</v>
      </c>
      <c r="CU24" s="89">
        <f t="shared" si="223"/>
        <v>0.137180887565353</v>
      </c>
      <c r="CV24" s="89">
        <f t="shared" si="16"/>
        <v>0.46781962410644</v>
      </c>
      <c r="CW24" s="89"/>
      <c r="CX24">
        <f t="shared" si="27"/>
        <v>0.11864510918079</v>
      </c>
    </row>
    <row r="25" spans="1:102">
      <c r="A25" s="99" t="s">
        <v>124</v>
      </c>
      <c r="B25" s="100">
        <v>2015</v>
      </c>
      <c r="C25" s="99" t="s">
        <v>120</v>
      </c>
      <c r="D25">
        <v>23975</v>
      </c>
      <c r="E25">
        <v>4.2777477</v>
      </c>
      <c r="F25">
        <v>330490</v>
      </c>
      <c r="G25">
        <v>419</v>
      </c>
      <c r="H25">
        <v>2950</v>
      </c>
      <c r="I25">
        <v>19</v>
      </c>
      <c r="J25">
        <v>8864</v>
      </c>
      <c r="K25">
        <v>28.895493</v>
      </c>
      <c r="L25">
        <v>1040500</v>
      </c>
      <c r="M25">
        <v>7850</v>
      </c>
      <c r="N25">
        <v>174620</v>
      </c>
      <c r="O25" s="89"/>
      <c r="P25" s="90">
        <f t="shared" ref="P25:U25" si="224">(D25-MIN(D$22:D$31))/(MAX(D$22:D$31)-MIN(D$22:D$31))+0.001</f>
        <v>0.989496302382909</v>
      </c>
      <c r="Q25" s="91">
        <f t="shared" si="224"/>
        <v>0.675243195670186</v>
      </c>
      <c r="R25" s="91">
        <f t="shared" si="224"/>
        <v>0.652159500326331</v>
      </c>
      <c r="S25" s="91">
        <f t="shared" si="224"/>
        <v>0.798872340425532</v>
      </c>
      <c r="T25" s="91">
        <f t="shared" si="224"/>
        <v>0.768366720516963</v>
      </c>
      <c r="U25" s="91">
        <f t="shared" si="224"/>
        <v>1.001</v>
      </c>
      <c r="V25" s="91">
        <f t="shared" si="193"/>
        <v>0.113347052280311</v>
      </c>
      <c r="W25" s="91">
        <f t="shared" si="194"/>
        <v>0.460106793059337</v>
      </c>
      <c r="X25" s="91">
        <f t="shared" ref="X25:Z25" si="225">(L25-MIN(L$22:L$31))/(MAX(L$22:L$31)-MIN(L$22:L$31))+0.001</f>
        <v>0.360390228900728</v>
      </c>
      <c r="Y25" s="91">
        <f t="shared" si="225"/>
        <v>0.486700742613367</v>
      </c>
      <c r="Z25" s="91">
        <f t="shared" si="225"/>
        <v>0.498443150908497</v>
      </c>
      <c r="AA25" s="89"/>
      <c r="AB25" s="89">
        <f t="shared" ref="AB25:AL25" si="226">P25/SUM(P$22:P$31)</f>
        <v>0.110980888737746</v>
      </c>
      <c r="AC25" s="89">
        <f t="shared" si="226"/>
        <v>0.16696285116506</v>
      </c>
      <c r="AD25" s="89">
        <f t="shared" si="226"/>
        <v>0.113494826132112</v>
      </c>
      <c r="AE25" s="89">
        <f t="shared" si="226"/>
        <v>0.14210506396185</v>
      </c>
      <c r="AF25" s="89">
        <f t="shared" si="226"/>
        <v>0.103650279273605</v>
      </c>
      <c r="AG25" s="89">
        <f t="shared" si="226"/>
        <v>0.268776371308017</v>
      </c>
      <c r="AH25" s="89">
        <f t="shared" si="226"/>
        <v>0.029900029049381</v>
      </c>
      <c r="AI25" s="89">
        <f t="shared" si="226"/>
        <v>0.0979028151075377</v>
      </c>
      <c r="AJ25" s="89">
        <f t="shared" si="226"/>
        <v>0.0668966945682767</v>
      </c>
      <c r="AK25" s="89">
        <f t="shared" si="226"/>
        <v>0.0922135749629763</v>
      </c>
      <c r="AL25" s="89">
        <f t="shared" si="226"/>
        <v>0.0841678760356801</v>
      </c>
      <c r="AM25" s="89"/>
      <c r="AN25" s="89">
        <f t="shared" ref="AN25:AX25" si="227">AB25*LN(AB25)</f>
        <v>-0.243980082382328</v>
      </c>
      <c r="AO25" s="89">
        <f t="shared" si="227"/>
        <v>-0.298860822065905</v>
      </c>
      <c r="AP25" s="89">
        <f t="shared" si="227"/>
        <v>-0.246964517833383</v>
      </c>
      <c r="AQ25" s="89">
        <f t="shared" si="227"/>
        <v>-0.277273781928269</v>
      </c>
      <c r="AR25" s="89">
        <f t="shared" si="227"/>
        <v>-0.234947482131798</v>
      </c>
      <c r="AS25" s="89">
        <f t="shared" si="227"/>
        <v>-0.353138710354775</v>
      </c>
      <c r="AT25" s="89">
        <f t="shared" si="227"/>
        <v>-0.104945987188641</v>
      </c>
      <c r="AU25" s="89">
        <f t="shared" si="227"/>
        <v>-0.22750460123619</v>
      </c>
      <c r="AV25" s="89">
        <f t="shared" si="227"/>
        <v>-0.180929182886461</v>
      </c>
      <c r="AW25" s="89">
        <f t="shared" si="227"/>
        <v>-0.219804696652895</v>
      </c>
      <c r="AX25" s="89">
        <f t="shared" si="227"/>
        <v>-0.208310607268128</v>
      </c>
      <c r="AY25" s="91" t="s">
        <v>183</v>
      </c>
      <c r="AZ25" s="77">
        <f t="shared" ref="AZ25:BB25" si="228">AZ24/(3-SUM($AZ23:$BB23))</f>
        <v>0.132187812046909</v>
      </c>
      <c r="BA25" s="77">
        <f t="shared" si="228"/>
        <v>0.669362984351425</v>
      </c>
      <c r="BB25" s="77">
        <f t="shared" si="228"/>
        <v>0.198449203601665</v>
      </c>
      <c r="BC25" s="77">
        <f t="shared" ref="BC25:BE25" si="229">BC24/(3-SUM($BC23:$BE23))</f>
        <v>0.232601437602162</v>
      </c>
      <c r="BD25" s="77">
        <f t="shared" si="229"/>
        <v>0.094561543247702</v>
      </c>
      <c r="BE25" s="77">
        <f t="shared" si="229"/>
        <v>0.672837019150136</v>
      </c>
      <c r="BF25" s="77">
        <f>BF24/(2-SUM($BF23:$BG23))</f>
        <v>0.577151851176736</v>
      </c>
      <c r="BG25" s="77">
        <f>BG24/(2-SUM($BF23:$BG23))</f>
        <v>0.422848148823264</v>
      </c>
      <c r="BH25" s="77">
        <f t="shared" ref="BH25:BJ25" si="230">BH24/(3-SUM($BH23:$BJ23))</f>
        <v>0.349955389038719</v>
      </c>
      <c r="BI25" s="77">
        <f t="shared" si="230"/>
        <v>0.356848218638105</v>
      </c>
      <c r="BJ25" s="77">
        <f t="shared" si="230"/>
        <v>0.293196392323176</v>
      </c>
      <c r="BK25" s="89"/>
      <c r="BL25" s="89">
        <f t="shared" ref="BL25:BV25" si="231">AZ$27*P25</f>
        <v>0.194280557814681</v>
      </c>
      <c r="BM25" s="89">
        <f t="shared" si="231"/>
        <v>0.439822594378855</v>
      </c>
      <c r="BN25" s="89">
        <f t="shared" si="231"/>
        <v>0.0993256941911608</v>
      </c>
      <c r="BO25" s="89">
        <f t="shared" si="231"/>
        <v>0.125139065494515</v>
      </c>
      <c r="BP25" s="89">
        <f t="shared" si="231"/>
        <v>0.277205840169622</v>
      </c>
      <c r="BQ25" s="89">
        <f t="shared" si="231"/>
        <v>0.483065113269828</v>
      </c>
      <c r="BR25" s="89">
        <f t="shared" si="231"/>
        <v>0.0468776120595428</v>
      </c>
      <c r="BS25" s="89">
        <f t="shared" si="231"/>
        <v>0.269817700250326</v>
      </c>
      <c r="BT25" s="89">
        <f t="shared" si="231"/>
        <v>0.0828071233996418</v>
      </c>
      <c r="BU25" s="89">
        <f t="shared" si="231"/>
        <v>0.228289863422102</v>
      </c>
      <c r="BV25" s="89">
        <f t="shared" si="231"/>
        <v>0.150117798308924</v>
      </c>
      <c r="BW25" s="89"/>
      <c r="BX25" s="89">
        <f t="shared" si="8"/>
        <v>0.733428846384697</v>
      </c>
      <c r="BY25" s="89">
        <f t="shared" si="9"/>
        <v>0.885410018933965</v>
      </c>
      <c r="BZ25" s="89">
        <f t="shared" si="10"/>
        <v>0.316695312309869</v>
      </c>
      <c r="CA25" s="89">
        <f t="shared" si="11"/>
        <v>0.461214785130668</v>
      </c>
      <c r="CB25" s="89"/>
      <c r="CC25" s="89">
        <f t="shared" ref="CC25:CF25" si="232">BX25/SUM(BX$22:BX$31)</f>
        <v>0.139435485040937</v>
      </c>
      <c r="CD25" s="89">
        <f t="shared" si="232"/>
        <v>0.165425501397385</v>
      </c>
      <c r="CE25" s="89">
        <f t="shared" si="232"/>
        <v>0.07324490090389</v>
      </c>
      <c r="CF25" s="89">
        <f t="shared" si="232"/>
        <v>0.083902199754998</v>
      </c>
      <c r="CG25" s="89"/>
      <c r="CH25" s="89">
        <f t="shared" ref="CH25:CK25" si="233">CC25*LN(CC25)</f>
        <v>-0.274709275067155</v>
      </c>
      <c r="CI25" s="89">
        <f t="shared" si="233"/>
        <v>-0.297639240861235</v>
      </c>
      <c r="CJ25" s="89">
        <f t="shared" si="233"/>
        <v>-0.191458263035398</v>
      </c>
      <c r="CK25" s="89">
        <f t="shared" si="233"/>
        <v>-0.207918330430485</v>
      </c>
      <c r="CL25" s="91" t="s">
        <v>183</v>
      </c>
      <c r="CM25" s="89">
        <f t="shared" ref="CM25:CP25" si="234">CM24/(4-SUM($CM23:$CP23))</f>
        <v>0.159532046397256</v>
      </c>
      <c r="CN25" s="89">
        <f t="shared" si="234"/>
        <v>0.233048296874155</v>
      </c>
      <c r="CO25" s="89">
        <f t="shared" si="234"/>
        <v>0.358766552380706</v>
      </c>
      <c r="CP25" s="89">
        <f t="shared" si="234"/>
        <v>0.248653104347885</v>
      </c>
      <c r="CQ25" s="89"/>
      <c r="CR25" s="89">
        <f t="shared" ref="CR25:CU25" si="235">CM$27*BX25</f>
        <v>0.107418386297747</v>
      </c>
      <c r="CS25" s="89">
        <f t="shared" si="235"/>
        <v>0.14464565053062</v>
      </c>
      <c r="CT25" s="89">
        <f t="shared" si="235"/>
        <v>0.103350928512718</v>
      </c>
      <c r="CU25" s="89">
        <f t="shared" si="235"/>
        <v>0.167804651474962</v>
      </c>
      <c r="CV25" s="89">
        <f t="shared" si="16"/>
        <v>0.523219616816046</v>
      </c>
      <c r="CW25" s="89"/>
      <c r="CX25">
        <f t="shared" si="27"/>
        <v>0.126032018414183</v>
      </c>
    </row>
    <row r="26" spans="1:102">
      <c r="A26" s="99" t="s">
        <v>124</v>
      </c>
      <c r="B26" s="100">
        <v>2016</v>
      </c>
      <c r="C26" s="99" t="s">
        <v>120</v>
      </c>
      <c r="D26">
        <v>23971</v>
      </c>
      <c r="E26">
        <v>4.4819574</v>
      </c>
      <c r="F26">
        <v>333186</v>
      </c>
      <c r="G26">
        <v>387</v>
      </c>
      <c r="H26">
        <v>3046</v>
      </c>
      <c r="I26">
        <v>12</v>
      </c>
      <c r="J26">
        <v>8817</v>
      </c>
      <c r="K26">
        <v>26.903805</v>
      </c>
      <c r="L26">
        <v>1213000</v>
      </c>
      <c r="M26">
        <v>8501</v>
      </c>
      <c r="N26">
        <v>192380</v>
      </c>
      <c r="O26" s="89"/>
      <c r="P26" s="90">
        <f t="shared" ref="P26:U26" si="236">(D26-MIN(D$22:D$31))/(MAX(D$22:D$31)-MIN(D$22:D$31))+0.001</f>
        <v>0.987852917009039</v>
      </c>
      <c r="Q26" s="91">
        <f t="shared" si="236"/>
        <v>0.85653665864675</v>
      </c>
      <c r="R26" s="91">
        <f t="shared" si="236"/>
        <v>0.664464215460309</v>
      </c>
      <c r="S26" s="91">
        <f t="shared" si="236"/>
        <v>0.713765957446808</v>
      </c>
      <c r="T26" s="91">
        <f t="shared" si="236"/>
        <v>0.807138933764136</v>
      </c>
      <c r="U26" s="91">
        <f t="shared" si="236"/>
        <v>0.001</v>
      </c>
      <c r="V26" s="91">
        <f t="shared" si="193"/>
        <v>0.165627363737486</v>
      </c>
      <c r="W26" s="91">
        <f t="shared" si="194"/>
        <v>0.564633338800144</v>
      </c>
      <c r="X26" s="91">
        <f t="shared" ref="X26:Z26" si="237">(L26-MIN(L$22:L$31))/(MAX(L$22:L$31)-MIN(L$22:L$31))+0.001</f>
        <v>0.523620388156587</v>
      </c>
      <c r="Y26" s="91">
        <f t="shared" si="237"/>
        <v>0.589560594090694</v>
      </c>
      <c r="Z26" s="91">
        <f t="shared" si="237"/>
        <v>0.691675660972691</v>
      </c>
      <c r="AA26" s="89"/>
      <c r="AB26" s="89">
        <f t="shared" ref="AB26:AL26" si="238">P26/SUM(P$22:P$31)</f>
        <v>0.110796568322509</v>
      </c>
      <c r="AC26" s="89">
        <f t="shared" si="238"/>
        <v>0.211790068485054</v>
      </c>
      <c r="AD26" s="89">
        <f t="shared" si="238"/>
        <v>0.115636206429474</v>
      </c>
      <c r="AE26" s="89">
        <f t="shared" si="238"/>
        <v>0.126966164559837</v>
      </c>
      <c r="AF26" s="89">
        <f t="shared" si="238"/>
        <v>0.1088805301731</v>
      </c>
      <c r="AG26" s="89">
        <f t="shared" si="238"/>
        <v>0.000268507863444572</v>
      </c>
      <c r="AH26" s="89">
        <f t="shared" si="238"/>
        <v>0.0436911493284898</v>
      </c>
      <c r="AI26" s="89">
        <f t="shared" si="238"/>
        <v>0.120144266952766</v>
      </c>
      <c r="AJ26" s="89">
        <f t="shared" si="238"/>
        <v>0.0971959569577636</v>
      </c>
      <c r="AK26" s="89">
        <f t="shared" si="238"/>
        <v>0.111702089761525</v>
      </c>
      <c r="AL26" s="89">
        <f t="shared" si="238"/>
        <v>0.116797414476528</v>
      </c>
      <c r="AM26" s="89"/>
      <c r="AN26" s="89">
        <f t="shared" ref="AN26:AX26" si="239">AB26*LN(AB26)</f>
        <v>-0.243759040153369</v>
      </c>
      <c r="AO26" s="89">
        <f t="shared" si="239"/>
        <v>-0.328732017193748</v>
      </c>
      <c r="AP26" s="89">
        <f t="shared" si="239"/>
        <v>-0.249462701302142</v>
      </c>
      <c r="AQ26" s="89">
        <f t="shared" si="239"/>
        <v>-0.26203716964492</v>
      </c>
      <c r="AR26" s="89">
        <f t="shared" si="239"/>
        <v>-0.241443016768354</v>
      </c>
      <c r="AS26" s="89">
        <f t="shared" si="239"/>
        <v>-0.00220784090928675</v>
      </c>
      <c r="AT26" s="89">
        <f t="shared" si="239"/>
        <v>-0.136779937199241</v>
      </c>
      <c r="AU26" s="89">
        <f t="shared" si="239"/>
        <v>-0.254593154664765</v>
      </c>
      <c r="AV26" s="89">
        <f t="shared" si="239"/>
        <v>-0.226566318651621</v>
      </c>
      <c r="AW26" s="89">
        <f t="shared" si="239"/>
        <v>-0.244842029441531</v>
      </c>
      <c r="AX26" s="89">
        <f t="shared" si="239"/>
        <v>-0.250800763583528</v>
      </c>
      <c r="AY26" s="89" t="s">
        <v>184</v>
      </c>
      <c r="AZ26" s="92">
        <v>0.26049795615013</v>
      </c>
      <c r="BA26" s="92">
        <v>0.633345720302242</v>
      </c>
      <c r="BB26" s="92">
        <v>0.106156323547628</v>
      </c>
      <c r="BC26" s="92">
        <v>0.0806878306878307</v>
      </c>
      <c r="BD26" s="92">
        <v>0.626984126984127</v>
      </c>
      <c r="BE26" s="92">
        <v>0.292328042328042</v>
      </c>
      <c r="BF26" s="92">
        <v>0.25</v>
      </c>
      <c r="BG26" s="92">
        <v>0.75</v>
      </c>
      <c r="BH26" s="92">
        <v>0.10958605664488</v>
      </c>
      <c r="BI26" s="92">
        <v>0.581263616557734</v>
      </c>
      <c r="BJ26" s="92">
        <v>0.309150326797386</v>
      </c>
      <c r="BK26" s="89"/>
      <c r="BL26" s="89">
        <f t="shared" ref="BL26:BV26" si="240">AZ$27*P26</f>
        <v>0.19395789079069</v>
      </c>
      <c r="BM26" s="89">
        <f t="shared" si="240"/>
        <v>0.557908880537044</v>
      </c>
      <c r="BN26" s="89">
        <f t="shared" si="240"/>
        <v>0.101199736311064</v>
      </c>
      <c r="BO26" s="89">
        <f t="shared" si="240"/>
        <v>0.111807607269408</v>
      </c>
      <c r="BP26" s="89">
        <f t="shared" si="240"/>
        <v>0.291193801466524</v>
      </c>
      <c r="BQ26" s="89">
        <f t="shared" si="240"/>
        <v>0.000482582530739089</v>
      </c>
      <c r="BR26" s="89">
        <f t="shared" si="240"/>
        <v>0.0684994902604921</v>
      </c>
      <c r="BS26" s="89">
        <f t="shared" si="240"/>
        <v>0.331114583087824</v>
      </c>
      <c r="BT26" s="89">
        <f t="shared" si="240"/>
        <v>0.120312635081443</v>
      </c>
      <c r="BU26" s="89">
        <f t="shared" si="240"/>
        <v>0.276536885440785</v>
      </c>
      <c r="BV26" s="89">
        <f t="shared" si="240"/>
        <v>0.208314282541223</v>
      </c>
      <c r="BW26" s="89"/>
      <c r="BX26" s="89">
        <f t="shared" si="8"/>
        <v>0.853066507638799</v>
      </c>
      <c r="BY26" s="89">
        <f t="shared" si="9"/>
        <v>0.403483991266671</v>
      </c>
      <c r="BZ26" s="89">
        <f t="shared" si="10"/>
        <v>0.399614073348316</v>
      </c>
      <c r="CA26" s="89">
        <f t="shared" si="11"/>
        <v>0.605163803063451</v>
      </c>
      <c r="CB26" s="89"/>
      <c r="CC26" s="89">
        <f t="shared" ref="CC26:CF26" si="241">BX26/SUM(BX$22:BX$31)</f>
        <v>0.162180343534516</v>
      </c>
      <c r="CD26" s="89">
        <f t="shared" si="241"/>
        <v>0.0753848952844132</v>
      </c>
      <c r="CE26" s="89">
        <f t="shared" si="241"/>
        <v>0.0924222496023511</v>
      </c>
      <c r="CF26" s="89">
        <f t="shared" si="241"/>
        <v>0.110088782766881</v>
      </c>
      <c r="CG26" s="89"/>
      <c r="CH26" s="89">
        <f t="shared" ref="CH26:CK26" si="242">CC26*LN(CC26)</f>
        <v>-0.2950135589054</v>
      </c>
      <c r="CI26" s="89">
        <f t="shared" si="242"/>
        <v>-0.194881137797336</v>
      </c>
      <c r="CJ26" s="89">
        <f t="shared" si="242"/>
        <v>-0.220093192952588</v>
      </c>
      <c r="CK26" s="89">
        <f t="shared" si="242"/>
        <v>-0.242907389838686</v>
      </c>
      <c r="CL26" s="89" t="s">
        <v>184</v>
      </c>
      <c r="CM26" s="92">
        <v>0.133389037433155</v>
      </c>
      <c r="CN26" s="92">
        <v>0.0936831550802139</v>
      </c>
      <c r="CO26" s="92">
        <v>0.293917112299465</v>
      </c>
      <c r="CP26" s="92">
        <v>0.479010695187166</v>
      </c>
      <c r="CQ26" s="89"/>
      <c r="CR26" s="89">
        <f t="shared" ref="CR26:CU26" si="243">CM$27*BX26</f>
        <v>0.12494058299849</v>
      </c>
      <c r="CS26" s="89">
        <f t="shared" si="243"/>
        <v>0.0659154551534516</v>
      </c>
      <c r="CT26" s="89">
        <f t="shared" si="243"/>
        <v>0.130410788925375</v>
      </c>
      <c r="CU26" s="89">
        <f t="shared" si="243"/>
        <v>0.220177896139116</v>
      </c>
      <c r="CV26" s="89">
        <f t="shared" si="16"/>
        <v>0.541444723216432</v>
      </c>
      <c r="CW26" s="89"/>
      <c r="CX26">
        <f t="shared" si="27"/>
        <v>0.127675685961932</v>
      </c>
    </row>
    <row r="27" spans="1:102">
      <c r="A27" s="99" t="s">
        <v>124</v>
      </c>
      <c r="B27" s="100">
        <v>2017</v>
      </c>
      <c r="C27" s="99" t="s">
        <v>120</v>
      </c>
      <c r="D27">
        <v>23964</v>
      </c>
      <c r="E27">
        <v>3.5778668</v>
      </c>
      <c r="F27">
        <v>317819</v>
      </c>
      <c r="G27">
        <v>437</v>
      </c>
      <c r="H27">
        <v>3166</v>
      </c>
      <c r="I27">
        <v>12</v>
      </c>
      <c r="J27">
        <v>8965</v>
      </c>
      <c r="K27">
        <v>26.991747</v>
      </c>
      <c r="L27">
        <v>1443500</v>
      </c>
      <c r="M27">
        <v>9152</v>
      </c>
      <c r="N27">
        <v>196460</v>
      </c>
      <c r="O27" s="89"/>
      <c r="P27" s="90">
        <f t="shared" ref="P27:U27" si="244">(D27-MIN(D$22:D$31))/(MAX(D$22:D$31)-MIN(D$22:D$31))+0.001</f>
        <v>0.984976992604766</v>
      </c>
      <c r="Q27" s="91">
        <f t="shared" si="244"/>
        <v>0.05390232874685</v>
      </c>
      <c r="R27" s="91">
        <f t="shared" si="244"/>
        <v>0.594328252009329</v>
      </c>
      <c r="S27" s="91">
        <f t="shared" si="244"/>
        <v>0.846744680851064</v>
      </c>
      <c r="T27" s="91">
        <f t="shared" si="244"/>
        <v>0.855604200323102</v>
      </c>
      <c r="U27" s="91">
        <f t="shared" si="244"/>
        <v>0.001</v>
      </c>
      <c r="V27" s="91">
        <f t="shared" si="193"/>
        <v>0.001</v>
      </c>
      <c r="W27" s="91">
        <f t="shared" si="194"/>
        <v>0.560018020795749</v>
      </c>
      <c r="X27" s="91">
        <f t="shared" ref="X27:Z27" si="245">(L27-MIN(L$22:L$31))/(MAX(L$22:L$31)-MIN(L$22:L$31))+0.001</f>
        <v>0.741733731394127</v>
      </c>
      <c r="Y27" s="91">
        <f t="shared" si="245"/>
        <v>0.69242044556802</v>
      </c>
      <c r="Z27" s="91">
        <f t="shared" si="245"/>
        <v>0.736066913284735</v>
      </c>
      <c r="AA27" s="89"/>
      <c r="AB27" s="89">
        <f t="shared" ref="AB27:AL27" si="246">P27/SUM(P$22:P$31)</f>
        <v>0.110474007595844</v>
      </c>
      <c r="AC27" s="89">
        <f t="shared" si="246"/>
        <v>0.0133280669094017</v>
      </c>
      <c r="AD27" s="89">
        <f t="shared" si="246"/>
        <v>0.103430497590618</v>
      </c>
      <c r="AE27" s="89">
        <f t="shared" si="246"/>
        <v>0.150620694875483</v>
      </c>
      <c r="AF27" s="89">
        <f t="shared" si="246"/>
        <v>0.115418343797467</v>
      </c>
      <c r="AG27" s="89">
        <f t="shared" si="246"/>
        <v>0.000268507863444572</v>
      </c>
      <c r="AH27" s="89">
        <f t="shared" si="246"/>
        <v>0.000263791853849336</v>
      </c>
      <c r="AI27" s="89">
        <f t="shared" si="246"/>
        <v>0.119162206630983</v>
      </c>
      <c r="AJ27" s="89">
        <f t="shared" si="246"/>
        <v>0.137682797426035</v>
      </c>
      <c r="AK27" s="89">
        <f t="shared" si="246"/>
        <v>0.131190604560073</v>
      </c>
      <c r="AL27" s="89">
        <f t="shared" si="246"/>
        <v>0.12429338952375</v>
      </c>
      <c r="AM27" s="89"/>
      <c r="AN27" s="89">
        <f t="shared" ref="AN27:AX27" si="247">AB27*LN(AB27)</f>
        <v>-0.243371478106527</v>
      </c>
      <c r="AO27" s="89">
        <f t="shared" si="247"/>
        <v>-0.0575490358414823</v>
      </c>
      <c r="AP27" s="89">
        <f t="shared" si="247"/>
        <v>-0.23466884429791</v>
      </c>
      <c r="AQ27" s="89">
        <f t="shared" si="247"/>
        <v>-0.285123553070778</v>
      </c>
      <c r="AR27" s="89">
        <f t="shared" si="247"/>
        <v>-0.249210362175086</v>
      </c>
      <c r="AS27" s="89">
        <f t="shared" si="247"/>
        <v>-0.00220784090928675</v>
      </c>
      <c r="AT27" s="89">
        <f t="shared" si="247"/>
        <v>-0.00217373725514647</v>
      </c>
      <c r="AU27" s="89">
        <f t="shared" si="247"/>
        <v>-0.253490143578021</v>
      </c>
      <c r="AV27" s="89">
        <f t="shared" si="247"/>
        <v>-0.2729978374828</v>
      </c>
      <c r="AW27" s="89">
        <f t="shared" si="247"/>
        <v>-0.266461763864926</v>
      </c>
      <c r="AX27" s="89">
        <f t="shared" si="247"/>
        <v>-0.259165447040695</v>
      </c>
      <c r="AY27" s="89" t="s">
        <v>185</v>
      </c>
      <c r="AZ27" s="89">
        <f t="shared" ref="AZ27:BJ27" si="248">AVERAGE(AZ25:AZ26)</f>
        <v>0.196342884098519</v>
      </c>
      <c r="BA27" s="89">
        <f t="shared" si="248"/>
        <v>0.651354352326834</v>
      </c>
      <c r="BB27" s="89">
        <f t="shared" si="248"/>
        <v>0.152302763574647</v>
      </c>
      <c r="BC27" s="89">
        <f t="shared" si="248"/>
        <v>0.156644634144997</v>
      </c>
      <c r="BD27" s="89">
        <f t="shared" si="248"/>
        <v>0.360772835115915</v>
      </c>
      <c r="BE27" s="89">
        <f t="shared" si="248"/>
        <v>0.482582530739089</v>
      </c>
      <c r="BF27" s="89">
        <f t="shared" si="248"/>
        <v>0.413575925588368</v>
      </c>
      <c r="BG27" s="89">
        <f t="shared" si="248"/>
        <v>0.586424074411632</v>
      </c>
      <c r="BH27" s="89">
        <f t="shared" si="248"/>
        <v>0.229770722841799</v>
      </c>
      <c r="BI27" s="89">
        <f t="shared" si="248"/>
        <v>0.46905591759792</v>
      </c>
      <c r="BJ27" s="89">
        <f t="shared" si="248"/>
        <v>0.301173359560281</v>
      </c>
      <c r="BK27" s="89"/>
      <c r="BL27" s="89">
        <f t="shared" ref="BL27:BV27" si="249">AZ$27*P27</f>
        <v>0.193393223498706</v>
      </c>
      <c r="BM27" s="89">
        <f t="shared" si="249"/>
        <v>0.0351095164298125</v>
      </c>
      <c r="BN27" s="89">
        <f t="shared" si="249"/>
        <v>0.0905178352515098</v>
      </c>
      <c r="BO27" s="89">
        <f t="shared" si="249"/>
        <v>0.132638010746137</v>
      </c>
      <c r="BP27" s="89">
        <f t="shared" si="249"/>
        <v>0.30867875308765</v>
      </c>
      <c r="BQ27" s="89">
        <f t="shared" si="249"/>
        <v>0.000482582530739089</v>
      </c>
      <c r="BR27" s="89">
        <f t="shared" si="249"/>
        <v>0.000413575925588368</v>
      </c>
      <c r="BS27" s="89">
        <f t="shared" si="249"/>
        <v>0.328408049498981</v>
      </c>
      <c r="BT27" s="89">
        <f t="shared" si="249"/>
        <v>0.170428695618574</v>
      </c>
      <c r="BU27" s="89">
        <f t="shared" si="249"/>
        <v>0.324783907459468</v>
      </c>
      <c r="BV27" s="89">
        <f t="shared" si="249"/>
        <v>0.22168374513513</v>
      </c>
      <c r="BW27" s="89"/>
      <c r="BX27" s="89">
        <f t="shared" si="8"/>
        <v>0.319020575180028</v>
      </c>
      <c r="BY27" s="89">
        <f t="shared" si="9"/>
        <v>0.441799346364526</v>
      </c>
      <c r="BZ27" s="89">
        <f t="shared" si="10"/>
        <v>0.32882162542457</v>
      </c>
      <c r="CA27" s="89">
        <f t="shared" si="11"/>
        <v>0.716896348213171</v>
      </c>
      <c r="CB27" s="89"/>
      <c r="CC27" s="89">
        <f t="shared" ref="CC27:CF27" si="250">BX27/SUM(BX$22:BX$31)</f>
        <v>0.060650448721148</v>
      </c>
      <c r="CD27" s="89">
        <f t="shared" si="250"/>
        <v>0.0825435412142536</v>
      </c>
      <c r="CE27" s="89">
        <f t="shared" si="250"/>
        <v>0.0760494596323967</v>
      </c>
      <c r="CF27" s="89">
        <f t="shared" si="250"/>
        <v>0.130414684330575</v>
      </c>
      <c r="CG27" s="89"/>
      <c r="CH27" s="89">
        <f t="shared" ref="CH27:CK27" si="251">CC27*LN(CC27)</f>
        <v>-0.169980660662935</v>
      </c>
      <c r="CI27" s="89">
        <f t="shared" si="251"/>
        <v>-0.205899032069933</v>
      </c>
      <c r="CJ27" s="89">
        <f t="shared" si="251"/>
        <v>-0.195931650175956</v>
      </c>
      <c r="CK27" s="89">
        <f t="shared" si="251"/>
        <v>-0.265659410292003</v>
      </c>
      <c r="CL27" s="89" t="s">
        <v>185</v>
      </c>
      <c r="CM27" s="89">
        <f t="shared" ref="CM27:CP27" si="252">AVERAGE(CM25:CM26)</f>
        <v>0.146460541915205</v>
      </c>
      <c r="CN27" s="89">
        <f t="shared" si="252"/>
        <v>0.163365725977184</v>
      </c>
      <c r="CO27" s="89">
        <f t="shared" si="252"/>
        <v>0.326341832340085</v>
      </c>
      <c r="CP27" s="89">
        <f t="shared" si="252"/>
        <v>0.363831899767525</v>
      </c>
      <c r="CQ27" s="89"/>
      <c r="CR27" s="89">
        <f t="shared" ref="CR27:CU27" si="253">CM$27*BX27</f>
        <v>0.0467239263229675</v>
      </c>
      <c r="CS27" s="89">
        <f t="shared" si="253"/>
        <v>0.0721748709550863</v>
      </c>
      <c r="CT27" s="89">
        <f t="shared" si="253"/>
        <v>0.107308251754099</v>
      </c>
      <c r="CU27" s="89">
        <f t="shared" si="253"/>
        <v>0.260829760306799</v>
      </c>
      <c r="CV27" s="89">
        <f t="shared" si="16"/>
        <v>0.487036809338952</v>
      </c>
      <c r="CW27" s="89"/>
      <c r="CX27">
        <f t="shared" si="27"/>
        <v>0.0897415613545927</v>
      </c>
    </row>
    <row r="28" spans="1:102">
      <c r="A28" s="99" t="s">
        <v>124</v>
      </c>
      <c r="B28" s="100">
        <v>2018</v>
      </c>
      <c r="C28" s="99" t="s">
        <v>120</v>
      </c>
      <c r="D28">
        <v>23964</v>
      </c>
      <c r="E28">
        <v>3.5580037</v>
      </c>
      <c r="F28">
        <v>347520</v>
      </c>
      <c r="G28">
        <v>351</v>
      </c>
      <c r="H28">
        <v>3286</v>
      </c>
      <c r="I28">
        <v>12</v>
      </c>
      <c r="J28">
        <v>8538</v>
      </c>
      <c r="K28">
        <v>24.190868</v>
      </c>
      <c r="L28">
        <v>1479530</v>
      </c>
      <c r="M28">
        <v>9803</v>
      </c>
      <c r="N28">
        <v>186360</v>
      </c>
      <c r="O28" s="89"/>
      <c r="P28" s="90">
        <f t="shared" ref="P28:U28" si="254">(D28-MIN(D$22:D$31))/(MAX(D$22:D$31)-MIN(D$22:D$31))+0.001</f>
        <v>0.984976992604766</v>
      </c>
      <c r="Q28" s="91">
        <f t="shared" si="254"/>
        <v>0.0362682487572621</v>
      </c>
      <c r="R28" s="91">
        <f t="shared" si="254"/>
        <v>0.729885501339553</v>
      </c>
      <c r="S28" s="91">
        <f t="shared" si="254"/>
        <v>0.618021276595745</v>
      </c>
      <c r="T28" s="91">
        <f t="shared" si="254"/>
        <v>0.904069466882068</v>
      </c>
      <c r="U28" s="91">
        <f t="shared" si="254"/>
        <v>0.001</v>
      </c>
      <c r="V28" s="91">
        <f t="shared" si="193"/>
        <v>0.475972191323693</v>
      </c>
      <c r="W28" s="91">
        <f t="shared" si="194"/>
        <v>0.707012031357628</v>
      </c>
      <c r="X28" s="91">
        <f t="shared" ref="X28:Z28" si="255">(L28-MIN(L$22:L$31))/(MAX(L$22:L$31)-MIN(L$22:L$31))+0.001</f>
        <v>0.775827543788264</v>
      </c>
      <c r="Y28" s="91">
        <f t="shared" si="255"/>
        <v>0.795280297045347</v>
      </c>
      <c r="Z28" s="91">
        <f t="shared" si="255"/>
        <v>0.626176803394625</v>
      </c>
      <c r="AA28" s="89"/>
      <c r="AB28" s="89">
        <f t="shared" ref="AB28:AL28" si="256">P28/SUM(P$22:P$31)</f>
        <v>0.110474007595844</v>
      </c>
      <c r="AC28" s="89">
        <f t="shared" si="256"/>
        <v>0.00896780635200036</v>
      </c>
      <c r="AD28" s="89">
        <f t="shared" si="256"/>
        <v>0.127021423485253</v>
      </c>
      <c r="AE28" s="89">
        <f t="shared" si="256"/>
        <v>0.109934902732571</v>
      </c>
      <c r="AF28" s="89">
        <f t="shared" si="256"/>
        <v>0.121956157421835</v>
      </c>
      <c r="AG28" s="89">
        <f t="shared" si="256"/>
        <v>0.000268507863444572</v>
      </c>
      <c r="AH28" s="89">
        <f t="shared" si="256"/>
        <v>0.125557586730008</v>
      </c>
      <c r="AI28" s="89">
        <f t="shared" si="256"/>
        <v>0.150440004861836</v>
      </c>
      <c r="AJ28" s="89">
        <f t="shared" si="256"/>
        <v>0.144011391187734</v>
      </c>
      <c r="AK28" s="89">
        <f t="shared" si="256"/>
        <v>0.150679119358621</v>
      </c>
      <c r="AL28" s="89">
        <f t="shared" si="256"/>
        <v>0.105737176784304</v>
      </c>
      <c r="AM28" s="89"/>
      <c r="AN28" s="89">
        <f t="shared" ref="AN28:AX28" si="257">AB28*LN(AB28)</f>
        <v>-0.243371478106527</v>
      </c>
      <c r="AO28" s="89">
        <f t="shared" si="257"/>
        <v>-0.0422752631472358</v>
      </c>
      <c r="AP28" s="89">
        <f t="shared" si="257"/>
        <v>-0.262095943981129</v>
      </c>
      <c r="AQ28" s="89">
        <f t="shared" si="257"/>
        <v>-0.24272163088712</v>
      </c>
      <c r="AR28" s="89">
        <f t="shared" si="257"/>
        <v>-0.256607178145228</v>
      </c>
      <c r="AS28" s="89">
        <f t="shared" si="257"/>
        <v>-0.00220784090928675</v>
      </c>
      <c r="AT28" s="89">
        <f t="shared" si="257"/>
        <v>-0.260530833222604</v>
      </c>
      <c r="AU28" s="89">
        <f t="shared" si="257"/>
        <v>-0.284962090170377</v>
      </c>
      <c r="AV28" s="89">
        <f t="shared" si="257"/>
        <v>-0.279074328857114</v>
      </c>
      <c r="AW28" s="89">
        <f t="shared" si="257"/>
        <v>-0.285175714252797</v>
      </c>
      <c r="AX28" s="89">
        <f t="shared" si="257"/>
        <v>-0.237570154315158</v>
      </c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>
        <f t="shared" ref="BL28:BV28" si="258">AZ$27*P28</f>
        <v>0.193393223498706</v>
      </c>
      <c r="BM28" s="89">
        <f t="shared" si="258"/>
        <v>0.0236234816793149</v>
      </c>
      <c r="BN28" s="89">
        <f t="shared" si="258"/>
        <v>0.11116357894708</v>
      </c>
      <c r="BO28" s="89">
        <f t="shared" si="258"/>
        <v>0.0968097167661642</v>
      </c>
      <c r="BP28" s="89">
        <f t="shared" si="258"/>
        <v>0.326163704708777</v>
      </c>
      <c r="BQ28" s="89">
        <f t="shared" si="258"/>
        <v>0.000482582530739089</v>
      </c>
      <c r="BR28" s="89">
        <f t="shared" si="258"/>
        <v>0.19685063958102</v>
      </c>
      <c r="BS28" s="89">
        <f t="shared" si="258"/>
        <v>0.414608876086785</v>
      </c>
      <c r="BT28" s="89">
        <f t="shared" si="258"/>
        <v>0.178262455536807</v>
      </c>
      <c r="BU28" s="89">
        <f t="shared" si="258"/>
        <v>0.373030929478151</v>
      </c>
      <c r="BV28" s="89">
        <f t="shared" si="258"/>
        <v>0.188587771557077</v>
      </c>
      <c r="BW28" s="89"/>
      <c r="BX28" s="89">
        <f t="shared" si="8"/>
        <v>0.328180284125101</v>
      </c>
      <c r="BY28" s="89">
        <f t="shared" si="9"/>
        <v>0.42345600400568</v>
      </c>
      <c r="BZ28" s="89">
        <f t="shared" si="10"/>
        <v>0.611459515667805</v>
      </c>
      <c r="CA28" s="89">
        <f t="shared" si="11"/>
        <v>0.739881156572035</v>
      </c>
      <c r="CB28" s="89"/>
      <c r="CC28" s="89">
        <f t="shared" ref="CC28:CF28" si="259">BX28/SUM(BX$22:BX$31)</f>
        <v>0.0623918425399018</v>
      </c>
      <c r="CD28" s="89">
        <f t="shared" si="259"/>
        <v>0.0791163644914631</v>
      </c>
      <c r="CE28" s="89">
        <f t="shared" si="259"/>
        <v>0.14141760200103</v>
      </c>
      <c r="CF28" s="89">
        <f t="shared" si="259"/>
        <v>0.134595981297691</v>
      </c>
      <c r="CG28" s="89"/>
      <c r="CH28" s="89">
        <f t="shared" ref="CH28:CK28" si="260">CC28*LN(CC28)</f>
        <v>-0.173094982807671</v>
      </c>
      <c r="CI28" s="89">
        <f t="shared" si="260"/>
        <v>-0.200705205397541</v>
      </c>
      <c r="CJ28" s="89">
        <f t="shared" si="260"/>
        <v>-0.276618210386704</v>
      </c>
      <c r="CK28" s="89">
        <f t="shared" si="260"/>
        <v>-0.269929241538808</v>
      </c>
      <c r="CL28" s="89"/>
      <c r="CM28" s="89"/>
      <c r="CN28" s="89"/>
      <c r="CO28" s="89"/>
      <c r="CP28" s="89"/>
      <c r="CQ28" s="89"/>
      <c r="CR28" s="89">
        <f t="shared" ref="CR28:CU28" si="261">CM$27*BX28</f>
        <v>0.0480654622588484</v>
      </c>
      <c r="CS28" s="89">
        <f t="shared" si="261"/>
        <v>0.0691781975137854</v>
      </c>
      <c r="CT28" s="89">
        <f t="shared" si="261"/>
        <v>0.199544818744813</v>
      </c>
      <c r="CU28" s="89">
        <f t="shared" si="261"/>
        <v>0.269192366797797</v>
      </c>
      <c r="CV28" s="89">
        <f t="shared" si="16"/>
        <v>0.585980845315244</v>
      </c>
      <c r="CW28" s="89"/>
      <c r="CX28">
        <f t="shared" si="27"/>
        <v>0.134361508129299</v>
      </c>
    </row>
    <row r="29" spans="1:102">
      <c r="A29" s="99" t="s">
        <v>124</v>
      </c>
      <c r="B29" s="100">
        <v>2019</v>
      </c>
      <c r="C29" s="99" t="s">
        <v>120</v>
      </c>
      <c r="D29">
        <v>23964</v>
      </c>
      <c r="E29">
        <v>3.5381405</v>
      </c>
      <c r="F29">
        <v>377221</v>
      </c>
      <c r="G29">
        <v>161</v>
      </c>
      <c r="H29">
        <v>3406</v>
      </c>
      <c r="I29">
        <v>12</v>
      </c>
      <c r="J29">
        <v>8218</v>
      </c>
      <c r="K29">
        <v>21.38999</v>
      </c>
      <c r="L29">
        <v>1528780</v>
      </c>
      <c r="M29">
        <v>10454</v>
      </c>
      <c r="N29">
        <v>202460</v>
      </c>
      <c r="O29" s="89"/>
      <c r="P29" s="90">
        <f t="shared" ref="P29:U29" si="262">(D29-MIN(D$22:D$31))/(MAX(D$22:D$31)-MIN(D$22:D$31))+0.001</f>
        <v>0.984976992604766</v>
      </c>
      <c r="Q29" s="91">
        <f t="shared" si="262"/>
        <v>0.0186340799895879</v>
      </c>
      <c r="R29" s="91">
        <f t="shared" si="262"/>
        <v>0.865442750669776</v>
      </c>
      <c r="S29" s="91">
        <f t="shared" si="262"/>
        <v>0.112702127659574</v>
      </c>
      <c r="T29" s="91">
        <f t="shared" si="262"/>
        <v>0.952534733441034</v>
      </c>
      <c r="U29" s="91">
        <f t="shared" si="262"/>
        <v>0.001</v>
      </c>
      <c r="V29" s="91">
        <f t="shared" si="193"/>
        <v>0.831923248053393</v>
      </c>
      <c r="W29" s="91">
        <f t="shared" si="194"/>
        <v>0.854005989438121</v>
      </c>
      <c r="X29" s="91">
        <f t="shared" ref="X29:Z29" si="263">(L29-MIN(L$22:L$31))/(MAX(L$22:L$31)-MIN(L$22:L$31))+0.001</f>
        <v>0.822430937083053</v>
      </c>
      <c r="Y29" s="91">
        <f t="shared" si="263"/>
        <v>0.898140148522673</v>
      </c>
      <c r="Z29" s="91">
        <f t="shared" si="263"/>
        <v>0.8013481666848</v>
      </c>
      <c r="AA29" s="89"/>
      <c r="AB29" s="89">
        <f t="shared" ref="AB29:AL29" si="264">P29/SUM(P$22:P$31)</f>
        <v>0.110474007595844</v>
      </c>
      <c r="AC29" s="89">
        <f t="shared" si="264"/>
        <v>0.00460752384303776</v>
      </c>
      <c r="AD29" s="89">
        <f t="shared" si="264"/>
        <v>0.150612349379889</v>
      </c>
      <c r="AE29" s="89">
        <f t="shared" si="264"/>
        <v>0.0200476875331163</v>
      </c>
      <c r="AF29" s="89">
        <f t="shared" si="264"/>
        <v>0.128493971046203</v>
      </c>
      <c r="AG29" s="89">
        <f t="shared" si="264"/>
        <v>0.000268507863444572</v>
      </c>
      <c r="AH29" s="89">
        <f t="shared" si="264"/>
        <v>0.219454575864366</v>
      </c>
      <c r="AI29" s="89">
        <f t="shared" si="264"/>
        <v>0.181717791925553</v>
      </c>
      <c r="AJ29" s="89">
        <f t="shared" si="264"/>
        <v>0.152662050159805</v>
      </c>
      <c r="AK29" s="89">
        <f t="shared" si="264"/>
        <v>0.17016763415717</v>
      </c>
      <c r="AL29" s="89">
        <f t="shared" si="264"/>
        <v>0.135316882240253</v>
      </c>
      <c r="AM29" s="89"/>
      <c r="AN29" s="89">
        <f t="shared" ref="AN29:AX29" si="265">AB29*LN(AB29)</f>
        <v>-0.243371478106527</v>
      </c>
      <c r="AO29" s="89">
        <f t="shared" si="265"/>
        <v>-0.0247887763528561</v>
      </c>
      <c r="AP29" s="89">
        <f t="shared" si="265"/>
        <v>-0.285116100390815</v>
      </c>
      <c r="AQ29" s="89">
        <f t="shared" si="265"/>
        <v>-0.0783792704946816</v>
      </c>
      <c r="AR29" s="89">
        <f t="shared" si="265"/>
        <v>-0.263653347588071</v>
      </c>
      <c r="AS29" s="89">
        <f t="shared" si="265"/>
        <v>-0.00220784090928675</v>
      </c>
      <c r="AT29" s="89">
        <f t="shared" si="265"/>
        <v>-0.332827006837019</v>
      </c>
      <c r="AU29" s="89">
        <f t="shared" si="265"/>
        <v>-0.309883421283533</v>
      </c>
      <c r="AV29" s="89">
        <f t="shared" si="265"/>
        <v>-0.286932692939716</v>
      </c>
      <c r="AW29" s="89">
        <f t="shared" si="265"/>
        <v>-0.301361986839521</v>
      </c>
      <c r="AX29" s="89">
        <f t="shared" si="265"/>
        <v>-0.270652164225854</v>
      </c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>
        <f t="shared" ref="BL29:BV29" si="266">AZ$27*P29</f>
        <v>0.193393223498706</v>
      </c>
      <c r="BM29" s="89">
        <f t="shared" si="266"/>
        <v>0.0121373891028244</v>
      </c>
      <c r="BN29" s="89">
        <f t="shared" si="266"/>
        <v>0.131809322642651</v>
      </c>
      <c r="BO29" s="89">
        <f t="shared" si="266"/>
        <v>0.0176541835545967</v>
      </c>
      <c r="BP29" s="89">
        <f t="shared" si="266"/>
        <v>0.343648656329904</v>
      </c>
      <c r="BQ29" s="89">
        <f t="shared" si="266"/>
        <v>0.000482582530739089</v>
      </c>
      <c r="BR29" s="89">
        <f t="shared" si="266"/>
        <v>0.344063427332164</v>
      </c>
      <c r="BS29" s="89">
        <f t="shared" si="266"/>
        <v>0.50080967189824</v>
      </c>
      <c r="BT29" s="89">
        <f t="shared" si="266"/>
        <v>0.188970550901031</v>
      </c>
      <c r="BU29" s="89">
        <f t="shared" si="266"/>
        <v>0.421277951496834</v>
      </c>
      <c r="BV29" s="89">
        <f t="shared" si="266"/>
        <v>0.241344719537933</v>
      </c>
      <c r="BW29" s="89"/>
      <c r="BX29" s="89">
        <f t="shared" si="8"/>
        <v>0.337339935244181</v>
      </c>
      <c r="BY29" s="89">
        <f t="shared" si="9"/>
        <v>0.36178542241524</v>
      </c>
      <c r="BZ29" s="89">
        <f t="shared" si="10"/>
        <v>0.844873099230404</v>
      </c>
      <c r="CA29" s="89">
        <f t="shared" si="11"/>
        <v>0.851593221935799</v>
      </c>
      <c r="CB29" s="89"/>
      <c r="CC29" s="89">
        <f t="shared" ref="CC29:CF29" si="267">BX29/SUM(BX$22:BX$31)</f>
        <v>0.0641332253650938</v>
      </c>
      <c r="CD29" s="89">
        <f t="shared" si="267"/>
        <v>0.0675941469166608</v>
      </c>
      <c r="CE29" s="89">
        <f t="shared" si="267"/>
        <v>0.195401207482808</v>
      </c>
      <c r="CF29" s="89">
        <f t="shared" si="267"/>
        <v>0.154918157267263</v>
      </c>
      <c r="CG29" s="89"/>
      <c r="CH29" s="89">
        <f t="shared" ref="CH29:CK29" si="268">CC29*LN(CC29)</f>
        <v>-0.176160676088672</v>
      </c>
      <c r="CI29" s="89">
        <f t="shared" si="268"/>
        <v>-0.182114440966374</v>
      </c>
      <c r="CJ29" s="89">
        <f t="shared" si="268"/>
        <v>-0.319031621772111</v>
      </c>
      <c r="CK29" s="89">
        <f t="shared" si="268"/>
        <v>-0.288900414366291</v>
      </c>
      <c r="CL29" s="89"/>
      <c r="CM29" s="89"/>
      <c r="CN29" s="89"/>
      <c r="CO29" s="89"/>
      <c r="CP29" s="89"/>
      <c r="CQ29" s="89"/>
      <c r="CR29" s="89">
        <f t="shared" ref="CR29:CU29" si="269">CM$27*BX29</f>
        <v>0.0494069897255031</v>
      </c>
      <c r="CS29" s="89">
        <f t="shared" si="269"/>
        <v>0.0591033381808279</v>
      </c>
      <c r="CT29" s="89">
        <f t="shared" si="269"/>
        <v>0.275717435297697</v>
      </c>
      <c r="CU29" s="89">
        <f t="shared" si="269"/>
        <v>0.30983677976605</v>
      </c>
      <c r="CV29" s="89">
        <f t="shared" si="16"/>
        <v>0.694064542970077</v>
      </c>
      <c r="CW29" s="89"/>
      <c r="CX29">
        <f t="shared" si="27"/>
        <v>0.167410386739262</v>
      </c>
    </row>
    <row r="30" spans="1:102">
      <c r="A30" s="99" t="s">
        <v>124</v>
      </c>
      <c r="B30" s="100">
        <v>2020</v>
      </c>
      <c r="C30" s="99" t="s">
        <v>120</v>
      </c>
      <c r="D30">
        <v>23964</v>
      </c>
      <c r="E30">
        <v>3.5182774</v>
      </c>
      <c r="F30">
        <v>406922</v>
      </c>
      <c r="G30">
        <v>119</v>
      </c>
      <c r="H30">
        <v>3526</v>
      </c>
      <c r="I30">
        <v>12</v>
      </c>
      <c r="J30">
        <v>8066</v>
      </c>
      <c r="K30">
        <v>18.589111</v>
      </c>
      <c r="L30">
        <v>1443240</v>
      </c>
      <c r="M30">
        <v>11105</v>
      </c>
      <c r="N30">
        <v>218700</v>
      </c>
      <c r="O30" s="89"/>
      <c r="P30" s="90">
        <f t="shared" ref="P30:U30" si="270">(D30-MIN(D$22:D$31))/(MAX(D$22:D$31)-MIN(D$22:D$31))+0.001</f>
        <v>0.984976992604766</v>
      </c>
      <c r="Q30" s="91">
        <f t="shared" si="270"/>
        <v>0.001</v>
      </c>
      <c r="R30" s="91">
        <f t="shared" si="270"/>
        <v>1.001</v>
      </c>
      <c r="S30" s="91">
        <f t="shared" si="270"/>
        <v>0.001</v>
      </c>
      <c r="T30" s="91">
        <f t="shared" si="270"/>
        <v>1.001</v>
      </c>
      <c r="U30" s="91">
        <f t="shared" si="270"/>
        <v>0.001</v>
      </c>
      <c r="V30" s="91">
        <f t="shared" si="193"/>
        <v>1.001</v>
      </c>
      <c r="W30" s="91">
        <f t="shared" si="194"/>
        <v>1.001</v>
      </c>
      <c r="X30" s="91">
        <f t="shared" ref="X30:Z30" si="271">(L30-MIN(L$22:L$31))/(MAX(L$22:L$31)-MIN(L$22:L$31))+0.001</f>
        <v>0.741487703328003</v>
      </c>
      <c r="Y30" s="91">
        <f t="shared" si="271"/>
        <v>1.001</v>
      </c>
      <c r="Z30" s="91">
        <f t="shared" si="271"/>
        <v>0.978042759220977</v>
      </c>
      <c r="AA30" s="89"/>
      <c r="AB30" s="89">
        <f t="shared" ref="AB30:AL30" si="272">P30/SUM(P$22:P$31)</f>
        <v>0.110474007595844</v>
      </c>
      <c r="AC30" s="89">
        <f t="shared" si="272"/>
        <v>0.00024726328563644</v>
      </c>
      <c r="AD30" s="89">
        <f t="shared" si="272"/>
        <v>0.174203275274525</v>
      </c>
      <c r="AE30" s="89">
        <f t="shared" si="272"/>
        <v>0.000177882067973658</v>
      </c>
      <c r="AF30" s="89">
        <f t="shared" si="272"/>
        <v>0.13503178467057</v>
      </c>
      <c r="AG30" s="89">
        <f t="shared" si="272"/>
        <v>0.000268507863444572</v>
      </c>
      <c r="AH30" s="89">
        <f t="shared" si="272"/>
        <v>0.264055645703186</v>
      </c>
      <c r="AI30" s="89">
        <f t="shared" si="272"/>
        <v>0.212995590156407</v>
      </c>
      <c r="AJ30" s="89">
        <f t="shared" si="272"/>
        <v>0.137637128972578</v>
      </c>
      <c r="AK30" s="89">
        <f t="shared" si="272"/>
        <v>0.189656148955718</v>
      </c>
      <c r="AL30" s="89">
        <f t="shared" si="272"/>
        <v>0.165153802526254</v>
      </c>
      <c r="AM30" s="89"/>
      <c r="AN30" s="89">
        <f t="shared" ref="AN30:AX30" si="273">AB30*LN(AB30)</f>
        <v>-0.243371478106527</v>
      </c>
      <c r="AO30" s="89">
        <f t="shared" si="273"/>
        <v>-0.00205353564543633</v>
      </c>
      <c r="AP30" s="89">
        <f t="shared" si="273"/>
        <v>-0.304425869981661</v>
      </c>
      <c r="AQ30" s="89">
        <f t="shared" si="273"/>
        <v>-0.00153590310739515</v>
      </c>
      <c r="AR30" s="89">
        <f t="shared" si="273"/>
        <v>-0.270366727344434</v>
      </c>
      <c r="AS30" s="89">
        <f t="shared" si="273"/>
        <v>-0.00220784090928675</v>
      </c>
      <c r="AT30" s="89">
        <f t="shared" si="273"/>
        <v>-0.351615288144567</v>
      </c>
      <c r="AU30" s="89">
        <f t="shared" si="273"/>
        <v>-0.329394233264579</v>
      </c>
      <c r="AV30" s="89">
        <f t="shared" si="273"/>
        <v>-0.272952946823666</v>
      </c>
      <c r="AW30" s="89">
        <f t="shared" si="273"/>
        <v>-0.315311424851897</v>
      </c>
      <c r="AX30" s="89">
        <f t="shared" si="273"/>
        <v>-0.29742186655184</v>
      </c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>
        <f t="shared" ref="BL30:BV30" si="274">AZ$27*P30</f>
        <v>0.193393223498706</v>
      </c>
      <c r="BM30" s="89">
        <f t="shared" si="274"/>
        <v>0.000651354352326834</v>
      </c>
      <c r="BN30" s="89">
        <f t="shared" si="274"/>
        <v>0.152455066338221</v>
      </c>
      <c r="BO30" s="89">
        <f t="shared" si="274"/>
        <v>0.000156644634144997</v>
      </c>
      <c r="BP30" s="89">
        <f t="shared" si="274"/>
        <v>0.36113360795103</v>
      </c>
      <c r="BQ30" s="89">
        <f t="shared" si="274"/>
        <v>0.000482582530739089</v>
      </c>
      <c r="BR30" s="89">
        <f t="shared" si="274"/>
        <v>0.413989501513957</v>
      </c>
      <c r="BS30" s="89">
        <f t="shared" si="274"/>
        <v>0.587010498486043</v>
      </c>
      <c r="BT30" s="89">
        <f t="shared" si="274"/>
        <v>0.170372165571981</v>
      </c>
      <c r="BU30" s="89">
        <f t="shared" si="274"/>
        <v>0.469524973515517</v>
      </c>
      <c r="BV30" s="89">
        <f t="shared" si="274"/>
        <v>0.294560423588189</v>
      </c>
      <c r="BW30" s="89"/>
      <c r="BX30" s="89">
        <f t="shared" si="8"/>
        <v>0.346499644189254</v>
      </c>
      <c r="BY30" s="89">
        <f t="shared" si="9"/>
        <v>0.361772835115914</v>
      </c>
      <c r="BZ30" s="89">
        <f t="shared" si="10"/>
        <v>1.001</v>
      </c>
      <c r="CA30" s="89">
        <f t="shared" si="11"/>
        <v>0.934457562675687</v>
      </c>
      <c r="CB30" s="89"/>
      <c r="CC30" s="89">
        <f t="shared" ref="CC30:CF30" si="275">BX30/SUM(BX$22:BX$31)</f>
        <v>0.0658746191838476</v>
      </c>
      <c r="CD30" s="89">
        <f t="shared" si="275"/>
        <v>0.0675917951697214</v>
      </c>
      <c r="CE30" s="89">
        <f t="shared" si="275"/>
        <v>0.231510044370521</v>
      </c>
      <c r="CF30" s="89">
        <f t="shared" si="275"/>
        <v>0.169992479889758</v>
      </c>
      <c r="CG30" s="89"/>
      <c r="CH30" s="89">
        <f t="shared" ref="CH30:CK30" si="276">CC30*LN(CC30)</f>
        <v>-0.179179099422482</v>
      </c>
      <c r="CI30" s="89">
        <f t="shared" si="276"/>
        <v>-0.182110456516112</v>
      </c>
      <c r="CJ30" s="89">
        <f t="shared" si="276"/>
        <v>-0.338729758450517</v>
      </c>
      <c r="CK30" s="89">
        <f t="shared" si="276"/>
        <v>-0.301226857761533</v>
      </c>
      <c r="CL30" s="89"/>
      <c r="CM30" s="89"/>
      <c r="CN30" s="89"/>
      <c r="CO30" s="89"/>
      <c r="CP30" s="89"/>
      <c r="CQ30" s="89"/>
      <c r="CR30" s="89">
        <f t="shared" ref="CR30:CU30" si="277">CM$27*BX30</f>
        <v>0.050748525661384</v>
      </c>
      <c r="CS30" s="89">
        <f t="shared" si="277"/>
        <v>0.0591012818475355</v>
      </c>
      <c r="CT30" s="89">
        <f t="shared" si="277"/>
        <v>0.326668174172425</v>
      </c>
      <c r="CU30" s="89">
        <f t="shared" si="277"/>
        <v>0.339985470280427</v>
      </c>
      <c r="CV30" s="89">
        <f t="shared" si="16"/>
        <v>0.776503451961771</v>
      </c>
      <c r="CW30" s="89"/>
      <c r="CX30">
        <f t="shared" si="27"/>
        <v>0.19288472800998</v>
      </c>
    </row>
    <row r="31" spans="1:102">
      <c r="A31" s="99" t="s">
        <v>124</v>
      </c>
      <c r="B31" s="100">
        <v>2021</v>
      </c>
      <c r="C31" s="101" t="s">
        <v>120</v>
      </c>
      <c r="D31">
        <v>21569</v>
      </c>
      <c r="E31">
        <v>4.288655</v>
      </c>
      <c r="F31">
        <v>187819</v>
      </c>
      <c r="G31">
        <v>135</v>
      </c>
      <c r="H31">
        <v>1050</v>
      </c>
      <c r="I31">
        <v>13</v>
      </c>
      <c r="J31">
        <v>8299</v>
      </c>
      <c r="K31">
        <v>37.643486</v>
      </c>
      <c r="L31">
        <v>1717490</v>
      </c>
      <c r="M31">
        <v>4776</v>
      </c>
      <c r="N31">
        <v>220810</v>
      </c>
      <c r="O31" s="89"/>
      <c r="P31" s="90">
        <f t="shared" ref="P31:U31" si="278">(D31-MIN(D$22:D$31))/(MAX(D$22:D$31)-MIN(D$22:D$31))+0.001</f>
        <v>0.001</v>
      </c>
      <c r="Q31" s="91">
        <f t="shared" si="278"/>
        <v>0.684926487838601</v>
      </c>
      <c r="R31" s="91">
        <f t="shared" si="278"/>
        <v>0.001</v>
      </c>
      <c r="S31" s="91">
        <f t="shared" si="278"/>
        <v>0.0435531914893617</v>
      </c>
      <c r="T31" s="91">
        <f t="shared" si="278"/>
        <v>0.001</v>
      </c>
      <c r="U31" s="91">
        <f t="shared" si="278"/>
        <v>0.143857142857143</v>
      </c>
      <c r="V31" s="91">
        <f t="shared" si="193"/>
        <v>0.741823136818687</v>
      </c>
      <c r="W31" s="91">
        <f t="shared" si="194"/>
        <v>0.001</v>
      </c>
      <c r="X31" s="91">
        <f t="shared" ref="X31:Z31" si="279">(L31-MIN(L$22:L$31))/(MAX(L$22:L$31)-MIN(L$22:L$31))+0.001</f>
        <v>1.001</v>
      </c>
      <c r="Y31" s="91">
        <f t="shared" si="279"/>
        <v>0.001</v>
      </c>
      <c r="Z31" s="91">
        <f t="shared" si="279"/>
        <v>1.001</v>
      </c>
      <c r="AA31" s="89"/>
      <c r="AB31" s="89">
        <f t="shared" ref="AB31:AL31" si="280">P31/SUM(P$22:P$31)</f>
        <v>0.000112158972671734</v>
      </c>
      <c r="AC31" s="89">
        <f t="shared" si="280"/>
        <v>0.1693571738024</v>
      </c>
      <c r="AD31" s="89">
        <f t="shared" si="280"/>
        <v>0.000174029246028496</v>
      </c>
      <c r="AE31" s="89">
        <f t="shared" si="280"/>
        <v>0.0077473317689804</v>
      </c>
      <c r="AF31" s="89">
        <f t="shared" si="280"/>
        <v>0.000134896887782788</v>
      </c>
      <c r="AG31" s="89">
        <f t="shared" si="280"/>
        <v>0.0386267740698121</v>
      </c>
      <c r="AH31" s="89">
        <f t="shared" si="280"/>
        <v>0.195686900489731</v>
      </c>
      <c r="AI31" s="89">
        <f t="shared" si="280"/>
        <v>0.000212782807349058</v>
      </c>
      <c r="AJ31" s="89">
        <f t="shared" si="280"/>
        <v>0.185808564974415</v>
      </c>
      <c r="AK31" s="89">
        <f t="shared" si="280"/>
        <v>0.000189466682273445</v>
      </c>
      <c r="AL31" s="89">
        <f t="shared" si="280"/>
        <v>0.169030397464891</v>
      </c>
      <c r="AM31" s="89"/>
      <c r="AN31" s="89">
        <f t="shared" ref="AN31:AX31" si="281">AB31*LN(AB31)</f>
        <v>-0.00102015239971836</v>
      </c>
      <c r="AO31" s="89">
        <f t="shared" si="281"/>
        <v>-0.300735212143024</v>
      </c>
      <c r="AP31" s="89">
        <f t="shared" si="281"/>
        <v>-0.00150644713347342</v>
      </c>
      <c r="AQ31" s="89">
        <f t="shared" si="281"/>
        <v>-0.03765518387833</v>
      </c>
      <c r="AR31" s="89">
        <f t="shared" si="281"/>
        <v>-0.0012020661488978</v>
      </c>
      <c r="AS31" s="89">
        <f t="shared" si="281"/>
        <v>-0.125684168834233</v>
      </c>
      <c r="AT31" s="89">
        <f t="shared" si="281"/>
        <v>-0.319212171088503</v>
      </c>
      <c r="AU31" s="89">
        <f t="shared" si="281"/>
        <v>-0.0017991294053254</v>
      </c>
      <c r="AV31" s="89">
        <f t="shared" si="281"/>
        <v>-0.312722941696975</v>
      </c>
      <c r="AW31" s="89">
        <f t="shared" si="281"/>
        <v>-0.00162397527510113</v>
      </c>
      <c r="AX31" s="89">
        <f t="shared" si="281"/>
        <v>-0.300481401459996</v>
      </c>
      <c r="AY31" s="89" t="s">
        <v>170</v>
      </c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>
        <f t="shared" ref="BL31:BV31" si="282">AZ$27*P31</f>
        <v>0.000196342884098519</v>
      </c>
      <c r="BM31" s="89">
        <f t="shared" si="282"/>
        <v>0.446129848877605</v>
      </c>
      <c r="BN31" s="89">
        <f t="shared" si="282"/>
        <v>0.000152302763574647</v>
      </c>
      <c r="BO31" s="89">
        <f t="shared" si="282"/>
        <v>0.00682237374669804</v>
      </c>
      <c r="BP31" s="89">
        <f t="shared" si="282"/>
        <v>0.000360772835115914</v>
      </c>
      <c r="BQ31" s="89">
        <f t="shared" si="282"/>
        <v>0.0694229440648947</v>
      </c>
      <c r="BR31" s="89">
        <f t="shared" si="282"/>
        <v>0.306800190432655</v>
      </c>
      <c r="BS31" s="89">
        <f t="shared" si="282"/>
        <v>0.000586424074411632</v>
      </c>
      <c r="BT31" s="89">
        <f t="shared" si="282"/>
        <v>0.230000493564641</v>
      </c>
      <c r="BU31" s="89">
        <f t="shared" si="282"/>
        <v>0.00046905591759792</v>
      </c>
      <c r="BV31" s="89">
        <f t="shared" si="282"/>
        <v>0.301474532919841</v>
      </c>
      <c r="BW31" s="89"/>
      <c r="BX31" s="89">
        <f t="shared" si="8"/>
        <v>0.446478494525278</v>
      </c>
      <c r="BY31" s="89">
        <f t="shared" si="9"/>
        <v>0.0766060906467087</v>
      </c>
      <c r="BZ31" s="89">
        <f t="shared" si="10"/>
        <v>0.307386614507067</v>
      </c>
      <c r="CA31" s="89">
        <f t="shared" si="11"/>
        <v>0.53194408240208</v>
      </c>
      <c r="CB31" s="89"/>
      <c r="CC31" s="89">
        <f t="shared" ref="CC31:CF31" si="283">BX31/SUM(BX$22:BX$31)</f>
        <v>0.0848820519554878</v>
      </c>
      <c r="CD31" s="89">
        <f t="shared" si="283"/>
        <v>0.0143126920684534</v>
      </c>
      <c r="CE31" s="89">
        <f t="shared" si="283"/>
        <v>0.0710919967666687</v>
      </c>
      <c r="CF31" s="89">
        <f t="shared" si="283"/>
        <v>0.0967689677327753</v>
      </c>
      <c r="CG31" s="89"/>
      <c r="CH31" s="89">
        <f t="shared" ref="CH31:CK31" si="284">CC31*LN(CC31)</f>
        <v>-0.209360953885695</v>
      </c>
      <c r="CI31" s="89">
        <f t="shared" si="284"/>
        <v>-0.0607804009139958</v>
      </c>
      <c r="CJ31" s="89">
        <f t="shared" si="284"/>
        <v>-0.187951635579985</v>
      </c>
      <c r="CK31" s="89">
        <f t="shared" si="284"/>
        <v>-0.225997045547144</v>
      </c>
      <c r="CL31" s="89" t="s">
        <v>170</v>
      </c>
      <c r="CM31" s="89"/>
      <c r="CN31" s="89"/>
      <c r="CO31" s="89"/>
      <c r="CP31" s="89"/>
      <c r="CQ31" s="89"/>
      <c r="CR31" s="89">
        <f t="shared" ref="CR31:CU31" si="285">CM$27*BX31</f>
        <v>0.0653914822616573</v>
      </c>
      <c r="CS31" s="89">
        <f t="shared" si="285"/>
        <v>0.0125148096127735</v>
      </c>
      <c r="CT31" s="89">
        <f t="shared" si="285"/>
        <v>0.100313111015052</v>
      </c>
      <c r="CU31" s="89">
        <f t="shared" si="285"/>
        <v>0.193538226070442</v>
      </c>
      <c r="CV31" s="89">
        <f t="shared" si="16"/>
        <v>0.371757628959924</v>
      </c>
      <c r="CW31" s="89"/>
      <c r="CX31">
        <f t="shared" si="27"/>
        <v>0.0828522966383546</v>
      </c>
    </row>
    <row r="32" spans="1:102">
      <c r="A32" s="27" t="s">
        <v>122</v>
      </c>
      <c r="B32" s="28">
        <v>2012</v>
      </c>
      <c r="C32" s="27" t="s">
        <v>120</v>
      </c>
      <c r="D32">
        <v>12185</v>
      </c>
      <c r="E32">
        <v>5.3593763</v>
      </c>
      <c r="F32">
        <v>199680</v>
      </c>
      <c r="G32">
        <v>196</v>
      </c>
      <c r="I32">
        <v>6</v>
      </c>
      <c r="J32">
        <v>5709</v>
      </c>
      <c r="K32">
        <v>39.276249</v>
      </c>
      <c r="L32">
        <v>528300</v>
      </c>
      <c r="M32">
        <v>5536</v>
      </c>
      <c r="N32">
        <v>103381</v>
      </c>
      <c r="O32" s="95"/>
      <c r="P32" s="96">
        <f t="shared" ref="P32:U32" si="286">(D32-MIN(D$32:D$41))/(MAX(D$32:D$41)-MIN(D$32:D$41))+0.001</f>
        <v>0.0663685674547983</v>
      </c>
      <c r="Q32" s="97">
        <f t="shared" si="286"/>
        <v>1.001</v>
      </c>
      <c r="R32" s="97">
        <f t="shared" si="286"/>
        <v>0.001</v>
      </c>
      <c r="S32" s="97">
        <f t="shared" si="286"/>
        <v>1.001</v>
      </c>
      <c r="T32" s="97">
        <v>0.001</v>
      </c>
      <c r="U32" s="97">
        <f t="shared" si="286"/>
        <v>0.251</v>
      </c>
      <c r="V32" s="97">
        <f t="shared" ref="V32:V41" si="287">(MAX(J$32:J$41)-J32)/(MAX(J$32:J$41)-MIN(J$32:J$41))+0.001</f>
        <v>0.0365239786856128</v>
      </c>
      <c r="W32" s="97">
        <f t="shared" ref="W32:W41" si="288">(MAX(K$32:K$41)-K32)/(MAX(K$32:K$41)-MIN(K$32:K$41))+0.001</f>
        <v>0.187982988897319</v>
      </c>
      <c r="X32" s="97">
        <f t="shared" ref="X32:Z32" si="289">(L32-MIN(L$32:L$41))/(MAX(L$32:L$41)-MIN(L$32:L$41))+0.001</f>
        <v>0.001</v>
      </c>
      <c r="Y32" s="97">
        <f t="shared" si="289"/>
        <v>0.141750240461686</v>
      </c>
      <c r="Z32" s="97">
        <f t="shared" si="289"/>
        <v>0.001</v>
      </c>
      <c r="AA32" s="95"/>
      <c r="AB32" s="95">
        <f t="shared" ref="AB32:AL32" si="290">P32/SUM(P$32:P$41)</f>
        <v>0.0528728712461728</v>
      </c>
      <c r="AC32" s="95">
        <f t="shared" si="290"/>
        <v>0.2578026085624</v>
      </c>
      <c r="AD32" s="95">
        <f t="shared" si="290"/>
        <v>0.000304101182341373</v>
      </c>
      <c r="AE32" s="95">
        <f t="shared" si="290"/>
        <v>0.357254328212631</v>
      </c>
      <c r="AF32" s="95">
        <f t="shared" si="290"/>
        <v>0.1</v>
      </c>
      <c r="AG32" s="95">
        <f t="shared" si="290"/>
        <v>0.0909420289855073</v>
      </c>
      <c r="AH32" s="95">
        <f t="shared" si="290"/>
        <v>0.0058640346999826</v>
      </c>
      <c r="AI32" s="95">
        <f t="shared" si="290"/>
        <v>0.0308150487106803</v>
      </c>
      <c r="AJ32" s="95">
        <f t="shared" si="290"/>
        <v>0.000151180497103807</v>
      </c>
      <c r="AK32" s="95">
        <f t="shared" si="290"/>
        <v>0.0268362560995078</v>
      </c>
      <c r="AL32" s="95">
        <f t="shared" si="290"/>
        <v>0.000372064467614721</v>
      </c>
      <c r="AM32" s="95"/>
      <c r="AN32" s="89">
        <f t="shared" ref="AN32:AX32" si="291">AB32*LN(AB32)</f>
        <v>-0.155439098473447</v>
      </c>
      <c r="AO32" s="89">
        <f t="shared" si="291"/>
        <v>-0.349467179905819</v>
      </c>
      <c r="AP32" s="89">
        <f t="shared" si="291"/>
        <v>-0.00246265701267255</v>
      </c>
      <c r="AQ32" s="89">
        <f t="shared" si="291"/>
        <v>-0.367724504735652</v>
      </c>
      <c r="AR32" s="89">
        <f t="shared" si="291"/>
        <v>-0.230258509299405</v>
      </c>
      <c r="AS32" s="89">
        <f t="shared" si="291"/>
        <v>-0.218036517360302</v>
      </c>
      <c r="AT32" s="89">
        <f t="shared" si="291"/>
        <v>-0.030134789936093</v>
      </c>
      <c r="AU32" s="89">
        <f t="shared" si="291"/>
        <v>-0.107228730888562</v>
      </c>
      <c r="AV32" s="89">
        <f t="shared" si="291"/>
        <v>-0.00132994028911833</v>
      </c>
      <c r="AW32" s="89">
        <f t="shared" si="291"/>
        <v>-0.0970936139151871</v>
      </c>
      <c r="AX32" s="89">
        <f t="shared" si="291"/>
        <v>-0.00293798601661583</v>
      </c>
      <c r="AY32" s="95"/>
      <c r="AZ32" s="95">
        <f t="shared" ref="AZ32:BJ32" si="292">SUM(AN32:AN41)</f>
        <v>-0.863793917248582</v>
      </c>
      <c r="BA32" s="95">
        <f t="shared" si="292"/>
        <v>-1.88095017162168</v>
      </c>
      <c r="BB32" s="95">
        <f t="shared" si="292"/>
        <v>-1.88205627188804</v>
      </c>
      <c r="BC32" s="95">
        <f t="shared" si="292"/>
        <v>-1.91049432801108</v>
      </c>
      <c r="BD32" s="95">
        <f t="shared" si="292"/>
        <v>-2.30258509299405</v>
      </c>
      <c r="BE32" s="95">
        <f t="shared" si="292"/>
        <v>-1.40414786764043</v>
      </c>
      <c r="BF32" s="95">
        <f t="shared" si="292"/>
        <v>-2.06739005738596</v>
      </c>
      <c r="BG32" s="95">
        <f t="shared" si="292"/>
        <v>-2.12666723624098</v>
      </c>
      <c r="BH32" s="95">
        <f t="shared" si="292"/>
        <v>-2.12089866581363</v>
      </c>
      <c r="BI32" s="95">
        <f t="shared" si="292"/>
        <v>-2.07979932529136</v>
      </c>
      <c r="BJ32" s="95">
        <f t="shared" si="292"/>
        <v>-1.77085282389014</v>
      </c>
      <c r="BK32" s="95"/>
      <c r="BL32" s="95">
        <f t="shared" ref="BL32:BV32" si="293">AZ$37*P32</f>
        <v>0.0295765723521806</v>
      </c>
      <c r="BM32" s="95">
        <f t="shared" si="293"/>
        <v>0.409507046821319</v>
      </c>
      <c r="BN32" s="95">
        <f t="shared" si="293"/>
        <v>0.000145260786197068</v>
      </c>
      <c r="BO32" s="95">
        <f t="shared" si="293"/>
        <v>0.192447158586839</v>
      </c>
      <c r="BP32" s="95">
        <f t="shared" si="293"/>
        <v>0.000313492063492064</v>
      </c>
      <c r="BQ32" s="95">
        <f t="shared" si="293"/>
        <v>0.12405751123902</v>
      </c>
      <c r="BR32" s="95">
        <f t="shared" si="293"/>
        <v>0.0150130637184719</v>
      </c>
      <c r="BS32" s="95">
        <f t="shared" si="293"/>
        <v>0.110713187198088</v>
      </c>
      <c r="BT32" s="95">
        <f t="shared" si="293"/>
        <v>0.000151826547264804</v>
      </c>
      <c r="BU32" s="95">
        <f t="shared" si="293"/>
        <v>0.0580630684469139</v>
      </c>
      <c r="BV32" s="95">
        <f t="shared" si="293"/>
        <v>0.000438558144445063</v>
      </c>
      <c r="BW32" s="95"/>
      <c r="BX32" s="89">
        <f t="shared" si="8"/>
        <v>0.439228879959696</v>
      </c>
      <c r="BY32" s="89">
        <f t="shared" si="9"/>
        <v>0.316818161889351</v>
      </c>
      <c r="BZ32" s="89">
        <f t="shared" si="10"/>
        <v>0.125726250916559</v>
      </c>
      <c r="CA32" s="89">
        <f t="shared" si="11"/>
        <v>0.0586534531386237</v>
      </c>
      <c r="CB32" s="95"/>
      <c r="CC32" s="95">
        <f t="shared" ref="CC32:CF32" si="294">BX32/SUM(BX$32:BX$41)</f>
        <v>0.167292480455674</v>
      </c>
      <c r="CD32" s="95">
        <f t="shared" si="294"/>
        <v>0.16622522352088</v>
      </c>
      <c r="CE32" s="95">
        <f t="shared" si="294"/>
        <v>0.020433251974989</v>
      </c>
      <c r="CF32" s="95">
        <f t="shared" si="294"/>
        <v>0.0134941174547451</v>
      </c>
      <c r="CG32" s="95"/>
      <c r="CH32" s="89">
        <f t="shared" ref="CH32:CK32" si="295">CC32*LN(CC32)</f>
        <v>-0.299120898737219</v>
      </c>
      <c r="CI32" s="89">
        <f t="shared" si="295"/>
        <v>-0.298276476280886</v>
      </c>
      <c r="CJ32" s="89">
        <f t="shared" si="295"/>
        <v>-0.0794974406679418</v>
      </c>
      <c r="CK32" s="89">
        <f t="shared" si="295"/>
        <v>-0.0580989420330068</v>
      </c>
      <c r="CL32" s="95"/>
      <c r="CM32" s="95">
        <f t="shared" ref="CM32:CP32" si="296">SUM(CH32:CH41)</f>
        <v>-2.14218200675731</v>
      </c>
      <c r="CN32" s="95">
        <f t="shared" si="296"/>
        <v>-1.91177120690121</v>
      </c>
      <c r="CO32" s="95">
        <f t="shared" si="296"/>
        <v>-2.11163405600458</v>
      </c>
      <c r="CP32" s="95">
        <f t="shared" si="296"/>
        <v>-2.15990267563977</v>
      </c>
      <c r="CQ32" s="95"/>
      <c r="CR32" s="95">
        <f t="shared" ref="CR32:CU32" si="297">CM$37*BX32</f>
        <v>0.0691052193515955</v>
      </c>
      <c r="CS32" s="95">
        <f t="shared" si="297"/>
        <v>0.0848051589919646</v>
      </c>
      <c r="CT32" s="95">
        <f t="shared" si="297"/>
        <v>0.0320424331513515</v>
      </c>
      <c r="CU32" s="95">
        <f t="shared" si="297"/>
        <v>0.0187767598215345</v>
      </c>
      <c r="CV32" s="89">
        <f t="shared" si="16"/>
        <v>0.204729571316446</v>
      </c>
      <c r="CW32" s="95">
        <f>AVERAGE(CV32:CV41)</f>
        <v>0.388289134940427</v>
      </c>
      <c r="CX32">
        <f t="shared" si="27"/>
        <v>0.0505738262514735</v>
      </c>
    </row>
    <row r="33" spans="1:102">
      <c r="A33" s="27" t="s">
        <v>122</v>
      </c>
      <c r="B33" s="28">
        <v>2013</v>
      </c>
      <c r="C33" s="27" t="s">
        <v>120</v>
      </c>
      <c r="D33">
        <v>12163</v>
      </c>
      <c r="E33">
        <v>4.2047192</v>
      </c>
      <c r="F33">
        <v>207058</v>
      </c>
      <c r="G33">
        <v>53</v>
      </c>
      <c r="I33">
        <v>6</v>
      </c>
      <c r="J33">
        <v>5729</v>
      </c>
      <c r="K33">
        <v>42.365742</v>
      </c>
      <c r="L33">
        <v>622300</v>
      </c>
      <c r="M33">
        <v>6333</v>
      </c>
      <c r="N33">
        <v>106139</v>
      </c>
      <c r="O33" s="89"/>
      <c r="P33" s="90">
        <f t="shared" ref="P33:U33" si="298">(D33-MIN(D$32:D$41))/(MAX(D$32:D$41)-MIN(D$32:D$41))+0.001</f>
        <v>0.0561692165044043</v>
      </c>
      <c r="Q33" s="91">
        <f t="shared" si="298"/>
        <v>0.0322917722180065</v>
      </c>
      <c r="R33" s="91">
        <f t="shared" si="298"/>
        <v>0.11193068711472</v>
      </c>
      <c r="S33" s="91">
        <f t="shared" si="298"/>
        <v>0.112801242236025</v>
      </c>
      <c r="T33" s="91">
        <v>0.001</v>
      </c>
      <c r="U33" s="91">
        <f t="shared" si="298"/>
        <v>0.251</v>
      </c>
      <c r="V33" s="91">
        <f t="shared" si="287"/>
        <v>0.001</v>
      </c>
      <c r="W33" s="91">
        <f t="shared" si="288"/>
        <v>0.001</v>
      </c>
      <c r="X33" s="91">
        <f t="shared" ref="X33:Z33" si="299">(L33-MIN(L$32:L$41))/(MAX(L$32:L$41)-MIN(L$32:L$41))+0.001</f>
        <v>0.202358096094938</v>
      </c>
      <c r="Y33" s="91">
        <f t="shared" si="299"/>
        <v>0.269515549855723</v>
      </c>
      <c r="Z33" s="91">
        <f t="shared" si="299"/>
        <v>0.0584475619154742</v>
      </c>
      <c r="AA33" s="89"/>
      <c r="AB33" s="89">
        <f t="shared" ref="AB33:AL33" si="300">P33/SUM(P$32:P$41)</f>
        <v>0.0447475042196508</v>
      </c>
      <c r="AC33" s="89">
        <f t="shared" si="300"/>
        <v>0.00831658652637855</v>
      </c>
      <c r="AD33" s="89">
        <f t="shared" si="300"/>
        <v>0.0340382542918686</v>
      </c>
      <c r="AE33" s="89">
        <f t="shared" si="300"/>
        <v>0.0402584735430383</v>
      </c>
      <c r="AF33" s="89">
        <f t="shared" si="300"/>
        <v>0.1</v>
      </c>
      <c r="AG33" s="89">
        <f t="shared" si="300"/>
        <v>0.0909420289855073</v>
      </c>
      <c r="AH33" s="89">
        <f t="shared" si="300"/>
        <v>0.000160553009584701</v>
      </c>
      <c r="AI33" s="89">
        <f t="shared" si="300"/>
        <v>0.000163924666223454</v>
      </c>
      <c r="AJ33" s="89">
        <f t="shared" si="300"/>
        <v>0.0305925975606127</v>
      </c>
      <c r="AK33" s="89">
        <f t="shared" si="300"/>
        <v>0.0510248751266337</v>
      </c>
      <c r="AL33" s="89">
        <f t="shared" si="300"/>
        <v>0.0217462610074593</v>
      </c>
      <c r="AM33" s="89"/>
      <c r="AN33" s="89">
        <f t="shared" ref="AN33:AX33" si="301">AB33*LN(AB33)</f>
        <v>-0.139017948743394</v>
      </c>
      <c r="AO33" s="89">
        <f t="shared" si="301"/>
        <v>-0.0398323192915084</v>
      </c>
      <c r="AP33" s="89">
        <f t="shared" si="301"/>
        <v>-0.115058498706044</v>
      </c>
      <c r="AQ33" s="89">
        <f t="shared" si="301"/>
        <v>-0.129327720376575</v>
      </c>
      <c r="AR33" s="89">
        <f t="shared" si="301"/>
        <v>-0.230258509299405</v>
      </c>
      <c r="AS33" s="89">
        <f t="shared" si="301"/>
        <v>-0.218036517360302</v>
      </c>
      <c r="AT33" s="89">
        <f t="shared" si="301"/>
        <v>-0.00140273340465731</v>
      </c>
      <c r="AU33" s="89">
        <f t="shared" si="301"/>
        <v>-0.00142878437142714</v>
      </c>
      <c r="AV33" s="89">
        <f t="shared" si="301"/>
        <v>-0.106676302312137</v>
      </c>
      <c r="AW33" s="89">
        <f t="shared" si="301"/>
        <v>-0.151821557393913</v>
      </c>
      <c r="AX33" s="89">
        <f t="shared" si="301"/>
        <v>-0.0832515033700301</v>
      </c>
      <c r="AY33" s="89" t="s">
        <v>181</v>
      </c>
      <c r="AZ33" s="91">
        <f t="shared" ref="AZ33:BJ33" si="302">-1/LN(10)*AZ32</f>
        <v>0.375140931762653</v>
      </c>
      <c r="BA33" s="91">
        <f t="shared" si="302"/>
        <v>0.816886280270272</v>
      </c>
      <c r="BB33" s="91">
        <f t="shared" si="302"/>
        <v>0.817366653512383</v>
      </c>
      <c r="BC33" s="91">
        <f t="shared" si="302"/>
        <v>0.829717144362672</v>
      </c>
      <c r="BD33" s="91">
        <f t="shared" si="302"/>
        <v>1</v>
      </c>
      <c r="BE33" s="91">
        <f t="shared" si="302"/>
        <v>0.609813670692458</v>
      </c>
      <c r="BF33" s="91">
        <f t="shared" si="302"/>
        <v>0.897856093864368</v>
      </c>
      <c r="BG33" s="91">
        <f t="shared" si="302"/>
        <v>0.923599845543896</v>
      </c>
      <c r="BH33" s="91">
        <f t="shared" si="302"/>
        <v>0.921094587238827</v>
      </c>
      <c r="BI33" s="91">
        <f t="shared" si="302"/>
        <v>0.903245370440142</v>
      </c>
      <c r="BJ33" s="91">
        <f t="shared" si="302"/>
        <v>0.769071609678281</v>
      </c>
      <c r="BK33" s="89"/>
      <c r="BL33" s="89">
        <f t="shared" ref="BL33:BV33" si="303">AZ$37*P33</f>
        <v>0.025031320693177</v>
      </c>
      <c r="BM33" s="89">
        <f t="shared" si="303"/>
        <v>0.0132104977798427</v>
      </c>
      <c r="BN33" s="89">
        <f t="shared" si="303"/>
        <v>0.0162591396098623</v>
      </c>
      <c r="BO33" s="89">
        <f t="shared" si="303"/>
        <v>0.0216865919614274</v>
      </c>
      <c r="BP33" s="89">
        <f t="shared" si="303"/>
        <v>0.000313492063492064</v>
      </c>
      <c r="BQ33" s="89">
        <f t="shared" si="303"/>
        <v>0.12405751123902</v>
      </c>
      <c r="BR33" s="89">
        <f t="shared" si="303"/>
        <v>0.000411046776905106</v>
      </c>
      <c r="BS33" s="89">
        <f t="shared" si="303"/>
        <v>0.000588953223094893</v>
      </c>
      <c r="BT33" s="89">
        <f t="shared" si="303"/>
        <v>0.030723331041174</v>
      </c>
      <c r="BU33" s="89">
        <f t="shared" si="303"/>
        <v>0.110397695043136</v>
      </c>
      <c r="BV33" s="89">
        <f t="shared" si="303"/>
        <v>0.0256326543009883</v>
      </c>
      <c r="BW33" s="89"/>
      <c r="BX33" s="89">
        <f t="shared" si="8"/>
        <v>0.054500958082882</v>
      </c>
      <c r="BY33" s="89">
        <f t="shared" si="9"/>
        <v>0.146057595263939</v>
      </c>
      <c r="BZ33" s="89">
        <f t="shared" si="10"/>
        <v>0.000999999999999999</v>
      </c>
      <c r="CA33" s="89">
        <f t="shared" si="11"/>
        <v>0.166753680385299</v>
      </c>
      <c r="CB33" s="89"/>
      <c r="CC33" s="89">
        <f t="shared" ref="CC33:CF33" si="304">BX33/SUM(BX$32:BX$41)</f>
        <v>0.0207581989274764</v>
      </c>
      <c r="CD33" s="89">
        <f t="shared" si="304"/>
        <v>0.0766321484692841</v>
      </c>
      <c r="CE33" s="89">
        <f t="shared" si="304"/>
        <v>0.000162521763164241</v>
      </c>
      <c r="CF33" s="89">
        <f t="shared" si="304"/>
        <v>0.0383642160643475</v>
      </c>
      <c r="CG33" s="89"/>
      <c r="CH33" s="89">
        <f t="shared" ref="CH33:CK33" si="305">CC33*LN(CC33)</f>
        <v>-0.0804341594310692</v>
      </c>
      <c r="CI33" s="89">
        <f t="shared" si="305"/>
        <v>-0.196847957580216</v>
      </c>
      <c r="CJ33" s="89">
        <f t="shared" si="305"/>
        <v>-0.00141795340572398</v>
      </c>
      <c r="CK33" s="89">
        <f t="shared" si="305"/>
        <v>-0.125091518704925</v>
      </c>
      <c r="CL33" s="89" t="s">
        <v>181</v>
      </c>
      <c r="CM33" s="91">
        <f t="shared" ref="CM33:CP33" si="306">-1/LN(10)*CM32</f>
        <v>0.930337824767135</v>
      </c>
      <c r="CN33" s="91">
        <f t="shared" si="306"/>
        <v>0.830271685818716</v>
      </c>
      <c r="CO33" s="91">
        <f t="shared" si="306"/>
        <v>0.917071018321772</v>
      </c>
      <c r="CP33" s="91">
        <f t="shared" si="306"/>
        <v>0.938033813478423</v>
      </c>
      <c r="CQ33" s="89"/>
      <c r="CR33" s="89">
        <f t="shared" ref="CR33:CU33" si="307">CM$37*BX33</f>
        <v>0.00857480196551572</v>
      </c>
      <c r="CS33" s="89">
        <f t="shared" si="307"/>
        <v>0.0390963621355405</v>
      </c>
      <c r="CT33" s="89">
        <f t="shared" si="307"/>
        <v>0.000254858734096963</v>
      </c>
      <c r="CU33" s="89">
        <f t="shared" si="307"/>
        <v>0.0533829406182026</v>
      </c>
      <c r="CV33" s="89">
        <f t="shared" si="16"/>
        <v>0.101308963453356</v>
      </c>
      <c r="CW33" s="89"/>
      <c r="CX33">
        <f t="shared" si="27"/>
        <v>0.0238355820505281</v>
      </c>
    </row>
    <row r="34" spans="1:102">
      <c r="A34" s="27" t="s">
        <v>122</v>
      </c>
      <c r="B34" s="28">
        <v>2014</v>
      </c>
      <c r="C34" s="27" t="s">
        <v>120</v>
      </c>
      <c r="D34">
        <v>12163</v>
      </c>
      <c r="E34">
        <v>4.9445038</v>
      </c>
      <c r="F34">
        <v>209831</v>
      </c>
      <c r="G34">
        <v>35</v>
      </c>
      <c r="I34">
        <v>9</v>
      </c>
      <c r="J34">
        <v>5542</v>
      </c>
      <c r="K34">
        <v>34.625416</v>
      </c>
      <c r="L34">
        <v>732000</v>
      </c>
      <c r="M34">
        <v>7149</v>
      </c>
      <c r="N34">
        <v>110632</v>
      </c>
      <c r="O34" s="89"/>
      <c r="P34" s="90">
        <f t="shared" ref="P34:U34" si="308">(D34-MIN(D$32:D$41))/(MAX(D$32:D$41)-MIN(D$32:D$41))+0.001</f>
        <v>0.0561692165044043</v>
      </c>
      <c r="Q34" s="91">
        <f t="shared" si="308"/>
        <v>0.652939606805791</v>
      </c>
      <c r="R34" s="91">
        <f t="shared" si="308"/>
        <v>0.153623665614193</v>
      </c>
      <c r="S34" s="91">
        <f t="shared" si="308"/>
        <v>0.001</v>
      </c>
      <c r="T34" s="97">
        <v>0.001</v>
      </c>
      <c r="U34" s="91">
        <f t="shared" si="308"/>
        <v>1.001</v>
      </c>
      <c r="V34" s="91">
        <f t="shared" si="287"/>
        <v>0.33314920071048</v>
      </c>
      <c r="W34" s="91">
        <f t="shared" si="288"/>
        <v>0.469461747775324</v>
      </c>
      <c r="X34" s="91">
        <f t="shared" ref="X34:Z34" si="309">(L34-MIN(L$32:L$41))/(MAX(L$32:L$41)-MIN(L$32:L$41))+0.001</f>
        <v>0.437347278452542</v>
      </c>
      <c r="Y34" s="91">
        <f t="shared" si="309"/>
        <v>0.400326707277974</v>
      </c>
      <c r="Z34" s="91">
        <f t="shared" si="309"/>
        <v>0.152034181091045</v>
      </c>
      <c r="AA34" s="89"/>
      <c r="AB34" s="89">
        <f t="shared" ref="AB34:AL34" si="310">P34/SUM(P$32:P$41)</f>
        <v>0.0447475042196508</v>
      </c>
      <c r="AC34" s="89">
        <f t="shared" si="310"/>
        <v>0.168161372495745</v>
      </c>
      <c r="AD34" s="89">
        <f t="shared" si="310"/>
        <v>0.046717138348892</v>
      </c>
      <c r="AE34" s="89">
        <f t="shared" si="310"/>
        <v>0.000356897430781849</v>
      </c>
      <c r="AF34" s="89">
        <f t="shared" si="310"/>
        <v>0.1</v>
      </c>
      <c r="AG34" s="89">
        <f t="shared" si="310"/>
        <v>0.36268115942029</v>
      </c>
      <c r="AH34" s="89">
        <f t="shared" si="310"/>
        <v>0.0534881068148051</v>
      </c>
      <c r="AI34" s="89">
        <f t="shared" si="310"/>
        <v>0.0769563603087493</v>
      </c>
      <c r="AJ34" s="89">
        <f t="shared" si="310"/>
        <v>0.0661183789634523</v>
      </c>
      <c r="AK34" s="89">
        <f t="shared" si="310"/>
        <v>0.0757901362635655</v>
      </c>
      <c r="AL34" s="89">
        <f t="shared" si="310"/>
        <v>0.0565665166468799</v>
      </c>
      <c r="AM34" s="89"/>
      <c r="AN34" s="89">
        <f t="shared" ref="AN34:AX34" si="311">AB34*LN(AB34)</f>
        <v>-0.139017948743394</v>
      </c>
      <c r="AO34" s="89">
        <f t="shared" si="311"/>
        <v>-0.29980334320899</v>
      </c>
      <c r="AP34" s="89">
        <f t="shared" si="311"/>
        <v>-0.143124689636343</v>
      </c>
      <c r="AQ34" s="89">
        <f t="shared" si="311"/>
        <v>-0.00283307397822749</v>
      </c>
      <c r="AR34" s="89">
        <f t="shared" si="311"/>
        <v>-0.230258509299405</v>
      </c>
      <c r="AS34" s="89">
        <f t="shared" si="311"/>
        <v>-0.36784254006354</v>
      </c>
      <c r="AT34" s="89">
        <f t="shared" si="311"/>
        <v>-0.156629006683056</v>
      </c>
      <c r="AU34" s="89">
        <f t="shared" si="311"/>
        <v>-0.197355876341277</v>
      </c>
      <c r="AV34" s="89">
        <f t="shared" si="311"/>
        <v>-0.179597916299687</v>
      </c>
      <c r="AW34" s="89">
        <f t="shared" si="311"/>
        <v>-0.195522417602129</v>
      </c>
      <c r="AX34" s="89">
        <f t="shared" si="311"/>
        <v>-0.162478157979474</v>
      </c>
      <c r="AY34" s="91" t="s">
        <v>182</v>
      </c>
      <c r="AZ34" s="89">
        <f t="shared" ref="AZ34:BJ34" si="312">1-AZ33</f>
        <v>0.624859068237347</v>
      </c>
      <c r="BA34" s="89">
        <f t="shared" si="312"/>
        <v>0.183113719729728</v>
      </c>
      <c r="BB34" s="89">
        <f t="shared" si="312"/>
        <v>0.182633346487617</v>
      </c>
      <c r="BC34" s="89">
        <f t="shared" si="312"/>
        <v>0.170282855637328</v>
      </c>
      <c r="BD34" s="89">
        <f t="shared" si="312"/>
        <v>0</v>
      </c>
      <c r="BE34" s="89">
        <f t="shared" si="312"/>
        <v>0.390186329307542</v>
      </c>
      <c r="BF34" s="89">
        <f t="shared" si="312"/>
        <v>0.102143906135632</v>
      </c>
      <c r="BG34" s="89">
        <f t="shared" si="312"/>
        <v>0.0764001544561037</v>
      </c>
      <c r="BH34" s="89">
        <f t="shared" si="312"/>
        <v>0.0789054127611732</v>
      </c>
      <c r="BI34" s="89">
        <f t="shared" si="312"/>
        <v>0.0967546295598579</v>
      </c>
      <c r="BJ34" s="89">
        <f t="shared" si="312"/>
        <v>0.230928390321719</v>
      </c>
      <c r="BK34" s="89"/>
      <c r="BL34" s="89">
        <f t="shared" ref="BL34:BV34" si="313">AZ$37*P34</f>
        <v>0.025031320693177</v>
      </c>
      <c r="BM34" s="89">
        <f t="shared" si="313"/>
        <v>0.267116253881831</v>
      </c>
      <c r="BN34" s="89">
        <f t="shared" si="313"/>
        <v>0.0223154944455932</v>
      </c>
      <c r="BO34" s="89">
        <f t="shared" si="313"/>
        <v>0.000192254903683156</v>
      </c>
      <c r="BP34" s="89">
        <f t="shared" si="313"/>
        <v>0.000313492063492064</v>
      </c>
      <c r="BQ34" s="89">
        <f t="shared" si="313"/>
        <v>0.494747285857605</v>
      </c>
      <c r="BR34" s="89">
        <f t="shared" si="313"/>
        <v>0.136939905180555</v>
      </c>
      <c r="BS34" s="89">
        <f t="shared" si="313"/>
        <v>0.276491009472039</v>
      </c>
      <c r="BT34" s="89">
        <f t="shared" si="313"/>
        <v>0.0664009272431085</v>
      </c>
      <c r="BU34" s="89">
        <f t="shared" si="313"/>
        <v>0.163979947618441</v>
      </c>
      <c r="BV34" s="89">
        <f t="shared" si="313"/>
        <v>0.0666758283515134</v>
      </c>
      <c r="BW34" s="89"/>
      <c r="BX34" s="89">
        <f t="shared" si="8"/>
        <v>0.314463069020601</v>
      </c>
      <c r="BY34" s="89">
        <f t="shared" si="9"/>
        <v>0.49525303282478</v>
      </c>
      <c r="BZ34" s="89">
        <f t="shared" si="10"/>
        <v>0.413430914652594</v>
      </c>
      <c r="CA34" s="89">
        <f t="shared" si="11"/>
        <v>0.297056703213063</v>
      </c>
      <c r="CB34" s="89"/>
      <c r="CC34" s="89">
        <f t="shared" ref="CC34:CF34" si="314">BX34/SUM(BX$32:BX$41)</f>
        <v>0.119771966800059</v>
      </c>
      <c r="CD34" s="89">
        <f t="shared" si="314"/>
        <v>0.259844781592553</v>
      </c>
      <c r="CE34" s="89">
        <f t="shared" si="314"/>
        <v>0.0671915211959444</v>
      </c>
      <c r="CF34" s="89">
        <f t="shared" si="314"/>
        <v>0.0683424049118223</v>
      </c>
      <c r="CG34" s="89"/>
      <c r="CH34" s="89">
        <f t="shared" ref="CH34:CK34" si="315">CC34*LN(CC34)</f>
        <v>-0.254175950264619</v>
      </c>
      <c r="CI34" s="89">
        <f t="shared" si="315"/>
        <v>-0.350185229910972</v>
      </c>
      <c r="CJ34" s="89">
        <f t="shared" si="315"/>
        <v>-0.181431097316301</v>
      </c>
      <c r="CK34" s="89">
        <f t="shared" si="315"/>
        <v>-0.183378038656677</v>
      </c>
      <c r="CL34" s="91" t="s">
        <v>182</v>
      </c>
      <c r="CM34" s="89">
        <f t="shared" ref="CM34:CP34" si="316">1-CM33</f>
        <v>0.0696621752328646</v>
      </c>
      <c r="CN34" s="89">
        <f t="shared" si="316"/>
        <v>0.169728314181284</v>
      </c>
      <c r="CO34" s="89">
        <f t="shared" si="316"/>
        <v>0.0829289816782284</v>
      </c>
      <c r="CP34" s="89">
        <f t="shared" si="316"/>
        <v>0.0619661865215775</v>
      </c>
      <c r="CQ34" s="89"/>
      <c r="CR34" s="89">
        <f t="shared" ref="CR34:CU34" si="317">CM$37*BX34</f>
        <v>0.0494754337752986</v>
      </c>
      <c r="CS34" s="89">
        <f t="shared" si="317"/>
        <v>0.132568196026043</v>
      </c>
      <c r="CT34" s="89">
        <f t="shared" si="317"/>
        <v>0.10536647954491</v>
      </c>
      <c r="CU34" s="89">
        <f t="shared" si="317"/>
        <v>0.0950969136706383</v>
      </c>
      <c r="CV34" s="89">
        <f t="shared" si="16"/>
        <v>0.382507023016889</v>
      </c>
      <c r="CW34" s="89"/>
      <c r="CX34">
        <f t="shared" si="27"/>
        <v>0.100231696607774</v>
      </c>
    </row>
    <row r="35" spans="1:102">
      <c r="A35" s="27" t="s">
        <v>122</v>
      </c>
      <c r="B35" s="28">
        <v>2015</v>
      </c>
      <c r="C35" s="27" t="s">
        <v>120</v>
      </c>
      <c r="D35">
        <v>12090</v>
      </c>
      <c r="E35">
        <v>5.0557486</v>
      </c>
      <c r="F35">
        <v>218054</v>
      </c>
      <c r="G35">
        <v>41</v>
      </c>
      <c r="I35">
        <v>9</v>
      </c>
      <c r="J35">
        <v>5374</v>
      </c>
      <c r="K35">
        <v>32.579494</v>
      </c>
      <c r="L35">
        <v>789400</v>
      </c>
      <c r="M35">
        <v>7701</v>
      </c>
      <c r="N35">
        <v>109179</v>
      </c>
      <c r="O35" s="89"/>
      <c r="P35" s="90">
        <f t="shared" ref="P35:U35" si="318">(D35-MIN(D$32:D$41))/(MAX(D$32:D$41)-MIN(D$32:D$41))+0.001</f>
        <v>0.0223259156235512</v>
      </c>
      <c r="Q35" s="91">
        <f t="shared" si="318"/>
        <v>0.746269265505298</v>
      </c>
      <c r="R35" s="91">
        <f t="shared" si="318"/>
        <v>0.277259209141482</v>
      </c>
      <c r="S35" s="91">
        <f t="shared" si="318"/>
        <v>0.0382670807453416</v>
      </c>
      <c r="T35" s="91">
        <v>0.001</v>
      </c>
      <c r="U35" s="91">
        <f t="shared" si="318"/>
        <v>1.001</v>
      </c>
      <c r="V35" s="91">
        <f t="shared" si="287"/>
        <v>0.631550621669627</v>
      </c>
      <c r="W35" s="91">
        <f t="shared" si="288"/>
        <v>0.593285498342417</v>
      </c>
      <c r="X35" s="91">
        <f t="shared" ref="X35:Z35" si="319">(L35-MIN(L$32:L$41))/(MAX(L$32:L$41)-MIN(L$32:L$41))+0.001</f>
        <v>0.56030424351477</v>
      </c>
      <c r="Y35" s="91">
        <f t="shared" si="319"/>
        <v>0.488816607887143</v>
      </c>
      <c r="Z35" s="91">
        <f t="shared" si="319"/>
        <v>0.121769022474953</v>
      </c>
      <c r="AA35" s="89"/>
      <c r="AB35" s="89">
        <f t="shared" ref="AB35:AL35" si="320">P35/SUM(P$32:P$41)</f>
        <v>0.0177860590861917</v>
      </c>
      <c r="AC35" s="89">
        <f t="shared" si="320"/>
        <v>0.192197965371841</v>
      </c>
      <c r="AD35" s="89">
        <f t="shared" si="320"/>
        <v>0.0843148533149589</v>
      </c>
      <c r="AE35" s="89">
        <f t="shared" si="320"/>
        <v>0.013657422801534</v>
      </c>
      <c r="AF35" s="89">
        <f t="shared" si="320"/>
        <v>0.1</v>
      </c>
      <c r="AG35" s="89">
        <f t="shared" si="320"/>
        <v>0.36268115942029</v>
      </c>
      <c r="AH35" s="89">
        <f t="shared" si="320"/>
        <v>0.101397353014147</v>
      </c>
      <c r="AI35" s="89">
        <f t="shared" si="320"/>
        <v>0.0972541272909963</v>
      </c>
      <c r="AJ35" s="89">
        <f t="shared" si="320"/>
        <v>0.0847070740639353</v>
      </c>
      <c r="AK35" s="89">
        <f t="shared" si="320"/>
        <v>0.0925431070326665</v>
      </c>
      <c r="AL35" s="89">
        <f t="shared" si="320"/>
        <v>0.0453059265191082</v>
      </c>
      <c r="AM35" s="89"/>
      <c r="AN35" s="89">
        <f t="shared" ref="AN35:AX35" si="321">AB35*LN(AB35)</f>
        <v>-0.0716660851156927</v>
      </c>
      <c r="AO35" s="89">
        <f t="shared" si="321"/>
        <v>-0.316978529056525</v>
      </c>
      <c r="AP35" s="89">
        <f t="shared" si="321"/>
        <v>-0.208527261968936</v>
      </c>
      <c r="AQ35" s="89">
        <f t="shared" si="321"/>
        <v>-0.0586377638951847</v>
      </c>
      <c r="AR35" s="89">
        <f t="shared" si="321"/>
        <v>-0.230258509299405</v>
      </c>
      <c r="AS35" s="89">
        <f t="shared" si="321"/>
        <v>-0.36784254006354</v>
      </c>
      <c r="AT35" s="89">
        <f t="shared" si="321"/>
        <v>-0.232068962687392</v>
      </c>
      <c r="AU35" s="89">
        <f t="shared" si="321"/>
        <v>-0.226643727483524</v>
      </c>
      <c r="AV35" s="89">
        <f t="shared" si="321"/>
        <v>-0.209104169624928</v>
      </c>
      <c r="AW35" s="89">
        <f t="shared" si="321"/>
        <v>-0.220260064913915</v>
      </c>
      <c r="AX35" s="89">
        <f t="shared" si="321"/>
        <v>-0.140190917966033</v>
      </c>
      <c r="AY35" s="91" t="s">
        <v>183</v>
      </c>
      <c r="AZ35" s="77">
        <f t="shared" ref="AZ35:BB35" si="322">AZ34/(3-SUM($AZ33:$BB33))</f>
        <v>0.630784573710841</v>
      </c>
      <c r="BA35" s="77">
        <f t="shared" si="322"/>
        <v>0.184850177442651</v>
      </c>
      <c r="BB35" s="77">
        <f t="shared" si="322"/>
        <v>0.184365248846508</v>
      </c>
      <c r="BC35" s="77">
        <f t="shared" ref="BC35:BE35" si="323">BC34/(3-SUM($BC33:$BE33))</f>
        <v>0.303821976678482</v>
      </c>
      <c r="BD35" s="77">
        <f t="shared" si="323"/>
        <v>0</v>
      </c>
      <c r="BE35" s="77">
        <f t="shared" si="323"/>
        <v>0.696178023321518</v>
      </c>
      <c r="BF35" s="77">
        <f>BF34/(2-SUM($BF33:$BG33))</f>
        <v>0.572093553810211</v>
      </c>
      <c r="BG35" s="77">
        <f>BG34/(2-SUM($BF33:$BG33))</f>
        <v>0.427906446189786</v>
      </c>
      <c r="BH35" s="77">
        <f t="shared" ref="BH35:BJ35" si="324">BH34/(3-SUM($BH33:$BJ33))</f>
        <v>0.194067037884729</v>
      </c>
      <c r="BI35" s="77">
        <f t="shared" si="324"/>
        <v>0.23796700002253</v>
      </c>
      <c r="BJ35" s="77">
        <f t="shared" si="324"/>
        <v>0.56796596209274</v>
      </c>
      <c r="BK35" s="89"/>
      <c r="BL35" s="89">
        <f t="shared" ref="BL35:BV35" si="325">AZ$37*P35</f>
        <v>0.00994934927921065</v>
      </c>
      <c r="BM35" s="89">
        <f t="shared" si="325"/>
        <v>0.305297225824764</v>
      </c>
      <c r="BN35" s="89">
        <f t="shared" si="325"/>
        <v>0.040274890700269</v>
      </c>
      <c r="BO35" s="89">
        <f t="shared" si="325"/>
        <v>0.00735703392293121</v>
      </c>
      <c r="BP35" s="89">
        <f t="shared" si="325"/>
        <v>0.000313492063492064</v>
      </c>
      <c r="BQ35" s="89">
        <f t="shared" si="325"/>
        <v>0.494747285857605</v>
      </c>
      <c r="BR35" s="89">
        <f t="shared" si="325"/>
        <v>0.259596847489716</v>
      </c>
      <c r="BS35" s="89">
        <f t="shared" si="325"/>
        <v>0.349417406464226</v>
      </c>
      <c r="BT35" s="89">
        <f t="shared" si="325"/>
        <v>0.0850690587106658</v>
      </c>
      <c r="BU35" s="89">
        <f t="shared" si="325"/>
        <v>0.200226765537029</v>
      </c>
      <c r="BV35" s="89">
        <f t="shared" si="325"/>
        <v>0.0534027965475046</v>
      </c>
      <c r="BW35" s="89"/>
      <c r="BX35" s="89">
        <f t="shared" si="8"/>
        <v>0.355521465804244</v>
      </c>
      <c r="BY35" s="89">
        <f t="shared" si="9"/>
        <v>0.502417811844028</v>
      </c>
      <c r="BZ35" s="89">
        <f t="shared" si="10"/>
        <v>0.609014253953942</v>
      </c>
      <c r="CA35" s="89">
        <f t="shared" si="11"/>
        <v>0.338698620795199</v>
      </c>
      <c r="CB35" s="89"/>
      <c r="CC35" s="89">
        <f t="shared" ref="CC35:CF35" si="326">BX35/SUM(BX$32:BX$41)</f>
        <v>0.135410194054377</v>
      </c>
      <c r="CD35" s="89">
        <f t="shared" si="326"/>
        <v>0.263603931594718</v>
      </c>
      <c r="CE35" s="89">
        <f t="shared" si="326"/>
        <v>0.0989780703447496</v>
      </c>
      <c r="CF35" s="89">
        <f t="shared" si="326"/>
        <v>0.0779227603184528</v>
      </c>
      <c r="CG35" s="89"/>
      <c r="CH35" s="89">
        <f t="shared" ref="CH35:CK35" si="327">CC35*LN(CC35)</f>
        <v>-0.270745456562487</v>
      </c>
      <c r="CI35" s="89">
        <f t="shared" si="327"/>
        <v>-0.351465115226425</v>
      </c>
      <c r="CJ35" s="89">
        <f t="shared" si="327"/>
        <v>-0.228922119384466</v>
      </c>
      <c r="CK35" s="89">
        <f t="shared" si="327"/>
        <v>-0.198861782688762</v>
      </c>
      <c r="CL35" s="91" t="s">
        <v>183</v>
      </c>
      <c r="CM35" s="89">
        <f t="shared" ref="CM35:CP35" si="328">CM34/(4-SUM($CM33:$CP33))</f>
        <v>0.181277062655421</v>
      </c>
      <c r="CN35" s="89">
        <f t="shared" si="328"/>
        <v>0.441672258171523</v>
      </c>
      <c r="CO35" s="89">
        <f t="shared" si="328"/>
        <v>0.215800355894461</v>
      </c>
      <c r="CP35" s="89">
        <f t="shared" si="328"/>
        <v>0.161250323278595</v>
      </c>
      <c r="CQ35" s="89"/>
      <c r="CR35" s="89">
        <f t="shared" ref="CR35:CU35" si="329">CM$37*BX35</f>
        <v>0.0559352765711978</v>
      </c>
      <c r="CS35" s="89">
        <f t="shared" si="329"/>
        <v>0.134486047642396</v>
      </c>
      <c r="CT35" s="89">
        <f t="shared" si="329"/>
        <v>0.155212601809708</v>
      </c>
      <c r="CU35" s="89">
        <f t="shared" si="329"/>
        <v>0.108427761951641</v>
      </c>
      <c r="CV35" s="89">
        <f t="shared" si="16"/>
        <v>0.454061687974944</v>
      </c>
      <c r="CW35" s="89"/>
      <c r="CX35">
        <f t="shared" ref="CX35:CX71" si="330">MEDIAN(CR35:CU35)</f>
        <v>0.121456904797018</v>
      </c>
    </row>
    <row r="36" spans="1:102">
      <c r="A36" s="27" t="s">
        <v>122</v>
      </c>
      <c r="B36" s="28">
        <v>2016</v>
      </c>
      <c r="C36" s="27" t="s">
        <v>120</v>
      </c>
      <c r="D36">
        <v>12118</v>
      </c>
      <c r="E36">
        <v>5.0261594</v>
      </c>
      <c r="F36">
        <v>222008</v>
      </c>
      <c r="G36">
        <v>62</v>
      </c>
      <c r="I36">
        <v>5</v>
      </c>
      <c r="J36">
        <v>5307</v>
      </c>
      <c r="K36">
        <v>29.512302</v>
      </c>
      <c r="L36">
        <v>866700</v>
      </c>
      <c r="M36">
        <v>8340</v>
      </c>
      <c r="N36">
        <v>110405</v>
      </c>
      <c r="O36" s="89"/>
      <c r="P36" s="90">
        <f t="shared" ref="P36:U36" si="331">(D36-MIN(D$32:D$41))/(MAX(D$32:D$41)-MIN(D$32:D$41))+0.001</f>
        <v>0.0353069077422346</v>
      </c>
      <c r="Q36" s="91">
        <f t="shared" si="331"/>
        <v>0.721445184404955</v>
      </c>
      <c r="R36" s="91">
        <f t="shared" si="331"/>
        <v>0.336708915952488</v>
      </c>
      <c r="S36" s="91">
        <f t="shared" si="331"/>
        <v>0.168701863354037</v>
      </c>
      <c r="T36" s="97">
        <v>0.001</v>
      </c>
      <c r="U36" s="91">
        <f t="shared" si="331"/>
        <v>0.001</v>
      </c>
      <c r="V36" s="91">
        <f t="shared" si="287"/>
        <v>0.75055595026643</v>
      </c>
      <c r="W36" s="91">
        <f t="shared" si="288"/>
        <v>0.77891878111145</v>
      </c>
      <c r="X36" s="91">
        <f t="shared" ref="X36:Z36" si="332">(L36-MIN(L$32:L$41))/(MAX(L$32:L$41)-MIN(L$32:L$41))+0.001</f>
        <v>0.725889145941778</v>
      </c>
      <c r="Y36" s="91">
        <f t="shared" si="332"/>
        <v>0.591253286309715</v>
      </c>
      <c r="Z36" s="91">
        <f t="shared" si="332"/>
        <v>0.1473059009769</v>
      </c>
      <c r="AA36" s="89"/>
      <c r="AB36" s="89">
        <f t="shared" ref="AB36:AL36" si="333">P36/SUM(P$32:P$41)</f>
        <v>0.0281274353017651</v>
      </c>
      <c r="AC36" s="89">
        <f t="shared" si="333"/>
        <v>0.185804645828551</v>
      </c>
      <c r="AD36" s="89">
        <f t="shared" si="333"/>
        <v>0.102393579446034</v>
      </c>
      <c r="AE36" s="89">
        <f t="shared" si="333"/>
        <v>0.0602092615991665</v>
      </c>
      <c r="AF36" s="89">
        <f t="shared" si="333"/>
        <v>0.1</v>
      </c>
      <c r="AG36" s="89">
        <f t="shared" si="333"/>
        <v>0.00036231884057971</v>
      </c>
      <c r="AH36" s="89">
        <f t="shared" si="333"/>
        <v>0.12050401667698</v>
      </c>
      <c r="AI36" s="89">
        <f t="shared" si="333"/>
        <v>0.127684001208874</v>
      </c>
      <c r="AJ36" s="89">
        <f t="shared" si="333"/>
        <v>0.109740281925736</v>
      </c>
      <c r="AK36" s="89">
        <f t="shared" si="333"/>
        <v>0.111936491672984</v>
      </c>
      <c r="AL36" s="89">
        <f t="shared" si="333"/>
        <v>0.0548072916234772</v>
      </c>
      <c r="AM36" s="89"/>
      <c r="AN36" s="89">
        <f t="shared" ref="AN36:AX36" si="334">AB36*LN(AB36)</f>
        <v>-0.100443348059333</v>
      </c>
      <c r="AO36" s="89">
        <f t="shared" si="334"/>
        <v>-0.312720264728696</v>
      </c>
      <c r="AP36" s="89">
        <f t="shared" si="334"/>
        <v>-0.23334792995104</v>
      </c>
      <c r="AQ36" s="89">
        <f t="shared" si="334"/>
        <v>-0.169183755735501</v>
      </c>
      <c r="AR36" s="89">
        <f t="shared" si="334"/>
        <v>-0.230258509299405</v>
      </c>
      <c r="AS36" s="89">
        <f t="shared" si="334"/>
        <v>-0.00287064708648957</v>
      </c>
      <c r="AT36" s="89">
        <f t="shared" si="334"/>
        <v>-0.254995198857627</v>
      </c>
      <c r="AU36" s="89">
        <f t="shared" si="334"/>
        <v>-0.262798803718584</v>
      </c>
      <c r="AV36" s="89">
        <f t="shared" si="334"/>
        <v>-0.242486382486997</v>
      </c>
      <c r="AW36" s="89">
        <f t="shared" si="334"/>
        <v>-0.245121171966862</v>
      </c>
      <c r="AX36" s="89">
        <f t="shared" si="334"/>
        <v>-0.159156649900134</v>
      </c>
      <c r="AY36" s="89" t="s">
        <v>184</v>
      </c>
      <c r="AZ36" s="92">
        <v>0.26049795615013</v>
      </c>
      <c r="BA36" s="92">
        <v>0.633345720302242</v>
      </c>
      <c r="BB36" s="92">
        <v>0.106156323547628</v>
      </c>
      <c r="BC36" s="92">
        <v>0.0806878306878307</v>
      </c>
      <c r="BD36" s="92">
        <v>0.626984126984127</v>
      </c>
      <c r="BE36" s="92">
        <v>0.292328042328042</v>
      </c>
      <c r="BF36" s="92">
        <v>0.25</v>
      </c>
      <c r="BG36" s="92">
        <v>0.75</v>
      </c>
      <c r="BH36" s="92">
        <v>0.10958605664488</v>
      </c>
      <c r="BI36" s="92">
        <v>0.581263616557734</v>
      </c>
      <c r="BJ36" s="92">
        <v>0.309150326797386</v>
      </c>
      <c r="BK36" s="89"/>
      <c r="BL36" s="89">
        <f t="shared" ref="BL36:BV36" si="335">AZ$37*P36</f>
        <v>0.0157342150270334</v>
      </c>
      <c r="BM36" s="89">
        <f t="shared" si="335"/>
        <v>0.295141745163971</v>
      </c>
      <c r="BN36" s="89">
        <f t="shared" si="335"/>
        <v>0.048910601850821</v>
      </c>
      <c r="BO36" s="89">
        <f t="shared" si="335"/>
        <v>0.0324337604902994</v>
      </c>
      <c r="BP36" s="89">
        <f t="shared" si="335"/>
        <v>0.000313492063492064</v>
      </c>
      <c r="BQ36" s="89">
        <f t="shared" si="335"/>
        <v>0.00049425303282478</v>
      </c>
      <c r="BR36" s="89">
        <f t="shared" si="335"/>
        <v>0.308513604243965</v>
      </c>
      <c r="BS36" s="89">
        <f t="shared" si="335"/>
        <v>0.458746726664734</v>
      </c>
      <c r="BT36" s="89">
        <f t="shared" si="335"/>
        <v>0.110209242725338</v>
      </c>
      <c r="BU36" s="89">
        <f t="shared" si="335"/>
        <v>0.242186397149308</v>
      </c>
      <c r="BV36" s="89">
        <f t="shared" si="335"/>
        <v>0.0646022025982375</v>
      </c>
      <c r="BW36" s="89"/>
      <c r="BX36" s="89">
        <f t="shared" si="8"/>
        <v>0.359786562041825</v>
      </c>
      <c r="BY36" s="89">
        <f t="shared" si="9"/>
        <v>0.0332415055866162</v>
      </c>
      <c r="BZ36" s="89">
        <f t="shared" si="10"/>
        <v>0.767260330908699</v>
      </c>
      <c r="CA36" s="89">
        <f t="shared" si="11"/>
        <v>0.416997842472883</v>
      </c>
      <c r="CB36" s="89"/>
      <c r="CC36" s="89">
        <f t="shared" ref="CC36:CF36" si="336">BX36/SUM(BX$32:BX$41)</f>
        <v>0.137034674049937</v>
      </c>
      <c r="CD36" s="89">
        <f t="shared" si="336"/>
        <v>0.0174408457626102</v>
      </c>
      <c r="CE36" s="89">
        <f t="shared" si="336"/>
        <v>0.124696501785261</v>
      </c>
      <c r="CF36" s="89">
        <f t="shared" si="336"/>
        <v>0.0959366851156277</v>
      </c>
      <c r="CG36" s="89"/>
      <c r="CH36" s="89">
        <f t="shared" ref="CH36:CK36" si="337">CC36*LN(CC36)</f>
        <v>-0.272359332131799</v>
      </c>
      <c r="CI36" s="89">
        <f t="shared" si="337"/>
        <v>-0.0706169444274124</v>
      </c>
      <c r="CJ36" s="89">
        <f t="shared" si="337"/>
        <v>-0.259602215385944</v>
      </c>
      <c r="CK36" s="89">
        <f t="shared" si="337"/>
        <v>-0.224882001853336</v>
      </c>
      <c r="CL36" s="89" t="s">
        <v>184</v>
      </c>
      <c r="CM36" s="92">
        <v>0.133389037433155</v>
      </c>
      <c r="CN36" s="92">
        <v>0.0936831550802139</v>
      </c>
      <c r="CO36" s="92">
        <v>0.293917112299465</v>
      </c>
      <c r="CP36" s="92">
        <v>0.479010695187166</v>
      </c>
      <c r="CQ36" s="89"/>
      <c r="CR36" s="89">
        <f t="shared" ref="CR36:CU36" si="338">CM$37*BX36</f>
        <v>0.0566063171709888</v>
      </c>
      <c r="CS36" s="89">
        <f t="shared" si="338"/>
        <v>0.00889800998021641</v>
      </c>
      <c r="CT36" s="89">
        <f t="shared" si="338"/>
        <v>0.195542996658208</v>
      </c>
      <c r="CU36" s="89">
        <f t="shared" si="338"/>
        <v>0.133493731659856</v>
      </c>
      <c r="CV36" s="89">
        <f t="shared" si="16"/>
        <v>0.39454105546927</v>
      </c>
      <c r="CW36" s="89"/>
      <c r="CX36">
        <f t="shared" si="330"/>
        <v>0.0950500244154224</v>
      </c>
    </row>
    <row r="37" spans="1:102">
      <c r="A37" s="27" t="s">
        <v>122</v>
      </c>
      <c r="B37" s="28">
        <v>2017</v>
      </c>
      <c r="C37" s="27" t="s">
        <v>120</v>
      </c>
      <c r="D37">
        <v>12059</v>
      </c>
      <c r="E37">
        <v>4.5089974</v>
      </c>
      <c r="F37">
        <v>212013</v>
      </c>
      <c r="G37">
        <v>72</v>
      </c>
      <c r="I37">
        <v>5</v>
      </c>
      <c r="J37">
        <v>5219</v>
      </c>
      <c r="K37">
        <v>29.863991</v>
      </c>
      <c r="L37">
        <v>972300</v>
      </c>
      <c r="M37">
        <v>8979</v>
      </c>
      <c r="N37">
        <v>112978</v>
      </c>
      <c r="O37" s="89"/>
      <c r="P37" s="90">
        <f t="shared" ref="P37:U37" si="339">(D37-MIN(D$32:D$41))/(MAX(D$32:D$41)-MIN(D$32:D$41))+0.001</f>
        <v>0.00795410292072323</v>
      </c>
      <c r="Q37" s="91">
        <f t="shared" si="339"/>
        <v>0.287568248562971</v>
      </c>
      <c r="R37" s="91">
        <f t="shared" si="339"/>
        <v>0.186430762291385</v>
      </c>
      <c r="S37" s="91">
        <f t="shared" si="339"/>
        <v>0.230813664596273</v>
      </c>
      <c r="T37" s="91">
        <v>0.001</v>
      </c>
      <c r="U37" s="91">
        <f t="shared" si="339"/>
        <v>0.001</v>
      </c>
      <c r="V37" s="91">
        <f t="shared" si="287"/>
        <v>0.906861456483126</v>
      </c>
      <c r="W37" s="91">
        <f t="shared" si="288"/>
        <v>0.757633780503806</v>
      </c>
      <c r="X37" s="91">
        <f t="shared" ref="X37:Z37" si="340">(L37-MIN(L$32:L$41))/(MAX(L$32:L$41)-MIN(L$32:L$41))+0.001</f>
        <v>0.952095687937793</v>
      </c>
      <c r="Y37" s="91">
        <f t="shared" si="340"/>
        <v>0.693689964732286</v>
      </c>
      <c r="Z37" s="91">
        <f t="shared" si="340"/>
        <v>0.200900018746485</v>
      </c>
      <c r="AA37" s="89"/>
      <c r="AB37" s="89">
        <f t="shared" ref="AB37:AL37" si="341">P37/SUM(P$32:P$41)</f>
        <v>0.00633667827609259</v>
      </c>
      <c r="AC37" s="89">
        <f t="shared" si="341"/>
        <v>0.0740617828364181</v>
      </c>
      <c r="AD37" s="89">
        <f t="shared" si="341"/>
        <v>0.0566938152376136</v>
      </c>
      <c r="AE37" s="89">
        <f t="shared" si="341"/>
        <v>0.0823768038837534</v>
      </c>
      <c r="AF37" s="89">
        <f t="shared" si="341"/>
        <v>0.1</v>
      </c>
      <c r="AG37" s="89">
        <f t="shared" si="341"/>
        <v>0.00036231884057971</v>
      </c>
      <c r="AH37" s="89">
        <f t="shared" si="341"/>
        <v>0.145599336114731</v>
      </c>
      <c r="AI37" s="89">
        <f t="shared" si="341"/>
        <v>0.1241948645887</v>
      </c>
      <c r="AJ37" s="89">
        <f t="shared" si="341"/>
        <v>0.143938299392827</v>
      </c>
      <c r="AK37" s="89">
        <f t="shared" si="341"/>
        <v>0.131329876313302</v>
      </c>
      <c r="AL37" s="89">
        <f t="shared" si="341"/>
        <v>0.0747477585186984</v>
      </c>
      <c r="AM37" s="89"/>
      <c r="AN37" s="89">
        <f t="shared" ref="AN37:AX37" si="342">AB37*LN(AB37)</f>
        <v>-0.0320724670958597</v>
      </c>
      <c r="AO37" s="89">
        <f t="shared" si="342"/>
        <v>-0.192772128491814</v>
      </c>
      <c r="AP37" s="89">
        <f t="shared" si="342"/>
        <v>-0.162716360843787</v>
      </c>
      <c r="AQ37" s="89">
        <f t="shared" si="342"/>
        <v>-0.205649686391483</v>
      </c>
      <c r="AR37" s="89">
        <f t="shared" si="342"/>
        <v>-0.230258509299405</v>
      </c>
      <c r="AS37" s="89">
        <f t="shared" si="342"/>
        <v>-0.00287064708648957</v>
      </c>
      <c r="AT37" s="89">
        <f t="shared" si="342"/>
        <v>-0.280554880701214</v>
      </c>
      <c r="AU37" s="89">
        <f t="shared" si="342"/>
        <v>-0.259058497543041</v>
      </c>
      <c r="AV37" s="89">
        <f t="shared" si="342"/>
        <v>-0.279005760224344</v>
      </c>
      <c r="AW37" s="89">
        <f t="shared" si="342"/>
        <v>-0.266605293629885</v>
      </c>
      <c r="AX37" s="89">
        <f t="shared" si="342"/>
        <v>-0.193868481414865</v>
      </c>
      <c r="AY37" s="89" t="s">
        <v>185</v>
      </c>
      <c r="AZ37" s="89">
        <f t="shared" ref="AZ37:BJ37" si="343">AVERAGE(AZ35:AZ36)</f>
        <v>0.445641264930486</v>
      </c>
      <c r="BA37" s="89">
        <f t="shared" si="343"/>
        <v>0.409097948872446</v>
      </c>
      <c r="BB37" s="89">
        <f t="shared" si="343"/>
        <v>0.145260786197068</v>
      </c>
      <c r="BC37" s="89">
        <f t="shared" si="343"/>
        <v>0.192254903683156</v>
      </c>
      <c r="BD37" s="89">
        <f t="shared" si="343"/>
        <v>0.313492063492063</v>
      </c>
      <c r="BE37" s="89">
        <f t="shared" si="343"/>
        <v>0.49425303282478</v>
      </c>
      <c r="BF37" s="89">
        <f t="shared" si="343"/>
        <v>0.411046776905106</v>
      </c>
      <c r="BG37" s="89">
        <f t="shared" si="343"/>
        <v>0.588953223094893</v>
      </c>
      <c r="BH37" s="89">
        <f t="shared" si="343"/>
        <v>0.151826547264804</v>
      </c>
      <c r="BI37" s="89">
        <f t="shared" si="343"/>
        <v>0.409615308290132</v>
      </c>
      <c r="BJ37" s="89">
        <f t="shared" si="343"/>
        <v>0.438558144445063</v>
      </c>
      <c r="BK37" s="89"/>
      <c r="BL37" s="89">
        <f t="shared" ref="BL37:BV37" si="344">AZ$37*P37</f>
        <v>0.00354467648697837</v>
      </c>
      <c r="BM37" s="89">
        <f t="shared" si="344"/>
        <v>0.117643580647953</v>
      </c>
      <c r="BN37" s="89">
        <f t="shared" si="344"/>
        <v>0.0270810791017653</v>
      </c>
      <c r="BO37" s="89">
        <f t="shared" si="344"/>
        <v>0.0443750588557128</v>
      </c>
      <c r="BP37" s="89">
        <f t="shared" si="344"/>
        <v>0.000313492063492064</v>
      </c>
      <c r="BQ37" s="89">
        <f t="shared" si="344"/>
        <v>0.00049425303282478</v>
      </c>
      <c r="BR37" s="89">
        <f t="shared" si="344"/>
        <v>0.372762478786859</v>
      </c>
      <c r="BS37" s="89">
        <f t="shared" si="344"/>
        <v>0.446210856953285</v>
      </c>
      <c r="BT37" s="89">
        <f t="shared" si="344"/>
        <v>0.144553400965304</v>
      </c>
      <c r="BU37" s="89">
        <f t="shared" si="344"/>
        <v>0.284146028761586</v>
      </c>
      <c r="BV37" s="89">
        <f t="shared" si="344"/>
        <v>0.0881063394404369</v>
      </c>
      <c r="BW37" s="89"/>
      <c r="BX37" s="89">
        <f t="shared" si="8"/>
        <v>0.148269336236697</v>
      </c>
      <c r="BY37" s="89">
        <f t="shared" si="9"/>
        <v>0.0451828039520296</v>
      </c>
      <c r="BZ37" s="89">
        <f t="shared" si="10"/>
        <v>0.818973335740144</v>
      </c>
      <c r="CA37" s="89">
        <f t="shared" si="11"/>
        <v>0.516805769167327</v>
      </c>
      <c r="CB37" s="89"/>
      <c r="CC37" s="89">
        <f t="shared" ref="CC37:CF37" si="345">BX37/SUM(BX$32:BX$41)</f>
        <v>0.0564724820390439</v>
      </c>
      <c r="CD37" s="89">
        <f t="shared" si="345"/>
        <v>0.0237060957662183</v>
      </c>
      <c r="CE37" s="89">
        <f t="shared" si="345"/>
        <v>0.133100990508988</v>
      </c>
      <c r="CF37" s="89">
        <f t="shared" si="345"/>
        <v>0.11889901407768</v>
      </c>
      <c r="CG37" s="89"/>
      <c r="CH37" s="89">
        <f t="shared" ref="CH37:CK37" si="346">CC37*LN(CC37)</f>
        <v>-0.162302015201832</v>
      </c>
      <c r="CI37" s="89">
        <f t="shared" si="346"/>
        <v>-0.0887087569862606</v>
      </c>
      <c r="CJ37" s="89">
        <f t="shared" si="346"/>
        <v>-0.268417728083428</v>
      </c>
      <c r="CK37" s="89">
        <f t="shared" si="346"/>
        <v>-0.253193163735224</v>
      </c>
      <c r="CL37" s="89" t="s">
        <v>185</v>
      </c>
      <c r="CM37" s="89">
        <f t="shared" ref="CM37:CP37" si="347">AVERAGE(CM35:CM36)</f>
        <v>0.157333050044288</v>
      </c>
      <c r="CN37" s="89">
        <f t="shared" si="347"/>
        <v>0.267677706625868</v>
      </c>
      <c r="CO37" s="89">
        <f t="shared" si="347"/>
        <v>0.254858734096963</v>
      </c>
      <c r="CP37" s="89">
        <f t="shared" si="347"/>
        <v>0.32013050923288</v>
      </c>
      <c r="CQ37" s="89"/>
      <c r="CR37" s="89">
        <f t="shared" ref="CR37:CU37" si="348">CM$37*BX37</f>
        <v>0.0233276668981616</v>
      </c>
      <c r="CS37" s="89">
        <f t="shared" si="348"/>
        <v>0.0120944293408055</v>
      </c>
      <c r="CT37" s="89">
        <f t="shared" si="348"/>
        <v>0.2087225076059</v>
      </c>
      <c r="CU37" s="89">
        <f t="shared" si="348"/>
        <v>0.165445294058027</v>
      </c>
      <c r="CV37" s="89">
        <f t="shared" si="16"/>
        <v>0.409589897902894</v>
      </c>
      <c r="CW37" s="89"/>
      <c r="CX37">
        <f t="shared" si="330"/>
        <v>0.0943864804780943</v>
      </c>
    </row>
    <row r="38" spans="1:102">
      <c r="A38" s="27" t="s">
        <v>122</v>
      </c>
      <c r="B38" s="28">
        <v>2018</v>
      </c>
      <c r="C38" s="27" t="s">
        <v>120</v>
      </c>
      <c r="D38">
        <v>12054</v>
      </c>
      <c r="E38">
        <v>4.3951385</v>
      </c>
      <c r="F38">
        <v>230072</v>
      </c>
      <c r="G38">
        <v>81.5</v>
      </c>
      <c r="I38">
        <v>5</v>
      </c>
      <c r="J38">
        <v>5166</v>
      </c>
      <c r="K38">
        <v>28.523623</v>
      </c>
      <c r="L38">
        <v>990490</v>
      </c>
      <c r="M38">
        <v>9618</v>
      </c>
      <c r="N38">
        <v>107410</v>
      </c>
      <c r="O38" s="89"/>
      <c r="P38" s="90">
        <f t="shared" ref="P38:U38" si="349">(D38-MIN(D$32:D$41))/(MAX(D$32:D$41)-MIN(D$32:D$41))+0.001</f>
        <v>0.00563606861381548</v>
      </c>
      <c r="Q38" s="91">
        <f t="shared" si="349"/>
        <v>0.19204547107673</v>
      </c>
      <c r="R38" s="91">
        <f t="shared" si="349"/>
        <v>0.45795384152759</v>
      </c>
      <c r="S38" s="91">
        <f t="shared" si="349"/>
        <v>0.289819875776398</v>
      </c>
      <c r="T38" s="97">
        <v>0.001</v>
      </c>
      <c r="U38" s="91">
        <f t="shared" si="349"/>
        <v>0.001</v>
      </c>
      <c r="V38" s="91">
        <f t="shared" si="287"/>
        <v>1.001</v>
      </c>
      <c r="W38" s="91">
        <f t="shared" si="288"/>
        <v>0.838755833495129</v>
      </c>
      <c r="X38" s="91">
        <f t="shared" ref="X38:Z38" si="350">(L38-MIN(L$32:L$41))/(MAX(L$32:L$41)-MIN(L$32:L$41))+0.001</f>
        <v>0.991060621639569</v>
      </c>
      <c r="Y38" s="91">
        <f t="shared" si="350"/>
        <v>0.796126643154857</v>
      </c>
      <c r="Z38" s="91">
        <f t="shared" si="350"/>
        <v>0.0849217646691245</v>
      </c>
      <c r="AA38" s="89"/>
      <c r="AB38" s="89">
        <f t="shared" ref="AB38:AL38" si="351">P38/SUM(P$32:P$41)</f>
        <v>0.00449000395188305</v>
      </c>
      <c r="AC38" s="89">
        <f t="shared" si="351"/>
        <v>0.0494603630431329</v>
      </c>
      <c r="AD38" s="89">
        <f t="shared" si="351"/>
        <v>0.139264304666314</v>
      </c>
      <c r="AE38" s="89">
        <f t="shared" si="351"/>
        <v>0.103435969054111</v>
      </c>
      <c r="AF38" s="89">
        <f t="shared" si="351"/>
        <v>0.1</v>
      </c>
      <c r="AG38" s="89">
        <f t="shared" si="351"/>
        <v>0.00036231884057971</v>
      </c>
      <c r="AH38" s="89">
        <f t="shared" si="351"/>
        <v>0.160713562594286</v>
      </c>
      <c r="AI38" s="89">
        <f t="shared" si="351"/>
        <v>0.137492770048664</v>
      </c>
      <c r="AJ38" s="89">
        <f t="shared" si="351"/>
        <v>0.149829037439478</v>
      </c>
      <c r="AK38" s="89">
        <f t="shared" si="351"/>
        <v>0.15072326095362</v>
      </c>
      <c r="AL38" s="89">
        <f t="shared" si="351"/>
        <v>0.0315963711605204</v>
      </c>
      <c r="AM38" s="89"/>
      <c r="AN38" s="89">
        <f t="shared" ref="AN38:AX38" si="352">AB38*LN(AB38)</f>
        <v>-0.0242725199833636</v>
      </c>
      <c r="AO38" s="89">
        <f t="shared" si="352"/>
        <v>-0.14870672017308</v>
      </c>
      <c r="AP38" s="89">
        <f t="shared" si="352"/>
        <v>-0.274543098749798</v>
      </c>
      <c r="AQ38" s="89">
        <f t="shared" si="352"/>
        <v>-0.234675786649262</v>
      </c>
      <c r="AR38" s="89">
        <f t="shared" si="352"/>
        <v>-0.230258509299405</v>
      </c>
      <c r="AS38" s="89">
        <f t="shared" si="352"/>
        <v>-0.00287064708648957</v>
      </c>
      <c r="AT38" s="89">
        <f t="shared" si="352"/>
        <v>-0.293805544387923</v>
      </c>
      <c r="AU38" s="89">
        <f t="shared" si="352"/>
        <v>-0.272810946845944</v>
      </c>
      <c r="AV38" s="89">
        <f t="shared" si="352"/>
        <v>-0.284414526338811</v>
      </c>
      <c r="AW38" s="89">
        <f t="shared" si="352"/>
        <v>-0.285215108696439</v>
      </c>
      <c r="AX38" s="89">
        <f t="shared" si="352"/>
        <v>-0.109156394254027</v>
      </c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>
        <f t="shared" ref="BL38:BV38" si="353">AZ$37*P38</f>
        <v>0.00251166474629574</v>
      </c>
      <c r="BM38" s="89">
        <f t="shared" si="353"/>
        <v>0.078565408307733</v>
      </c>
      <c r="BN38" s="89">
        <f t="shared" si="353"/>
        <v>0.0665227350622653</v>
      </c>
      <c r="BO38" s="89">
        <f t="shared" si="353"/>
        <v>0.0557192923028557</v>
      </c>
      <c r="BP38" s="89">
        <f t="shared" si="353"/>
        <v>0.000313492063492064</v>
      </c>
      <c r="BQ38" s="89">
        <f t="shared" si="353"/>
        <v>0.00049425303282478</v>
      </c>
      <c r="BR38" s="89">
        <f t="shared" si="353"/>
        <v>0.411457823682011</v>
      </c>
      <c r="BS38" s="89">
        <f t="shared" si="353"/>
        <v>0.4939879515266</v>
      </c>
      <c r="BT38" s="89">
        <f t="shared" si="353"/>
        <v>0.150469312313647</v>
      </c>
      <c r="BU38" s="89">
        <f t="shared" si="353"/>
        <v>0.326105660373865</v>
      </c>
      <c r="BV38" s="89">
        <f t="shared" si="353"/>
        <v>0.0372431315362916</v>
      </c>
      <c r="BW38" s="89"/>
      <c r="BX38" s="89">
        <f t="shared" si="8"/>
        <v>0.147599808116294</v>
      </c>
      <c r="BY38" s="89">
        <f t="shared" si="9"/>
        <v>0.0565270373991726</v>
      </c>
      <c r="BZ38" s="89">
        <f t="shared" si="10"/>
        <v>0.90544577520861</v>
      </c>
      <c r="CA38" s="89">
        <f t="shared" si="11"/>
        <v>0.513818104223803</v>
      </c>
      <c r="CB38" s="89"/>
      <c r="CC38" s="89">
        <f t="shared" ref="CC38:CF38" si="354">BX38/SUM(BX$32:BX$41)</f>
        <v>0.0562174737162594</v>
      </c>
      <c r="CD38" s="89">
        <f t="shared" si="354"/>
        <v>0.029658083269646</v>
      </c>
      <c r="CE38" s="89">
        <f t="shared" si="354"/>
        <v>0.147154643836516</v>
      </c>
      <c r="CF38" s="89">
        <f t="shared" si="354"/>
        <v>0.118211656394441</v>
      </c>
      <c r="CG38" s="89"/>
      <c r="CH38" s="89">
        <f t="shared" ref="CH38:CK38" si="355">CC38*LN(CC38)</f>
        <v>-0.161823552516084</v>
      </c>
      <c r="CI38" s="89">
        <f t="shared" si="355"/>
        <v>-0.104337746943279</v>
      </c>
      <c r="CJ38" s="89">
        <f t="shared" si="355"/>
        <v>-0.281988212740283</v>
      </c>
      <c r="CK38" s="89">
        <f t="shared" si="355"/>
        <v>-0.252414815797444</v>
      </c>
      <c r="CL38" s="89"/>
      <c r="CM38" s="89"/>
      <c r="CN38" s="89"/>
      <c r="CO38" s="89"/>
      <c r="CP38" s="89"/>
      <c r="CQ38" s="89"/>
      <c r="CR38" s="89">
        <f t="shared" ref="CR38:CU38" si="356">CM$37*BX38</f>
        <v>0.0232223279968882</v>
      </c>
      <c r="CS38" s="89">
        <f t="shared" si="356"/>
        <v>0.0151310277333652</v>
      </c>
      <c r="CT38" s="89">
        <f t="shared" si="356"/>
        <v>0.23076076406311</v>
      </c>
      <c r="CU38" s="89">
        <f t="shared" si="356"/>
        <v>0.164488851358239</v>
      </c>
      <c r="CV38" s="89">
        <f t="shared" si="16"/>
        <v>0.433602971151602</v>
      </c>
      <c r="CW38" s="89"/>
      <c r="CX38">
        <f t="shared" si="330"/>
        <v>0.0938555896775636</v>
      </c>
    </row>
    <row r="39" spans="1:102">
      <c r="A39" s="27" t="s">
        <v>122</v>
      </c>
      <c r="B39" s="28">
        <v>2019</v>
      </c>
      <c r="C39" s="27" t="s">
        <v>120</v>
      </c>
      <c r="D39">
        <v>12049</v>
      </c>
      <c r="E39">
        <v>4.2812797</v>
      </c>
      <c r="F39">
        <v>248131</v>
      </c>
      <c r="G39">
        <v>91</v>
      </c>
      <c r="I39">
        <v>5</v>
      </c>
      <c r="J39">
        <v>5220</v>
      </c>
      <c r="K39">
        <v>27.183254</v>
      </c>
      <c r="L39">
        <v>980180</v>
      </c>
      <c r="M39">
        <v>10257</v>
      </c>
      <c r="N39">
        <v>113530</v>
      </c>
      <c r="O39" s="89"/>
      <c r="P39" s="90">
        <f t="shared" ref="P39:U39" si="357">(D39-MIN(D$32:D$41))/(MAX(D$32:D$41)-MIN(D$32:D$41))+0.001</f>
        <v>0.00331803430690774</v>
      </c>
      <c r="Q39" s="91">
        <f t="shared" si="357"/>
        <v>0.0965227774862396</v>
      </c>
      <c r="R39" s="91">
        <f t="shared" si="357"/>
        <v>0.729476920763795</v>
      </c>
      <c r="S39" s="91">
        <f t="shared" si="357"/>
        <v>0.348826086956522</v>
      </c>
      <c r="T39" s="91">
        <v>0.001</v>
      </c>
      <c r="U39" s="91">
        <f t="shared" si="357"/>
        <v>0.001</v>
      </c>
      <c r="V39" s="91">
        <f t="shared" si="287"/>
        <v>0.905085257548846</v>
      </c>
      <c r="W39" s="91">
        <f t="shared" si="288"/>
        <v>0.919877947008677</v>
      </c>
      <c r="X39" s="91">
        <f t="shared" ref="X39:Z39" si="358">(L39-MIN(L$32:L$41))/(MAX(L$32:L$41)-MIN(L$32:L$41))+0.001</f>
        <v>0.968975494291284</v>
      </c>
      <c r="Y39" s="91">
        <f t="shared" si="358"/>
        <v>0.898563321577429</v>
      </c>
      <c r="Z39" s="91">
        <f t="shared" si="358"/>
        <v>0.212397862900706</v>
      </c>
      <c r="AA39" s="89"/>
      <c r="AB39" s="89">
        <f t="shared" ref="AB39:AL39" si="359">P39/SUM(P$32:P$41)</f>
        <v>0.00264332962767352</v>
      </c>
      <c r="AC39" s="89">
        <f t="shared" si="359"/>
        <v>0.0248589648567839</v>
      </c>
      <c r="AD39" s="89">
        <f t="shared" si="359"/>
        <v>0.221834794095014</v>
      </c>
      <c r="AE39" s="89">
        <f t="shared" si="359"/>
        <v>0.124495134224469</v>
      </c>
      <c r="AF39" s="89">
        <f t="shared" si="359"/>
        <v>0.1</v>
      </c>
      <c r="AG39" s="89">
        <f t="shared" si="359"/>
        <v>0.00036231884057971</v>
      </c>
      <c r="AH39" s="89">
        <f t="shared" si="359"/>
        <v>0.145314162030211</v>
      </c>
      <c r="AI39" s="89">
        <f t="shared" si="359"/>
        <v>0.150790685429713</v>
      </c>
      <c r="AJ39" s="89">
        <f t="shared" si="359"/>
        <v>0.146490196908363</v>
      </c>
      <c r="AK39" s="89">
        <f t="shared" si="359"/>
        <v>0.170116645593938</v>
      </c>
      <c r="AL39" s="89">
        <f t="shared" si="359"/>
        <v>0.0790256977826557</v>
      </c>
      <c r="AM39" s="89"/>
      <c r="AN39" s="89">
        <f t="shared" ref="AN39:AX39" si="360">AB39*LN(AB39)</f>
        <v>-0.0156900537895143</v>
      </c>
      <c r="AO39" s="89">
        <f t="shared" si="360"/>
        <v>-0.0918423612855122</v>
      </c>
      <c r="AP39" s="89">
        <f t="shared" si="360"/>
        <v>-0.334043789821354</v>
      </c>
      <c r="AQ39" s="89">
        <f t="shared" si="360"/>
        <v>-0.259384198685675</v>
      </c>
      <c r="AR39" s="89">
        <f t="shared" si="360"/>
        <v>-0.230258509299405</v>
      </c>
      <c r="AS39" s="89">
        <f t="shared" si="360"/>
        <v>-0.00287064708648957</v>
      </c>
      <c r="AT39" s="89">
        <f t="shared" si="360"/>
        <v>-0.280290274325876</v>
      </c>
      <c r="AU39" s="89">
        <f t="shared" si="360"/>
        <v>-0.285275257140842</v>
      </c>
      <c r="AV39" s="89">
        <f t="shared" si="360"/>
        <v>-0.281377896774822</v>
      </c>
      <c r="AW39" s="89">
        <f t="shared" si="360"/>
        <v>-0.301322668483671</v>
      </c>
      <c r="AX39" s="89">
        <f t="shared" si="360"/>
        <v>-0.200565813605456</v>
      </c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>
        <f t="shared" ref="BL39:BV39" si="361">AZ$37*P39</f>
        <v>0.00147865300561311</v>
      </c>
      <c r="BM39" s="89">
        <f t="shared" si="361"/>
        <v>0.0394872702890922</v>
      </c>
      <c r="BN39" s="89">
        <f t="shared" si="361"/>
        <v>0.105964391022765</v>
      </c>
      <c r="BO39" s="89">
        <f t="shared" si="361"/>
        <v>0.0670635257499984</v>
      </c>
      <c r="BP39" s="89">
        <f t="shared" si="361"/>
        <v>0.000313492063492064</v>
      </c>
      <c r="BQ39" s="89">
        <f t="shared" si="361"/>
        <v>0.00049425303282478</v>
      </c>
      <c r="BR39" s="89">
        <f t="shared" si="361"/>
        <v>0.372032377939781</v>
      </c>
      <c r="BS39" s="89">
        <f t="shared" si="361"/>
        <v>0.541765081744674</v>
      </c>
      <c r="BT39" s="89">
        <f t="shared" si="361"/>
        <v>0.147116203682453</v>
      </c>
      <c r="BU39" s="89">
        <f t="shared" si="361"/>
        <v>0.368065291986144</v>
      </c>
      <c r="BV39" s="89">
        <f t="shared" si="361"/>
        <v>0.0931488126378305</v>
      </c>
      <c r="BW39" s="89"/>
      <c r="BX39" s="89">
        <f t="shared" si="8"/>
        <v>0.146930314317471</v>
      </c>
      <c r="BY39" s="89">
        <f t="shared" si="9"/>
        <v>0.0678712708463153</v>
      </c>
      <c r="BZ39" s="89">
        <f t="shared" si="10"/>
        <v>0.913797459684454</v>
      </c>
      <c r="CA39" s="89">
        <f t="shared" si="11"/>
        <v>0.608330308306427</v>
      </c>
      <c r="CB39" s="89"/>
      <c r="CC39" s="89">
        <f t="shared" ref="CC39:CF39" si="362">BX39/SUM(BX$32:BX$41)</f>
        <v>0.0559624784657988</v>
      </c>
      <c r="CD39" s="89">
        <f t="shared" si="362"/>
        <v>0.0356100707730737</v>
      </c>
      <c r="CE39" s="89">
        <f t="shared" si="362"/>
        <v>0.148511974322922</v>
      </c>
      <c r="CF39" s="89">
        <f t="shared" si="362"/>
        <v>0.139955623962447</v>
      </c>
      <c r="CG39" s="89"/>
      <c r="CH39" s="89">
        <f t="shared" ref="CH39:CK39" si="363">CC39*LN(CC39)</f>
        <v>-0.161343957698178</v>
      </c>
      <c r="CI39" s="89">
        <f t="shared" si="363"/>
        <v>-0.118764101180239</v>
      </c>
      <c r="CJ39" s="89">
        <f t="shared" si="363"/>
        <v>-0.283225654897401</v>
      </c>
      <c r="CK39" s="89">
        <f t="shared" si="363"/>
        <v>-0.275212920598084</v>
      </c>
      <c r="CL39" s="89"/>
      <c r="CM39" s="89"/>
      <c r="CN39" s="89"/>
      <c r="CO39" s="89"/>
      <c r="CP39" s="89"/>
      <c r="CQ39" s="89"/>
      <c r="CR39" s="89">
        <f t="shared" ref="CR39:CU39" si="364">CM$37*BX39</f>
        <v>0.0231169944955336</v>
      </c>
      <c r="CS39" s="89">
        <f t="shared" si="364"/>
        <v>0.0181676261259248</v>
      </c>
      <c r="CT39" s="89">
        <f t="shared" si="364"/>
        <v>0.232889263796201</v>
      </c>
      <c r="CU39" s="89">
        <f t="shared" si="364"/>
        <v>0.194745091379932</v>
      </c>
      <c r="CV39" s="89">
        <f t="shared" si="16"/>
        <v>0.468918975797591</v>
      </c>
      <c r="CW39" s="89"/>
      <c r="CX39">
        <f t="shared" si="330"/>
        <v>0.108931042937733</v>
      </c>
    </row>
    <row r="40" spans="1:102">
      <c r="A40" s="27" t="s">
        <v>122</v>
      </c>
      <c r="B40" s="28">
        <v>2020</v>
      </c>
      <c r="C40" s="27" t="s">
        <v>120</v>
      </c>
      <c r="D40">
        <v>12044</v>
      </c>
      <c r="E40">
        <v>4.1674208</v>
      </c>
      <c r="F40">
        <v>266190</v>
      </c>
      <c r="G40">
        <v>83</v>
      </c>
      <c r="I40">
        <v>5</v>
      </c>
      <c r="J40">
        <v>5274</v>
      </c>
      <c r="K40">
        <v>25.842886</v>
      </c>
      <c r="L40">
        <v>889430</v>
      </c>
      <c r="M40">
        <v>10896</v>
      </c>
      <c r="N40">
        <v>137320</v>
      </c>
      <c r="O40" s="89"/>
      <c r="P40" s="90">
        <f t="shared" ref="P40:U40" si="365">(D40-MIN(D$32:D$41))/(MAX(D$32:D$41)-MIN(D$32:D$41))+0.001</f>
        <v>0.001</v>
      </c>
      <c r="Q40" s="91">
        <f t="shared" si="365"/>
        <v>0.001</v>
      </c>
      <c r="R40" s="91">
        <f t="shared" si="365"/>
        <v>1.001</v>
      </c>
      <c r="S40" s="91">
        <f t="shared" si="365"/>
        <v>0.299136645962733</v>
      </c>
      <c r="T40" s="97">
        <v>0.001</v>
      </c>
      <c r="U40" s="91">
        <f t="shared" si="365"/>
        <v>0.001</v>
      </c>
      <c r="V40" s="91">
        <f t="shared" si="287"/>
        <v>0.809170515097691</v>
      </c>
      <c r="W40" s="91">
        <f t="shared" si="288"/>
        <v>1.001</v>
      </c>
      <c r="X40" s="91">
        <f t="shared" ref="X40:Z40" si="366">(L40-MIN(L$32:L$41))/(MAX(L$32:L$41)-MIN(L$32:L$41))+0.001</f>
        <v>0.774579247263458</v>
      </c>
      <c r="Y40" s="91">
        <f t="shared" si="366"/>
        <v>1.001</v>
      </c>
      <c r="Z40" s="91">
        <f t="shared" si="366"/>
        <v>0.707929950634256</v>
      </c>
      <c r="AA40" s="89"/>
      <c r="AB40" s="89">
        <f t="shared" ref="AB40:AL40" si="367">P40/SUM(P$32:P$41)</f>
        <v>0.000796655303463992</v>
      </c>
      <c r="AC40" s="89">
        <f t="shared" si="367"/>
        <v>0.000257545063498902</v>
      </c>
      <c r="AD40" s="89">
        <f t="shared" si="367"/>
        <v>0.304405283523715</v>
      </c>
      <c r="AE40" s="89">
        <f t="shared" si="367"/>
        <v>0.106761100396799</v>
      </c>
      <c r="AF40" s="89">
        <f t="shared" si="367"/>
        <v>0.1</v>
      </c>
      <c r="AG40" s="89">
        <f t="shared" si="367"/>
        <v>0.00036231884057971</v>
      </c>
      <c r="AH40" s="89">
        <f t="shared" si="367"/>
        <v>0.129914761466137</v>
      </c>
      <c r="AI40" s="89">
        <f t="shared" si="367"/>
        <v>0.164088590889677</v>
      </c>
      <c r="AJ40" s="89">
        <f t="shared" si="367"/>
        <v>0.117101275647582</v>
      </c>
      <c r="AK40" s="89">
        <f t="shared" si="367"/>
        <v>0.189510030234256</v>
      </c>
      <c r="AL40" s="89">
        <f t="shared" si="367"/>
        <v>0.26339558019125</v>
      </c>
      <c r="AM40" s="89"/>
      <c r="AN40" s="89">
        <f t="shared" ref="AN40:AX40" si="368">AB40*LN(AB40)</f>
        <v>-0.00568420606652049</v>
      </c>
      <c r="AO40" s="89">
        <f t="shared" si="368"/>
        <v>-0.00212843375018105</v>
      </c>
      <c r="AP40" s="89">
        <f t="shared" si="368"/>
        <v>-0.362058212291949</v>
      </c>
      <c r="AQ40" s="89">
        <f t="shared" si="368"/>
        <v>-0.238841839231023</v>
      </c>
      <c r="AR40" s="89">
        <f t="shared" si="368"/>
        <v>-0.230258509299405</v>
      </c>
      <c r="AS40" s="89">
        <f t="shared" si="368"/>
        <v>-0.00287064708648957</v>
      </c>
      <c r="AT40" s="89">
        <f t="shared" si="368"/>
        <v>-0.26514001285938</v>
      </c>
      <c r="AU40" s="89">
        <f t="shared" si="368"/>
        <v>-0.296565319258411</v>
      </c>
      <c r="AV40" s="89">
        <f t="shared" si="368"/>
        <v>-0.25114899294241</v>
      </c>
      <c r="AW40" s="89">
        <f t="shared" si="368"/>
        <v>-0.315214558673589</v>
      </c>
      <c r="AX40" s="89">
        <f t="shared" si="368"/>
        <v>-0.351395587766483</v>
      </c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>
        <f t="shared" ref="BL40:BV40" si="369">AZ$37*P40</f>
        <v>0.000445641264930486</v>
      </c>
      <c r="BM40" s="89">
        <f t="shared" si="369"/>
        <v>0.000409097948872446</v>
      </c>
      <c r="BN40" s="89">
        <f t="shared" si="369"/>
        <v>0.145406046983265</v>
      </c>
      <c r="BO40" s="89">
        <f t="shared" si="369"/>
        <v>0.0575104870576676</v>
      </c>
      <c r="BP40" s="89">
        <f t="shared" si="369"/>
        <v>0.000313492063492064</v>
      </c>
      <c r="BQ40" s="89">
        <f t="shared" si="369"/>
        <v>0.00049425303282478</v>
      </c>
      <c r="BR40" s="89">
        <f t="shared" si="369"/>
        <v>0.33260693219755</v>
      </c>
      <c r="BS40" s="89">
        <f t="shared" si="369"/>
        <v>0.589542176317988</v>
      </c>
      <c r="BT40" s="89">
        <f t="shared" si="369"/>
        <v>0.117601692694982</v>
      </c>
      <c r="BU40" s="89">
        <f t="shared" si="369"/>
        <v>0.410024923598422</v>
      </c>
      <c r="BV40" s="89">
        <f t="shared" si="369"/>
        <v>0.310468445547244</v>
      </c>
      <c r="BW40" s="89"/>
      <c r="BX40" s="89">
        <f t="shared" si="8"/>
        <v>0.146260786197068</v>
      </c>
      <c r="BY40" s="89">
        <f t="shared" si="9"/>
        <v>0.0583182321539845</v>
      </c>
      <c r="BZ40" s="89">
        <f t="shared" si="10"/>
        <v>0.922149108515538</v>
      </c>
      <c r="CA40" s="89">
        <f t="shared" si="11"/>
        <v>0.838095061840649</v>
      </c>
      <c r="CB40" s="89"/>
      <c r="CC40" s="89">
        <f t="shared" ref="CC40:CF40" si="370">BX40/SUM(BX$32:BX$41)</f>
        <v>0.0557074701430145</v>
      </c>
      <c r="CD40" s="89">
        <f t="shared" si="370"/>
        <v>0.0305978707701872</v>
      </c>
      <c r="CE40" s="89">
        <f t="shared" si="370"/>
        <v>0.149869299016278</v>
      </c>
      <c r="CF40" s="89">
        <f t="shared" si="370"/>
        <v>0.192816494128498</v>
      </c>
      <c r="CG40" s="89"/>
      <c r="CH40" s="89">
        <f t="shared" ref="CH40:CK40" si="371">CC40*LN(CC40)</f>
        <v>-0.160863176304437</v>
      </c>
      <c r="CI40" s="89">
        <f t="shared" si="371"/>
        <v>-0.10668941631519</v>
      </c>
      <c r="CJ40" s="89">
        <f t="shared" si="371"/>
        <v>-0.284450686309305</v>
      </c>
      <c r="CK40" s="89">
        <f t="shared" si="371"/>
        <v>-0.317379101886326</v>
      </c>
      <c r="CL40" s="89"/>
      <c r="CM40" s="89"/>
      <c r="CN40" s="89"/>
      <c r="CO40" s="89"/>
      <c r="CP40" s="89"/>
      <c r="CQ40" s="89"/>
      <c r="CR40" s="89">
        <f t="shared" ref="CR40:CU40" si="372">CM$37*BX40</f>
        <v>0.0230116555942602</v>
      </c>
      <c r="CS40" s="89">
        <f t="shared" si="372"/>
        <v>0.0156104906374535</v>
      </c>
      <c r="CT40" s="89">
        <f t="shared" si="372"/>
        <v>0.235017754444913</v>
      </c>
      <c r="CU40" s="89">
        <f t="shared" si="372"/>
        <v>0.268299798932609</v>
      </c>
      <c r="CV40" s="89">
        <f t="shared" si="16"/>
        <v>0.541939699609236</v>
      </c>
      <c r="CW40" s="89"/>
      <c r="CX40">
        <f t="shared" si="330"/>
        <v>0.129014705019587</v>
      </c>
    </row>
    <row r="41" spans="1:102">
      <c r="A41" s="27" t="s">
        <v>122</v>
      </c>
      <c r="B41" s="28">
        <v>2021</v>
      </c>
      <c r="C41" s="29" t="s">
        <v>120</v>
      </c>
      <c r="D41">
        <v>14201</v>
      </c>
      <c r="E41">
        <v>4.3470882</v>
      </c>
      <c r="F41">
        <v>201808</v>
      </c>
      <c r="G41">
        <v>85</v>
      </c>
      <c r="H41">
        <v>592</v>
      </c>
      <c r="I41">
        <v>6</v>
      </c>
      <c r="J41">
        <v>5249</v>
      </c>
      <c r="K41">
        <v>33.254269</v>
      </c>
      <c r="L41">
        <v>995130</v>
      </c>
      <c r="M41">
        <v>4658</v>
      </c>
      <c r="N41">
        <v>151390</v>
      </c>
      <c r="O41" s="89"/>
      <c r="P41" s="90">
        <f t="shared" ref="P41:U41" si="373">(D41-MIN(D$32:D$41))/(MAX(D$32:D$41)-MIN(D$32:D$41))+0.001</f>
        <v>1.001</v>
      </c>
      <c r="Q41" s="91">
        <f t="shared" si="373"/>
        <v>0.151733311772125</v>
      </c>
      <c r="R41" s="91">
        <f t="shared" si="373"/>
        <v>0.0329951886934296</v>
      </c>
      <c r="S41" s="91">
        <f t="shared" si="373"/>
        <v>0.31155900621118</v>
      </c>
      <c r="T41" s="91">
        <v>0.001</v>
      </c>
      <c r="U41" s="91">
        <f t="shared" si="373"/>
        <v>0.251</v>
      </c>
      <c r="V41" s="91">
        <f t="shared" si="287"/>
        <v>0.853575488454707</v>
      </c>
      <c r="W41" s="91">
        <f t="shared" si="288"/>
        <v>0.552446614314135</v>
      </c>
      <c r="X41" s="91">
        <f t="shared" ref="X41:Z41" si="374">(L41-MIN(L$32:L$41))/(MAX(L$32:L$41)-MIN(L$32:L$41))+0.001</f>
        <v>1.001</v>
      </c>
      <c r="Y41" s="91">
        <f t="shared" si="374"/>
        <v>0.001</v>
      </c>
      <c r="Z41" s="91">
        <f t="shared" si="374"/>
        <v>1.001</v>
      </c>
      <c r="AA41" s="89"/>
      <c r="AB41" s="89">
        <f t="shared" ref="AB41:AL41" si="375">P41/SUM(P$32:P$41)</f>
        <v>0.797451958767456</v>
      </c>
      <c r="AC41" s="89">
        <f t="shared" si="375"/>
        <v>0.0390781654152507</v>
      </c>
      <c r="AD41" s="89">
        <f t="shared" si="375"/>
        <v>0.0100338758932486</v>
      </c>
      <c r="AE41" s="89">
        <f t="shared" si="375"/>
        <v>0.111194608853716</v>
      </c>
      <c r="AF41" s="89">
        <f t="shared" si="375"/>
        <v>0.1</v>
      </c>
      <c r="AG41" s="89">
        <f t="shared" si="375"/>
        <v>0.0909420289855073</v>
      </c>
      <c r="AH41" s="89">
        <f t="shared" si="375"/>
        <v>0.137044113579134</v>
      </c>
      <c r="AI41" s="89">
        <f t="shared" si="375"/>
        <v>0.0905596268577219</v>
      </c>
      <c r="AJ41" s="89">
        <f t="shared" si="375"/>
        <v>0.151331677600911</v>
      </c>
      <c r="AK41" s="89">
        <f t="shared" si="375"/>
        <v>0.000189320709524732</v>
      </c>
      <c r="AL41" s="89">
        <f t="shared" si="375"/>
        <v>0.372436532082336</v>
      </c>
      <c r="AM41" s="89"/>
      <c r="AN41" s="89">
        <f t="shared" ref="AN41:AX41" si="376">AB41*LN(AB41)</f>
        <v>-0.180490241178063</v>
      </c>
      <c r="AO41" s="89">
        <f t="shared" si="376"/>
        <v>-0.12669889172956</v>
      </c>
      <c r="AP41" s="89">
        <f t="shared" si="376"/>
        <v>-0.0461737729061199</v>
      </c>
      <c r="AQ41" s="89">
        <f t="shared" si="376"/>
        <v>-0.244235998332495</v>
      </c>
      <c r="AR41" s="89">
        <f t="shared" si="376"/>
        <v>-0.230258509299405</v>
      </c>
      <c r="AS41" s="89">
        <f t="shared" si="376"/>
        <v>-0.218036517360302</v>
      </c>
      <c r="AT41" s="89">
        <f t="shared" si="376"/>
        <v>-0.272368653542738</v>
      </c>
      <c r="AU41" s="89">
        <f t="shared" si="376"/>
        <v>-0.217501292649369</v>
      </c>
      <c r="AV41" s="89">
        <f t="shared" si="376"/>
        <v>-0.285756778520371</v>
      </c>
      <c r="AW41" s="89">
        <f t="shared" si="376"/>
        <v>-0.00162287001576691</v>
      </c>
      <c r="AX41" s="89">
        <f t="shared" si="376"/>
        <v>-0.367851331617026</v>
      </c>
      <c r="AY41" s="89" t="s">
        <v>170</v>
      </c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>
        <f t="shared" ref="BL41:BV41" si="377">AZ$37*P41</f>
        <v>0.446086906195416</v>
      </c>
      <c r="BM41" s="89">
        <f t="shared" si="377"/>
        <v>0.0620737866215998</v>
      </c>
      <c r="BN41" s="89">
        <f t="shared" si="377"/>
        <v>0.0047929070503282</v>
      </c>
      <c r="BO41" s="89">
        <f t="shared" si="377"/>
        <v>0.0598987467307503</v>
      </c>
      <c r="BP41" s="89">
        <f t="shared" si="377"/>
        <v>0.000313492063492064</v>
      </c>
      <c r="BQ41" s="89">
        <f t="shared" si="377"/>
        <v>0.12405751123902</v>
      </c>
      <c r="BR41" s="89">
        <f t="shared" si="377"/>
        <v>0.350859453374508</v>
      </c>
      <c r="BS41" s="89">
        <f t="shared" si="377"/>
        <v>0.325365214088171</v>
      </c>
      <c r="BT41" s="89">
        <f t="shared" si="377"/>
        <v>0.151978373812069</v>
      </c>
      <c r="BU41" s="89">
        <f t="shared" si="377"/>
        <v>0.000409615308290132</v>
      </c>
      <c r="BV41" s="89">
        <f t="shared" si="377"/>
        <v>0.438996702589508</v>
      </c>
      <c r="BW41" s="89"/>
      <c r="BX41" s="89">
        <f t="shared" si="8"/>
        <v>0.512953599867344</v>
      </c>
      <c r="BY41" s="89">
        <f t="shared" si="9"/>
        <v>0.184269750033262</v>
      </c>
      <c r="BZ41" s="89">
        <f t="shared" si="10"/>
        <v>0.67622466746268</v>
      </c>
      <c r="CA41" s="89">
        <f t="shared" si="11"/>
        <v>0.591384691709868</v>
      </c>
      <c r="CB41" s="89"/>
      <c r="CC41" s="89">
        <f t="shared" ref="CC41:CF41" si="378">BX41/SUM(BX$32:BX$41)</f>
        <v>0.195372581348361</v>
      </c>
      <c r="CD41" s="89">
        <f t="shared" si="378"/>
        <v>0.0966809484808299</v>
      </c>
      <c r="CE41" s="89">
        <f t="shared" si="378"/>
        <v>0.109901225251187</v>
      </c>
      <c r="CF41" s="89">
        <f t="shared" si="378"/>
        <v>0.136057027571939</v>
      </c>
      <c r="CG41" s="89"/>
      <c r="CH41" s="89">
        <f t="shared" ref="CH41:CK41" si="379">CC41*LN(CC41)</f>
        <v>-0.319013507909589</v>
      </c>
      <c r="CI41" s="89">
        <f t="shared" si="379"/>
        <v>-0.225879462050331</v>
      </c>
      <c r="CJ41" s="89">
        <f t="shared" si="379"/>
        <v>-0.242680947813787</v>
      </c>
      <c r="CK41" s="89">
        <f t="shared" si="379"/>
        <v>-0.271390389685989</v>
      </c>
      <c r="CL41" s="89" t="s">
        <v>170</v>
      </c>
      <c r="CM41" s="89"/>
      <c r="CN41" s="89"/>
      <c r="CO41" s="89"/>
      <c r="CP41" s="89"/>
      <c r="CQ41" s="89"/>
      <c r="CR41" s="89">
        <f t="shared" ref="CR41:CU41" si="380">CM$37*BX41</f>
        <v>0.0807045543983265</v>
      </c>
      <c r="CS41" s="89">
        <f t="shared" si="380"/>
        <v>0.0493249040894256</v>
      </c>
      <c r="CT41" s="89">
        <f t="shared" si="380"/>
        <v>0.172341762714678</v>
      </c>
      <c r="CU41" s="89">
        <f t="shared" si="380"/>
        <v>0.18932028250961</v>
      </c>
      <c r="CV41" s="89">
        <f t="shared" si="16"/>
        <v>0.49169150371204</v>
      </c>
      <c r="CW41" s="89"/>
      <c r="CX41">
        <f t="shared" si="330"/>
        <v>0.126523158556502</v>
      </c>
    </row>
    <row r="42" spans="1:102">
      <c r="A42" s="58" t="s">
        <v>123</v>
      </c>
      <c r="B42" s="59">
        <v>2012</v>
      </c>
      <c r="C42" s="58" t="s">
        <v>120</v>
      </c>
      <c r="D42">
        <v>14153</v>
      </c>
      <c r="E42">
        <v>4.4202643</v>
      </c>
      <c r="F42">
        <v>217129</v>
      </c>
      <c r="G42">
        <v>106.5</v>
      </c>
      <c r="H42">
        <v>603</v>
      </c>
      <c r="I42">
        <v>7</v>
      </c>
      <c r="J42">
        <v>5307</v>
      </c>
      <c r="K42">
        <v>39.227757</v>
      </c>
      <c r="L42">
        <v>473900</v>
      </c>
      <c r="M42">
        <v>5529</v>
      </c>
      <c r="N42">
        <v>111230</v>
      </c>
      <c r="O42" s="80"/>
      <c r="P42" s="96">
        <f t="shared" ref="P42:U42" si="381">(D42-MIN(D$42:D$51))/(MAX(D$42:D$51)-MIN(D$42:D$51))+0.001</f>
        <v>0.0125369181380417</v>
      </c>
      <c r="Q42" s="96">
        <f t="shared" si="381"/>
        <v>0.925709190536985</v>
      </c>
      <c r="R42" s="96">
        <f t="shared" si="381"/>
        <v>0.0845196632908063</v>
      </c>
      <c r="S42" s="96">
        <f t="shared" si="381"/>
        <v>0.001</v>
      </c>
      <c r="T42" s="96">
        <f t="shared" si="381"/>
        <v>0.001</v>
      </c>
      <c r="U42" s="96">
        <f t="shared" si="381"/>
        <v>0.001</v>
      </c>
      <c r="V42" s="97">
        <f t="shared" ref="V42:V52" si="382">(MAX(J$42:J$51)-J42)/(MAX(J$42:J$51)-MIN(J$42:J$51))+0.001</f>
        <v>0.751951374207188</v>
      </c>
      <c r="W42" s="97">
        <f t="shared" ref="W42:W51" si="383">(MAX(K$42:K$51)-K42)/(MAX(K$42:K$51)-MIN(K$42:K$51))+0.001</f>
        <v>0.312928520354823</v>
      </c>
      <c r="X42" s="96">
        <f t="shared" ref="X42:Z42" si="384">(L42-MIN(L$42:L$51))/(MAX(L$42:L$51)-MIN(L$42:L$51))+0.001</f>
        <v>0.001</v>
      </c>
      <c r="Y42" s="96">
        <f t="shared" si="384"/>
        <v>0.124477989384952</v>
      </c>
      <c r="Z42" s="96">
        <f t="shared" si="384"/>
        <v>0.001</v>
      </c>
      <c r="AA42" s="80"/>
      <c r="AB42" s="95">
        <f t="shared" ref="AB42:AL42" si="385">P42/SUM(P$42:P$51)</f>
        <v>0.011806497692892</v>
      </c>
      <c r="AC42" s="95">
        <f t="shared" si="385"/>
        <v>0.178509254804888</v>
      </c>
      <c r="AD42" s="95">
        <f t="shared" si="385"/>
        <v>0.0205024578267432</v>
      </c>
      <c r="AE42" s="95">
        <f t="shared" si="385"/>
        <v>0.000205664180360508</v>
      </c>
      <c r="AF42" s="95">
        <f t="shared" si="385"/>
        <v>0.000879882373131352</v>
      </c>
      <c r="AG42" s="95">
        <f t="shared" si="385"/>
        <v>0.00042674253200569</v>
      </c>
      <c r="AH42" s="95">
        <f t="shared" si="385"/>
        <v>0.100824916445319</v>
      </c>
      <c r="AI42" s="95">
        <f t="shared" si="385"/>
        <v>0.0492837975167242</v>
      </c>
      <c r="AJ42" s="95">
        <f t="shared" si="385"/>
        <v>0.00016735842870569</v>
      </c>
      <c r="AK42" s="95">
        <f t="shared" si="385"/>
        <v>0.0240044721313607</v>
      </c>
      <c r="AL42" s="95">
        <f t="shared" si="385"/>
        <v>0.000264257444748955</v>
      </c>
      <c r="AM42" s="80"/>
      <c r="AN42" s="89">
        <f t="shared" ref="AN42:AX42" si="386">AB42*LN(AB42)</f>
        <v>-0.0524102858586703</v>
      </c>
      <c r="AO42" s="89">
        <f t="shared" si="386"/>
        <v>-0.307591944507184</v>
      </c>
      <c r="AP42" s="89">
        <f t="shared" si="386"/>
        <v>-0.079697369463697</v>
      </c>
      <c r="AQ42" s="89">
        <f t="shared" si="386"/>
        <v>-0.00174593791561458</v>
      </c>
      <c r="AR42" s="89">
        <f t="shared" si="386"/>
        <v>-0.00619060805717781</v>
      </c>
      <c r="AS42" s="89">
        <f t="shared" si="386"/>
        <v>-0.00331123600119627</v>
      </c>
      <c r="AT42" s="89">
        <f t="shared" si="386"/>
        <v>-0.231329640045686</v>
      </c>
      <c r="AU42" s="89">
        <f t="shared" si="386"/>
        <v>-0.148352111138978</v>
      </c>
      <c r="AV42" s="89">
        <f t="shared" si="386"/>
        <v>-0.00145524392310133</v>
      </c>
      <c r="AW42" s="89">
        <f t="shared" si="386"/>
        <v>-0.0895250419340345</v>
      </c>
      <c r="AX42" s="89">
        <f t="shared" si="386"/>
        <v>-0.00217710788566787</v>
      </c>
      <c r="AY42" s="80"/>
      <c r="AZ42" s="95">
        <f t="shared" ref="AZ42:BJ42" si="387">SUM(AN42:AN51)</f>
        <v>-0.333585574718452</v>
      </c>
      <c r="BA42" s="95">
        <f t="shared" si="387"/>
        <v>-1.95908111855052</v>
      </c>
      <c r="BB42" s="95">
        <f t="shared" si="387"/>
        <v>-2.01296749314547</v>
      </c>
      <c r="BC42" s="95">
        <f t="shared" si="387"/>
        <v>-2.05260616711771</v>
      </c>
      <c r="BD42" s="95">
        <f t="shared" si="387"/>
        <v>-0.609133313122945</v>
      </c>
      <c r="BE42" s="95">
        <f t="shared" si="387"/>
        <v>-1.79488131123246</v>
      </c>
      <c r="BF42" s="95">
        <f t="shared" si="387"/>
        <v>-2.19356424307227</v>
      </c>
      <c r="BG42" s="95">
        <f t="shared" si="387"/>
        <v>-2.15353618988159</v>
      </c>
      <c r="BH42" s="95">
        <f t="shared" si="387"/>
        <v>-2.09484275215789</v>
      </c>
      <c r="BI42" s="95">
        <f t="shared" si="387"/>
        <v>-2.07087350189051</v>
      </c>
      <c r="BJ42" s="95">
        <f t="shared" si="387"/>
        <v>-1.97005460322362</v>
      </c>
      <c r="BK42" s="80"/>
      <c r="BL42" s="95">
        <f t="shared" ref="BL42:BV42" si="388">AZ$47*P42</f>
        <v>0.00637620229417415</v>
      </c>
      <c r="BM42" s="95">
        <f t="shared" si="388"/>
        <v>0.354248050893425</v>
      </c>
      <c r="BN42" s="95">
        <f t="shared" si="388"/>
        <v>0.00918969234543297</v>
      </c>
      <c r="BO42" s="95">
        <f t="shared" si="388"/>
        <v>9.13364102784509e-5</v>
      </c>
      <c r="BP42" s="95">
        <f t="shared" si="388"/>
        <v>0.000658934508307092</v>
      </c>
      <c r="BQ42" s="95">
        <f t="shared" si="388"/>
        <v>0.000249729081414457</v>
      </c>
      <c r="BR42" s="95">
        <f t="shared" si="388"/>
        <v>0.252823805851931</v>
      </c>
      <c r="BS42" s="95">
        <f t="shared" si="388"/>
        <v>0.207714563456168</v>
      </c>
      <c r="BT42" s="95">
        <f t="shared" si="388"/>
        <v>0.000189343891652011</v>
      </c>
      <c r="BU42" s="95">
        <f t="shared" si="388"/>
        <v>0.0548583350474617</v>
      </c>
      <c r="BV42" s="95">
        <f t="shared" si="388"/>
        <v>0.000369948997649</v>
      </c>
      <c r="BW42" s="80"/>
      <c r="BX42" s="89">
        <f t="shared" si="8"/>
        <v>0.369813945533032</v>
      </c>
      <c r="BY42" s="89">
        <f t="shared" si="9"/>
        <v>0.001</v>
      </c>
      <c r="BZ42" s="89">
        <f t="shared" si="10"/>
        <v>0.460538369308099</v>
      </c>
      <c r="CA42" s="89">
        <f t="shared" si="11"/>
        <v>0.0554176279367627</v>
      </c>
      <c r="CB42" s="80"/>
      <c r="CC42" s="95">
        <f t="shared" ref="CC42:CF42" si="389">BX42/SUM(BX$42:BX$51)</f>
        <v>0.124400761893881</v>
      </c>
      <c r="CD42" s="95">
        <f t="shared" si="389"/>
        <v>0.000562368839988335</v>
      </c>
      <c r="CE42" s="95">
        <f t="shared" si="389"/>
        <v>0.0685099122005266</v>
      </c>
      <c r="CF42" s="95">
        <f t="shared" si="389"/>
        <v>0.0115054000602524</v>
      </c>
      <c r="CG42" s="80"/>
      <c r="CH42" s="89">
        <f t="shared" ref="CH42:CK42" si="390">CC42*LN(CC42)</f>
        <v>-0.259281911558894</v>
      </c>
      <c r="CI42" s="89">
        <f t="shared" si="390"/>
        <v>-0.00420840433462374</v>
      </c>
      <c r="CJ42" s="89">
        <f t="shared" si="390"/>
        <v>-0.183659785973587</v>
      </c>
      <c r="CK42" s="89">
        <f t="shared" si="390"/>
        <v>-0.0513709069472076</v>
      </c>
      <c r="CL42" s="95"/>
      <c r="CM42" s="95">
        <f t="shared" ref="CM42:CP42" si="391">SUM(CH42:CH51)</f>
        <v>-2.04209106244086</v>
      </c>
      <c r="CN42" s="95">
        <f t="shared" si="391"/>
        <v>-1.63789921646517</v>
      </c>
      <c r="CO42" s="95">
        <f t="shared" si="391"/>
        <v>-2.24387017844205</v>
      </c>
      <c r="CP42" s="95">
        <f t="shared" si="391"/>
        <v>-2.15791617459468</v>
      </c>
      <c r="CQ42" s="80"/>
      <c r="CR42" s="95">
        <f t="shared" ref="CR42:CU42" si="392">CM$47*BX42</f>
        <v>0.0673446182163007</v>
      </c>
      <c r="CS42" s="95">
        <f t="shared" si="392"/>
        <v>0.000341324668282147</v>
      </c>
      <c r="CT42" s="95">
        <f t="shared" si="392"/>
        <v>0.0796600909277589</v>
      </c>
      <c r="CU42" s="95">
        <f t="shared" si="392"/>
        <v>0.0168247701650678</v>
      </c>
      <c r="CV42" s="89">
        <f t="shared" si="16"/>
        <v>0.164170803977409</v>
      </c>
      <c r="CW42" s="95">
        <f>AVERAGE(CV42:CV51)</f>
        <v>0.377338267240104</v>
      </c>
      <c r="CX42">
        <f t="shared" si="330"/>
        <v>0.0420846941906842</v>
      </c>
    </row>
    <row r="43" spans="1:102">
      <c r="A43" s="58" t="s">
        <v>123</v>
      </c>
      <c r="B43" s="59">
        <v>2013</v>
      </c>
      <c r="C43" s="58" t="s">
        <v>120</v>
      </c>
      <c r="D43">
        <v>14138</v>
      </c>
      <c r="E43">
        <v>3.4893196</v>
      </c>
      <c r="F43">
        <v>227986</v>
      </c>
      <c r="G43">
        <v>128</v>
      </c>
      <c r="H43">
        <v>614</v>
      </c>
      <c r="I43">
        <v>8</v>
      </c>
      <c r="J43">
        <v>5365</v>
      </c>
      <c r="K43">
        <v>45.201244</v>
      </c>
      <c r="L43">
        <v>539200</v>
      </c>
      <c r="M43">
        <v>6400</v>
      </c>
      <c r="N43">
        <v>119700</v>
      </c>
      <c r="P43" s="90">
        <f t="shared" ref="P43:U43" si="393">(D43-MIN(D$42:D$51))/(MAX(D$42:D$51)-MIN(D$42:D$51))+0.001</f>
        <v>0.0110321027287319</v>
      </c>
      <c r="Q43" s="90">
        <f t="shared" si="393"/>
        <v>0.560964040495777</v>
      </c>
      <c r="R43" s="90">
        <f t="shared" si="393"/>
        <v>0.227318558463764</v>
      </c>
      <c r="S43" s="90">
        <f t="shared" si="393"/>
        <v>0.0868283433133733</v>
      </c>
      <c r="T43" s="90">
        <f t="shared" si="393"/>
        <v>0.00679862941486558</v>
      </c>
      <c r="U43" s="90">
        <f t="shared" si="393"/>
        <v>0.112111111111111</v>
      </c>
      <c r="V43" s="91">
        <f t="shared" si="382"/>
        <v>0.739689217758985</v>
      </c>
      <c r="W43" s="91">
        <f t="shared" si="383"/>
        <v>0.001</v>
      </c>
      <c r="X43" s="90">
        <f t="shared" ref="X43:Z43" si="394">(L43-MIN(L$42:L$51))/(MAX(L$42:L$51)-MIN(L$42:L$51))+0.001</f>
        <v>0.140930570436721</v>
      </c>
      <c r="Y43" s="90">
        <f t="shared" si="394"/>
        <v>0.260444270995941</v>
      </c>
      <c r="Z43" s="90">
        <f t="shared" si="394"/>
        <v>0.219186501803194</v>
      </c>
      <c r="AB43" s="89">
        <f t="shared" ref="AB43:AL43" si="395">P43/SUM(P$42:P$51)</f>
        <v>0.010389355181262</v>
      </c>
      <c r="AC43" s="89">
        <f t="shared" si="395"/>
        <v>0.108173575313812</v>
      </c>
      <c r="AD43" s="89">
        <f t="shared" si="395"/>
        <v>0.0551420696282679</v>
      </c>
      <c r="AE43" s="89">
        <f t="shared" si="395"/>
        <v>0.0178574800596057</v>
      </c>
      <c r="AF43" s="89">
        <f t="shared" si="395"/>
        <v>0.00598199418359254</v>
      </c>
      <c r="AG43" s="89">
        <f t="shared" si="395"/>
        <v>0.0478425794215268</v>
      </c>
      <c r="AH43" s="89">
        <f t="shared" si="395"/>
        <v>0.099180753083515</v>
      </c>
      <c r="AI43" s="89">
        <f t="shared" si="395"/>
        <v>0.000157492188506316</v>
      </c>
      <c r="AJ43" s="89">
        <f t="shared" si="395"/>
        <v>0.023585918824886</v>
      </c>
      <c r="AK43" s="89">
        <f t="shared" si="395"/>
        <v>0.0502243591480313</v>
      </c>
      <c r="AL43" s="89">
        <f t="shared" si="395"/>
        <v>0.0579216648899744</v>
      </c>
      <c r="AN43" s="89">
        <f t="shared" ref="AN43:AX43" si="396">AB43*LN(AB43)</f>
        <v>-0.0474479101821549</v>
      </c>
      <c r="AO43" s="89">
        <f t="shared" si="396"/>
        <v>-0.240579996271451</v>
      </c>
      <c r="AP43" s="89">
        <f t="shared" si="396"/>
        <v>-0.159793024085526</v>
      </c>
      <c r="AQ43" s="89">
        <f t="shared" si="396"/>
        <v>-0.0718823003445564</v>
      </c>
      <c r="AR43" s="89">
        <f t="shared" si="396"/>
        <v>-0.0306218359491213</v>
      </c>
      <c r="AS43" s="89">
        <f t="shared" si="396"/>
        <v>-0.145433750896031</v>
      </c>
      <c r="AT43" s="89">
        <f t="shared" si="396"/>
        <v>-0.229188005449064</v>
      </c>
      <c r="AU43" s="89">
        <f t="shared" si="396"/>
        <v>-0.00137902281639904</v>
      </c>
      <c r="AV43" s="89">
        <f t="shared" si="396"/>
        <v>-0.0883789239102779</v>
      </c>
      <c r="AW43" s="89">
        <f t="shared" si="396"/>
        <v>-0.15023387185124</v>
      </c>
      <c r="AX43" s="89">
        <f t="shared" si="396"/>
        <v>-0.164999349235731</v>
      </c>
      <c r="AY43" s="89" t="s">
        <v>181</v>
      </c>
      <c r="AZ43" s="91">
        <f t="shared" ref="AZ43:BJ43" si="397">-1/LN(10)*AZ42</f>
        <v>0.144874374342749</v>
      </c>
      <c r="BA43" s="91">
        <f t="shared" si="397"/>
        <v>0.850818119387343</v>
      </c>
      <c r="BB43" s="91">
        <f t="shared" si="397"/>
        <v>0.874220674523701</v>
      </c>
      <c r="BC43" s="91">
        <f t="shared" si="397"/>
        <v>0.891435531899804</v>
      </c>
      <c r="BD43" s="91">
        <f t="shared" si="397"/>
        <v>0.264543236632741</v>
      </c>
      <c r="BE43" s="91">
        <f t="shared" si="397"/>
        <v>0.77950704913953</v>
      </c>
      <c r="BF43" s="91">
        <f t="shared" si="397"/>
        <v>0.952652846466571</v>
      </c>
      <c r="BG43" s="91">
        <f t="shared" si="397"/>
        <v>0.935268883844528</v>
      </c>
      <c r="BH43" s="91">
        <f t="shared" si="397"/>
        <v>0.909778647717195</v>
      </c>
      <c r="BI43" s="91">
        <f t="shared" si="397"/>
        <v>0.899368934590711</v>
      </c>
      <c r="BJ43" s="91">
        <f t="shared" si="397"/>
        <v>0.855583843228118</v>
      </c>
      <c r="BL43" s="89">
        <f t="shared" ref="BL43:BV43" si="398">AZ$47*P43</f>
        <v>0.00561086209178143</v>
      </c>
      <c r="BM43" s="89">
        <f t="shared" si="398"/>
        <v>0.214668299719111</v>
      </c>
      <c r="BN43" s="89">
        <f t="shared" si="398"/>
        <v>0.0247159954897329</v>
      </c>
      <c r="BO43" s="89">
        <f t="shared" si="398"/>
        <v>0.00793058918866845</v>
      </c>
      <c r="BP43" s="89">
        <f t="shared" si="398"/>
        <v>0.00447985153064658</v>
      </c>
      <c r="BQ43" s="89">
        <f t="shared" si="398"/>
        <v>0.0279974047941319</v>
      </c>
      <c r="BR43" s="89">
        <f t="shared" si="398"/>
        <v>0.248700979340104</v>
      </c>
      <c r="BS43" s="89">
        <f t="shared" si="398"/>
        <v>0.000663776389638902</v>
      </c>
      <c r="BT43" s="89">
        <f t="shared" si="398"/>
        <v>0.0266843426592266</v>
      </c>
      <c r="BU43" s="89">
        <f t="shared" si="398"/>
        <v>0.114779642168726</v>
      </c>
      <c r="BV43" s="89">
        <f t="shared" si="398"/>
        <v>0.0810878266402823</v>
      </c>
      <c r="BX43" s="89">
        <f t="shared" si="8"/>
        <v>0.244995157300625</v>
      </c>
      <c r="BY43" s="89">
        <f t="shared" si="9"/>
        <v>0.0404078455134469</v>
      </c>
      <c r="BZ43" s="89">
        <f t="shared" si="10"/>
        <v>0.249364755729743</v>
      </c>
      <c r="CA43" s="89">
        <f t="shared" si="11"/>
        <v>0.222551811468235</v>
      </c>
      <c r="CC43" s="89">
        <f t="shared" ref="CC43:CF43" si="399">BX43/SUM(BX$42:BX$51)</f>
        <v>0.0824132907821531</v>
      </c>
      <c r="CD43" s="89">
        <f t="shared" si="399"/>
        <v>0.022724113207825</v>
      </c>
      <c r="CE43" s="89">
        <f t="shared" si="399"/>
        <v>0.0370956225571757</v>
      </c>
      <c r="CF43" s="89">
        <f t="shared" si="399"/>
        <v>0.0462045692031021</v>
      </c>
      <c r="CH43" s="89">
        <f t="shared" ref="CH43:CK43" si="400">CC43*LN(CC43)</f>
        <v>-0.205704279181915</v>
      </c>
      <c r="CI43" s="89">
        <f t="shared" si="400"/>
        <v>-0.0859955129408575</v>
      </c>
      <c r="CJ43" s="89">
        <f t="shared" si="400"/>
        <v>-0.122202488560042</v>
      </c>
      <c r="CK43" s="89">
        <f t="shared" si="400"/>
        <v>-0.142064107061946</v>
      </c>
      <c r="CL43" s="89" t="s">
        <v>181</v>
      </c>
      <c r="CM43" s="91">
        <f t="shared" ref="CM43:CP43" si="401">-1/LN(10)*CM42</f>
        <v>0.886868879962016</v>
      </c>
      <c r="CN43" s="91">
        <f t="shared" si="401"/>
        <v>0.711330591624484</v>
      </c>
      <c r="CO43" s="91">
        <f t="shared" si="401"/>
        <v>0.974500436604647</v>
      </c>
      <c r="CP43" s="91">
        <f t="shared" si="401"/>
        <v>0.937171087036244</v>
      </c>
      <c r="CR43" s="89">
        <f t="shared" ref="CR43:CU43" si="402">CM$47*BX43</f>
        <v>0.0446146110295331</v>
      </c>
      <c r="CS43" s="89">
        <f t="shared" si="402"/>
        <v>0.0137921944658735</v>
      </c>
      <c r="CT43" s="89">
        <f t="shared" si="402"/>
        <v>0.0431330382861551</v>
      </c>
      <c r="CU43" s="89">
        <f t="shared" si="402"/>
        <v>0.0675666429109032</v>
      </c>
      <c r="CV43" s="89">
        <f t="shared" si="16"/>
        <v>0.169106486692465</v>
      </c>
      <c r="CX43">
        <f t="shared" si="330"/>
        <v>0.0438738246578441</v>
      </c>
    </row>
    <row r="44" spans="1:102">
      <c r="A44" s="58" t="s">
        <v>123</v>
      </c>
      <c r="B44" s="59">
        <v>2014</v>
      </c>
      <c r="C44" s="58" t="s">
        <v>120</v>
      </c>
      <c r="D44">
        <v>14126</v>
      </c>
      <c r="E44">
        <v>4.0024069</v>
      </c>
      <c r="F44">
        <v>226022</v>
      </c>
      <c r="G44">
        <v>178</v>
      </c>
      <c r="H44">
        <v>625</v>
      </c>
      <c r="I44">
        <v>10</v>
      </c>
      <c r="J44">
        <v>5294</v>
      </c>
      <c r="K44">
        <v>35.919395</v>
      </c>
      <c r="L44">
        <v>633900</v>
      </c>
      <c r="M44">
        <v>7219</v>
      </c>
      <c r="N44">
        <v>118620</v>
      </c>
      <c r="P44" s="90">
        <f t="shared" ref="P44:U44" si="403">(D44-MIN(D$42:D$51))/(MAX(D$42:D$51)-MIN(D$42:D$51))+0.001</f>
        <v>0.00982825040128411</v>
      </c>
      <c r="Q44" s="90">
        <f t="shared" si="403"/>
        <v>0.761992204921374</v>
      </c>
      <c r="R44" s="90">
        <f t="shared" si="403"/>
        <v>0.201486650006576</v>
      </c>
      <c r="S44" s="90">
        <f t="shared" si="403"/>
        <v>0.286429141716567</v>
      </c>
      <c r="T44" s="90">
        <f t="shared" si="403"/>
        <v>0.0125972588297312</v>
      </c>
      <c r="U44" s="90">
        <f t="shared" si="403"/>
        <v>0.334333333333333</v>
      </c>
      <c r="V44" s="91">
        <f t="shared" si="382"/>
        <v>0.75469978858351</v>
      </c>
      <c r="W44" s="91">
        <f t="shared" si="383"/>
        <v>0.485687323288205</v>
      </c>
      <c r="X44" s="90">
        <f t="shared" ref="X44:Z44" si="404">(L44-MIN(L$42:L$51))/(MAX(L$42:L$51)-MIN(L$42:L$51))+0.001</f>
        <v>0.343862040886298</v>
      </c>
      <c r="Y44" s="90">
        <f t="shared" si="404"/>
        <v>0.388293162660006</v>
      </c>
      <c r="Z44" s="90">
        <f t="shared" si="404"/>
        <v>0.191365790829469</v>
      </c>
      <c r="AB44" s="89">
        <f t="shared" ref="AB44:AL44" si="405">P44/SUM(P$42:P$51)</f>
        <v>0.00925564117195796</v>
      </c>
      <c r="AC44" s="89">
        <f t="shared" si="405"/>
        <v>0.146938868122011</v>
      </c>
      <c r="AD44" s="89">
        <f t="shared" si="405"/>
        <v>0.0488758637170406</v>
      </c>
      <c r="AE44" s="89">
        <f t="shared" si="405"/>
        <v>0.0589082146625014</v>
      </c>
      <c r="AF44" s="89">
        <f t="shared" si="405"/>
        <v>0.0110841059940537</v>
      </c>
      <c r="AG44" s="89">
        <f t="shared" si="405"/>
        <v>0.142674253200569</v>
      </c>
      <c r="AH44" s="89">
        <f t="shared" si="405"/>
        <v>0.101193435819516</v>
      </c>
      <c r="AI44" s="89">
        <f t="shared" si="405"/>
        <v>0.0764919594744339</v>
      </c>
      <c r="AJ44" s="89">
        <f t="shared" si="405"/>
        <v>0.0575482108542625</v>
      </c>
      <c r="AK44" s="89">
        <f t="shared" si="405"/>
        <v>0.0748788797756469</v>
      </c>
      <c r="AL44" s="89">
        <f t="shared" si="405"/>
        <v>0.0505698348969587</v>
      </c>
      <c r="AN44" s="89">
        <f t="shared" ref="AN44:AX44" si="406">AB44*LN(AB44)</f>
        <v>-0.0433397439386002</v>
      </c>
      <c r="AO44" s="89">
        <f t="shared" si="406"/>
        <v>-0.281790345381995</v>
      </c>
      <c r="AP44" s="89">
        <f t="shared" si="406"/>
        <v>-0.147530406011508</v>
      </c>
      <c r="AQ44" s="89">
        <f t="shared" si="406"/>
        <v>-0.166814793676293</v>
      </c>
      <c r="AR44" s="89">
        <f t="shared" si="406"/>
        <v>-0.0499033396120108</v>
      </c>
      <c r="AS44" s="89">
        <f t="shared" si="406"/>
        <v>-0.277814049848265</v>
      </c>
      <c r="AT44" s="89">
        <f t="shared" si="406"/>
        <v>-0.231805967724186</v>
      </c>
      <c r="AU44" s="89">
        <f t="shared" si="406"/>
        <v>-0.196627909385614</v>
      </c>
      <c r="AV44" s="89">
        <f t="shared" si="406"/>
        <v>-0.164307751752394</v>
      </c>
      <c r="AW44" s="89">
        <f t="shared" si="406"/>
        <v>-0.194077326039162</v>
      </c>
      <c r="AX44" s="89">
        <f t="shared" si="406"/>
        <v>-0.150920616719719</v>
      </c>
      <c r="AY44" s="91" t="s">
        <v>182</v>
      </c>
      <c r="AZ44" s="89">
        <f t="shared" ref="AZ44:BJ44" si="407">1-AZ43</f>
        <v>0.855125625657251</v>
      </c>
      <c r="BA44" s="89">
        <f t="shared" si="407"/>
        <v>0.149181880612657</v>
      </c>
      <c r="BB44" s="89">
        <f t="shared" si="407"/>
        <v>0.125779325476299</v>
      </c>
      <c r="BC44" s="89">
        <f t="shared" si="407"/>
        <v>0.108564468100196</v>
      </c>
      <c r="BD44" s="89">
        <f t="shared" si="407"/>
        <v>0.735456763367259</v>
      </c>
      <c r="BE44" s="89">
        <f t="shared" si="407"/>
        <v>0.22049295086047</v>
      </c>
      <c r="BF44" s="89">
        <f t="shared" si="407"/>
        <v>0.0473471535334294</v>
      </c>
      <c r="BG44" s="89">
        <f t="shared" si="407"/>
        <v>0.0647311161554719</v>
      </c>
      <c r="BH44" s="89">
        <f t="shared" si="407"/>
        <v>0.0902213522828049</v>
      </c>
      <c r="BI44" s="89">
        <f t="shared" si="407"/>
        <v>0.100631065409289</v>
      </c>
      <c r="BJ44" s="89">
        <f t="shared" si="407"/>
        <v>0.144416156771882</v>
      </c>
      <c r="BL44" s="89">
        <f t="shared" ref="BL44:BV44" si="408">AZ$47*P44</f>
        <v>0.00499858992986729</v>
      </c>
      <c r="BM44" s="89">
        <f t="shared" si="408"/>
        <v>0.291597249059174</v>
      </c>
      <c r="BN44" s="89">
        <f t="shared" si="408"/>
        <v>0.0219073320122156</v>
      </c>
      <c r="BO44" s="89">
        <f t="shared" si="408"/>
        <v>0.0261614096035289</v>
      </c>
      <c r="BP44" s="89">
        <f t="shared" si="408"/>
        <v>0.0083007685529861</v>
      </c>
      <c r="BQ44" s="89">
        <f t="shared" si="408"/>
        <v>0.0834927562195666</v>
      </c>
      <c r="BR44" s="89">
        <f t="shared" si="408"/>
        <v>0.253747887656307</v>
      </c>
      <c r="BS44" s="89">
        <f t="shared" si="408"/>
        <v>0.322387777945627</v>
      </c>
      <c r="BT44" s="89">
        <f t="shared" si="408"/>
        <v>0.0651081770128145</v>
      </c>
      <c r="BU44" s="89">
        <f t="shared" si="408"/>
        <v>0.171123557820064</v>
      </c>
      <c r="BV44" s="89">
        <f t="shared" si="408"/>
        <v>0.0707955825016702</v>
      </c>
      <c r="BX44" s="89">
        <f t="shared" si="8"/>
        <v>0.318503171001257</v>
      </c>
      <c r="BY44" s="89">
        <f t="shared" si="9"/>
        <v>0.117954934376082</v>
      </c>
      <c r="BZ44" s="89">
        <f t="shared" si="10"/>
        <v>0.576135665601934</v>
      </c>
      <c r="CA44" s="89">
        <f t="shared" si="11"/>
        <v>0.307027317334549</v>
      </c>
      <c r="CC44" s="89">
        <f t="shared" ref="CC44:CF44" si="409">BX44/SUM(BX$42:BX$51)</f>
        <v>0.107140462431897</v>
      </c>
      <c r="CD44" s="89">
        <f t="shared" si="409"/>
        <v>0.0663341796159772</v>
      </c>
      <c r="CE44" s="89">
        <f t="shared" si="409"/>
        <v>0.0857062223181982</v>
      </c>
      <c r="CF44" s="89">
        <f t="shared" si="409"/>
        <v>0.063742752024518</v>
      </c>
      <c r="CH44" s="89">
        <f t="shared" ref="CH44:CK44" si="410">CC44*LN(CC44)</f>
        <v>-0.239310498180757</v>
      </c>
      <c r="CI44" s="89">
        <f t="shared" si="410"/>
        <v>-0.179967945010611</v>
      </c>
      <c r="CJ44" s="89">
        <f t="shared" si="410"/>
        <v>-0.210565605339295</v>
      </c>
      <c r="CK44" s="89">
        <f t="shared" si="410"/>
        <v>-0.175477408989973</v>
      </c>
      <c r="CL44" s="91" t="s">
        <v>182</v>
      </c>
      <c r="CM44" s="89">
        <f t="shared" ref="CM44:CP44" si="411">1-CM43</f>
        <v>0.113131120037984</v>
      </c>
      <c r="CN44" s="89">
        <f t="shared" si="411"/>
        <v>0.288669408375516</v>
      </c>
      <c r="CO44" s="89">
        <f t="shared" si="411"/>
        <v>0.0254995633953529</v>
      </c>
      <c r="CP44" s="89">
        <f t="shared" si="411"/>
        <v>0.0628289129637561</v>
      </c>
      <c r="CR44" s="89">
        <f t="shared" ref="CR44:CU44" si="412">CM$47*BX44</f>
        <v>0.0580007182283096</v>
      </c>
      <c r="CS44" s="89">
        <f t="shared" si="412"/>
        <v>0.0402609288481585</v>
      </c>
      <c r="CT44" s="89">
        <f t="shared" si="412"/>
        <v>0.0996551483376431</v>
      </c>
      <c r="CU44" s="89">
        <f t="shared" si="412"/>
        <v>0.0932133734494314</v>
      </c>
      <c r="CV44" s="89">
        <f t="shared" si="16"/>
        <v>0.291130168863543</v>
      </c>
      <c r="CX44">
        <f t="shared" si="330"/>
        <v>0.0756070458388705</v>
      </c>
    </row>
    <row r="45" spans="1:102">
      <c r="A45" s="58" t="s">
        <v>123</v>
      </c>
      <c r="B45" s="59">
        <v>2015</v>
      </c>
      <c r="C45" s="58" t="s">
        <v>120</v>
      </c>
      <c r="D45">
        <v>14038</v>
      </c>
      <c r="E45">
        <v>4.0752956</v>
      </c>
      <c r="F45">
        <v>238841</v>
      </c>
      <c r="G45">
        <v>202</v>
      </c>
      <c r="H45">
        <v>625</v>
      </c>
      <c r="I45">
        <v>10</v>
      </c>
      <c r="J45">
        <v>5070</v>
      </c>
      <c r="K45">
        <v>34.073887</v>
      </c>
      <c r="L45">
        <v>689200</v>
      </c>
      <c r="M45">
        <v>7739</v>
      </c>
      <c r="N45">
        <v>117170</v>
      </c>
      <c r="P45" s="90">
        <f t="shared" ref="P45:U45" si="413">(D45-MIN(D$42:D$51))/(MAX(D$42:D$51)-MIN(D$42:D$51))+0.001</f>
        <v>0.001</v>
      </c>
      <c r="Q45" s="90">
        <f t="shared" si="413"/>
        <v>0.79055007717502</v>
      </c>
      <c r="R45" s="90">
        <f t="shared" si="413"/>
        <v>0.370091148230961</v>
      </c>
      <c r="S45" s="90">
        <f t="shared" si="413"/>
        <v>0.3822375249501</v>
      </c>
      <c r="T45" s="90">
        <f t="shared" si="413"/>
        <v>0.0125972588297312</v>
      </c>
      <c r="U45" s="90">
        <f t="shared" si="413"/>
        <v>0.334333333333333</v>
      </c>
      <c r="V45" s="91">
        <f t="shared" si="382"/>
        <v>0.802057082452431</v>
      </c>
      <c r="W45" s="91">
        <f t="shared" si="383"/>
        <v>0.582057597425069</v>
      </c>
      <c r="X45" s="90">
        <f t="shared" ref="X45:Z45" si="414">(L45-MIN(L$42:L$51))/(MAX(L$42:L$51)-MIN(L$42:L$51))+0.001</f>
        <v>0.462363733767625</v>
      </c>
      <c r="Y45" s="90">
        <f t="shared" si="414"/>
        <v>0.469467062129254</v>
      </c>
      <c r="Z45" s="90">
        <f t="shared" si="414"/>
        <v>0.154013910355487</v>
      </c>
      <c r="AB45" s="89">
        <f t="shared" ref="AB45:AL45" si="415">P45/SUM(P$42:P$51)</f>
        <v>0.000941738437061867</v>
      </c>
      <c r="AC45" s="89">
        <f t="shared" si="415"/>
        <v>0.15244582921403</v>
      </c>
      <c r="AD45" s="89">
        <f t="shared" si="415"/>
        <v>0.0897753003647098</v>
      </c>
      <c r="AE45" s="89">
        <f t="shared" si="415"/>
        <v>0.0786125672718913</v>
      </c>
      <c r="AF45" s="89">
        <f t="shared" si="415"/>
        <v>0.0110841059940537</v>
      </c>
      <c r="AG45" s="89">
        <f t="shared" si="415"/>
        <v>0.142674253200569</v>
      </c>
      <c r="AH45" s="89">
        <f t="shared" si="415"/>
        <v>0.107543308113379</v>
      </c>
      <c r="AI45" s="89">
        <f t="shared" si="415"/>
        <v>0.0916695248552021</v>
      </c>
      <c r="AJ45" s="89">
        <f t="shared" si="415"/>
        <v>0.0773804679738455</v>
      </c>
      <c r="AK45" s="89">
        <f t="shared" si="415"/>
        <v>0.0905325436661965</v>
      </c>
      <c r="AL45" s="89">
        <f t="shared" si="415"/>
        <v>0.0406993224063356</v>
      </c>
      <c r="AN45" s="89">
        <f t="shared" ref="AN45:AX45" si="416">AB45*LN(AB45)</f>
        <v>-0.00656182906241902</v>
      </c>
      <c r="AO45" s="89">
        <f t="shared" si="416"/>
        <v>-0.286742367235759</v>
      </c>
      <c r="AP45" s="89">
        <f t="shared" si="416"/>
        <v>-0.216398459180577</v>
      </c>
      <c r="AQ45" s="89">
        <f t="shared" si="416"/>
        <v>-0.199929344468839</v>
      </c>
      <c r="AR45" s="89">
        <f t="shared" si="416"/>
        <v>-0.0499033396120108</v>
      </c>
      <c r="AS45" s="89">
        <f t="shared" si="416"/>
        <v>-0.277814049848265</v>
      </c>
      <c r="AT45" s="89">
        <f t="shared" si="416"/>
        <v>-0.239806698086017</v>
      </c>
      <c r="AU45" s="89">
        <f t="shared" si="416"/>
        <v>-0.219050314765977</v>
      </c>
      <c r="AV45" s="89">
        <f t="shared" si="416"/>
        <v>-0.198018233403354</v>
      </c>
      <c r="AW45" s="89">
        <f t="shared" si="416"/>
        <v>-0.217463324822505</v>
      </c>
      <c r="AX45" s="89">
        <f t="shared" si="416"/>
        <v>-0.130300664745403</v>
      </c>
      <c r="AY45" s="91" t="s">
        <v>183</v>
      </c>
      <c r="AZ45" s="77">
        <f t="shared" ref="AZ45:BB45" si="417">AZ44/(3-SUM($AZ43:$BB43))</f>
        <v>0.756690195509944</v>
      </c>
      <c r="BA45" s="77">
        <f t="shared" si="417"/>
        <v>0.132009219488153</v>
      </c>
      <c r="BB45" s="77">
        <f t="shared" si="417"/>
        <v>0.111300585001902</v>
      </c>
      <c r="BC45" s="77">
        <f t="shared" ref="BC45:BE45" si="418">BC44/(3-SUM($BC43:$BE43))</f>
        <v>0.101984989869071</v>
      </c>
      <c r="BD45" s="77">
        <f t="shared" si="418"/>
        <v>0.690884889630057</v>
      </c>
      <c r="BE45" s="77">
        <f t="shared" si="418"/>
        <v>0.207130120500872</v>
      </c>
      <c r="BF45" s="77">
        <f>BF44/(2-SUM($BF43:$BG43))</f>
        <v>0.4224472207222</v>
      </c>
      <c r="BG45" s="77">
        <f>BG44/(2-SUM($BF43:$BG43))</f>
        <v>0.577552779277803</v>
      </c>
      <c r="BH45" s="77">
        <f t="shared" ref="BH45:BJ45" si="419">BH44/(3-SUM($BH43:$BJ43))</f>
        <v>0.269101726659141</v>
      </c>
      <c r="BI45" s="77">
        <f t="shared" si="419"/>
        <v>0.300150604840245</v>
      </c>
      <c r="BJ45" s="77">
        <f t="shared" si="419"/>
        <v>0.430747668500613</v>
      </c>
      <c r="BL45" s="89">
        <f t="shared" ref="BL45:BV45" si="420">AZ$47*P45</f>
        <v>0.000508594075830037</v>
      </c>
      <c r="BM45" s="89">
        <f t="shared" si="420"/>
        <v>0.30252570335879</v>
      </c>
      <c r="BN45" s="89">
        <f t="shared" si="420"/>
        <v>0.0402394384879253</v>
      </c>
      <c r="BO45" s="89">
        <f t="shared" si="420"/>
        <v>0.034912203402662</v>
      </c>
      <c r="BP45" s="89">
        <f t="shared" si="420"/>
        <v>0.0083007685529861</v>
      </c>
      <c r="BQ45" s="89">
        <f t="shared" si="420"/>
        <v>0.0834927562195666</v>
      </c>
      <c r="BR45" s="89">
        <f t="shared" si="420"/>
        <v>0.269670527977847</v>
      </c>
      <c r="BS45" s="89">
        <f t="shared" si="420"/>
        <v>0.386356090580706</v>
      </c>
      <c r="BT45" s="89">
        <f t="shared" si="420"/>
        <v>0.0875457487103163</v>
      </c>
      <c r="BU45" s="89">
        <f t="shared" si="420"/>
        <v>0.206897472519326</v>
      </c>
      <c r="BV45" s="89">
        <f t="shared" si="420"/>
        <v>0.0569772917600153</v>
      </c>
      <c r="BX45" s="89">
        <f t="shared" si="8"/>
        <v>0.343273735922545</v>
      </c>
      <c r="BY45" s="89">
        <f t="shared" si="9"/>
        <v>0.126705728175215</v>
      </c>
      <c r="BZ45" s="89">
        <f t="shared" si="10"/>
        <v>0.656026618558553</v>
      </c>
      <c r="CA45" s="89">
        <f t="shared" si="11"/>
        <v>0.351420512989658</v>
      </c>
      <c r="CC45" s="89">
        <f t="shared" ref="CC45:CF45" si="421">BX45/SUM(BX$42:BX$51)</f>
        <v>0.11547296905035</v>
      </c>
      <c r="CD45" s="89">
        <f t="shared" si="421"/>
        <v>0.0712553533737728</v>
      </c>
      <c r="CE45" s="89">
        <f t="shared" si="421"/>
        <v>0.097590839404278</v>
      </c>
      <c r="CF45" s="89">
        <f t="shared" si="421"/>
        <v>0.0729593405899457</v>
      </c>
      <c r="CH45" s="89">
        <f t="shared" ref="CH45:CK45" si="422">CC45*LN(CC45)</f>
        <v>-0.249273670405592</v>
      </c>
      <c r="CI45" s="89">
        <f t="shared" si="422"/>
        <v>-0.188219970448732</v>
      </c>
      <c r="CJ45" s="89">
        <f t="shared" si="422"/>
        <v>-0.227091116450078</v>
      </c>
      <c r="CK45" s="89">
        <f t="shared" si="422"/>
        <v>-0.190996826541908</v>
      </c>
      <c r="CL45" s="91" t="s">
        <v>183</v>
      </c>
      <c r="CM45" s="89">
        <f t="shared" ref="CM45:CP45" si="423">CM44/(4-SUM($CM43:$CP43))</f>
        <v>0.230819067911458</v>
      </c>
      <c r="CN45" s="89">
        <f t="shared" si="423"/>
        <v>0.58896618148408</v>
      </c>
      <c r="CO45" s="89">
        <f t="shared" si="423"/>
        <v>0.0520262280890377</v>
      </c>
      <c r="CP45" s="89">
        <f t="shared" si="423"/>
        <v>0.128188522515424</v>
      </c>
      <c r="CR45" s="89">
        <f t="shared" ref="CR45:CU45" si="424">CM$47*BX45</f>
        <v>0.0625115384874586</v>
      </c>
      <c r="CS45" s="89">
        <f t="shared" si="424"/>
        <v>0.043247790638853</v>
      </c>
      <c r="CT45" s="89">
        <f t="shared" si="424"/>
        <v>0.11347401990396</v>
      </c>
      <c r="CU45" s="89">
        <f t="shared" si="424"/>
        <v>0.106691130285982</v>
      </c>
      <c r="CV45" s="89">
        <f t="shared" si="16"/>
        <v>0.325924479316253</v>
      </c>
      <c r="CX45">
        <f t="shared" si="330"/>
        <v>0.0846013343867203</v>
      </c>
    </row>
    <row r="46" spans="1:102">
      <c r="A46" s="58" t="s">
        <v>123</v>
      </c>
      <c r="B46" s="59">
        <v>2016</v>
      </c>
      <c r="C46" s="58" t="s">
        <v>120</v>
      </c>
      <c r="D46">
        <v>14080</v>
      </c>
      <c r="E46">
        <v>4.1859375</v>
      </c>
      <c r="F46">
        <v>247066</v>
      </c>
      <c r="G46">
        <v>267</v>
      </c>
      <c r="H46">
        <v>630</v>
      </c>
      <c r="I46">
        <v>8</v>
      </c>
      <c r="J46">
        <v>5038</v>
      </c>
      <c r="K46">
        <v>30.796309</v>
      </c>
      <c r="L46">
        <v>763100</v>
      </c>
      <c r="M46">
        <v>8420</v>
      </c>
      <c r="N46">
        <v>123150</v>
      </c>
      <c r="P46" s="90">
        <f t="shared" ref="P46:U46" si="425">(D46-MIN(D$42:D$51))/(MAX(D$42:D$51)-MIN(D$42:D$51))+0.001</f>
        <v>0.00521348314606742</v>
      </c>
      <c r="Q46" s="90">
        <f t="shared" si="425"/>
        <v>0.833899694414738</v>
      </c>
      <c r="R46" s="90">
        <f t="shared" si="425"/>
        <v>0.478272129422596</v>
      </c>
      <c r="S46" s="90">
        <f t="shared" si="425"/>
        <v>0.641718562874252</v>
      </c>
      <c r="T46" s="90">
        <f t="shared" si="425"/>
        <v>0.0152329994728519</v>
      </c>
      <c r="U46" s="90">
        <f t="shared" si="425"/>
        <v>0.112111111111111</v>
      </c>
      <c r="V46" s="91">
        <f t="shared" si="382"/>
        <v>0.808822410147991</v>
      </c>
      <c r="W46" s="91">
        <f t="shared" si="383"/>
        <v>0.753208895801966</v>
      </c>
      <c r="X46" s="90">
        <f t="shared" ref="X46:Z46" si="426">(L46-MIN(L$42:L$51))/(MAX(L$42:L$51)-MIN(L$42:L$51))+0.001</f>
        <v>0.620723138901984</v>
      </c>
      <c r="Y46" s="90">
        <f t="shared" si="426"/>
        <v>0.575773649703403</v>
      </c>
      <c r="Z46" s="90">
        <f t="shared" si="426"/>
        <v>0.308058217413704</v>
      </c>
      <c r="AB46" s="89">
        <f t="shared" ref="AB46:AL46" si="427">P46/SUM(P$42:P$51)</f>
        <v>0.00490973746962591</v>
      </c>
      <c r="AC46" s="89">
        <f t="shared" si="427"/>
        <v>0.160805158416596</v>
      </c>
      <c r="AD46" s="89">
        <f t="shared" si="427"/>
        <v>0.11601743051738</v>
      </c>
      <c r="AE46" s="89">
        <f t="shared" si="427"/>
        <v>0.131978522255656</v>
      </c>
      <c r="AF46" s="89">
        <f t="shared" si="427"/>
        <v>0.0134032477260815</v>
      </c>
      <c r="AG46" s="89">
        <f t="shared" si="427"/>
        <v>0.0478425794215268</v>
      </c>
      <c r="AH46" s="89">
        <f t="shared" si="427"/>
        <v>0.108450432726788</v>
      </c>
      <c r="AI46" s="89">
        <f t="shared" si="427"/>
        <v>0.118624517402277</v>
      </c>
      <c r="AJ46" s="89">
        <f t="shared" si="427"/>
        <v>0.1038832491879</v>
      </c>
      <c r="AK46" s="89">
        <f t="shared" si="427"/>
        <v>0.111032822722858</v>
      </c>
      <c r="AL46" s="89">
        <f t="shared" si="427"/>
        <v>0.0814066773676637</v>
      </c>
      <c r="AN46" s="89">
        <f t="shared" ref="AN46:AX46" si="428">AB46*LN(AB46)</f>
        <v>-0.0261027901510539</v>
      </c>
      <c r="AO46" s="89">
        <f t="shared" si="428"/>
        <v>-0.293881371687237</v>
      </c>
      <c r="AP46" s="89">
        <f t="shared" si="428"/>
        <v>-0.249903266578697</v>
      </c>
      <c r="AQ46" s="89">
        <f t="shared" si="428"/>
        <v>-0.267271827610669</v>
      </c>
      <c r="AR46" s="89">
        <f t="shared" si="428"/>
        <v>-0.0577982653661015</v>
      </c>
      <c r="AS46" s="89">
        <f t="shared" si="428"/>
        <v>-0.145433750896031</v>
      </c>
      <c r="AT46" s="89">
        <f t="shared" si="428"/>
        <v>-0.240918520783582</v>
      </c>
      <c r="AU46" s="89">
        <f t="shared" si="428"/>
        <v>-0.25288280791662</v>
      </c>
      <c r="AV46" s="89">
        <f t="shared" si="428"/>
        <v>-0.235242331129116</v>
      </c>
      <c r="AW46" s="89">
        <f t="shared" si="428"/>
        <v>-0.24404230777863</v>
      </c>
      <c r="AX46" s="89">
        <f t="shared" si="428"/>
        <v>-0.204192204220261</v>
      </c>
      <c r="AY46" s="89" t="s">
        <v>184</v>
      </c>
      <c r="AZ46" s="92">
        <v>0.26049795615013</v>
      </c>
      <c r="BA46" s="92">
        <v>0.633345720302242</v>
      </c>
      <c r="BB46" s="92">
        <v>0.106156323547628</v>
      </c>
      <c r="BC46" s="92">
        <v>0.0806878306878307</v>
      </c>
      <c r="BD46" s="92">
        <v>0.626984126984127</v>
      </c>
      <c r="BE46" s="92">
        <v>0.292328042328042</v>
      </c>
      <c r="BF46" s="92">
        <v>0.25</v>
      </c>
      <c r="BG46" s="92">
        <v>0.75</v>
      </c>
      <c r="BH46" s="92">
        <v>0.10958605664488</v>
      </c>
      <c r="BI46" s="92">
        <v>0.581263616557734</v>
      </c>
      <c r="BJ46" s="92">
        <v>0.309150326797386</v>
      </c>
      <c r="BL46" s="89">
        <f t="shared" ref="BL46:BV46" si="429">AZ$47*P46</f>
        <v>0.00265154664252963</v>
      </c>
      <c r="BM46" s="89">
        <f t="shared" si="429"/>
        <v>0.31911462520501</v>
      </c>
      <c r="BN46" s="89">
        <f t="shared" si="429"/>
        <v>0.0520017893548193</v>
      </c>
      <c r="BO46" s="89">
        <f t="shared" si="429"/>
        <v>0.0586122699419806</v>
      </c>
      <c r="BP46" s="89">
        <f t="shared" si="429"/>
        <v>0.0100375490176859</v>
      </c>
      <c r="BQ46" s="89">
        <f t="shared" si="429"/>
        <v>0.0279974047941319</v>
      </c>
      <c r="BR46" s="89">
        <f t="shared" si="429"/>
        <v>0.271945190880924</v>
      </c>
      <c r="BS46" s="89">
        <f t="shared" si="429"/>
        <v>0.499962281499333</v>
      </c>
      <c r="BT46" s="89">
        <f t="shared" si="429"/>
        <v>0.117530134758153</v>
      </c>
      <c r="BU46" s="89">
        <f t="shared" si="429"/>
        <v>0.253747541577399</v>
      </c>
      <c r="BV46" s="89">
        <f t="shared" si="429"/>
        <v>0.113965828749737</v>
      </c>
      <c r="BX46" s="89">
        <f t="shared" si="8"/>
        <v>0.373767961202359</v>
      </c>
      <c r="BY46" s="89">
        <f t="shared" si="9"/>
        <v>0.0966472237537983</v>
      </c>
      <c r="BZ46" s="89">
        <f t="shared" si="10"/>
        <v>0.771907472380257</v>
      </c>
      <c r="CA46" s="89">
        <f t="shared" si="11"/>
        <v>0.485243505085289</v>
      </c>
      <c r="CC46" s="89">
        <f t="shared" ref="CC46:CF46" si="430">BX46/SUM(BX$42:BX$51)</f>
        <v>0.125730843054276</v>
      </c>
      <c r="CD46" s="89">
        <f t="shared" si="430"/>
        <v>0.0543513871105166</v>
      </c>
      <c r="CE46" s="89">
        <f t="shared" si="430"/>
        <v>0.11482933167795</v>
      </c>
      <c r="CF46" s="89">
        <f t="shared" si="430"/>
        <v>0.100742685324173</v>
      </c>
      <c r="CH46" s="89">
        <f t="shared" ref="CH46:CK46" si="431">CC46*LN(CC46)</f>
        <v>-0.260716962688711</v>
      </c>
      <c r="CI46" s="89">
        <f t="shared" si="431"/>
        <v>-0.158286737233835</v>
      </c>
      <c r="CJ46" s="89">
        <f t="shared" si="431"/>
        <v>-0.248526078540449</v>
      </c>
      <c r="CK46" s="89">
        <f t="shared" si="431"/>
        <v>-0.231223169026288</v>
      </c>
      <c r="CL46" s="89" t="s">
        <v>184</v>
      </c>
      <c r="CM46" s="92">
        <v>0.133389037433155</v>
      </c>
      <c r="CN46" s="92">
        <v>0.0936831550802139</v>
      </c>
      <c r="CO46" s="92">
        <v>0.293917112299465</v>
      </c>
      <c r="CP46" s="92">
        <v>0.479010695187166</v>
      </c>
      <c r="CR46" s="89">
        <f t="shared" ref="CR46:CU46" si="432">CM$47*BX46</f>
        <v>0.068064660494015</v>
      </c>
      <c r="CS46" s="89">
        <f t="shared" si="432"/>
        <v>0.0329880815881556</v>
      </c>
      <c r="CT46" s="89">
        <f t="shared" si="432"/>
        <v>0.133518124733036</v>
      </c>
      <c r="CU46" s="89">
        <f t="shared" si="432"/>
        <v>0.147319738341525</v>
      </c>
      <c r="CV46" s="89">
        <f t="shared" si="16"/>
        <v>0.381890605156732</v>
      </c>
      <c r="CX46">
        <f t="shared" si="330"/>
        <v>0.100791392613526</v>
      </c>
    </row>
    <row r="47" spans="1:102">
      <c r="A47" s="58" t="s">
        <v>123</v>
      </c>
      <c r="B47" s="59">
        <v>2017</v>
      </c>
      <c r="C47" s="58" t="s">
        <v>120</v>
      </c>
      <c r="D47">
        <v>14123</v>
      </c>
      <c r="E47">
        <v>2.0601147</v>
      </c>
      <c r="F47">
        <v>239508</v>
      </c>
      <c r="G47">
        <v>351</v>
      </c>
      <c r="H47">
        <v>635</v>
      </c>
      <c r="I47">
        <v>8</v>
      </c>
      <c r="J47">
        <v>4952</v>
      </c>
      <c r="K47">
        <v>30.935009</v>
      </c>
      <c r="L47">
        <v>875400</v>
      </c>
      <c r="M47">
        <v>9101</v>
      </c>
      <c r="N47">
        <v>122858</v>
      </c>
      <c r="P47" s="90">
        <f t="shared" ref="P47:U47" si="433">(D47-MIN(D$42:D$51))/(MAX(D$42:D$51)-MIN(D$42:D$51))+0.001</f>
        <v>0.00952728731942215</v>
      </c>
      <c r="Q47" s="90">
        <f t="shared" si="433"/>
        <v>0.001</v>
      </c>
      <c r="R47" s="90">
        <f t="shared" si="433"/>
        <v>0.378864001052216</v>
      </c>
      <c r="S47" s="90">
        <f t="shared" si="433"/>
        <v>0.977047904191617</v>
      </c>
      <c r="T47" s="90">
        <f t="shared" si="433"/>
        <v>0.0178687401159726</v>
      </c>
      <c r="U47" s="90">
        <f t="shared" si="433"/>
        <v>0.112111111111111</v>
      </c>
      <c r="V47" s="91">
        <f t="shared" si="382"/>
        <v>0.82700422832981</v>
      </c>
      <c r="W47" s="91">
        <f t="shared" si="383"/>
        <v>0.745966143658501</v>
      </c>
      <c r="X47" s="90">
        <f t="shared" ref="X47:Z47" si="434">(L47-MIN(L$42:L$51))/(MAX(L$42:L$51)-MIN(L$42:L$51))+0.001</f>
        <v>0.861369433849055</v>
      </c>
      <c r="Y47" s="90">
        <f t="shared" si="434"/>
        <v>0.682080237277552</v>
      </c>
      <c r="Z47" s="90">
        <f t="shared" si="434"/>
        <v>0.300536321483771</v>
      </c>
      <c r="AB47" s="89">
        <f t="shared" ref="AB47:AL47" si="435">P47/SUM(P$42:P$51)</f>
        <v>0.00897221266963196</v>
      </c>
      <c r="AC47" s="89">
        <f t="shared" si="435"/>
        <v>0.000192835132922617</v>
      </c>
      <c r="AD47" s="89">
        <f t="shared" si="435"/>
        <v>0.0919033855697956</v>
      </c>
      <c r="AE47" s="89">
        <f t="shared" si="435"/>
        <v>0.200943756388521</v>
      </c>
      <c r="AF47" s="89">
        <f t="shared" si="435"/>
        <v>0.0157223894581093</v>
      </c>
      <c r="AG47" s="89">
        <f t="shared" si="435"/>
        <v>0.0478425794215268</v>
      </c>
      <c r="AH47" s="89">
        <f t="shared" si="435"/>
        <v>0.110888330125325</v>
      </c>
      <c r="AI47" s="89">
        <f t="shared" si="435"/>
        <v>0.117483840516394</v>
      </c>
      <c r="AJ47" s="89">
        <f t="shared" si="435"/>
        <v>0.144157434984087</v>
      </c>
      <c r="AK47" s="89">
        <f t="shared" si="435"/>
        <v>0.131533101779521</v>
      </c>
      <c r="AL47" s="89">
        <f t="shared" si="435"/>
        <v>0.079418960369552</v>
      </c>
      <c r="AN47" s="89">
        <f t="shared" ref="AN47:AX47" si="436">AB47*LN(AB47)</f>
        <v>-0.0422916276317209</v>
      </c>
      <c r="AO47" s="89">
        <f t="shared" si="436"/>
        <v>-0.00164944904937066</v>
      </c>
      <c r="AP47" s="89">
        <f t="shared" si="436"/>
        <v>-0.219374981446735</v>
      </c>
      <c r="AQ47" s="89">
        <f t="shared" si="436"/>
        <v>-0.322460520213966</v>
      </c>
      <c r="AR47" s="89">
        <f t="shared" si="436"/>
        <v>-0.0652898872072329</v>
      </c>
      <c r="AS47" s="89">
        <f t="shared" si="436"/>
        <v>-0.145433750896031</v>
      </c>
      <c r="AT47" s="89">
        <f t="shared" si="436"/>
        <v>-0.24386912178635</v>
      </c>
      <c r="AU47" s="89">
        <f t="shared" si="436"/>
        <v>-0.25158629688055</v>
      </c>
      <c r="AV47" s="89">
        <f t="shared" si="436"/>
        <v>-0.279211223884717</v>
      </c>
      <c r="AW47" s="89">
        <f t="shared" si="436"/>
        <v>-0.266814467436117</v>
      </c>
      <c r="AX47" s="89">
        <f t="shared" si="436"/>
        <v>-0.201169667565886</v>
      </c>
      <c r="AY47" s="89" t="s">
        <v>185</v>
      </c>
      <c r="AZ47" s="89">
        <f t="shared" ref="AZ47:BJ47" si="437">AVERAGE(AZ45:AZ46)</f>
        <v>0.508594075830037</v>
      </c>
      <c r="BA47" s="89">
        <f t="shared" si="437"/>
        <v>0.382677469895198</v>
      </c>
      <c r="BB47" s="89">
        <f t="shared" si="437"/>
        <v>0.108728454274765</v>
      </c>
      <c r="BC47" s="89">
        <f t="shared" si="437"/>
        <v>0.0913364102784509</v>
      </c>
      <c r="BD47" s="89">
        <f t="shared" si="437"/>
        <v>0.658934508307092</v>
      </c>
      <c r="BE47" s="89">
        <f t="shared" si="437"/>
        <v>0.249729081414457</v>
      </c>
      <c r="BF47" s="89">
        <f t="shared" si="437"/>
        <v>0.3362236103611</v>
      </c>
      <c r="BG47" s="89">
        <f t="shared" si="437"/>
        <v>0.663776389638902</v>
      </c>
      <c r="BH47" s="89">
        <f t="shared" si="437"/>
        <v>0.189343891652011</v>
      </c>
      <c r="BI47" s="89">
        <f t="shared" si="437"/>
        <v>0.440707110698989</v>
      </c>
      <c r="BJ47" s="89">
        <f t="shared" si="437"/>
        <v>0.369948997649</v>
      </c>
      <c r="BL47" s="89">
        <f t="shared" ref="BL47:BV47" si="438">AZ$47*P47</f>
        <v>0.00484552188938874</v>
      </c>
      <c r="BM47" s="89">
        <f t="shared" si="438"/>
        <v>0.000382677469895198</v>
      </c>
      <c r="BN47" s="89">
        <f t="shared" si="438"/>
        <v>0.0411932972147604</v>
      </c>
      <c r="BO47" s="89">
        <f t="shared" si="438"/>
        <v>0.0892400482389461</v>
      </c>
      <c r="BP47" s="89">
        <f t="shared" si="438"/>
        <v>0.0117743294823856</v>
      </c>
      <c r="BQ47" s="89">
        <f t="shared" si="438"/>
        <v>0.0279974047941319</v>
      </c>
      <c r="BR47" s="89">
        <f t="shared" si="438"/>
        <v>0.278058347432944</v>
      </c>
      <c r="BS47" s="89">
        <f t="shared" si="438"/>
        <v>0.495154713630494</v>
      </c>
      <c r="BT47" s="89">
        <f t="shared" si="438"/>
        <v>0.163095040755069</v>
      </c>
      <c r="BU47" s="89">
        <f t="shared" si="438"/>
        <v>0.300597610635471</v>
      </c>
      <c r="BV47" s="89">
        <f t="shared" si="438"/>
        <v>0.111183110890039</v>
      </c>
      <c r="BX47" s="89">
        <f t="shared" si="8"/>
        <v>0.0464214965740444</v>
      </c>
      <c r="BY47" s="89">
        <f t="shared" si="9"/>
        <v>0.129011782515464</v>
      </c>
      <c r="BZ47" s="89">
        <f t="shared" si="10"/>
        <v>0.773213061063438</v>
      </c>
      <c r="CA47" s="89">
        <f t="shared" si="11"/>
        <v>0.574875762280579</v>
      </c>
      <c r="CC47" s="89">
        <f t="shared" ref="CC47:CF47" si="439">BX47/SUM(BX$42:BX$51)</f>
        <v>0.0156156078260967</v>
      </c>
      <c r="CD47" s="89">
        <f t="shared" si="439"/>
        <v>0.0725522064780486</v>
      </c>
      <c r="CE47" s="89">
        <f t="shared" si="439"/>
        <v>0.115023551686565</v>
      </c>
      <c r="CF47" s="89">
        <f t="shared" si="439"/>
        <v>0.119351474904846</v>
      </c>
      <c r="CH47" s="89">
        <f t="shared" ref="CH47:CK47" si="440">CC47*LN(CC47)</f>
        <v>-0.0649528765748562</v>
      </c>
      <c r="CI47" s="89">
        <f t="shared" si="440"/>
        <v>-0.190337005327633</v>
      </c>
      <c r="CJ47" s="89">
        <f t="shared" si="440"/>
        <v>-0.24875204635605</v>
      </c>
      <c r="CK47" s="89">
        <f t="shared" si="440"/>
        <v>-0.253703349725436</v>
      </c>
      <c r="CL47" s="89" t="s">
        <v>185</v>
      </c>
      <c r="CM47" s="89">
        <f t="shared" ref="CM47:CP47" si="441">AVERAGE(CM45:CM46)</f>
        <v>0.182104052672306</v>
      </c>
      <c r="CN47" s="89">
        <f t="shared" si="441"/>
        <v>0.341324668282147</v>
      </c>
      <c r="CO47" s="89">
        <f t="shared" si="441"/>
        <v>0.172971670194251</v>
      </c>
      <c r="CP47" s="89">
        <f t="shared" si="441"/>
        <v>0.303599608851295</v>
      </c>
      <c r="CR47" s="89">
        <f t="shared" ref="CR47:CU47" si="442">CM$47*BX47</f>
        <v>0.00845354265724706</v>
      </c>
      <c r="CS47" s="89">
        <f t="shared" si="442"/>
        <v>0.0440349038715791</v>
      </c>
      <c r="CT47" s="89">
        <f t="shared" si="442"/>
        <v>0.133743954588153</v>
      </c>
      <c r="CU47" s="89">
        <f t="shared" si="442"/>
        <v>0.174532056566474</v>
      </c>
      <c r="CV47" s="89">
        <f t="shared" si="16"/>
        <v>0.360764457683453</v>
      </c>
      <c r="CX47">
        <f t="shared" si="330"/>
        <v>0.088889429229866</v>
      </c>
    </row>
    <row r="48" spans="1:102">
      <c r="A48" s="58" t="s">
        <v>123</v>
      </c>
      <c r="B48" s="59">
        <v>2018</v>
      </c>
      <c r="C48" s="58" t="s">
        <v>120</v>
      </c>
      <c r="D48">
        <v>14095</v>
      </c>
      <c r="E48">
        <v>2.1909897</v>
      </c>
      <c r="F48">
        <v>255275</v>
      </c>
      <c r="G48">
        <v>357</v>
      </c>
      <c r="H48">
        <v>640</v>
      </c>
      <c r="I48">
        <v>8</v>
      </c>
      <c r="J48">
        <v>4855</v>
      </c>
      <c r="K48">
        <v>29.307028</v>
      </c>
      <c r="L48">
        <v>879026</v>
      </c>
      <c r="M48">
        <v>9782</v>
      </c>
      <c r="N48">
        <v>119166</v>
      </c>
      <c r="P48" s="90">
        <f t="shared" ref="P48:U48" si="443">(D48-MIN(D$42:D$51))/(MAX(D$42:D$51)-MIN(D$42:D$51))+0.001</f>
        <v>0.00671829855537721</v>
      </c>
      <c r="Q48" s="90">
        <f t="shared" si="443"/>
        <v>0.0522769679140371</v>
      </c>
      <c r="R48" s="90">
        <f t="shared" si="443"/>
        <v>0.586242667368144</v>
      </c>
      <c r="S48" s="90">
        <f t="shared" si="443"/>
        <v>1.001</v>
      </c>
      <c r="T48" s="90">
        <f t="shared" si="443"/>
        <v>0.0205044807590933</v>
      </c>
      <c r="U48" s="90">
        <f t="shared" si="443"/>
        <v>0.112111111111111</v>
      </c>
      <c r="V48" s="91">
        <f t="shared" si="382"/>
        <v>0.847511627906977</v>
      </c>
      <c r="W48" s="91">
        <f t="shared" si="383"/>
        <v>0.830977411699389</v>
      </c>
      <c r="X48" s="90">
        <f t="shared" ref="X48:Z48" si="444">(L48-MIN(L$42:L$51))/(MAX(L$42:L$51)-MIN(L$42:L$51))+0.001</f>
        <v>0.869139544850641</v>
      </c>
      <c r="Y48" s="90">
        <f t="shared" si="444"/>
        <v>0.788386824851702</v>
      </c>
      <c r="Z48" s="90">
        <f t="shared" si="444"/>
        <v>0.205430705821741</v>
      </c>
      <c r="AB48" s="89">
        <f t="shared" ref="AB48:AL48" si="445">P48/SUM(P$42:P$51)</f>
        <v>0.00632687998125593</v>
      </c>
      <c r="AC48" s="89">
        <f t="shared" si="445"/>
        <v>0.0100808360564947</v>
      </c>
      <c r="AD48" s="89">
        <f t="shared" si="445"/>
        <v>0.142208512149388</v>
      </c>
      <c r="AE48" s="89">
        <f t="shared" si="445"/>
        <v>0.205869844540868</v>
      </c>
      <c r="AF48" s="89">
        <f t="shared" si="445"/>
        <v>0.0180415311901372</v>
      </c>
      <c r="AG48" s="89">
        <f t="shared" si="445"/>
        <v>0.0478425794215268</v>
      </c>
      <c r="AH48" s="89">
        <f t="shared" si="445"/>
        <v>0.113638051609721</v>
      </c>
      <c r="AI48" s="89">
        <f t="shared" si="445"/>
        <v>0.130872451167851</v>
      </c>
      <c r="AJ48" s="89">
        <f t="shared" si="445"/>
        <v>0.145457828552181</v>
      </c>
      <c r="AK48" s="89">
        <f t="shared" si="445"/>
        <v>0.152033380836183</v>
      </c>
      <c r="AL48" s="89">
        <f t="shared" si="445"/>
        <v>0.0542865933934277</v>
      </c>
      <c r="AN48" s="89">
        <f t="shared" ref="AN48:AX48" si="446">AB48*LN(AB48)</f>
        <v>-0.0320326647161628</v>
      </c>
      <c r="AO48" s="89">
        <f t="shared" si="446"/>
        <v>-0.0463428037541337</v>
      </c>
      <c r="AP48" s="89">
        <f t="shared" si="446"/>
        <v>-0.277372143021322</v>
      </c>
      <c r="AQ48" s="89">
        <f t="shared" si="446"/>
        <v>-0.325379581141595</v>
      </c>
      <c r="AR48" s="89">
        <f t="shared" si="446"/>
        <v>-0.0724381710328697</v>
      </c>
      <c r="AS48" s="89">
        <f t="shared" si="446"/>
        <v>-0.145433750896031</v>
      </c>
      <c r="AT48" s="89">
        <f t="shared" si="446"/>
        <v>-0.247132860378453</v>
      </c>
      <c r="AU48" s="89">
        <f t="shared" si="446"/>
        <v>-0.266133328531468</v>
      </c>
      <c r="AV48" s="89">
        <f t="shared" si="446"/>
        <v>-0.280423649020375</v>
      </c>
      <c r="AW48" s="89">
        <f t="shared" si="446"/>
        <v>-0.286378464050031</v>
      </c>
      <c r="AX48" s="89">
        <f t="shared" si="446"/>
        <v>-0.158162794534723</v>
      </c>
      <c r="BL48" s="89">
        <f t="shared" ref="BL48:BV48" si="447">AZ$47*P48</f>
        <v>0.00341688684492235</v>
      </c>
      <c r="BM48" s="89">
        <f t="shared" si="447"/>
        <v>0.0200052178151361</v>
      </c>
      <c r="BN48" s="89">
        <f t="shared" si="447"/>
        <v>0.0637412590528536</v>
      </c>
      <c r="BO48" s="89">
        <f t="shared" si="447"/>
        <v>0.0914277466887294</v>
      </c>
      <c r="BP48" s="89">
        <f t="shared" si="447"/>
        <v>0.0135111099470854</v>
      </c>
      <c r="BQ48" s="89">
        <f t="shared" si="447"/>
        <v>0.0279974047941319</v>
      </c>
      <c r="BR48" s="89">
        <f t="shared" si="447"/>
        <v>0.284953419357897</v>
      </c>
      <c r="BS48" s="89">
        <f t="shared" si="447"/>
        <v>0.5515831862093</v>
      </c>
      <c r="BT48" s="89">
        <f t="shared" si="447"/>
        <v>0.164566263810678</v>
      </c>
      <c r="BU48" s="89">
        <f t="shared" si="447"/>
        <v>0.347447679693544</v>
      </c>
      <c r="BV48" s="89">
        <f t="shared" si="447"/>
        <v>0.0759988837050796</v>
      </c>
      <c r="BX48" s="89">
        <f t="shared" si="8"/>
        <v>0.0871633637129121</v>
      </c>
      <c r="BY48" s="89">
        <f t="shared" si="9"/>
        <v>0.132936261429947</v>
      </c>
      <c r="BZ48" s="89">
        <f t="shared" si="10"/>
        <v>0.836536605567197</v>
      </c>
      <c r="CA48" s="89">
        <f t="shared" si="11"/>
        <v>0.588012827209301</v>
      </c>
      <c r="CC48" s="89">
        <f t="shared" ref="CC48:CF48" si="448">BX48/SUM(BX$42:BX$51)</f>
        <v>0.0293206597157684</v>
      </c>
      <c r="CD48" s="89">
        <f t="shared" si="448"/>
        <v>0.0747592111327451</v>
      </c>
      <c r="CE48" s="89">
        <f t="shared" si="448"/>
        <v>0.12444359301927</v>
      </c>
      <c r="CF48" s="89">
        <f t="shared" si="448"/>
        <v>0.122078895641709</v>
      </c>
      <c r="CH48" s="89">
        <f t="shared" ref="CH48:CK48" si="449">CC48*LN(CC48)</f>
        <v>-0.103486180719559</v>
      </c>
      <c r="CI48" s="89">
        <f t="shared" si="449"/>
        <v>-0.193886731836195</v>
      </c>
      <c r="CJ48" s="89">
        <f t="shared" si="449"/>
        <v>-0.259328343704474</v>
      </c>
      <c r="CK48" s="89">
        <f t="shared" si="449"/>
        <v>-0.256742630894211</v>
      </c>
      <c r="CR48" s="89">
        <f t="shared" ref="CR48:CU48" si="450">CM$47*BX48</f>
        <v>0.0158728017766715</v>
      </c>
      <c r="CS48" s="89">
        <f t="shared" si="450"/>
        <v>0.0453744253352453</v>
      </c>
      <c r="CT48" s="89">
        <f t="shared" si="450"/>
        <v>0.144697133843588</v>
      </c>
      <c r="CU48" s="89">
        <f t="shared" si="450"/>
        <v>0.178520464340288</v>
      </c>
      <c r="CV48" s="89">
        <f t="shared" si="16"/>
        <v>0.384464825295792</v>
      </c>
      <c r="CX48">
        <f t="shared" si="330"/>
        <v>0.0950357795894167</v>
      </c>
    </row>
    <row r="49" spans="1:102">
      <c r="A49" s="58" t="s">
        <v>123</v>
      </c>
      <c r="B49" s="59">
        <v>2019</v>
      </c>
      <c r="C49" s="58" t="s">
        <v>120</v>
      </c>
      <c r="D49">
        <v>14067</v>
      </c>
      <c r="E49">
        <v>2.3218647</v>
      </c>
      <c r="F49">
        <v>271042</v>
      </c>
      <c r="G49">
        <v>244</v>
      </c>
      <c r="H49">
        <v>645</v>
      </c>
      <c r="I49">
        <v>8</v>
      </c>
      <c r="J49">
        <v>4492</v>
      </c>
      <c r="K49">
        <v>27.679047</v>
      </c>
      <c r="L49">
        <v>914150</v>
      </c>
      <c r="M49">
        <v>10463</v>
      </c>
      <c r="N49">
        <v>129880</v>
      </c>
      <c r="P49" s="90">
        <f t="shared" ref="P49:U49" si="451">(D49-MIN(D$42:D$51))/(MAX(D$42:D$51)-MIN(D$42:D$51))+0.001</f>
        <v>0.00390930979133226</v>
      </c>
      <c r="Q49" s="90">
        <f t="shared" si="451"/>
        <v>0.103553935828074</v>
      </c>
      <c r="R49" s="90">
        <f t="shared" si="451"/>
        <v>0.793621333684072</v>
      </c>
      <c r="S49" s="90">
        <f t="shared" si="451"/>
        <v>0.549902195608782</v>
      </c>
      <c r="T49" s="90">
        <f t="shared" si="451"/>
        <v>0.023140221402214</v>
      </c>
      <c r="U49" s="90">
        <f t="shared" si="451"/>
        <v>0.112111111111111</v>
      </c>
      <c r="V49" s="91">
        <f t="shared" si="382"/>
        <v>0.924255813953488</v>
      </c>
      <c r="W49" s="91">
        <f t="shared" si="383"/>
        <v>0.915988679740278</v>
      </c>
      <c r="X49" s="90">
        <f t="shared" ref="X49:Z49" si="452">(L49-MIN(L$42:L$51))/(MAX(L$42:L$51)-MIN(L$42:L$51))+0.001</f>
        <v>0.944406334376205</v>
      </c>
      <c r="Y49" s="90">
        <f t="shared" si="452"/>
        <v>0.894693412425851</v>
      </c>
      <c r="Z49" s="90">
        <f t="shared" si="452"/>
        <v>0.48142246264812</v>
      </c>
      <c r="AB49" s="89">
        <f t="shared" ref="AB49:AL49" si="453">P49/SUM(P$42:P$51)</f>
        <v>0.0036815472928799</v>
      </c>
      <c r="AC49" s="89">
        <f t="shared" si="453"/>
        <v>0.0199688369800669</v>
      </c>
      <c r="AD49" s="89">
        <f t="shared" si="453"/>
        <v>0.192513638728981</v>
      </c>
      <c r="AE49" s="89">
        <f t="shared" si="453"/>
        <v>0.113095184338324</v>
      </c>
      <c r="AF49" s="89">
        <f t="shared" si="453"/>
        <v>0.020360672922165</v>
      </c>
      <c r="AG49" s="89">
        <f t="shared" si="453"/>
        <v>0.0478425794215268</v>
      </c>
      <c r="AH49" s="89">
        <f t="shared" si="453"/>
        <v>0.123928246443079</v>
      </c>
      <c r="AI49" s="89">
        <f t="shared" si="453"/>
        <v>0.144261061819307</v>
      </c>
      <c r="AJ49" s="89">
        <f t="shared" si="453"/>
        <v>0.158054360180902</v>
      </c>
      <c r="AK49" s="89">
        <f t="shared" si="453"/>
        <v>0.172533659892845</v>
      </c>
      <c r="AL49" s="89">
        <f t="shared" si="453"/>
        <v>0.127219469824142</v>
      </c>
      <c r="AN49" s="89">
        <f t="shared" ref="AN49:AX49" si="454">AB49*LN(AB49)</f>
        <v>-0.0206329452134417</v>
      </c>
      <c r="AO49" s="89">
        <f t="shared" si="454"/>
        <v>-0.0781496883866342</v>
      </c>
      <c r="AP49" s="89">
        <f t="shared" si="454"/>
        <v>-0.31718321437559</v>
      </c>
      <c r="AQ49" s="89">
        <f t="shared" si="454"/>
        <v>-0.24649383542867</v>
      </c>
      <c r="AR49" s="89">
        <f t="shared" si="454"/>
        <v>-0.0792875152062528</v>
      </c>
      <c r="AS49" s="89">
        <f t="shared" si="454"/>
        <v>-0.145433750896031</v>
      </c>
      <c r="AT49" s="89">
        <f t="shared" si="454"/>
        <v>-0.258768689587388</v>
      </c>
      <c r="AU49" s="89">
        <f t="shared" si="454"/>
        <v>-0.279308269373598</v>
      </c>
      <c r="AV49" s="89">
        <f t="shared" si="454"/>
        <v>-0.291581252574492</v>
      </c>
      <c r="AW49" s="89">
        <f t="shared" si="454"/>
        <v>-0.303169751639845</v>
      </c>
      <c r="AX49" s="89">
        <f t="shared" si="454"/>
        <v>-0.262306392049935</v>
      </c>
      <c r="BL49" s="89">
        <f t="shared" ref="BL49:BV49" si="455">AZ$47*P49</f>
        <v>0.00198825180045595</v>
      </c>
      <c r="BM49" s="89">
        <f t="shared" si="455"/>
        <v>0.039627758160377</v>
      </c>
      <c r="BN49" s="89">
        <f t="shared" si="455"/>
        <v>0.0862892208909467</v>
      </c>
      <c r="BO49" s="89">
        <f t="shared" si="455"/>
        <v>0.0502260925511447</v>
      </c>
      <c r="BP49" s="89">
        <f t="shared" si="455"/>
        <v>0.0152478904117851</v>
      </c>
      <c r="BQ49" s="89">
        <f t="shared" si="455"/>
        <v>0.0279974047941319</v>
      </c>
      <c r="BR49" s="89">
        <f t="shared" si="455"/>
        <v>0.310756626664679</v>
      </c>
      <c r="BS49" s="89">
        <f t="shared" si="455"/>
        <v>0.608011658788106</v>
      </c>
      <c r="BT49" s="89">
        <f t="shared" si="455"/>
        <v>0.178817570651601</v>
      </c>
      <c r="BU49" s="89">
        <f t="shared" si="455"/>
        <v>0.394297748751616</v>
      </c>
      <c r="BV49" s="89">
        <f t="shared" si="455"/>
        <v>0.178101757502385</v>
      </c>
      <c r="BX49" s="89">
        <f t="shared" si="8"/>
        <v>0.12790523085178</v>
      </c>
      <c r="BY49" s="89">
        <f t="shared" si="9"/>
        <v>0.0934713877570617</v>
      </c>
      <c r="BZ49" s="89">
        <f t="shared" si="10"/>
        <v>0.918768285452785</v>
      </c>
      <c r="CA49" s="89">
        <f t="shared" si="11"/>
        <v>0.751217076905602</v>
      </c>
      <c r="CC49" s="89">
        <f t="shared" ref="CC49:CF49" si="456">BX49/SUM(BX$42:BX$51)</f>
        <v>0.0430257116054401</v>
      </c>
      <c r="CD49" s="89">
        <f t="shared" si="456"/>
        <v>0.0525653959050386</v>
      </c>
      <c r="CE49" s="89">
        <f t="shared" si="456"/>
        <v>0.136676417783745</v>
      </c>
      <c r="CF49" s="89">
        <f t="shared" si="456"/>
        <v>0.15596216084447</v>
      </c>
      <c r="CH49" s="89">
        <f t="shared" ref="CH49:CK49" si="457">CC49*LN(CC49)</f>
        <v>-0.1353570557153</v>
      </c>
      <c r="CI49" s="89">
        <f t="shared" si="457"/>
        <v>-0.154841742071135</v>
      </c>
      <c r="CJ49" s="89">
        <f t="shared" si="457"/>
        <v>-0.272005077729852</v>
      </c>
      <c r="CK49" s="89">
        <f t="shared" si="457"/>
        <v>-0.289799819616834</v>
      </c>
      <c r="CR49" s="89">
        <f t="shared" ref="CR49:CU49" si="458">CM$47*BX49</f>
        <v>0.023292060896096</v>
      </c>
      <c r="CS49" s="89">
        <f t="shared" si="458"/>
        <v>0.031904090420051</v>
      </c>
      <c r="CT49" s="89">
        <f t="shared" si="458"/>
        <v>0.158920884856277</v>
      </c>
      <c r="CU49" s="89">
        <f t="shared" si="458"/>
        <v>0.228069210710954</v>
      </c>
      <c r="CV49" s="89">
        <f t="shared" si="16"/>
        <v>0.442186246883378</v>
      </c>
      <c r="CX49">
        <f t="shared" si="330"/>
        <v>0.095412487638164</v>
      </c>
    </row>
    <row r="50" spans="1:102">
      <c r="A50" s="58" t="s">
        <v>123</v>
      </c>
      <c r="B50" s="59">
        <v>2020</v>
      </c>
      <c r="C50" s="58" t="s">
        <v>120</v>
      </c>
      <c r="D50">
        <v>14039</v>
      </c>
      <c r="E50">
        <v>2.4527397</v>
      </c>
      <c r="F50">
        <v>286809</v>
      </c>
      <c r="G50">
        <v>222</v>
      </c>
      <c r="H50">
        <v>650</v>
      </c>
      <c r="I50">
        <v>8</v>
      </c>
      <c r="J50">
        <v>4129</v>
      </c>
      <c r="K50">
        <v>26.051065</v>
      </c>
      <c r="L50">
        <v>814284</v>
      </c>
      <c r="M50">
        <v>11144</v>
      </c>
      <c r="N50">
        <v>146990</v>
      </c>
      <c r="P50" s="90">
        <f t="shared" ref="P50:U50" si="459">(D50-MIN(D$42:D$51))/(MAX(D$42:D$51)-MIN(D$42:D$51))+0.001</f>
        <v>0.00110032102728732</v>
      </c>
      <c r="Q50" s="90">
        <f t="shared" si="459"/>
        <v>0.154830903742112</v>
      </c>
      <c r="R50" s="90">
        <f t="shared" si="459"/>
        <v>1.001</v>
      </c>
      <c r="S50" s="90">
        <f t="shared" si="459"/>
        <v>0.462077844311377</v>
      </c>
      <c r="T50" s="90">
        <f t="shared" si="459"/>
        <v>0.0257759620453347</v>
      </c>
      <c r="U50" s="90">
        <f t="shared" si="459"/>
        <v>0.112111111111111</v>
      </c>
      <c r="V50" s="91">
        <f t="shared" si="382"/>
        <v>1.001</v>
      </c>
      <c r="W50" s="91">
        <f t="shared" si="383"/>
        <v>1.001</v>
      </c>
      <c r="X50" s="90">
        <f t="shared" ref="X50:Z50" si="460">(L50-MIN(L$42:L$51))/(MAX(L$42:L$51)-MIN(L$42:L$51))+0.001</f>
        <v>0.730404705781511</v>
      </c>
      <c r="Y50" s="90">
        <f t="shared" si="460"/>
        <v>1.001</v>
      </c>
      <c r="Z50" s="90">
        <f t="shared" si="460"/>
        <v>0.922174652241113</v>
      </c>
      <c r="AB50" s="89">
        <f t="shared" ref="AB50:AL50" si="461">P50/SUM(P$42:P$51)</f>
        <v>0.00103621460450387</v>
      </c>
      <c r="AC50" s="89">
        <f t="shared" si="461"/>
        <v>0.0298568379036391</v>
      </c>
      <c r="AD50" s="89">
        <f t="shared" si="461"/>
        <v>0.242818765308574</v>
      </c>
      <c r="AE50" s="89">
        <f t="shared" si="461"/>
        <v>0.0950328611130496</v>
      </c>
      <c r="AF50" s="89">
        <f t="shared" si="461"/>
        <v>0.0226798146541928</v>
      </c>
      <c r="AG50" s="89">
        <f t="shared" si="461"/>
        <v>0.0478425794215268</v>
      </c>
      <c r="AH50" s="89">
        <f t="shared" si="461"/>
        <v>0.134218441276438</v>
      </c>
      <c r="AI50" s="89">
        <f t="shared" si="461"/>
        <v>0.157649680694822</v>
      </c>
      <c r="AJ50" s="89">
        <f t="shared" si="461"/>
        <v>0.122239383878835</v>
      </c>
      <c r="AK50" s="89">
        <f t="shared" si="461"/>
        <v>0.193033938949507</v>
      </c>
      <c r="AL50" s="89">
        <f t="shared" si="461"/>
        <v>0.243691517213493</v>
      </c>
      <c r="AN50" s="89">
        <f t="shared" ref="AN50:AX50" si="462">AB50*LN(AB50)</f>
        <v>-0.0071210543267265</v>
      </c>
      <c r="AO50" s="89">
        <f t="shared" si="462"/>
        <v>-0.104837550701942</v>
      </c>
      <c r="AP50" s="89">
        <f t="shared" si="462"/>
        <v>-0.343695377550369</v>
      </c>
      <c r="AQ50" s="89">
        <f t="shared" si="462"/>
        <v>-0.223662931069214</v>
      </c>
      <c r="AR50" s="89">
        <f t="shared" si="462"/>
        <v>-0.085872128002227</v>
      </c>
      <c r="AS50" s="89">
        <f t="shared" si="462"/>
        <v>-0.145433750896031</v>
      </c>
      <c r="AT50" s="89">
        <f t="shared" si="462"/>
        <v>-0.269549103466205</v>
      </c>
      <c r="AU50" s="89">
        <f t="shared" si="462"/>
        <v>-0.291238854257569</v>
      </c>
      <c r="AV50" s="89">
        <f t="shared" si="462"/>
        <v>-0.256919558058931</v>
      </c>
      <c r="AW50" s="89">
        <f t="shared" si="462"/>
        <v>-0.317519452232532</v>
      </c>
      <c r="AX50" s="89">
        <f t="shared" si="462"/>
        <v>-0.344056386976104</v>
      </c>
      <c r="BL50" s="89">
        <f t="shared" ref="BL50:BV50" si="463">AZ$47*P50</f>
        <v>0.000559616755989552</v>
      </c>
      <c r="BM50" s="89">
        <f t="shared" si="463"/>
        <v>0.0592502985056183</v>
      </c>
      <c r="BN50" s="89">
        <f t="shared" si="463"/>
        <v>0.10883718272904</v>
      </c>
      <c r="BO50" s="89">
        <f t="shared" si="463"/>
        <v>0.0422045315686061</v>
      </c>
      <c r="BP50" s="89">
        <f t="shared" si="463"/>
        <v>0.0169846708764849</v>
      </c>
      <c r="BQ50" s="89">
        <f t="shared" si="463"/>
        <v>0.0279974047941319</v>
      </c>
      <c r="BR50" s="89">
        <f t="shared" si="463"/>
        <v>0.336559833971461</v>
      </c>
      <c r="BS50" s="89">
        <f t="shared" si="463"/>
        <v>0.664440166028541</v>
      </c>
      <c r="BT50" s="89">
        <f t="shared" si="463"/>
        <v>0.138297669473613</v>
      </c>
      <c r="BU50" s="89">
        <f t="shared" si="463"/>
        <v>0.441147817809688</v>
      </c>
      <c r="BV50" s="89">
        <f t="shared" si="463"/>
        <v>0.341157588253915</v>
      </c>
      <c r="BX50" s="89">
        <f t="shared" si="8"/>
        <v>0.168647097990648</v>
      </c>
      <c r="BY50" s="89">
        <f t="shared" si="9"/>
        <v>0.0871866072392228</v>
      </c>
      <c r="BZ50" s="89">
        <f t="shared" si="10"/>
        <v>1.001</v>
      </c>
      <c r="CA50" s="89">
        <f t="shared" si="11"/>
        <v>0.920603075537216</v>
      </c>
      <c r="CC50" s="89">
        <f t="shared" ref="CC50:CF50" si="464">BX50/SUM(BX$42:BX$51)</f>
        <v>0.0567307634951119</v>
      </c>
      <c r="CD50" s="89">
        <f t="shared" si="464"/>
        <v>0.0490310311756403</v>
      </c>
      <c r="CE50" s="89">
        <f t="shared" si="464"/>
        <v>0.148909247704502</v>
      </c>
      <c r="CF50" s="89">
        <f t="shared" si="464"/>
        <v>0.191128835265936</v>
      </c>
      <c r="CH50" s="89">
        <f t="shared" ref="CH50:CK50" si="465">CC50*LN(CC50)</f>
        <v>-0.162785445379033</v>
      </c>
      <c r="CI50" s="89">
        <f t="shared" si="465"/>
        <v>-0.147843361071393</v>
      </c>
      <c r="CJ50" s="89">
        <f t="shared" si="465"/>
        <v>-0.283585486600344</v>
      </c>
      <c r="CK50" s="89">
        <f t="shared" si="465"/>
        <v>-0.316281439265392</v>
      </c>
      <c r="CR50" s="89">
        <f t="shared" ref="CR50:CU50" si="466">CM$47*BX50</f>
        <v>0.0307113200155205</v>
      </c>
      <c r="CS50" s="89">
        <f t="shared" si="466"/>
        <v>0.0297589397945736</v>
      </c>
      <c r="CT50" s="89">
        <f t="shared" si="466"/>
        <v>0.173144641864446</v>
      </c>
      <c r="CU50" s="89">
        <f t="shared" si="466"/>
        <v>0.279494733640398</v>
      </c>
      <c r="CV50" s="89">
        <f t="shared" si="16"/>
        <v>0.513109635314938</v>
      </c>
      <c r="CX50">
        <f t="shared" si="330"/>
        <v>0.101927980939983</v>
      </c>
    </row>
    <row r="51" spans="1:102">
      <c r="A51" s="58" t="s">
        <v>123</v>
      </c>
      <c r="B51" s="59">
        <v>2021</v>
      </c>
      <c r="C51" s="102" t="s">
        <v>120</v>
      </c>
      <c r="D51">
        <v>24006</v>
      </c>
      <c r="E51">
        <v>4.6124302</v>
      </c>
      <c r="F51">
        <v>210779</v>
      </c>
      <c r="G51">
        <v>225</v>
      </c>
      <c r="H51">
        <v>2500</v>
      </c>
      <c r="I51">
        <v>16</v>
      </c>
      <c r="J51">
        <v>8859</v>
      </c>
      <c r="K51">
        <v>31.418732</v>
      </c>
      <c r="L51">
        <v>940560</v>
      </c>
      <c r="M51">
        <v>4738</v>
      </c>
      <c r="N51">
        <v>150050</v>
      </c>
      <c r="P51" s="90">
        <f t="shared" ref="P51:U51" si="467">(D51-MIN(D$42:D$51))/(MAX(D$42:D$51)-MIN(D$42:D$51))+0.001</f>
        <v>1.001</v>
      </c>
      <c r="Q51" s="90">
        <f t="shared" si="467"/>
        <v>1.001</v>
      </c>
      <c r="R51" s="90">
        <f t="shared" si="467"/>
        <v>0.001</v>
      </c>
      <c r="S51" s="90">
        <f t="shared" si="467"/>
        <v>0.474053892215569</v>
      </c>
      <c r="T51" s="90">
        <f t="shared" si="467"/>
        <v>1.001</v>
      </c>
      <c r="U51" s="90">
        <f t="shared" si="467"/>
        <v>1.001</v>
      </c>
      <c r="V51" s="91">
        <f t="shared" si="382"/>
        <v>0.001</v>
      </c>
      <c r="W51" s="91">
        <f t="shared" si="383"/>
        <v>0.720706693081041</v>
      </c>
      <c r="X51" s="90">
        <f t="shared" ref="X51:Z51" si="468">(L51-MIN(L$42:L$51))/(MAX(L$42:L$51)-MIN(L$42:L$51))+0.001</f>
        <v>1.001</v>
      </c>
      <c r="Y51" s="90">
        <f t="shared" si="468"/>
        <v>0.001</v>
      </c>
      <c r="Z51" s="90">
        <f t="shared" si="468"/>
        <v>1.001</v>
      </c>
      <c r="AB51" s="89">
        <f t="shared" ref="AB51:AL51" si="469">P51/SUM(P$42:P$51)</f>
        <v>0.942680175498929</v>
      </c>
      <c r="AC51" s="89">
        <f t="shared" si="469"/>
        <v>0.19302796805554</v>
      </c>
      <c r="AD51" s="89">
        <f t="shared" si="469"/>
        <v>0.000242576189119455</v>
      </c>
      <c r="AE51" s="89">
        <f t="shared" si="469"/>
        <v>0.0974959051892234</v>
      </c>
      <c r="AF51" s="89">
        <f t="shared" si="469"/>
        <v>0.880762255504483</v>
      </c>
      <c r="AG51" s="89">
        <f t="shared" si="469"/>
        <v>0.427169274537696</v>
      </c>
      <c r="AH51" s="89">
        <f t="shared" si="469"/>
        <v>0.000134084356919518</v>
      </c>
      <c r="AI51" s="89">
        <f t="shared" si="469"/>
        <v>0.113505674364483</v>
      </c>
      <c r="AJ51" s="89">
        <f t="shared" si="469"/>
        <v>0.167525787134395</v>
      </c>
      <c r="AK51" s="89">
        <f t="shared" si="469"/>
        <v>0.000192841097851655</v>
      </c>
      <c r="AL51" s="89">
        <f t="shared" si="469"/>
        <v>0.264521702193704</v>
      </c>
      <c r="AN51" s="89">
        <f t="shared" ref="AN51:AX51" si="470">AB51*LN(AB51)</f>
        <v>-0.0556447236375022</v>
      </c>
      <c r="AO51" s="89">
        <f t="shared" si="470"/>
        <v>-0.317515601574817</v>
      </c>
      <c r="AP51" s="89">
        <f t="shared" si="470"/>
        <v>-0.00201925143145195</v>
      </c>
      <c r="AQ51" s="89">
        <f t="shared" si="470"/>
        <v>-0.22696509524829</v>
      </c>
      <c r="AR51" s="89">
        <f t="shared" si="470"/>
        <v>-0.11182822307794</v>
      </c>
      <c r="AS51" s="89">
        <f t="shared" si="470"/>
        <v>-0.36333947015855</v>
      </c>
      <c r="AT51" s="89">
        <f t="shared" si="470"/>
        <v>-0.00119563576534169</v>
      </c>
      <c r="AU51" s="89">
        <f t="shared" si="470"/>
        <v>-0.246977274814817</v>
      </c>
      <c r="AV51" s="89">
        <f t="shared" si="470"/>
        <v>-0.299304584501137</v>
      </c>
      <c r="AW51" s="89">
        <f t="shared" si="470"/>
        <v>-0.00164949410641357</v>
      </c>
      <c r="AX51" s="89">
        <f t="shared" si="470"/>
        <v>-0.351769419290188</v>
      </c>
      <c r="AY51" s="89" t="s">
        <v>170</v>
      </c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L51" s="89">
        <f t="shared" ref="BL51:BV51" si="471">AZ$47*P51</f>
        <v>0.509102669905867</v>
      </c>
      <c r="BM51" s="89">
        <f t="shared" si="471"/>
        <v>0.383060147365093</v>
      </c>
      <c r="BN51" s="89">
        <f t="shared" si="471"/>
        <v>0.000108728454274765</v>
      </c>
      <c r="BO51" s="89">
        <f t="shared" si="471"/>
        <v>0.0432983807934978</v>
      </c>
      <c r="BP51" s="89">
        <f t="shared" si="471"/>
        <v>0.659593442815399</v>
      </c>
      <c r="BQ51" s="89">
        <f t="shared" si="471"/>
        <v>0.249978810495871</v>
      </c>
      <c r="BR51" s="89">
        <f t="shared" si="471"/>
        <v>0.0003362236103611</v>
      </c>
      <c r="BS51" s="89">
        <f t="shared" si="471"/>
        <v>0.478388086721925</v>
      </c>
      <c r="BT51" s="89">
        <f t="shared" si="471"/>
        <v>0.189533235543663</v>
      </c>
      <c r="BU51" s="89">
        <f t="shared" si="471"/>
        <v>0.000440707110698989</v>
      </c>
      <c r="BV51" s="89">
        <f t="shared" si="471"/>
        <v>0.370318946646649</v>
      </c>
      <c r="BX51" s="89">
        <f t="shared" si="8"/>
        <v>0.892271545725235</v>
      </c>
      <c r="BY51" s="89">
        <f t="shared" si="9"/>
        <v>0.952870634104768</v>
      </c>
      <c r="BZ51" s="89">
        <f t="shared" si="10"/>
        <v>0.478724310332287</v>
      </c>
      <c r="CA51" s="89">
        <f t="shared" si="11"/>
        <v>0.56029288930101</v>
      </c>
      <c r="CC51" s="89">
        <f t="shared" ref="CC51:CF51" si="472">BX51/SUM(BX$42:BX$51)</f>
        <v>0.300148930145026</v>
      </c>
      <c r="CD51" s="89">
        <f t="shared" si="472"/>
        <v>0.535864753160447</v>
      </c>
      <c r="CE51" s="89">
        <f t="shared" si="472"/>
        <v>0.0712152616477895</v>
      </c>
      <c r="CF51" s="89">
        <f t="shared" si="472"/>
        <v>0.116323886141047</v>
      </c>
      <c r="CH51" s="89">
        <f t="shared" ref="CH51:CK51" si="473">CC51*LN(CC51)</f>
        <v>-0.361222182036246</v>
      </c>
      <c r="CI51" s="89">
        <f t="shared" si="473"/>
        <v>-0.334311806190157</v>
      </c>
      <c r="CJ51" s="89">
        <f t="shared" si="473"/>
        <v>-0.18815414918788</v>
      </c>
      <c r="CK51" s="89">
        <f t="shared" si="473"/>
        <v>-0.250256516525484</v>
      </c>
      <c r="CL51" s="89" t="s">
        <v>170</v>
      </c>
      <c r="CM51" s="89"/>
      <c r="CN51" s="89"/>
      <c r="CO51" s="89"/>
      <c r="CP51" s="89"/>
      <c r="CR51" s="89">
        <f t="shared" ref="CR51:CU51" si="474">CM$47*BX51</f>
        <v>0.162486264560748</v>
      </c>
      <c r="CS51" s="89">
        <f t="shared" si="474"/>
        <v>0.325238253101609</v>
      </c>
      <c r="CT51" s="89">
        <f t="shared" si="474"/>
        <v>0.0828057435207667</v>
      </c>
      <c r="CU51" s="89">
        <f t="shared" si="474"/>
        <v>0.170104702033949</v>
      </c>
      <c r="CV51" s="89">
        <f t="shared" si="16"/>
        <v>0.740634963217073</v>
      </c>
      <c r="CX51">
        <f t="shared" si="330"/>
        <v>0.166295483297349</v>
      </c>
    </row>
    <row r="52" s="79" customFormat="1" spans="1:102">
      <c r="A52" s="54" t="s">
        <v>125</v>
      </c>
      <c r="B52" s="14">
        <v>2012</v>
      </c>
      <c r="C52" s="54" t="s">
        <v>120</v>
      </c>
      <c r="D52" s="79">
        <v>21559</v>
      </c>
      <c r="E52" s="79">
        <v>4.311007</v>
      </c>
      <c r="F52" s="79">
        <v>208394</v>
      </c>
      <c r="G52" s="79">
        <v>106</v>
      </c>
      <c r="H52" s="79">
        <v>1055</v>
      </c>
      <c r="I52" s="79">
        <v>13</v>
      </c>
      <c r="J52" s="79">
        <v>8477</v>
      </c>
      <c r="K52" s="79">
        <v>38.183693</v>
      </c>
      <c r="L52" s="79">
        <v>573700</v>
      </c>
      <c r="M52" s="79">
        <v>5585</v>
      </c>
      <c r="N52" s="79">
        <v>105658</v>
      </c>
      <c r="P52" s="96">
        <f>(D52-MIN(D$52:D$61))/(MAX(D$52:D$61)-MIN(D$52:D$61))+0.001</f>
        <v>0.971178041543027</v>
      </c>
      <c r="Q52" s="96">
        <f>(E52-MIN(E$52:E$61))/(MAX(E$52:E$61)-MIN(E$52:E$61))+0.001</f>
        <v>0.649950113770941</v>
      </c>
      <c r="R52" s="96">
        <f>(F52-MIN(F$52:F$61))/(MAX(F$52:F$61)-MIN(F$52:F$61))+0.001</f>
        <v>0.606882229055221</v>
      </c>
      <c r="S52" s="96">
        <f t="shared" ref="S52:Z52" si="475">(G52-MIN(G$52:G$61))/(MAX(G$52:G$61)-MIN(G$52:G$61))+0.001</f>
        <v>0.808692307692308</v>
      </c>
      <c r="T52" s="96">
        <f t="shared" si="475"/>
        <v>0.949979591836735</v>
      </c>
      <c r="U52" s="96">
        <f t="shared" si="475"/>
        <v>0.751</v>
      </c>
      <c r="V52" s="97">
        <f>(MAX(J$52:J$61)-J52)/(MAX(J$52:J$61)-MIN(J$52:J$61))+0.001</f>
        <v>0.0508459815177821</v>
      </c>
      <c r="W52" s="97">
        <f>(MAX(K$52:K$61)-K52)/(MAX(K$52:K$61)-MIN(K$52:K$61))+0.001</f>
        <v>0.0283471534396903</v>
      </c>
      <c r="X52" s="96">
        <f t="shared" si="475"/>
        <v>0.001</v>
      </c>
      <c r="Y52" s="96">
        <f t="shared" si="475"/>
        <v>0.16048275862069</v>
      </c>
      <c r="Z52" s="96">
        <f t="shared" si="475"/>
        <v>0.001</v>
      </c>
      <c r="AB52" s="95">
        <f>P52/SUM(P$52:P$61)</f>
        <v>0.111068238583917</v>
      </c>
      <c r="AC52" s="95">
        <f t="shared" ref="AC52:AL52" si="476">Q52/SUM(Q$52:Q$61)</f>
        <v>0.182851436507424</v>
      </c>
      <c r="AD52" s="95">
        <f t="shared" si="476"/>
        <v>0.0934201273945812</v>
      </c>
      <c r="AE52" s="95">
        <f t="shared" si="476"/>
        <v>0.148321106094808</v>
      </c>
      <c r="AF52" s="95">
        <f t="shared" si="476"/>
        <v>0.10819310152473</v>
      </c>
      <c r="AG52" s="95">
        <f t="shared" si="476"/>
        <v>0.105255781359495</v>
      </c>
      <c r="AH52" s="95">
        <f t="shared" si="476"/>
        <v>0.0260364999404908</v>
      </c>
      <c r="AI52" s="95">
        <f t="shared" si="476"/>
        <v>0.00632606772315688</v>
      </c>
      <c r="AJ52" s="95">
        <f t="shared" si="476"/>
        <v>0.000172008251053247</v>
      </c>
      <c r="AK52" s="95">
        <f t="shared" si="476"/>
        <v>0.0297031879549599</v>
      </c>
      <c r="AL52" s="95">
        <f t="shared" si="476"/>
        <v>0.000260865379417775</v>
      </c>
      <c r="AN52" s="89">
        <f t="shared" ref="AN52:AN71" si="477">AB52*LN(AB52)</f>
        <v>-0.244084727832914</v>
      </c>
      <c r="AO52" s="89">
        <f t="shared" ref="AO52:AO71" si="478">AC52*LN(AC52)</f>
        <v>-0.310679452463705</v>
      </c>
      <c r="AP52" s="89">
        <f t="shared" ref="AP52:AP71" si="479">AD52*LN(AD52)</f>
        <v>-0.221466281162775</v>
      </c>
      <c r="AQ52" s="89">
        <f t="shared" ref="AQ52:AQ71" si="480">AE52*LN(AE52)</f>
        <v>-0.283052397590844</v>
      </c>
      <c r="AR52" s="89">
        <f t="shared" ref="AR52:AR71" si="481">AF52*LN(AF52)</f>
        <v>-0.240603894946059</v>
      </c>
      <c r="AS52" s="89">
        <f t="shared" ref="AS52:AS71" si="482">AG52*LN(AG52)</f>
        <v>-0.236968853607323</v>
      </c>
      <c r="AT52" s="89">
        <f t="shared" ref="AT52:AT71" si="483">AH52*LN(AH52)</f>
        <v>-0.0949878140432147</v>
      </c>
      <c r="AU52" s="89">
        <f t="shared" ref="AU52:AU71" si="484">AI52*LN(AI52)</f>
        <v>-0.0320293645015545</v>
      </c>
      <c r="AV52" s="89">
        <f t="shared" ref="AV52:AV71" si="485">AJ52*LN(AJ52)</f>
        <v>-0.00149096203496902</v>
      </c>
      <c r="AW52" s="89">
        <f t="shared" ref="AW52:AW71" si="486">AK52*LN(AK52)</f>
        <v>-0.104451287187862</v>
      </c>
      <c r="AX52" s="89">
        <f t="shared" ref="AX52:AX71" si="487">AL52*LN(AL52)</f>
        <v>-0.00215253226207788</v>
      </c>
      <c r="AY52" s="80"/>
      <c r="AZ52" s="95">
        <f t="shared" ref="AZ52:BJ52" si="488">SUM(AN52:AN61)</f>
        <v>-2.19787136826932</v>
      </c>
      <c r="BA52" s="95">
        <f t="shared" si="488"/>
        <v>-1.90348928360147</v>
      </c>
      <c r="BB52" s="95">
        <f t="shared" si="488"/>
        <v>-2.18311413786625</v>
      </c>
      <c r="BC52" s="95">
        <f t="shared" si="488"/>
        <v>-1.98181034410846</v>
      </c>
      <c r="BD52" s="95">
        <f t="shared" si="488"/>
        <v>-2.19797989963684</v>
      </c>
      <c r="BE52" s="95">
        <f t="shared" si="488"/>
        <v>-2.18763588767591</v>
      </c>
      <c r="BF52" s="95">
        <f t="shared" si="488"/>
        <v>-1.6317088836683</v>
      </c>
      <c r="BG52" s="95">
        <f t="shared" si="488"/>
        <v>-2.01364465218106</v>
      </c>
      <c r="BH52" s="95">
        <f t="shared" si="488"/>
        <v>-2.10574974253577</v>
      </c>
      <c r="BI52" s="95">
        <f t="shared" si="488"/>
        <v>-2.09155105316396</v>
      </c>
      <c r="BJ52" s="95">
        <f t="shared" si="488"/>
        <v>-2.00362731378505</v>
      </c>
      <c r="BL52" s="95">
        <f>AZ$57*P52</f>
        <v>0.208075930525089</v>
      </c>
      <c r="BM52" s="95">
        <f t="shared" ref="BM52:BV52" si="489">BA$57*Q52</f>
        <v>0.413907945700535</v>
      </c>
      <c r="BN52" s="95">
        <f t="shared" si="489"/>
        <v>0.090376054191117</v>
      </c>
      <c r="BO52" s="95">
        <f t="shared" si="489"/>
        <v>0.272672157138772</v>
      </c>
      <c r="BP52" s="95">
        <f t="shared" si="489"/>
        <v>0.389766863292848</v>
      </c>
      <c r="BQ52" s="95">
        <f t="shared" si="489"/>
        <v>0.189652759730289</v>
      </c>
      <c r="BR52" s="95">
        <f t="shared" si="489"/>
        <v>0.0241254745095096</v>
      </c>
      <c r="BS52" s="95">
        <f t="shared" si="489"/>
        <v>0.0148969552664633</v>
      </c>
      <c r="BT52" s="95">
        <f t="shared" si="489"/>
        <v>0.000194031698645657</v>
      </c>
      <c r="BU52" s="95">
        <f t="shared" si="489"/>
        <v>0.0705986828611391</v>
      </c>
      <c r="BV52" s="95">
        <f t="shared" si="489"/>
        <v>0.000366053861523437</v>
      </c>
      <c r="BX52" s="89">
        <f t="shared" ref="BX52:BX71" si="490">SUM(BL52:BN52)</f>
        <v>0.712359930416742</v>
      </c>
      <c r="BY52" s="89">
        <f t="shared" ref="BY52:BY71" si="491">SUM(BO52:BQ52)</f>
        <v>0.852091780161909</v>
      </c>
      <c r="BZ52" s="89">
        <f t="shared" ref="BZ52:BZ71" si="492">SUM(BR52:BS52)</f>
        <v>0.0390224297759729</v>
      </c>
      <c r="CA52" s="89">
        <f t="shared" ref="CA52:CA71" si="493">SUM(BT52:BV52)</f>
        <v>0.0711587684213082</v>
      </c>
      <c r="CC52" s="95">
        <f>BX52/SUM(BX$52:BX$61)</f>
        <v>0.139556615352127</v>
      </c>
      <c r="CD52" s="95">
        <f>BY52/SUM(BY$52:BY$61)</f>
        <v>0.117647880987797</v>
      </c>
      <c r="CE52" s="95">
        <f>BZ52/SUM(BZ$52:BZ$61)</f>
        <v>0.0118918093079667</v>
      </c>
      <c r="CF52" s="95">
        <f>CA52/SUM(CA$52:CA$61)</f>
        <v>0.0144983166937378</v>
      </c>
      <c r="CH52" s="89">
        <f t="shared" ref="CH52:CH71" si="494">CC52*LN(CC52)</f>
        <v>-0.274826737434243</v>
      </c>
      <c r="CI52" s="89">
        <f t="shared" ref="CI52:CI71" si="495">CD52*LN(CD52)</f>
        <v>-0.25177342714188</v>
      </c>
      <c r="CJ52" s="89">
        <f t="shared" ref="CJ52:CJ71" si="496">CE52*LN(CE52)</f>
        <v>-0.0527033739982884</v>
      </c>
      <c r="CK52" s="89">
        <f t="shared" ref="CK52:CK71" si="497">CF52*LN(CF52)</f>
        <v>-0.0613818528805561</v>
      </c>
      <c r="CL52" s="95"/>
      <c r="CM52" s="95">
        <f t="shared" ref="CM52:CP52" si="498">SUM(CH52:CH61)</f>
        <v>-2.26760779923618</v>
      </c>
      <c r="CN52" s="95">
        <f t="shared" si="498"/>
        <v>-2.27165922283731</v>
      </c>
      <c r="CO52" s="95">
        <f t="shared" si="498"/>
        <v>-2.021672640335</v>
      </c>
      <c r="CP52" s="95">
        <f t="shared" si="498"/>
        <v>-2.17608533654563</v>
      </c>
      <c r="CR52" s="95">
        <f>CM$57*BX52</f>
        <v>0.0738316661136254</v>
      </c>
      <c r="CS52" s="95">
        <f>CN$57*BY52</f>
        <v>0.0677506608918197</v>
      </c>
      <c r="CT52" s="95">
        <f>CO$57*BZ52</f>
        <v>0.0173145768537296</v>
      </c>
      <c r="CU52" s="95">
        <f>CP$57*CA52</f>
        <v>0.0265519637824242</v>
      </c>
      <c r="CV52" s="89">
        <f t="shared" si="16"/>
        <v>0.185448867641599</v>
      </c>
      <c r="CW52" s="95">
        <f>AVERAGE(CV52:CV61)</f>
        <v>0.439231227930963</v>
      </c>
      <c r="CX52">
        <f t="shared" si="330"/>
        <v>0.047151312337122</v>
      </c>
    </row>
    <row r="53" spans="1:102">
      <c r="A53" s="20" t="s">
        <v>125</v>
      </c>
      <c r="B53" s="21">
        <v>2013</v>
      </c>
      <c r="C53" s="20" t="s">
        <v>120</v>
      </c>
      <c r="D53">
        <v>21586</v>
      </c>
      <c r="E53">
        <v>3.5041694</v>
      </c>
      <c r="F53">
        <v>216494</v>
      </c>
      <c r="G53">
        <v>77</v>
      </c>
      <c r="H53">
        <v>1060</v>
      </c>
      <c r="I53">
        <v>13</v>
      </c>
      <c r="J53">
        <v>8655</v>
      </c>
      <c r="K53">
        <v>38.7239</v>
      </c>
      <c r="L53">
        <v>661900</v>
      </c>
      <c r="M53">
        <v>6394</v>
      </c>
      <c r="N53">
        <v>114976</v>
      </c>
      <c r="P53" s="90">
        <f t="shared" ref="P53:P62" si="499">(D53-MIN(D$52:D$61))/(MAX(D$52:D$61)-MIN(D$52:D$61))+0.001</f>
        <v>0.973181008902077</v>
      </c>
      <c r="Q53" s="90">
        <f t="shared" ref="Q53:Q61" si="500">(E53-MIN(E$52:E$61))/(MAX(E$52:E$61)-MIN(E$52:E$61))+0.001</f>
        <v>0.195025576528521</v>
      </c>
      <c r="R53" s="90">
        <f t="shared" ref="R53:R61" si="501">(F53-MIN(F$52:F$61))/(MAX(F$52:F$61)-MIN(F$52:F$61))+0.001</f>
        <v>0.649529969251506</v>
      </c>
      <c r="S53" s="90">
        <f t="shared" ref="S53:S61" si="502">(G53-MIN(G$52:G$61))/(MAX(G$52:G$61)-MIN(G$52:G$61))+0.001</f>
        <v>0.251</v>
      </c>
      <c r="T53" s="90">
        <f t="shared" ref="T53:T61" si="503">(H53-MIN(H$52:H$61))/(MAX(H$52:H$61)-MIN(H$52:H$61))+0.001</f>
        <v>0.956357142857143</v>
      </c>
      <c r="U53" s="90">
        <f t="shared" ref="U53:U61" si="504">(I53-MIN(I$52:I$61))/(MAX(I$52:I$61)-MIN(I$52:I$61))+0.001</f>
        <v>0.751</v>
      </c>
      <c r="V53" s="91">
        <f t="shared" ref="V53:V62" si="505">(MAX(J$52:J$61)-J53)/(MAX(J$52:J$61)-MIN(J$52:J$61))+0.001</f>
        <v>0.001</v>
      </c>
      <c r="W53" s="91">
        <f t="shared" ref="W53:W61" si="506">(MAX(K$52:K$61)-K53)/(MAX(K$52:K$61)-MIN(K$52:K$61))+0.001</f>
        <v>0.001</v>
      </c>
      <c r="X53" s="90">
        <f t="shared" ref="X53:X61" si="507">(L53-MIN(L$52:L$61))/(MAX(L$52:L$61)-MIN(L$52:L$61))+0.001</f>
        <v>0.164852198628992</v>
      </c>
      <c r="Y53" s="90">
        <f t="shared" ref="Y53:Y61" si="508">(M53-MIN(M$52:M$61))/(MAX(M$52:M$61)-MIN(M$52:M$61))+0.001</f>
        <v>0.289633461047254</v>
      </c>
      <c r="Z53" s="90">
        <f t="shared" ref="Z53:Z61" si="509">(N53-MIN(N$52:N$61))/(MAX(N$52:N$61)-MIN(N$52:N$61))+0.001</f>
        <v>0.177170309309536</v>
      </c>
      <c r="AB53" s="89">
        <f t="shared" ref="AB53:AB62" si="510">P53/SUM(P$52:P$61)</f>
        <v>0.111297306836075</v>
      </c>
      <c r="AC53" s="89">
        <f t="shared" ref="AC53:AC61" si="511">Q53/SUM(Q$52:Q$61)</f>
        <v>0.0548668368054112</v>
      </c>
      <c r="AD53" s="89">
        <f t="shared" ref="AD53:AD61" si="512">R53/SUM(R$52:R$61)</f>
        <v>0.0999850870053287</v>
      </c>
      <c r="AE53" s="89">
        <f t="shared" ref="AE53:AE61" si="513">S53/SUM(S$52:S$61)</f>
        <v>0.0460355530474041</v>
      </c>
      <c r="AF53" s="89">
        <f t="shared" ref="AF53:AF61" si="514">T53/SUM(T$52:T$61)</f>
        <v>0.108919440312384</v>
      </c>
      <c r="AG53" s="89">
        <f t="shared" ref="AG53:AG61" si="515">U53/SUM(U$52:U$61)</f>
        <v>0.105255781359495</v>
      </c>
      <c r="AH53" s="89">
        <f t="shared" ref="AH53:AH61" si="516">V53/SUM(V$52:V$61)</f>
        <v>0.00051206603085015</v>
      </c>
      <c r="AI53" s="89">
        <f t="shared" ref="AI53:AI61" si="517">W53/SUM(W$52:W$61)</f>
        <v>0.00022316412604235</v>
      </c>
      <c r="AJ53" s="89">
        <f t="shared" ref="AJ53:AJ61" si="518">X53/SUM(X$52:X$61)</f>
        <v>0.0283559383684553</v>
      </c>
      <c r="AK53" s="89">
        <f t="shared" ref="AK53:AK61" si="519">Y53/SUM(Y$52:Y$61)</f>
        <v>0.0536072361010813</v>
      </c>
      <c r="AL53" s="89">
        <f t="shared" ref="AL53:AL61" si="520">Z53/SUM(Z$52:Z$61)</f>
        <v>0.0462175999595967</v>
      </c>
      <c r="AN53" s="89">
        <f t="shared" si="477"/>
        <v>-0.244358826323847</v>
      </c>
      <c r="AO53" s="89">
        <f t="shared" si="478"/>
        <v>-0.159269987544936</v>
      </c>
      <c r="AP53" s="89">
        <f t="shared" si="479"/>
        <v>-0.230239082742811</v>
      </c>
      <c r="AQ53" s="89">
        <f t="shared" si="480"/>
        <v>-0.141713143693302</v>
      </c>
      <c r="AR53" s="89">
        <f t="shared" si="481"/>
        <v>-0.241490383068828</v>
      </c>
      <c r="AS53" s="89">
        <f t="shared" si="482"/>
        <v>-0.236968853607323</v>
      </c>
      <c r="AT53" s="89">
        <f t="shared" si="483"/>
        <v>-0.00387995349057853</v>
      </c>
      <c r="AU53" s="89">
        <f t="shared" si="484"/>
        <v>-0.00187627539033299</v>
      </c>
      <c r="AV53" s="89">
        <f t="shared" si="485"/>
        <v>-0.101029906031757</v>
      </c>
      <c r="AW53" s="89">
        <f t="shared" si="486"/>
        <v>-0.156858590638952</v>
      </c>
      <c r="AX53" s="89">
        <f t="shared" si="487"/>
        <v>-0.142091139830019</v>
      </c>
      <c r="AY53" s="89" t="s">
        <v>181</v>
      </c>
      <c r="AZ53" s="91">
        <f t="shared" ref="AZ53:BJ53" si="521">-1/LN(10)*AZ52</f>
        <v>0.954523407172515</v>
      </c>
      <c r="BA53" s="91">
        <f t="shared" si="521"/>
        <v>0.826674892230094</v>
      </c>
      <c r="BB53" s="91">
        <f t="shared" si="521"/>
        <v>0.948114423440289</v>
      </c>
      <c r="BC53" s="91">
        <f t="shared" si="521"/>
        <v>0.86068929662509</v>
      </c>
      <c r="BD53" s="91">
        <f t="shared" si="521"/>
        <v>0.954570541746541</v>
      </c>
      <c r="BE53" s="91">
        <f t="shared" si="521"/>
        <v>0.950078194431169</v>
      </c>
      <c r="BF53" s="91">
        <f t="shared" si="521"/>
        <v>0.70864216424966</v>
      </c>
      <c r="BG53" s="91">
        <f t="shared" si="521"/>
        <v>0.874514760956226</v>
      </c>
      <c r="BH53" s="91">
        <f t="shared" si="521"/>
        <v>0.91451549345248</v>
      </c>
      <c r="BI53" s="91">
        <f t="shared" si="521"/>
        <v>0.908349081008042</v>
      </c>
      <c r="BJ53" s="91">
        <f t="shared" si="521"/>
        <v>0.870164286167481</v>
      </c>
      <c r="BL53" s="89">
        <f t="shared" ref="BL53:BL62" si="522">AZ$57*P53</f>
        <v>0.208505068416617</v>
      </c>
      <c r="BM53" s="89">
        <f t="shared" ref="BM53:BM61" si="523">BA$57*Q53</f>
        <v>0.12419820233839</v>
      </c>
      <c r="BN53" s="89">
        <f t="shared" ref="BN53:BN61" si="524">BB$57*R53</f>
        <v>0.0967270961142072</v>
      </c>
      <c r="BO53" s="89">
        <f t="shared" ref="BO53:BO61" si="525">BC$57*S53</f>
        <v>0.0846313372723116</v>
      </c>
      <c r="BP53" s="89">
        <f t="shared" ref="BP53:BP61" si="526">BD$57*T53</f>
        <v>0.392383506932432</v>
      </c>
      <c r="BQ53" s="89">
        <f t="shared" ref="BQ53:BQ61" si="527">BE$57*U53</f>
        <v>0.189652759730289</v>
      </c>
      <c r="BR53" s="89">
        <f t="shared" ref="BR53:BR61" si="528">BF$57*V53</f>
        <v>0.000474481439621189</v>
      </c>
      <c r="BS53" s="89">
        <f t="shared" ref="BS53:BS61" si="529">BG$57*W53</f>
        <v>0.000525518560378811</v>
      </c>
      <c r="BT53" s="89">
        <f t="shared" ref="BT53:BT61" si="530">BH$57*X53</f>
        <v>0.0319865521254546</v>
      </c>
      <c r="BU53" s="89">
        <f t="shared" ref="BU53:BU61" si="531">BI$57*Y53</f>
        <v>0.127413941772889</v>
      </c>
      <c r="BV53" s="89">
        <f t="shared" ref="BV53:BV61" si="532">BJ$57*Z53</f>
        <v>0.0648538758700575</v>
      </c>
      <c r="BX53" s="89">
        <f t="shared" si="490"/>
        <v>0.429430366869214</v>
      </c>
      <c r="BY53" s="89">
        <f t="shared" si="491"/>
        <v>0.666667603935033</v>
      </c>
      <c r="BZ53" s="89">
        <f t="shared" si="492"/>
        <v>0.001</v>
      </c>
      <c r="CA53" s="89">
        <f t="shared" si="493"/>
        <v>0.224254369768401</v>
      </c>
      <c r="CC53" s="89">
        <f t="shared" ref="CC53:CC62" si="533">BX53/SUM(BX$52:BX$61)</f>
        <v>0.0841286068611826</v>
      </c>
      <c r="CD53" s="89">
        <f t="shared" ref="CD53:CD62" si="534">BY53/SUM(BY$52:BY$61)</f>
        <v>0.0920464587878849</v>
      </c>
      <c r="CE53" s="89">
        <f t="shared" ref="CE53:CE62" si="535">BZ53/SUM(BZ$52:BZ$61)</f>
        <v>0.000304742922884028</v>
      </c>
      <c r="CF53" s="89">
        <f t="shared" ref="CF53:CF62" si="536">CA53/SUM(CA$52:CA$61)</f>
        <v>0.0456909379545034</v>
      </c>
      <c r="CH53" s="89">
        <f t="shared" si="494"/>
        <v>-0.208252678353214</v>
      </c>
      <c r="CI53" s="89">
        <f t="shared" si="495"/>
        <v>-0.219573315182302</v>
      </c>
      <c r="CJ53" s="89">
        <f t="shared" si="496"/>
        <v>-0.00246721150670139</v>
      </c>
      <c r="CK53" s="89">
        <f t="shared" si="497"/>
        <v>-0.140995622818459</v>
      </c>
      <c r="CL53" s="89" t="s">
        <v>181</v>
      </c>
      <c r="CM53" s="91">
        <f t="shared" ref="CM53:CP53" si="537">-1/LN(10)*CM52</f>
        <v>0.984809554329052</v>
      </c>
      <c r="CN53" s="91">
        <f t="shared" si="537"/>
        <v>0.986569065242875</v>
      </c>
      <c r="CO53" s="91">
        <f t="shared" si="537"/>
        <v>0.87800127191227</v>
      </c>
      <c r="CP53" s="91">
        <f t="shared" si="537"/>
        <v>0.94506185381235</v>
      </c>
      <c r="CR53" s="89">
        <f t="shared" ref="CR53:CR62" si="538">CM$57*BX53</f>
        <v>0.0445077805642313</v>
      </c>
      <c r="CS53" s="89">
        <f t="shared" ref="CS53:CS62" si="539">CN$57*BY53</f>
        <v>0.0530074010961378</v>
      </c>
      <c r="CT53" s="89">
        <f t="shared" ref="CT53:CT62" si="540">CO$57*BZ53</f>
        <v>0.000443708322447685</v>
      </c>
      <c r="CU53" s="89">
        <f t="shared" ref="CU53:CU62" si="541">CP$57*CA53</f>
        <v>0.0836775851555903</v>
      </c>
      <c r="CV53" s="89">
        <f t="shared" ref="CV53:CV71" si="542">SUM(CR53:CU53)</f>
        <v>0.181636475138407</v>
      </c>
      <c r="CX53">
        <f t="shared" si="330"/>
        <v>0.0487575908301845</v>
      </c>
    </row>
    <row r="54" spans="1:102">
      <c r="A54" s="20" t="s">
        <v>125</v>
      </c>
      <c r="B54" s="21">
        <v>2014</v>
      </c>
      <c r="C54" s="20" t="s">
        <v>120</v>
      </c>
      <c r="D54">
        <v>21961</v>
      </c>
      <c r="E54">
        <v>3.9439461</v>
      </c>
      <c r="F54">
        <v>209866</v>
      </c>
      <c r="G54">
        <v>70</v>
      </c>
      <c r="H54">
        <v>1065</v>
      </c>
      <c r="I54">
        <v>15</v>
      </c>
      <c r="J54">
        <v>8638</v>
      </c>
      <c r="K54">
        <v>34.634418</v>
      </c>
      <c r="L54">
        <v>775000</v>
      </c>
      <c r="M54">
        <v>7276</v>
      </c>
      <c r="N54">
        <v>118900</v>
      </c>
      <c r="P54" s="90">
        <f t="shared" si="499"/>
        <v>1.001</v>
      </c>
      <c r="Q54" s="90">
        <f t="shared" si="500"/>
        <v>0.442987758431668</v>
      </c>
      <c r="R54" s="90">
        <f t="shared" si="501"/>
        <v>0.614632534434101</v>
      </c>
      <c r="S54" s="90">
        <f t="shared" si="502"/>
        <v>0.116384615384615</v>
      </c>
      <c r="T54" s="90">
        <f t="shared" si="503"/>
        <v>0.962734693877551</v>
      </c>
      <c r="U54" s="90">
        <f t="shared" si="504"/>
        <v>1.001</v>
      </c>
      <c r="V54" s="91">
        <f t="shared" si="505"/>
        <v>0.00576057126855223</v>
      </c>
      <c r="W54" s="91">
        <f t="shared" si="506"/>
        <v>0.208023773743864</v>
      </c>
      <c r="X54" s="90">
        <f t="shared" si="507"/>
        <v>0.374961990748481</v>
      </c>
      <c r="Y54" s="90">
        <f t="shared" si="508"/>
        <v>0.430438058748404</v>
      </c>
      <c r="Z54" s="90">
        <f t="shared" si="509"/>
        <v>0.25135922256674</v>
      </c>
      <c r="AB54" s="89">
        <f t="shared" si="510"/>
        <v>0.114478810338274</v>
      </c>
      <c r="AC54" s="89">
        <f t="shared" si="511"/>
        <v>0.1246264078861</v>
      </c>
      <c r="AD54" s="89">
        <f t="shared" si="512"/>
        <v>0.0946131669682874</v>
      </c>
      <c r="AE54" s="89">
        <f t="shared" si="513"/>
        <v>0.0213459367945824</v>
      </c>
      <c r="AF54" s="89">
        <f t="shared" si="514"/>
        <v>0.109645779100037</v>
      </c>
      <c r="AG54" s="89">
        <f t="shared" si="515"/>
        <v>0.140294323756132</v>
      </c>
      <c r="AH54" s="89">
        <f t="shared" si="516"/>
        <v>0.00294979286491695</v>
      </c>
      <c r="AI54" s="89">
        <f t="shared" si="517"/>
        <v>0.0464234436635808</v>
      </c>
      <c r="AJ54" s="89">
        <f t="shared" si="518"/>
        <v>0.0644965562400899</v>
      </c>
      <c r="AK54" s="89">
        <f t="shared" si="519"/>
        <v>0.0796682626336883</v>
      </c>
      <c r="AL54" s="89">
        <f t="shared" si="520"/>
        <v>0.0655709189650295</v>
      </c>
      <c r="AN54" s="89">
        <f t="shared" si="477"/>
        <v>-0.248117428090746</v>
      </c>
      <c r="AO54" s="89">
        <f t="shared" si="478"/>
        <v>-0.2595263630213</v>
      </c>
      <c r="AP54" s="89">
        <f t="shared" si="479"/>
        <v>-0.223093933271057</v>
      </c>
      <c r="AQ54" s="89">
        <f t="shared" si="480"/>
        <v>-0.0821155534363049</v>
      </c>
      <c r="AR54" s="89">
        <f t="shared" si="481"/>
        <v>-0.24237202750214</v>
      </c>
      <c r="AS54" s="89">
        <f t="shared" si="482"/>
        <v>-0.275539840693246</v>
      </c>
      <c r="AT54" s="89">
        <f t="shared" si="483"/>
        <v>-0.017185553189611</v>
      </c>
      <c r="AU54" s="89">
        <f t="shared" si="484"/>
        <v>-0.142517683184619</v>
      </c>
      <c r="AV54" s="89">
        <f t="shared" si="485"/>
        <v>-0.176794312571069</v>
      </c>
      <c r="AW54" s="89">
        <f t="shared" si="486"/>
        <v>-0.201551461579295</v>
      </c>
      <c r="AX54" s="89">
        <f t="shared" si="487"/>
        <v>-0.178656033273269</v>
      </c>
      <c r="AY54" s="91" t="s">
        <v>182</v>
      </c>
      <c r="AZ54" s="89">
        <f t="shared" ref="AZ54:BJ54" si="543">1-AZ53</f>
        <v>0.0454765928274852</v>
      </c>
      <c r="BA54" s="89">
        <f t="shared" si="543"/>
        <v>0.173325107769906</v>
      </c>
      <c r="BB54" s="89">
        <f t="shared" si="543"/>
        <v>0.051885576559711</v>
      </c>
      <c r="BC54" s="89">
        <f t="shared" si="543"/>
        <v>0.13931070337491</v>
      </c>
      <c r="BD54" s="89">
        <f t="shared" si="543"/>
        <v>0.0454294582534591</v>
      </c>
      <c r="BE54" s="89">
        <f t="shared" si="543"/>
        <v>0.0499218055688309</v>
      </c>
      <c r="BF54" s="89">
        <f t="shared" si="543"/>
        <v>0.29135783575034</v>
      </c>
      <c r="BG54" s="89">
        <f t="shared" si="543"/>
        <v>0.125485239043774</v>
      </c>
      <c r="BH54" s="89">
        <f t="shared" si="543"/>
        <v>0.08548450654752</v>
      </c>
      <c r="BI54" s="89">
        <f t="shared" si="543"/>
        <v>0.0916509189919581</v>
      </c>
      <c r="BJ54" s="89">
        <f t="shared" si="543"/>
        <v>0.129835713832519</v>
      </c>
      <c r="BL54" s="89">
        <f t="shared" si="522"/>
        <v>0.214465316910057</v>
      </c>
      <c r="BM54" s="89">
        <f t="shared" si="523"/>
        <v>0.282108040568104</v>
      </c>
      <c r="BN54" s="89">
        <f t="shared" si="524"/>
        <v>0.0915302188467699</v>
      </c>
      <c r="BO54" s="89">
        <f t="shared" si="525"/>
        <v>0.0392421738562694</v>
      </c>
      <c r="BP54" s="89">
        <f t="shared" si="526"/>
        <v>0.395000150572017</v>
      </c>
      <c r="BQ54" s="89">
        <f t="shared" si="527"/>
        <v>0.252786168428787</v>
      </c>
      <c r="BR54" s="89">
        <f t="shared" si="528"/>
        <v>0.00273328414854312</v>
      </c>
      <c r="BS54" s="89">
        <f t="shared" si="529"/>
        <v>0.109320354102443</v>
      </c>
      <c r="BT54" s="89">
        <f t="shared" si="530"/>
        <v>0.0727545119924851</v>
      </c>
      <c r="BU54" s="89">
        <f t="shared" si="531"/>
        <v>0.189355917496206</v>
      </c>
      <c r="BV54" s="89">
        <f t="shared" si="532"/>
        <v>0.0920110140500843</v>
      </c>
      <c r="BX54" s="89">
        <f t="shared" si="490"/>
        <v>0.588103576324932</v>
      </c>
      <c r="BY54" s="89">
        <f t="shared" si="491"/>
        <v>0.687028492857074</v>
      </c>
      <c r="BZ54" s="89">
        <f t="shared" si="492"/>
        <v>0.112053638250986</v>
      </c>
      <c r="CA54" s="89">
        <f t="shared" si="493"/>
        <v>0.354121443538776</v>
      </c>
      <c r="CC54" s="89">
        <f t="shared" si="533"/>
        <v>0.115213870241654</v>
      </c>
      <c r="CD54" s="89">
        <f t="shared" si="534"/>
        <v>0.0948576764201578</v>
      </c>
      <c r="CE54" s="89">
        <f t="shared" si="535"/>
        <v>0.0341475532403949</v>
      </c>
      <c r="CF54" s="89">
        <f t="shared" si="536"/>
        <v>0.0721508388969162</v>
      </c>
      <c r="CH54" s="89">
        <f t="shared" si="494"/>
        <v>-0.248973156840912</v>
      </c>
      <c r="CI54" s="89">
        <f t="shared" si="495"/>
        <v>-0.223425651318676</v>
      </c>
      <c r="CJ54" s="89">
        <f t="shared" si="496"/>
        <v>-0.11531848444741</v>
      </c>
      <c r="CK54" s="89">
        <f t="shared" si="497"/>
        <v>-0.189684293314852</v>
      </c>
      <c r="CL54" s="91" t="s">
        <v>182</v>
      </c>
      <c r="CM54" s="89">
        <f t="shared" ref="CM54:CP54" si="544">1-CM53</f>
        <v>0.0151904456709484</v>
      </c>
      <c r="CN54" s="89">
        <f t="shared" si="544"/>
        <v>0.0134309347571253</v>
      </c>
      <c r="CO54" s="89">
        <f t="shared" si="544"/>
        <v>0.12199872808773</v>
      </c>
      <c r="CP54" s="89">
        <f t="shared" si="544"/>
        <v>0.0549381461876504</v>
      </c>
      <c r="CR54" s="89">
        <f t="shared" si="538"/>
        <v>0.0609532695951183</v>
      </c>
      <c r="CS54" s="89">
        <f t="shared" si="539"/>
        <v>0.0546263155287487</v>
      </c>
      <c r="CT54" s="89">
        <f t="shared" si="540"/>
        <v>0.0497191318525048</v>
      </c>
      <c r="CU54" s="89">
        <f t="shared" si="541"/>
        <v>0.132135785259119</v>
      </c>
      <c r="CV54" s="89">
        <f t="shared" si="542"/>
        <v>0.297434502235491</v>
      </c>
      <c r="CX54">
        <f t="shared" si="330"/>
        <v>0.0577897925619335</v>
      </c>
    </row>
    <row r="55" spans="1:102">
      <c r="A55" s="20" t="s">
        <v>125</v>
      </c>
      <c r="B55" s="21">
        <v>2015</v>
      </c>
      <c r="C55" s="20" t="s">
        <v>120</v>
      </c>
      <c r="D55">
        <v>21899</v>
      </c>
      <c r="E55">
        <v>4.0042924</v>
      </c>
      <c r="F55">
        <v>214784</v>
      </c>
      <c r="G55">
        <v>66</v>
      </c>
      <c r="H55">
        <v>1070</v>
      </c>
      <c r="I55">
        <v>15</v>
      </c>
      <c r="J55">
        <v>8127</v>
      </c>
      <c r="K55">
        <v>30.577755</v>
      </c>
      <c r="L55">
        <v>839100</v>
      </c>
      <c r="M55">
        <v>7750</v>
      </c>
      <c r="N55">
        <v>115449</v>
      </c>
      <c r="P55" s="90">
        <f t="shared" si="499"/>
        <v>0.99640059347181</v>
      </c>
      <c r="Q55" s="90">
        <f t="shared" si="500"/>
        <v>0.4770132086608</v>
      </c>
      <c r="R55" s="90">
        <f t="shared" si="501"/>
        <v>0.64052655743229</v>
      </c>
      <c r="S55" s="90">
        <f t="shared" si="502"/>
        <v>0.0394615384615385</v>
      </c>
      <c r="T55" s="90">
        <f t="shared" si="503"/>
        <v>0.969112244897959</v>
      </c>
      <c r="U55" s="90">
        <f t="shared" si="504"/>
        <v>1.001</v>
      </c>
      <c r="V55" s="91">
        <f t="shared" si="505"/>
        <v>0.148857742929151</v>
      </c>
      <c r="W55" s="91">
        <f t="shared" si="506"/>
        <v>0.413386135790475</v>
      </c>
      <c r="X55" s="90">
        <f t="shared" si="507"/>
        <v>0.494042783629642</v>
      </c>
      <c r="Y55" s="90">
        <f t="shared" si="508"/>
        <v>0.506108556832695</v>
      </c>
      <c r="Z55" s="90">
        <f t="shared" si="509"/>
        <v>0.186113060576269</v>
      </c>
      <c r="AB55" s="89">
        <f t="shared" si="510"/>
        <v>0.113952801759244</v>
      </c>
      <c r="AC55" s="89">
        <f t="shared" si="511"/>
        <v>0.134198838631763</v>
      </c>
      <c r="AD55" s="89">
        <f t="shared" si="512"/>
        <v>0.0985991510875042</v>
      </c>
      <c r="AE55" s="89">
        <f t="shared" si="513"/>
        <v>0.00723758465011287</v>
      </c>
      <c r="AF55" s="89">
        <f t="shared" si="514"/>
        <v>0.110372117887691</v>
      </c>
      <c r="AG55" s="89">
        <f t="shared" si="515"/>
        <v>0.140294323756132</v>
      </c>
      <c r="AH55" s="89">
        <f t="shared" si="516"/>
        <v>0.0762249935830426</v>
      </c>
      <c r="AI55" s="89">
        <f t="shared" si="517"/>
        <v>0.0922529557117055</v>
      </c>
      <c r="AJ55" s="89">
        <f t="shared" si="518"/>
        <v>0.0849794351576122</v>
      </c>
      <c r="AK55" s="89">
        <f t="shared" si="519"/>
        <v>0.0936738483212798</v>
      </c>
      <c r="AL55" s="89">
        <f t="shared" si="520"/>
        <v>0.0485504541618316</v>
      </c>
      <c r="AN55" s="89">
        <f t="shared" si="477"/>
        <v>-0.247502173493794</v>
      </c>
      <c r="AO55" s="89">
        <f t="shared" si="478"/>
        <v>-0.269529336949768</v>
      </c>
      <c r="AP55" s="89">
        <f t="shared" si="479"/>
        <v>-0.228423926359862</v>
      </c>
      <c r="AQ55" s="89">
        <f t="shared" si="480"/>
        <v>-0.0356702024643835</v>
      </c>
      <c r="AR55" s="89">
        <f t="shared" si="481"/>
        <v>-0.243248860333059</v>
      </c>
      <c r="AS55" s="89">
        <f t="shared" si="482"/>
        <v>-0.275539840693246</v>
      </c>
      <c r="AT55" s="89">
        <f t="shared" si="483"/>
        <v>-0.196208154445355</v>
      </c>
      <c r="AU55" s="89">
        <f t="shared" si="484"/>
        <v>-0.219859177336395</v>
      </c>
      <c r="AV55" s="89">
        <f t="shared" si="485"/>
        <v>-0.209503709790578</v>
      </c>
      <c r="AW55" s="89">
        <f t="shared" si="486"/>
        <v>-0.22181369912981</v>
      </c>
      <c r="AX55" s="89">
        <f t="shared" si="487"/>
        <v>-0.146872490388828</v>
      </c>
      <c r="AY55" s="91" t="s">
        <v>183</v>
      </c>
      <c r="AZ55" s="77">
        <f t="shared" ref="AZ55:BB55" si="545">AZ54/(3-SUM($AZ53:$BB53))</f>
        <v>0.168004175538296</v>
      </c>
      <c r="BA55" s="77">
        <f t="shared" si="545"/>
        <v>0.640314940510896</v>
      </c>
      <c r="BB55" s="77">
        <f t="shared" si="545"/>
        <v>0.191680883950809</v>
      </c>
      <c r="BC55" s="77">
        <f t="shared" ref="BC55:BE55" si="546">BC54/(3-SUM($BC53:$BE53))</f>
        <v>0.593665454350509</v>
      </c>
      <c r="BD55" s="77">
        <f t="shared" si="546"/>
        <v>0.193595318389546</v>
      </c>
      <c r="BE55" s="77">
        <f t="shared" si="546"/>
        <v>0.212739227259945</v>
      </c>
      <c r="BF55" s="77">
        <f>BF54/(2-SUM($BF53:$BG53))</f>
        <v>0.698962879242378</v>
      </c>
      <c r="BG55" s="77">
        <f>BG54/(2-SUM($BF53:$BG53))</f>
        <v>0.301037120757622</v>
      </c>
      <c r="BH55" s="77">
        <f t="shared" ref="BH55:BJ55" si="547">BH54/(3-SUM($BH53:$BJ53))</f>
        <v>0.278477340646435</v>
      </c>
      <c r="BI55" s="77">
        <f t="shared" si="547"/>
        <v>0.298565263104075</v>
      </c>
      <c r="BJ55" s="77">
        <f t="shared" si="547"/>
        <v>0.422957396249489</v>
      </c>
      <c r="BL55" s="89">
        <f t="shared" si="522"/>
        <v>0.213479889159142</v>
      </c>
      <c r="BM55" s="89">
        <f t="shared" si="523"/>
        <v>0.303776479279755</v>
      </c>
      <c r="BN55" s="89">
        <f t="shared" si="524"/>
        <v>0.0953863205971104</v>
      </c>
      <c r="BO55" s="89">
        <f t="shared" si="525"/>
        <v>0.0133055090471026</v>
      </c>
      <c r="BP55" s="89">
        <f t="shared" si="526"/>
        <v>0.397616794211601</v>
      </c>
      <c r="BQ55" s="89">
        <f t="shared" si="527"/>
        <v>0.252786168428787</v>
      </c>
      <c r="BR55" s="89">
        <f t="shared" si="528"/>
        <v>0.0706302361637845</v>
      </c>
      <c r="BS55" s="89">
        <f t="shared" si="529"/>
        <v>0.21724208696117</v>
      </c>
      <c r="BT55" s="89">
        <f t="shared" si="530"/>
        <v>0.0958599605112885</v>
      </c>
      <c r="BU55" s="89">
        <f t="shared" si="531"/>
        <v>0.222644462272683</v>
      </c>
      <c r="BV55" s="89">
        <f t="shared" si="532"/>
        <v>0.0681274045038887</v>
      </c>
      <c r="BX55" s="89">
        <f t="shared" si="490"/>
        <v>0.612642689036007</v>
      </c>
      <c r="BY55" s="89">
        <f t="shared" si="491"/>
        <v>0.663708471687491</v>
      </c>
      <c r="BZ55" s="89">
        <f t="shared" si="492"/>
        <v>0.287872323124954</v>
      </c>
      <c r="CA55" s="89">
        <f t="shared" si="493"/>
        <v>0.38663182728786</v>
      </c>
      <c r="CC55" s="89">
        <f t="shared" si="533"/>
        <v>0.120021265165873</v>
      </c>
      <c r="CD55" s="89">
        <f t="shared" si="534"/>
        <v>0.0916378928955818</v>
      </c>
      <c r="CE55" s="89">
        <f t="shared" si="535"/>
        <v>0.0877270531665139</v>
      </c>
      <c r="CF55" s="89">
        <f t="shared" si="536"/>
        <v>0.0787747005781426</v>
      </c>
      <c r="CH55" s="89">
        <f t="shared" si="494"/>
        <v>-0.254455445049844</v>
      </c>
      <c r="CI55" s="89">
        <f t="shared" si="495"/>
        <v>-0.219006354634655</v>
      </c>
      <c r="CJ55" s="89">
        <f t="shared" si="496"/>
        <v>-0.213485972952273</v>
      </c>
      <c r="CK55" s="89">
        <f t="shared" si="497"/>
        <v>-0.200179385350277</v>
      </c>
      <c r="CL55" s="91" t="s">
        <v>183</v>
      </c>
      <c r="CM55" s="89">
        <f t="shared" ref="CM55:CP55" si="548">CM54/(4-SUM($CM53:$CP53))</f>
        <v>0.0738984950658522</v>
      </c>
      <c r="CN55" s="89">
        <f t="shared" si="548"/>
        <v>0.0653388246387929</v>
      </c>
      <c r="CO55" s="89">
        <f t="shared" si="548"/>
        <v>0.593499532595906</v>
      </c>
      <c r="CP55" s="89">
        <f t="shared" si="548"/>
        <v>0.26726314769945</v>
      </c>
      <c r="CR55" s="89">
        <f t="shared" si="538"/>
        <v>0.0634965956569152</v>
      </c>
      <c r="CS55" s="89">
        <f t="shared" si="539"/>
        <v>0.0527721175620106</v>
      </c>
      <c r="CT55" s="89">
        <f t="shared" si="540"/>
        <v>0.127731345572892</v>
      </c>
      <c r="CU55" s="89">
        <f t="shared" si="541"/>
        <v>0.144266609766193</v>
      </c>
      <c r="CV55" s="89">
        <f t="shared" si="542"/>
        <v>0.38826666855801</v>
      </c>
      <c r="CX55">
        <f t="shared" si="330"/>
        <v>0.0956139706149036</v>
      </c>
    </row>
    <row r="56" spans="1:102">
      <c r="A56" s="20" t="s">
        <v>125</v>
      </c>
      <c r="B56" s="21">
        <v>2016</v>
      </c>
      <c r="C56" s="20" t="s">
        <v>120</v>
      </c>
      <c r="D56">
        <v>21746</v>
      </c>
      <c r="E56">
        <v>4.1057206</v>
      </c>
      <c r="F56">
        <v>219282</v>
      </c>
      <c r="G56">
        <v>64</v>
      </c>
      <c r="H56">
        <v>1075</v>
      </c>
      <c r="I56">
        <v>12</v>
      </c>
      <c r="J56">
        <v>8240</v>
      </c>
      <c r="K56">
        <v>29.69223</v>
      </c>
      <c r="L56">
        <v>897900</v>
      </c>
      <c r="M56">
        <v>8370</v>
      </c>
      <c r="N56">
        <v>117770</v>
      </c>
      <c r="P56" s="90">
        <f t="shared" si="499"/>
        <v>0.985050445103858</v>
      </c>
      <c r="Q56" s="90">
        <f t="shared" si="500"/>
        <v>0.534202136083533</v>
      </c>
      <c r="R56" s="90">
        <f t="shared" si="501"/>
        <v>0.664209216124005</v>
      </c>
      <c r="S56" s="90">
        <f t="shared" si="502"/>
        <v>0.001</v>
      </c>
      <c r="T56" s="90">
        <f t="shared" si="503"/>
        <v>0.975489795918367</v>
      </c>
      <c r="U56" s="90">
        <f t="shared" si="504"/>
        <v>0.626</v>
      </c>
      <c r="V56" s="91">
        <f t="shared" si="505"/>
        <v>0.117213945673481</v>
      </c>
      <c r="W56" s="91">
        <f t="shared" si="506"/>
        <v>0.458214485015276</v>
      </c>
      <c r="X56" s="90">
        <f t="shared" si="507"/>
        <v>0.603277582715637</v>
      </c>
      <c r="Y56" s="90">
        <f t="shared" si="508"/>
        <v>0.605086845466156</v>
      </c>
      <c r="Z56" s="90">
        <f t="shared" si="509"/>
        <v>0.229994933071164</v>
      </c>
      <c r="AB56" s="89">
        <f t="shared" si="510"/>
        <v>0.112654748330347</v>
      </c>
      <c r="AC56" s="89">
        <f t="shared" si="511"/>
        <v>0.150287885021639</v>
      </c>
      <c r="AD56" s="89">
        <f t="shared" si="512"/>
        <v>0.102244729893571</v>
      </c>
      <c r="AE56" s="89">
        <f t="shared" si="513"/>
        <v>0.000183408577878104</v>
      </c>
      <c r="AF56" s="89">
        <f t="shared" si="514"/>
        <v>0.111098456675344</v>
      </c>
      <c r="AG56" s="89">
        <f t="shared" si="515"/>
        <v>0.0877365101611773</v>
      </c>
      <c r="AH56" s="89">
        <f t="shared" si="516"/>
        <v>0.0600212799213044</v>
      </c>
      <c r="AI56" s="89">
        <f t="shared" si="517"/>
        <v>0.102257035088379</v>
      </c>
      <c r="AJ56" s="89">
        <f t="shared" si="518"/>
        <v>0.103768721902547</v>
      </c>
      <c r="AK56" s="89">
        <f t="shared" si="519"/>
        <v>0.111993390781843</v>
      </c>
      <c r="AL56" s="89">
        <f t="shared" si="520"/>
        <v>0.0599977154797749</v>
      </c>
      <c r="AN56" s="89">
        <f t="shared" si="477"/>
        <v>-0.245973471208104</v>
      </c>
      <c r="AO56" s="89">
        <f t="shared" si="478"/>
        <v>-0.284825989056424</v>
      </c>
      <c r="AP56" s="89">
        <f t="shared" si="479"/>
        <v>-0.233157453360244</v>
      </c>
      <c r="AQ56" s="89">
        <f t="shared" si="480"/>
        <v>-0.00157800966367983</v>
      </c>
      <c r="AR56" s="89">
        <f t="shared" si="481"/>
        <v>-0.244120913226322</v>
      </c>
      <c r="AS56" s="89">
        <f t="shared" si="482"/>
        <v>-0.21349952928039</v>
      </c>
      <c r="AT56" s="89">
        <f t="shared" si="483"/>
        <v>-0.168843228469768</v>
      </c>
      <c r="AU56" s="89">
        <f t="shared" si="484"/>
        <v>-0.233173208019295</v>
      </c>
      <c r="AV56" s="89">
        <f t="shared" si="485"/>
        <v>-0.235097449641102</v>
      </c>
      <c r="AW56" s="89">
        <f t="shared" si="486"/>
        <v>-0.245188857410894</v>
      </c>
      <c r="AX56" s="89">
        <f t="shared" si="487"/>
        <v>-0.168800500188651</v>
      </c>
      <c r="AY56" s="89" t="s">
        <v>184</v>
      </c>
      <c r="AZ56" s="92">
        <v>0.26049795615013</v>
      </c>
      <c r="BA56" s="92">
        <v>0.633345720302242</v>
      </c>
      <c r="BB56" s="92">
        <v>0.106156323547628</v>
      </c>
      <c r="BC56" s="92">
        <v>0.0806878306878307</v>
      </c>
      <c r="BD56" s="92">
        <v>0.626984126984127</v>
      </c>
      <c r="BE56" s="92">
        <v>0.292328042328042</v>
      </c>
      <c r="BF56" s="92">
        <v>0.25</v>
      </c>
      <c r="BG56" s="92">
        <v>0.75</v>
      </c>
      <c r="BH56" s="92">
        <v>0.10958605664488</v>
      </c>
      <c r="BI56" s="92">
        <v>0.581263616557734</v>
      </c>
      <c r="BJ56" s="92">
        <v>0.309150326797386</v>
      </c>
      <c r="BL56" s="89">
        <f t="shared" si="522"/>
        <v>0.211048107773818</v>
      </c>
      <c r="BM56" s="89">
        <f t="shared" si="523"/>
        <v>0.340196122825971</v>
      </c>
      <c r="BN56" s="89">
        <f t="shared" si="524"/>
        <v>0.0989131090625498</v>
      </c>
      <c r="BO56" s="89">
        <f t="shared" si="525"/>
        <v>0.00033717664251917</v>
      </c>
      <c r="BP56" s="89">
        <f t="shared" si="526"/>
        <v>0.400233437851185</v>
      </c>
      <c r="BQ56" s="89">
        <f t="shared" si="527"/>
        <v>0.15808605538104</v>
      </c>
      <c r="BR56" s="89">
        <f t="shared" si="528"/>
        <v>0.0556158416868331</v>
      </c>
      <c r="BS56" s="89">
        <f t="shared" si="529"/>
        <v>0.240800216509946</v>
      </c>
      <c r="BT56" s="89">
        <f t="shared" si="530"/>
        <v>0.117054974129161</v>
      </c>
      <c r="BU56" s="89">
        <f t="shared" si="531"/>
        <v>0.266186440672293</v>
      </c>
      <c r="BV56" s="89">
        <f t="shared" si="532"/>
        <v>0.0841905333815241</v>
      </c>
      <c r="BX56" s="89">
        <f t="shared" si="490"/>
        <v>0.650157339662339</v>
      </c>
      <c r="BY56" s="89">
        <f t="shared" si="491"/>
        <v>0.558656669874744</v>
      </c>
      <c r="BZ56" s="89">
        <f t="shared" si="492"/>
        <v>0.296416058196779</v>
      </c>
      <c r="CA56" s="89">
        <f t="shared" si="493"/>
        <v>0.467431948182978</v>
      </c>
      <c r="CC56" s="89">
        <f t="shared" si="533"/>
        <v>0.127370664597233</v>
      </c>
      <c r="CD56" s="89">
        <f t="shared" si="534"/>
        <v>0.0771334437681988</v>
      </c>
      <c r="CE56" s="89">
        <f t="shared" si="535"/>
        <v>0.0903306959646485</v>
      </c>
      <c r="CF56" s="89">
        <f t="shared" si="536"/>
        <v>0.0952374045796209</v>
      </c>
      <c r="CH56" s="89">
        <f t="shared" si="494"/>
        <v>-0.262466847137331</v>
      </c>
      <c r="CI56" s="89">
        <f t="shared" si="495"/>
        <v>-0.197632722796416</v>
      </c>
      <c r="CJ56" s="89">
        <f t="shared" si="496"/>
        <v>-0.217180099898102</v>
      </c>
      <c r="CK56" s="89">
        <f t="shared" si="497"/>
        <v>-0.223939567340958</v>
      </c>
      <c r="CL56" s="89" t="s">
        <v>184</v>
      </c>
      <c r="CM56" s="92">
        <v>0.133389037433155</v>
      </c>
      <c r="CN56" s="92">
        <v>0.0936831550802139</v>
      </c>
      <c r="CO56" s="92">
        <v>0.293917112299465</v>
      </c>
      <c r="CP56" s="92">
        <v>0.479010695187166</v>
      </c>
      <c r="CR56" s="89">
        <f t="shared" si="538"/>
        <v>0.0673847553373626</v>
      </c>
      <c r="CS56" s="89">
        <f t="shared" si="539"/>
        <v>0.0444193448133547</v>
      </c>
      <c r="CT56" s="89">
        <f t="shared" si="540"/>
        <v>0.131522271929048</v>
      </c>
      <c r="CU56" s="89">
        <f t="shared" si="541"/>
        <v>0.174416118129244</v>
      </c>
      <c r="CV56" s="89">
        <f t="shared" si="542"/>
        <v>0.41774249020901</v>
      </c>
      <c r="CX56">
        <f t="shared" si="330"/>
        <v>0.0994535136332053</v>
      </c>
    </row>
    <row r="57" spans="1:102">
      <c r="A57" s="20" t="s">
        <v>125</v>
      </c>
      <c r="B57" s="21">
        <v>2017</v>
      </c>
      <c r="C57" s="20" t="s">
        <v>120</v>
      </c>
      <c r="D57">
        <v>21667</v>
      </c>
      <c r="E57">
        <v>3.3820557</v>
      </c>
      <c r="F57">
        <v>218244</v>
      </c>
      <c r="G57">
        <v>101</v>
      </c>
      <c r="H57">
        <v>1080</v>
      </c>
      <c r="I57">
        <v>13</v>
      </c>
      <c r="J57">
        <v>8122</v>
      </c>
      <c r="K57">
        <v>29.090725</v>
      </c>
      <c r="L57">
        <v>1060000</v>
      </c>
      <c r="M57">
        <v>8990</v>
      </c>
      <c r="N57">
        <v>123594</v>
      </c>
      <c r="P57" s="90">
        <f t="shared" si="499"/>
        <v>0.979189910979228</v>
      </c>
      <c r="Q57" s="90">
        <f t="shared" si="500"/>
        <v>0.126173407934173</v>
      </c>
      <c r="R57" s="90">
        <f t="shared" si="501"/>
        <v>0.658743987195148</v>
      </c>
      <c r="S57" s="90">
        <f t="shared" si="502"/>
        <v>0.712538461538462</v>
      </c>
      <c r="T57" s="90">
        <f t="shared" si="503"/>
        <v>0.981867346938776</v>
      </c>
      <c r="U57" s="90">
        <f t="shared" si="504"/>
        <v>0.751</v>
      </c>
      <c r="V57" s="91">
        <f t="shared" si="505"/>
        <v>0.150257910949314</v>
      </c>
      <c r="W57" s="91">
        <f t="shared" si="506"/>
        <v>0.488664755984998</v>
      </c>
      <c r="X57" s="90">
        <f t="shared" si="507"/>
        <v>0.904416374073455</v>
      </c>
      <c r="Y57" s="90">
        <f t="shared" si="508"/>
        <v>0.704065134099617</v>
      </c>
      <c r="Z57" s="90">
        <f t="shared" si="509"/>
        <v>0.340106103002344</v>
      </c>
      <c r="AB57" s="89">
        <f t="shared" si="510"/>
        <v>0.11198451159255</v>
      </c>
      <c r="AC57" s="89">
        <f t="shared" si="511"/>
        <v>0.0354965533522954</v>
      </c>
      <c r="AD57" s="89">
        <f t="shared" si="512"/>
        <v>0.101403442476786</v>
      </c>
      <c r="AE57" s="89">
        <f t="shared" si="513"/>
        <v>0.130685665914221</v>
      </c>
      <c r="AF57" s="89">
        <f t="shared" si="514"/>
        <v>0.111824795462997</v>
      </c>
      <c r="AG57" s="89">
        <f t="shared" si="515"/>
        <v>0.105255781359495</v>
      </c>
      <c r="AH57" s="89">
        <f t="shared" si="516"/>
        <v>0.0769419720636505</v>
      </c>
      <c r="AI57" s="89">
        <f t="shared" si="517"/>
        <v>0.10905244319709</v>
      </c>
      <c r="AJ57" s="89">
        <f t="shared" si="518"/>
        <v>0.155567078728294</v>
      </c>
      <c r="AK57" s="89">
        <f t="shared" si="519"/>
        <v>0.130312933242405</v>
      </c>
      <c r="AL57" s="89">
        <f t="shared" si="520"/>
        <v>0.0887219076020074</v>
      </c>
      <c r="AN57" s="89">
        <f t="shared" si="477"/>
        <v>-0.245178296902154</v>
      </c>
      <c r="AO57" s="89">
        <f t="shared" si="478"/>
        <v>-0.11849884248196</v>
      </c>
      <c r="AP57" s="89">
        <f t="shared" si="479"/>
        <v>-0.232076810045543</v>
      </c>
      <c r="AQ57" s="89">
        <f t="shared" si="480"/>
        <v>-0.265940146622446</v>
      </c>
      <c r="AR57" s="89">
        <f t="shared" si="481"/>
        <v>-0.244988217432623</v>
      </c>
      <c r="AS57" s="89">
        <f t="shared" si="482"/>
        <v>-0.236968853607323</v>
      </c>
      <c r="AT57" s="89">
        <f t="shared" si="483"/>
        <v>-0.197333364345429</v>
      </c>
      <c r="AU57" s="89">
        <f t="shared" si="484"/>
        <v>-0.241652185924945</v>
      </c>
      <c r="AV57" s="89">
        <f t="shared" si="485"/>
        <v>-0.289460282282337</v>
      </c>
      <c r="AW57" s="89">
        <f t="shared" si="486"/>
        <v>-0.265553851043861</v>
      </c>
      <c r="AX57" s="89">
        <f t="shared" si="487"/>
        <v>-0.214906501821076</v>
      </c>
      <c r="AY57" s="89" t="s">
        <v>185</v>
      </c>
      <c r="AZ57" s="89">
        <f t="shared" ref="AZ57:BJ57" si="549">AVERAGE(AZ55:AZ56)</f>
        <v>0.214251065844213</v>
      </c>
      <c r="BA57" s="89">
        <f t="shared" si="549"/>
        <v>0.636830330406569</v>
      </c>
      <c r="BB57" s="89">
        <f t="shared" si="549"/>
        <v>0.148918603749219</v>
      </c>
      <c r="BC57" s="89">
        <f t="shared" si="549"/>
        <v>0.33717664251917</v>
      </c>
      <c r="BD57" s="89">
        <f t="shared" si="549"/>
        <v>0.410289722686836</v>
      </c>
      <c r="BE57" s="89">
        <f t="shared" si="549"/>
        <v>0.252533634793993</v>
      </c>
      <c r="BF57" s="89">
        <f t="shared" si="549"/>
        <v>0.474481439621189</v>
      </c>
      <c r="BG57" s="89">
        <f t="shared" si="549"/>
        <v>0.525518560378811</v>
      </c>
      <c r="BH57" s="89">
        <f t="shared" si="549"/>
        <v>0.194031698645658</v>
      </c>
      <c r="BI57" s="89">
        <f t="shared" si="549"/>
        <v>0.439914439830905</v>
      </c>
      <c r="BJ57" s="89">
        <f t="shared" si="549"/>
        <v>0.366053861523437</v>
      </c>
      <c r="BL57" s="89">
        <f t="shared" si="522"/>
        <v>0.2097924820912</v>
      </c>
      <c r="BM57" s="89">
        <f t="shared" si="523"/>
        <v>0.0803510530632422</v>
      </c>
      <c r="BN57" s="89">
        <f t="shared" si="524"/>
        <v>0.0980992348012946</v>
      </c>
      <c r="BO57" s="89">
        <f t="shared" si="525"/>
        <v>0.240251326127313</v>
      </c>
      <c r="BP57" s="89">
        <f t="shared" si="526"/>
        <v>0.40285008149077</v>
      </c>
      <c r="BQ57" s="89">
        <f t="shared" si="527"/>
        <v>0.189652759730289</v>
      </c>
      <c r="BR57" s="89">
        <f t="shared" si="528"/>
        <v>0.071294589901703</v>
      </c>
      <c r="BS57" s="89">
        <f t="shared" si="529"/>
        <v>0.256802399073099</v>
      </c>
      <c r="BT57" s="89">
        <f t="shared" si="530"/>
        <v>0.175485445344419</v>
      </c>
      <c r="BU57" s="89">
        <f t="shared" si="531"/>
        <v>0.309728419071904</v>
      </c>
      <c r="BV57" s="89">
        <f t="shared" si="532"/>
        <v>0.124497152331696</v>
      </c>
      <c r="BX57" s="89">
        <f t="shared" si="490"/>
        <v>0.388242769955737</v>
      </c>
      <c r="BY57" s="89">
        <f t="shared" si="491"/>
        <v>0.832754167348372</v>
      </c>
      <c r="BZ57" s="89">
        <f t="shared" si="492"/>
        <v>0.328096988974802</v>
      </c>
      <c r="CA57" s="89">
        <f t="shared" si="493"/>
        <v>0.609711016748019</v>
      </c>
      <c r="CC57" s="89">
        <f t="shared" si="533"/>
        <v>0.0760596498995384</v>
      </c>
      <c r="CD57" s="89">
        <f t="shared" si="534"/>
        <v>0.114977946570119</v>
      </c>
      <c r="CE57" s="89">
        <f t="shared" si="535"/>
        <v>0.0999852354096297</v>
      </c>
      <c r="CF57" s="89">
        <f t="shared" si="536"/>
        <v>0.12422620020819</v>
      </c>
      <c r="CH57" s="89">
        <f t="shared" si="494"/>
        <v>-0.195947713138594</v>
      </c>
      <c r="CI57" s="89">
        <f t="shared" si="495"/>
        <v>-0.248699015967639</v>
      </c>
      <c r="CJ57" s="89">
        <f t="shared" si="496"/>
        <v>-0.230239276074065</v>
      </c>
      <c r="CK57" s="89">
        <f t="shared" si="497"/>
        <v>-0.259092521047797</v>
      </c>
      <c r="CL57" s="89" t="s">
        <v>185</v>
      </c>
      <c r="CM57" s="89">
        <f t="shared" ref="CM57:CP57" si="550">AVERAGE(CM55:CM56)</f>
        <v>0.103643766249504</v>
      </c>
      <c r="CN57" s="89">
        <f t="shared" si="550"/>
        <v>0.0795109898595034</v>
      </c>
      <c r="CO57" s="89">
        <f t="shared" si="550"/>
        <v>0.443708322447685</v>
      </c>
      <c r="CP57" s="89">
        <f t="shared" si="550"/>
        <v>0.373136921443308</v>
      </c>
      <c r="CR57" s="89">
        <f t="shared" si="538"/>
        <v>0.0402389428973522</v>
      </c>
      <c r="CS57" s="89">
        <f t="shared" si="539"/>
        <v>0.0662131081554956</v>
      </c>
      <c r="CT57" s="89">
        <f t="shared" si="540"/>
        <v>0.145579364578146</v>
      </c>
      <c r="CU57" s="89">
        <f t="shared" si="541"/>
        <v>0.227505691759425</v>
      </c>
      <c r="CV57" s="89">
        <f t="shared" si="542"/>
        <v>0.479537107390419</v>
      </c>
      <c r="CX57">
        <f t="shared" si="330"/>
        <v>0.105896236366821</v>
      </c>
    </row>
    <row r="58" spans="1:102">
      <c r="A58" s="20" t="s">
        <v>125</v>
      </c>
      <c r="B58" s="21">
        <v>2018</v>
      </c>
      <c r="C58" s="20" t="s">
        <v>120</v>
      </c>
      <c r="D58">
        <v>21441</v>
      </c>
      <c r="E58">
        <v>3.3080547</v>
      </c>
      <c r="F58">
        <v>239912</v>
      </c>
      <c r="G58">
        <v>102</v>
      </c>
      <c r="H58">
        <v>1085</v>
      </c>
      <c r="I58">
        <v>13</v>
      </c>
      <c r="J58">
        <v>8185</v>
      </c>
      <c r="K58">
        <v>25.717222</v>
      </c>
      <c r="L58">
        <v>1111990</v>
      </c>
      <c r="M58">
        <v>9610</v>
      </c>
      <c r="N58">
        <v>121740</v>
      </c>
      <c r="P58" s="90">
        <f t="shared" si="499"/>
        <v>0.962424332344214</v>
      </c>
      <c r="Q58" s="90">
        <f t="shared" si="500"/>
        <v>0.0844489386227818</v>
      </c>
      <c r="R58" s="90">
        <f t="shared" si="501"/>
        <v>0.772829324796765</v>
      </c>
      <c r="S58" s="90">
        <f t="shared" si="502"/>
        <v>0.731769230769231</v>
      </c>
      <c r="T58" s="90">
        <f t="shared" si="503"/>
        <v>0.988244897959184</v>
      </c>
      <c r="U58" s="90">
        <f t="shared" si="504"/>
        <v>0.751</v>
      </c>
      <c r="V58" s="91">
        <f t="shared" si="505"/>
        <v>0.132615793895267</v>
      </c>
      <c r="W58" s="91">
        <f t="shared" si="506"/>
        <v>0.659443187531156</v>
      </c>
      <c r="X58" s="90">
        <f t="shared" si="507"/>
        <v>1.001</v>
      </c>
      <c r="Y58" s="90">
        <f t="shared" si="508"/>
        <v>0.803043422733078</v>
      </c>
      <c r="Z58" s="90">
        <f t="shared" si="509"/>
        <v>0.305053543068895</v>
      </c>
      <c r="AB58" s="89">
        <f t="shared" si="510"/>
        <v>0.110067125481892</v>
      </c>
      <c r="AC58" s="89">
        <f t="shared" si="511"/>
        <v>0.023758146066184</v>
      </c>
      <c r="AD58" s="89">
        <f t="shared" si="512"/>
        <v>0.118965114679956</v>
      </c>
      <c r="AE58" s="89">
        <f t="shared" si="513"/>
        <v>0.134212753950339</v>
      </c>
      <c r="AF58" s="89">
        <f t="shared" si="514"/>
        <v>0.112551134250651</v>
      </c>
      <c r="AG58" s="89">
        <f t="shared" si="515"/>
        <v>0.105255781359495</v>
      </c>
      <c r="AH58" s="89">
        <f t="shared" si="516"/>
        <v>0.0679080432079912</v>
      </c>
      <c r="AI58" s="89">
        <f t="shared" si="517"/>
        <v>0.147164062619972</v>
      </c>
      <c r="AJ58" s="89">
        <f t="shared" si="518"/>
        <v>0.1721802593043</v>
      </c>
      <c r="AK58" s="89">
        <f t="shared" si="519"/>
        <v>0.148632475702968</v>
      </c>
      <c r="AL58" s="89">
        <f t="shared" si="520"/>
        <v>0.0795779082554038</v>
      </c>
      <c r="AN58" s="89">
        <f t="shared" si="477"/>
        <v>-0.242881258884311</v>
      </c>
      <c r="AO58" s="89">
        <f t="shared" si="478"/>
        <v>-0.088851423008616</v>
      </c>
      <c r="AP58" s="89">
        <f t="shared" si="479"/>
        <v>-0.253267804723657</v>
      </c>
      <c r="AQ58" s="89">
        <f t="shared" si="480"/>
        <v>-0.269543368890741</v>
      </c>
      <c r="AR58" s="89">
        <f t="shared" si="481"/>
        <v>-0.245850803796678</v>
      </c>
      <c r="AS58" s="89">
        <f t="shared" si="482"/>
        <v>-0.236968853607323</v>
      </c>
      <c r="AT58" s="89">
        <f t="shared" si="483"/>
        <v>-0.18264552698291</v>
      </c>
      <c r="AU58" s="89">
        <f t="shared" si="484"/>
        <v>-0.281996842599315</v>
      </c>
      <c r="AV58" s="89">
        <f t="shared" si="485"/>
        <v>-0.302901807631673</v>
      </c>
      <c r="AW58" s="89">
        <f t="shared" si="486"/>
        <v>-0.283334911583038</v>
      </c>
      <c r="AX58" s="89">
        <f t="shared" si="487"/>
        <v>-0.20141317860687</v>
      </c>
      <c r="BL58" s="89">
        <f t="shared" si="522"/>
        <v>0.206200438999153</v>
      </c>
      <c r="BM58" s="89">
        <f t="shared" si="523"/>
        <v>0.0537796454856302</v>
      </c>
      <c r="BN58" s="89">
        <f t="shared" si="524"/>
        <v>0.115088663985186</v>
      </c>
      <c r="BO58" s="89">
        <f t="shared" si="525"/>
        <v>0.246735492329605</v>
      </c>
      <c r="BP58" s="89">
        <f t="shared" si="526"/>
        <v>0.405466725130355</v>
      </c>
      <c r="BQ58" s="89">
        <f t="shared" si="527"/>
        <v>0.189652759730289</v>
      </c>
      <c r="BR58" s="89">
        <f t="shared" si="528"/>
        <v>0.0629237328039332</v>
      </c>
      <c r="BS58" s="89">
        <f t="shared" si="529"/>
        <v>0.346549634562987</v>
      </c>
      <c r="BT58" s="89">
        <f t="shared" si="530"/>
        <v>0.194225730344303</v>
      </c>
      <c r="BU58" s="89">
        <f t="shared" si="531"/>
        <v>0.353270397471514</v>
      </c>
      <c r="BV58" s="89">
        <f t="shared" si="532"/>
        <v>0.111666027411775</v>
      </c>
      <c r="BX58" s="89">
        <f t="shared" si="490"/>
        <v>0.375068748469969</v>
      </c>
      <c r="BY58" s="89">
        <f t="shared" si="491"/>
        <v>0.841854977190248</v>
      </c>
      <c r="BZ58" s="89">
        <f t="shared" si="492"/>
        <v>0.409473367366921</v>
      </c>
      <c r="CA58" s="89">
        <f t="shared" si="493"/>
        <v>0.659162155227593</v>
      </c>
      <c r="CC58" s="89">
        <f t="shared" si="533"/>
        <v>0.0734787609828157</v>
      </c>
      <c r="CD58" s="89">
        <f t="shared" si="534"/>
        <v>0.11623449078061</v>
      </c>
      <c r="CE58" s="89">
        <f t="shared" si="535"/>
        <v>0.124784110814561</v>
      </c>
      <c r="CF58" s="89">
        <f t="shared" si="536"/>
        <v>0.13430167344148</v>
      </c>
      <c r="CH58" s="89">
        <f t="shared" si="494"/>
        <v>-0.191835327781829</v>
      </c>
      <c r="CI58" s="89">
        <f t="shared" si="495"/>
        <v>-0.250153554417237</v>
      </c>
      <c r="CJ58" s="89">
        <f t="shared" si="496"/>
        <v>-0.259696966414832</v>
      </c>
      <c r="CK58" s="89">
        <f t="shared" si="497"/>
        <v>-0.269632999545035</v>
      </c>
      <c r="CR58" s="89">
        <f t="shared" si="538"/>
        <v>0.0388735376939153</v>
      </c>
      <c r="CS58" s="89">
        <f t="shared" si="539"/>
        <v>0.0669367225545463</v>
      </c>
      <c r="CT58" s="89">
        <f t="shared" si="540"/>
        <v>0.181686740921381</v>
      </c>
      <c r="CU58" s="89">
        <f t="shared" si="541"/>
        <v>0.24595773733356</v>
      </c>
      <c r="CV58" s="89">
        <f t="shared" si="542"/>
        <v>0.533454738503402</v>
      </c>
      <c r="CX58">
        <f t="shared" si="330"/>
        <v>0.124311731737964</v>
      </c>
    </row>
    <row r="59" spans="1:102">
      <c r="A59" s="20" t="s">
        <v>125</v>
      </c>
      <c r="B59" s="21">
        <v>2019</v>
      </c>
      <c r="C59" s="20" t="s">
        <v>120</v>
      </c>
      <c r="D59">
        <v>21215</v>
      </c>
      <c r="E59">
        <v>3.2340537</v>
      </c>
      <c r="F59">
        <v>261580</v>
      </c>
      <c r="G59">
        <v>105</v>
      </c>
      <c r="H59">
        <v>1090</v>
      </c>
      <c r="I59">
        <v>13</v>
      </c>
      <c r="J59">
        <v>7981</v>
      </c>
      <c r="K59">
        <v>22.343719</v>
      </c>
      <c r="L59">
        <v>1058650</v>
      </c>
      <c r="M59">
        <v>10230</v>
      </c>
      <c r="N59">
        <v>131880</v>
      </c>
      <c r="P59" s="90">
        <f t="shared" si="499"/>
        <v>0.945658753709199</v>
      </c>
      <c r="Q59" s="90">
        <f t="shared" si="500"/>
        <v>0.0427244693113909</v>
      </c>
      <c r="R59" s="90">
        <f t="shared" si="501"/>
        <v>0.886914662398383</v>
      </c>
      <c r="S59" s="90">
        <f t="shared" si="502"/>
        <v>0.789461538461538</v>
      </c>
      <c r="T59" s="90">
        <f t="shared" si="503"/>
        <v>0.994622448979592</v>
      </c>
      <c r="U59" s="90">
        <f t="shared" si="504"/>
        <v>0.751</v>
      </c>
      <c r="V59" s="91">
        <f t="shared" si="505"/>
        <v>0.189742649117894</v>
      </c>
      <c r="W59" s="91">
        <f t="shared" si="506"/>
        <v>0.830221619077313</v>
      </c>
      <c r="X59" s="90">
        <f t="shared" si="507"/>
        <v>0.901908432257705</v>
      </c>
      <c r="Y59" s="90">
        <f t="shared" si="508"/>
        <v>0.902021711366539</v>
      </c>
      <c r="Z59" s="90">
        <f t="shared" si="509"/>
        <v>0.496764955002647</v>
      </c>
      <c r="AB59" s="89">
        <f t="shared" si="510"/>
        <v>0.108149739371233</v>
      </c>
      <c r="AC59" s="89">
        <f t="shared" si="511"/>
        <v>0.0120197387800726</v>
      </c>
      <c r="AD59" s="89">
        <f t="shared" si="512"/>
        <v>0.136526786883126</v>
      </c>
      <c r="AE59" s="89">
        <f t="shared" si="513"/>
        <v>0.144794018058691</v>
      </c>
      <c r="AF59" s="89">
        <f t="shared" si="514"/>
        <v>0.113277473038304</v>
      </c>
      <c r="AG59" s="89">
        <f t="shared" si="515"/>
        <v>0.105255781359495</v>
      </c>
      <c r="AH59" s="89">
        <f t="shared" si="516"/>
        <v>0.0971607652167928</v>
      </c>
      <c r="AI59" s="89">
        <f t="shared" si="517"/>
        <v>0.185275682042853</v>
      </c>
      <c r="AJ59" s="89">
        <f t="shared" si="518"/>
        <v>0.155135692042823</v>
      </c>
      <c r="AK59" s="89">
        <f t="shared" si="519"/>
        <v>0.166952018163531</v>
      </c>
      <c r="AL59" s="89">
        <f t="shared" si="520"/>
        <v>0.129588778468219</v>
      </c>
      <c r="AN59" s="89">
        <f t="shared" si="477"/>
        <v>-0.240550818018493</v>
      </c>
      <c r="AO59" s="89">
        <f t="shared" si="478"/>
        <v>-0.0531417301813936</v>
      </c>
      <c r="AP59" s="89">
        <f t="shared" si="479"/>
        <v>-0.271856840393912</v>
      </c>
      <c r="AQ59" s="89">
        <f t="shared" si="480"/>
        <v>-0.279806202803217</v>
      </c>
      <c r="AR59" s="89">
        <f t="shared" si="481"/>
        <v>-0.24670870276509</v>
      </c>
      <c r="AS59" s="89">
        <f t="shared" si="482"/>
        <v>-0.236968853607323</v>
      </c>
      <c r="AT59" s="89">
        <f t="shared" si="483"/>
        <v>-0.226519471151945</v>
      </c>
      <c r="AU59" s="89">
        <f t="shared" si="484"/>
        <v>-0.312358197352872</v>
      </c>
      <c r="AV59" s="89">
        <f t="shared" si="485"/>
        <v>-0.289088398467822</v>
      </c>
      <c r="AW59" s="89">
        <f t="shared" si="486"/>
        <v>-0.298852263817236</v>
      </c>
      <c r="AX59" s="89">
        <f t="shared" si="487"/>
        <v>-0.264800295422357</v>
      </c>
      <c r="BL59" s="89">
        <f t="shared" si="522"/>
        <v>0.202608395907106</v>
      </c>
      <c r="BM59" s="89">
        <f t="shared" si="523"/>
        <v>0.0272082379080184</v>
      </c>
      <c r="BN59" s="89">
        <f t="shared" si="524"/>
        <v>0.132078093169077</v>
      </c>
      <c r="BO59" s="89">
        <f t="shared" si="525"/>
        <v>0.26618799093648</v>
      </c>
      <c r="BP59" s="89">
        <f t="shared" si="526"/>
        <v>0.408083368769939</v>
      </c>
      <c r="BQ59" s="89">
        <f t="shared" si="527"/>
        <v>0.189652759730289</v>
      </c>
      <c r="BR59" s="89">
        <f t="shared" si="528"/>
        <v>0.0900293653109965</v>
      </c>
      <c r="BS59" s="89">
        <f t="shared" si="529"/>
        <v>0.436296870052875</v>
      </c>
      <c r="BT59" s="89">
        <f t="shared" si="530"/>
        <v>0.174998825133804</v>
      </c>
      <c r="BU59" s="89">
        <f t="shared" si="531"/>
        <v>0.396812375871125</v>
      </c>
      <c r="BV59" s="89">
        <f t="shared" si="532"/>
        <v>0.181842730048236</v>
      </c>
      <c r="BX59" s="89">
        <f t="shared" si="490"/>
        <v>0.361894726984201</v>
      </c>
      <c r="BY59" s="89">
        <f t="shared" si="491"/>
        <v>0.863924119436708</v>
      </c>
      <c r="BZ59" s="89">
        <f t="shared" si="492"/>
        <v>0.526326235363871</v>
      </c>
      <c r="CA59" s="89">
        <f t="shared" si="493"/>
        <v>0.753653931053165</v>
      </c>
      <c r="CC59" s="89">
        <f t="shared" si="533"/>
        <v>0.070897872066093</v>
      </c>
      <c r="CD59" s="89">
        <f t="shared" si="534"/>
        <v>0.119281566085128</v>
      </c>
      <c r="CE59" s="89">
        <f t="shared" si="535"/>
        <v>0.160394195355333</v>
      </c>
      <c r="CF59" s="89">
        <f t="shared" si="536"/>
        <v>0.153553997803836</v>
      </c>
      <c r="CH59" s="89">
        <f t="shared" si="494"/>
        <v>-0.18763227189912</v>
      </c>
      <c r="CI59" s="89">
        <f t="shared" si="495"/>
        <v>-0.253624634107536</v>
      </c>
      <c r="CJ59" s="89">
        <f t="shared" si="496"/>
        <v>-0.293540748750292</v>
      </c>
      <c r="CK59" s="89">
        <f t="shared" si="497"/>
        <v>-0.287714585823468</v>
      </c>
      <c r="CR59" s="89">
        <f t="shared" si="538"/>
        <v>0.0375081324904785</v>
      </c>
      <c r="CS59" s="89">
        <f t="shared" si="539"/>
        <v>0.0686914618999125</v>
      </c>
      <c r="CT59" s="89">
        <f t="shared" si="540"/>
        <v>0.233535330953509</v>
      </c>
      <c r="CU59" s="89">
        <f t="shared" si="541"/>
        <v>0.281216107666825</v>
      </c>
      <c r="CV59" s="89">
        <f t="shared" si="542"/>
        <v>0.620951033010725</v>
      </c>
      <c r="CX59">
        <f t="shared" si="330"/>
        <v>0.151113396426711</v>
      </c>
    </row>
    <row r="60" spans="1:102">
      <c r="A60" s="20" t="s">
        <v>125</v>
      </c>
      <c r="B60" s="21">
        <v>2020</v>
      </c>
      <c r="C60" s="20" t="s">
        <v>120</v>
      </c>
      <c r="D60">
        <v>20989</v>
      </c>
      <c r="E60">
        <v>3.1600527</v>
      </c>
      <c r="F60">
        <v>283248</v>
      </c>
      <c r="G60">
        <v>116</v>
      </c>
      <c r="H60">
        <v>1095</v>
      </c>
      <c r="I60">
        <v>13</v>
      </c>
      <c r="J60">
        <v>8103</v>
      </c>
      <c r="K60">
        <v>18.970217</v>
      </c>
      <c r="L60">
        <v>880640</v>
      </c>
      <c r="M60">
        <v>10850</v>
      </c>
      <c r="N60">
        <v>150290</v>
      </c>
      <c r="P60" s="90">
        <f t="shared" si="499"/>
        <v>0.928893175074184</v>
      </c>
      <c r="Q60" s="90">
        <f t="shared" si="500"/>
        <v>0.001</v>
      </c>
      <c r="R60" s="90">
        <f t="shared" si="501"/>
        <v>1.001</v>
      </c>
      <c r="S60" s="90">
        <f t="shared" si="502"/>
        <v>1.001</v>
      </c>
      <c r="T60" s="90">
        <f t="shared" si="503"/>
        <v>1.001</v>
      </c>
      <c r="U60" s="90">
        <f t="shared" si="504"/>
        <v>0.751</v>
      </c>
      <c r="V60" s="91">
        <f t="shared" si="505"/>
        <v>0.155578549425931</v>
      </c>
      <c r="W60" s="91">
        <f t="shared" si="506"/>
        <v>1.001</v>
      </c>
      <c r="X60" s="90">
        <f t="shared" si="507"/>
        <v>0.571213082167605</v>
      </c>
      <c r="Y60" s="90">
        <f t="shared" si="508"/>
        <v>1.001</v>
      </c>
      <c r="Z60" s="90">
        <f t="shared" si="509"/>
        <v>0.844832715722605</v>
      </c>
      <c r="AB60" s="89">
        <f t="shared" si="510"/>
        <v>0.106232353260574</v>
      </c>
      <c r="AC60" s="89">
        <f t="shared" si="511"/>
        <v>0.000281331493961189</v>
      </c>
      <c r="AD60" s="89">
        <f t="shared" si="512"/>
        <v>0.154088459086296</v>
      </c>
      <c r="AE60" s="89">
        <f t="shared" si="513"/>
        <v>0.183591986455982</v>
      </c>
      <c r="AF60" s="89">
        <f t="shared" si="514"/>
        <v>0.114003811825958</v>
      </c>
      <c r="AG60" s="89">
        <f t="shared" si="515"/>
        <v>0.105255781359495</v>
      </c>
      <c r="AH60" s="89">
        <f t="shared" si="516"/>
        <v>0.0796664902899604</v>
      </c>
      <c r="AI60" s="89">
        <f t="shared" si="517"/>
        <v>0.223387290168392</v>
      </c>
      <c r="AJ60" s="89">
        <f t="shared" si="518"/>
        <v>0.0982533632423841</v>
      </c>
      <c r="AK60" s="89">
        <f t="shared" si="519"/>
        <v>0.185271560624094</v>
      </c>
      <c r="AL60" s="89">
        <f t="shared" si="520"/>
        <v>0.220387606931526</v>
      </c>
      <c r="AN60" s="89">
        <f t="shared" si="477"/>
        <v>-0.238186382044282</v>
      </c>
      <c r="AO60" s="89">
        <f t="shared" si="478"/>
        <v>-0.00230015979308693</v>
      </c>
      <c r="AP60" s="89">
        <f t="shared" si="479"/>
        <v>-0.28818061719965</v>
      </c>
      <c r="AQ60" s="89">
        <f t="shared" si="480"/>
        <v>-0.311195659471772</v>
      </c>
      <c r="AR60" s="89">
        <f t="shared" si="481"/>
        <v>-0.247561944394001</v>
      </c>
      <c r="AS60" s="89">
        <f t="shared" si="482"/>
        <v>-0.236968853607323</v>
      </c>
      <c r="AT60" s="89">
        <f t="shared" si="483"/>
        <v>-0.2015487500793</v>
      </c>
      <c r="AU60" s="89">
        <f t="shared" si="484"/>
        <v>-0.334823657134169</v>
      </c>
      <c r="AV60" s="89">
        <f t="shared" si="485"/>
        <v>-0.227968023003526</v>
      </c>
      <c r="AW60" s="89">
        <f t="shared" si="486"/>
        <v>-0.312355370383083</v>
      </c>
      <c r="AX60" s="89">
        <f t="shared" si="487"/>
        <v>-0.333307039399185</v>
      </c>
      <c r="BL60" s="89">
        <f t="shared" si="522"/>
        <v>0.199016352815059</v>
      </c>
      <c r="BM60" s="89">
        <f t="shared" si="523"/>
        <v>0.000636830330406569</v>
      </c>
      <c r="BN60" s="89">
        <f t="shared" si="524"/>
        <v>0.149067522352968</v>
      </c>
      <c r="BO60" s="89">
        <f t="shared" si="525"/>
        <v>0.337513819161689</v>
      </c>
      <c r="BP60" s="89">
        <f t="shared" si="526"/>
        <v>0.410700012409523</v>
      </c>
      <c r="BQ60" s="89">
        <f t="shared" si="527"/>
        <v>0.189652759730289</v>
      </c>
      <c r="BR60" s="89">
        <f t="shared" si="528"/>
        <v>0.0738191341057921</v>
      </c>
      <c r="BS60" s="89">
        <f t="shared" si="529"/>
        <v>0.52604407893919</v>
      </c>
      <c r="BT60" s="89">
        <f t="shared" si="530"/>
        <v>0.110833444621602</v>
      </c>
      <c r="BU60" s="89">
        <f t="shared" si="531"/>
        <v>0.440354354270735</v>
      </c>
      <c r="BV60" s="89">
        <f t="shared" si="532"/>
        <v>0.309254277931592</v>
      </c>
      <c r="BX60" s="89">
        <f t="shared" si="490"/>
        <v>0.348720705498434</v>
      </c>
      <c r="BY60" s="89">
        <f t="shared" si="491"/>
        <v>0.937866591301501</v>
      </c>
      <c r="BZ60" s="89">
        <f t="shared" si="492"/>
        <v>0.599863213044982</v>
      </c>
      <c r="CA60" s="89">
        <f t="shared" si="493"/>
        <v>0.860442076823929</v>
      </c>
      <c r="CC60" s="89">
        <f t="shared" si="533"/>
        <v>0.0683169831493703</v>
      </c>
      <c r="CD60" s="89">
        <f t="shared" si="534"/>
        <v>0.129490765765754</v>
      </c>
      <c r="CE60" s="89">
        <f t="shared" si="535"/>
        <v>0.182804068873932</v>
      </c>
      <c r="CF60" s="89">
        <f t="shared" si="536"/>
        <v>0.175311658748091</v>
      </c>
      <c r="CH60" s="89">
        <f t="shared" si="494"/>
        <v>-0.183335243385843</v>
      </c>
      <c r="CI60" s="89">
        <f t="shared" si="495"/>
        <v>-0.26469799296381</v>
      </c>
      <c r="CJ60" s="89">
        <f t="shared" si="496"/>
        <v>-0.310646332502119</v>
      </c>
      <c r="CK60" s="89">
        <f t="shared" si="497"/>
        <v>-0.305250903915698</v>
      </c>
      <c r="CR60" s="89">
        <f t="shared" si="538"/>
        <v>0.0361427272870417</v>
      </c>
      <c r="CS60" s="89">
        <f t="shared" si="539"/>
        <v>0.0745707010305407</v>
      </c>
      <c r="CT60" s="89">
        <f t="shared" si="540"/>
        <v>0.266164299958267</v>
      </c>
      <c r="CU60" s="89">
        <f t="shared" si="541"/>
        <v>0.321062707626367</v>
      </c>
      <c r="CV60" s="89">
        <f t="shared" si="542"/>
        <v>0.697940435902217</v>
      </c>
      <c r="CX60">
        <f t="shared" si="330"/>
        <v>0.170367500494404</v>
      </c>
    </row>
    <row r="61" spans="1:102">
      <c r="A61" s="20" t="s">
        <v>125</v>
      </c>
      <c r="B61" s="21">
        <v>2021</v>
      </c>
      <c r="C61" s="103" t="s">
        <v>120</v>
      </c>
      <c r="D61">
        <v>8481</v>
      </c>
      <c r="E61">
        <v>4.9336163</v>
      </c>
      <c r="F61">
        <v>93320</v>
      </c>
      <c r="G61">
        <v>116</v>
      </c>
      <c r="H61">
        <v>311</v>
      </c>
      <c r="I61">
        <v>7</v>
      </c>
      <c r="J61">
        <v>5084</v>
      </c>
      <c r="K61">
        <v>30.986267</v>
      </c>
      <c r="L61">
        <v>1002180</v>
      </c>
      <c r="M61">
        <v>4586</v>
      </c>
      <c r="N61">
        <v>158550</v>
      </c>
      <c r="P61" s="90">
        <f t="shared" si="499"/>
        <v>0.001</v>
      </c>
      <c r="Q61" s="90">
        <f t="shared" si="500"/>
        <v>1.001</v>
      </c>
      <c r="R61" s="90">
        <f t="shared" si="501"/>
        <v>0.001</v>
      </c>
      <c r="S61" s="90">
        <f t="shared" si="502"/>
        <v>1.001</v>
      </c>
      <c r="T61" s="90">
        <f t="shared" si="503"/>
        <v>0.001</v>
      </c>
      <c r="U61" s="90">
        <f t="shared" si="504"/>
        <v>0.001</v>
      </c>
      <c r="V61" s="91">
        <f t="shared" si="505"/>
        <v>1.001</v>
      </c>
      <c r="W61" s="91">
        <f t="shared" si="506"/>
        <v>0.392705840374172</v>
      </c>
      <c r="X61" s="90">
        <f t="shared" si="507"/>
        <v>0.797002154972227</v>
      </c>
      <c r="Y61" s="90">
        <f t="shared" si="508"/>
        <v>0.001</v>
      </c>
      <c r="Z61" s="90">
        <f t="shared" si="509"/>
        <v>1.001</v>
      </c>
      <c r="AB61" s="89">
        <f t="shared" si="510"/>
        <v>0.000114364445892382</v>
      </c>
      <c r="AC61" s="89">
        <f t="shared" si="511"/>
        <v>0.28161282545515</v>
      </c>
      <c r="AD61" s="89">
        <f t="shared" si="512"/>
        <v>0.000153934524561735</v>
      </c>
      <c r="AE61" s="89">
        <f t="shared" si="513"/>
        <v>0.183591986455982</v>
      </c>
      <c r="AF61" s="89">
        <f t="shared" si="514"/>
        <v>0.000113889921904054</v>
      </c>
      <c r="AG61" s="89">
        <f t="shared" si="515"/>
        <v>0.000140154169586545</v>
      </c>
      <c r="AH61" s="89">
        <f t="shared" si="516"/>
        <v>0.512578096881</v>
      </c>
      <c r="AI61" s="89">
        <f t="shared" si="517"/>
        <v>0.0876378556588286</v>
      </c>
      <c r="AJ61" s="89">
        <f t="shared" si="518"/>
        <v>0.137090946762441</v>
      </c>
      <c r="AK61" s="89">
        <f t="shared" si="519"/>
        <v>0.000185086474149944</v>
      </c>
      <c r="AL61" s="89">
        <f t="shared" si="520"/>
        <v>0.261126244797193</v>
      </c>
      <c r="AN61" s="89">
        <f t="shared" si="477"/>
        <v>-0.00103798547067494</v>
      </c>
      <c r="AO61" s="89">
        <f t="shared" si="478"/>
        <v>-0.356865999100283</v>
      </c>
      <c r="AP61" s="89">
        <f t="shared" si="479"/>
        <v>-0.00135138860674268</v>
      </c>
      <c r="AQ61" s="89">
        <f t="shared" si="480"/>
        <v>-0.311195659471772</v>
      </c>
      <c r="AR61" s="89">
        <f t="shared" si="481"/>
        <v>-0.0010341521720347</v>
      </c>
      <c r="AS61" s="89">
        <f t="shared" si="482"/>
        <v>-0.00124355536508913</v>
      </c>
      <c r="AT61" s="89">
        <f t="shared" si="483"/>
        <v>-0.342557067470194</v>
      </c>
      <c r="AU61" s="89">
        <f t="shared" si="484"/>
        <v>-0.21335806073756</v>
      </c>
      <c r="AV61" s="89">
        <f t="shared" si="485"/>
        <v>-0.272414891080943</v>
      </c>
      <c r="AW61" s="89">
        <f t="shared" si="486"/>
        <v>-0.00159076038992605</v>
      </c>
      <c r="AX61" s="89">
        <f t="shared" si="487"/>
        <v>-0.350627602592713</v>
      </c>
      <c r="AY61" s="89" t="s">
        <v>170</v>
      </c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L61" s="89">
        <f t="shared" si="522"/>
        <v>0.000214251065844213</v>
      </c>
      <c r="BM61" s="89">
        <f t="shared" si="523"/>
        <v>0.637467160736975</v>
      </c>
      <c r="BN61" s="89">
        <f t="shared" si="524"/>
        <v>0.000148918603749219</v>
      </c>
      <c r="BO61" s="89">
        <f t="shared" si="525"/>
        <v>0.337513819161689</v>
      </c>
      <c r="BP61" s="89">
        <f t="shared" si="526"/>
        <v>0.000410289722686836</v>
      </c>
      <c r="BQ61" s="89">
        <f t="shared" si="527"/>
        <v>0.000252533634793994</v>
      </c>
      <c r="BR61" s="89">
        <f t="shared" si="528"/>
        <v>0.47495592106081</v>
      </c>
      <c r="BS61" s="89">
        <f t="shared" si="529"/>
        <v>0.206374207885786</v>
      </c>
      <c r="BT61" s="89">
        <f t="shared" si="530"/>
        <v>0.154643681953511</v>
      </c>
      <c r="BU61" s="89">
        <f t="shared" si="531"/>
        <v>0.000439914439830905</v>
      </c>
      <c r="BV61" s="89">
        <f t="shared" si="532"/>
        <v>0.366419915384961</v>
      </c>
      <c r="BX61" s="89">
        <f t="shared" si="490"/>
        <v>0.637830330406569</v>
      </c>
      <c r="BY61" s="89">
        <f t="shared" si="491"/>
        <v>0.33817664251917</v>
      </c>
      <c r="BZ61" s="89">
        <f t="shared" si="492"/>
        <v>0.681330128946596</v>
      </c>
      <c r="CA61" s="89">
        <f t="shared" si="493"/>
        <v>0.521503511778302</v>
      </c>
      <c r="CC61" s="89">
        <f t="shared" si="533"/>
        <v>0.124955711684113</v>
      </c>
      <c r="CD61" s="89">
        <f t="shared" si="534"/>
        <v>0.0466918779387688</v>
      </c>
      <c r="CE61" s="89">
        <f t="shared" si="535"/>
        <v>0.207630534944137</v>
      </c>
      <c r="CF61" s="89">
        <f t="shared" si="536"/>
        <v>0.106254271095482</v>
      </c>
      <c r="CH61" s="89">
        <f t="shared" si="494"/>
        <v>-0.259882378215254</v>
      </c>
      <c r="CI61" s="89">
        <f t="shared" si="495"/>
        <v>-0.143072554307163</v>
      </c>
      <c r="CJ61" s="89">
        <f t="shared" si="496"/>
        <v>-0.326394173790922</v>
      </c>
      <c r="CK61" s="89">
        <f t="shared" si="497"/>
        <v>-0.238213604508533</v>
      </c>
      <c r="CL61" s="95"/>
      <c r="CM61" s="95">
        <f>SUM(CH62:CH71)</f>
        <v>-2.24730004853009</v>
      </c>
      <c r="CN61" s="95">
        <f>SUM(CI62:CI71)</f>
        <v>-2.16121316474145</v>
      </c>
      <c r="CO61" s="95">
        <f>SUM(CJ62:CJ71)</f>
        <v>-2.07427120955723</v>
      </c>
      <c r="CP61" s="95">
        <f>SUM(CK62:CK71)</f>
        <v>-2.10325933611286</v>
      </c>
      <c r="CR61" s="89">
        <f t="shared" si="538"/>
        <v>0.0661071376715021</v>
      </c>
      <c r="CS61" s="89">
        <f t="shared" si="539"/>
        <v>0.0268887595940626</v>
      </c>
      <c r="CT61" s="89">
        <f t="shared" si="540"/>
        <v>0.302311848547959</v>
      </c>
      <c r="CU61" s="89">
        <f t="shared" si="541"/>
        <v>0.19459221490683</v>
      </c>
      <c r="CV61" s="89">
        <f t="shared" si="542"/>
        <v>0.589899960720354</v>
      </c>
      <c r="CX61">
        <f t="shared" si="330"/>
        <v>0.130349676289166</v>
      </c>
    </row>
    <row r="62" s="80" customFormat="1" spans="1:102">
      <c r="A62" s="13" t="s">
        <v>126</v>
      </c>
      <c r="B62" s="14">
        <v>2012</v>
      </c>
      <c r="C62" s="13" t="s">
        <v>120</v>
      </c>
      <c r="D62" s="80">
        <v>8481</v>
      </c>
      <c r="E62" s="80">
        <v>4.9820776</v>
      </c>
      <c r="F62" s="80">
        <v>109728</v>
      </c>
      <c r="G62" s="80">
        <v>59</v>
      </c>
      <c r="H62" s="80">
        <v>314</v>
      </c>
      <c r="I62" s="80">
        <v>7</v>
      </c>
      <c r="J62" s="80">
        <v>5183</v>
      </c>
      <c r="K62" s="80">
        <v>30.104433</v>
      </c>
      <c r="L62" s="80">
        <v>510900</v>
      </c>
      <c r="M62" s="80">
        <v>5446</v>
      </c>
      <c r="N62" s="80">
        <v>52765</v>
      </c>
      <c r="P62" s="96">
        <f>(D62-MIN(D$62:D$71))/(MAX(D$62:D$71)-MIN(D$62:D$71))+0.001</f>
        <v>0.001</v>
      </c>
      <c r="Q62" s="96">
        <f>(E62-MIN(E$62:E$71))/(MAX(E$62:E$71)-MIN(E$62:E$71))+0.001</f>
        <v>0.961763273154879</v>
      </c>
      <c r="R62" s="96">
        <f>(F62-MIN(F$62:F$71))/(MAX(F$62:F$71)-MIN(F$62:F$71))+0.001</f>
        <v>0.526886366145782</v>
      </c>
      <c r="S62" s="96">
        <f t="shared" ref="S62:Z62" si="551">(G62-MIN(G$62:G$71))/(MAX(G$62:G$71)-MIN(G$62:G$71))+0.001</f>
        <v>0.607382978723404</v>
      </c>
      <c r="T62" s="96">
        <f t="shared" si="551"/>
        <v>0.926</v>
      </c>
      <c r="U62" s="96">
        <f t="shared" si="551"/>
        <v>1.001</v>
      </c>
      <c r="V62" s="97">
        <f>(MAX(J$62:J$71)-J62)/(MAX(J$62:J$71)-MIN(J$62:J$71))+0.001</f>
        <v>0.107223175965665</v>
      </c>
      <c r="W62" s="97">
        <f>(MAX(K$62:K$71)-K62)/(MAX(K$62:K$71)-MIN(K$62:K$71))+0.001</f>
        <v>0.001</v>
      </c>
      <c r="X62" s="96">
        <f t="shared" si="551"/>
        <v>0.001</v>
      </c>
      <c r="Y62" s="96">
        <f t="shared" si="551"/>
        <v>0.001</v>
      </c>
      <c r="Z62" s="96">
        <f t="shared" si="551"/>
        <v>0.001</v>
      </c>
      <c r="AB62" s="95">
        <f>P62/SUM(P$62:P$71)</f>
        <v>0.000147470264757363</v>
      </c>
      <c r="AC62" s="95">
        <f t="shared" ref="AC62:AL62" si="552">Q62/SUM(Q$62:Q$71)</f>
        <v>0.158338600781003</v>
      </c>
      <c r="AD62" s="95">
        <f t="shared" si="552"/>
        <v>0.0826371531872793</v>
      </c>
      <c r="AE62" s="95">
        <f t="shared" si="552"/>
        <v>0.186618291168203</v>
      </c>
      <c r="AF62" s="95">
        <f t="shared" si="552"/>
        <v>0.144744040640875</v>
      </c>
      <c r="AG62" s="95">
        <f t="shared" si="552"/>
        <v>0.249625935162095</v>
      </c>
      <c r="AH62" s="95">
        <f t="shared" si="552"/>
        <v>0.0169597034784262</v>
      </c>
      <c r="AI62" s="95">
        <f t="shared" si="552"/>
        <v>0.000197035296376665</v>
      </c>
      <c r="AJ62" s="95">
        <f t="shared" si="552"/>
        <v>0.000215974236490386</v>
      </c>
      <c r="AK62" s="95">
        <f t="shared" si="552"/>
        <v>0.000184087640807223</v>
      </c>
      <c r="AL62" s="95">
        <f t="shared" si="552"/>
        <v>0.000195237274034181</v>
      </c>
      <c r="AN62" s="89">
        <f t="shared" si="477"/>
        <v>-0.0013009655687513</v>
      </c>
      <c r="AO62" s="89">
        <f t="shared" si="478"/>
        <v>-0.291821128221168</v>
      </c>
      <c r="AP62" s="89">
        <f t="shared" si="479"/>
        <v>-0.206038875487933</v>
      </c>
      <c r="AQ62" s="89">
        <f t="shared" si="480"/>
        <v>-0.313274253969013</v>
      </c>
      <c r="AR62" s="89">
        <f t="shared" si="481"/>
        <v>-0.279759593078088</v>
      </c>
      <c r="AS62" s="89">
        <f t="shared" si="482"/>
        <v>-0.346428811153711</v>
      </c>
      <c r="AT62" s="89">
        <f t="shared" si="483"/>
        <v>-0.0691432717514422</v>
      </c>
      <c r="AU62" s="89">
        <f t="shared" si="484"/>
        <v>-0.00168113030533475</v>
      </c>
      <c r="AV62" s="89">
        <f t="shared" si="485"/>
        <v>-0.00182289845643143</v>
      </c>
      <c r="AW62" s="89">
        <f t="shared" si="486"/>
        <v>-0.00158317186290751</v>
      </c>
      <c r="AX62" s="89">
        <f t="shared" si="487"/>
        <v>-0.00166757914259797</v>
      </c>
      <c r="AZ62" s="95">
        <f t="shared" ref="AZ62:BJ62" si="553">SUM(AN62:AN71)</f>
        <v>-1.94838584742924</v>
      </c>
      <c r="BA62" s="95">
        <f t="shared" si="553"/>
        <v>-2.04142835482699</v>
      </c>
      <c r="BB62" s="95">
        <f t="shared" si="553"/>
        <v>-2.17843020164769</v>
      </c>
      <c r="BC62" s="95">
        <f t="shared" si="553"/>
        <v>-1.41229709941224</v>
      </c>
      <c r="BD62" s="95">
        <f t="shared" si="553"/>
        <v>-2.01629864080391</v>
      </c>
      <c r="BE62" s="95">
        <f t="shared" si="553"/>
        <v>-1.398129029932</v>
      </c>
      <c r="BF62" s="95">
        <f t="shared" si="553"/>
        <v>-2.09808326192987</v>
      </c>
      <c r="BG62" s="95">
        <f t="shared" si="553"/>
        <v>-2.03696583291642</v>
      </c>
      <c r="BH62" s="95">
        <f t="shared" si="553"/>
        <v>-2.10669475719656</v>
      </c>
      <c r="BI62" s="95">
        <f t="shared" si="553"/>
        <v>-2.08087620155372</v>
      </c>
      <c r="BJ62" s="95">
        <f t="shared" si="553"/>
        <v>-2.1027058818439</v>
      </c>
      <c r="BL62" s="95">
        <f>AZ$67*P62</f>
        <v>0.000369731085439168</v>
      </c>
      <c r="BM62" s="95">
        <f t="shared" ref="BM62:BV62" si="554">BA$67*Q62</f>
        <v>0.474386683254969</v>
      </c>
      <c r="BN62" s="95">
        <f t="shared" si="554"/>
        <v>0.0721950695521982</v>
      </c>
      <c r="BO62" s="95">
        <f t="shared" si="554"/>
        <v>0.154426803796325</v>
      </c>
      <c r="BP62" s="95">
        <f t="shared" si="554"/>
        <v>0.353988357239018</v>
      </c>
      <c r="BQ62" s="95">
        <f t="shared" si="554"/>
        <v>0.363837154463589</v>
      </c>
      <c r="BR62" s="95">
        <f t="shared" si="554"/>
        <v>0.0367238415679241</v>
      </c>
      <c r="BS62" s="95">
        <f t="shared" si="554"/>
        <v>0.000657500897197039</v>
      </c>
      <c r="BT62" s="95">
        <f t="shared" si="554"/>
        <v>0.000213414223508538</v>
      </c>
      <c r="BU62" s="95">
        <f t="shared" si="554"/>
        <v>0.000470159446538707</v>
      </c>
      <c r="BV62" s="95">
        <f t="shared" si="554"/>
        <v>0.000316426329952756</v>
      </c>
      <c r="BX62" s="89">
        <f t="shared" si="490"/>
        <v>0.546951483892606</v>
      </c>
      <c r="BY62" s="89">
        <f t="shared" si="491"/>
        <v>0.872252315498933</v>
      </c>
      <c r="BZ62" s="89">
        <f t="shared" si="492"/>
        <v>0.0373813424651212</v>
      </c>
      <c r="CA62" s="89">
        <f t="shared" si="493"/>
        <v>0.001</v>
      </c>
      <c r="CC62" s="95">
        <f>BX62/SUM(BX$62:BX$71)</f>
        <v>0.0857717843128541</v>
      </c>
      <c r="CD62" s="95">
        <f>BY62/SUM(BY$62:BY$71)</f>
        <v>0.184383323003487</v>
      </c>
      <c r="CE62" s="95">
        <f>BZ62/SUM(BZ$62:BZ$71)</f>
        <v>0.00679373109651547</v>
      </c>
      <c r="CF62" s="95">
        <f>CA62/SUM(CA$62:CA$71)</f>
        <v>0.000193690658143764</v>
      </c>
      <c r="CH62" s="89">
        <f t="shared" si="494"/>
        <v>-0.210661092940326</v>
      </c>
      <c r="CI62" s="89">
        <f t="shared" si="495"/>
        <v>-0.311743966585416</v>
      </c>
      <c r="CJ62" s="89">
        <f t="shared" si="496"/>
        <v>-0.0339126410988976</v>
      </c>
      <c r="CK62" s="89">
        <f t="shared" si="497"/>
        <v>-0.00165590951382243</v>
      </c>
      <c r="CL62" s="89" t="s">
        <v>181</v>
      </c>
      <c r="CM62" s="91">
        <f t="shared" ref="CM62:CP62" si="555">-1/LN(10)*CM61</f>
        <v>0.975990010257527</v>
      </c>
      <c r="CN62" s="91">
        <f t="shared" si="555"/>
        <v>0.938602951663874</v>
      </c>
      <c r="CO62" s="91">
        <f t="shared" si="555"/>
        <v>0.900844540281488</v>
      </c>
      <c r="CP62" s="91">
        <f t="shared" si="555"/>
        <v>0.913433923685312</v>
      </c>
      <c r="CR62" s="95">
        <f t="shared" si="538"/>
        <v>0.0566881117463844</v>
      </c>
      <c r="CS62" s="95">
        <f t="shared" si="539"/>
        <v>0.069353645012564</v>
      </c>
      <c r="CT62" s="95">
        <f t="shared" si="540"/>
        <v>0.0165864127560413</v>
      </c>
      <c r="CU62" s="95">
        <f t="shared" si="541"/>
        <v>0.000373136921443308</v>
      </c>
      <c r="CV62" s="89">
        <f t="shared" si="542"/>
        <v>0.143001306436433</v>
      </c>
      <c r="CW62" s="95">
        <f>AVERAGE(CV62:CV71)</f>
        <v>0.540494344426186</v>
      </c>
      <c r="CX62">
        <f t="shared" si="330"/>
        <v>0.0366372622512128</v>
      </c>
    </row>
    <row r="63" spans="1:102">
      <c r="A63" s="5" t="s">
        <v>126</v>
      </c>
      <c r="B63" s="6">
        <v>2013</v>
      </c>
      <c r="C63" s="5" t="s">
        <v>120</v>
      </c>
      <c r="D63">
        <v>8481</v>
      </c>
      <c r="E63">
        <v>4.220257</v>
      </c>
      <c r="F63">
        <v>116521</v>
      </c>
      <c r="G63">
        <v>2</v>
      </c>
      <c r="H63">
        <v>317</v>
      </c>
      <c r="I63">
        <v>7</v>
      </c>
      <c r="J63">
        <v>5282</v>
      </c>
      <c r="K63">
        <v>29.222599</v>
      </c>
      <c r="L63">
        <v>609500</v>
      </c>
      <c r="M63">
        <v>6306</v>
      </c>
      <c r="N63">
        <v>62040</v>
      </c>
      <c r="P63" s="90">
        <f t="shared" ref="P63:P71" si="556">(D63-MIN(D$62:D$71))/(MAX(D$62:D$71)-MIN(D$62:D$71))+0.001</f>
        <v>0.001</v>
      </c>
      <c r="Q63" s="90">
        <f t="shared" ref="Q63:Q71" si="557">(E63-MIN(E$62:E$71))/(MAX(E$62:E$71)-MIN(E$62:E$71))+0.001</f>
        <v>0.484008526794839</v>
      </c>
      <c r="R63" s="90">
        <f t="shared" ref="R63:R71" si="558">(F63-MIN(F$62:F$71))/(MAX(F$62:F$71)-MIN(F$62:F$71))+0.001</f>
        <v>0.56636242074861</v>
      </c>
      <c r="S63" s="90">
        <f t="shared" ref="S63:S71" si="559">(G63-MIN(G$62:G$71))/(MAX(G$62:G$71)-MIN(G$62:G$71))+0.001</f>
        <v>0.001</v>
      </c>
      <c r="T63" s="90">
        <f t="shared" ref="T63:T71" si="560">(H63-MIN(H$62:H$71))/(MAX(H$62:H$71)-MIN(H$62:H$71))+0.001</f>
        <v>0.9635</v>
      </c>
      <c r="U63" s="90">
        <f t="shared" ref="U63:U71" si="561">(I63-MIN(I$62:I$71))/(MAX(I$62:I$71)-MIN(I$62:I$71))+0.001</f>
        <v>1.001</v>
      </c>
      <c r="V63" s="91">
        <f t="shared" ref="V63:V71" si="562">(MAX(J$62:J$71)-J63)/(MAX(J$62:J$71)-MIN(J$62:J$71))+0.001</f>
        <v>0.001</v>
      </c>
      <c r="W63" s="91">
        <f t="shared" ref="W63:W71" si="563">(MAX(K$62:K$71)-K63)/(MAX(K$62:K$71)-MIN(K$62:K$71))+0.001</f>
        <v>0.0576824874000744</v>
      </c>
      <c r="X63" s="90">
        <f t="shared" ref="X63:X71" si="564">(L63-MIN(L$62:L$71))/(MAX(L$62:L$71)-MIN(L$62:L$71))+0.001</f>
        <v>0.21451234300563</v>
      </c>
      <c r="Y63" s="90">
        <f t="shared" ref="Y63:Y71" si="565">(M63-MIN(M$62:M$71))/(MAX(M$62:M$71)-MIN(M$62:M$71))+0.001</f>
        <v>0.150357415769364</v>
      </c>
      <c r="Z63" s="90">
        <f t="shared" ref="Z63:Z71" si="566">(N63-MIN(N$62:N$71))/(MAX(N$62:N$71)-MIN(N$62:N$71))+0.001</f>
        <v>0.351860601475317</v>
      </c>
      <c r="AB63" s="89">
        <f t="shared" ref="AB63:AB71" si="567">P63/SUM(P$62:P$71)</f>
        <v>0.000147470264757363</v>
      </c>
      <c r="AC63" s="89">
        <f t="shared" ref="AC63:AC71" si="568">Q63/SUM(Q$62:Q$71)</f>
        <v>0.0796840917488728</v>
      </c>
      <c r="AD63" s="89">
        <f t="shared" ref="AD63:AD71" si="569">R63/SUM(R$62:R$71)</f>
        <v>0.0888285997325875</v>
      </c>
      <c r="AE63" s="89">
        <f t="shared" ref="AE63:AE71" si="570">S63/SUM(S$62:S$71)</f>
        <v>0.000307249787540041</v>
      </c>
      <c r="AF63" s="89">
        <f t="shared" ref="AF63:AF71" si="571">T63/SUM(T$62:T$71)</f>
        <v>0.150605705353654</v>
      </c>
      <c r="AG63" s="89">
        <f t="shared" ref="AG63:AG71" si="572">U63/SUM(U$62:U$71)</f>
        <v>0.249625935162095</v>
      </c>
      <c r="AH63" s="89">
        <f t="shared" ref="AH63:AH71" si="573">V63/SUM(V$62:V$71)</f>
        <v>0.000158171993374426</v>
      </c>
      <c r="AI63" s="89">
        <f t="shared" ref="AI63:AI71" si="574">W63/SUM(W$62:W$71)</f>
        <v>0.0113654860006169</v>
      </c>
      <c r="AJ63" s="89">
        <f t="shared" ref="AJ63:AJ71" si="575">X63/SUM(X$62:X$71)</f>
        <v>0.0463291394984048</v>
      </c>
      <c r="AK63" s="89">
        <f t="shared" ref="AK63:AK71" si="576">Y63/SUM(Y$62:Y$71)</f>
        <v>0.0276789419468531</v>
      </c>
      <c r="AL63" s="89">
        <f t="shared" ref="AL63:AL71" si="577">Z63/SUM(Z$62:Z$71)</f>
        <v>0.0686963046720682</v>
      </c>
      <c r="AN63" s="89">
        <f t="shared" si="477"/>
        <v>-0.0013009655687513</v>
      </c>
      <c r="AO63" s="89">
        <f t="shared" si="478"/>
        <v>-0.201575676716657</v>
      </c>
      <c r="AP63" s="89">
        <f t="shared" si="479"/>
        <v>-0.215058180411427</v>
      </c>
      <c r="AQ63" s="89">
        <f t="shared" si="480"/>
        <v>-0.0024849900408403</v>
      </c>
      <c r="AR63" s="89">
        <f t="shared" si="481"/>
        <v>-0.285110166823442</v>
      </c>
      <c r="AS63" s="89">
        <f t="shared" si="482"/>
        <v>-0.346428811153711</v>
      </c>
      <c r="AT63" s="89">
        <f t="shared" si="483"/>
        <v>-0.00138429400946378</v>
      </c>
      <c r="AU63" s="89">
        <f t="shared" si="484"/>
        <v>-0.0508852590974954</v>
      </c>
      <c r="AV63" s="89">
        <f t="shared" si="485"/>
        <v>-0.14232238236304</v>
      </c>
      <c r="AW63" s="89">
        <f t="shared" si="486"/>
        <v>-0.099286672451598</v>
      </c>
      <c r="AX63" s="89">
        <f t="shared" si="487"/>
        <v>-0.183972816796966</v>
      </c>
      <c r="AY63" s="89" t="s">
        <v>181</v>
      </c>
      <c r="AZ63" s="91">
        <f t="shared" ref="AZ63:BJ63" si="578">-1/LN(10)*AZ62</f>
        <v>0.84617322215691</v>
      </c>
      <c r="BA63" s="91">
        <f t="shared" si="578"/>
        <v>0.886581069702196</v>
      </c>
      <c r="BB63" s="91">
        <f t="shared" si="578"/>
        <v>0.94608021578698</v>
      </c>
      <c r="BC63" s="91">
        <f t="shared" si="578"/>
        <v>0.613352837082703</v>
      </c>
      <c r="BD63" s="91">
        <f t="shared" si="578"/>
        <v>0.875667373570163</v>
      </c>
      <c r="BE63" s="91">
        <f t="shared" si="578"/>
        <v>0.607199722688214</v>
      </c>
      <c r="BF63" s="91">
        <f t="shared" si="578"/>
        <v>0.911185983229715</v>
      </c>
      <c r="BG63" s="91">
        <f t="shared" si="578"/>
        <v>0.884643021061065</v>
      </c>
      <c r="BH63" s="91">
        <f t="shared" si="578"/>
        <v>0.914925908104978</v>
      </c>
      <c r="BI63" s="91">
        <f t="shared" si="578"/>
        <v>0.903713051858579</v>
      </c>
      <c r="BJ63" s="91">
        <f t="shared" si="578"/>
        <v>0.913193561550319</v>
      </c>
      <c r="BL63" s="89">
        <f t="shared" ref="BL63:BL71" si="579">AZ$67*P63</f>
        <v>0.000369731085439168</v>
      </c>
      <c r="BM63" s="89">
        <f t="shared" ref="BM63:BM71" si="580">BA$67*Q63</f>
        <v>0.238735670307045</v>
      </c>
      <c r="BN63" s="89">
        <f t="shared" ref="BN63:BN71" si="581">BB$67*R63</f>
        <v>0.077604160944229</v>
      </c>
      <c r="BO63" s="89">
        <f t="shared" ref="BO63:BO71" si="582">BC$67*S63</f>
        <v>0.000254249475546548</v>
      </c>
      <c r="BP63" s="89">
        <f t="shared" ref="BP63:BP71" si="583">BD$67*T63</f>
        <v>0.368323738876667</v>
      </c>
      <c r="BQ63" s="89">
        <f t="shared" ref="BQ63:BQ71" si="584">BE$67*U63</f>
        <v>0.363837154463589</v>
      </c>
      <c r="BR63" s="89">
        <f t="shared" ref="BR63:BR71" si="585">BF$67*V63</f>
        <v>0.00034249910280296</v>
      </c>
      <c r="BS63" s="89">
        <f t="shared" ref="BS63:BS71" si="586">BG$67*W63</f>
        <v>0.0379262872181058</v>
      </c>
      <c r="BT63" s="89">
        <f t="shared" ref="BT63:BT71" si="587">BH$67*X63</f>
        <v>0.0457799851155436</v>
      </c>
      <c r="BU63" s="89">
        <f t="shared" ref="BU63:BU71" si="588">BI$67*Y63</f>
        <v>0.0706919593811145</v>
      </c>
      <c r="BV63" s="89">
        <f t="shared" ref="BV63:BV71" si="589">BJ$67*Z63</f>
        <v>0.111337958779804</v>
      </c>
      <c r="BX63" s="89">
        <f t="shared" si="490"/>
        <v>0.316709562336713</v>
      </c>
      <c r="BY63" s="89">
        <f t="shared" si="491"/>
        <v>0.732415142815803</v>
      </c>
      <c r="BZ63" s="89">
        <f t="shared" si="492"/>
        <v>0.0382687863209088</v>
      </c>
      <c r="CA63" s="89">
        <f t="shared" si="493"/>
        <v>0.227809903276462</v>
      </c>
      <c r="CC63" s="89">
        <f t="shared" ref="CC63:CC71" si="590">BX63/SUM(BX$62:BX$71)</f>
        <v>0.0496657291744303</v>
      </c>
      <c r="CD63" s="89">
        <f t="shared" ref="CD63:CD71" si="591">BY63/SUM(BY$62:BY$71)</f>
        <v>0.154823478769678</v>
      </c>
      <c r="CE63" s="89">
        <f t="shared" ref="CE63:CE71" si="592">BZ63/SUM(BZ$62:BZ$71)</f>
        <v>0.00695501623294687</v>
      </c>
      <c r="CF63" s="89">
        <f t="shared" ref="CF63:CF71" si="593">CA63/SUM(CA$62:CA$71)</f>
        <v>0.044124650097285</v>
      </c>
      <c r="CH63" s="89">
        <f t="shared" si="494"/>
        <v>-0.14911837873477</v>
      </c>
      <c r="CI63" s="89">
        <f t="shared" si="495"/>
        <v>-0.288818501942651</v>
      </c>
      <c r="CJ63" s="89">
        <f t="shared" si="496"/>
        <v>-0.0345545523419289</v>
      </c>
      <c r="CK63" s="89">
        <f t="shared" si="497"/>
        <v>-0.137701414649388</v>
      </c>
      <c r="CL63" s="91" t="s">
        <v>182</v>
      </c>
      <c r="CM63" s="89">
        <f t="shared" ref="CM63:CP63" si="594">1-CM62</f>
        <v>0.0240099897424733</v>
      </c>
      <c r="CN63" s="89">
        <f t="shared" si="594"/>
        <v>0.0613970483361257</v>
      </c>
      <c r="CO63" s="89">
        <f t="shared" si="594"/>
        <v>0.0991554597185116</v>
      </c>
      <c r="CP63" s="89">
        <f t="shared" si="594"/>
        <v>0.0865660763146883</v>
      </c>
      <c r="CR63" s="89">
        <f t="shared" ref="CR63:CR71" si="595">CM$57*BX63</f>
        <v>0.0328249718478089</v>
      </c>
      <c r="CS63" s="89">
        <f t="shared" ref="CS63:CS71" si="596">CN$57*BY63</f>
        <v>0.058235052993374</v>
      </c>
      <c r="CT63" s="89">
        <f t="shared" ref="CT63:CT71" si="597">CO$57*BZ63</f>
        <v>0.0169801789805594</v>
      </c>
      <c r="CU63" s="89">
        <f t="shared" ref="CU63:CU71" si="598">CP$57*CA63</f>
        <v>0.0850042859828767</v>
      </c>
      <c r="CV63" s="89">
        <f t="shared" si="542"/>
        <v>0.193044489804619</v>
      </c>
      <c r="CX63">
        <f t="shared" si="330"/>
        <v>0.0455300124205914</v>
      </c>
    </row>
    <row r="64" spans="1:102">
      <c r="A64" s="5" t="s">
        <v>126</v>
      </c>
      <c r="B64" s="6">
        <v>2014</v>
      </c>
      <c r="C64" s="5" t="s">
        <v>120</v>
      </c>
      <c r="D64">
        <v>8481</v>
      </c>
      <c r="E64">
        <v>4.8279684</v>
      </c>
      <c r="F64">
        <v>126000</v>
      </c>
      <c r="G64">
        <v>2</v>
      </c>
      <c r="H64">
        <v>320</v>
      </c>
      <c r="I64">
        <v>7</v>
      </c>
      <c r="J64">
        <v>4904</v>
      </c>
      <c r="K64">
        <v>26.678879</v>
      </c>
      <c r="L64">
        <v>641800</v>
      </c>
      <c r="M64">
        <v>7168</v>
      </c>
      <c r="N64">
        <v>60580</v>
      </c>
      <c r="P64" s="90">
        <f t="shared" si="556"/>
        <v>0.001</v>
      </c>
      <c r="Q64" s="90">
        <f t="shared" si="557"/>
        <v>0.86511794516329</v>
      </c>
      <c r="R64" s="90">
        <f t="shared" si="558"/>
        <v>0.621447585120788</v>
      </c>
      <c r="S64" s="90">
        <f t="shared" si="559"/>
        <v>0.001</v>
      </c>
      <c r="T64" s="90">
        <f t="shared" si="560"/>
        <v>1.001</v>
      </c>
      <c r="U64" s="90">
        <f t="shared" si="561"/>
        <v>1.001</v>
      </c>
      <c r="V64" s="91">
        <f t="shared" si="562"/>
        <v>0.406579399141631</v>
      </c>
      <c r="W64" s="91">
        <f t="shared" si="563"/>
        <v>0.22118761064245</v>
      </c>
      <c r="X64" s="90">
        <f t="shared" si="564"/>
        <v>0.28445604157644</v>
      </c>
      <c r="Y64" s="90">
        <f t="shared" si="565"/>
        <v>0.300062174366099</v>
      </c>
      <c r="Z64" s="90">
        <f t="shared" si="566"/>
        <v>0.29663079250993</v>
      </c>
      <c r="AB64" s="89">
        <f t="shared" si="567"/>
        <v>0.000147470264757363</v>
      </c>
      <c r="AC64" s="89">
        <f t="shared" si="568"/>
        <v>0.142427527408435</v>
      </c>
      <c r="AD64" s="89">
        <f t="shared" si="569"/>
        <v>0.0974681878089862</v>
      </c>
      <c r="AE64" s="89">
        <f t="shared" si="570"/>
        <v>0.000307249787540041</v>
      </c>
      <c r="AF64" s="89">
        <f t="shared" si="571"/>
        <v>0.156467370066432</v>
      </c>
      <c r="AG64" s="89">
        <f t="shared" si="572"/>
        <v>0.249625935162095</v>
      </c>
      <c r="AH64" s="89">
        <f t="shared" si="573"/>
        <v>0.0643094740272083</v>
      </c>
      <c r="AI64" s="89">
        <f t="shared" si="574"/>
        <v>0.0435817664177814</v>
      </c>
      <c r="AJ64" s="89">
        <f t="shared" si="575"/>
        <v>0.0614351763945491</v>
      </c>
      <c r="AK64" s="89">
        <f t="shared" si="576"/>
        <v>0.0552377377745409</v>
      </c>
      <c r="AL64" s="89">
        <f t="shared" si="577"/>
        <v>0.0579133873242375</v>
      </c>
      <c r="AN64" s="89">
        <f t="shared" si="477"/>
        <v>-0.0013009655687513</v>
      </c>
      <c r="AO64" s="89">
        <f t="shared" si="478"/>
        <v>-0.277580139896075</v>
      </c>
      <c r="AP64" s="89">
        <f t="shared" si="479"/>
        <v>-0.226928284154266</v>
      </c>
      <c r="AQ64" s="89">
        <f t="shared" si="480"/>
        <v>-0.0024849900408403</v>
      </c>
      <c r="AR64" s="89">
        <f t="shared" si="481"/>
        <v>-0.29023254341656</v>
      </c>
      <c r="AS64" s="89">
        <f t="shared" si="482"/>
        <v>-0.346428811153711</v>
      </c>
      <c r="AT64" s="89">
        <f t="shared" si="483"/>
        <v>-0.176468304008691</v>
      </c>
      <c r="AU64" s="89">
        <f t="shared" si="484"/>
        <v>-0.136546747868281</v>
      </c>
      <c r="AV64" s="89">
        <f t="shared" si="485"/>
        <v>-0.171390178074364</v>
      </c>
      <c r="AW64" s="89">
        <f t="shared" si="486"/>
        <v>-0.159974504202851</v>
      </c>
      <c r="AX64" s="89">
        <f t="shared" si="487"/>
        <v>-0.164984046208211</v>
      </c>
      <c r="AY64" s="91" t="s">
        <v>182</v>
      </c>
      <c r="AZ64" s="89">
        <f t="shared" ref="AZ64:BJ64" si="599">1-AZ63</f>
        <v>0.15382677784309</v>
      </c>
      <c r="BA64" s="89">
        <f t="shared" si="599"/>
        <v>0.113418930297804</v>
      </c>
      <c r="BB64" s="89">
        <f t="shared" si="599"/>
        <v>0.0539197842130203</v>
      </c>
      <c r="BC64" s="89">
        <f t="shared" si="599"/>
        <v>0.386647162917297</v>
      </c>
      <c r="BD64" s="89">
        <f t="shared" si="599"/>
        <v>0.124332626429837</v>
      </c>
      <c r="BE64" s="89">
        <f t="shared" si="599"/>
        <v>0.392800277311786</v>
      </c>
      <c r="BF64" s="89">
        <f t="shared" si="599"/>
        <v>0.0888140167702846</v>
      </c>
      <c r="BG64" s="89">
        <f t="shared" si="599"/>
        <v>0.115356978938935</v>
      </c>
      <c r="BH64" s="89">
        <f t="shared" si="599"/>
        <v>0.0850740918950221</v>
      </c>
      <c r="BI64" s="89">
        <f t="shared" si="599"/>
        <v>0.0962869481414206</v>
      </c>
      <c r="BJ64" s="89">
        <f t="shared" si="599"/>
        <v>0.0868064384496813</v>
      </c>
      <c r="BL64" s="89">
        <f t="shared" si="579"/>
        <v>0.000369731085439168</v>
      </c>
      <c r="BM64" s="89">
        <f t="shared" si="580"/>
        <v>0.426716681833906</v>
      </c>
      <c r="BN64" s="89">
        <f t="shared" si="581"/>
        <v>0.0851520451345808</v>
      </c>
      <c r="BO64" s="89">
        <f t="shared" si="582"/>
        <v>0.000254249475546548</v>
      </c>
      <c r="BP64" s="89">
        <f t="shared" si="583"/>
        <v>0.382659120514317</v>
      </c>
      <c r="BQ64" s="89">
        <f t="shared" si="584"/>
        <v>0.363837154463589</v>
      </c>
      <c r="BR64" s="89">
        <f t="shared" si="585"/>
        <v>0.139253079424175</v>
      </c>
      <c r="BS64" s="89">
        <f t="shared" si="586"/>
        <v>0.14543105244628</v>
      </c>
      <c r="BT64" s="89">
        <f t="shared" si="587"/>
        <v>0.0607069652353482</v>
      </c>
      <c r="BU64" s="89">
        <f t="shared" si="588"/>
        <v>0.141077065827166</v>
      </c>
      <c r="BV64" s="89">
        <f t="shared" si="589"/>
        <v>0.0938617930248946</v>
      </c>
      <c r="BX64" s="89">
        <f t="shared" si="490"/>
        <v>0.512238458053927</v>
      </c>
      <c r="BY64" s="89">
        <f t="shared" si="491"/>
        <v>0.746750524453452</v>
      </c>
      <c r="BZ64" s="89">
        <f t="shared" si="492"/>
        <v>0.284684131870455</v>
      </c>
      <c r="CA64" s="89">
        <f t="shared" si="493"/>
        <v>0.295645824087409</v>
      </c>
      <c r="CC64" s="89">
        <f t="shared" si="590"/>
        <v>0.080328160421587</v>
      </c>
      <c r="CD64" s="89">
        <f t="shared" si="591"/>
        <v>0.15785380067987</v>
      </c>
      <c r="CE64" s="89">
        <f t="shared" si="592"/>
        <v>0.0517388438143283</v>
      </c>
      <c r="CF64" s="89">
        <f t="shared" si="593"/>
        <v>0.0572638342449456</v>
      </c>
      <c r="CH64" s="89">
        <f t="shared" si="494"/>
        <v>-0.202558303160327</v>
      </c>
      <c r="CI64" s="89">
        <f t="shared" si="495"/>
        <v>-0.291411689346682</v>
      </c>
      <c r="CJ64" s="89">
        <f t="shared" si="496"/>
        <v>-0.153226989150103</v>
      </c>
      <c r="CK64" s="89">
        <f t="shared" si="497"/>
        <v>-0.163779491749202</v>
      </c>
      <c r="CL64" s="91" t="s">
        <v>183</v>
      </c>
      <c r="CM64" s="89">
        <f t="shared" ref="CM64:CP64" si="600">CM63/(4-SUM($CM62:$CP62))</f>
        <v>0.0885557334601436</v>
      </c>
      <c r="CN64" s="89">
        <f t="shared" si="600"/>
        <v>0.226449936297783</v>
      </c>
      <c r="CO64" s="89">
        <f t="shared" si="600"/>
        <v>0.365713794805062</v>
      </c>
      <c r="CP64" s="89">
        <f t="shared" si="600"/>
        <v>0.31928053543701</v>
      </c>
      <c r="CR64" s="89">
        <f t="shared" si="595"/>
        <v>0.0530903230105473</v>
      </c>
      <c r="CS64" s="89">
        <f t="shared" si="596"/>
        <v>0.0593748733773973</v>
      </c>
      <c r="CT64" s="89">
        <f t="shared" si="597"/>
        <v>0.126316718579715</v>
      </c>
      <c r="CU64" s="89">
        <f t="shared" si="598"/>
        <v>0.110316372637546</v>
      </c>
      <c r="CV64" s="89">
        <f t="shared" si="542"/>
        <v>0.349098287605206</v>
      </c>
      <c r="CX64">
        <f t="shared" si="330"/>
        <v>0.0848456230074716</v>
      </c>
    </row>
    <row r="65" spans="1:102">
      <c r="A65" s="5" t="s">
        <v>126</v>
      </c>
      <c r="B65" s="6">
        <v>2015</v>
      </c>
      <c r="C65" s="5" t="s">
        <v>120</v>
      </c>
      <c r="D65">
        <v>8667</v>
      </c>
      <c r="E65">
        <v>4.7825084</v>
      </c>
      <c r="F65">
        <v>131341</v>
      </c>
      <c r="G65">
        <v>2</v>
      </c>
      <c r="H65">
        <v>320</v>
      </c>
      <c r="I65">
        <v>7</v>
      </c>
      <c r="J65">
        <v>4712</v>
      </c>
      <c r="K65">
        <v>25.020555</v>
      </c>
      <c r="L65">
        <v>661700</v>
      </c>
      <c r="M65">
        <v>7622</v>
      </c>
      <c r="N65">
        <v>63000</v>
      </c>
      <c r="P65" s="90">
        <f t="shared" si="556"/>
        <v>0.870158878504673</v>
      </c>
      <c r="Q65" s="90">
        <f t="shared" si="557"/>
        <v>0.836608961854717</v>
      </c>
      <c r="R65" s="90">
        <f t="shared" si="558"/>
        <v>0.652485654844577</v>
      </c>
      <c r="S65" s="90">
        <f t="shared" si="559"/>
        <v>0.001</v>
      </c>
      <c r="T65" s="90">
        <f t="shared" si="560"/>
        <v>1.001</v>
      </c>
      <c r="U65" s="90">
        <f t="shared" si="561"/>
        <v>1.001</v>
      </c>
      <c r="V65" s="91">
        <f t="shared" si="562"/>
        <v>0.612587982832618</v>
      </c>
      <c r="W65" s="91">
        <f t="shared" si="563"/>
        <v>0.32778128840407</v>
      </c>
      <c r="X65" s="90">
        <f t="shared" si="564"/>
        <v>0.327548289302728</v>
      </c>
      <c r="Y65" s="90">
        <f t="shared" si="565"/>
        <v>0.378908996179229</v>
      </c>
      <c r="Z65" s="90">
        <f t="shared" si="566"/>
        <v>0.388176092301872</v>
      </c>
      <c r="AB65" s="89">
        <f t="shared" si="567"/>
        <v>0.128322560194054</v>
      </c>
      <c r="AC65" s="89">
        <f t="shared" si="568"/>
        <v>0.137733989348948</v>
      </c>
      <c r="AD65" s="89">
        <f t="shared" si="569"/>
        <v>0.102336216073154</v>
      </c>
      <c r="AE65" s="89">
        <f t="shared" si="570"/>
        <v>0.000307249787540041</v>
      </c>
      <c r="AF65" s="89">
        <f t="shared" si="571"/>
        <v>0.156467370066432</v>
      </c>
      <c r="AG65" s="89">
        <f t="shared" si="572"/>
        <v>0.249625935162095</v>
      </c>
      <c r="AH65" s="89">
        <f t="shared" si="573"/>
        <v>0.0968942623618541</v>
      </c>
      <c r="AI65" s="89">
        <f t="shared" si="574"/>
        <v>0.0645844833074209</v>
      </c>
      <c r="AJ65" s="89">
        <f t="shared" si="575"/>
        <v>0.0707419916958888</v>
      </c>
      <c r="AK65" s="89">
        <f t="shared" si="576"/>
        <v>0.0697524631872675</v>
      </c>
      <c r="AL65" s="89">
        <f t="shared" si="577"/>
        <v>0.0757864421062583</v>
      </c>
      <c r="AN65" s="89">
        <f t="shared" si="477"/>
        <v>-0.263472930708609</v>
      </c>
      <c r="AO65" s="89">
        <f t="shared" si="478"/>
        <v>-0.273048139532766</v>
      </c>
      <c r="AP65" s="89">
        <f t="shared" si="479"/>
        <v>-0.233274550068585</v>
      </c>
      <c r="AQ65" s="89">
        <f t="shared" si="480"/>
        <v>-0.0024849900408403</v>
      </c>
      <c r="AR65" s="89">
        <f t="shared" si="481"/>
        <v>-0.29023254341656</v>
      </c>
      <c r="AS65" s="89">
        <f t="shared" si="482"/>
        <v>-0.346428811153711</v>
      </c>
      <c r="AT65" s="89">
        <f t="shared" si="483"/>
        <v>-0.226164286538435</v>
      </c>
      <c r="AU65" s="89">
        <f t="shared" si="484"/>
        <v>-0.176947346300748</v>
      </c>
      <c r="AV65" s="89">
        <f t="shared" si="485"/>
        <v>-0.187375441063586</v>
      </c>
      <c r="AW65" s="89">
        <f t="shared" si="486"/>
        <v>-0.185737036452624</v>
      </c>
      <c r="AX65" s="89">
        <f t="shared" si="487"/>
        <v>-0.195516581529952</v>
      </c>
      <c r="AY65" s="91" t="s">
        <v>183</v>
      </c>
      <c r="AZ65" s="77">
        <f t="shared" ref="AZ65:BB65" si="601">AZ64/(3-SUM($AZ63:$BB63))</f>
        <v>0.478964214728206</v>
      </c>
      <c r="BA65" s="77">
        <f t="shared" si="601"/>
        <v>0.353147934625617</v>
      </c>
      <c r="BB65" s="77">
        <f t="shared" si="601"/>
        <v>0.167887850646179</v>
      </c>
      <c r="BC65" s="77">
        <f t="shared" ref="BC65:BE65" si="602">BC64/(3-SUM($BC63:$BE63))</f>
        <v>0.427811120405264</v>
      </c>
      <c r="BD65" s="77">
        <f t="shared" si="602"/>
        <v>0.137569560357165</v>
      </c>
      <c r="BE65" s="77">
        <f t="shared" si="602"/>
        <v>0.434619319237571</v>
      </c>
      <c r="BF65" s="77">
        <f>BF64/(2-SUM($BF63:$BG63))</f>
        <v>0.43499820560592</v>
      </c>
      <c r="BG65" s="77">
        <f>BG64/(2-SUM($BF63:$BG63))</f>
        <v>0.565001794394079</v>
      </c>
      <c r="BH65" s="77">
        <f t="shared" ref="BH65:BJ65" si="603">BH64/(3-SUM($BH63:$BJ63))</f>
        <v>0.317242390372195</v>
      </c>
      <c r="BI65" s="77">
        <f t="shared" si="603"/>
        <v>0.35905527651968</v>
      </c>
      <c r="BJ65" s="77">
        <f t="shared" si="603"/>
        <v>0.323702333108126</v>
      </c>
      <c r="BL65" s="89">
        <f t="shared" si="579"/>
        <v>0.321724786654062</v>
      </c>
      <c r="BM65" s="89">
        <f t="shared" si="580"/>
        <v>0.412654716262731</v>
      </c>
      <c r="BN65" s="89">
        <f t="shared" si="581"/>
        <v>0.0894049462275936</v>
      </c>
      <c r="BO65" s="89">
        <f t="shared" si="582"/>
        <v>0.000254249475546548</v>
      </c>
      <c r="BP65" s="89">
        <f t="shared" si="583"/>
        <v>0.382659120514317</v>
      </c>
      <c r="BQ65" s="89">
        <f t="shared" si="584"/>
        <v>0.363837154463589</v>
      </c>
      <c r="BR65" s="89">
        <f t="shared" si="585"/>
        <v>0.209810834508047</v>
      </c>
      <c r="BS65" s="89">
        <f t="shared" si="586"/>
        <v>0.215516491210078</v>
      </c>
      <c r="BT65" s="89">
        <f t="shared" si="587"/>
        <v>0.0699034638230915</v>
      </c>
      <c r="BU65" s="89">
        <f t="shared" si="588"/>
        <v>0.178147643932163</v>
      </c>
      <c r="BV65" s="89">
        <f t="shared" si="589"/>
        <v>0.122829136262484</v>
      </c>
      <c r="BX65" s="89">
        <f t="shared" si="490"/>
        <v>0.823784449144386</v>
      </c>
      <c r="BY65" s="89">
        <f t="shared" si="491"/>
        <v>0.746750524453452</v>
      </c>
      <c r="BZ65" s="89">
        <f t="shared" si="492"/>
        <v>0.425327325718124</v>
      </c>
      <c r="CA65" s="89">
        <f t="shared" si="493"/>
        <v>0.370880244017739</v>
      </c>
      <c r="CC65" s="89">
        <f t="shared" si="590"/>
        <v>0.129184149185285</v>
      </c>
      <c r="CD65" s="89">
        <f t="shared" si="591"/>
        <v>0.15785380067987</v>
      </c>
      <c r="CE65" s="89">
        <f t="shared" si="592"/>
        <v>0.0772995106215112</v>
      </c>
      <c r="CF65" s="89">
        <f t="shared" si="593"/>
        <v>0.0718360385563154</v>
      </c>
      <c r="CH65" s="89">
        <f t="shared" si="494"/>
        <v>-0.264377477277441</v>
      </c>
      <c r="CI65" s="89">
        <f t="shared" si="495"/>
        <v>-0.291411689346682</v>
      </c>
      <c r="CJ65" s="89">
        <f t="shared" si="496"/>
        <v>-0.197891976835949</v>
      </c>
      <c r="CK65" s="89">
        <f t="shared" si="497"/>
        <v>-0.189170796952272</v>
      </c>
      <c r="CL65" s="89" t="s">
        <v>184</v>
      </c>
      <c r="CM65" s="92">
        <v>0.133389037433155</v>
      </c>
      <c r="CN65" s="92">
        <v>0.0936831550802139</v>
      </c>
      <c r="CO65" s="92">
        <v>0.293917112299465</v>
      </c>
      <c r="CP65" s="92">
        <v>0.479010695187166</v>
      </c>
      <c r="CR65" s="89">
        <f t="shared" si="595"/>
        <v>0.0853801228870969</v>
      </c>
      <c r="CS65" s="89">
        <f t="shared" si="596"/>
        <v>0.0593748733773973</v>
      </c>
      <c r="CT65" s="89">
        <f t="shared" si="597"/>
        <v>0.188721274185549</v>
      </c>
      <c r="CU65" s="89">
        <f t="shared" si="598"/>
        <v>0.138389112476922</v>
      </c>
      <c r="CV65" s="89">
        <f t="shared" si="542"/>
        <v>0.471865382926965</v>
      </c>
      <c r="CX65">
        <f t="shared" si="330"/>
        <v>0.111884617682009</v>
      </c>
    </row>
    <row r="66" spans="1:102">
      <c r="A66" s="5" t="s">
        <v>126</v>
      </c>
      <c r="B66" s="6">
        <v>2016</v>
      </c>
      <c r="C66" s="5" t="s">
        <v>120</v>
      </c>
      <c r="D66">
        <v>8684</v>
      </c>
      <c r="E66">
        <v>4.9010825</v>
      </c>
      <c r="F66">
        <v>139276</v>
      </c>
      <c r="G66">
        <v>2</v>
      </c>
      <c r="H66">
        <v>320</v>
      </c>
      <c r="I66">
        <v>5</v>
      </c>
      <c r="J66">
        <v>4694</v>
      </c>
      <c r="K66">
        <v>21.161146</v>
      </c>
      <c r="L66">
        <v>747900</v>
      </c>
      <c r="M66">
        <v>8277</v>
      </c>
      <c r="N66">
        <v>66300</v>
      </c>
      <c r="P66" s="90">
        <f t="shared" si="556"/>
        <v>0.949598130841122</v>
      </c>
      <c r="Q66" s="90">
        <f t="shared" si="557"/>
        <v>0.910969433428169</v>
      </c>
      <c r="R66" s="90">
        <f t="shared" si="558"/>
        <v>0.698598196177337</v>
      </c>
      <c r="S66" s="90">
        <f t="shared" si="559"/>
        <v>0.001</v>
      </c>
      <c r="T66" s="90">
        <f t="shared" si="560"/>
        <v>1.001</v>
      </c>
      <c r="U66" s="90">
        <f t="shared" si="561"/>
        <v>0.001</v>
      </c>
      <c r="V66" s="91">
        <f t="shared" si="562"/>
        <v>0.631901287553648</v>
      </c>
      <c r="W66" s="91">
        <f t="shared" si="563"/>
        <v>0.575856211818492</v>
      </c>
      <c r="X66" s="90">
        <f t="shared" si="564"/>
        <v>0.514209181463837</v>
      </c>
      <c r="Y66" s="90">
        <f t="shared" si="565"/>
        <v>0.492663772143105</v>
      </c>
      <c r="Z66" s="90">
        <f t="shared" si="566"/>
        <v>0.513010592018158</v>
      </c>
      <c r="AB66" s="89">
        <f t="shared" si="567"/>
        <v>0.140037487768237</v>
      </c>
      <c r="AC66" s="89">
        <f t="shared" si="568"/>
        <v>0.149976225407447</v>
      </c>
      <c r="AD66" s="89">
        <f t="shared" si="569"/>
        <v>0.109568532919469</v>
      </c>
      <c r="AE66" s="89">
        <f t="shared" si="570"/>
        <v>0.000307249787540041</v>
      </c>
      <c r="AF66" s="89">
        <f t="shared" si="571"/>
        <v>0.156467370066432</v>
      </c>
      <c r="AG66" s="89">
        <f t="shared" si="572"/>
        <v>0.000249376558603491</v>
      </c>
      <c r="AH66" s="89">
        <f t="shared" si="573"/>
        <v>0.0999490862682271</v>
      </c>
      <c r="AI66" s="89">
        <f t="shared" si="574"/>
        <v>0.113463999366</v>
      </c>
      <c r="AJ66" s="89">
        <f t="shared" si="575"/>
        <v>0.111055935362999</v>
      </c>
      <c r="AK66" s="89">
        <f t="shared" si="576"/>
        <v>0.0906933115250117</v>
      </c>
      <c r="AL66" s="89">
        <f t="shared" si="577"/>
        <v>0.100158789536287</v>
      </c>
      <c r="AN66" s="89">
        <f t="shared" si="477"/>
        <v>-0.27529201228845</v>
      </c>
      <c r="AO66" s="89">
        <f t="shared" si="478"/>
        <v>-0.284546667186566</v>
      </c>
      <c r="AP66" s="89">
        <f t="shared" si="479"/>
        <v>-0.242278493760837</v>
      </c>
      <c r="AQ66" s="89">
        <f t="shared" si="480"/>
        <v>-0.0024849900408403</v>
      </c>
      <c r="AR66" s="89">
        <f t="shared" si="481"/>
        <v>-0.29023254341656</v>
      </c>
      <c r="AS66" s="89">
        <f t="shared" si="482"/>
        <v>-0.00206896421952634</v>
      </c>
      <c r="AT66" s="89">
        <f t="shared" si="483"/>
        <v>-0.230192176868128</v>
      </c>
      <c r="AU66" s="89">
        <f t="shared" si="484"/>
        <v>-0.246928261430363</v>
      </c>
      <c r="AV66" s="89">
        <f t="shared" si="485"/>
        <v>-0.244069992684853</v>
      </c>
      <c r="AW66" s="89">
        <f t="shared" si="486"/>
        <v>-0.217688586077398</v>
      </c>
      <c r="AX66" s="89">
        <f t="shared" si="487"/>
        <v>-0.230465220178387</v>
      </c>
      <c r="AY66" s="89" t="s">
        <v>184</v>
      </c>
      <c r="AZ66" s="92">
        <v>0.26049795615013</v>
      </c>
      <c r="BA66" s="92">
        <v>0.633345720302242</v>
      </c>
      <c r="BB66" s="92">
        <v>0.106156323547628</v>
      </c>
      <c r="BC66" s="92">
        <v>0.0806878306878307</v>
      </c>
      <c r="BD66" s="92">
        <v>0.626984126984127</v>
      </c>
      <c r="BE66" s="92">
        <v>0.292328042328042</v>
      </c>
      <c r="BF66" s="92">
        <v>0.25</v>
      </c>
      <c r="BG66" s="92">
        <v>0.75</v>
      </c>
      <c r="BH66" s="92">
        <v>0.10958605664488</v>
      </c>
      <c r="BI66" s="92">
        <v>0.581263616557734</v>
      </c>
      <c r="BJ66" s="92">
        <v>0.309150326797386</v>
      </c>
      <c r="BL66" s="89">
        <f t="shared" si="579"/>
        <v>0.351095947646893</v>
      </c>
      <c r="BM66" s="89">
        <f t="shared" si="580"/>
        <v>0.449332782955058</v>
      </c>
      <c r="BN66" s="89">
        <f t="shared" si="581"/>
        <v>0.0957233828823506</v>
      </c>
      <c r="BO66" s="89">
        <f t="shared" si="582"/>
        <v>0.000254249475546548</v>
      </c>
      <c r="BP66" s="89">
        <f t="shared" si="583"/>
        <v>0.382659120514317</v>
      </c>
      <c r="BQ66" s="89">
        <f t="shared" si="584"/>
        <v>0.000363473680782806</v>
      </c>
      <c r="BR66" s="89">
        <f t="shared" si="585"/>
        <v>0.21642562404716</v>
      </c>
      <c r="BS66" s="89">
        <f t="shared" si="586"/>
        <v>0.378625975927147</v>
      </c>
      <c r="BT66" s="89">
        <f t="shared" si="587"/>
        <v>0.109739553183065</v>
      </c>
      <c r="BU66" s="89">
        <f t="shared" si="588"/>
        <v>0.231630526440474</v>
      </c>
      <c r="BV66" s="89">
        <f t="shared" si="589"/>
        <v>0.162330058859196</v>
      </c>
      <c r="BX66" s="89">
        <f t="shared" si="490"/>
        <v>0.896152113484301</v>
      </c>
      <c r="BY66" s="89">
        <f t="shared" si="491"/>
        <v>0.383276843670646</v>
      </c>
      <c r="BZ66" s="89">
        <f t="shared" si="492"/>
        <v>0.595051599974306</v>
      </c>
      <c r="CA66" s="89">
        <f t="shared" si="493"/>
        <v>0.503700138482736</v>
      </c>
      <c r="CC66" s="89">
        <f t="shared" si="590"/>
        <v>0.140532694494666</v>
      </c>
      <c r="CD66" s="89">
        <f t="shared" si="591"/>
        <v>0.0810199718711645</v>
      </c>
      <c r="CE66" s="89">
        <f t="shared" si="592"/>
        <v>0.108145408703519</v>
      </c>
      <c r="CF66" s="89">
        <f t="shared" si="593"/>
        <v>0.0975620113298259</v>
      </c>
      <c r="CH66" s="89">
        <f t="shared" si="494"/>
        <v>-0.275769430734138</v>
      </c>
      <c r="CI66" s="89">
        <f t="shared" si="495"/>
        <v>-0.20360801716204</v>
      </c>
      <c r="CJ66" s="89">
        <f t="shared" si="496"/>
        <v>-0.24054551616148</v>
      </c>
      <c r="CK66" s="89">
        <f t="shared" si="497"/>
        <v>-0.227052858154311</v>
      </c>
      <c r="CL66" s="89" t="s">
        <v>185</v>
      </c>
      <c r="CM66" s="89">
        <f t="shared" ref="CM66:CP66" si="604">AVERAGE(CM64:CM65)</f>
        <v>0.110972385446649</v>
      </c>
      <c r="CN66" s="89">
        <f t="shared" si="604"/>
        <v>0.160066545688999</v>
      </c>
      <c r="CO66" s="89">
        <f t="shared" si="604"/>
        <v>0.329815453552264</v>
      </c>
      <c r="CP66" s="89">
        <f t="shared" si="604"/>
        <v>0.399145615312088</v>
      </c>
      <c r="CR66" s="89">
        <f t="shared" si="595"/>
        <v>0.0928805801739656</v>
      </c>
      <c r="CS66" s="89">
        <f t="shared" si="596"/>
        <v>0.0304747212304792</v>
      </c>
      <c r="CT66" s="89">
        <f t="shared" si="597"/>
        <v>0.264029347194411</v>
      </c>
      <c r="CU66" s="89">
        <f t="shared" si="598"/>
        <v>0.187949119004016</v>
      </c>
      <c r="CV66" s="89">
        <f t="shared" si="542"/>
        <v>0.575333767602871</v>
      </c>
      <c r="CX66">
        <f t="shared" si="330"/>
        <v>0.140414849588991</v>
      </c>
    </row>
    <row r="67" spans="1:102">
      <c r="A67" s="5" t="s">
        <v>126</v>
      </c>
      <c r="B67" s="6">
        <v>2017</v>
      </c>
      <c r="C67" s="5" t="s">
        <v>120</v>
      </c>
      <c r="D67">
        <v>8691</v>
      </c>
      <c r="E67">
        <v>5.0446439</v>
      </c>
      <c r="F67">
        <v>131526</v>
      </c>
      <c r="G67">
        <v>5</v>
      </c>
      <c r="H67">
        <v>300</v>
      </c>
      <c r="I67">
        <v>5</v>
      </c>
      <c r="J67">
        <v>4504</v>
      </c>
      <c r="K67">
        <v>21.130638</v>
      </c>
      <c r="L67">
        <v>749800</v>
      </c>
      <c r="M67">
        <v>8932</v>
      </c>
      <c r="N67">
        <v>66200</v>
      </c>
      <c r="P67" s="90">
        <f t="shared" si="556"/>
        <v>0.982308411214953</v>
      </c>
      <c r="Q67" s="90">
        <f t="shared" si="557"/>
        <v>1.001</v>
      </c>
      <c r="R67" s="90">
        <f t="shared" si="558"/>
        <v>0.653560742449689</v>
      </c>
      <c r="S67" s="90">
        <f t="shared" si="559"/>
        <v>0.0329148936170213</v>
      </c>
      <c r="T67" s="90">
        <f t="shared" si="560"/>
        <v>0.751</v>
      </c>
      <c r="U67" s="90">
        <f t="shared" si="561"/>
        <v>0.001</v>
      </c>
      <c r="V67" s="91">
        <f t="shared" si="562"/>
        <v>0.835763948497854</v>
      </c>
      <c r="W67" s="91">
        <f t="shared" si="563"/>
        <v>0.577817203712206</v>
      </c>
      <c r="X67" s="90">
        <f t="shared" si="564"/>
        <v>0.518323516673885</v>
      </c>
      <c r="Y67" s="90">
        <f t="shared" si="565"/>
        <v>0.606418548106982</v>
      </c>
      <c r="Z67" s="90">
        <f t="shared" si="566"/>
        <v>0.509227728390392</v>
      </c>
      <c r="AB67" s="89">
        <f t="shared" si="567"/>
        <v>0.144861281475254</v>
      </c>
      <c r="AC67" s="89">
        <f t="shared" si="568"/>
        <v>0.164798286445131</v>
      </c>
      <c r="AD67" s="89">
        <f t="shared" si="569"/>
        <v>0.102504833416137</v>
      </c>
      <c r="AE67" s="89">
        <f t="shared" si="570"/>
        <v>0.0101130940707328</v>
      </c>
      <c r="AF67" s="89">
        <f t="shared" si="571"/>
        <v>0.117389605314576</v>
      </c>
      <c r="AG67" s="89">
        <f t="shared" si="572"/>
        <v>0.000249376558603491</v>
      </c>
      <c r="AH67" s="89">
        <f t="shared" si="573"/>
        <v>0.132194449724387</v>
      </c>
      <c r="AI67" s="89">
        <f t="shared" si="574"/>
        <v>0.11385038398497</v>
      </c>
      <c r="AJ67" s="89">
        <f t="shared" si="575"/>
        <v>0.111944525768654</v>
      </c>
      <c r="AK67" s="89">
        <f t="shared" si="576"/>
        <v>0.111634159862756</v>
      </c>
      <c r="AL67" s="89">
        <f t="shared" si="577"/>
        <v>0.0994202335535584</v>
      </c>
      <c r="AN67" s="89">
        <f t="shared" si="477"/>
        <v>-0.279868906491615</v>
      </c>
      <c r="AO67" s="89">
        <f t="shared" si="478"/>
        <v>-0.297136758584015</v>
      </c>
      <c r="AP67" s="89">
        <f t="shared" si="479"/>
        <v>-0.233490155713553</v>
      </c>
      <c r="AQ67" s="89">
        <f t="shared" si="480"/>
        <v>-0.0464587881157557</v>
      </c>
      <c r="AR67" s="89">
        <f t="shared" si="481"/>
        <v>-0.251478693883334</v>
      </c>
      <c r="AS67" s="89">
        <f t="shared" si="482"/>
        <v>-0.00206896421952634</v>
      </c>
      <c r="AT67" s="89">
        <f t="shared" si="483"/>
        <v>-0.267493001789846</v>
      </c>
      <c r="AU67" s="89">
        <f t="shared" si="484"/>
        <v>-0.247382096800025</v>
      </c>
      <c r="AV67" s="89">
        <f t="shared" si="485"/>
        <v>-0.245130730835241</v>
      </c>
      <c r="AW67" s="89">
        <f t="shared" si="486"/>
        <v>-0.244761041786356</v>
      </c>
      <c r="AX67" s="89">
        <f t="shared" si="487"/>
        <v>-0.229501630265802</v>
      </c>
      <c r="AY67" s="89" t="s">
        <v>185</v>
      </c>
      <c r="AZ67" s="89">
        <f t="shared" ref="AZ67:BJ67" si="605">AVERAGE(AZ65:AZ66)</f>
        <v>0.369731085439168</v>
      </c>
      <c r="BA67" s="89">
        <f t="shared" si="605"/>
        <v>0.493246827463929</v>
      </c>
      <c r="BB67" s="89">
        <f t="shared" si="605"/>
        <v>0.137022087096903</v>
      </c>
      <c r="BC67" s="89">
        <f t="shared" si="605"/>
        <v>0.254249475546548</v>
      </c>
      <c r="BD67" s="89">
        <f t="shared" si="605"/>
        <v>0.382276843670646</v>
      </c>
      <c r="BE67" s="89">
        <f t="shared" si="605"/>
        <v>0.363473680782806</v>
      </c>
      <c r="BF67" s="89">
        <f t="shared" si="605"/>
        <v>0.34249910280296</v>
      </c>
      <c r="BG67" s="89">
        <f t="shared" si="605"/>
        <v>0.657500897197039</v>
      </c>
      <c r="BH67" s="89">
        <f t="shared" si="605"/>
        <v>0.213414223508538</v>
      </c>
      <c r="BI67" s="89">
        <f t="shared" si="605"/>
        <v>0.470159446538707</v>
      </c>
      <c r="BJ67" s="89">
        <f t="shared" si="605"/>
        <v>0.316426329952756</v>
      </c>
      <c r="BL67" s="89">
        <f t="shared" si="579"/>
        <v>0.363189955114529</v>
      </c>
      <c r="BM67" s="89">
        <f t="shared" si="580"/>
        <v>0.493740074291393</v>
      </c>
      <c r="BN67" s="89">
        <f t="shared" si="581"/>
        <v>0.0895522569750581</v>
      </c>
      <c r="BO67" s="89">
        <f t="shared" si="582"/>
        <v>0.00836859443979807</v>
      </c>
      <c r="BP67" s="89">
        <f t="shared" si="583"/>
        <v>0.287089909596655</v>
      </c>
      <c r="BQ67" s="89">
        <f t="shared" si="584"/>
        <v>0.000363473680782806</v>
      </c>
      <c r="BR67" s="89">
        <f t="shared" si="585"/>
        <v>0.286248402515574</v>
      </c>
      <c r="BS67" s="89">
        <f t="shared" si="586"/>
        <v>0.37991532985666</v>
      </c>
      <c r="BT67" s="89">
        <f t="shared" si="587"/>
        <v>0.110617610837172</v>
      </c>
      <c r="BU67" s="89">
        <f t="shared" si="588"/>
        <v>0.285113408948785</v>
      </c>
      <c r="BV67" s="89">
        <f t="shared" si="589"/>
        <v>0.16113306120475</v>
      </c>
      <c r="BX67" s="89">
        <f t="shared" si="490"/>
        <v>0.946482286380981</v>
      </c>
      <c r="BY67" s="89">
        <f t="shared" si="491"/>
        <v>0.295821977717236</v>
      </c>
      <c r="BZ67" s="89">
        <f t="shared" si="492"/>
        <v>0.666163732372234</v>
      </c>
      <c r="CA67" s="89">
        <f t="shared" si="493"/>
        <v>0.556864080990707</v>
      </c>
      <c r="CC67" s="89">
        <f t="shared" si="590"/>
        <v>0.148425366626021</v>
      </c>
      <c r="CD67" s="89">
        <f t="shared" si="591"/>
        <v>0.0625330977055275</v>
      </c>
      <c r="CE67" s="89">
        <f t="shared" si="592"/>
        <v>0.121069414995216</v>
      </c>
      <c r="CF67" s="89">
        <f t="shared" si="593"/>
        <v>0.107859370343712</v>
      </c>
      <c r="CH67" s="89">
        <f t="shared" si="494"/>
        <v>-0.283147068690164</v>
      </c>
      <c r="CI67" s="89">
        <f t="shared" si="495"/>
        <v>-0.173345454997418</v>
      </c>
      <c r="CJ67" s="89">
        <f t="shared" si="496"/>
        <v>-0.255624899859172</v>
      </c>
      <c r="CK67" s="89">
        <f t="shared" si="497"/>
        <v>-0.240194946912941</v>
      </c>
      <c r="CR67" s="89">
        <f t="shared" si="595"/>
        <v>0.0980969888489661</v>
      </c>
      <c r="CS67" s="89">
        <f t="shared" si="596"/>
        <v>0.0235210982704934</v>
      </c>
      <c r="CT67" s="89">
        <f t="shared" si="597"/>
        <v>0.295582392166373</v>
      </c>
      <c r="CU67" s="89">
        <f t="shared" si="598"/>
        <v>0.207786548843229</v>
      </c>
      <c r="CV67" s="89">
        <f t="shared" si="542"/>
        <v>0.624987028129062</v>
      </c>
      <c r="CX67">
        <f t="shared" si="330"/>
        <v>0.152941768846098</v>
      </c>
    </row>
    <row r="68" spans="1:102">
      <c r="A68" s="5" t="s">
        <v>126</v>
      </c>
      <c r="B68" s="6">
        <v>2018</v>
      </c>
      <c r="C68" s="5" t="s">
        <v>120</v>
      </c>
      <c r="D68">
        <v>8692</v>
      </c>
      <c r="E68">
        <v>4.5131155</v>
      </c>
      <c r="F68">
        <v>151455</v>
      </c>
      <c r="G68">
        <v>2</v>
      </c>
      <c r="H68">
        <v>280</v>
      </c>
      <c r="I68">
        <v>5</v>
      </c>
      <c r="J68">
        <v>4510</v>
      </c>
      <c r="K68">
        <v>19.628162</v>
      </c>
      <c r="L68">
        <v>745600</v>
      </c>
      <c r="M68">
        <v>9587</v>
      </c>
      <c r="N68">
        <v>61600</v>
      </c>
      <c r="P68" s="90">
        <f t="shared" si="556"/>
        <v>0.986981308411215</v>
      </c>
      <c r="Q68" s="90">
        <f t="shared" si="557"/>
        <v>0.667666645762587</v>
      </c>
      <c r="R68" s="90">
        <f t="shared" si="558"/>
        <v>0.769373828299793</v>
      </c>
      <c r="S68" s="90">
        <f t="shared" si="559"/>
        <v>0.001</v>
      </c>
      <c r="T68" s="90">
        <f t="shared" si="560"/>
        <v>0.501</v>
      </c>
      <c r="U68" s="90">
        <f t="shared" si="561"/>
        <v>0.001</v>
      </c>
      <c r="V68" s="91">
        <f t="shared" si="562"/>
        <v>0.829326180257511</v>
      </c>
      <c r="W68" s="91">
        <f t="shared" si="563"/>
        <v>0.6743932905255</v>
      </c>
      <c r="X68" s="90">
        <f t="shared" si="564"/>
        <v>0.509228670420095</v>
      </c>
      <c r="Y68" s="90">
        <f t="shared" si="565"/>
        <v>0.720173324070858</v>
      </c>
      <c r="Z68" s="90">
        <f t="shared" si="566"/>
        <v>0.335216001513145</v>
      </c>
      <c r="AB68" s="89">
        <f t="shared" si="567"/>
        <v>0.145550394861971</v>
      </c>
      <c r="AC68" s="89">
        <f t="shared" si="568"/>
        <v>0.109920398739503</v>
      </c>
      <c r="AD68" s="89">
        <f t="shared" si="569"/>
        <v>0.120669022758319</v>
      </c>
      <c r="AE68" s="89">
        <f t="shared" si="570"/>
        <v>0.000307249787540041</v>
      </c>
      <c r="AF68" s="89">
        <f t="shared" si="571"/>
        <v>0.0783118405627198</v>
      </c>
      <c r="AG68" s="89">
        <f t="shared" si="572"/>
        <v>0.000249376558603491</v>
      </c>
      <c r="AH68" s="89">
        <f t="shared" si="573"/>
        <v>0.131176175088929</v>
      </c>
      <c r="AI68" s="89">
        <f t="shared" si="574"/>
        <v>0.132879281873126</v>
      </c>
      <c r="AJ68" s="89">
        <f t="shared" si="575"/>
        <v>0.109980273292994</v>
      </c>
      <c r="AK68" s="89">
        <f t="shared" si="576"/>
        <v>0.1325750082005</v>
      </c>
      <c r="AL68" s="89">
        <f t="shared" si="577"/>
        <v>0.0654466583480645</v>
      </c>
      <c r="AN68" s="89">
        <f t="shared" si="477"/>
        <v>-0.280509508989002</v>
      </c>
      <c r="AO68" s="89">
        <f t="shared" si="478"/>
        <v>-0.242704111037424</v>
      </c>
      <c r="AP68" s="89">
        <f t="shared" si="479"/>
        <v>-0.255179244636878</v>
      </c>
      <c r="AQ68" s="89">
        <f t="shared" si="480"/>
        <v>-0.0024849900408403</v>
      </c>
      <c r="AR68" s="89">
        <f t="shared" si="481"/>
        <v>-0.199464679943961</v>
      </c>
      <c r="AS68" s="89">
        <f t="shared" si="482"/>
        <v>-0.00206896421952634</v>
      </c>
      <c r="AT68" s="89">
        <f t="shared" si="483"/>
        <v>-0.266446884785705</v>
      </c>
      <c r="AU68" s="89">
        <f t="shared" si="484"/>
        <v>-0.268192143884547</v>
      </c>
      <c r="AV68" s="89">
        <f t="shared" si="485"/>
        <v>-0.242776423123444</v>
      </c>
      <c r="AW68" s="89">
        <f t="shared" si="486"/>
        <v>-0.267881949040743</v>
      </c>
      <c r="AX68" s="89">
        <f t="shared" si="487"/>
        <v>-0.178441612741616</v>
      </c>
      <c r="BL68" s="89">
        <f t="shared" si="579"/>
        <v>0.364917670467049</v>
      </c>
      <c r="BM68" s="89">
        <f t="shared" si="580"/>
        <v>0.329324454825879</v>
      </c>
      <c r="BN68" s="89">
        <f t="shared" si="581"/>
        <v>0.105421207711372</v>
      </c>
      <c r="BO68" s="89">
        <f t="shared" si="582"/>
        <v>0.000254249475546548</v>
      </c>
      <c r="BP68" s="89">
        <f t="shared" si="583"/>
        <v>0.191520698678994</v>
      </c>
      <c r="BQ68" s="89">
        <f t="shared" si="584"/>
        <v>0.000363473680782806</v>
      </c>
      <c r="BR68" s="89">
        <f t="shared" si="585"/>
        <v>0.284043472669203</v>
      </c>
      <c r="BS68" s="89">
        <f t="shared" si="586"/>
        <v>0.44341419358418</v>
      </c>
      <c r="BT68" s="89">
        <f t="shared" si="587"/>
        <v>0.10867664128599</v>
      </c>
      <c r="BU68" s="89">
        <f t="shared" si="588"/>
        <v>0.338596291457096</v>
      </c>
      <c r="BV68" s="89">
        <f t="shared" si="589"/>
        <v>0.106071169100242</v>
      </c>
      <c r="BX68" s="89">
        <f t="shared" si="490"/>
        <v>0.7996633330043</v>
      </c>
      <c r="BY68" s="89">
        <f t="shared" si="491"/>
        <v>0.192138421835323</v>
      </c>
      <c r="BZ68" s="89">
        <f t="shared" si="492"/>
        <v>0.727457666253383</v>
      </c>
      <c r="CA68" s="89">
        <f t="shared" si="493"/>
        <v>0.553344101843327</v>
      </c>
      <c r="CC68" s="89">
        <f t="shared" si="590"/>
        <v>0.125401526353314</v>
      </c>
      <c r="CD68" s="89">
        <f t="shared" si="591"/>
        <v>0.0406156797352588</v>
      </c>
      <c r="CE68" s="89">
        <f t="shared" si="592"/>
        <v>0.132209049828413</v>
      </c>
      <c r="CF68" s="89">
        <f t="shared" si="593"/>
        <v>0.107177583266004</v>
      </c>
      <c r="CH68" s="89">
        <f t="shared" si="494"/>
        <v>-0.260362972731581</v>
      </c>
      <c r="CI68" s="89">
        <f t="shared" si="495"/>
        <v>-0.130116435731036</v>
      </c>
      <c r="CJ68" s="89">
        <f t="shared" si="496"/>
        <v>-0.267507943917608</v>
      </c>
      <c r="CK68" s="89">
        <f t="shared" si="497"/>
        <v>-0.239356284552786</v>
      </c>
      <c r="CR68" s="89">
        <f t="shared" si="595"/>
        <v>0.0828801195641967</v>
      </c>
      <c r="CS68" s="89">
        <f t="shared" si="596"/>
        <v>0.0152771161101694</v>
      </c>
      <c r="CT68" s="89">
        <f t="shared" si="597"/>
        <v>0.322779020744997</v>
      </c>
      <c r="CU68" s="89">
        <f t="shared" si="598"/>
        <v>0.206473114660631</v>
      </c>
      <c r="CV68" s="89">
        <f t="shared" si="542"/>
        <v>0.627409371079994</v>
      </c>
      <c r="CX68">
        <f t="shared" si="330"/>
        <v>0.144676617112414</v>
      </c>
    </row>
    <row r="69" spans="1:102">
      <c r="A69" s="5" t="s">
        <v>126</v>
      </c>
      <c r="B69" s="6">
        <v>2019</v>
      </c>
      <c r="C69" s="5" t="s">
        <v>120</v>
      </c>
      <c r="D69">
        <v>8693</v>
      </c>
      <c r="E69">
        <v>3.9815871</v>
      </c>
      <c r="F69">
        <v>171384</v>
      </c>
      <c r="G69">
        <v>60</v>
      </c>
      <c r="H69">
        <v>260</v>
      </c>
      <c r="I69">
        <v>5</v>
      </c>
      <c r="J69">
        <v>4430</v>
      </c>
      <c r="K69">
        <v>18.125687</v>
      </c>
      <c r="L69">
        <v>837300</v>
      </c>
      <c r="M69">
        <v>10242</v>
      </c>
      <c r="N69">
        <v>73800</v>
      </c>
      <c r="P69" s="90">
        <f t="shared" si="556"/>
        <v>0.991654205607477</v>
      </c>
      <c r="Q69" s="90">
        <f t="shared" si="557"/>
        <v>0.334333291525175</v>
      </c>
      <c r="R69" s="90">
        <f t="shared" si="558"/>
        <v>0.885186914149896</v>
      </c>
      <c r="S69" s="90">
        <f t="shared" si="559"/>
        <v>0.618021276595745</v>
      </c>
      <c r="T69" s="90">
        <f t="shared" si="560"/>
        <v>0.251</v>
      </c>
      <c r="U69" s="90">
        <f t="shared" si="561"/>
        <v>0.001</v>
      </c>
      <c r="V69" s="91">
        <f t="shared" si="562"/>
        <v>0.915163090128755</v>
      </c>
      <c r="W69" s="91">
        <f t="shared" si="563"/>
        <v>0.770969313060837</v>
      </c>
      <c r="X69" s="90">
        <f t="shared" si="564"/>
        <v>0.7077994802945</v>
      </c>
      <c r="Y69" s="90">
        <f t="shared" si="565"/>
        <v>0.833928100034734</v>
      </c>
      <c r="Z69" s="90">
        <f t="shared" si="566"/>
        <v>0.796725364100624</v>
      </c>
      <c r="AB69" s="89">
        <f t="shared" si="567"/>
        <v>0.146239508248687</v>
      </c>
      <c r="AC69" s="89">
        <f t="shared" si="568"/>
        <v>0.0550425110338754</v>
      </c>
      <c r="AD69" s="89">
        <f t="shared" si="569"/>
        <v>0.138833212100502</v>
      </c>
      <c r="AE69" s="89">
        <f t="shared" si="570"/>
        <v>0.189886905929267</v>
      </c>
      <c r="AF69" s="89">
        <f t="shared" si="571"/>
        <v>0.0392340758108636</v>
      </c>
      <c r="AG69" s="89">
        <f t="shared" si="572"/>
        <v>0.000249376558603491</v>
      </c>
      <c r="AH69" s="89">
        <f t="shared" si="573"/>
        <v>0.144753170228365</v>
      </c>
      <c r="AI69" s="89">
        <f t="shared" si="574"/>
        <v>0.151908167096256</v>
      </c>
      <c r="AJ69" s="89">
        <f t="shared" si="575"/>
        <v>0.152866452344897</v>
      </c>
      <c r="AK69" s="89">
        <f t="shared" si="576"/>
        <v>0.153515856538244</v>
      </c>
      <c r="AL69" s="89">
        <f t="shared" si="577"/>
        <v>0.155550488240896</v>
      </c>
      <c r="AN69" s="89">
        <f t="shared" si="477"/>
        <v>-0.281146848842998</v>
      </c>
      <c r="AO69" s="89">
        <f t="shared" si="478"/>
        <v>-0.159603987639486</v>
      </c>
      <c r="AP69" s="89">
        <f t="shared" si="479"/>
        <v>-0.274123675416528</v>
      </c>
      <c r="AQ69" s="89">
        <f t="shared" si="480"/>
        <v>-0.315464170848992</v>
      </c>
      <c r="AR69" s="89">
        <f t="shared" si="481"/>
        <v>-0.127048162071816</v>
      </c>
      <c r="AS69" s="89">
        <f t="shared" si="482"/>
        <v>-0.00206896421952634</v>
      </c>
      <c r="AT69" s="89">
        <f t="shared" si="483"/>
        <v>-0.279768108762874</v>
      </c>
      <c r="AU69" s="89">
        <f t="shared" si="484"/>
        <v>-0.286267766704417</v>
      </c>
      <c r="AV69" s="89">
        <f t="shared" si="485"/>
        <v>-0.287112333734135</v>
      </c>
      <c r="AW69" s="89">
        <f t="shared" si="486"/>
        <v>-0.287681256948081</v>
      </c>
      <c r="AX69" s="89">
        <f t="shared" si="487"/>
        <v>-0.289446002325733</v>
      </c>
      <c r="BL69" s="89">
        <f t="shared" si="579"/>
        <v>0.366645385819568</v>
      </c>
      <c r="BM69" s="89">
        <f t="shared" si="580"/>
        <v>0.164908835360366</v>
      </c>
      <c r="BN69" s="89">
        <f t="shared" si="581"/>
        <v>0.121290158447686</v>
      </c>
      <c r="BO69" s="89">
        <f t="shared" si="582"/>
        <v>0.157131585451076</v>
      </c>
      <c r="BP69" s="89">
        <f t="shared" si="583"/>
        <v>0.0959514877613322</v>
      </c>
      <c r="BQ69" s="89">
        <f t="shared" si="584"/>
        <v>0.000363473680782806</v>
      </c>
      <c r="BR69" s="89">
        <f t="shared" si="585"/>
        <v>0.313442537287483</v>
      </c>
      <c r="BS69" s="89">
        <f t="shared" si="586"/>
        <v>0.506913015048885</v>
      </c>
      <c r="BT69" s="89">
        <f t="shared" si="587"/>
        <v>0.151054476486797</v>
      </c>
      <c r="BU69" s="89">
        <f t="shared" si="588"/>
        <v>0.392079173965406</v>
      </c>
      <c r="BV69" s="89">
        <f t="shared" si="589"/>
        <v>0.252104882942634</v>
      </c>
      <c r="BX69" s="89">
        <f t="shared" si="490"/>
        <v>0.65284437962762</v>
      </c>
      <c r="BY69" s="89">
        <f t="shared" si="491"/>
        <v>0.253446546893191</v>
      </c>
      <c r="BZ69" s="89">
        <f t="shared" si="492"/>
        <v>0.820355552336368</v>
      </c>
      <c r="CA69" s="89">
        <f t="shared" si="493"/>
        <v>0.795238533394837</v>
      </c>
      <c r="CC69" s="89">
        <f t="shared" si="590"/>
        <v>0.102377686080607</v>
      </c>
      <c r="CD69" s="89">
        <f t="shared" si="591"/>
        <v>0.05357545711208</v>
      </c>
      <c r="CE69" s="89">
        <f t="shared" si="592"/>
        <v>0.149092425755091</v>
      </c>
      <c r="CF69" s="89">
        <f t="shared" si="593"/>
        <v>0.154030274914527</v>
      </c>
      <c r="CH69" s="89">
        <f t="shared" si="494"/>
        <v>-0.23332760219549</v>
      </c>
      <c r="CI69" s="89">
        <f t="shared" si="495"/>
        <v>-0.156797372621558</v>
      </c>
      <c r="CJ69" s="89">
        <f t="shared" si="496"/>
        <v>-0.283751043549006</v>
      </c>
      <c r="CK69" s="89">
        <f t="shared" si="497"/>
        <v>-0.28812997269247</v>
      </c>
      <c r="CR69" s="89">
        <f t="shared" si="595"/>
        <v>0.0676632502794273</v>
      </c>
      <c r="CS69" s="89">
        <f t="shared" si="596"/>
        <v>0.0201517858199507</v>
      </c>
      <c r="CT69" s="89">
        <f t="shared" si="597"/>
        <v>0.363998585937814</v>
      </c>
      <c r="CU69" s="89">
        <f t="shared" si="598"/>
        <v>0.296732858164041</v>
      </c>
      <c r="CV69" s="89">
        <f t="shared" si="542"/>
        <v>0.748546480201233</v>
      </c>
      <c r="CX69">
        <f t="shared" si="330"/>
        <v>0.182198054221734</v>
      </c>
    </row>
    <row r="70" spans="1:102">
      <c r="A70" s="5" t="s">
        <v>126</v>
      </c>
      <c r="B70" s="6">
        <v>2020</v>
      </c>
      <c r="C70" s="5" t="s">
        <v>120</v>
      </c>
      <c r="D70">
        <v>8694</v>
      </c>
      <c r="E70">
        <v>3.4500588</v>
      </c>
      <c r="F70">
        <v>191313</v>
      </c>
      <c r="G70">
        <v>95</v>
      </c>
      <c r="H70">
        <v>240</v>
      </c>
      <c r="I70">
        <v>5</v>
      </c>
      <c r="J70">
        <v>4350</v>
      </c>
      <c r="K70">
        <v>16.623211</v>
      </c>
      <c r="L70">
        <v>765400</v>
      </c>
      <c r="M70">
        <v>10897</v>
      </c>
      <c r="N70">
        <v>77300</v>
      </c>
      <c r="P70" s="90">
        <f t="shared" si="556"/>
        <v>0.996327102803738</v>
      </c>
      <c r="Q70" s="90">
        <f t="shared" si="557"/>
        <v>0.001</v>
      </c>
      <c r="R70" s="90">
        <f t="shared" si="558"/>
        <v>1.001</v>
      </c>
      <c r="S70" s="90">
        <f t="shared" si="559"/>
        <v>0.99036170212766</v>
      </c>
      <c r="T70" s="90">
        <f t="shared" si="560"/>
        <v>0.001</v>
      </c>
      <c r="U70" s="90">
        <f t="shared" si="561"/>
        <v>0.001</v>
      </c>
      <c r="V70" s="91">
        <f t="shared" si="562"/>
        <v>1.001</v>
      </c>
      <c r="W70" s="91">
        <f t="shared" si="563"/>
        <v>0.867545399874131</v>
      </c>
      <c r="X70" s="90">
        <f t="shared" si="564"/>
        <v>0.55210437418796</v>
      </c>
      <c r="Y70" s="90">
        <f t="shared" si="565"/>
        <v>0.947682875998611</v>
      </c>
      <c r="Z70" s="90">
        <f t="shared" si="566"/>
        <v>0.929125591072442</v>
      </c>
      <c r="AB70" s="89">
        <f t="shared" si="567"/>
        <v>0.146928621635404</v>
      </c>
      <c r="AC70" s="89">
        <f t="shared" si="568"/>
        <v>0.000164633652792339</v>
      </c>
      <c r="AD70" s="89">
        <f t="shared" si="569"/>
        <v>0.156997401442685</v>
      </c>
      <c r="AE70" s="89">
        <f t="shared" si="570"/>
        <v>0.304288422566516</v>
      </c>
      <c r="AF70" s="89">
        <f t="shared" si="571"/>
        <v>0.000156311059007425</v>
      </c>
      <c r="AG70" s="89">
        <f t="shared" si="572"/>
        <v>0.000249376558603491</v>
      </c>
      <c r="AH70" s="89">
        <f t="shared" si="573"/>
        <v>0.158330165367801</v>
      </c>
      <c r="AI70" s="89">
        <f t="shared" si="574"/>
        <v>0.170937064984411</v>
      </c>
      <c r="AJ70" s="89">
        <f t="shared" si="575"/>
        <v>0.119240320678247</v>
      </c>
      <c r="AK70" s="89">
        <f t="shared" si="576"/>
        <v>0.174456704875989</v>
      </c>
      <c r="AL70" s="89">
        <f t="shared" si="577"/>
        <v>0.181399947636381</v>
      </c>
      <c r="AN70" s="89">
        <f t="shared" si="477"/>
        <v>-0.281780941428025</v>
      </c>
      <c r="AO70" s="89">
        <f t="shared" si="478"/>
        <v>-0.00143425345423054</v>
      </c>
      <c r="AP70" s="89">
        <f t="shared" si="479"/>
        <v>-0.290684774642834</v>
      </c>
      <c r="AQ70" s="89">
        <f t="shared" si="480"/>
        <v>-0.362036056942085</v>
      </c>
      <c r="AR70" s="89">
        <f t="shared" si="481"/>
        <v>-0.00136985737679311</v>
      </c>
      <c r="AS70" s="89">
        <f t="shared" si="482"/>
        <v>-0.00206896421952634</v>
      </c>
      <c r="AT70" s="89">
        <f t="shared" si="483"/>
        <v>-0.291814016778681</v>
      </c>
      <c r="AU70" s="89">
        <f t="shared" si="484"/>
        <v>-0.301953458966739</v>
      </c>
      <c r="AV70" s="89">
        <f t="shared" si="485"/>
        <v>-0.253578173574078</v>
      </c>
      <c r="AW70" s="89">
        <f t="shared" si="486"/>
        <v>-0.304615132568752</v>
      </c>
      <c r="AX70" s="89">
        <f t="shared" si="487"/>
        <v>-0.309658967448276</v>
      </c>
      <c r="BL70" s="89">
        <f t="shared" si="579"/>
        <v>0.368373101172088</v>
      </c>
      <c r="BM70" s="89">
        <f t="shared" si="580"/>
        <v>0.000493246827463929</v>
      </c>
      <c r="BN70" s="89">
        <f t="shared" si="581"/>
        <v>0.137159109184</v>
      </c>
      <c r="BO70" s="89">
        <f t="shared" si="582"/>
        <v>0.251798943367344</v>
      </c>
      <c r="BP70" s="89">
        <f t="shared" si="583"/>
        <v>0.000382276843670646</v>
      </c>
      <c r="BQ70" s="89">
        <f t="shared" si="584"/>
        <v>0.000363473680782806</v>
      </c>
      <c r="BR70" s="89">
        <f t="shared" si="585"/>
        <v>0.342841601905763</v>
      </c>
      <c r="BS70" s="89">
        <f t="shared" si="586"/>
        <v>0.570411878776405</v>
      </c>
      <c r="BT70" s="89">
        <f t="shared" si="587"/>
        <v>0.117826926312991</v>
      </c>
      <c r="BU70" s="89">
        <f t="shared" si="588"/>
        <v>0.445562056473717</v>
      </c>
      <c r="BV70" s="89">
        <f t="shared" si="589"/>
        <v>0.293999800848238</v>
      </c>
      <c r="BX70" s="89">
        <f t="shared" si="490"/>
        <v>0.506025457183552</v>
      </c>
      <c r="BY70" s="89">
        <f t="shared" si="491"/>
        <v>0.252544693891797</v>
      </c>
      <c r="BZ70" s="89">
        <f t="shared" si="492"/>
        <v>0.913253480682168</v>
      </c>
      <c r="CA70" s="89">
        <f t="shared" si="493"/>
        <v>0.857388783634946</v>
      </c>
      <c r="CC70" s="89">
        <f t="shared" si="590"/>
        <v>0.0793538506586868</v>
      </c>
      <c r="CD70" s="89">
        <f t="shared" si="591"/>
        <v>0.053384816571146</v>
      </c>
      <c r="CE70" s="89">
        <f t="shared" si="592"/>
        <v>0.165975809362665</v>
      </c>
      <c r="CF70" s="89">
        <f t="shared" si="593"/>
        <v>0.166068197787334</v>
      </c>
      <c r="CH70" s="89">
        <f t="shared" si="494"/>
        <v>-0.201069826501195</v>
      </c>
      <c r="CI70" s="89">
        <f t="shared" si="495"/>
        <v>-0.156429732728758</v>
      </c>
      <c r="CJ70" s="89">
        <f t="shared" si="496"/>
        <v>-0.298078151558383</v>
      </c>
      <c r="CK70" s="89">
        <f t="shared" si="497"/>
        <v>-0.298151659019009</v>
      </c>
      <c r="CR70" s="89">
        <f t="shared" si="595"/>
        <v>0.0524463842006302</v>
      </c>
      <c r="CS70" s="89">
        <f t="shared" si="596"/>
        <v>0.0200800785951021</v>
      </c>
      <c r="CT70" s="89">
        <f t="shared" si="597"/>
        <v>0.405218169882995</v>
      </c>
      <c r="CU70" s="89">
        <f t="shared" si="598"/>
        <v>0.319923411205566</v>
      </c>
      <c r="CV70" s="89">
        <f t="shared" si="542"/>
        <v>0.797668043884293</v>
      </c>
      <c r="CX70">
        <f t="shared" si="330"/>
        <v>0.186184897703098</v>
      </c>
    </row>
    <row r="71" spans="1:102">
      <c r="A71" s="5" t="s">
        <v>126</v>
      </c>
      <c r="B71" s="6">
        <v>2021</v>
      </c>
      <c r="C71" s="93" t="s">
        <v>120</v>
      </c>
      <c r="D71" s="94">
        <v>8695</v>
      </c>
      <c r="E71" s="94">
        <v>3.467</v>
      </c>
      <c r="F71" s="94">
        <v>19234</v>
      </c>
      <c r="G71" s="94">
        <v>96</v>
      </c>
      <c r="H71" s="94">
        <v>240</v>
      </c>
      <c r="I71" s="94">
        <v>5</v>
      </c>
      <c r="J71" s="94">
        <v>4368</v>
      </c>
      <c r="K71" s="94">
        <v>14.547</v>
      </c>
      <c r="L71" s="5">
        <v>972700</v>
      </c>
      <c r="M71" s="104">
        <v>11204</v>
      </c>
      <c r="N71">
        <v>79200</v>
      </c>
      <c r="P71" s="90">
        <f t="shared" si="556"/>
        <v>1.001</v>
      </c>
      <c r="Q71" s="90">
        <f t="shared" si="557"/>
        <v>0.0116242056319228</v>
      </c>
      <c r="R71" s="90">
        <f t="shared" si="558"/>
        <v>0.001</v>
      </c>
      <c r="S71" s="90">
        <f t="shared" si="559"/>
        <v>1.001</v>
      </c>
      <c r="T71" s="90">
        <f t="shared" si="560"/>
        <v>0.001</v>
      </c>
      <c r="U71" s="90">
        <f t="shared" si="561"/>
        <v>0.001</v>
      </c>
      <c r="V71" s="91">
        <f t="shared" si="562"/>
        <v>0.98168669527897</v>
      </c>
      <c r="W71" s="91">
        <f t="shared" si="563"/>
        <v>1.001</v>
      </c>
      <c r="X71" s="90">
        <f t="shared" si="564"/>
        <v>1.001</v>
      </c>
      <c r="Y71" s="90">
        <f t="shared" si="565"/>
        <v>1.001</v>
      </c>
      <c r="Z71" s="90">
        <f t="shared" si="566"/>
        <v>1.001</v>
      </c>
      <c r="AB71" s="89">
        <f t="shared" si="567"/>
        <v>0.147617735022121</v>
      </c>
      <c r="AC71" s="89">
        <f t="shared" si="568"/>
        <v>0.00191373543399273</v>
      </c>
      <c r="AD71" s="89">
        <f t="shared" si="569"/>
        <v>0.000156840560881803</v>
      </c>
      <c r="AE71" s="89">
        <f t="shared" si="570"/>
        <v>0.307557037327581</v>
      </c>
      <c r="AF71" s="89">
        <f t="shared" si="571"/>
        <v>0.000156311059007425</v>
      </c>
      <c r="AG71" s="89">
        <f t="shared" si="572"/>
        <v>0.000249376558603491</v>
      </c>
      <c r="AH71" s="89">
        <f t="shared" si="573"/>
        <v>0.155275341461428</v>
      </c>
      <c r="AI71" s="89">
        <f t="shared" si="574"/>
        <v>0.197232331673041</v>
      </c>
      <c r="AJ71" s="89">
        <f t="shared" si="575"/>
        <v>0.216190210726876</v>
      </c>
      <c r="AK71" s="89">
        <f t="shared" si="576"/>
        <v>0.184271728448031</v>
      </c>
      <c r="AL71" s="89">
        <f t="shared" si="577"/>
        <v>0.195432511308215</v>
      </c>
      <c r="AN71" s="89">
        <f t="shared" si="477"/>
        <v>-0.282411801974287</v>
      </c>
      <c r="AO71" s="89">
        <f t="shared" si="478"/>
        <v>-0.0119774925586056</v>
      </c>
      <c r="AP71" s="89">
        <f t="shared" si="479"/>
        <v>-0.00137396735484521</v>
      </c>
      <c r="AQ71" s="89">
        <f t="shared" si="480"/>
        <v>-0.362638879332189</v>
      </c>
      <c r="AR71" s="89">
        <f t="shared" si="481"/>
        <v>-0.00136985737679311</v>
      </c>
      <c r="AS71" s="89">
        <f t="shared" si="482"/>
        <v>-0.00206896421952634</v>
      </c>
      <c r="AT71" s="89">
        <f t="shared" si="483"/>
        <v>-0.289208916636601</v>
      </c>
      <c r="AU71" s="89">
        <f t="shared" si="484"/>
        <v>-0.320181621558475</v>
      </c>
      <c r="AV71" s="89">
        <f t="shared" si="485"/>
        <v>-0.33111620328739</v>
      </c>
      <c r="AW71" s="89">
        <f t="shared" si="486"/>
        <v>-0.31166685016241</v>
      </c>
      <c r="AX71" s="89">
        <f t="shared" si="487"/>
        <v>-0.319051425206364</v>
      </c>
      <c r="BL71" s="89">
        <f t="shared" si="579"/>
        <v>0.370100816524607</v>
      </c>
      <c r="BM71" s="89">
        <f t="shared" si="580"/>
        <v>0.00573360254973426</v>
      </c>
      <c r="BN71" s="89">
        <f t="shared" si="581"/>
        <v>0.000137022087096903</v>
      </c>
      <c r="BO71" s="89">
        <f t="shared" si="582"/>
        <v>0.254503725022094</v>
      </c>
      <c r="BP71" s="89">
        <f t="shared" si="583"/>
        <v>0.000382276843670646</v>
      </c>
      <c r="BQ71" s="89">
        <f t="shared" si="584"/>
        <v>0.000363473680782806</v>
      </c>
      <c r="BR71" s="89">
        <f t="shared" si="585"/>
        <v>0.33622681236665</v>
      </c>
      <c r="BS71" s="89">
        <f t="shared" si="586"/>
        <v>0.658158398094236</v>
      </c>
      <c r="BT71" s="89">
        <f t="shared" si="587"/>
        <v>0.213627637732046</v>
      </c>
      <c r="BU71" s="89">
        <f t="shared" si="588"/>
        <v>0.470629605985246</v>
      </c>
      <c r="BV71" s="89">
        <f t="shared" si="589"/>
        <v>0.316742756282709</v>
      </c>
      <c r="BX71" s="89">
        <f t="shared" si="490"/>
        <v>0.375971441161438</v>
      </c>
      <c r="BY71" s="89">
        <f t="shared" si="491"/>
        <v>0.255249475546548</v>
      </c>
      <c r="BZ71" s="89">
        <f t="shared" si="492"/>
        <v>0.994385210460886</v>
      </c>
      <c r="CA71" s="89">
        <f t="shared" si="493"/>
        <v>1.001</v>
      </c>
      <c r="CC71" s="89">
        <f t="shared" si="590"/>
        <v>0.0589590526925486</v>
      </c>
      <c r="CD71" s="89">
        <f t="shared" si="591"/>
        <v>0.053956573871918</v>
      </c>
      <c r="CE71" s="89">
        <f t="shared" si="592"/>
        <v>0.180720789589794</v>
      </c>
      <c r="CF71" s="89">
        <f t="shared" si="593"/>
        <v>0.193884348801907</v>
      </c>
      <c r="CH71" s="89">
        <f t="shared" si="494"/>
        <v>-0.166907895564655</v>
      </c>
      <c r="CI71" s="89">
        <f t="shared" si="495"/>
        <v>-0.157530304279207</v>
      </c>
      <c r="CJ71" s="89">
        <f t="shared" si="496"/>
        <v>-0.309177495084702</v>
      </c>
      <c r="CK71" s="89">
        <f t="shared" si="497"/>
        <v>-0.318066001916658</v>
      </c>
      <c r="CR71" s="89">
        <f t="shared" si="595"/>
        <v>0.0389670961642251</v>
      </c>
      <c r="CS71" s="89">
        <f t="shared" si="596"/>
        <v>0.0202951384618251</v>
      </c>
      <c r="CT71" s="89">
        <f t="shared" si="597"/>
        <v>0.441216993600388</v>
      </c>
      <c r="CU71" s="89">
        <f t="shared" si="598"/>
        <v>0.373510058364751</v>
      </c>
      <c r="CV71" s="89">
        <f t="shared" si="542"/>
        <v>0.87398928659119</v>
      </c>
      <c r="CX71">
        <f t="shared" si="330"/>
        <v>0.206238577264488</v>
      </c>
    </row>
  </sheetData>
  <autoFilter xmlns:etc="http://www.wps.cn/officeDocument/2017/etCustomData" ref="A1:A71" etc:filterBottomFollowUsedRange="0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61"/>
  <sheetViews>
    <sheetView workbookViewId="0">
      <pane ySplit="1" topLeftCell="A946" activePane="bottomLeft" state="frozen"/>
      <selection/>
      <selection pane="bottomLeft" activeCell="A941" sqref="A941"/>
    </sheetView>
  </sheetViews>
  <sheetFormatPr defaultColWidth="9" defaultRowHeight="14.4"/>
  <cols>
    <col min="1" max="1" width="24.5555555555556" customWidth="1"/>
    <col min="6" max="6" width="12.9722222222222" customWidth="1"/>
  </cols>
  <sheetData>
    <row r="1" ht="84" spans="1:9">
      <c r="A1" s="1" t="s">
        <v>0</v>
      </c>
      <c r="B1" s="3" t="s">
        <v>2</v>
      </c>
      <c r="C1" s="2" t="s">
        <v>3</v>
      </c>
      <c r="D1" s="168" t="s">
        <v>127</v>
      </c>
      <c r="E1" s="168" t="s">
        <v>128</v>
      </c>
      <c r="F1" s="168" t="s">
        <v>129</v>
      </c>
      <c r="G1" t="s">
        <v>130</v>
      </c>
      <c r="H1" t="s">
        <v>131</v>
      </c>
      <c r="I1" t="s">
        <v>132</v>
      </c>
    </row>
    <row r="2" ht="24" spans="1:9">
      <c r="A2" s="185" t="s">
        <v>10</v>
      </c>
      <c r="B2" s="19">
        <v>2012</v>
      </c>
      <c r="C2" s="236" t="s">
        <v>11</v>
      </c>
      <c r="D2" s="237" t="s">
        <v>12</v>
      </c>
      <c r="E2" s="237" t="s">
        <v>12</v>
      </c>
      <c r="F2" s="237">
        <v>42</v>
      </c>
      <c r="G2">
        <v>548</v>
      </c>
      <c r="H2">
        <v>65234</v>
      </c>
      <c r="I2">
        <v>42</v>
      </c>
    </row>
    <row r="3" ht="24" spans="1:9">
      <c r="A3" s="185" t="s">
        <v>10</v>
      </c>
      <c r="B3" s="19">
        <v>2013</v>
      </c>
      <c r="C3" s="236" t="s">
        <v>11</v>
      </c>
      <c r="D3" s="237">
        <v>1077</v>
      </c>
      <c r="E3" s="237">
        <v>65577</v>
      </c>
      <c r="F3" s="237">
        <v>44</v>
      </c>
      <c r="G3">
        <v>1077</v>
      </c>
      <c r="H3">
        <v>65577</v>
      </c>
      <c r="I3">
        <v>44</v>
      </c>
    </row>
    <row r="4" ht="24" spans="1:9">
      <c r="A4" s="185" t="s">
        <v>10</v>
      </c>
      <c r="B4" s="19">
        <v>2014</v>
      </c>
      <c r="C4" s="236" t="s">
        <v>11</v>
      </c>
      <c r="D4" s="237">
        <v>1606</v>
      </c>
      <c r="E4" s="237">
        <v>65920</v>
      </c>
      <c r="F4" s="237">
        <v>43</v>
      </c>
      <c r="G4">
        <v>1606</v>
      </c>
      <c r="H4">
        <v>65920</v>
      </c>
      <c r="I4">
        <v>43</v>
      </c>
    </row>
    <row r="5" ht="24" spans="1:9">
      <c r="A5" s="185" t="s">
        <v>10</v>
      </c>
      <c r="B5" s="19">
        <v>2015</v>
      </c>
      <c r="C5" s="236" t="s">
        <v>11</v>
      </c>
      <c r="D5" s="237">
        <v>1794</v>
      </c>
      <c r="E5" s="237">
        <v>61000</v>
      </c>
      <c r="F5" s="237">
        <v>43</v>
      </c>
      <c r="G5">
        <v>1794</v>
      </c>
      <c r="H5">
        <v>61000</v>
      </c>
      <c r="I5">
        <v>43</v>
      </c>
    </row>
    <row r="6" ht="24" spans="1:9">
      <c r="A6" s="185" t="s">
        <v>10</v>
      </c>
      <c r="B6" s="19">
        <v>2016</v>
      </c>
      <c r="C6" s="236" t="s">
        <v>11</v>
      </c>
      <c r="D6" s="237">
        <v>2122</v>
      </c>
      <c r="E6" s="237">
        <v>60486</v>
      </c>
      <c r="F6" s="237">
        <v>44</v>
      </c>
      <c r="G6">
        <v>2122</v>
      </c>
      <c r="H6">
        <v>60486</v>
      </c>
      <c r="I6">
        <v>44</v>
      </c>
    </row>
    <row r="7" ht="24" spans="1:9">
      <c r="A7" s="185" t="s">
        <v>10</v>
      </c>
      <c r="B7" s="19">
        <v>2017</v>
      </c>
      <c r="C7" s="236" t="s">
        <v>11</v>
      </c>
      <c r="D7" s="237">
        <v>2122</v>
      </c>
      <c r="E7" s="237">
        <v>60377</v>
      </c>
      <c r="F7" s="237">
        <v>35</v>
      </c>
      <c r="G7">
        <v>2122</v>
      </c>
      <c r="H7">
        <v>60377</v>
      </c>
      <c r="I7">
        <v>35</v>
      </c>
    </row>
    <row r="8" ht="24" spans="1:9">
      <c r="A8" s="185" t="s">
        <v>10</v>
      </c>
      <c r="B8" s="19">
        <v>2018</v>
      </c>
      <c r="C8" s="236" t="s">
        <v>11</v>
      </c>
      <c r="D8" s="237">
        <v>242</v>
      </c>
      <c r="E8" s="237" t="s">
        <v>12</v>
      </c>
      <c r="F8" s="237">
        <v>35</v>
      </c>
      <c r="G8">
        <v>242</v>
      </c>
      <c r="H8">
        <v>60268</v>
      </c>
      <c r="I8">
        <v>35</v>
      </c>
    </row>
    <row r="9" ht="24" spans="1:9">
      <c r="A9" s="185" t="s">
        <v>10</v>
      </c>
      <c r="B9" s="19">
        <v>2019</v>
      </c>
      <c r="C9" s="236" t="s">
        <v>11</v>
      </c>
      <c r="D9" s="237">
        <v>291</v>
      </c>
      <c r="E9" s="237" t="s">
        <v>12</v>
      </c>
      <c r="F9" s="237">
        <v>36</v>
      </c>
      <c r="G9">
        <v>291</v>
      </c>
      <c r="H9">
        <v>60159</v>
      </c>
      <c r="I9">
        <v>36</v>
      </c>
    </row>
    <row r="10" ht="24" spans="1:9">
      <c r="A10" s="185" t="s">
        <v>10</v>
      </c>
      <c r="B10" s="19">
        <v>2020</v>
      </c>
      <c r="C10" s="236" t="s">
        <v>11</v>
      </c>
      <c r="D10" s="237">
        <v>931</v>
      </c>
      <c r="E10" s="237" t="s">
        <v>12</v>
      </c>
      <c r="F10" s="237" t="s">
        <v>12</v>
      </c>
      <c r="G10">
        <v>931</v>
      </c>
      <c r="H10">
        <v>60050</v>
      </c>
      <c r="I10">
        <v>37</v>
      </c>
    </row>
    <row r="11" spans="1:9">
      <c r="A11" s="185" t="s">
        <v>10</v>
      </c>
      <c r="B11" s="19">
        <v>2021</v>
      </c>
      <c r="C11" s="203" t="s">
        <v>11</v>
      </c>
      <c r="D11" s="18">
        <v>933</v>
      </c>
      <c r="E11" s="18" t="s">
        <v>12</v>
      </c>
      <c r="F11" s="18" t="s">
        <v>12</v>
      </c>
      <c r="G11">
        <v>933</v>
      </c>
      <c r="H11">
        <v>59941</v>
      </c>
      <c r="I11">
        <v>38</v>
      </c>
    </row>
    <row r="12" spans="1:9">
      <c r="A12" s="238" t="s">
        <v>13</v>
      </c>
      <c r="B12" s="46">
        <v>2012</v>
      </c>
      <c r="C12" s="238" t="s">
        <v>11</v>
      </c>
      <c r="D12" s="45" t="s">
        <v>12</v>
      </c>
      <c r="E12" s="45" t="s">
        <v>12</v>
      </c>
      <c r="F12" s="45">
        <v>18</v>
      </c>
      <c r="I12">
        <v>18</v>
      </c>
    </row>
    <row r="13" spans="1:9">
      <c r="A13" s="238" t="s">
        <v>13</v>
      </c>
      <c r="B13" s="46">
        <v>2013</v>
      </c>
      <c r="C13" s="238" t="s">
        <v>11</v>
      </c>
      <c r="D13" s="45" t="s">
        <v>12</v>
      </c>
      <c r="E13" s="45" t="s">
        <v>12</v>
      </c>
      <c r="F13" s="45">
        <v>18</v>
      </c>
      <c r="I13">
        <v>18</v>
      </c>
    </row>
    <row r="14" spans="1:9">
      <c r="A14" s="238" t="s">
        <v>13</v>
      </c>
      <c r="B14" s="46">
        <v>2014</v>
      </c>
      <c r="C14" s="238" t="s">
        <v>11</v>
      </c>
      <c r="D14" s="45" t="s">
        <v>12</v>
      </c>
      <c r="E14" s="45" t="s">
        <v>12</v>
      </c>
      <c r="F14" s="45">
        <v>18</v>
      </c>
      <c r="I14">
        <v>18</v>
      </c>
    </row>
    <row r="15" spans="1:9">
      <c r="A15" s="238" t="s">
        <v>13</v>
      </c>
      <c r="B15" s="46">
        <v>2015</v>
      </c>
      <c r="C15" s="238" t="s">
        <v>11</v>
      </c>
      <c r="D15" s="45" t="s">
        <v>12</v>
      </c>
      <c r="E15" s="45" t="s">
        <v>12</v>
      </c>
      <c r="F15" s="45">
        <v>18</v>
      </c>
      <c r="I15">
        <v>18</v>
      </c>
    </row>
    <row r="16" spans="1:9">
      <c r="A16" s="238" t="s">
        <v>13</v>
      </c>
      <c r="B16" s="46">
        <v>2016</v>
      </c>
      <c r="C16" s="238" t="s">
        <v>11</v>
      </c>
      <c r="D16" s="45" t="s">
        <v>12</v>
      </c>
      <c r="E16" s="45" t="s">
        <v>12</v>
      </c>
      <c r="F16" s="141">
        <v>15.0471</v>
      </c>
      <c r="I16">
        <v>15.0471</v>
      </c>
    </row>
    <row r="17" spans="1:9">
      <c r="A17" s="238" t="s">
        <v>13</v>
      </c>
      <c r="B17" s="46">
        <v>2017</v>
      </c>
      <c r="C17" s="238" t="s">
        <v>11</v>
      </c>
      <c r="D17" s="45" t="s">
        <v>12</v>
      </c>
      <c r="E17" s="45" t="s">
        <v>12</v>
      </c>
      <c r="F17" s="45">
        <v>14</v>
      </c>
      <c r="I17">
        <v>14</v>
      </c>
    </row>
    <row r="18" spans="1:9">
      <c r="A18" s="238" t="s">
        <v>13</v>
      </c>
      <c r="B18" s="46">
        <v>2018</v>
      </c>
      <c r="C18" s="238" t="s">
        <v>11</v>
      </c>
      <c r="D18" s="45" t="s">
        <v>12</v>
      </c>
      <c r="E18" s="45" t="s">
        <v>12</v>
      </c>
      <c r="F18" s="45">
        <v>13</v>
      </c>
      <c r="I18">
        <v>13</v>
      </c>
    </row>
    <row r="19" spans="1:9">
      <c r="A19" s="238" t="s">
        <v>13</v>
      </c>
      <c r="B19" s="46">
        <v>2019</v>
      </c>
      <c r="C19" s="238" t="s">
        <v>11</v>
      </c>
      <c r="D19" s="45" t="s">
        <v>12</v>
      </c>
      <c r="E19" s="45" t="s">
        <v>12</v>
      </c>
      <c r="F19" s="45">
        <v>12</v>
      </c>
      <c r="I19">
        <v>12</v>
      </c>
    </row>
    <row r="20" spans="1:9">
      <c r="A20" s="238" t="s">
        <v>13</v>
      </c>
      <c r="B20" s="46">
        <v>2020</v>
      </c>
      <c r="C20" s="238" t="s">
        <v>11</v>
      </c>
      <c r="D20" s="45" t="s">
        <v>12</v>
      </c>
      <c r="E20" s="45" t="s">
        <v>12</v>
      </c>
      <c r="F20" s="141">
        <v>11.89</v>
      </c>
      <c r="I20">
        <v>11.89</v>
      </c>
    </row>
    <row r="21" spans="1:9">
      <c r="A21" s="238" t="s">
        <v>13</v>
      </c>
      <c r="B21" s="46">
        <v>2021</v>
      </c>
      <c r="C21" s="238" t="s">
        <v>11</v>
      </c>
      <c r="D21" s="45" t="s">
        <v>12</v>
      </c>
      <c r="E21" s="45" t="s">
        <v>12</v>
      </c>
      <c r="F21" s="45" t="s">
        <v>12</v>
      </c>
      <c r="I21">
        <v>11.780001</v>
      </c>
    </row>
    <row r="22" spans="1:9">
      <c r="A22" s="239" t="s">
        <v>14</v>
      </c>
      <c r="B22" s="53">
        <v>2012</v>
      </c>
      <c r="C22" s="179" t="s">
        <v>11</v>
      </c>
      <c r="D22" s="52" t="s">
        <v>12</v>
      </c>
      <c r="E22" s="52" t="s">
        <v>12</v>
      </c>
      <c r="F22" s="52">
        <v>4.0174</v>
      </c>
      <c r="I22">
        <v>4.0173998</v>
      </c>
    </row>
    <row r="23" spans="1:9">
      <c r="A23" s="239" t="s">
        <v>14</v>
      </c>
      <c r="B23" s="53">
        <v>2013</v>
      </c>
      <c r="C23" s="179" t="s">
        <v>11</v>
      </c>
      <c r="D23" s="52" t="s">
        <v>12</v>
      </c>
      <c r="E23" s="52" t="s">
        <v>12</v>
      </c>
      <c r="F23" s="52">
        <v>3.195</v>
      </c>
      <c r="I23">
        <v>3.1949999</v>
      </c>
    </row>
    <row r="24" spans="1:9">
      <c r="A24" s="239" t="s">
        <v>14</v>
      </c>
      <c r="B24" s="53">
        <v>2014</v>
      </c>
      <c r="C24" s="179" t="s">
        <v>11</v>
      </c>
      <c r="D24" s="52" t="s">
        <v>12</v>
      </c>
      <c r="E24" s="52" t="s">
        <v>12</v>
      </c>
      <c r="F24" s="52">
        <v>9.2415</v>
      </c>
      <c r="I24">
        <v>9.2414999</v>
      </c>
    </row>
    <row r="25" spans="1:9">
      <c r="A25" s="239" t="s">
        <v>14</v>
      </c>
      <c r="B25" s="53">
        <v>2015</v>
      </c>
      <c r="C25" s="179" t="s">
        <v>11</v>
      </c>
      <c r="D25" s="52" t="s">
        <v>12</v>
      </c>
      <c r="E25" s="52" t="s">
        <v>12</v>
      </c>
      <c r="F25" s="52">
        <v>9.2155</v>
      </c>
      <c r="I25">
        <v>9.2154999</v>
      </c>
    </row>
    <row r="26" spans="1:9">
      <c r="A26" s="239" t="s">
        <v>14</v>
      </c>
      <c r="B26" s="53">
        <v>2016</v>
      </c>
      <c r="C26" s="179" t="s">
        <v>11</v>
      </c>
      <c r="D26" s="52" t="s">
        <v>12</v>
      </c>
      <c r="E26" s="52" t="s">
        <v>12</v>
      </c>
      <c r="F26" s="52">
        <v>6.2016</v>
      </c>
      <c r="I26">
        <v>6.2016001</v>
      </c>
    </row>
    <row r="27" spans="1:9">
      <c r="A27" s="239" t="s">
        <v>14</v>
      </c>
      <c r="B27" s="53">
        <v>2017</v>
      </c>
      <c r="C27" s="179" t="s">
        <v>11</v>
      </c>
      <c r="D27" s="52" t="s">
        <v>12</v>
      </c>
      <c r="E27" s="52" t="s">
        <v>12</v>
      </c>
      <c r="F27" s="52">
        <v>6.1955</v>
      </c>
      <c r="I27">
        <v>6.1954999</v>
      </c>
    </row>
    <row r="28" spans="1:9">
      <c r="A28" s="239" t="s">
        <v>14</v>
      </c>
      <c r="B28" s="53">
        <v>2018</v>
      </c>
      <c r="C28" s="179" t="s">
        <v>11</v>
      </c>
      <c r="D28" s="52" t="s">
        <v>12</v>
      </c>
      <c r="E28" s="52" t="s">
        <v>12</v>
      </c>
      <c r="F28" s="52">
        <v>5.532</v>
      </c>
      <c r="I28">
        <v>5.5320001</v>
      </c>
    </row>
    <row r="29" spans="1:9">
      <c r="A29" s="239" t="s">
        <v>14</v>
      </c>
      <c r="B29" s="53">
        <v>2019</v>
      </c>
      <c r="C29" s="179" t="s">
        <v>11</v>
      </c>
      <c r="D29" s="52" t="s">
        <v>12</v>
      </c>
      <c r="E29" s="52" t="s">
        <v>12</v>
      </c>
      <c r="F29" s="52">
        <v>4.0174</v>
      </c>
      <c r="I29">
        <v>4.0173998</v>
      </c>
    </row>
    <row r="30" spans="1:9">
      <c r="A30" s="239" t="s">
        <v>14</v>
      </c>
      <c r="B30" s="53">
        <v>2020</v>
      </c>
      <c r="C30" s="179" t="s">
        <v>11</v>
      </c>
      <c r="D30" s="52" t="s">
        <v>12</v>
      </c>
      <c r="E30" s="52" t="s">
        <v>12</v>
      </c>
      <c r="F30" s="52" t="s">
        <v>12</v>
      </c>
      <c r="I30">
        <v>2.5027995</v>
      </c>
    </row>
    <row r="31" spans="1:9">
      <c r="A31" s="239" t="s">
        <v>14</v>
      </c>
      <c r="B31" s="53">
        <v>2021</v>
      </c>
      <c r="C31" s="179" t="s">
        <v>11</v>
      </c>
      <c r="D31" s="52" t="s">
        <v>12</v>
      </c>
      <c r="E31" s="52" t="s">
        <v>12</v>
      </c>
      <c r="F31" s="52" t="s">
        <v>12</v>
      </c>
      <c r="I31">
        <v>0.98819923</v>
      </c>
    </row>
    <row r="32" spans="1:9">
      <c r="A32" s="239" t="s">
        <v>15</v>
      </c>
      <c r="B32" s="53">
        <v>2012</v>
      </c>
      <c r="C32" s="239" t="s">
        <v>11</v>
      </c>
      <c r="D32" s="52" t="s">
        <v>12</v>
      </c>
      <c r="E32" s="52" t="s">
        <v>12</v>
      </c>
      <c r="F32" s="52">
        <v>5</v>
      </c>
      <c r="I32">
        <v>5</v>
      </c>
    </row>
    <row r="33" spans="1:9">
      <c r="A33" s="240" t="s">
        <v>15</v>
      </c>
      <c r="B33" s="28">
        <v>2013</v>
      </c>
      <c r="C33" s="240" t="s">
        <v>11</v>
      </c>
      <c r="D33" s="27" t="s">
        <v>12</v>
      </c>
      <c r="E33" s="27" t="s">
        <v>12</v>
      </c>
      <c r="F33" s="27">
        <v>4</v>
      </c>
      <c r="I33">
        <v>4</v>
      </c>
    </row>
    <row r="34" spans="1:9">
      <c r="A34" s="240" t="s">
        <v>15</v>
      </c>
      <c r="B34" s="28">
        <v>2014</v>
      </c>
      <c r="C34" s="240" t="s">
        <v>11</v>
      </c>
      <c r="D34" s="27" t="s">
        <v>12</v>
      </c>
      <c r="E34" s="27" t="s">
        <v>12</v>
      </c>
      <c r="F34" s="27">
        <v>5</v>
      </c>
      <c r="I34">
        <v>5</v>
      </c>
    </row>
    <row r="35" spans="1:9">
      <c r="A35" s="240" t="s">
        <v>15</v>
      </c>
      <c r="B35" s="28">
        <v>2015</v>
      </c>
      <c r="C35" s="240" t="s">
        <v>11</v>
      </c>
      <c r="D35" s="27" t="s">
        <v>12</v>
      </c>
      <c r="E35" s="27" t="s">
        <v>12</v>
      </c>
      <c r="F35" s="27">
        <v>5</v>
      </c>
      <c r="I35">
        <v>5</v>
      </c>
    </row>
    <row r="36" spans="1:9">
      <c r="A36" s="240" t="s">
        <v>15</v>
      </c>
      <c r="B36" s="28">
        <v>2016</v>
      </c>
      <c r="C36" s="240" t="s">
        <v>11</v>
      </c>
      <c r="D36" s="27" t="s">
        <v>12</v>
      </c>
      <c r="E36" s="27" t="s">
        <v>12</v>
      </c>
      <c r="F36" s="27">
        <v>5</v>
      </c>
      <c r="I36">
        <v>5</v>
      </c>
    </row>
    <row r="37" spans="1:9">
      <c r="A37" s="240" t="s">
        <v>15</v>
      </c>
      <c r="B37" s="28">
        <v>2017</v>
      </c>
      <c r="C37" s="240" t="s">
        <v>11</v>
      </c>
      <c r="D37" s="27" t="s">
        <v>12</v>
      </c>
      <c r="E37" s="27" t="s">
        <v>12</v>
      </c>
      <c r="F37" s="27">
        <v>5</v>
      </c>
      <c r="I37">
        <v>5</v>
      </c>
    </row>
    <row r="38" spans="1:9">
      <c r="A38" s="240" t="s">
        <v>15</v>
      </c>
      <c r="B38" s="28">
        <v>2018</v>
      </c>
      <c r="C38" s="240" t="s">
        <v>11</v>
      </c>
      <c r="D38" s="27" t="s">
        <v>12</v>
      </c>
      <c r="E38" s="27" t="s">
        <v>12</v>
      </c>
      <c r="F38" s="27">
        <v>4</v>
      </c>
      <c r="I38">
        <v>4</v>
      </c>
    </row>
    <row r="39" spans="1:9">
      <c r="A39" s="240" t="s">
        <v>15</v>
      </c>
      <c r="B39" s="28">
        <v>2019</v>
      </c>
      <c r="C39" s="240" t="s">
        <v>11</v>
      </c>
      <c r="D39" s="27" t="s">
        <v>12</v>
      </c>
      <c r="E39" s="27" t="s">
        <v>12</v>
      </c>
      <c r="F39" s="27">
        <v>4</v>
      </c>
      <c r="I39">
        <v>4</v>
      </c>
    </row>
    <row r="40" spans="1:9">
      <c r="A40" s="240" t="s">
        <v>15</v>
      </c>
      <c r="B40" s="28">
        <v>2020</v>
      </c>
      <c r="C40" s="240" t="s">
        <v>11</v>
      </c>
      <c r="D40" s="27" t="s">
        <v>12</v>
      </c>
      <c r="E40" s="27" t="s">
        <v>12</v>
      </c>
      <c r="F40" s="27" t="s">
        <v>12</v>
      </c>
      <c r="I40">
        <v>4</v>
      </c>
    </row>
    <row r="41" spans="1:9">
      <c r="A41" s="240" t="s">
        <v>15</v>
      </c>
      <c r="B41" s="28">
        <v>2021</v>
      </c>
      <c r="C41" s="240" t="s">
        <v>11</v>
      </c>
      <c r="D41" s="27" t="s">
        <v>12</v>
      </c>
      <c r="E41" s="27" t="s">
        <v>12</v>
      </c>
      <c r="F41" s="27" t="s">
        <v>12</v>
      </c>
      <c r="I41">
        <v>4</v>
      </c>
    </row>
    <row r="42" spans="1:9">
      <c r="A42" s="241" t="s">
        <v>16</v>
      </c>
      <c r="B42" s="6">
        <v>2012</v>
      </c>
      <c r="C42" s="241" t="s">
        <v>11</v>
      </c>
      <c r="D42" s="5" t="s">
        <v>12</v>
      </c>
      <c r="E42" s="5" t="s">
        <v>12</v>
      </c>
      <c r="F42" s="5" t="s">
        <v>12</v>
      </c>
    </row>
    <row r="43" spans="1:9">
      <c r="A43" s="241" t="s">
        <v>16</v>
      </c>
      <c r="B43" s="6">
        <v>2013</v>
      </c>
      <c r="C43" s="241" t="s">
        <v>11</v>
      </c>
      <c r="D43" s="5" t="s">
        <v>12</v>
      </c>
      <c r="E43" s="5" t="s">
        <v>12</v>
      </c>
      <c r="F43" s="5" t="s">
        <v>12</v>
      </c>
    </row>
    <row r="44" spans="1:9">
      <c r="A44" s="241" t="s">
        <v>16</v>
      </c>
      <c r="B44" s="6">
        <v>2014</v>
      </c>
      <c r="C44" s="241" t="s">
        <v>11</v>
      </c>
      <c r="D44" s="5" t="s">
        <v>12</v>
      </c>
      <c r="E44" s="5" t="s">
        <v>12</v>
      </c>
      <c r="F44" s="5" t="s">
        <v>12</v>
      </c>
    </row>
    <row r="45" spans="1:9">
      <c r="A45" s="241" t="s">
        <v>16</v>
      </c>
      <c r="B45" s="6">
        <v>2015</v>
      </c>
      <c r="C45" s="241" t="s">
        <v>11</v>
      </c>
      <c r="D45" s="5" t="s">
        <v>12</v>
      </c>
      <c r="E45" s="5" t="s">
        <v>12</v>
      </c>
      <c r="F45" s="5" t="s">
        <v>12</v>
      </c>
    </row>
    <row r="46" spans="1:9">
      <c r="A46" s="241" t="s">
        <v>16</v>
      </c>
      <c r="B46" s="6">
        <v>2016</v>
      </c>
      <c r="C46" s="241" t="s">
        <v>11</v>
      </c>
      <c r="D46" s="5" t="s">
        <v>12</v>
      </c>
      <c r="E46" s="5" t="s">
        <v>12</v>
      </c>
      <c r="F46" s="5" t="s">
        <v>12</v>
      </c>
    </row>
    <row r="47" spans="1:9">
      <c r="A47" s="241" t="s">
        <v>16</v>
      </c>
      <c r="B47" s="6">
        <v>2017</v>
      </c>
      <c r="C47" s="241" t="s">
        <v>11</v>
      </c>
      <c r="D47" s="5" t="s">
        <v>12</v>
      </c>
      <c r="E47" s="5" t="s">
        <v>12</v>
      </c>
      <c r="F47" s="5" t="s">
        <v>12</v>
      </c>
    </row>
    <row r="48" spans="1:9">
      <c r="A48" s="241" t="s">
        <v>16</v>
      </c>
      <c r="B48" s="6">
        <v>2018</v>
      </c>
      <c r="C48" s="241" t="s">
        <v>11</v>
      </c>
      <c r="D48" s="5" t="s">
        <v>12</v>
      </c>
      <c r="E48" s="5" t="s">
        <v>12</v>
      </c>
      <c r="F48" s="5" t="s">
        <v>12</v>
      </c>
    </row>
    <row r="49" spans="1:6">
      <c r="A49" s="241" t="s">
        <v>16</v>
      </c>
      <c r="B49" s="6">
        <v>2019</v>
      </c>
      <c r="C49" s="241" t="s">
        <v>11</v>
      </c>
      <c r="D49" s="5" t="s">
        <v>12</v>
      </c>
      <c r="E49" s="5" t="s">
        <v>12</v>
      </c>
      <c r="F49" s="5" t="s">
        <v>12</v>
      </c>
    </row>
    <row r="50" spans="1:6">
      <c r="A50" s="241" t="s">
        <v>16</v>
      </c>
      <c r="B50" s="6">
        <v>2020</v>
      </c>
      <c r="C50" s="241" t="s">
        <v>11</v>
      </c>
      <c r="D50" s="5" t="s">
        <v>12</v>
      </c>
      <c r="E50" s="5" t="s">
        <v>12</v>
      </c>
      <c r="F50" s="5" t="s">
        <v>12</v>
      </c>
    </row>
    <row r="51" spans="1:6">
      <c r="A51" s="241" t="s">
        <v>16</v>
      </c>
      <c r="B51" s="6">
        <v>2021</v>
      </c>
      <c r="C51" s="241" t="s">
        <v>11</v>
      </c>
      <c r="D51" s="5" t="s">
        <v>12</v>
      </c>
      <c r="E51" s="5" t="s">
        <v>12</v>
      </c>
      <c r="F51" s="5" t="s">
        <v>12</v>
      </c>
    </row>
    <row r="52" spans="1:6">
      <c r="A52" s="171" t="s">
        <v>17</v>
      </c>
      <c r="B52" s="21">
        <v>2012</v>
      </c>
      <c r="C52" s="171" t="s">
        <v>11</v>
      </c>
      <c r="D52" s="20" t="s">
        <v>12</v>
      </c>
      <c r="E52" s="20" t="s">
        <v>12</v>
      </c>
      <c r="F52" s="20" t="s">
        <v>12</v>
      </c>
    </row>
    <row r="53" spans="1:6">
      <c r="A53" s="171" t="s">
        <v>17</v>
      </c>
      <c r="B53" s="21">
        <v>2013</v>
      </c>
      <c r="C53" s="171" t="s">
        <v>11</v>
      </c>
      <c r="D53" s="20" t="s">
        <v>12</v>
      </c>
      <c r="E53" s="20" t="s">
        <v>12</v>
      </c>
      <c r="F53" s="20" t="s">
        <v>12</v>
      </c>
    </row>
    <row r="54" spans="1:6">
      <c r="A54" s="171" t="s">
        <v>17</v>
      </c>
      <c r="B54" s="21">
        <v>2014</v>
      </c>
      <c r="C54" s="171" t="s">
        <v>11</v>
      </c>
      <c r="D54" s="20" t="s">
        <v>12</v>
      </c>
      <c r="E54" s="20" t="s">
        <v>12</v>
      </c>
      <c r="F54" s="20" t="s">
        <v>12</v>
      </c>
    </row>
    <row r="55" spans="1:6">
      <c r="A55" s="171" t="s">
        <v>17</v>
      </c>
      <c r="B55" s="21">
        <v>2015</v>
      </c>
      <c r="C55" s="171" t="s">
        <v>11</v>
      </c>
      <c r="D55" s="20" t="s">
        <v>12</v>
      </c>
      <c r="E55" s="20" t="s">
        <v>12</v>
      </c>
      <c r="F55" s="20" t="s">
        <v>12</v>
      </c>
    </row>
    <row r="56" spans="1:6">
      <c r="A56" s="171" t="s">
        <v>17</v>
      </c>
      <c r="B56" s="21">
        <v>2016</v>
      </c>
      <c r="C56" s="171" t="s">
        <v>11</v>
      </c>
      <c r="D56" s="20" t="s">
        <v>12</v>
      </c>
      <c r="E56" s="20" t="s">
        <v>12</v>
      </c>
      <c r="F56" s="20" t="s">
        <v>12</v>
      </c>
    </row>
    <row r="57" spans="1:6">
      <c r="A57" s="171" t="s">
        <v>17</v>
      </c>
      <c r="B57" s="21">
        <v>2017</v>
      </c>
      <c r="C57" s="171" t="s">
        <v>11</v>
      </c>
      <c r="D57" s="20" t="s">
        <v>12</v>
      </c>
      <c r="E57" s="20" t="s">
        <v>12</v>
      </c>
      <c r="F57" s="20" t="s">
        <v>12</v>
      </c>
    </row>
    <row r="58" spans="1:6">
      <c r="A58" s="171" t="s">
        <v>17</v>
      </c>
      <c r="B58" s="21">
        <v>2018</v>
      </c>
      <c r="C58" s="171" t="s">
        <v>11</v>
      </c>
      <c r="D58" s="20" t="s">
        <v>12</v>
      </c>
      <c r="E58" s="20" t="s">
        <v>12</v>
      </c>
      <c r="F58" s="20" t="s">
        <v>12</v>
      </c>
    </row>
    <row r="59" spans="1:6">
      <c r="A59" s="171" t="s">
        <v>17</v>
      </c>
      <c r="B59" s="21">
        <v>2019</v>
      </c>
      <c r="C59" s="171" t="s">
        <v>11</v>
      </c>
      <c r="D59" s="20" t="s">
        <v>12</v>
      </c>
      <c r="E59" s="20" t="s">
        <v>12</v>
      </c>
      <c r="F59" s="20" t="s">
        <v>12</v>
      </c>
    </row>
    <row r="60" spans="1:6">
      <c r="A60" s="171" t="s">
        <v>17</v>
      </c>
      <c r="B60" s="21">
        <v>2020</v>
      </c>
      <c r="C60" s="171" t="s">
        <v>11</v>
      </c>
      <c r="D60" s="20" t="s">
        <v>12</v>
      </c>
      <c r="E60" s="20" t="s">
        <v>12</v>
      </c>
      <c r="F60" s="20" t="s">
        <v>12</v>
      </c>
    </row>
    <row r="61" spans="1:6">
      <c r="A61" s="171" t="s">
        <v>17</v>
      </c>
      <c r="B61" s="21">
        <v>2021</v>
      </c>
      <c r="C61" s="171" t="s">
        <v>11</v>
      </c>
      <c r="D61" s="20" t="s">
        <v>12</v>
      </c>
      <c r="E61" s="20" t="s">
        <v>12</v>
      </c>
      <c r="F61" s="20" t="s">
        <v>12</v>
      </c>
    </row>
    <row r="62" spans="1:6">
      <c r="A62" s="173" t="s">
        <v>18</v>
      </c>
      <c r="B62" s="21">
        <v>2012</v>
      </c>
      <c r="C62" s="173" t="s">
        <v>11</v>
      </c>
      <c r="D62" s="16" t="s">
        <v>12</v>
      </c>
      <c r="E62" s="16" t="s">
        <v>12</v>
      </c>
      <c r="F62" s="16" t="s">
        <v>12</v>
      </c>
    </row>
    <row r="63" spans="1:6">
      <c r="A63" s="173" t="s">
        <v>18</v>
      </c>
      <c r="B63" s="21">
        <v>2013</v>
      </c>
      <c r="C63" s="173" t="s">
        <v>11</v>
      </c>
      <c r="D63" s="16" t="s">
        <v>12</v>
      </c>
      <c r="E63" s="16" t="s">
        <v>12</v>
      </c>
      <c r="F63" s="16" t="s">
        <v>12</v>
      </c>
    </row>
    <row r="64" spans="1:6">
      <c r="A64" s="173" t="s">
        <v>18</v>
      </c>
      <c r="B64" s="21">
        <v>2014</v>
      </c>
      <c r="C64" s="173" t="s">
        <v>11</v>
      </c>
      <c r="D64" s="16" t="s">
        <v>12</v>
      </c>
      <c r="E64" s="16" t="s">
        <v>12</v>
      </c>
      <c r="F64" s="16" t="s">
        <v>12</v>
      </c>
    </row>
    <row r="65" spans="1:9">
      <c r="A65" s="173" t="s">
        <v>18</v>
      </c>
      <c r="B65" s="21">
        <v>2015</v>
      </c>
      <c r="C65" s="173" t="s">
        <v>11</v>
      </c>
      <c r="D65" s="16" t="s">
        <v>12</v>
      </c>
      <c r="E65" s="16" t="s">
        <v>12</v>
      </c>
      <c r="F65" s="16" t="s">
        <v>12</v>
      </c>
    </row>
    <row r="66" spans="1:9">
      <c r="A66" s="173" t="s">
        <v>18</v>
      </c>
      <c r="B66" s="21">
        <v>2016</v>
      </c>
      <c r="C66" s="173" t="s">
        <v>11</v>
      </c>
      <c r="D66" s="16" t="s">
        <v>12</v>
      </c>
      <c r="E66" s="16" t="s">
        <v>12</v>
      </c>
      <c r="F66" s="16" t="s">
        <v>12</v>
      </c>
    </row>
    <row r="67" spans="1:9">
      <c r="A67" s="173" t="s">
        <v>18</v>
      </c>
      <c r="B67" s="21">
        <v>2017</v>
      </c>
      <c r="C67" s="173" t="s">
        <v>11</v>
      </c>
      <c r="D67" s="16" t="s">
        <v>12</v>
      </c>
      <c r="E67" s="16" t="s">
        <v>12</v>
      </c>
      <c r="F67" s="16" t="s">
        <v>12</v>
      </c>
    </row>
    <row r="68" spans="1:9">
      <c r="A68" s="173" t="s">
        <v>18</v>
      </c>
      <c r="B68" s="21">
        <v>2018</v>
      </c>
      <c r="C68" s="173" t="s">
        <v>11</v>
      </c>
      <c r="D68" s="16" t="s">
        <v>12</v>
      </c>
      <c r="E68" s="16" t="s">
        <v>12</v>
      </c>
      <c r="F68" s="16" t="s">
        <v>12</v>
      </c>
    </row>
    <row r="69" spans="1:9">
      <c r="A69" s="173" t="s">
        <v>18</v>
      </c>
      <c r="B69" s="21">
        <v>2019</v>
      </c>
      <c r="C69" s="173" t="s">
        <v>11</v>
      </c>
      <c r="D69" s="16" t="s">
        <v>12</v>
      </c>
      <c r="E69" s="16" t="s">
        <v>12</v>
      </c>
      <c r="F69" s="16" t="s">
        <v>12</v>
      </c>
    </row>
    <row r="70" spans="1:9">
      <c r="A70" s="173" t="s">
        <v>18</v>
      </c>
      <c r="B70" s="21">
        <v>2020</v>
      </c>
      <c r="C70" s="173" t="s">
        <v>11</v>
      </c>
      <c r="D70" s="16" t="s">
        <v>12</v>
      </c>
      <c r="E70" s="16" t="s">
        <v>12</v>
      </c>
      <c r="F70" s="16" t="s">
        <v>12</v>
      </c>
    </row>
    <row r="71" spans="1:9">
      <c r="A71" s="173" t="s">
        <v>18</v>
      </c>
      <c r="B71" s="21">
        <v>2021</v>
      </c>
      <c r="C71" s="173" t="s">
        <v>11</v>
      </c>
      <c r="D71" s="16" t="s">
        <v>12</v>
      </c>
      <c r="E71" s="16" t="s">
        <v>12</v>
      </c>
      <c r="F71" s="16" t="s">
        <v>12</v>
      </c>
    </row>
    <row r="72" spans="1:9">
      <c r="A72" s="173" t="s">
        <v>19</v>
      </c>
      <c r="B72" s="21">
        <v>2012</v>
      </c>
      <c r="C72" s="173" t="s">
        <v>11</v>
      </c>
      <c r="D72" s="16" t="s">
        <v>12</v>
      </c>
      <c r="E72" s="16" t="s">
        <v>12</v>
      </c>
      <c r="F72" s="16">
        <v>55.3638</v>
      </c>
      <c r="I72">
        <v>55.3638</v>
      </c>
    </row>
    <row r="73" spans="1:9">
      <c r="A73" s="173" t="s">
        <v>19</v>
      </c>
      <c r="B73" s="21">
        <v>2013</v>
      </c>
      <c r="C73" s="173" t="s">
        <v>11</v>
      </c>
      <c r="D73" s="16" t="s">
        <v>12</v>
      </c>
      <c r="E73" s="16" t="s">
        <v>12</v>
      </c>
      <c r="F73" s="16">
        <v>56.8816</v>
      </c>
      <c r="I73">
        <v>56.881599</v>
      </c>
    </row>
    <row r="74" spans="1:9">
      <c r="A74" s="173" t="s">
        <v>19</v>
      </c>
      <c r="B74" s="21">
        <v>2014</v>
      </c>
      <c r="C74" s="173" t="s">
        <v>11</v>
      </c>
      <c r="D74" s="16" t="s">
        <v>12</v>
      </c>
      <c r="E74" s="16" t="s">
        <v>12</v>
      </c>
      <c r="F74" s="16">
        <v>60.8868</v>
      </c>
      <c r="I74">
        <v>60.886799</v>
      </c>
    </row>
    <row r="75" spans="1:9">
      <c r="A75" s="173" t="s">
        <v>19</v>
      </c>
      <c r="B75" s="21">
        <v>2015</v>
      </c>
      <c r="C75" s="173" t="s">
        <v>11</v>
      </c>
      <c r="D75" s="16" t="s">
        <v>12</v>
      </c>
      <c r="E75" s="16" t="s">
        <v>12</v>
      </c>
      <c r="F75" s="16">
        <v>61.2966</v>
      </c>
      <c r="I75">
        <v>61.2966</v>
      </c>
    </row>
    <row r="76" spans="1:9">
      <c r="A76" s="173" t="s">
        <v>19</v>
      </c>
      <c r="B76" s="21">
        <v>2016</v>
      </c>
      <c r="C76" s="173" t="s">
        <v>11</v>
      </c>
      <c r="D76" s="16" t="s">
        <v>12</v>
      </c>
      <c r="E76" s="16" t="s">
        <v>12</v>
      </c>
      <c r="F76" s="16">
        <v>46.6695</v>
      </c>
      <c r="I76">
        <v>46.669498</v>
      </c>
    </row>
    <row r="77" spans="1:9">
      <c r="A77" s="173" t="s">
        <v>19</v>
      </c>
      <c r="B77" s="21">
        <v>2017</v>
      </c>
      <c r="C77" s="173" t="s">
        <v>11</v>
      </c>
      <c r="D77" s="16" t="s">
        <v>12</v>
      </c>
      <c r="E77" s="16" t="s">
        <v>12</v>
      </c>
      <c r="F77" s="16">
        <v>40.8257</v>
      </c>
      <c r="I77">
        <v>40.825699</v>
      </c>
    </row>
    <row r="78" spans="1:9">
      <c r="A78" s="173" t="s">
        <v>19</v>
      </c>
      <c r="B78" s="21">
        <v>2018</v>
      </c>
      <c r="C78" s="173" t="s">
        <v>11</v>
      </c>
      <c r="D78" s="16" t="s">
        <v>12</v>
      </c>
      <c r="E78" s="16" t="s">
        <v>12</v>
      </c>
      <c r="F78" s="16">
        <v>40.4008</v>
      </c>
      <c r="I78">
        <v>40.400799</v>
      </c>
    </row>
    <row r="79" spans="1:9">
      <c r="A79" s="173" t="s">
        <v>19</v>
      </c>
      <c r="B79" s="21">
        <v>2019</v>
      </c>
      <c r="C79" s="173" t="s">
        <v>11</v>
      </c>
      <c r="D79" s="16" t="s">
        <v>12</v>
      </c>
      <c r="E79" s="16" t="s">
        <v>12</v>
      </c>
      <c r="F79" s="16">
        <v>42.2225</v>
      </c>
      <c r="I79">
        <v>42.2225</v>
      </c>
    </row>
    <row r="80" spans="1:9">
      <c r="A80" s="173" t="s">
        <v>19</v>
      </c>
      <c r="B80" s="21">
        <v>2020</v>
      </c>
      <c r="C80" s="173" t="s">
        <v>11</v>
      </c>
      <c r="D80" s="16" t="s">
        <v>12</v>
      </c>
      <c r="E80" s="16" t="s">
        <v>12</v>
      </c>
      <c r="F80" s="16">
        <v>42.3218</v>
      </c>
      <c r="I80">
        <v>42.3218</v>
      </c>
    </row>
    <row r="81" spans="1:9">
      <c r="A81" s="173" t="s">
        <v>19</v>
      </c>
      <c r="B81" s="21">
        <v>2021</v>
      </c>
      <c r="C81" s="173" t="s">
        <v>11</v>
      </c>
      <c r="D81" s="16" t="s">
        <v>12</v>
      </c>
      <c r="E81" s="16" t="s">
        <v>12</v>
      </c>
      <c r="F81" s="16" t="s">
        <v>12</v>
      </c>
      <c r="I81">
        <v>42.421101</v>
      </c>
    </row>
    <row r="82" s="77" customFormat="1" spans="1:9">
      <c r="A82" s="242" t="s">
        <v>20</v>
      </c>
      <c r="B82" s="143">
        <v>2012</v>
      </c>
      <c r="C82" s="243" t="s">
        <v>11</v>
      </c>
      <c r="D82" s="244" t="s">
        <v>12</v>
      </c>
      <c r="E82" s="244" t="s">
        <v>12</v>
      </c>
      <c r="F82" s="244">
        <v>26</v>
      </c>
      <c r="G82" s="77">
        <v>1195</v>
      </c>
      <c r="H82" s="77">
        <v>24226</v>
      </c>
      <c r="I82" s="77">
        <v>26</v>
      </c>
    </row>
    <row r="83" spans="1:9">
      <c r="A83" s="175" t="s">
        <v>20</v>
      </c>
      <c r="B83" s="17">
        <v>2013</v>
      </c>
      <c r="C83" s="175" t="s">
        <v>11</v>
      </c>
      <c r="D83" s="16">
        <v>1474</v>
      </c>
      <c r="E83" s="16">
        <v>24932</v>
      </c>
      <c r="F83" s="16">
        <v>27</v>
      </c>
      <c r="G83">
        <v>1474</v>
      </c>
      <c r="H83">
        <v>24932</v>
      </c>
      <c r="I83">
        <v>27</v>
      </c>
    </row>
    <row r="84" spans="1:9">
      <c r="A84" s="175" t="s">
        <v>20</v>
      </c>
      <c r="B84" s="17">
        <v>2014</v>
      </c>
      <c r="C84" s="175" t="s">
        <v>11</v>
      </c>
      <c r="D84" s="16">
        <v>1753</v>
      </c>
      <c r="E84" s="16">
        <v>25638</v>
      </c>
      <c r="F84" s="16">
        <v>28</v>
      </c>
      <c r="G84">
        <v>1753</v>
      </c>
      <c r="H84">
        <v>25638</v>
      </c>
      <c r="I84">
        <v>28</v>
      </c>
    </row>
    <row r="85" spans="1:9">
      <c r="A85" s="175" t="s">
        <v>20</v>
      </c>
      <c r="B85" s="17">
        <v>2015</v>
      </c>
      <c r="C85" s="175" t="s">
        <v>11</v>
      </c>
      <c r="D85" s="16">
        <v>1354</v>
      </c>
      <c r="E85" s="16">
        <v>27193</v>
      </c>
      <c r="F85" s="16">
        <v>29</v>
      </c>
      <c r="G85">
        <v>1354</v>
      </c>
      <c r="H85">
        <v>27193</v>
      </c>
      <c r="I85">
        <v>29</v>
      </c>
    </row>
    <row r="86" spans="1:9">
      <c r="A86" s="175" t="s">
        <v>20</v>
      </c>
      <c r="B86" s="17">
        <v>2016</v>
      </c>
      <c r="C86" s="175" t="s">
        <v>11</v>
      </c>
      <c r="D86" s="16">
        <v>1854</v>
      </c>
      <c r="E86" s="16">
        <v>26593</v>
      </c>
      <c r="F86" s="16">
        <v>25</v>
      </c>
      <c r="G86">
        <v>1854</v>
      </c>
      <c r="H86">
        <v>26593</v>
      </c>
      <c r="I86">
        <v>25</v>
      </c>
    </row>
    <row r="87" spans="1:9">
      <c r="A87" s="175" t="s">
        <v>20</v>
      </c>
      <c r="B87" s="17">
        <v>2017</v>
      </c>
      <c r="C87" s="175" t="s">
        <v>11</v>
      </c>
      <c r="D87" s="16">
        <v>1855</v>
      </c>
      <c r="E87" s="16">
        <v>26340</v>
      </c>
      <c r="F87" s="16">
        <v>21</v>
      </c>
      <c r="G87">
        <v>1855</v>
      </c>
      <c r="H87">
        <v>26340</v>
      </c>
      <c r="I87">
        <v>21</v>
      </c>
    </row>
    <row r="88" spans="1:9">
      <c r="A88" s="175" t="s">
        <v>20</v>
      </c>
      <c r="B88" s="17">
        <v>2018</v>
      </c>
      <c r="C88" s="175" t="s">
        <v>11</v>
      </c>
      <c r="D88" s="16">
        <v>4800</v>
      </c>
      <c r="E88" s="16" t="s">
        <v>12</v>
      </c>
      <c r="F88" s="16">
        <v>22</v>
      </c>
      <c r="G88">
        <v>4800</v>
      </c>
      <c r="H88">
        <v>26087</v>
      </c>
      <c r="I88">
        <v>22</v>
      </c>
    </row>
    <row r="89" spans="1:9">
      <c r="A89" s="175" t="s">
        <v>20</v>
      </c>
      <c r="B89" s="17">
        <v>2019</v>
      </c>
      <c r="C89" s="175" t="s">
        <v>11</v>
      </c>
      <c r="D89" s="16">
        <v>1874</v>
      </c>
      <c r="E89" s="16" t="s">
        <v>12</v>
      </c>
      <c r="F89" s="16">
        <v>23</v>
      </c>
      <c r="G89">
        <v>1874</v>
      </c>
      <c r="H89">
        <v>25834</v>
      </c>
      <c r="I89">
        <v>23</v>
      </c>
    </row>
    <row r="90" spans="1:9">
      <c r="A90" s="175" t="s">
        <v>20</v>
      </c>
      <c r="B90" s="17">
        <v>2020</v>
      </c>
      <c r="C90" s="175" t="s">
        <v>11</v>
      </c>
      <c r="D90" s="16">
        <v>2808</v>
      </c>
      <c r="E90" s="16" t="s">
        <v>12</v>
      </c>
      <c r="F90" s="16" t="s">
        <v>12</v>
      </c>
      <c r="G90">
        <v>2808</v>
      </c>
      <c r="H90">
        <v>25581</v>
      </c>
      <c r="I90">
        <v>24</v>
      </c>
    </row>
    <row r="91" spans="1:9">
      <c r="A91" s="175" t="s">
        <v>20</v>
      </c>
      <c r="B91" s="17">
        <v>2021</v>
      </c>
      <c r="C91" s="202" t="s">
        <v>11</v>
      </c>
      <c r="D91" s="16">
        <v>1525</v>
      </c>
      <c r="E91" s="16" t="s">
        <v>12</v>
      </c>
      <c r="F91" s="16" t="s">
        <v>12</v>
      </c>
      <c r="G91">
        <v>1525</v>
      </c>
      <c r="H91">
        <v>25328</v>
      </c>
      <c r="I91">
        <v>25</v>
      </c>
    </row>
    <row r="92" spans="1:9">
      <c r="A92" s="178" t="s">
        <v>21</v>
      </c>
      <c r="B92" s="28">
        <v>2012</v>
      </c>
      <c r="C92" s="178" t="s">
        <v>11</v>
      </c>
      <c r="D92" s="27" t="s">
        <v>12</v>
      </c>
      <c r="E92" s="27" t="s">
        <v>12</v>
      </c>
      <c r="F92" s="27">
        <v>43</v>
      </c>
      <c r="G92">
        <v>1090</v>
      </c>
      <c r="H92">
        <v>58650</v>
      </c>
      <c r="I92">
        <v>43</v>
      </c>
    </row>
    <row r="93" spans="1:9">
      <c r="A93" s="178" t="s">
        <v>21</v>
      </c>
      <c r="B93" s="28">
        <v>2013</v>
      </c>
      <c r="C93" s="178" t="s">
        <v>11</v>
      </c>
      <c r="D93" s="27">
        <v>1179</v>
      </c>
      <c r="E93" s="27">
        <v>58666</v>
      </c>
      <c r="F93" s="27">
        <v>46</v>
      </c>
      <c r="G93">
        <v>1179</v>
      </c>
      <c r="H93">
        <v>58666</v>
      </c>
      <c r="I93">
        <v>46</v>
      </c>
    </row>
    <row r="94" spans="1:9">
      <c r="A94" s="178" t="s">
        <v>21</v>
      </c>
      <c r="B94" s="28">
        <v>2014</v>
      </c>
      <c r="C94" s="178" t="s">
        <v>11</v>
      </c>
      <c r="D94" s="27">
        <v>1268</v>
      </c>
      <c r="E94" s="27">
        <v>58682</v>
      </c>
      <c r="F94" s="27">
        <v>50</v>
      </c>
      <c r="G94">
        <v>1268</v>
      </c>
      <c r="H94">
        <v>58682</v>
      </c>
      <c r="I94">
        <v>50</v>
      </c>
    </row>
    <row r="95" spans="1:9">
      <c r="A95" s="178" t="s">
        <v>21</v>
      </c>
      <c r="B95" s="28">
        <v>2015</v>
      </c>
      <c r="C95" s="178" t="s">
        <v>11</v>
      </c>
      <c r="D95" s="27">
        <v>1289</v>
      </c>
      <c r="E95" s="27">
        <v>55666</v>
      </c>
      <c r="F95" s="27">
        <v>50</v>
      </c>
      <c r="G95">
        <v>1289</v>
      </c>
      <c r="H95">
        <v>55666</v>
      </c>
      <c r="I95">
        <v>50</v>
      </c>
    </row>
    <row r="96" spans="1:9">
      <c r="A96" s="178" t="s">
        <v>21</v>
      </c>
      <c r="B96" s="28">
        <v>2016</v>
      </c>
      <c r="C96" s="178" t="s">
        <v>11</v>
      </c>
      <c r="D96" s="27">
        <v>1233</v>
      </c>
      <c r="E96" s="27">
        <v>55728</v>
      </c>
      <c r="F96" s="27">
        <v>21</v>
      </c>
      <c r="G96">
        <v>1233</v>
      </c>
      <c r="H96">
        <v>55728</v>
      </c>
      <c r="I96">
        <v>21</v>
      </c>
    </row>
    <row r="97" spans="1:9">
      <c r="A97" s="178" t="s">
        <v>21</v>
      </c>
      <c r="B97" s="28">
        <v>2017</v>
      </c>
      <c r="C97" s="178" t="s">
        <v>11</v>
      </c>
      <c r="D97" s="27">
        <v>1290</v>
      </c>
      <c r="E97" s="27">
        <v>54599</v>
      </c>
      <c r="F97" s="27">
        <v>49</v>
      </c>
      <c r="G97">
        <v>1290</v>
      </c>
      <c r="H97">
        <v>54599</v>
      </c>
      <c r="I97">
        <v>49</v>
      </c>
    </row>
    <row r="98" spans="1:9">
      <c r="A98" s="178" t="s">
        <v>21</v>
      </c>
      <c r="B98" s="28">
        <v>2018</v>
      </c>
      <c r="C98" s="178" t="s">
        <v>11</v>
      </c>
      <c r="D98" s="27">
        <v>1137</v>
      </c>
      <c r="E98" s="27" t="s">
        <v>12</v>
      </c>
      <c r="F98" s="27">
        <v>50</v>
      </c>
      <c r="G98">
        <v>1137</v>
      </c>
      <c r="H98">
        <v>53470</v>
      </c>
      <c r="I98">
        <v>50</v>
      </c>
    </row>
    <row r="99" spans="1:9">
      <c r="A99" s="178" t="s">
        <v>21</v>
      </c>
      <c r="B99" s="28">
        <v>2019</v>
      </c>
      <c r="C99" s="178" t="s">
        <v>11</v>
      </c>
      <c r="D99" s="27">
        <v>1002</v>
      </c>
      <c r="E99" s="27" t="s">
        <v>12</v>
      </c>
      <c r="F99" s="27">
        <v>50</v>
      </c>
      <c r="G99">
        <v>1002</v>
      </c>
      <c r="H99">
        <v>52341</v>
      </c>
      <c r="I99">
        <v>50</v>
      </c>
    </row>
    <row r="100" spans="1:9">
      <c r="A100" s="178" t="s">
        <v>21</v>
      </c>
      <c r="B100" s="28">
        <v>2020</v>
      </c>
      <c r="C100" s="178" t="s">
        <v>11</v>
      </c>
      <c r="D100" s="27">
        <v>1940</v>
      </c>
      <c r="E100" s="27" t="s">
        <v>12</v>
      </c>
      <c r="F100" s="27" t="s">
        <v>12</v>
      </c>
      <c r="G100">
        <v>1940</v>
      </c>
      <c r="H100">
        <v>51212</v>
      </c>
      <c r="I100">
        <v>50</v>
      </c>
    </row>
    <row r="101" spans="1:9">
      <c r="A101" s="176" t="s">
        <v>21</v>
      </c>
      <c r="B101" s="9">
        <v>2021</v>
      </c>
      <c r="C101" s="177" t="s">
        <v>11</v>
      </c>
      <c r="D101" s="7">
        <v>1990</v>
      </c>
      <c r="E101" s="7" t="s">
        <v>12</v>
      </c>
      <c r="F101" s="7" t="s">
        <v>12</v>
      </c>
      <c r="G101">
        <v>1990</v>
      </c>
      <c r="H101">
        <v>50083</v>
      </c>
      <c r="I101">
        <v>50</v>
      </c>
    </row>
    <row r="102" spans="1:9">
      <c r="A102" s="179" t="s">
        <v>22</v>
      </c>
      <c r="B102" s="53">
        <v>2012</v>
      </c>
      <c r="C102" s="179" t="s">
        <v>11</v>
      </c>
      <c r="D102" s="52" t="s">
        <v>12</v>
      </c>
      <c r="E102" s="52" t="s">
        <v>12</v>
      </c>
      <c r="F102" s="52">
        <v>29</v>
      </c>
      <c r="G102">
        <v>14</v>
      </c>
      <c r="H102">
        <v>25716</v>
      </c>
      <c r="I102">
        <v>29</v>
      </c>
    </row>
    <row r="103" spans="1:9">
      <c r="A103" s="179" t="s">
        <v>22</v>
      </c>
      <c r="B103" s="53">
        <v>2013</v>
      </c>
      <c r="C103" s="179" t="s">
        <v>11</v>
      </c>
      <c r="D103" s="52">
        <v>45</v>
      </c>
      <c r="E103" s="52">
        <v>26133</v>
      </c>
      <c r="F103" s="52">
        <v>30</v>
      </c>
      <c r="G103">
        <v>45</v>
      </c>
      <c r="H103">
        <v>26133</v>
      </c>
      <c r="I103">
        <v>30</v>
      </c>
    </row>
    <row r="104" spans="1:9">
      <c r="A104" s="179" t="s">
        <v>22</v>
      </c>
      <c r="B104" s="53">
        <v>2014</v>
      </c>
      <c r="C104" s="179" t="s">
        <v>11</v>
      </c>
      <c r="D104" s="52">
        <v>76</v>
      </c>
      <c r="E104" s="52">
        <v>26550</v>
      </c>
      <c r="F104" s="52">
        <v>31</v>
      </c>
      <c r="G104">
        <v>76</v>
      </c>
      <c r="H104">
        <v>26550</v>
      </c>
      <c r="I104">
        <v>31</v>
      </c>
    </row>
    <row r="105" spans="1:9">
      <c r="A105" s="179" t="s">
        <v>22</v>
      </c>
      <c r="B105" s="53">
        <v>2015</v>
      </c>
      <c r="C105" s="179" t="s">
        <v>11</v>
      </c>
      <c r="D105" s="52">
        <v>186</v>
      </c>
      <c r="E105" s="52">
        <v>26560</v>
      </c>
      <c r="F105" s="52">
        <v>31</v>
      </c>
      <c r="G105">
        <v>186</v>
      </c>
      <c r="H105">
        <v>26560</v>
      </c>
      <c r="I105">
        <v>31</v>
      </c>
    </row>
    <row r="106" spans="1:9">
      <c r="A106" s="179" t="s">
        <v>22</v>
      </c>
      <c r="B106" s="53">
        <v>2016</v>
      </c>
      <c r="C106" s="179" t="s">
        <v>11</v>
      </c>
      <c r="D106" s="52">
        <v>275</v>
      </c>
      <c r="E106" s="52">
        <v>26750</v>
      </c>
      <c r="F106" s="52">
        <v>34</v>
      </c>
      <c r="G106">
        <v>275</v>
      </c>
      <c r="H106">
        <v>26750</v>
      </c>
      <c r="I106">
        <v>34</v>
      </c>
    </row>
    <row r="107" spans="1:9">
      <c r="A107" s="179" t="s">
        <v>22</v>
      </c>
      <c r="B107" s="53">
        <v>2017</v>
      </c>
      <c r="C107" s="179" t="s">
        <v>11</v>
      </c>
      <c r="D107" s="52">
        <v>300</v>
      </c>
      <c r="E107" s="52">
        <v>27485</v>
      </c>
      <c r="F107" s="52">
        <v>25</v>
      </c>
      <c r="G107">
        <v>300</v>
      </c>
      <c r="H107">
        <v>27485</v>
      </c>
      <c r="I107">
        <v>25</v>
      </c>
    </row>
    <row r="108" spans="1:9">
      <c r="A108" s="179" t="s">
        <v>22</v>
      </c>
      <c r="B108" s="53">
        <v>2018</v>
      </c>
      <c r="C108" s="179" t="s">
        <v>11</v>
      </c>
      <c r="D108" s="52">
        <v>269</v>
      </c>
      <c r="E108" s="52" t="s">
        <v>12</v>
      </c>
      <c r="F108" s="52">
        <v>25</v>
      </c>
      <c r="G108">
        <v>269</v>
      </c>
      <c r="H108">
        <v>28220</v>
      </c>
      <c r="I108">
        <v>25</v>
      </c>
    </row>
    <row r="109" spans="1:9">
      <c r="A109" s="179" t="s">
        <v>22</v>
      </c>
      <c r="B109" s="53">
        <v>2019</v>
      </c>
      <c r="C109" s="179" t="s">
        <v>11</v>
      </c>
      <c r="D109" s="52">
        <v>3617</v>
      </c>
      <c r="E109" s="52" t="s">
        <v>12</v>
      </c>
      <c r="F109" s="52">
        <v>25</v>
      </c>
      <c r="G109">
        <v>3617</v>
      </c>
      <c r="H109">
        <v>28955</v>
      </c>
      <c r="I109">
        <v>25</v>
      </c>
    </row>
    <row r="110" spans="1:9">
      <c r="A110" s="179" t="s">
        <v>22</v>
      </c>
      <c r="B110" s="53">
        <v>2020</v>
      </c>
      <c r="C110" s="179" t="s">
        <v>11</v>
      </c>
      <c r="D110" s="52">
        <v>242</v>
      </c>
      <c r="E110" s="52" t="s">
        <v>12</v>
      </c>
      <c r="F110" s="52" t="s">
        <v>12</v>
      </c>
      <c r="G110">
        <v>242</v>
      </c>
      <c r="H110">
        <v>29690</v>
      </c>
      <c r="I110">
        <v>25</v>
      </c>
    </row>
    <row r="111" spans="1:9">
      <c r="A111" s="176" t="s">
        <v>22</v>
      </c>
      <c r="B111" s="9">
        <v>2021</v>
      </c>
      <c r="C111" s="177" t="s">
        <v>11</v>
      </c>
      <c r="D111" s="7">
        <v>800</v>
      </c>
      <c r="E111" s="7" t="s">
        <v>12</v>
      </c>
      <c r="F111" s="7" t="s">
        <v>12</v>
      </c>
      <c r="G111">
        <v>800</v>
      </c>
      <c r="H111">
        <v>30425</v>
      </c>
      <c r="I111">
        <v>25</v>
      </c>
    </row>
    <row r="112" spans="1:9">
      <c r="A112" s="180" t="s">
        <v>23</v>
      </c>
      <c r="B112" s="6">
        <v>2012</v>
      </c>
      <c r="C112" s="180" t="s">
        <v>11</v>
      </c>
      <c r="D112" s="5" t="s">
        <v>12</v>
      </c>
      <c r="E112" s="5" t="s">
        <v>12</v>
      </c>
      <c r="F112" s="5">
        <v>42</v>
      </c>
      <c r="G112">
        <v>156</v>
      </c>
      <c r="H112">
        <v>22747</v>
      </c>
      <c r="I112">
        <v>42</v>
      </c>
    </row>
    <row r="113" spans="1:9">
      <c r="A113" s="180" t="s">
        <v>23</v>
      </c>
      <c r="B113" s="6">
        <v>2013</v>
      </c>
      <c r="C113" s="180" t="s">
        <v>11</v>
      </c>
      <c r="D113" s="5">
        <v>228</v>
      </c>
      <c r="E113" s="5">
        <v>30340</v>
      </c>
      <c r="F113" s="5">
        <v>43</v>
      </c>
      <c r="G113">
        <v>228</v>
      </c>
      <c r="H113">
        <v>30340</v>
      </c>
      <c r="I113">
        <v>43</v>
      </c>
    </row>
    <row r="114" spans="1:9">
      <c r="A114" s="180" t="s">
        <v>23</v>
      </c>
      <c r="B114" s="6">
        <v>2014</v>
      </c>
      <c r="C114" s="180" t="s">
        <v>11</v>
      </c>
      <c r="D114" s="5">
        <v>300</v>
      </c>
      <c r="E114" s="5">
        <v>37933</v>
      </c>
      <c r="F114" s="5">
        <v>45</v>
      </c>
      <c r="G114">
        <v>300</v>
      </c>
      <c r="H114">
        <v>37933</v>
      </c>
      <c r="I114">
        <v>45</v>
      </c>
    </row>
    <row r="115" spans="1:9">
      <c r="A115" s="180" t="s">
        <v>23</v>
      </c>
      <c r="B115" s="6">
        <v>2015</v>
      </c>
      <c r="C115" s="180" t="s">
        <v>11</v>
      </c>
      <c r="D115" s="5">
        <v>140</v>
      </c>
      <c r="E115" s="5">
        <v>37723</v>
      </c>
      <c r="F115" s="5">
        <v>48</v>
      </c>
      <c r="G115">
        <v>140</v>
      </c>
      <c r="H115">
        <v>37723</v>
      </c>
      <c r="I115">
        <v>48</v>
      </c>
    </row>
    <row r="116" spans="1:9">
      <c r="A116" s="180" t="s">
        <v>23</v>
      </c>
      <c r="B116" s="6">
        <v>2016</v>
      </c>
      <c r="C116" s="180" t="s">
        <v>11</v>
      </c>
      <c r="D116" s="5">
        <v>144</v>
      </c>
      <c r="E116" s="5">
        <v>42140</v>
      </c>
      <c r="F116" s="5">
        <v>48</v>
      </c>
      <c r="G116">
        <v>144</v>
      </c>
      <c r="H116">
        <v>42140</v>
      </c>
      <c r="I116">
        <v>48</v>
      </c>
    </row>
    <row r="117" spans="1:9">
      <c r="A117" s="180" t="s">
        <v>23</v>
      </c>
      <c r="B117" s="6">
        <v>2017</v>
      </c>
      <c r="C117" s="180" t="s">
        <v>11</v>
      </c>
      <c r="D117" s="5">
        <v>166</v>
      </c>
      <c r="E117" s="5">
        <v>36173</v>
      </c>
      <c r="F117" s="5">
        <v>33</v>
      </c>
      <c r="G117">
        <v>166</v>
      </c>
      <c r="H117">
        <v>36173</v>
      </c>
      <c r="I117">
        <v>33</v>
      </c>
    </row>
    <row r="118" spans="1:9">
      <c r="A118" s="180" t="s">
        <v>23</v>
      </c>
      <c r="B118" s="6">
        <v>2018</v>
      </c>
      <c r="C118" s="180" t="s">
        <v>11</v>
      </c>
      <c r="D118" s="5">
        <v>194</v>
      </c>
      <c r="E118" s="5" t="s">
        <v>12</v>
      </c>
      <c r="F118" s="5">
        <v>35</v>
      </c>
      <c r="G118">
        <v>194</v>
      </c>
      <c r="H118">
        <v>30206</v>
      </c>
      <c r="I118">
        <v>35</v>
      </c>
    </row>
    <row r="119" spans="1:9">
      <c r="A119" s="180" t="s">
        <v>23</v>
      </c>
      <c r="B119" s="6">
        <v>2019</v>
      </c>
      <c r="C119" s="180" t="s">
        <v>11</v>
      </c>
      <c r="D119" s="5">
        <v>199</v>
      </c>
      <c r="E119" s="5" t="s">
        <v>12</v>
      </c>
      <c r="F119" s="5">
        <v>34</v>
      </c>
      <c r="G119">
        <v>199</v>
      </c>
      <c r="H119">
        <v>24239</v>
      </c>
      <c r="I119">
        <v>34</v>
      </c>
    </row>
    <row r="120" spans="1:9">
      <c r="A120" s="180" t="s">
        <v>23</v>
      </c>
      <c r="B120" s="6">
        <v>2020</v>
      </c>
      <c r="C120" s="180" t="s">
        <v>11</v>
      </c>
      <c r="D120" s="5">
        <v>482</v>
      </c>
      <c r="E120" s="5" t="s">
        <v>12</v>
      </c>
      <c r="F120" s="5" t="s">
        <v>12</v>
      </c>
      <c r="G120">
        <v>482</v>
      </c>
      <c r="H120">
        <v>18272</v>
      </c>
      <c r="I120">
        <v>33</v>
      </c>
    </row>
    <row r="121" spans="1:9">
      <c r="A121" s="176" t="s">
        <v>23</v>
      </c>
      <c r="B121" s="9">
        <v>2021</v>
      </c>
      <c r="C121" s="177" t="s">
        <v>11</v>
      </c>
      <c r="D121" s="7">
        <v>556</v>
      </c>
      <c r="E121" s="7" t="s">
        <v>12</v>
      </c>
      <c r="F121" s="7" t="s">
        <v>12</v>
      </c>
      <c r="G121">
        <v>556</v>
      </c>
      <c r="H121">
        <v>12305</v>
      </c>
      <c r="I121">
        <v>32</v>
      </c>
    </row>
    <row r="122" spans="1:9">
      <c r="A122" s="181" t="s">
        <v>24</v>
      </c>
      <c r="B122" s="6">
        <v>2012</v>
      </c>
      <c r="C122" s="182" t="s">
        <v>11</v>
      </c>
      <c r="D122" s="7" t="s">
        <v>12</v>
      </c>
      <c r="E122" s="7" t="s">
        <v>12</v>
      </c>
      <c r="F122" s="7">
        <v>17</v>
      </c>
      <c r="I122">
        <v>17</v>
      </c>
    </row>
    <row r="123" spans="1:9">
      <c r="A123" s="181" t="s">
        <v>24</v>
      </c>
      <c r="B123" s="6">
        <v>2013</v>
      </c>
      <c r="C123" s="182" t="s">
        <v>11</v>
      </c>
      <c r="D123" s="7" t="s">
        <v>12</v>
      </c>
      <c r="E123" s="7" t="s">
        <v>12</v>
      </c>
      <c r="F123" s="7">
        <v>19</v>
      </c>
      <c r="I123">
        <v>19</v>
      </c>
    </row>
    <row r="124" spans="1:9">
      <c r="A124" s="181" t="s">
        <v>24</v>
      </c>
      <c r="B124" s="6">
        <v>2014</v>
      </c>
      <c r="C124" s="182" t="s">
        <v>11</v>
      </c>
      <c r="D124" s="7" t="s">
        <v>12</v>
      </c>
      <c r="E124" s="7" t="s">
        <v>12</v>
      </c>
      <c r="F124" s="7">
        <v>19</v>
      </c>
      <c r="I124">
        <v>19</v>
      </c>
    </row>
    <row r="125" spans="1:9">
      <c r="A125" s="181" t="s">
        <v>24</v>
      </c>
      <c r="B125" s="6">
        <v>2015</v>
      </c>
      <c r="C125" s="182" t="s">
        <v>11</v>
      </c>
      <c r="D125" s="7" t="s">
        <v>12</v>
      </c>
      <c r="E125" s="7" t="s">
        <v>12</v>
      </c>
      <c r="F125" s="7">
        <v>19</v>
      </c>
      <c r="I125">
        <v>19</v>
      </c>
    </row>
    <row r="126" spans="1:9">
      <c r="A126" s="181" t="s">
        <v>24</v>
      </c>
      <c r="B126" s="6">
        <v>2016</v>
      </c>
      <c r="C126" s="182" t="s">
        <v>11</v>
      </c>
      <c r="D126" s="7" t="s">
        <v>12</v>
      </c>
      <c r="E126" s="7" t="s">
        <v>12</v>
      </c>
      <c r="F126" s="7">
        <v>17</v>
      </c>
      <c r="I126">
        <v>17</v>
      </c>
    </row>
    <row r="127" spans="1:9">
      <c r="A127" s="181" t="s">
        <v>24</v>
      </c>
      <c r="B127" s="6">
        <v>2017</v>
      </c>
      <c r="C127" s="182" t="s">
        <v>11</v>
      </c>
      <c r="D127" s="7" t="s">
        <v>12</v>
      </c>
      <c r="E127" s="7" t="s">
        <v>12</v>
      </c>
      <c r="F127" s="7">
        <v>16</v>
      </c>
      <c r="I127">
        <v>16</v>
      </c>
    </row>
    <row r="128" spans="1:9">
      <c r="A128" s="181" t="s">
        <v>24</v>
      </c>
      <c r="B128" s="6">
        <v>2018</v>
      </c>
      <c r="C128" s="182" t="s">
        <v>11</v>
      </c>
      <c r="D128" s="7" t="s">
        <v>12</v>
      </c>
      <c r="E128" s="7" t="s">
        <v>12</v>
      </c>
      <c r="F128" s="7">
        <v>13</v>
      </c>
      <c r="I128">
        <v>13</v>
      </c>
    </row>
    <row r="129" spans="1:9">
      <c r="A129" s="181" t="s">
        <v>24</v>
      </c>
      <c r="B129" s="6">
        <v>2019</v>
      </c>
      <c r="C129" s="182" t="s">
        <v>11</v>
      </c>
      <c r="D129" s="7" t="s">
        <v>12</v>
      </c>
      <c r="E129" s="7" t="s">
        <v>12</v>
      </c>
      <c r="F129" s="7">
        <v>11</v>
      </c>
      <c r="I129">
        <v>11</v>
      </c>
    </row>
    <row r="130" spans="1:9">
      <c r="A130" s="181" t="s">
        <v>24</v>
      </c>
      <c r="B130" s="6">
        <v>2020</v>
      </c>
      <c r="C130" s="182" t="s">
        <v>11</v>
      </c>
      <c r="D130" s="7" t="s">
        <v>12</v>
      </c>
      <c r="E130" s="7" t="s">
        <v>12</v>
      </c>
      <c r="F130" s="7" t="s">
        <v>12</v>
      </c>
      <c r="I130">
        <v>9</v>
      </c>
    </row>
    <row r="131" spans="1:9">
      <c r="A131" s="181" t="s">
        <v>24</v>
      </c>
      <c r="B131" s="9">
        <v>2021</v>
      </c>
      <c r="C131" s="182" t="s">
        <v>11</v>
      </c>
      <c r="D131" s="7" t="s">
        <v>12</v>
      </c>
      <c r="E131" s="7" t="s">
        <v>12</v>
      </c>
      <c r="F131" s="7" t="s">
        <v>12</v>
      </c>
      <c r="I131">
        <v>7</v>
      </c>
    </row>
    <row r="132" spans="1:9">
      <c r="A132" s="176" t="s">
        <v>25</v>
      </c>
      <c r="B132" s="28">
        <v>2012</v>
      </c>
      <c r="C132" s="182" t="s">
        <v>26</v>
      </c>
      <c r="D132" s="7" t="s">
        <v>12</v>
      </c>
      <c r="E132" s="7" t="s">
        <v>12</v>
      </c>
      <c r="F132" s="7">
        <v>6</v>
      </c>
      <c r="I132">
        <v>6</v>
      </c>
    </row>
    <row r="133" spans="1:9">
      <c r="A133" s="176" t="s">
        <v>25</v>
      </c>
      <c r="B133" s="28">
        <v>2013</v>
      </c>
      <c r="C133" s="182" t="s">
        <v>26</v>
      </c>
      <c r="D133" s="7" t="s">
        <v>12</v>
      </c>
      <c r="E133" s="7" t="s">
        <v>12</v>
      </c>
      <c r="F133" s="7">
        <v>7</v>
      </c>
      <c r="I133">
        <v>7</v>
      </c>
    </row>
    <row r="134" spans="1:9">
      <c r="A134" s="176" t="s">
        <v>25</v>
      </c>
      <c r="B134" s="28">
        <v>2014</v>
      </c>
      <c r="C134" s="182" t="s">
        <v>26</v>
      </c>
      <c r="D134" s="7" t="s">
        <v>12</v>
      </c>
      <c r="E134" s="7" t="s">
        <v>12</v>
      </c>
      <c r="F134" s="7">
        <v>7</v>
      </c>
      <c r="I134">
        <v>7</v>
      </c>
    </row>
    <row r="135" spans="1:9">
      <c r="A135" s="176" t="s">
        <v>25</v>
      </c>
      <c r="B135" s="28">
        <v>2015</v>
      </c>
      <c r="C135" s="182" t="s">
        <v>26</v>
      </c>
      <c r="D135" s="7" t="s">
        <v>12</v>
      </c>
      <c r="E135" s="7" t="s">
        <v>12</v>
      </c>
      <c r="F135" s="7">
        <v>7</v>
      </c>
      <c r="I135">
        <v>7</v>
      </c>
    </row>
    <row r="136" spans="1:9">
      <c r="A136" s="176" t="s">
        <v>25</v>
      </c>
      <c r="B136" s="28">
        <v>2016</v>
      </c>
      <c r="C136" s="182" t="s">
        <v>26</v>
      </c>
      <c r="D136" s="7" t="s">
        <v>12</v>
      </c>
      <c r="E136" s="7" t="s">
        <v>12</v>
      </c>
      <c r="F136" s="7">
        <v>4</v>
      </c>
      <c r="I136">
        <v>4</v>
      </c>
    </row>
    <row r="137" spans="1:9">
      <c r="A137" s="176" t="s">
        <v>25</v>
      </c>
      <c r="B137" s="28">
        <v>2017</v>
      </c>
      <c r="C137" s="182" t="s">
        <v>26</v>
      </c>
      <c r="D137" s="7" t="s">
        <v>12</v>
      </c>
      <c r="E137" s="7" t="s">
        <v>12</v>
      </c>
      <c r="F137" s="7">
        <v>3</v>
      </c>
      <c r="I137">
        <v>3</v>
      </c>
    </row>
    <row r="138" spans="1:9">
      <c r="A138" s="176" t="s">
        <v>25</v>
      </c>
      <c r="B138" s="28">
        <v>2018</v>
      </c>
      <c r="C138" s="182" t="s">
        <v>26</v>
      </c>
      <c r="D138" s="7" t="s">
        <v>12</v>
      </c>
      <c r="E138" s="7" t="s">
        <v>12</v>
      </c>
      <c r="F138" s="7">
        <v>3</v>
      </c>
      <c r="I138">
        <v>3</v>
      </c>
    </row>
    <row r="139" spans="1:9">
      <c r="A139" s="176" t="s">
        <v>25</v>
      </c>
      <c r="B139" s="28">
        <v>2019</v>
      </c>
      <c r="C139" s="182" t="s">
        <v>26</v>
      </c>
      <c r="D139" s="7" t="s">
        <v>12</v>
      </c>
      <c r="E139" s="7" t="s">
        <v>12</v>
      </c>
      <c r="F139" s="7">
        <v>3</v>
      </c>
      <c r="I139">
        <v>3</v>
      </c>
    </row>
    <row r="140" spans="1:9">
      <c r="A140" s="176" t="s">
        <v>25</v>
      </c>
      <c r="B140" s="28">
        <v>2020</v>
      </c>
      <c r="C140" s="182" t="s">
        <v>26</v>
      </c>
      <c r="D140" s="7" t="s">
        <v>12</v>
      </c>
      <c r="E140" s="7" t="s">
        <v>12</v>
      </c>
      <c r="F140" s="7" t="s">
        <v>12</v>
      </c>
      <c r="I140">
        <v>3</v>
      </c>
    </row>
    <row r="141" spans="1:9">
      <c r="A141" s="176" t="s">
        <v>25</v>
      </c>
      <c r="B141" s="28">
        <v>2021</v>
      </c>
      <c r="C141" s="182" t="s">
        <v>26</v>
      </c>
      <c r="D141" s="7" t="s">
        <v>12</v>
      </c>
      <c r="E141" s="7" t="s">
        <v>12</v>
      </c>
      <c r="F141" s="7" t="s">
        <v>12</v>
      </c>
      <c r="I141">
        <v>3</v>
      </c>
    </row>
    <row r="142" spans="1:9">
      <c r="A142" s="176" t="s">
        <v>27</v>
      </c>
      <c r="B142" s="127">
        <v>2012</v>
      </c>
      <c r="C142" s="182" t="s">
        <v>26</v>
      </c>
      <c r="D142" s="7" t="s">
        <v>12</v>
      </c>
      <c r="E142" s="7" t="s">
        <v>12</v>
      </c>
      <c r="F142" s="7">
        <v>9</v>
      </c>
      <c r="I142">
        <v>9</v>
      </c>
    </row>
    <row r="143" spans="1:9">
      <c r="A143" s="176" t="s">
        <v>27</v>
      </c>
      <c r="B143" s="127">
        <v>2013</v>
      </c>
      <c r="C143" s="182" t="s">
        <v>26</v>
      </c>
      <c r="D143" s="7" t="s">
        <v>12</v>
      </c>
      <c r="E143" s="7" t="s">
        <v>12</v>
      </c>
      <c r="F143" s="7">
        <v>11</v>
      </c>
      <c r="I143">
        <v>11</v>
      </c>
    </row>
    <row r="144" spans="1:9">
      <c r="A144" s="176" t="s">
        <v>27</v>
      </c>
      <c r="B144" s="127">
        <v>2014</v>
      </c>
      <c r="C144" s="182" t="s">
        <v>26</v>
      </c>
      <c r="D144" s="7" t="s">
        <v>12</v>
      </c>
      <c r="E144" s="7" t="s">
        <v>12</v>
      </c>
      <c r="F144" s="7">
        <v>11</v>
      </c>
      <c r="I144">
        <v>11</v>
      </c>
    </row>
    <row r="145" spans="1:9">
      <c r="A145" s="176" t="s">
        <v>27</v>
      </c>
      <c r="B145" s="127">
        <v>2015</v>
      </c>
      <c r="C145" s="182" t="s">
        <v>26</v>
      </c>
      <c r="D145" s="7" t="s">
        <v>12</v>
      </c>
      <c r="E145" s="7" t="s">
        <v>12</v>
      </c>
      <c r="F145" s="7">
        <v>12</v>
      </c>
      <c r="I145">
        <v>12</v>
      </c>
    </row>
    <row r="146" spans="1:9">
      <c r="A146" s="176" t="s">
        <v>27</v>
      </c>
      <c r="B146" s="127">
        <v>2016</v>
      </c>
      <c r="C146" s="182" t="s">
        <v>26</v>
      </c>
      <c r="D146" s="7" t="s">
        <v>12</v>
      </c>
      <c r="E146" s="7" t="s">
        <v>12</v>
      </c>
      <c r="F146" s="7">
        <v>6</v>
      </c>
      <c r="I146">
        <v>6</v>
      </c>
    </row>
    <row r="147" spans="1:9">
      <c r="A147" s="176" t="s">
        <v>27</v>
      </c>
      <c r="B147" s="127">
        <v>2017</v>
      </c>
      <c r="C147" s="182" t="s">
        <v>26</v>
      </c>
      <c r="D147" s="7" t="s">
        <v>12</v>
      </c>
      <c r="E147" s="7" t="s">
        <v>12</v>
      </c>
      <c r="F147" s="7">
        <v>6</v>
      </c>
      <c r="I147">
        <v>6</v>
      </c>
    </row>
    <row r="148" spans="1:9">
      <c r="A148" s="176" t="s">
        <v>27</v>
      </c>
      <c r="B148" s="127">
        <v>2018</v>
      </c>
      <c r="C148" s="182" t="s">
        <v>26</v>
      </c>
      <c r="D148" s="7" t="s">
        <v>12</v>
      </c>
      <c r="E148" s="7" t="s">
        <v>12</v>
      </c>
      <c r="F148" s="7">
        <v>7</v>
      </c>
      <c r="I148">
        <v>7</v>
      </c>
    </row>
    <row r="149" spans="1:9">
      <c r="A149" s="176" t="s">
        <v>27</v>
      </c>
      <c r="B149" s="127">
        <v>2019</v>
      </c>
      <c r="C149" s="182" t="s">
        <v>26</v>
      </c>
      <c r="D149" s="7" t="s">
        <v>12</v>
      </c>
      <c r="E149" s="7" t="s">
        <v>12</v>
      </c>
      <c r="F149" s="7">
        <v>7</v>
      </c>
      <c r="I149">
        <v>7</v>
      </c>
    </row>
    <row r="150" spans="1:9">
      <c r="A150" s="176" t="s">
        <v>27</v>
      </c>
      <c r="B150" s="127">
        <v>2020</v>
      </c>
      <c r="C150" s="182" t="s">
        <v>26</v>
      </c>
      <c r="D150" s="7" t="s">
        <v>12</v>
      </c>
      <c r="E150" s="7" t="s">
        <v>12</v>
      </c>
      <c r="F150" s="7" t="s">
        <v>12</v>
      </c>
      <c r="I150">
        <v>7</v>
      </c>
    </row>
    <row r="151" spans="1:9">
      <c r="A151" s="176" t="s">
        <v>27</v>
      </c>
      <c r="B151" s="127">
        <v>2021</v>
      </c>
      <c r="C151" s="182" t="s">
        <v>26</v>
      </c>
      <c r="D151" s="7" t="s">
        <v>12</v>
      </c>
      <c r="E151" s="7" t="s">
        <v>12</v>
      </c>
      <c r="F151" s="7" t="s">
        <v>12</v>
      </c>
      <c r="I151">
        <v>7</v>
      </c>
    </row>
    <row r="152" spans="1:9">
      <c r="A152" s="183" t="s">
        <v>28</v>
      </c>
      <c r="B152" s="46">
        <v>2012</v>
      </c>
      <c r="C152" s="183" t="s">
        <v>26</v>
      </c>
      <c r="D152" s="45" t="s">
        <v>12</v>
      </c>
      <c r="E152" s="45" t="s">
        <v>12</v>
      </c>
      <c r="F152" s="45">
        <v>20</v>
      </c>
      <c r="G152">
        <v>457</v>
      </c>
      <c r="H152">
        <v>19111</v>
      </c>
      <c r="I152">
        <v>20</v>
      </c>
    </row>
    <row r="153" spans="1:9">
      <c r="A153" s="183" t="s">
        <v>28</v>
      </c>
      <c r="B153" s="46">
        <v>2013</v>
      </c>
      <c r="C153" s="183" t="s">
        <v>26</v>
      </c>
      <c r="D153" s="45">
        <v>576</v>
      </c>
      <c r="E153" s="45">
        <v>19499</v>
      </c>
      <c r="F153" s="45">
        <v>22</v>
      </c>
      <c r="G153">
        <v>576</v>
      </c>
      <c r="H153">
        <v>19499</v>
      </c>
      <c r="I153">
        <v>22</v>
      </c>
    </row>
    <row r="154" spans="1:9">
      <c r="A154" s="183" t="s">
        <v>28</v>
      </c>
      <c r="B154" s="46">
        <v>2014</v>
      </c>
      <c r="C154" s="183" t="s">
        <v>26</v>
      </c>
      <c r="D154" s="45">
        <v>695</v>
      </c>
      <c r="E154" s="45">
        <v>19887</v>
      </c>
      <c r="F154" s="45">
        <v>23</v>
      </c>
      <c r="G154">
        <v>695</v>
      </c>
      <c r="H154">
        <v>19887</v>
      </c>
      <c r="I154">
        <v>23</v>
      </c>
    </row>
    <row r="155" spans="1:9">
      <c r="A155" s="183" t="s">
        <v>28</v>
      </c>
      <c r="B155" s="46">
        <v>2015</v>
      </c>
      <c r="C155" s="183" t="s">
        <v>26</v>
      </c>
      <c r="D155" s="45">
        <v>588</v>
      </c>
      <c r="E155" s="45">
        <v>21021</v>
      </c>
      <c r="F155" s="45">
        <v>24</v>
      </c>
      <c r="G155">
        <v>588</v>
      </c>
      <c r="H155">
        <v>21021</v>
      </c>
      <c r="I155">
        <v>24</v>
      </c>
    </row>
    <row r="156" spans="1:9">
      <c r="A156" s="183" t="s">
        <v>28</v>
      </c>
      <c r="B156" s="46">
        <v>2016</v>
      </c>
      <c r="C156" s="183" t="s">
        <v>26</v>
      </c>
      <c r="D156" s="45">
        <v>245</v>
      </c>
      <c r="E156" s="45">
        <v>21310</v>
      </c>
      <c r="F156" s="45">
        <v>13</v>
      </c>
      <c r="G156">
        <v>245</v>
      </c>
      <c r="H156">
        <v>21310</v>
      </c>
      <c r="I156">
        <v>13</v>
      </c>
    </row>
    <row r="157" spans="1:9">
      <c r="A157" s="183" t="s">
        <v>28</v>
      </c>
      <c r="B157" s="46">
        <v>2017</v>
      </c>
      <c r="C157" s="183" t="s">
        <v>26</v>
      </c>
      <c r="D157" s="45">
        <v>196</v>
      </c>
      <c r="E157" s="45">
        <v>1600</v>
      </c>
      <c r="F157" s="45">
        <v>14</v>
      </c>
      <c r="G157">
        <v>196</v>
      </c>
      <c r="H157">
        <v>1600</v>
      </c>
      <c r="I157">
        <v>14</v>
      </c>
    </row>
    <row r="158" spans="1:9">
      <c r="A158" s="183" t="s">
        <v>28</v>
      </c>
      <c r="B158" s="46">
        <v>2018</v>
      </c>
      <c r="C158" s="183" t="s">
        <v>26</v>
      </c>
      <c r="D158" s="45">
        <v>196</v>
      </c>
      <c r="E158" s="45" t="s">
        <v>12</v>
      </c>
      <c r="F158" s="45">
        <v>13</v>
      </c>
      <c r="G158">
        <v>196</v>
      </c>
      <c r="H158">
        <v>-18110</v>
      </c>
      <c r="I158">
        <v>13</v>
      </c>
    </row>
    <row r="159" spans="1:9">
      <c r="A159" s="183" t="s">
        <v>28</v>
      </c>
      <c r="B159" s="46">
        <v>2019</v>
      </c>
      <c r="C159" s="183" t="s">
        <v>26</v>
      </c>
      <c r="D159" s="45">
        <v>220</v>
      </c>
      <c r="E159" s="45" t="s">
        <v>12</v>
      </c>
      <c r="F159" s="45">
        <v>13</v>
      </c>
      <c r="G159">
        <v>220</v>
      </c>
      <c r="H159">
        <v>-37820</v>
      </c>
      <c r="I159">
        <v>13</v>
      </c>
    </row>
    <row r="160" spans="1:9">
      <c r="A160" s="183" t="s">
        <v>28</v>
      </c>
      <c r="B160" s="46">
        <v>2020</v>
      </c>
      <c r="C160" s="183" t="s">
        <v>26</v>
      </c>
      <c r="D160" s="45">
        <v>225</v>
      </c>
      <c r="E160" s="45" t="s">
        <v>12</v>
      </c>
      <c r="F160" s="45" t="s">
        <v>12</v>
      </c>
      <c r="G160">
        <v>225</v>
      </c>
      <c r="H160">
        <v>-57530</v>
      </c>
      <c r="I160">
        <v>13</v>
      </c>
    </row>
    <row r="161" spans="1:9">
      <c r="A161" s="176" t="s">
        <v>28</v>
      </c>
      <c r="B161" s="9">
        <v>2021</v>
      </c>
      <c r="C161" s="177" t="s">
        <v>26</v>
      </c>
      <c r="D161" s="7">
        <v>233</v>
      </c>
      <c r="E161" s="7" t="s">
        <v>12</v>
      </c>
      <c r="F161" s="7" t="s">
        <v>12</v>
      </c>
      <c r="G161">
        <v>233</v>
      </c>
      <c r="H161">
        <v>-77240</v>
      </c>
      <c r="I161">
        <v>13</v>
      </c>
    </row>
    <row r="162" spans="1:9">
      <c r="A162" s="184" t="s">
        <v>29</v>
      </c>
      <c r="B162" s="126">
        <v>2012</v>
      </c>
      <c r="C162" s="184" t="s">
        <v>26</v>
      </c>
      <c r="D162" s="125" t="s">
        <v>12</v>
      </c>
      <c r="E162" s="125" t="s">
        <v>12</v>
      </c>
      <c r="F162" s="125">
        <v>9</v>
      </c>
      <c r="G162">
        <v>86</v>
      </c>
      <c r="H162">
        <v>5712</v>
      </c>
      <c r="I162">
        <v>9</v>
      </c>
    </row>
    <row r="163" spans="1:9">
      <c r="A163" s="184" t="s">
        <v>29</v>
      </c>
      <c r="B163" s="126">
        <v>2013</v>
      </c>
      <c r="C163" s="184" t="s">
        <v>26</v>
      </c>
      <c r="D163" s="125">
        <v>84</v>
      </c>
      <c r="E163" s="125">
        <v>7300</v>
      </c>
      <c r="F163" s="125">
        <v>11</v>
      </c>
      <c r="G163">
        <v>84</v>
      </c>
      <c r="H163">
        <v>7300</v>
      </c>
      <c r="I163">
        <v>11</v>
      </c>
    </row>
    <row r="164" spans="1:9">
      <c r="A164" s="184" t="s">
        <v>29</v>
      </c>
      <c r="B164" s="126">
        <v>2014</v>
      </c>
      <c r="C164" s="184" t="s">
        <v>26</v>
      </c>
      <c r="D164" s="125">
        <v>82</v>
      </c>
      <c r="E164" s="125">
        <v>8888</v>
      </c>
      <c r="F164" s="125">
        <v>12</v>
      </c>
      <c r="G164">
        <v>82</v>
      </c>
      <c r="H164">
        <v>8888</v>
      </c>
      <c r="I164">
        <v>12</v>
      </c>
    </row>
    <row r="165" spans="1:9">
      <c r="A165" s="184" t="s">
        <v>29</v>
      </c>
      <c r="B165" s="126">
        <v>2015</v>
      </c>
      <c r="C165" s="184" t="s">
        <v>26</v>
      </c>
      <c r="D165" s="125">
        <v>95</v>
      </c>
      <c r="E165" s="125">
        <v>8387</v>
      </c>
      <c r="F165" s="125">
        <v>12</v>
      </c>
      <c r="G165">
        <v>95</v>
      </c>
      <c r="H165">
        <v>8387</v>
      </c>
      <c r="I165">
        <v>12</v>
      </c>
    </row>
    <row r="166" spans="1:9">
      <c r="A166" s="184" t="s">
        <v>29</v>
      </c>
      <c r="B166" s="126">
        <v>2016</v>
      </c>
      <c r="C166" s="184" t="s">
        <v>26</v>
      </c>
      <c r="D166" s="125">
        <v>71</v>
      </c>
      <c r="E166" s="125">
        <v>10370</v>
      </c>
      <c r="F166" s="125">
        <v>9</v>
      </c>
      <c r="G166">
        <v>71</v>
      </c>
      <c r="H166">
        <v>10370</v>
      </c>
      <c r="I166">
        <v>9</v>
      </c>
    </row>
    <row r="167" spans="1:9">
      <c r="A167" s="184" t="s">
        <v>29</v>
      </c>
      <c r="B167" s="126">
        <v>2017</v>
      </c>
      <c r="C167" s="184" t="s">
        <v>26</v>
      </c>
      <c r="D167" s="125">
        <v>69</v>
      </c>
      <c r="E167" s="125">
        <v>10370</v>
      </c>
      <c r="F167" s="125">
        <v>10</v>
      </c>
      <c r="G167">
        <v>69</v>
      </c>
      <c r="H167">
        <v>10370</v>
      </c>
      <c r="I167">
        <v>10</v>
      </c>
    </row>
    <row r="168" spans="1:9">
      <c r="A168" s="184" t="s">
        <v>29</v>
      </c>
      <c r="B168" s="126">
        <v>2018</v>
      </c>
      <c r="C168" s="184" t="s">
        <v>26</v>
      </c>
      <c r="D168" s="125">
        <v>119</v>
      </c>
      <c r="E168" s="125" t="s">
        <v>12</v>
      </c>
      <c r="F168" s="125">
        <v>11</v>
      </c>
      <c r="G168">
        <v>119</v>
      </c>
      <c r="H168">
        <v>10370</v>
      </c>
      <c r="I168">
        <v>11</v>
      </c>
    </row>
    <row r="169" spans="1:9">
      <c r="A169" s="184" t="s">
        <v>29</v>
      </c>
      <c r="B169" s="126">
        <v>2019</v>
      </c>
      <c r="C169" s="184" t="s">
        <v>26</v>
      </c>
      <c r="D169" s="125">
        <v>122</v>
      </c>
      <c r="E169" s="125" t="s">
        <v>12</v>
      </c>
      <c r="F169" s="125">
        <v>12</v>
      </c>
      <c r="G169">
        <v>122</v>
      </c>
      <c r="H169">
        <v>10370</v>
      </c>
      <c r="I169">
        <v>12</v>
      </c>
    </row>
    <row r="170" spans="1:9">
      <c r="A170" s="184" t="s">
        <v>29</v>
      </c>
      <c r="B170" s="126">
        <v>2020</v>
      </c>
      <c r="C170" s="184" t="s">
        <v>26</v>
      </c>
      <c r="D170" s="125">
        <v>79</v>
      </c>
      <c r="E170" s="125" t="s">
        <v>12</v>
      </c>
      <c r="F170" s="125" t="s">
        <v>12</v>
      </c>
      <c r="G170">
        <v>79</v>
      </c>
      <c r="H170">
        <v>10370</v>
      </c>
      <c r="I170">
        <v>13</v>
      </c>
    </row>
    <row r="171" spans="1:9">
      <c r="A171" s="176" t="s">
        <v>29</v>
      </c>
      <c r="B171" s="9">
        <v>2021</v>
      </c>
      <c r="C171" s="177" t="s">
        <v>26</v>
      </c>
      <c r="D171" s="7">
        <v>76</v>
      </c>
      <c r="E171" s="7" t="s">
        <v>12</v>
      </c>
      <c r="F171" s="7" t="s">
        <v>12</v>
      </c>
      <c r="G171">
        <v>76</v>
      </c>
      <c r="H171">
        <v>10370</v>
      </c>
      <c r="I171">
        <v>14</v>
      </c>
    </row>
    <row r="172" spans="1:9">
      <c r="A172" s="176" t="s">
        <v>30</v>
      </c>
      <c r="B172" s="46">
        <v>2012</v>
      </c>
      <c r="C172" s="182" t="s">
        <v>31</v>
      </c>
      <c r="D172" s="7" t="s">
        <v>12</v>
      </c>
      <c r="E172" s="7" t="s">
        <v>12</v>
      </c>
      <c r="F172" s="7">
        <v>8</v>
      </c>
      <c r="I172">
        <v>8</v>
      </c>
    </row>
    <row r="173" spans="1:9">
      <c r="A173" s="176" t="s">
        <v>30</v>
      </c>
      <c r="B173" s="46">
        <v>2013</v>
      </c>
      <c r="C173" s="182" t="s">
        <v>31</v>
      </c>
      <c r="D173" s="7" t="s">
        <v>12</v>
      </c>
      <c r="E173" s="7" t="s">
        <v>12</v>
      </c>
      <c r="F173" s="7">
        <v>8</v>
      </c>
      <c r="I173">
        <v>8</v>
      </c>
    </row>
    <row r="174" spans="1:9">
      <c r="A174" s="176" t="s">
        <v>30</v>
      </c>
      <c r="B174" s="46">
        <v>2014</v>
      </c>
      <c r="C174" s="182" t="s">
        <v>31</v>
      </c>
      <c r="D174" s="7" t="s">
        <v>12</v>
      </c>
      <c r="E174" s="7" t="s">
        <v>12</v>
      </c>
      <c r="F174" s="7">
        <v>8</v>
      </c>
      <c r="I174">
        <v>8</v>
      </c>
    </row>
    <row r="175" spans="1:9">
      <c r="A175" s="176" t="s">
        <v>30</v>
      </c>
      <c r="B175" s="46">
        <v>2015</v>
      </c>
      <c r="C175" s="182" t="s">
        <v>31</v>
      </c>
      <c r="D175" s="7" t="s">
        <v>12</v>
      </c>
      <c r="E175" s="7" t="s">
        <v>12</v>
      </c>
      <c r="F175" s="7">
        <v>7</v>
      </c>
      <c r="I175">
        <v>7</v>
      </c>
    </row>
    <row r="176" spans="1:9">
      <c r="A176" s="176" t="s">
        <v>30</v>
      </c>
      <c r="B176" s="46">
        <v>2016</v>
      </c>
      <c r="C176" s="182" t="s">
        <v>31</v>
      </c>
      <c r="D176" s="7" t="s">
        <v>12</v>
      </c>
      <c r="E176" s="7" t="s">
        <v>12</v>
      </c>
      <c r="F176" s="7">
        <v>6</v>
      </c>
      <c r="I176">
        <v>6</v>
      </c>
    </row>
    <row r="177" spans="1:9">
      <c r="A177" s="176" t="s">
        <v>30</v>
      </c>
      <c r="B177" s="46">
        <v>2017</v>
      </c>
      <c r="C177" s="182" t="s">
        <v>31</v>
      </c>
      <c r="D177" s="7" t="s">
        <v>12</v>
      </c>
      <c r="E177" s="7" t="s">
        <v>12</v>
      </c>
      <c r="F177" s="7">
        <v>6</v>
      </c>
      <c r="I177">
        <v>6</v>
      </c>
    </row>
    <row r="178" spans="1:9">
      <c r="A178" s="176" t="s">
        <v>30</v>
      </c>
      <c r="B178" s="46">
        <v>2018</v>
      </c>
      <c r="C178" s="182" t="s">
        <v>31</v>
      </c>
      <c r="D178" s="7" t="s">
        <v>12</v>
      </c>
      <c r="E178" s="7" t="s">
        <v>12</v>
      </c>
      <c r="F178" s="7">
        <v>6</v>
      </c>
      <c r="I178">
        <v>6</v>
      </c>
    </row>
    <row r="179" spans="1:9">
      <c r="A179" s="176" t="s">
        <v>30</v>
      </c>
      <c r="B179" s="46">
        <v>2019</v>
      </c>
      <c r="C179" s="182" t="s">
        <v>31</v>
      </c>
      <c r="D179" s="7" t="s">
        <v>12</v>
      </c>
      <c r="E179" s="7" t="s">
        <v>12</v>
      </c>
      <c r="F179" s="7">
        <v>6</v>
      </c>
      <c r="I179">
        <v>6</v>
      </c>
    </row>
    <row r="180" spans="1:9">
      <c r="A180" s="176" t="s">
        <v>30</v>
      </c>
      <c r="B180" s="46">
        <v>2020</v>
      </c>
      <c r="C180" s="182" t="s">
        <v>31</v>
      </c>
      <c r="D180" s="7" t="s">
        <v>12</v>
      </c>
      <c r="E180" s="7" t="s">
        <v>12</v>
      </c>
      <c r="F180" s="7" t="s">
        <v>12</v>
      </c>
      <c r="I180">
        <v>6</v>
      </c>
    </row>
    <row r="181" spans="1:9">
      <c r="A181" s="176" t="s">
        <v>30</v>
      </c>
      <c r="B181" s="46">
        <v>2021</v>
      </c>
      <c r="C181" s="182" t="s">
        <v>31</v>
      </c>
      <c r="D181" s="7" t="s">
        <v>12</v>
      </c>
      <c r="E181" s="7" t="s">
        <v>12</v>
      </c>
      <c r="F181" s="7" t="s">
        <v>12</v>
      </c>
      <c r="I181">
        <v>6</v>
      </c>
    </row>
    <row r="182" spans="1:9">
      <c r="A182" s="176" t="s">
        <v>32</v>
      </c>
      <c r="B182" s="28">
        <v>2012</v>
      </c>
      <c r="C182" s="182" t="s">
        <v>31</v>
      </c>
      <c r="D182" s="7" t="s">
        <v>12</v>
      </c>
      <c r="E182" s="7" t="s">
        <v>12</v>
      </c>
      <c r="F182" s="7">
        <v>13</v>
      </c>
      <c r="I182">
        <v>13</v>
      </c>
    </row>
    <row r="183" spans="1:9">
      <c r="A183" s="176" t="s">
        <v>32</v>
      </c>
      <c r="B183" s="28">
        <v>2013</v>
      </c>
      <c r="C183" s="182" t="s">
        <v>31</v>
      </c>
      <c r="D183" s="7" t="s">
        <v>12</v>
      </c>
      <c r="E183" s="7" t="s">
        <v>12</v>
      </c>
      <c r="F183" s="7">
        <v>14</v>
      </c>
      <c r="I183">
        <v>14</v>
      </c>
    </row>
    <row r="184" spans="1:9">
      <c r="A184" s="176" t="s">
        <v>32</v>
      </c>
      <c r="B184" s="28">
        <v>2014</v>
      </c>
      <c r="C184" s="182" t="s">
        <v>31</v>
      </c>
      <c r="D184" s="7" t="s">
        <v>12</v>
      </c>
      <c r="E184" s="7" t="s">
        <v>12</v>
      </c>
      <c r="F184" s="7">
        <v>14</v>
      </c>
      <c r="I184">
        <v>14</v>
      </c>
    </row>
    <row r="185" spans="1:9">
      <c r="A185" s="176" t="s">
        <v>32</v>
      </c>
      <c r="B185" s="28">
        <v>2015</v>
      </c>
      <c r="C185" s="182" t="s">
        <v>31</v>
      </c>
      <c r="D185" s="7" t="s">
        <v>12</v>
      </c>
      <c r="E185" s="7" t="s">
        <v>12</v>
      </c>
      <c r="F185" s="7">
        <v>14</v>
      </c>
      <c r="I185">
        <v>14</v>
      </c>
    </row>
    <row r="186" spans="1:9">
      <c r="A186" s="176" t="s">
        <v>32</v>
      </c>
      <c r="B186" s="28">
        <v>2016</v>
      </c>
      <c r="C186" s="182" t="s">
        <v>31</v>
      </c>
      <c r="D186" s="7" t="s">
        <v>12</v>
      </c>
      <c r="E186" s="7" t="s">
        <v>12</v>
      </c>
      <c r="F186" s="7">
        <v>12</v>
      </c>
      <c r="I186">
        <v>12</v>
      </c>
    </row>
    <row r="187" spans="1:9">
      <c r="A187" s="176" t="s">
        <v>32</v>
      </c>
      <c r="B187" s="28">
        <v>2017</v>
      </c>
      <c r="C187" s="182" t="s">
        <v>31</v>
      </c>
      <c r="D187" s="7" t="s">
        <v>12</v>
      </c>
      <c r="E187" s="7" t="s">
        <v>12</v>
      </c>
      <c r="F187" s="7">
        <v>13</v>
      </c>
      <c r="I187">
        <v>13</v>
      </c>
    </row>
    <row r="188" spans="1:9">
      <c r="A188" s="176" t="s">
        <v>32</v>
      </c>
      <c r="B188" s="28">
        <v>2018</v>
      </c>
      <c r="C188" s="182" t="s">
        <v>31</v>
      </c>
      <c r="D188" s="7" t="s">
        <v>12</v>
      </c>
      <c r="E188" s="7" t="s">
        <v>12</v>
      </c>
      <c r="F188" s="7">
        <v>13</v>
      </c>
      <c r="I188">
        <v>13</v>
      </c>
    </row>
    <row r="189" spans="1:9">
      <c r="A189" s="176" t="s">
        <v>32</v>
      </c>
      <c r="B189" s="28">
        <v>2019</v>
      </c>
      <c r="C189" s="182" t="s">
        <v>31</v>
      </c>
      <c r="D189" s="7" t="s">
        <v>12</v>
      </c>
      <c r="E189" s="7" t="s">
        <v>12</v>
      </c>
      <c r="F189" s="7">
        <v>13</v>
      </c>
      <c r="I189">
        <v>13</v>
      </c>
    </row>
    <row r="190" spans="1:9">
      <c r="A190" s="176" t="s">
        <v>32</v>
      </c>
      <c r="B190" s="28">
        <v>2020</v>
      </c>
      <c r="C190" s="182" t="s">
        <v>31</v>
      </c>
      <c r="D190" s="7" t="s">
        <v>12</v>
      </c>
      <c r="E190" s="7" t="s">
        <v>12</v>
      </c>
      <c r="F190" s="7" t="s">
        <v>12</v>
      </c>
      <c r="I190">
        <v>13</v>
      </c>
    </row>
    <row r="191" spans="1:9">
      <c r="A191" s="176" t="s">
        <v>32</v>
      </c>
      <c r="B191" s="28">
        <v>2021</v>
      </c>
      <c r="C191" s="182" t="s">
        <v>31</v>
      </c>
      <c r="D191" s="7" t="s">
        <v>12</v>
      </c>
      <c r="E191" s="7" t="s">
        <v>12</v>
      </c>
      <c r="F191" s="7" t="s">
        <v>12</v>
      </c>
      <c r="I191">
        <v>13</v>
      </c>
    </row>
    <row r="192" spans="1:9">
      <c r="A192" s="185" t="s">
        <v>33</v>
      </c>
      <c r="B192" s="19">
        <v>2012</v>
      </c>
      <c r="C192" s="185" t="s">
        <v>31</v>
      </c>
      <c r="D192" s="18" t="s">
        <v>12</v>
      </c>
      <c r="E192" s="18" t="s">
        <v>12</v>
      </c>
      <c r="F192" s="18">
        <v>35</v>
      </c>
      <c r="G192">
        <v>1642</v>
      </c>
      <c r="H192">
        <v>32626</v>
      </c>
      <c r="I192">
        <v>35</v>
      </c>
    </row>
    <row r="193" spans="1:9">
      <c r="A193" s="185" t="s">
        <v>33</v>
      </c>
      <c r="B193" s="19">
        <v>2013</v>
      </c>
      <c r="C193" s="185" t="s">
        <v>31</v>
      </c>
      <c r="D193" s="18">
        <v>1598</v>
      </c>
      <c r="E193" s="18">
        <v>32713</v>
      </c>
      <c r="F193" s="18">
        <v>37</v>
      </c>
      <c r="G193">
        <v>1598</v>
      </c>
      <c r="H193">
        <v>32713</v>
      </c>
      <c r="I193">
        <v>37</v>
      </c>
    </row>
    <row r="194" spans="1:9">
      <c r="A194" s="185" t="s">
        <v>33</v>
      </c>
      <c r="B194" s="19">
        <v>2014</v>
      </c>
      <c r="C194" s="185" t="s">
        <v>31</v>
      </c>
      <c r="D194" s="18">
        <v>1554</v>
      </c>
      <c r="E194" s="18">
        <v>32800</v>
      </c>
      <c r="F194" s="18">
        <v>41</v>
      </c>
      <c r="G194">
        <v>1554</v>
      </c>
      <c r="H194">
        <v>32800</v>
      </c>
      <c r="I194">
        <v>41</v>
      </c>
    </row>
    <row r="195" spans="1:9">
      <c r="A195" s="185" t="s">
        <v>33</v>
      </c>
      <c r="B195" s="19">
        <v>2015</v>
      </c>
      <c r="C195" s="185" t="s">
        <v>31</v>
      </c>
      <c r="D195" s="18">
        <v>1596</v>
      </c>
      <c r="E195" s="18">
        <v>32900</v>
      </c>
      <c r="F195" s="18">
        <v>43</v>
      </c>
      <c r="G195">
        <v>1596</v>
      </c>
      <c r="H195">
        <v>32900</v>
      </c>
      <c r="I195">
        <v>43</v>
      </c>
    </row>
    <row r="196" spans="1:9">
      <c r="A196" s="185" t="s">
        <v>33</v>
      </c>
      <c r="B196" s="19">
        <v>2016</v>
      </c>
      <c r="C196" s="185" t="s">
        <v>31</v>
      </c>
      <c r="D196" s="18">
        <v>1915</v>
      </c>
      <c r="E196" s="18">
        <v>33000</v>
      </c>
      <c r="F196" s="18">
        <v>38</v>
      </c>
      <c r="G196">
        <v>1915</v>
      </c>
      <c r="H196">
        <v>33000</v>
      </c>
      <c r="I196">
        <v>38</v>
      </c>
    </row>
    <row r="197" spans="1:9">
      <c r="A197" s="185" t="s">
        <v>33</v>
      </c>
      <c r="B197" s="19">
        <v>2017</v>
      </c>
      <c r="C197" s="185" t="s">
        <v>31</v>
      </c>
      <c r="D197" s="18">
        <v>968</v>
      </c>
      <c r="E197" s="18">
        <v>34067</v>
      </c>
      <c r="F197" s="18">
        <v>39</v>
      </c>
      <c r="G197">
        <v>968</v>
      </c>
      <c r="H197">
        <v>34067</v>
      </c>
      <c r="I197">
        <v>39</v>
      </c>
    </row>
    <row r="198" spans="1:9">
      <c r="A198" s="185" t="s">
        <v>33</v>
      </c>
      <c r="B198" s="19">
        <v>2018</v>
      </c>
      <c r="C198" s="185" t="s">
        <v>31</v>
      </c>
      <c r="D198" s="18">
        <v>577</v>
      </c>
      <c r="E198" s="18" t="s">
        <v>12</v>
      </c>
      <c r="F198" s="18">
        <v>41</v>
      </c>
      <c r="G198">
        <v>577</v>
      </c>
      <c r="H198">
        <v>35134</v>
      </c>
      <c r="I198">
        <v>41</v>
      </c>
    </row>
    <row r="199" spans="1:9">
      <c r="A199" s="185" t="s">
        <v>33</v>
      </c>
      <c r="B199" s="19">
        <v>2019</v>
      </c>
      <c r="C199" s="185" t="s">
        <v>31</v>
      </c>
      <c r="D199" s="18">
        <v>600</v>
      </c>
      <c r="E199" s="18" t="s">
        <v>12</v>
      </c>
      <c r="F199" s="18">
        <v>41</v>
      </c>
      <c r="G199">
        <v>600</v>
      </c>
      <c r="H199">
        <v>36201</v>
      </c>
      <c r="I199">
        <v>41</v>
      </c>
    </row>
    <row r="200" spans="1:9">
      <c r="A200" s="185" t="s">
        <v>33</v>
      </c>
      <c r="B200" s="19">
        <v>2020</v>
      </c>
      <c r="C200" s="185" t="s">
        <v>31</v>
      </c>
      <c r="D200" s="18">
        <v>622</v>
      </c>
      <c r="E200" s="18" t="s">
        <v>12</v>
      </c>
      <c r="F200" s="18" t="s">
        <v>12</v>
      </c>
      <c r="G200">
        <v>622</v>
      </c>
      <c r="H200">
        <v>37268</v>
      </c>
      <c r="I200">
        <v>41</v>
      </c>
    </row>
    <row r="201" spans="1:9">
      <c r="A201" s="176" t="s">
        <v>33</v>
      </c>
      <c r="B201" s="9">
        <v>2021</v>
      </c>
      <c r="C201" s="177" t="s">
        <v>31</v>
      </c>
      <c r="D201" s="7">
        <v>655</v>
      </c>
      <c r="E201" s="7" t="s">
        <v>12</v>
      </c>
      <c r="F201" s="7" t="s">
        <v>12</v>
      </c>
      <c r="G201">
        <v>655</v>
      </c>
      <c r="H201">
        <v>38335</v>
      </c>
      <c r="I201">
        <v>41</v>
      </c>
    </row>
    <row r="202" spans="1:9">
      <c r="A202" s="178" t="s">
        <v>34</v>
      </c>
      <c r="B202" s="28">
        <v>2012</v>
      </c>
      <c r="C202" s="178" t="s">
        <v>31</v>
      </c>
      <c r="D202" s="27" t="s">
        <v>12</v>
      </c>
      <c r="E202" s="27" t="s">
        <v>12</v>
      </c>
      <c r="F202" s="27">
        <v>38</v>
      </c>
      <c r="G202">
        <v>1438</v>
      </c>
      <c r="H202">
        <v>42384</v>
      </c>
      <c r="I202">
        <v>38</v>
      </c>
    </row>
    <row r="203" spans="1:9">
      <c r="A203" s="178" t="s">
        <v>34</v>
      </c>
      <c r="B203" s="28">
        <v>2013</v>
      </c>
      <c r="C203" s="178" t="s">
        <v>31</v>
      </c>
      <c r="D203" s="27">
        <v>1438</v>
      </c>
      <c r="E203" s="27">
        <v>43407</v>
      </c>
      <c r="F203" s="27">
        <v>41</v>
      </c>
      <c r="G203">
        <v>1438</v>
      </c>
      <c r="H203">
        <v>43407</v>
      </c>
      <c r="I203">
        <v>41</v>
      </c>
    </row>
    <row r="204" spans="1:9">
      <c r="A204" s="178" t="s">
        <v>34</v>
      </c>
      <c r="B204" s="28">
        <v>2014</v>
      </c>
      <c r="C204" s="178" t="s">
        <v>31</v>
      </c>
      <c r="D204" s="27">
        <v>1438</v>
      </c>
      <c r="E204" s="27">
        <v>44430</v>
      </c>
      <c r="F204" s="27">
        <v>43</v>
      </c>
      <c r="G204">
        <v>1438</v>
      </c>
      <c r="H204">
        <v>44430</v>
      </c>
      <c r="I204">
        <v>43</v>
      </c>
    </row>
    <row r="205" spans="1:9">
      <c r="A205" s="178" t="s">
        <v>34</v>
      </c>
      <c r="B205" s="28">
        <v>2015</v>
      </c>
      <c r="C205" s="178" t="s">
        <v>31</v>
      </c>
      <c r="D205" s="27">
        <v>1238</v>
      </c>
      <c r="E205" s="27">
        <v>43330</v>
      </c>
      <c r="F205" s="27">
        <v>44</v>
      </c>
      <c r="G205">
        <v>1238</v>
      </c>
      <c r="H205">
        <v>43330</v>
      </c>
      <c r="I205">
        <v>44</v>
      </c>
    </row>
    <row r="206" spans="1:9">
      <c r="A206" s="178" t="s">
        <v>34</v>
      </c>
      <c r="B206" s="28">
        <v>2016</v>
      </c>
      <c r="C206" s="178" t="s">
        <v>31</v>
      </c>
      <c r="D206" s="27">
        <v>1162</v>
      </c>
      <c r="E206" s="27">
        <v>39065</v>
      </c>
      <c r="F206" s="27">
        <v>36</v>
      </c>
      <c r="G206">
        <v>1162</v>
      </c>
      <c r="H206">
        <v>39065</v>
      </c>
      <c r="I206">
        <v>36</v>
      </c>
    </row>
    <row r="207" spans="1:9">
      <c r="A207" s="178" t="s">
        <v>34</v>
      </c>
      <c r="B207" s="28">
        <v>2017</v>
      </c>
      <c r="C207" s="178" t="s">
        <v>31</v>
      </c>
      <c r="D207" s="27">
        <v>1154</v>
      </c>
      <c r="E207" s="27">
        <v>39066</v>
      </c>
      <c r="F207" s="27">
        <v>37</v>
      </c>
      <c r="G207">
        <v>1154</v>
      </c>
      <c r="H207">
        <v>39066</v>
      </c>
      <c r="I207">
        <v>37</v>
      </c>
    </row>
    <row r="208" spans="1:9">
      <c r="A208" s="178" t="s">
        <v>34</v>
      </c>
      <c r="B208" s="28">
        <v>2018</v>
      </c>
      <c r="C208" s="178" t="s">
        <v>31</v>
      </c>
      <c r="D208" s="27">
        <v>1330</v>
      </c>
      <c r="E208" s="27" t="s">
        <v>12</v>
      </c>
      <c r="F208" s="27">
        <v>37</v>
      </c>
      <c r="G208">
        <v>1330</v>
      </c>
      <c r="H208">
        <v>39067</v>
      </c>
      <c r="I208">
        <v>37</v>
      </c>
    </row>
    <row r="209" spans="1:9">
      <c r="A209" s="178" t="s">
        <v>34</v>
      </c>
      <c r="B209" s="28">
        <v>2019</v>
      </c>
      <c r="C209" s="178" t="s">
        <v>31</v>
      </c>
      <c r="D209" s="27">
        <v>1072</v>
      </c>
      <c r="E209" s="27" t="s">
        <v>12</v>
      </c>
      <c r="F209" s="27">
        <v>6</v>
      </c>
      <c r="G209">
        <v>1072</v>
      </c>
      <c r="H209">
        <v>39068</v>
      </c>
      <c r="I209">
        <v>6</v>
      </c>
    </row>
    <row r="210" spans="1:9">
      <c r="A210" s="178" t="s">
        <v>34</v>
      </c>
      <c r="B210" s="28">
        <v>2020</v>
      </c>
      <c r="C210" s="178" t="s">
        <v>31</v>
      </c>
      <c r="D210" s="27">
        <v>725</v>
      </c>
      <c r="E210" s="27" t="s">
        <v>12</v>
      </c>
      <c r="F210" s="27" t="s">
        <v>12</v>
      </c>
      <c r="G210">
        <v>725</v>
      </c>
      <c r="H210">
        <v>39069</v>
      </c>
      <c r="I210">
        <v>-25</v>
      </c>
    </row>
    <row r="211" spans="1:9">
      <c r="A211" s="176" t="s">
        <v>34</v>
      </c>
      <c r="B211" s="9">
        <v>2021</v>
      </c>
      <c r="C211" s="177" t="s">
        <v>31</v>
      </c>
      <c r="D211" s="7">
        <v>664</v>
      </c>
      <c r="E211" s="7" t="s">
        <v>12</v>
      </c>
      <c r="F211" s="7" t="s">
        <v>12</v>
      </c>
      <c r="G211">
        <v>664</v>
      </c>
      <c r="H211">
        <v>39070</v>
      </c>
      <c r="I211">
        <v>-56</v>
      </c>
    </row>
    <row r="212" spans="1:9">
      <c r="A212" s="169" t="s">
        <v>35</v>
      </c>
      <c r="B212" s="21">
        <v>2012</v>
      </c>
      <c r="C212" s="169" t="s">
        <v>31</v>
      </c>
      <c r="D212" s="20" t="s">
        <v>12</v>
      </c>
      <c r="E212" s="20" t="s">
        <v>12</v>
      </c>
      <c r="F212" s="20">
        <v>24</v>
      </c>
      <c r="G212">
        <v>1597</v>
      </c>
      <c r="H212">
        <v>42464</v>
      </c>
      <c r="I212">
        <v>24</v>
      </c>
    </row>
    <row r="213" spans="1:9">
      <c r="A213" s="169" t="s">
        <v>35</v>
      </c>
      <c r="B213" s="21">
        <v>2013</v>
      </c>
      <c r="C213" s="169" t="s">
        <v>31</v>
      </c>
      <c r="D213" s="20">
        <v>1597</v>
      </c>
      <c r="E213" s="20">
        <v>42472</v>
      </c>
      <c r="F213" s="20">
        <v>26</v>
      </c>
      <c r="G213">
        <v>1597</v>
      </c>
      <c r="H213">
        <v>42472</v>
      </c>
      <c r="I213">
        <v>26</v>
      </c>
    </row>
    <row r="214" spans="1:9">
      <c r="A214" s="169" t="s">
        <v>35</v>
      </c>
      <c r="B214" s="21">
        <v>2014</v>
      </c>
      <c r="C214" s="169" t="s">
        <v>31</v>
      </c>
      <c r="D214" s="20">
        <v>1597</v>
      </c>
      <c r="E214" s="20">
        <v>42480</v>
      </c>
      <c r="F214" s="20">
        <v>38</v>
      </c>
      <c r="G214">
        <v>1597</v>
      </c>
      <c r="H214">
        <v>42480</v>
      </c>
      <c r="I214">
        <v>38</v>
      </c>
    </row>
    <row r="215" spans="1:9">
      <c r="A215" s="169" t="s">
        <v>35</v>
      </c>
      <c r="B215" s="21">
        <v>2015</v>
      </c>
      <c r="C215" s="169" t="s">
        <v>31</v>
      </c>
      <c r="D215" s="20">
        <v>1567</v>
      </c>
      <c r="E215" s="20">
        <v>42350</v>
      </c>
      <c r="F215" s="20">
        <v>37</v>
      </c>
      <c r="G215">
        <v>1567</v>
      </c>
      <c r="H215">
        <v>42350</v>
      </c>
      <c r="I215">
        <v>37</v>
      </c>
    </row>
    <row r="216" spans="1:9">
      <c r="A216" s="169" t="s">
        <v>35</v>
      </c>
      <c r="B216" s="21">
        <v>2016</v>
      </c>
      <c r="C216" s="169" t="s">
        <v>31</v>
      </c>
      <c r="D216" s="20">
        <v>1413</v>
      </c>
      <c r="E216" s="20">
        <v>42350</v>
      </c>
      <c r="F216" s="20">
        <v>31</v>
      </c>
      <c r="G216">
        <v>1413</v>
      </c>
      <c r="H216">
        <v>42350</v>
      </c>
      <c r="I216">
        <v>31</v>
      </c>
    </row>
    <row r="217" spans="1:9">
      <c r="A217" s="169" t="s">
        <v>35</v>
      </c>
      <c r="B217" s="21">
        <v>2017</v>
      </c>
      <c r="C217" s="169" t="s">
        <v>31</v>
      </c>
      <c r="D217" s="20">
        <v>1413</v>
      </c>
      <c r="E217" s="20">
        <v>42350</v>
      </c>
      <c r="F217" s="20">
        <v>34</v>
      </c>
      <c r="G217">
        <v>1413</v>
      </c>
      <c r="H217">
        <v>42350</v>
      </c>
      <c r="I217">
        <v>34</v>
      </c>
    </row>
    <row r="218" spans="1:9">
      <c r="A218" s="169" t="s">
        <v>35</v>
      </c>
      <c r="B218" s="21">
        <v>2018</v>
      </c>
      <c r="C218" s="169" t="s">
        <v>31</v>
      </c>
      <c r="D218" s="20">
        <v>1124</v>
      </c>
      <c r="E218" s="20" t="s">
        <v>12</v>
      </c>
      <c r="F218" s="20">
        <v>34</v>
      </c>
      <c r="G218">
        <v>1124</v>
      </c>
      <c r="H218">
        <v>42350</v>
      </c>
      <c r="I218">
        <v>34</v>
      </c>
    </row>
    <row r="219" spans="1:9">
      <c r="A219" s="169" t="s">
        <v>35</v>
      </c>
      <c r="B219" s="21">
        <v>2019</v>
      </c>
      <c r="C219" s="169" t="s">
        <v>31</v>
      </c>
      <c r="D219" s="20">
        <v>1192</v>
      </c>
      <c r="E219" s="20" t="s">
        <v>12</v>
      </c>
      <c r="F219" s="20">
        <v>38</v>
      </c>
      <c r="G219">
        <v>1192</v>
      </c>
      <c r="H219">
        <v>42350</v>
      </c>
      <c r="I219">
        <v>38</v>
      </c>
    </row>
    <row r="220" spans="1:9">
      <c r="A220" s="169" t="s">
        <v>35</v>
      </c>
      <c r="B220" s="21">
        <v>2020</v>
      </c>
      <c r="C220" s="169" t="s">
        <v>31</v>
      </c>
      <c r="D220" s="20">
        <v>1354</v>
      </c>
      <c r="E220" s="20" t="s">
        <v>12</v>
      </c>
      <c r="F220" s="20" t="s">
        <v>12</v>
      </c>
      <c r="G220">
        <v>1354</v>
      </c>
      <c r="H220">
        <v>42350</v>
      </c>
      <c r="I220">
        <v>42</v>
      </c>
    </row>
    <row r="221" spans="1:9">
      <c r="A221" s="176" t="s">
        <v>35</v>
      </c>
      <c r="B221" s="9">
        <v>2021</v>
      </c>
      <c r="C221" s="177" t="s">
        <v>31</v>
      </c>
      <c r="D221" s="7">
        <v>1354</v>
      </c>
      <c r="E221" s="7" t="s">
        <v>12</v>
      </c>
      <c r="F221" s="7" t="s">
        <v>12</v>
      </c>
      <c r="G221">
        <v>1354</v>
      </c>
      <c r="H221">
        <v>42350</v>
      </c>
      <c r="I221">
        <v>46</v>
      </c>
    </row>
    <row r="222" spans="1:9">
      <c r="A222" s="179" t="s">
        <v>36</v>
      </c>
      <c r="B222" s="53">
        <v>2012</v>
      </c>
      <c r="C222" s="179" t="s">
        <v>31</v>
      </c>
      <c r="D222" s="52" t="s">
        <v>12</v>
      </c>
      <c r="E222" s="52" t="s">
        <v>12</v>
      </c>
      <c r="F222" s="52">
        <v>40</v>
      </c>
      <c r="G222">
        <v>29</v>
      </c>
      <c r="H222">
        <v>20843</v>
      </c>
      <c r="I222">
        <v>40</v>
      </c>
    </row>
    <row r="223" spans="1:9">
      <c r="A223" s="179" t="s">
        <v>36</v>
      </c>
      <c r="B223" s="53">
        <v>2013</v>
      </c>
      <c r="C223" s="179" t="s">
        <v>31</v>
      </c>
      <c r="D223" s="52">
        <v>104</v>
      </c>
      <c r="E223" s="52">
        <v>38521</v>
      </c>
      <c r="F223" s="52">
        <v>42</v>
      </c>
      <c r="G223">
        <v>104</v>
      </c>
      <c r="H223">
        <v>38521</v>
      </c>
      <c r="I223">
        <v>42</v>
      </c>
    </row>
    <row r="224" spans="1:9">
      <c r="A224" s="179" t="s">
        <v>36</v>
      </c>
      <c r="B224" s="53">
        <v>2014</v>
      </c>
      <c r="C224" s="179" t="s">
        <v>31</v>
      </c>
      <c r="D224" s="52">
        <v>179</v>
      </c>
      <c r="E224" s="52">
        <v>56199</v>
      </c>
      <c r="F224" s="52">
        <v>43</v>
      </c>
      <c r="G224">
        <v>179</v>
      </c>
      <c r="H224">
        <v>56199</v>
      </c>
      <c r="I224">
        <v>43</v>
      </c>
    </row>
    <row r="225" spans="1:9">
      <c r="A225" s="179" t="s">
        <v>36</v>
      </c>
      <c r="B225" s="53">
        <v>2015</v>
      </c>
      <c r="C225" s="179" t="s">
        <v>31</v>
      </c>
      <c r="D225" s="52">
        <v>170</v>
      </c>
      <c r="E225" s="52">
        <v>42487</v>
      </c>
      <c r="F225" s="52">
        <v>44</v>
      </c>
      <c r="G225">
        <v>170</v>
      </c>
      <c r="H225">
        <v>42487</v>
      </c>
      <c r="I225">
        <v>44</v>
      </c>
    </row>
    <row r="226" spans="1:9">
      <c r="A226" s="179" t="s">
        <v>36</v>
      </c>
      <c r="B226" s="53">
        <v>2016</v>
      </c>
      <c r="C226" s="179" t="s">
        <v>31</v>
      </c>
      <c r="D226" s="52">
        <v>108</v>
      </c>
      <c r="E226" s="52">
        <v>40333</v>
      </c>
      <c r="F226" s="52">
        <v>36</v>
      </c>
      <c r="G226">
        <v>108</v>
      </c>
      <c r="H226">
        <v>40333</v>
      </c>
      <c r="I226">
        <v>36</v>
      </c>
    </row>
    <row r="227" spans="1:9">
      <c r="A227" s="179" t="s">
        <v>36</v>
      </c>
      <c r="B227" s="53">
        <v>2017</v>
      </c>
      <c r="C227" s="179" t="s">
        <v>31</v>
      </c>
      <c r="D227" s="52">
        <v>115</v>
      </c>
      <c r="E227" s="52">
        <v>46400</v>
      </c>
      <c r="F227" s="52">
        <v>42</v>
      </c>
      <c r="G227">
        <v>115</v>
      </c>
      <c r="H227">
        <v>46400</v>
      </c>
      <c r="I227">
        <v>42</v>
      </c>
    </row>
    <row r="228" spans="1:9">
      <c r="A228" s="179" t="s">
        <v>36</v>
      </c>
      <c r="B228" s="53">
        <v>2018</v>
      </c>
      <c r="C228" s="179" t="s">
        <v>31</v>
      </c>
      <c r="D228" s="52">
        <v>140</v>
      </c>
      <c r="E228" s="52" t="s">
        <v>12</v>
      </c>
      <c r="F228" s="52">
        <v>44</v>
      </c>
      <c r="G228">
        <v>140</v>
      </c>
      <c r="H228">
        <v>52467</v>
      </c>
      <c r="I228">
        <v>44</v>
      </c>
    </row>
    <row r="229" spans="1:9">
      <c r="A229" s="179" t="s">
        <v>36</v>
      </c>
      <c r="B229" s="53">
        <v>2019</v>
      </c>
      <c r="C229" s="179" t="s">
        <v>31</v>
      </c>
      <c r="D229" s="52">
        <v>208</v>
      </c>
      <c r="E229" s="52" t="s">
        <v>12</v>
      </c>
      <c r="F229" s="52">
        <v>35</v>
      </c>
      <c r="G229">
        <v>208</v>
      </c>
      <c r="H229">
        <v>58534</v>
      </c>
      <c r="I229">
        <v>35</v>
      </c>
    </row>
    <row r="230" spans="1:9">
      <c r="A230" s="179" t="s">
        <v>36</v>
      </c>
      <c r="B230" s="53">
        <v>2020</v>
      </c>
      <c r="C230" s="179" t="s">
        <v>31</v>
      </c>
      <c r="D230" s="52">
        <v>362</v>
      </c>
      <c r="E230" s="52" t="s">
        <v>12</v>
      </c>
      <c r="F230" s="52" t="s">
        <v>12</v>
      </c>
      <c r="G230">
        <v>362</v>
      </c>
      <c r="H230">
        <v>64601</v>
      </c>
      <c r="I230">
        <v>26</v>
      </c>
    </row>
    <row r="231" spans="1:9">
      <c r="A231" s="176" t="s">
        <v>36</v>
      </c>
      <c r="B231" s="9">
        <v>2021</v>
      </c>
      <c r="C231" s="177" t="s">
        <v>31</v>
      </c>
      <c r="D231" s="7">
        <v>291</v>
      </c>
      <c r="E231" s="7" t="s">
        <v>12</v>
      </c>
      <c r="F231" s="7" t="s">
        <v>12</v>
      </c>
      <c r="G231">
        <v>291</v>
      </c>
      <c r="H231">
        <v>70668</v>
      </c>
      <c r="I231">
        <v>17</v>
      </c>
    </row>
    <row r="232" spans="1:9">
      <c r="A232" s="180" t="s">
        <v>37</v>
      </c>
      <c r="B232" s="6">
        <v>2012</v>
      </c>
      <c r="C232" s="180" t="s">
        <v>31</v>
      </c>
      <c r="D232" s="5" t="s">
        <v>12</v>
      </c>
      <c r="E232" s="5" t="s">
        <v>12</v>
      </c>
      <c r="F232" s="5">
        <v>19</v>
      </c>
      <c r="G232">
        <v>577</v>
      </c>
      <c r="H232">
        <v>8566</v>
      </c>
      <c r="I232">
        <v>19</v>
      </c>
    </row>
    <row r="233" spans="1:9">
      <c r="A233" s="180" t="s">
        <v>37</v>
      </c>
      <c r="B233" s="6">
        <v>2013</v>
      </c>
      <c r="C233" s="180" t="s">
        <v>31</v>
      </c>
      <c r="D233" s="5">
        <v>583</v>
      </c>
      <c r="E233" s="5">
        <v>15440</v>
      </c>
      <c r="F233" s="5">
        <v>20</v>
      </c>
      <c r="G233">
        <v>583</v>
      </c>
      <c r="H233">
        <v>15440</v>
      </c>
      <c r="I233">
        <v>20</v>
      </c>
    </row>
    <row r="234" spans="1:9">
      <c r="A234" s="180" t="s">
        <v>37</v>
      </c>
      <c r="B234" s="6">
        <v>2014</v>
      </c>
      <c r="C234" s="180" t="s">
        <v>31</v>
      </c>
      <c r="D234" s="5">
        <v>589</v>
      </c>
      <c r="E234" s="5">
        <v>22314</v>
      </c>
      <c r="F234" s="5">
        <v>22</v>
      </c>
      <c r="G234">
        <v>589</v>
      </c>
      <c r="H234">
        <v>22314</v>
      </c>
      <c r="I234">
        <v>22</v>
      </c>
    </row>
    <row r="235" spans="1:9">
      <c r="A235" s="180" t="s">
        <v>37</v>
      </c>
      <c r="B235" s="6">
        <v>2015</v>
      </c>
      <c r="C235" s="180" t="s">
        <v>31</v>
      </c>
      <c r="D235" s="5">
        <v>590</v>
      </c>
      <c r="E235" s="5">
        <v>25330</v>
      </c>
      <c r="F235" s="5">
        <v>23</v>
      </c>
      <c r="G235">
        <v>590</v>
      </c>
      <c r="H235">
        <v>25330</v>
      </c>
      <c r="I235">
        <v>23</v>
      </c>
    </row>
    <row r="236" spans="1:9">
      <c r="A236" s="180" t="s">
        <v>37</v>
      </c>
      <c r="B236" s="6">
        <v>2016</v>
      </c>
      <c r="C236" s="180" t="s">
        <v>31</v>
      </c>
      <c r="D236" s="5">
        <v>612</v>
      </c>
      <c r="E236" s="5">
        <v>25330</v>
      </c>
      <c r="F236" s="5">
        <v>22</v>
      </c>
      <c r="G236">
        <v>612</v>
      </c>
      <c r="H236">
        <v>25330</v>
      </c>
      <c r="I236">
        <v>22</v>
      </c>
    </row>
    <row r="237" spans="1:9">
      <c r="A237" s="180" t="s">
        <v>37</v>
      </c>
      <c r="B237" s="6">
        <v>2017</v>
      </c>
      <c r="C237" s="180" t="s">
        <v>31</v>
      </c>
      <c r="D237" s="5">
        <v>616</v>
      </c>
      <c r="E237" s="5">
        <v>25330</v>
      </c>
      <c r="F237" s="5">
        <v>24</v>
      </c>
      <c r="G237">
        <v>616</v>
      </c>
      <c r="H237">
        <v>25330</v>
      </c>
      <c r="I237">
        <v>24</v>
      </c>
    </row>
    <row r="238" spans="1:9">
      <c r="A238" s="180" t="s">
        <v>37</v>
      </c>
      <c r="B238" s="6">
        <v>2018</v>
      </c>
      <c r="C238" s="180" t="s">
        <v>31</v>
      </c>
      <c r="D238" s="5">
        <v>236</v>
      </c>
      <c r="E238" s="5" t="s">
        <v>12</v>
      </c>
      <c r="F238" s="5">
        <v>25</v>
      </c>
      <c r="G238">
        <v>236</v>
      </c>
      <c r="H238">
        <v>25330</v>
      </c>
      <c r="I238">
        <v>25</v>
      </c>
    </row>
    <row r="239" spans="1:9">
      <c r="A239" s="180" t="s">
        <v>37</v>
      </c>
      <c r="B239" s="6">
        <v>2019</v>
      </c>
      <c r="C239" s="180" t="s">
        <v>31</v>
      </c>
      <c r="D239" s="5">
        <v>238</v>
      </c>
      <c r="E239" s="5" t="s">
        <v>12</v>
      </c>
      <c r="F239" s="5">
        <v>42</v>
      </c>
      <c r="G239">
        <v>238</v>
      </c>
      <c r="H239">
        <v>25330</v>
      </c>
      <c r="I239">
        <v>42</v>
      </c>
    </row>
    <row r="240" spans="1:9">
      <c r="A240" s="180" t="s">
        <v>37</v>
      </c>
      <c r="B240" s="6">
        <v>2020</v>
      </c>
      <c r="C240" s="180" t="s">
        <v>31</v>
      </c>
      <c r="D240" s="5">
        <v>288</v>
      </c>
      <c r="E240" s="5" t="s">
        <v>12</v>
      </c>
      <c r="F240" s="5" t="s">
        <v>12</v>
      </c>
      <c r="G240">
        <v>288</v>
      </c>
      <c r="H240">
        <v>25330</v>
      </c>
      <c r="I240">
        <v>59</v>
      </c>
    </row>
    <row r="241" spans="1:9">
      <c r="A241" s="176" t="s">
        <v>37</v>
      </c>
      <c r="B241" s="9">
        <v>2021</v>
      </c>
      <c r="C241" s="177" t="s">
        <v>31</v>
      </c>
      <c r="D241" s="7">
        <v>371</v>
      </c>
      <c r="E241" s="7" t="s">
        <v>12</v>
      </c>
      <c r="F241" s="7" t="s">
        <v>12</v>
      </c>
      <c r="G241">
        <v>371</v>
      </c>
      <c r="H241">
        <v>25330</v>
      </c>
      <c r="I241">
        <v>76</v>
      </c>
    </row>
    <row r="242" spans="1:9">
      <c r="A242" s="183" t="s">
        <v>38</v>
      </c>
      <c r="B242" s="46">
        <v>2012</v>
      </c>
      <c r="C242" s="183" t="s">
        <v>31</v>
      </c>
      <c r="D242" s="45" t="s">
        <v>12</v>
      </c>
      <c r="E242" s="45" t="s">
        <v>12</v>
      </c>
      <c r="F242" s="45">
        <v>15</v>
      </c>
      <c r="G242">
        <v>109</v>
      </c>
      <c r="H242">
        <v>20135</v>
      </c>
      <c r="I242">
        <v>15</v>
      </c>
    </row>
    <row r="243" spans="1:9">
      <c r="A243" s="183" t="s">
        <v>38</v>
      </c>
      <c r="B243" s="46">
        <v>2013</v>
      </c>
      <c r="C243" s="183" t="s">
        <v>31</v>
      </c>
      <c r="D243" s="45">
        <v>115</v>
      </c>
      <c r="E243" s="45">
        <v>20258</v>
      </c>
      <c r="F243" s="45">
        <v>16</v>
      </c>
      <c r="G243">
        <v>115</v>
      </c>
      <c r="H243">
        <v>20258</v>
      </c>
      <c r="I243">
        <v>16</v>
      </c>
    </row>
    <row r="244" spans="1:9">
      <c r="A244" s="183" t="s">
        <v>38</v>
      </c>
      <c r="B244" s="46">
        <v>2014</v>
      </c>
      <c r="C244" s="183" t="s">
        <v>31</v>
      </c>
      <c r="D244" s="45">
        <v>121</v>
      </c>
      <c r="E244" s="45">
        <v>20381</v>
      </c>
      <c r="F244" s="45">
        <v>17</v>
      </c>
      <c r="G244">
        <v>121</v>
      </c>
      <c r="H244">
        <v>20381</v>
      </c>
      <c r="I244">
        <v>17</v>
      </c>
    </row>
    <row r="245" spans="1:9">
      <c r="A245" s="183" t="s">
        <v>38</v>
      </c>
      <c r="B245" s="46">
        <v>2015</v>
      </c>
      <c r="C245" s="183" t="s">
        <v>31</v>
      </c>
      <c r="D245" s="45">
        <v>99</v>
      </c>
      <c r="E245" s="45">
        <v>15087</v>
      </c>
      <c r="F245" s="45">
        <v>18</v>
      </c>
      <c r="G245">
        <v>99</v>
      </c>
      <c r="H245">
        <v>15087</v>
      </c>
      <c r="I245">
        <v>18</v>
      </c>
    </row>
    <row r="246" spans="1:9">
      <c r="A246" s="183" t="s">
        <v>38</v>
      </c>
      <c r="B246" s="46">
        <v>2016</v>
      </c>
      <c r="C246" s="183" t="s">
        <v>31</v>
      </c>
      <c r="D246" s="45">
        <v>138</v>
      </c>
      <c r="E246" s="45">
        <v>16953</v>
      </c>
      <c r="F246" s="45">
        <v>15</v>
      </c>
      <c r="G246">
        <v>138</v>
      </c>
      <c r="H246">
        <v>16953</v>
      </c>
      <c r="I246">
        <v>15</v>
      </c>
    </row>
    <row r="247" spans="1:9">
      <c r="A247" s="183" t="s">
        <v>38</v>
      </c>
      <c r="B247" s="46">
        <v>2017</v>
      </c>
      <c r="C247" s="183" t="s">
        <v>31</v>
      </c>
      <c r="D247" s="45">
        <v>154</v>
      </c>
      <c r="E247" s="45">
        <v>15680</v>
      </c>
      <c r="F247" s="45">
        <v>18</v>
      </c>
      <c r="G247">
        <v>154</v>
      </c>
      <c r="H247">
        <v>15680</v>
      </c>
      <c r="I247">
        <v>18</v>
      </c>
    </row>
    <row r="248" spans="1:9">
      <c r="A248" s="183" t="s">
        <v>38</v>
      </c>
      <c r="B248" s="46">
        <v>2018</v>
      </c>
      <c r="C248" s="183" t="s">
        <v>31</v>
      </c>
      <c r="D248" s="45">
        <v>78</v>
      </c>
      <c r="E248" s="45" t="s">
        <v>12</v>
      </c>
      <c r="F248" s="45">
        <v>18</v>
      </c>
      <c r="G248">
        <v>78</v>
      </c>
      <c r="H248">
        <v>14407</v>
      </c>
      <c r="I248">
        <v>18</v>
      </c>
    </row>
    <row r="249" spans="1:9">
      <c r="A249" s="183" t="s">
        <v>38</v>
      </c>
      <c r="B249" s="46">
        <v>2019</v>
      </c>
      <c r="C249" s="183" t="s">
        <v>31</v>
      </c>
      <c r="D249" s="45">
        <v>198</v>
      </c>
      <c r="E249" s="45" t="s">
        <v>12</v>
      </c>
      <c r="F249" s="45">
        <v>25</v>
      </c>
      <c r="G249">
        <v>198</v>
      </c>
      <c r="H249">
        <v>13134</v>
      </c>
      <c r="I249">
        <v>25</v>
      </c>
    </row>
    <row r="250" spans="1:9">
      <c r="A250" s="183" t="s">
        <v>38</v>
      </c>
      <c r="B250" s="46">
        <v>2020</v>
      </c>
      <c r="C250" s="183" t="s">
        <v>31</v>
      </c>
      <c r="D250" s="45">
        <v>198</v>
      </c>
      <c r="E250" s="45" t="s">
        <v>12</v>
      </c>
      <c r="F250" s="45" t="s">
        <v>12</v>
      </c>
      <c r="G250">
        <v>198</v>
      </c>
      <c r="H250">
        <v>11861</v>
      </c>
      <c r="I250">
        <v>32</v>
      </c>
    </row>
    <row r="251" spans="1:9">
      <c r="A251" s="176" t="s">
        <v>38</v>
      </c>
      <c r="B251" s="9">
        <v>2021</v>
      </c>
      <c r="C251" s="177" t="s">
        <v>31</v>
      </c>
      <c r="D251" s="7">
        <v>198</v>
      </c>
      <c r="E251" s="7" t="s">
        <v>12</v>
      </c>
      <c r="F251" s="7" t="s">
        <v>12</v>
      </c>
      <c r="G251">
        <v>198</v>
      </c>
      <c r="H251">
        <v>10588</v>
      </c>
      <c r="I251">
        <v>39</v>
      </c>
    </row>
    <row r="252" spans="1:9">
      <c r="A252" s="186" t="s">
        <v>39</v>
      </c>
      <c r="B252" s="44">
        <v>2012</v>
      </c>
      <c r="C252" s="186" t="s">
        <v>31</v>
      </c>
      <c r="D252" s="43" t="s">
        <v>12</v>
      </c>
      <c r="E252" s="43" t="s">
        <v>12</v>
      </c>
      <c r="F252" s="43">
        <v>12</v>
      </c>
      <c r="G252">
        <v>529</v>
      </c>
      <c r="H252">
        <v>6902</v>
      </c>
      <c r="I252">
        <v>12</v>
      </c>
    </row>
    <row r="253" spans="1:9">
      <c r="A253" s="186" t="s">
        <v>39</v>
      </c>
      <c r="B253" s="44">
        <v>2013</v>
      </c>
      <c r="C253" s="186" t="s">
        <v>31</v>
      </c>
      <c r="D253" s="43">
        <v>591</v>
      </c>
      <c r="E253" s="43">
        <v>8467</v>
      </c>
      <c r="F253" s="43">
        <v>14</v>
      </c>
      <c r="G253">
        <v>591</v>
      </c>
      <c r="H253">
        <v>8467</v>
      </c>
      <c r="I253">
        <v>14</v>
      </c>
    </row>
    <row r="254" spans="1:9">
      <c r="A254" s="186" t="s">
        <v>39</v>
      </c>
      <c r="B254" s="44">
        <v>2014</v>
      </c>
      <c r="C254" s="186" t="s">
        <v>31</v>
      </c>
      <c r="D254" s="43">
        <v>653</v>
      </c>
      <c r="E254" s="43">
        <v>10032</v>
      </c>
      <c r="F254" s="43">
        <v>14</v>
      </c>
      <c r="G254">
        <v>653</v>
      </c>
      <c r="H254">
        <v>10032</v>
      </c>
      <c r="I254">
        <v>14</v>
      </c>
    </row>
    <row r="255" spans="1:9">
      <c r="A255" s="186" t="s">
        <v>39</v>
      </c>
      <c r="B255" s="44">
        <v>2015</v>
      </c>
      <c r="C255" s="186" t="s">
        <v>31</v>
      </c>
      <c r="D255" s="43">
        <v>653</v>
      </c>
      <c r="E255" s="43">
        <v>8980</v>
      </c>
      <c r="F255" s="43">
        <v>15</v>
      </c>
      <c r="G255">
        <v>653</v>
      </c>
      <c r="H255">
        <v>8980</v>
      </c>
      <c r="I255">
        <v>15</v>
      </c>
    </row>
    <row r="256" spans="1:9">
      <c r="A256" s="186" t="s">
        <v>39</v>
      </c>
      <c r="B256" s="44">
        <v>2016</v>
      </c>
      <c r="C256" s="186" t="s">
        <v>31</v>
      </c>
      <c r="D256" s="43">
        <v>653</v>
      </c>
      <c r="E256" s="43">
        <v>8980</v>
      </c>
      <c r="F256" s="43">
        <v>11</v>
      </c>
      <c r="G256">
        <v>653</v>
      </c>
      <c r="H256">
        <v>8980</v>
      </c>
      <c r="I256">
        <v>11</v>
      </c>
    </row>
    <row r="257" spans="1:9">
      <c r="A257" s="186" t="s">
        <v>39</v>
      </c>
      <c r="B257" s="44">
        <v>2017</v>
      </c>
      <c r="C257" s="186" t="s">
        <v>31</v>
      </c>
      <c r="D257" s="43">
        <v>663</v>
      </c>
      <c r="E257" s="43">
        <v>9060</v>
      </c>
      <c r="F257" s="43">
        <v>12</v>
      </c>
      <c r="G257">
        <v>663</v>
      </c>
      <c r="H257">
        <v>9060</v>
      </c>
      <c r="I257">
        <v>12</v>
      </c>
    </row>
    <row r="258" spans="1:9">
      <c r="A258" s="186" t="s">
        <v>39</v>
      </c>
      <c r="B258" s="44">
        <v>2018</v>
      </c>
      <c r="C258" s="186" t="s">
        <v>31</v>
      </c>
      <c r="D258" s="43">
        <v>691</v>
      </c>
      <c r="E258" s="43" t="s">
        <v>12</v>
      </c>
      <c r="F258" s="43">
        <v>12</v>
      </c>
      <c r="G258">
        <v>691</v>
      </c>
      <c r="H258">
        <v>9140</v>
      </c>
      <c r="I258">
        <v>12</v>
      </c>
    </row>
    <row r="259" spans="1:9">
      <c r="A259" s="186" t="s">
        <v>39</v>
      </c>
      <c r="B259" s="44">
        <v>2019</v>
      </c>
      <c r="C259" s="186" t="s">
        <v>31</v>
      </c>
      <c r="D259" s="43">
        <v>249</v>
      </c>
      <c r="E259" s="43" t="s">
        <v>12</v>
      </c>
      <c r="F259" s="43">
        <v>19</v>
      </c>
      <c r="G259">
        <v>249</v>
      </c>
      <c r="H259">
        <v>9220</v>
      </c>
      <c r="I259">
        <v>19</v>
      </c>
    </row>
    <row r="260" spans="1:9">
      <c r="A260" s="186" t="s">
        <v>39</v>
      </c>
      <c r="B260" s="44">
        <v>2020</v>
      </c>
      <c r="C260" s="186" t="s">
        <v>31</v>
      </c>
      <c r="D260" s="43">
        <v>231</v>
      </c>
      <c r="E260" s="43" t="s">
        <v>12</v>
      </c>
      <c r="F260" s="43" t="s">
        <v>12</v>
      </c>
      <c r="G260">
        <v>231</v>
      </c>
      <c r="H260">
        <v>9300</v>
      </c>
      <c r="I260">
        <v>26</v>
      </c>
    </row>
    <row r="261" spans="1:9">
      <c r="A261" s="176" t="s">
        <v>39</v>
      </c>
      <c r="B261" s="9">
        <v>2021</v>
      </c>
      <c r="C261" s="177" t="s">
        <v>31</v>
      </c>
      <c r="D261" s="7">
        <v>237</v>
      </c>
      <c r="E261" s="7" t="s">
        <v>12</v>
      </c>
      <c r="F261" s="7" t="s">
        <v>12</v>
      </c>
      <c r="G261">
        <v>237</v>
      </c>
      <c r="H261">
        <v>9380</v>
      </c>
      <c r="I261">
        <v>33</v>
      </c>
    </row>
    <row r="262" spans="1:9">
      <c r="A262" s="187" t="s">
        <v>40</v>
      </c>
      <c r="B262" s="19">
        <v>2012</v>
      </c>
      <c r="C262" s="187" t="s">
        <v>31</v>
      </c>
      <c r="D262" s="18" t="s">
        <v>12</v>
      </c>
      <c r="E262" s="18" t="s">
        <v>12</v>
      </c>
      <c r="F262" s="18">
        <v>6</v>
      </c>
      <c r="G262">
        <v>240</v>
      </c>
      <c r="H262">
        <v>8471</v>
      </c>
      <c r="I262">
        <v>6</v>
      </c>
    </row>
    <row r="263" spans="1:9">
      <c r="A263" s="187" t="s">
        <v>40</v>
      </c>
      <c r="B263" s="19">
        <v>2013</v>
      </c>
      <c r="C263" s="187" t="s">
        <v>31</v>
      </c>
      <c r="D263" s="18" t="s">
        <v>12</v>
      </c>
      <c r="E263" s="18">
        <v>8383</v>
      </c>
      <c r="F263" s="18">
        <v>7</v>
      </c>
      <c r="G263">
        <v>210</v>
      </c>
      <c r="H263">
        <v>8383</v>
      </c>
      <c r="I263">
        <v>7</v>
      </c>
    </row>
    <row r="264" spans="1:9">
      <c r="A264" s="187" t="s">
        <v>40</v>
      </c>
      <c r="B264" s="19">
        <v>2014</v>
      </c>
      <c r="C264" s="187" t="s">
        <v>31</v>
      </c>
      <c r="D264" s="18">
        <v>180</v>
      </c>
      <c r="E264" s="18">
        <v>8295</v>
      </c>
      <c r="F264" s="18">
        <v>8</v>
      </c>
      <c r="G264">
        <v>180</v>
      </c>
      <c r="H264">
        <v>8295</v>
      </c>
      <c r="I264">
        <v>8</v>
      </c>
    </row>
    <row r="265" spans="1:9">
      <c r="A265" s="187" t="s">
        <v>40</v>
      </c>
      <c r="B265" s="19">
        <v>2015</v>
      </c>
      <c r="C265" s="187" t="s">
        <v>31</v>
      </c>
      <c r="D265" s="18">
        <v>150</v>
      </c>
      <c r="E265" s="18">
        <v>8102</v>
      </c>
      <c r="F265" s="18">
        <v>8</v>
      </c>
      <c r="G265">
        <v>150</v>
      </c>
      <c r="H265">
        <v>8102</v>
      </c>
      <c r="I265">
        <v>8</v>
      </c>
    </row>
    <row r="266" spans="1:9">
      <c r="A266" s="187" t="s">
        <v>40</v>
      </c>
      <c r="B266" s="19">
        <v>2016</v>
      </c>
      <c r="C266" s="187" t="s">
        <v>31</v>
      </c>
      <c r="D266" s="18">
        <v>150</v>
      </c>
      <c r="E266" s="18">
        <v>7279</v>
      </c>
      <c r="F266" s="18">
        <v>5</v>
      </c>
      <c r="G266">
        <v>150</v>
      </c>
      <c r="H266">
        <v>7279</v>
      </c>
      <c r="I266">
        <v>5</v>
      </c>
    </row>
    <row r="267" spans="1:9">
      <c r="A267" s="187" t="s">
        <v>40</v>
      </c>
      <c r="B267" s="19">
        <v>2017</v>
      </c>
      <c r="C267" s="187" t="s">
        <v>31</v>
      </c>
      <c r="D267" s="18">
        <v>141</v>
      </c>
      <c r="E267" s="18">
        <v>7619</v>
      </c>
      <c r="F267" s="18">
        <v>5</v>
      </c>
      <c r="G267">
        <v>141</v>
      </c>
      <c r="H267">
        <v>7619</v>
      </c>
      <c r="I267">
        <v>5</v>
      </c>
    </row>
    <row r="268" spans="1:9">
      <c r="A268" s="187" t="s">
        <v>40</v>
      </c>
      <c r="B268" s="19">
        <v>2018</v>
      </c>
      <c r="C268" s="187" t="s">
        <v>31</v>
      </c>
      <c r="D268" s="18">
        <v>23</v>
      </c>
      <c r="E268" s="18" t="s">
        <v>12</v>
      </c>
      <c r="F268" s="18">
        <v>5</v>
      </c>
      <c r="G268">
        <v>23</v>
      </c>
      <c r="H268">
        <v>7959</v>
      </c>
      <c r="I268">
        <v>5</v>
      </c>
    </row>
    <row r="269" spans="1:9">
      <c r="A269" s="187" t="s">
        <v>40</v>
      </c>
      <c r="B269" s="19">
        <v>2019</v>
      </c>
      <c r="C269" s="187" t="s">
        <v>31</v>
      </c>
      <c r="D269" s="18">
        <v>76</v>
      </c>
      <c r="E269" s="18" t="s">
        <v>12</v>
      </c>
      <c r="F269" s="18">
        <v>12</v>
      </c>
      <c r="G269">
        <v>76</v>
      </c>
      <c r="H269">
        <v>8299</v>
      </c>
      <c r="I269">
        <v>12</v>
      </c>
    </row>
    <row r="270" spans="1:9">
      <c r="A270" s="187" t="s">
        <v>40</v>
      </c>
      <c r="B270" s="19">
        <v>2020</v>
      </c>
      <c r="C270" s="187" t="s">
        <v>31</v>
      </c>
      <c r="D270" s="18">
        <v>69</v>
      </c>
      <c r="E270" s="18" t="s">
        <v>12</v>
      </c>
      <c r="F270" s="18" t="s">
        <v>12</v>
      </c>
      <c r="G270">
        <v>69</v>
      </c>
      <c r="H270">
        <v>8639</v>
      </c>
      <c r="I270">
        <v>19</v>
      </c>
    </row>
    <row r="271" spans="1:9">
      <c r="A271" s="176" t="s">
        <v>40</v>
      </c>
      <c r="B271" s="9">
        <v>2021</v>
      </c>
      <c r="C271" s="177" t="s">
        <v>31</v>
      </c>
      <c r="D271" s="7">
        <v>76</v>
      </c>
      <c r="E271" s="7" t="s">
        <v>12</v>
      </c>
      <c r="F271" s="7" t="s">
        <v>12</v>
      </c>
      <c r="G271">
        <v>76</v>
      </c>
      <c r="H271">
        <v>8979</v>
      </c>
      <c r="I271">
        <v>26</v>
      </c>
    </row>
    <row r="272" spans="1:9">
      <c r="A272" s="188" t="s">
        <v>41</v>
      </c>
      <c r="B272" s="154">
        <v>2012</v>
      </c>
      <c r="C272" s="188" t="s">
        <v>31</v>
      </c>
      <c r="D272" s="153" t="s">
        <v>12</v>
      </c>
      <c r="E272" s="153" t="s">
        <v>12</v>
      </c>
      <c r="F272" s="153">
        <v>10</v>
      </c>
      <c r="G272">
        <v>29</v>
      </c>
      <c r="H272">
        <v>719</v>
      </c>
      <c r="I272">
        <v>10</v>
      </c>
    </row>
    <row r="273" spans="1:9">
      <c r="A273" s="188" t="s">
        <v>41</v>
      </c>
      <c r="B273" s="154">
        <v>2013</v>
      </c>
      <c r="C273" s="188" t="s">
        <v>31</v>
      </c>
      <c r="D273" s="153">
        <v>30</v>
      </c>
      <c r="E273" s="153">
        <v>753</v>
      </c>
      <c r="F273" s="153">
        <v>11</v>
      </c>
      <c r="G273">
        <v>30</v>
      </c>
      <c r="H273">
        <v>753</v>
      </c>
      <c r="I273">
        <v>11</v>
      </c>
    </row>
    <row r="274" spans="1:9">
      <c r="A274" s="188" t="s">
        <v>41</v>
      </c>
      <c r="B274" s="154">
        <v>2014</v>
      </c>
      <c r="C274" s="188" t="s">
        <v>31</v>
      </c>
      <c r="D274" s="153">
        <v>31</v>
      </c>
      <c r="E274" s="153">
        <v>787</v>
      </c>
      <c r="F274" s="153">
        <v>11</v>
      </c>
      <c r="G274">
        <v>31</v>
      </c>
      <c r="H274">
        <v>787</v>
      </c>
      <c r="I274">
        <v>11</v>
      </c>
    </row>
    <row r="275" spans="1:9">
      <c r="A275" s="188" t="s">
        <v>41</v>
      </c>
      <c r="B275" s="154">
        <v>2015</v>
      </c>
      <c r="C275" s="188" t="s">
        <v>31</v>
      </c>
      <c r="D275" s="153">
        <v>31</v>
      </c>
      <c r="E275" s="153">
        <v>800</v>
      </c>
      <c r="F275" s="153">
        <v>12</v>
      </c>
      <c r="G275">
        <v>31</v>
      </c>
      <c r="H275">
        <v>800</v>
      </c>
      <c r="I275">
        <v>12</v>
      </c>
    </row>
    <row r="276" spans="1:9">
      <c r="A276" s="188" t="s">
        <v>41</v>
      </c>
      <c r="B276" s="154">
        <v>2016</v>
      </c>
      <c r="C276" s="188" t="s">
        <v>31</v>
      </c>
      <c r="D276" s="153">
        <v>31</v>
      </c>
      <c r="E276" s="153">
        <v>1200</v>
      </c>
      <c r="F276" s="153">
        <v>6</v>
      </c>
      <c r="G276">
        <v>31</v>
      </c>
      <c r="H276">
        <v>1200</v>
      </c>
      <c r="I276">
        <v>6</v>
      </c>
    </row>
    <row r="277" spans="1:9">
      <c r="A277" s="188" t="s">
        <v>41</v>
      </c>
      <c r="B277" s="154">
        <v>2017</v>
      </c>
      <c r="C277" s="188" t="s">
        <v>31</v>
      </c>
      <c r="D277" s="153">
        <v>35</v>
      </c>
      <c r="E277" s="153">
        <v>1617</v>
      </c>
      <c r="F277" s="153">
        <v>6</v>
      </c>
      <c r="G277">
        <v>35</v>
      </c>
      <c r="H277">
        <v>1617</v>
      </c>
      <c r="I277">
        <v>6</v>
      </c>
    </row>
    <row r="278" spans="1:9">
      <c r="A278" s="188" t="s">
        <v>41</v>
      </c>
      <c r="B278" s="154">
        <v>2018</v>
      </c>
      <c r="C278" s="188" t="s">
        <v>31</v>
      </c>
      <c r="D278" s="153">
        <v>37</v>
      </c>
      <c r="E278" s="153" t="s">
        <v>12</v>
      </c>
      <c r="F278" s="153">
        <v>6</v>
      </c>
      <c r="G278">
        <v>37</v>
      </c>
      <c r="H278">
        <v>2034</v>
      </c>
      <c r="I278">
        <v>6</v>
      </c>
    </row>
    <row r="279" spans="1:9">
      <c r="A279" s="188" t="s">
        <v>41</v>
      </c>
      <c r="B279" s="154">
        <v>2019</v>
      </c>
      <c r="C279" s="188" t="s">
        <v>31</v>
      </c>
      <c r="D279" s="153">
        <v>30</v>
      </c>
      <c r="E279" s="153" t="s">
        <v>12</v>
      </c>
      <c r="F279" s="153">
        <v>5</v>
      </c>
      <c r="G279">
        <v>30</v>
      </c>
      <c r="H279">
        <v>2451</v>
      </c>
      <c r="I279">
        <v>5</v>
      </c>
    </row>
    <row r="280" spans="1:9">
      <c r="A280" s="188" t="s">
        <v>41</v>
      </c>
      <c r="B280" s="154">
        <v>2020</v>
      </c>
      <c r="C280" s="188" t="s">
        <v>31</v>
      </c>
      <c r="D280" s="153">
        <v>48</v>
      </c>
      <c r="E280" s="153" t="s">
        <v>12</v>
      </c>
      <c r="F280" s="153" t="s">
        <v>12</v>
      </c>
      <c r="G280">
        <v>48</v>
      </c>
      <c r="H280">
        <v>2868</v>
      </c>
      <c r="I280">
        <v>4</v>
      </c>
    </row>
    <row r="281" spans="1:9">
      <c r="A281" s="176" t="s">
        <v>41</v>
      </c>
      <c r="B281" s="9">
        <v>2021</v>
      </c>
      <c r="C281" s="177" t="s">
        <v>31</v>
      </c>
      <c r="D281" s="7">
        <v>53</v>
      </c>
      <c r="E281" s="7" t="s">
        <v>12</v>
      </c>
      <c r="F281" s="7" t="s">
        <v>12</v>
      </c>
      <c r="G281">
        <v>53</v>
      </c>
      <c r="H281">
        <v>3285</v>
      </c>
      <c r="I281">
        <v>3</v>
      </c>
    </row>
    <row r="282" spans="1:9">
      <c r="A282" s="169" t="s">
        <v>42</v>
      </c>
      <c r="B282" s="21">
        <v>2012</v>
      </c>
      <c r="C282" s="169" t="s">
        <v>31</v>
      </c>
      <c r="D282" s="20" t="s">
        <v>12</v>
      </c>
      <c r="E282" s="20" t="s">
        <v>12</v>
      </c>
      <c r="F282" s="20">
        <v>6</v>
      </c>
      <c r="G282">
        <v>9</v>
      </c>
      <c r="H282">
        <v>282</v>
      </c>
      <c r="I282">
        <v>6</v>
      </c>
    </row>
    <row r="283" spans="1:9">
      <c r="A283" s="169" t="s">
        <v>42</v>
      </c>
      <c r="B283" s="21">
        <v>2013</v>
      </c>
      <c r="C283" s="169" t="s">
        <v>31</v>
      </c>
      <c r="D283" s="20">
        <v>10</v>
      </c>
      <c r="E283" s="20">
        <v>273</v>
      </c>
      <c r="F283" s="20">
        <v>7</v>
      </c>
      <c r="G283">
        <v>10</v>
      </c>
      <c r="H283">
        <v>273</v>
      </c>
      <c r="I283">
        <v>7</v>
      </c>
    </row>
    <row r="284" spans="1:9">
      <c r="A284" s="169" t="s">
        <v>42</v>
      </c>
      <c r="B284" s="21">
        <v>2014</v>
      </c>
      <c r="C284" s="169" t="s">
        <v>31</v>
      </c>
      <c r="D284" s="20">
        <v>11</v>
      </c>
      <c r="E284" s="20">
        <v>264</v>
      </c>
      <c r="F284" s="20">
        <v>7</v>
      </c>
      <c r="G284">
        <v>11</v>
      </c>
      <c r="H284">
        <v>264</v>
      </c>
      <c r="I284">
        <v>7</v>
      </c>
    </row>
    <row r="285" spans="1:9">
      <c r="A285" s="169" t="s">
        <v>42</v>
      </c>
      <c r="B285" s="21">
        <v>2015</v>
      </c>
      <c r="C285" s="169" t="s">
        <v>31</v>
      </c>
      <c r="D285" s="20">
        <v>13</v>
      </c>
      <c r="E285" s="20">
        <v>264</v>
      </c>
      <c r="F285" s="20">
        <v>8</v>
      </c>
      <c r="G285">
        <v>13</v>
      </c>
      <c r="H285">
        <v>264</v>
      </c>
      <c r="I285">
        <v>8</v>
      </c>
    </row>
    <row r="286" spans="1:9">
      <c r="A286" s="169" t="s">
        <v>42</v>
      </c>
      <c r="B286" s="21">
        <v>2016</v>
      </c>
      <c r="C286" s="169" t="s">
        <v>31</v>
      </c>
      <c r="D286" s="20">
        <v>13</v>
      </c>
      <c r="E286" s="20">
        <v>264</v>
      </c>
      <c r="F286" s="20">
        <v>6</v>
      </c>
      <c r="G286">
        <v>13</v>
      </c>
      <c r="H286">
        <v>264</v>
      </c>
      <c r="I286">
        <v>6</v>
      </c>
    </row>
    <row r="287" spans="1:9">
      <c r="A287" s="169" t="s">
        <v>42</v>
      </c>
      <c r="B287" s="21">
        <v>2017</v>
      </c>
      <c r="C287" s="169" t="s">
        <v>31</v>
      </c>
      <c r="D287" s="20">
        <v>19</v>
      </c>
      <c r="E287" s="20">
        <v>273</v>
      </c>
      <c r="F287" s="20">
        <v>6</v>
      </c>
      <c r="G287">
        <v>19</v>
      </c>
      <c r="H287">
        <v>273</v>
      </c>
      <c r="I287">
        <v>6</v>
      </c>
    </row>
    <row r="288" spans="1:9">
      <c r="A288" s="169" t="s">
        <v>42</v>
      </c>
      <c r="B288" s="21">
        <v>2018</v>
      </c>
      <c r="C288" s="169" t="s">
        <v>31</v>
      </c>
      <c r="D288" s="20" t="s">
        <v>12</v>
      </c>
      <c r="E288" s="20" t="s">
        <v>12</v>
      </c>
      <c r="F288" s="20">
        <v>6</v>
      </c>
      <c r="G288">
        <v>76.5</v>
      </c>
      <c r="H288">
        <v>282</v>
      </c>
      <c r="I288">
        <v>6</v>
      </c>
    </row>
    <row r="289" spans="1:9">
      <c r="A289" s="169" t="s">
        <v>42</v>
      </c>
      <c r="B289" s="21">
        <v>2019</v>
      </c>
      <c r="C289" s="169" t="s">
        <v>31</v>
      </c>
      <c r="D289" s="20">
        <v>134</v>
      </c>
      <c r="E289" s="20" t="s">
        <v>12</v>
      </c>
      <c r="F289" s="20">
        <v>6</v>
      </c>
      <c r="G289">
        <v>134</v>
      </c>
      <c r="H289">
        <v>291</v>
      </c>
      <c r="I289">
        <v>6</v>
      </c>
    </row>
    <row r="290" spans="1:9">
      <c r="A290" s="169" t="s">
        <v>42</v>
      </c>
      <c r="B290" s="21">
        <v>2020</v>
      </c>
      <c r="C290" s="169" t="s">
        <v>31</v>
      </c>
      <c r="D290" s="20">
        <v>134</v>
      </c>
      <c r="E290" s="20" t="s">
        <v>12</v>
      </c>
      <c r="F290" s="20" t="s">
        <v>12</v>
      </c>
      <c r="G290">
        <v>134</v>
      </c>
      <c r="H290">
        <v>300</v>
      </c>
      <c r="I290">
        <v>6</v>
      </c>
    </row>
    <row r="291" spans="1:9">
      <c r="A291" s="176" t="s">
        <v>42</v>
      </c>
      <c r="B291" s="9">
        <v>2021</v>
      </c>
      <c r="C291" s="177" t="s">
        <v>31</v>
      </c>
      <c r="D291" s="7">
        <v>132</v>
      </c>
      <c r="E291" s="7" t="s">
        <v>12</v>
      </c>
      <c r="F291" s="7" t="s">
        <v>12</v>
      </c>
      <c r="G291">
        <v>132</v>
      </c>
      <c r="H291">
        <v>309</v>
      </c>
      <c r="I291">
        <v>6</v>
      </c>
    </row>
    <row r="292" spans="1:9">
      <c r="A292" s="181" t="s">
        <v>43</v>
      </c>
      <c r="B292" s="53">
        <v>2012</v>
      </c>
      <c r="C292" s="182" t="s">
        <v>44</v>
      </c>
      <c r="D292" s="7" t="s">
        <v>12</v>
      </c>
      <c r="E292" s="7" t="s">
        <v>12</v>
      </c>
      <c r="F292" s="7">
        <v>20</v>
      </c>
      <c r="I292">
        <v>20</v>
      </c>
    </row>
    <row r="293" spans="1:9">
      <c r="A293" s="181" t="s">
        <v>43</v>
      </c>
      <c r="B293" s="53">
        <v>2013</v>
      </c>
      <c r="C293" s="182" t="s">
        <v>44</v>
      </c>
      <c r="D293" s="7" t="s">
        <v>12</v>
      </c>
      <c r="E293" s="7" t="s">
        <v>12</v>
      </c>
      <c r="F293" s="7">
        <v>22</v>
      </c>
      <c r="I293">
        <v>22</v>
      </c>
    </row>
    <row r="294" spans="1:9">
      <c r="A294" s="181" t="s">
        <v>43</v>
      </c>
      <c r="B294" s="53">
        <v>2014</v>
      </c>
      <c r="C294" s="182" t="s">
        <v>44</v>
      </c>
      <c r="D294" s="7" t="s">
        <v>12</v>
      </c>
      <c r="E294" s="7" t="s">
        <v>12</v>
      </c>
      <c r="F294" s="7">
        <v>23</v>
      </c>
      <c r="I294">
        <v>23</v>
      </c>
    </row>
    <row r="295" spans="1:9">
      <c r="A295" s="181" t="s">
        <v>43</v>
      </c>
      <c r="B295" s="53">
        <v>2015</v>
      </c>
      <c r="C295" s="182" t="s">
        <v>44</v>
      </c>
      <c r="D295" s="7" t="s">
        <v>12</v>
      </c>
      <c r="E295" s="7" t="s">
        <v>12</v>
      </c>
      <c r="F295" s="7">
        <v>24</v>
      </c>
      <c r="I295">
        <v>24</v>
      </c>
    </row>
    <row r="296" spans="1:9">
      <c r="A296" s="181" t="s">
        <v>43</v>
      </c>
      <c r="B296" s="53">
        <v>2016</v>
      </c>
      <c r="C296" s="182" t="s">
        <v>44</v>
      </c>
      <c r="D296" s="7" t="s">
        <v>12</v>
      </c>
      <c r="E296" s="7" t="s">
        <v>12</v>
      </c>
      <c r="F296" s="7">
        <v>19</v>
      </c>
      <c r="I296">
        <v>19</v>
      </c>
    </row>
    <row r="297" spans="1:9">
      <c r="A297" s="181" t="s">
        <v>43</v>
      </c>
      <c r="B297" s="53">
        <v>2017</v>
      </c>
      <c r="C297" s="182" t="s">
        <v>44</v>
      </c>
      <c r="D297" s="7" t="s">
        <v>12</v>
      </c>
      <c r="E297" s="7" t="s">
        <v>12</v>
      </c>
      <c r="F297" s="7">
        <v>19</v>
      </c>
      <c r="I297">
        <v>19</v>
      </c>
    </row>
    <row r="298" spans="1:9">
      <c r="A298" s="181" t="s">
        <v>43</v>
      </c>
      <c r="B298" s="53">
        <v>2018</v>
      </c>
      <c r="C298" s="182" t="s">
        <v>44</v>
      </c>
      <c r="D298" s="7" t="s">
        <v>12</v>
      </c>
      <c r="E298" s="7" t="s">
        <v>12</v>
      </c>
      <c r="F298" s="7">
        <v>11</v>
      </c>
      <c r="I298">
        <v>11</v>
      </c>
    </row>
    <row r="299" spans="1:9">
      <c r="A299" s="181" t="s">
        <v>43</v>
      </c>
      <c r="B299" s="53">
        <v>2019</v>
      </c>
      <c r="C299" s="182" t="s">
        <v>44</v>
      </c>
      <c r="D299" s="7" t="s">
        <v>12</v>
      </c>
      <c r="E299" s="7" t="s">
        <v>12</v>
      </c>
      <c r="F299" s="7">
        <v>11</v>
      </c>
      <c r="I299">
        <v>11</v>
      </c>
    </row>
    <row r="300" spans="1:9">
      <c r="A300" s="181" t="s">
        <v>43</v>
      </c>
      <c r="B300" s="53">
        <v>2020</v>
      </c>
      <c r="C300" s="182" t="s">
        <v>44</v>
      </c>
      <c r="D300" s="7" t="s">
        <v>12</v>
      </c>
      <c r="E300" s="7" t="s">
        <v>12</v>
      </c>
      <c r="F300" s="7" t="s">
        <v>12</v>
      </c>
      <c r="I300">
        <v>11</v>
      </c>
    </row>
    <row r="301" spans="1:9">
      <c r="A301" s="181" t="s">
        <v>43</v>
      </c>
      <c r="B301" s="53">
        <v>2021</v>
      </c>
      <c r="C301" s="182" t="s">
        <v>44</v>
      </c>
      <c r="D301" s="7" t="s">
        <v>12</v>
      </c>
      <c r="E301" s="7" t="s">
        <v>12</v>
      </c>
      <c r="F301" s="7" t="s">
        <v>12</v>
      </c>
      <c r="I301">
        <v>11</v>
      </c>
    </row>
    <row r="302" spans="1:9">
      <c r="A302" s="176" t="s">
        <v>45</v>
      </c>
      <c r="B302" s="46">
        <v>2012</v>
      </c>
      <c r="C302" s="182" t="s">
        <v>44</v>
      </c>
      <c r="D302" s="7" t="s">
        <v>12</v>
      </c>
      <c r="E302" s="7" t="s">
        <v>12</v>
      </c>
      <c r="F302" s="7">
        <v>19</v>
      </c>
      <c r="I302">
        <v>19</v>
      </c>
    </row>
    <row r="303" spans="1:9">
      <c r="A303" s="176" t="s">
        <v>45</v>
      </c>
      <c r="B303" s="46">
        <v>2013</v>
      </c>
      <c r="C303" s="182" t="s">
        <v>44</v>
      </c>
      <c r="D303" s="7" t="s">
        <v>12</v>
      </c>
      <c r="E303" s="7" t="s">
        <v>12</v>
      </c>
      <c r="F303" s="7">
        <v>22</v>
      </c>
      <c r="I303">
        <v>22</v>
      </c>
    </row>
    <row r="304" spans="1:9">
      <c r="A304" s="176" t="s">
        <v>45</v>
      </c>
      <c r="B304" s="46">
        <v>2014</v>
      </c>
      <c r="C304" s="182" t="s">
        <v>44</v>
      </c>
      <c r="D304" s="7" t="s">
        <v>12</v>
      </c>
      <c r="E304" s="7" t="s">
        <v>12</v>
      </c>
      <c r="F304" s="7">
        <v>23</v>
      </c>
      <c r="I304">
        <v>23</v>
      </c>
    </row>
    <row r="305" spans="1:9">
      <c r="A305" s="176" t="s">
        <v>45</v>
      </c>
      <c r="B305" s="46">
        <v>2015</v>
      </c>
      <c r="C305" s="182" t="s">
        <v>44</v>
      </c>
      <c r="D305" s="7" t="s">
        <v>12</v>
      </c>
      <c r="E305" s="7" t="s">
        <v>12</v>
      </c>
      <c r="F305" s="7">
        <v>24</v>
      </c>
      <c r="I305">
        <v>24</v>
      </c>
    </row>
    <row r="306" spans="1:9">
      <c r="A306" s="176" t="s">
        <v>45</v>
      </c>
      <c r="B306" s="46">
        <v>2016</v>
      </c>
      <c r="C306" s="182" t="s">
        <v>44</v>
      </c>
      <c r="D306" s="7" t="s">
        <v>12</v>
      </c>
      <c r="E306" s="7" t="s">
        <v>12</v>
      </c>
      <c r="F306" s="7">
        <v>14</v>
      </c>
      <c r="I306">
        <v>14</v>
      </c>
    </row>
    <row r="307" spans="1:9">
      <c r="A307" s="176" t="s">
        <v>45</v>
      </c>
      <c r="B307" s="46">
        <v>2017</v>
      </c>
      <c r="C307" s="182" t="s">
        <v>44</v>
      </c>
      <c r="D307" s="7" t="s">
        <v>12</v>
      </c>
      <c r="E307" s="7" t="s">
        <v>12</v>
      </c>
      <c r="F307" s="7">
        <v>14</v>
      </c>
      <c r="I307">
        <v>14</v>
      </c>
    </row>
    <row r="308" spans="1:9">
      <c r="A308" s="176" t="s">
        <v>45</v>
      </c>
      <c r="B308" s="46">
        <v>2018</v>
      </c>
      <c r="C308" s="182" t="s">
        <v>44</v>
      </c>
      <c r="D308" s="7" t="s">
        <v>12</v>
      </c>
      <c r="E308" s="7" t="s">
        <v>12</v>
      </c>
      <c r="F308" s="7" t="s">
        <v>12</v>
      </c>
      <c r="I308">
        <v>14</v>
      </c>
    </row>
    <row r="309" spans="1:9">
      <c r="A309" s="176" t="s">
        <v>45</v>
      </c>
      <c r="B309" s="46">
        <v>2019</v>
      </c>
      <c r="C309" s="182" t="s">
        <v>44</v>
      </c>
      <c r="D309" s="7" t="s">
        <v>12</v>
      </c>
      <c r="E309" s="7" t="s">
        <v>12</v>
      </c>
      <c r="F309" s="7" t="s">
        <v>12</v>
      </c>
      <c r="I309">
        <v>14</v>
      </c>
    </row>
    <row r="310" spans="1:9">
      <c r="A310" s="176" t="s">
        <v>45</v>
      </c>
      <c r="B310" s="46">
        <v>2020</v>
      </c>
      <c r="C310" s="182" t="s">
        <v>44</v>
      </c>
      <c r="D310" s="7" t="s">
        <v>12</v>
      </c>
      <c r="E310" s="7" t="s">
        <v>12</v>
      </c>
      <c r="F310" s="7" t="s">
        <v>12</v>
      </c>
      <c r="I310">
        <v>14</v>
      </c>
    </row>
    <row r="311" spans="1:9">
      <c r="A311" s="176" t="s">
        <v>45</v>
      </c>
      <c r="B311" s="46">
        <v>2021</v>
      </c>
      <c r="C311" s="182" t="s">
        <v>44</v>
      </c>
      <c r="D311" s="7" t="s">
        <v>12</v>
      </c>
      <c r="E311" s="7" t="s">
        <v>12</v>
      </c>
      <c r="F311" s="7" t="s">
        <v>12</v>
      </c>
      <c r="I311">
        <v>14</v>
      </c>
    </row>
    <row r="312" spans="1:9">
      <c r="A312" s="179" t="s">
        <v>46</v>
      </c>
      <c r="B312" s="53">
        <v>2012</v>
      </c>
      <c r="C312" s="179" t="s">
        <v>44</v>
      </c>
      <c r="D312" s="52" t="s">
        <v>12</v>
      </c>
      <c r="E312" s="52" t="s">
        <v>12</v>
      </c>
      <c r="F312" s="52">
        <v>24</v>
      </c>
      <c r="G312">
        <v>864</v>
      </c>
      <c r="H312">
        <v>36099</v>
      </c>
      <c r="I312">
        <v>24</v>
      </c>
    </row>
    <row r="313" spans="1:9">
      <c r="A313" s="179" t="s">
        <v>46</v>
      </c>
      <c r="B313" s="53">
        <v>2013</v>
      </c>
      <c r="C313" s="179" t="s">
        <v>44</v>
      </c>
      <c r="D313" s="52">
        <v>884</v>
      </c>
      <c r="E313" s="52">
        <v>38667</v>
      </c>
      <c r="F313" s="52">
        <v>28</v>
      </c>
      <c r="G313">
        <v>884</v>
      </c>
      <c r="H313">
        <v>38667</v>
      </c>
      <c r="I313">
        <v>28</v>
      </c>
    </row>
    <row r="314" spans="1:9">
      <c r="A314" s="179" t="s">
        <v>46</v>
      </c>
      <c r="B314" s="53">
        <v>2014</v>
      </c>
      <c r="C314" s="179" t="s">
        <v>44</v>
      </c>
      <c r="D314" s="52">
        <v>904</v>
      </c>
      <c r="E314" s="52">
        <v>41235</v>
      </c>
      <c r="F314" s="52">
        <v>29</v>
      </c>
      <c r="G314">
        <v>904</v>
      </c>
      <c r="H314">
        <v>41235</v>
      </c>
      <c r="I314">
        <v>29</v>
      </c>
    </row>
    <row r="315" spans="1:9">
      <c r="A315" s="179" t="s">
        <v>46</v>
      </c>
      <c r="B315" s="53">
        <v>2015</v>
      </c>
      <c r="C315" s="179" t="s">
        <v>44</v>
      </c>
      <c r="D315" s="52">
        <v>1061</v>
      </c>
      <c r="E315" s="52">
        <v>40023</v>
      </c>
      <c r="F315" s="52">
        <v>31</v>
      </c>
      <c r="G315">
        <v>1061</v>
      </c>
      <c r="H315">
        <v>40023</v>
      </c>
      <c r="I315">
        <v>31</v>
      </c>
    </row>
    <row r="316" spans="1:9">
      <c r="A316" s="179" t="s">
        <v>46</v>
      </c>
      <c r="B316" s="53">
        <v>2016</v>
      </c>
      <c r="C316" s="179" t="s">
        <v>44</v>
      </c>
      <c r="D316" s="52">
        <v>1063</v>
      </c>
      <c r="E316" s="52">
        <v>40036</v>
      </c>
      <c r="F316" s="52">
        <v>23</v>
      </c>
      <c r="G316">
        <v>1063</v>
      </c>
      <c r="H316">
        <v>40036</v>
      </c>
      <c r="I316">
        <v>23</v>
      </c>
    </row>
    <row r="317" spans="1:9">
      <c r="A317" s="179" t="s">
        <v>46</v>
      </c>
      <c r="B317" s="53">
        <v>2017</v>
      </c>
      <c r="C317" s="179" t="s">
        <v>44</v>
      </c>
      <c r="D317" s="52">
        <v>1788</v>
      </c>
      <c r="E317" s="52">
        <v>42958</v>
      </c>
      <c r="F317" s="52">
        <v>25</v>
      </c>
      <c r="G317">
        <v>1788</v>
      </c>
      <c r="H317">
        <v>42958</v>
      </c>
      <c r="I317">
        <v>25</v>
      </c>
    </row>
    <row r="318" spans="1:9">
      <c r="A318" s="179" t="s">
        <v>46</v>
      </c>
      <c r="B318" s="53">
        <v>2018</v>
      </c>
      <c r="C318" s="179" t="s">
        <v>44</v>
      </c>
      <c r="D318" s="52">
        <v>8243</v>
      </c>
      <c r="E318" s="52" t="s">
        <v>12</v>
      </c>
      <c r="F318" s="52">
        <v>25</v>
      </c>
      <c r="G318">
        <v>8243</v>
      </c>
      <c r="H318">
        <v>45880</v>
      </c>
      <c r="I318">
        <v>25</v>
      </c>
    </row>
    <row r="319" spans="1:9">
      <c r="A319" s="179" t="s">
        <v>46</v>
      </c>
      <c r="B319" s="53">
        <v>2019</v>
      </c>
      <c r="C319" s="179" t="s">
        <v>44</v>
      </c>
      <c r="D319" s="52">
        <v>5476</v>
      </c>
      <c r="E319" s="52" t="s">
        <v>12</v>
      </c>
      <c r="F319" s="52">
        <v>25</v>
      </c>
      <c r="G319">
        <v>5476</v>
      </c>
      <c r="H319">
        <v>48802</v>
      </c>
      <c r="I319">
        <v>25</v>
      </c>
    </row>
    <row r="320" spans="1:9">
      <c r="A320" s="179" t="s">
        <v>46</v>
      </c>
      <c r="B320" s="53">
        <v>2020</v>
      </c>
      <c r="C320" s="179" t="s">
        <v>44</v>
      </c>
      <c r="D320" s="52">
        <v>5633</v>
      </c>
      <c r="E320" s="52" t="s">
        <v>12</v>
      </c>
      <c r="F320" s="52" t="s">
        <v>12</v>
      </c>
      <c r="G320">
        <v>5633</v>
      </c>
      <c r="H320">
        <v>51724</v>
      </c>
      <c r="I320">
        <v>25</v>
      </c>
    </row>
    <row r="321" spans="1:9">
      <c r="A321" s="176" t="s">
        <v>46</v>
      </c>
      <c r="B321" s="9">
        <v>2021</v>
      </c>
      <c r="C321" s="177" t="s">
        <v>44</v>
      </c>
      <c r="D321" s="7">
        <v>5859</v>
      </c>
      <c r="E321" s="7" t="s">
        <v>12</v>
      </c>
      <c r="F321" s="7" t="s">
        <v>12</v>
      </c>
      <c r="G321">
        <v>5859</v>
      </c>
      <c r="H321">
        <v>54646</v>
      </c>
      <c r="I321">
        <v>25</v>
      </c>
    </row>
    <row r="322" spans="1:9">
      <c r="A322" s="180" t="s">
        <v>47</v>
      </c>
      <c r="B322" s="6">
        <v>2012</v>
      </c>
      <c r="C322" s="180" t="s">
        <v>44</v>
      </c>
      <c r="D322" s="5" t="s">
        <v>12</v>
      </c>
      <c r="E322" s="5" t="s">
        <v>12</v>
      </c>
      <c r="F322" s="5">
        <v>40</v>
      </c>
      <c r="G322">
        <v>8814</v>
      </c>
      <c r="H322">
        <v>52466</v>
      </c>
      <c r="I322">
        <v>40</v>
      </c>
    </row>
    <row r="323" spans="1:9">
      <c r="A323" s="180" t="s">
        <v>47</v>
      </c>
      <c r="B323" s="6">
        <v>2013</v>
      </c>
      <c r="C323" s="180" t="s">
        <v>44</v>
      </c>
      <c r="D323" s="5">
        <v>9220</v>
      </c>
      <c r="E323" s="5">
        <v>51088</v>
      </c>
      <c r="F323" s="5">
        <v>46</v>
      </c>
      <c r="G323">
        <v>9220</v>
      </c>
      <c r="H323">
        <v>51088</v>
      </c>
      <c r="I323">
        <v>46</v>
      </c>
    </row>
    <row r="324" spans="1:9">
      <c r="A324" s="180" t="s">
        <v>47</v>
      </c>
      <c r="B324" s="6">
        <v>2014</v>
      </c>
      <c r="C324" s="180" t="s">
        <v>44</v>
      </c>
      <c r="D324" s="5">
        <v>9626</v>
      </c>
      <c r="E324" s="5">
        <v>49710</v>
      </c>
      <c r="F324" s="5">
        <v>47</v>
      </c>
      <c r="G324">
        <v>9626</v>
      </c>
      <c r="H324">
        <v>49710</v>
      </c>
      <c r="I324">
        <v>47</v>
      </c>
    </row>
    <row r="325" spans="1:9">
      <c r="A325" s="180" t="s">
        <v>47</v>
      </c>
      <c r="B325" s="6">
        <v>2015</v>
      </c>
      <c r="C325" s="180" t="s">
        <v>44</v>
      </c>
      <c r="D325" s="5">
        <v>9636</v>
      </c>
      <c r="E325" s="5">
        <v>49812</v>
      </c>
      <c r="F325" s="5">
        <v>49</v>
      </c>
      <c r="G325">
        <v>9636</v>
      </c>
      <c r="H325">
        <v>49812</v>
      </c>
      <c r="I325">
        <v>49</v>
      </c>
    </row>
    <row r="326" spans="1:9">
      <c r="A326" s="180" t="s">
        <v>47</v>
      </c>
      <c r="B326" s="6">
        <v>2016</v>
      </c>
      <c r="C326" s="180" t="s">
        <v>44</v>
      </c>
      <c r="D326" s="5">
        <v>6768</v>
      </c>
      <c r="E326" s="5">
        <v>49667</v>
      </c>
      <c r="F326" s="5">
        <v>36</v>
      </c>
      <c r="G326">
        <v>6768</v>
      </c>
      <c r="H326">
        <v>49667</v>
      </c>
      <c r="I326">
        <v>36</v>
      </c>
    </row>
    <row r="327" spans="1:9">
      <c r="A327" s="180" t="s">
        <v>47</v>
      </c>
      <c r="B327" s="6">
        <v>2017</v>
      </c>
      <c r="C327" s="180" t="s">
        <v>44</v>
      </c>
      <c r="D327" s="5">
        <v>2498</v>
      </c>
      <c r="E327" s="5">
        <v>41867</v>
      </c>
      <c r="F327" s="5">
        <v>39</v>
      </c>
      <c r="G327">
        <v>2498</v>
      </c>
      <c r="H327">
        <v>41867</v>
      </c>
      <c r="I327">
        <v>39</v>
      </c>
    </row>
    <row r="328" spans="1:9">
      <c r="A328" s="180" t="s">
        <v>47</v>
      </c>
      <c r="B328" s="6">
        <v>2018</v>
      </c>
      <c r="C328" s="180" t="s">
        <v>44</v>
      </c>
      <c r="D328" s="5">
        <v>306</v>
      </c>
      <c r="E328" s="5" t="s">
        <v>12</v>
      </c>
      <c r="F328" s="5">
        <v>37</v>
      </c>
      <c r="G328">
        <v>306</v>
      </c>
      <c r="H328">
        <v>34067</v>
      </c>
      <c r="I328">
        <v>37</v>
      </c>
    </row>
    <row r="329" spans="1:9">
      <c r="A329" s="180" t="s">
        <v>47</v>
      </c>
      <c r="B329" s="6">
        <v>2019</v>
      </c>
      <c r="C329" s="180" t="s">
        <v>44</v>
      </c>
      <c r="D329" s="5">
        <v>2394</v>
      </c>
      <c r="E329" s="5" t="s">
        <v>12</v>
      </c>
      <c r="F329" s="5">
        <v>38</v>
      </c>
      <c r="G329">
        <v>2394</v>
      </c>
      <c r="H329">
        <v>26267</v>
      </c>
      <c r="I329">
        <v>38</v>
      </c>
    </row>
    <row r="330" spans="1:9">
      <c r="A330" s="180" t="s">
        <v>47</v>
      </c>
      <c r="B330" s="6">
        <v>2020</v>
      </c>
      <c r="C330" s="180" t="s">
        <v>44</v>
      </c>
      <c r="D330" s="5">
        <v>2542</v>
      </c>
      <c r="E330" s="5" t="s">
        <v>12</v>
      </c>
      <c r="F330" s="5" t="s">
        <v>12</v>
      </c>
      <c r="G330">
        <v>2542</v>
      </c>
      <c r="H330">
        <v>18467</v>
      </c>
      <c r="I330">
        <v>39</v>
      </c>
    </row>
    <row r="331" spans="1:9">
      <c r="A331" s="176" t="s">
        <v>47</v>
      </c>
      <c r="B331" s="9">
        <v>2021</v>
      </c>
      <c r="C331" s="177" t="s">
        <v>44</v>
      </c>
      <c r="D331" s="7">
        <v>2585</v>
      </c>
      <c r="E331" s="7" t="s">
        <v>12</v>
      </c>
      <c r="F331" s="7" t="s">
        <v>12</v>
      </c>
      <c r="G331">
        <v>2585</v>
      </c>
      <c r="H331">
        <v>10667</v>
      </c>
      <c r="I331">
        <v>40</v>
      </c>
    </row>
    <row r="332" spans="1:9">
      <c r="A332" s="183" t="s">
        <v>48</v>
      </c>
      <c r="B332" s="46">
        <v>2012</v>
      </c>
      <c r="C332" s="183" t="s">
        <v>44</v>
      </c>
      <c r="D332" s="45" t="s">
        <v>12</v>
      </c>
      <c r="E332" s="45" t="s">
        <v>12</v>
      </c>
      <c r="F332" s="45">
        <v>32</v>
      </c>
      <c r="G332">
        <v>84</v>
      </c>
      <c r="H332">
        <v>70400</v>
      </c>
      <c r="I332">
        <v>32</v>
      </c>
    </row>
    <row r="333" spans="1:9">
      <c r="A333" s="183" t="s">
        <v>48</v>
      </c>
      <c r="B333" s="46">
        <v>2013</v>
      </c>
      <c r="C333" s="183" t="s">
        <v>44</v>
      </c>
      <c r="D333" s="45">
        <v>84</v>
      </c>
      <c r="E333" s="45">
        <v>64200</v>
      </c>
      <c r="F333" s="45">
        <v>37</v>
      </c>
      <c r="G333">
        <v>84</v>
      </c>
      <c r="H333">
        <v>64200</v>
      </c>
      <c r="I333">
        <v>37</v>
      </c>
    </row>
    <row r="334" spans="1:9">
      <c r="A334" s="183" t="s">
        <v>48</v>
      </c>
      <c r="B334" s="46">
        <v>2014</v>
      </c>
      <c r="C334" s="183" t="s">
        <v>44</v>
      </c>
      <c r="D334" s="45">
        <v>84</v>
      </c>
      <c r="E334" s="45">
        <v>58000</v>
      </c>
      <c r="F334" s="45">
        <v>38</v>
      </c>
      <c r="G334">
        <v>84</v>
      </c>
      <c r="H334">
        <v>58000</v>
      </c>
      <c r="I334">
        <v>38</v>
      </c>
    </row>
    <row r="335" spans="1:9">
      <c r="A335" s="183" t="s">
        <v>48</v>
      </c>
      <c r="B335" s="46">
        <v>2015</v>
      </c>
      <c r="C335" s="183" t="s">
        <v>44</v>
      </c>
      <c r="D335" s="45">
        <v>94</v>
      </c>
      <c r="E335" s="45">
        <v>58036</v>
      </c>
      <c r="F335" s="45">
        <v>39</v>
      </c>
      <c r="G335">
        <v>94</v>
      </c>
      <c r="H335">
        <v>58036</v>
      </c>
      <c r="I335">
        <v>39</v>
      </c>
    </row>
    <row r="336" spans="1:9">
      <c r="A336" s="183" t="s">
        <v>48</v>
      </c>
      <c r="B336" s="46">
        <v>2016</v>
      </c>
      <c r="C336" s="183" t="s">
        <v>44</v>
      </c>
      <c r="D336" s="45">
        <v>113</v>
      </c>
      <c r="E336" s="45">
        <v>60666</v>
      </c>
      <c r="F336" s="45">
        <v>29</v>
      </c>
      <c r="G336">
        <v>113</v>
      </c>
      <c r="H336">
        <v>60666</v>
      </c>
      <c r="I336">
        <v>29</v>
      </c>
    </row>
    <row r="337" spans="1:9">
      <c r="A337" s="183" t="s">
        <v>48</v>
      </c>
      <c r="B337" s="46">
        <v>2017</v>
      </c>
      <c r="C337" s="183" t="s">
        <v>44</v>
      </c>
      <c r="D337" s="45">
        <v>124</v>
      </c>
      <c r="E337" s="45">
        <v>59203</v>
      </c>
      <c r="F337" s="45">
        <v>29</v>
      </c>
      <c r="G337">
        <v>124</v>
      </c>
      <c r="H337">
        <v>59203</v>
      </c>
      <c r="I337">
        <v>29</v>
      </c>
    </row>
    <row r="338" spans="1:9">
      <c r="A338" s="183" t="s">
        <v>48</v>
      </c>
      <c r="B338" s="46">
        <v>2018</v>
      </c>
      <c r="C338" s="183" t="s">
        <v>44</v>
      </c>
      <c r="D338" s="45">
        <v>271</v>
      </c>
      <c r="E338" s="45" t="s">
        <v>12</v>
      </c>
      <c r="F338" s="45">
        <v>29</v>
      </c>
      <c r="G338">
        <v>271</v>
      </c>
      <c r="H338">
        <v>57740</v>
      </c>
      <c r="I338">
        <v>29</v>
      </c>
    </row>
    <row r="339" spans="1:9">
      <c r="A339" s="183" t="s">
        <v>48</v>
      </c>
      <c r="B339" s="46">
        <v>2019</v>
      </c>
      <c r="C339" s="183" t="s">
        <v>44</v>
      </c>
      <c r="D339" s="45">
        <v>95</v>
      </c>
      <c r="E339" s="45" t="s">
        <v>12</v>
      </c>
      <c r="F339" s="45">
        <v>30</v>
      </c>
      <c r="G339">
        <v>95</v>
      </c>
      <c r="H339">
        <v>56277</v>
      </c>
      <c r="I339">
        <v>30</v>
      </c>
    </row>
    <row r="340" spans="1:9">
      <c r="A340" s="183" t="s">
        <v>48</v>
      </c>
      <c r="B340" s="46">
        <v>2020</v>
      </c>
      <c r="C340" s="183" t="s">
        <v>44</v>
      </c>
      <c r="D340" s="45">
        <v>103</v>
      </c>
      <c r="E340" s="45" t="s">
        <v>12</v>
      </c>
      <c r="F340" s="45" t="s">
        <v>12</v>
      </c>
      <c r="G340">
        <v>103</v>
      </c>
      <c r="H340">
        <v>54814</v>
      </c>
      <c r="I340">
        <v>31</v>
      </c>
    </row>
    <row r="341" spans="1:9">
      <c r="A341" s="176" t="s">
        <v>48</v>
      </c>
      <c r="B341" s="9">
        <v>2021</v>
      </c>
      <c r="C341" s="177" t="s">
        <v>44</v>
      </c>
      <c r="D341" s="7">
        <v>126</v>
      </c>
      <c r="E341" s="7" t="s">
        <v>12</v>
      </c>
      <c r="F341" s="7" t="s">
        <v>12</v>
      </c>
      <c r="G341">
        <v>126</v>
      </c>
      <c r="H341">
        <v>53351</v>
      </c>
      <c r="I341">
        <v>32</v>
      </c>
    </row>
    <row r="342" spans="1:9">
      <c r="A342" s="186" t="s">
        <v>49</v>
      </c>
      <c r="B342" s="44">
        <v>2012</v>
      </c>
      <c r="C342" s="186" t="s">
        <v>44</v>
      </c>
      <c r="D342" s="43" t="s">
        <v>12</v>
      </c>
      <c r="E342" s="43" t="s">
        <v>12</v>
      </c>
      <c r="F342" s="43">
        <v>32</v>
      </c>
      <c r="G342">
        <v>-32</v>
      </c>
      <c r="H342">
        <v>16572</v>
      </c>
      <c r="I342">
        <v>32</v>
      </c>
    </row>
    <row r="343" spans="1:9">
      <c r="A343" s="186" t="s">
        <v>49</v>
      </c>
      <c r="B343" s="44">
        <v>2013</v>
      </c>
      <c r="C343" s="186" t="s">
        <v>44</v>
      </c>
      <c r="D343" s="43">
        <v>76</v>
      </c>
      <c r="E343" s="43">
        <v>16579</v>
      </c>
      <c r="F343" s="43">
        <v>38</v>
      </c>
      <c r="G343">
        <v>76</v>
      </c>
      <c r="H343">
        <v>16579</v>
      </c>
      <c r="I343">
        <v>38</v>
      </c>
    </row>
    <row r="344" spans="1:9">
      <c r="A344" s="186" t="s">
        <v>49</v>
      </c>
      <c r="B344" s="44">
        <v>2014</v>
      </c>
      <c r="C344" s="186" t="s">
        <v>44</v>
      </c>
      <c r="D344" s="43">
        <v>184</v>
      </c>
      <c r="E344" s="43">
        <v>16586</v>
      </c>
      <c r="F344" s="43">
        <v>39</v>
      </c>
      <c r="G344">
        <v>184</v>
      </c>
      <c r="H344">
        <v>16586</v>
      </c>
      <c r="I344">
        <v>39</v>
      </c>
    </row>
    <row r="345" spans="1:9">
      <c r="A345" s="186" t="s">
        <v>49</v>
      </c>
      <c r="B345" s="44">
        <v>2015</v>
      </c>
      <c r="C345" s="186" t="s">
        <v>44</v>
      </c>
      <c r="D345" s="43">
        <v>204</v>
      </c>
      <c r="E345" s="43">
        <v>16572</v>
      </c>
      <c r="F345" s="43">
        <v>40</v>
      </c>
      <c r="G345">
        <v>204</v>
      </c>
      <c r="H345">
        <v>16572</v>
      </c>
      <c r="I345">
        <v>40</v>
      </c>
    </row>
    <row r="346" spans="1:9">
      <c r="A346" s="186" t="s">
        <v>49</v>
      </c>
      <c r="B346" s="44">
        <v>2016</v>
      </c>
      <c r="C346" s="186" t="s">
        <v>44</v>
      </c>
      <c r="D346" s="43">
        <v>210</v>
      </c>
      <c r="E346" s="43">
        <v>16583</v>
      </c>
      <c r="F346" s="43">
        <v>19</v>
      </c>
      <c r="G346">
        <v>210</v>
      </c>
      <c r="H346">
        <v>16583</v>
      </c>
      <c r="I346">
        <v>19</v>
      </c>
    </row>
    <row r="347" spans="1:9">
      <c r="A347" s="186" t="s">
        <v>49</v>
      </c>
      <c r="B347" s="44">
        <v>2017</v>
      </c>
      <c r="C347" s="186" t="s">
        <v>44</v>
      </c>
      <c r="D347" s="43">
        <v>238</v>
      </c>
      <c r="E347" s="43">
        <v>16425</v>
      </c>
      <c r="F347" s="43">
        <v>20</v>
      </c>
      <c r="G347">
        <v>238</v>
      </c>
      <c r="H347">
        <v>16425</v>
      </c>
      <c r="I347">
        <v>20</v>
      </c>
    </row>
    <row r="348" spans="1:9">
      <c r="A348" s="186" t="s">
        <v>49</v>
      </c>
      <c r="B348" s="44">
        <v>2018</v>
      </c>
      <c r="C348" s="186" t="s">
        <v>44</v>
      </c>
      <c r="D348" s="43">
        <v>290</v>
      </c>
      <c r="E348" s="43" t="s">
        <v>12</v>
      </c>
      <c r="F348" s="43">
        <v>21</v>
      </c>
      <c r="G348">
        <v>290</v>
      </c>
      <c r="H348">
        <v>16267</v>
      </c>
      <c r="I348">
        <v>21</v>
      </c>
    </row>
    <row r="349" spans="1:9">
      <c r="A349" s="186" t="s">
        <v>49</v>
      </c>
      <c r="B349" s="44">
        <v>2019</v>
      </c>
      <c r="C349" s="186" t="s">
        <v>44</v>
      </c>
      <c r="D349" s="43">
        <v>466</v>
      </c>
      <c r="E349" s="43" t="s">
        <v>12</v>
      </c>
      <c r="F349" s="43">
        <v>21</v>
      </c>
      <c r="G349">
        <v>466</v>
      </c>
      <c r="H349">
        <v>16109</v>
      </c>
      <c r="I349">
        <v>21</v>
      </c>
    </row>
    <row r="350" spans="1:9">
      <c r="A350" s="186" t="s">
        <v>49</v>
      </c>
      <c r="B350" s="44">
        <v>2020</v>
      </c>
      <c r="C350" s="186" t="s">
        <v>44</v>
      </c>
      <c r="D350" s="43">
        <v>465</v>
      </c>
      <c r="E350" s="43" t="s">
        <v>12</v>
      </c>
      <c r="F350" s="43" t="s">
        <v>12</v>
      </c>
      <c r="G350">
        <v>465</v>
      </c>
      <c r="H350">
        <v>15951</v>
      </c>
      <c r="I350">
        <v>21</v>
      </c>
    </row>
    <row r="351" spans="1:9">
      <c r="A351" s="176" t="s">
        <v>49</v>
      </c>
      <c r="B351" s="9">
        <v>2021</v>
      </c>
      <c r="C351" s="177" t="s">
        <v>44</v>
      </c>
      <c r="D351" s="7">
        <v>658</v>
      </c>
      <c r="E351" s="7" t="s">
        <v>12</v>
      </c>
      <c r="F351" s="7" t="s">
        <v>12</v>
      </c>
      <c r="G351">
        <v>658</v>
      </c>
      <c r="H351">
        <v>15793</v>
      </c>
      <c r="I351">
        <v>21</v>
      </c>
    </row>
    <row r="352" spans="1:9">
      <c r="A352" s="189" t="s">
        <v>50</v>
      </c>
      <c r="B352" s="48">
        <v>2012</v>
      </c>
      <c r="C352" s="189" t="s">
        <v>44</v>
      </c>
      <c r="D352" s="47" t="s">
        <v>12</v>
      </c>
      <c r="E352" s="47" t="s">
        <v>12</v>
      </c>
      <c r="F352" s="47">
        <v>14</v>
      </c>
      <c r="G352">
        <v>4</v>
      </c>
      <c r="H352">
        <v>15784</v>
      </c>
      <c r="I352">
        <v>14</v>
      </c>
    </row>
    <row r="353" spans="1:9">
      <c r="A353" s="189" t="s">
        <v>50</v>
      </c>
      <c r="B353" s="48">
        <v>2013</v>
      </c>
      <c r="C353" s="189" t="s">
        <v>44</v>
      </c>
      <c r="D353" s="47">
        <v>4</v>
      </c>
      <c r="E353" s="47">
        <v>15784</v>
      </c>
      <c r="F353" s="47">
        <v>17</v>
      </c>
      <c r="G353">
        <v>4</v>
      </c>
      <c r="H353">
        <v>15784</v>
      </c>
      <c r="I353">
        <v>17</v>
      </c>
    </row>
    <row r="354" spans="1:9">
      <c r="A354" s="189" t="s">
        <v>50</v>
      </c>
      <c r="B354" s="48">
        <v>2014</v>
      </c>
      <c r="C354" s="189" t="s">
        <v>44</v>
      </c>
      <c r="D354" s="47">
        <v>4</v>
      </c>
      <c r="E354" s="47">
        <v>15784</v>
      </c>
      <c r="F354" s="47">
        <v>18</v>
      </c>
      <c r="G354">
        <v>4</v>
      </c>
      <c r="H354">
        <v>15784</v>
      </c>
      <c r="I354">
        <v>18</v>
      </c>
    </row>
    <row r="355" spans="1:9">
      <c r="A355" s="189" t="s">
        <v>50</v>
      </c>
      <c r="B355" s="48">
        <v>2015</v>
      </c>
      <c r="C355" s="189" t="s">
        <v>44</v>
      </c>
      <c r="D355" s="47">
        <v>4</v>
      </c>
      <c r="E355" s="47">
        <v>15784</v>
      </c>
      <c r="F355" s="47">
        <v>20</v>
      </c>
      <c r="G355">
        <v>4</v>
      </c>
      <c r="H355">
        <v>15784</v>
      </c>
      <c r="I355">
        <v>20</v>
      </c>
    </row>
    <row r="356" spans="1:9">
      <c r="A356" s="189" t="s">
        <v>50</v>
      </c>
      <c r="B356" s="48">
        <v>2016</v>
      </c>
      <c r="C356" s="189" t="s">
        <v>44</v>
      </c>
      <c r="D356" s="47">
        <v>5</v>
      </c>
      <c r="E356" s="47">
        <v>15283</v>
      </c>
      <c r="F356" s="47">
        <v>17</v>
      </c>
      <c r="G356">
        <v>5</v>
      </c>
      <c r="H356">
        <v>15283</v>
      </c>
      <c r="I356">
        <v>17</v>
      </c>
    </row>
    <row r="357" spans="1:9">
      <c r="A357" s="189" t="s">
        <v>50</v>
      </c>
      <c r="B357" s="48">
        <v>2017</v>
      </c>
      <c r="C357" s="189" t="s">
        <v>44</v>
      </c>
      <c r="D357" s="47">
        <v>5</v>
      </c>
      <c r="E357" s="47">
        <v>15285</v>
      </c>
      <c r="F357" s="47">
        <v>20</v>
      </c>
      <c r="G357">
        <v>5</v>
      </c>
      <c r="H357">
        <v>15285</v>
      </c>
      <c r="I357">
        <v>20</v>
      </c>
    </row>
    <row r="358" spans="1:9">
      <c r="A358" s="189" t="s">
        <v>50</v>
      </c>
      <c r="B358" s="48">
        <v>2018</v>
      </c>
      <c r="C358" s="189" t="s">
        <v>44</v>
      </c>
      <c r="D358" s="47">
        <v>5</v>
      </c>
      <c r="E358" s="47" t="s">
        <v>12</v>
      </c>
      <c r="F358" s="47">
        <v>21</v>
      </c>
      <c r="G358">
        <v>5</v>
      </c>
      <c r="H358">
        <v>15287</v>
      </c>
      <c r="I358">
        <v>21</v>
      </c>
    </row>
    <row r="359" spans="1:9">
      <c r="A359" s="189" t="s">
        <v>50</v>
      </c>
      <c r="B359" s="48">
        <v>2019</v>
      </c>
      <c r="C359" s="189" t="s">
        <v>44</v>
      </c>
      <c r="D359" s="47">
        <v>12</v>
      </c>
      <c r="E359" s="47" t="s">
        <v>12</v>
      </c>
      <c r="F359" s="47">
        <v>23</v>
      </c>
      <c r="G359">
        <v>12</v>
      </c>
      <c r="H359">
        <v>15289</v>
      </c>
      <c r="I359">
        <v>23</v>
      </c>
    </row>
    <row r="360" spans="1:9">
      <c r="A360" s="189" t="s">
        <v>50</v>
      </c>
      <c r="B360" s="48">
        <v>2020</v>
      </c>
      <c r="C360" s="189" t="s">
        <v>44</v>
      </c>
      <c r="D360" s="47">
        <v>69</v>
      </c>
      <c r="E360" s="47" t="s">
        <v>12</v>
      </c>
      <c r="F360" s="47" t="s">
        <v>12</v>
      </c>
      <c r="G360">
        <v>69</v>
      </c>
      <c r="H360">
        <v>15291</v>
      </c>
      <c r="I360">
        <v>25</v>
      </c>
    </row>
    <row r="361" spans="1:9">
      <c r="A361" s="176" t="s">
        <v>50</v>
      </c>
      <c r="B361" s="9">
        <v>2021</v>
      </c>
      <c r="C361" s="177" t="s">
        <v>44</v>
      </c>
      <c r="D361" s="7">
        <v>69</v>
      </c>
      <c r="E361" s="7" t="s">
        <v>12</v>
      </c>
      <c r="F361" s="7" t="s">
        <v>12</v>
      </c>
      <c r="G361">
        <v>69</v>
      </c>
      <c r="H361">
        <v>15293</v>
      </c>
      <c r="I361">
        <v>27</v>
      </c>
    </row>
    <row r="362" spans="1:9">
      <c r="A362" s="185" t="s">
        <v>51</v>
      </c>
      <c r="B362" s="19">
        <v>2012</v>
      </c>
      <c r="C362" s="185" t="s">
        <v>44</v>
      </c>
      <c r="D362" s="18" t="s">
        <v>12</v>
      </c>
      <c r="E362" s="18" t="s">
        <v>12</v>
      </c>
      <c r="F362" s="18">
        <v>12</v>
      </c>
      <c r="G362">
        <v>58</v>
      </c>
      <c r="H362">
        <v>7477</v>
      </c>
      <c r="I362">
        <v>12</v>
      </c>
    </row>
    <row r="363" spans="1:9">
      <c r="A363" s="185" t="s">
        <v>51</v>
      </c>
      <c r="B363" s="19">
        <v>2013</v>
      </c>
      <c r="C363" s="185" t="s">
        <v>44</v>
      </c>
      <c r="D363" s="18">
        <v>143</v>
      </c>
      <c r="E363" s="18">
        <v>7405</v>
      </c>
      <c r="F363" s="18">
        <v>13</v>
      </c>
      <c r="G363">
        <v>143</v>
      </c>
      <c r="H363">
        <v>7405</v>
      </c>
      <c r="I363">
        <v>13</v>
      </c>
    </row>
    <row r="364" spans="1:9">
      <c r="A364" s="185" t="s">
        <v>51</v>
      </c>
      <c r="B364" s="19">
        <v>2014</v>
      </c>
      <c r="C364" s="185" t="s">
        <v>44</v>
      </c>
      <c r="D364" s="18">
        <v>228</v>
      </c>
      <c r="E364" s="18">
        <v>7333</v>
      </c>
      <c r="F364" s="18">
        <v>14</v>
      </c>
      <c r="G364">
        <v>228</v>
      </c>
      <c r="H364">
        <v>7333</v>
      </c>
      <c r="I364">
        <v>14</v>
      </c>
    </row>
    <row r="365" spans="1:9">
      <c r="A365" s="185" t="s">
        <v>51</v>
      </c>
      <c r="B365" s="19">
        <v>2015</v>
      </c>
      <c r="C365" s="185" t="s">
        <v>44</v>
      </c>
      <c r="D365" s="18">
        <v>247</v>
      </c>
      <c r="E365" s="18">
        <v>7415</v>
      </c>
      <c r="F365" s="18">
        <v>15</v>
      </c>
      <c r="G365">
        <v>247</v>
      </c>
      <c r="H365">
        <v>7415</v>
      </c>
      <c r="I365">
        <v>15</v>
      </c>
    </row>
    <row r="366" spans="1:9">
      <c r="A366" s="185" t="s">
        <v>51</v>
      </c>
      <c r="B366" s="19">
        <v>2016</v>
      </c>
      <c r="C366" s="185" t="s">
        <v>44</v>
      </c>
      <c r="D366" s="18">
        <v>248</v>
      </c>
      <c r="E366" s="18">
        <v>7320</v>
      </c>
      <c r="F366" s="18">
        <v>14</v>
      </c>
      <c r="G366">
        <v>248</v>
      </c>
      <c r="H366">
        <v>7320</v>
      </c>
      <c r="I366">
        <v>14</v>
      </c>
    </row>
    <row r="367" spans="1:9">
      <c r="A367" s="185" t="s">
        <v>51</v>
      </c>
      <c r="B367" s="19">
        <v>2017</v>
      </c>
      <c r="C367" s="185" t="s">
        <v>44</v>
      </c>
      <c r="D367" s="18">
        <v>265</v>
      </c>
      <c r="E367" s="18">
        <v>7510</v>
      </c>
      <c r="F367" s="18">
        <v>13</v>
      </c>
      <c r="G367">
        <v>265</v>
      </c>
      <c r="H367">
        <v>7510</v>
      </c>
      <c r="I367">
        <v>13</v>
      </c>
    </row>
    <row r="368" spans="1:9">
      <c r="A368" s="185" t="s">
        <v>51</v>
      </c>
      <c r="B368" s="19">
        <v>2018</v>
      </c>
      <c r="C368" s="185" t="s">
        <v>44</v>
      </c>
      <c r="D368" s="18">
        <v>273</v>
      </c>
      <c r="E368" s="18" t="s">
        <v>12</v>
      </c>
      <c r="F368" s="18">
        <v>12</v>
      </c>
      <c r="G368">
        <v>273</v>
      </c>
      <c r="H368">
        <v>7700</v>
      </c>
      <c r="I368">
        <v>12</v>
      </c>
    </row>
    <row r="369" spans="1:9">
      <c r="A369" s="185" t="s">
        <v>51</v>
      </c>
      <c r="B369" s="19">
        <v>2019</v>
      </c>
      <c r="C369" s="185" t="s">
        <v>44</v>
      </c>
      <c r="D369" s="18">
        <v>87</v>
      </c>
      <c r="E369" s="18" t="s">
        <v>12</v>
      </c>
      <c r="F369" s="18">
        <v>17</v>
      </c>
      <c r="G369">
        <v>87</v>
      </c>
      <c r="H369">
        <v>7890</v>
      </c>
      <c r="I369">
        <v>17</v>
      </c>
    </row>
    <row r="370" spans="1:9">
      <c r="A370" s="185" t="s">
        <v>51</v>
      </c>
      <c r="B370" s="19">
        <v>2020</v>
      </c>
      <c r="C370" s="185" t="s">
        <v>44</v>
      </c>
      <c r="D370" s="18">
        <v>133</v>
      </c>
      <c r="E370" s="18" t="s">
        <v>12</v>
      </c>
      <c r="F370" s="18" t="s">
        <v>12</v>
      </c>
      <c r="G370">
        <v>133</v>
      </c>
      <c r="H370">
        <v>8080</v>
      </c>
      <c r="I370">
        <v>22</v>
      </c>
    </row>
    <row r="371" spans="1:9">
      <c r="A371" s="176" t="s">
        <v>51</v>
      </c>
      <c r="B371" s="9">
        <v>2021</v>
      </c>
      <c r="C371" s="177" t="s">
        <v>44</v>
      </c>
      <c r="D371" s="7">
        <v>100</v>
      </c>
      <c r="E371" s="7" t="s">
        <v>12</v>
      </c>
      <c r="F371" s="7" t="s">
        <v>12</v>
      </c>
      <c r="G371">
        <v>100</v>
      </c>
      <c r="H371">
        <v>8270</v>
      </c>
      <c r="I371">
        <v>27</v>
      </c>
    </row>
    <row r="372" spans="1:9">
      <c r="A372" s="178" t="s">
        <v>52</v>
      </c>
      <c r="B372" s="28">
        <v>2012</v>
      </c>
      <c r="C372" s="178" t="s">
        <v>44</v>
      </c>
      <c r="D372" s="27" t="s">
        <v>12</v>
      </c>
      <c r="E372" s="27" t="s">
        <v>12</v>
      </c>
      <c r="F372" s="27">
        <v>10</v>
      </c>
      <c r="G372">
        <v>80</v>
      </c>
      <c r="H372">
        <v>16135</v>
      </c>
      <c r="I372">
        <v>10</v>
      </c>
    </row>
    <row r="373" spans="1:9">
      <c r="A373" s="178" t="s">
        <v>52</v>
      </c>
      <c r="B373" s="28">
        <v>2013</v>
      </c>
      <c r="C373" s="178" t="s">
        <v>44</v>
      </c>
      <c r="D373" s="27">
        <v>72</v>
      </c>
      <c r="E373" s="27">
        <v>15334</v>
      </c>
      <c r="F373" s="27">
        <v>11</v>
      </c>
      <c r="G373">
        <v>72</v>
      </c>
      <c r="H373">
        <v>15334</v>
      </c>
      <c r="I373">
        <v>11</v>
      </c>
    </row>
    <row r="374" spans="1:9">
      <c r="A374" s="178" t="s">
        <v>52</v>
      </c>
      <c r="B374" s="28">
        <v>2014</v>
      </c>
      <c r="C374" s="178" t="s">
        <v>44</v>
      </c>
      <c r="D374" s="27">
        <v>64</v>
      </c>
      <c r="E374" s="27">
        <v>14533</v>
      </c>
      <c r="F374" s="27">
        <v>12</v>
      </c>
      <c r="G374">
        <v>64</v>
      </c>
      <c r="H374">
        <v>14533</v>
      </c>
      <c r="I374">
        <v>12</v>
      </c>
    </row>
    <row r="375" spans="1:9">
      <c r="A375" s="178" t="s">
        <v>52</v>
      </c>
      <c r="B375" s="28">
        <v>2015</v>
      </c>
      <c r="C375" s="178" t="s">
        <v>44</v>
      </c>
      <c r="D375" s="27">
        <v>64</v>
      </c>
      <c r="E375" s="27">
        <v>14480</v>
      </c>
      <c r="F375" s="27">
        <v>14</v>
      </c>
      <c r="G375">
        <v>64</v>
      </c>
      <c r="H375">
        <v>14480</v>
      </c>
      <c r="I375">
        <v>14</v>
      </c>
    </row>
    <row r="376" spans="1:9">
      <c r="A376" s="178" t="s">
        <v>52</v>
      </c>
      <c r="B376" s="28">
        <v>2016</v>
      </c>
      <c r="C376" s="178" t="s">
        <v>44</v>
      </c>
      <c r="D376" s="27">
        <v>66</v>
      </c>
      <c r="E376" s="27">
        <v>14480</v>
      </c>
      <c r="F376" s="27">
        <v>10</v>
      </c>
      <c r="G376">
        <v>66</v>
      </c>
      <c r="H376">
        <v>14480</v>
      </c>
      <c r="I376">
        <v>10</v>
      </c>
    </row>
    <row r="377" spans="1:9">
      <c r="A377" s="178" t="s">
        <v>52</v>
      </c>
      <c r="B377" s="28">
        <v>2017</v>
      </c>
      <c r="C377" s="178" t="s">
        <v>44</v>
      </c>
      <c r="D377" s="27">
        <v>69</v>
      </c>
      <c r="E377" s="27">
        <v>14532</v>
      </c>
      <c r="F377" s="27">
        <v>10</v>
      </c>
      <c r="G377">
        <v>69</v>
      </c>
      <c r="H377">
        <v>14532</v>
      </c>
      <c r="I377">
        <v>10</v>
      </c>
    </row>
    <row r="378" spans="1:9">
      <c r="A378" s="178" t="s">
        <v>52</v>
      </c>
      <c r="B378" s="28">
        <v>2018</v>
      </c>
      <c r="C378" s="178" t="s">
        <v>44</v>
      </c>
      <c r="D378" s="27">
        <v>206</v>
      </c>
      <c r="E378" s="27" t="s">
        <v>12</v>
      </c>
      <c r="F378" s="27">
        <v>10</v>
      </c>
      <c r="G378">
        <v>206</v>
      </c>
      <c r="H378">
        <v>14584</v>
      </c>
      <c r="I378">
        <v>10</v>
      </c>
    </row>
    <row r="379" spans="1:9">
      <c r="A379" s="178" t="s">
        <v>52</v>
      </c>
      <c r="B379" s="28">
        <v>2019</v>
      </c>
      <c r="C379" s="178" t="s">
        <v>44</v>
      </c>
      <c r="D379" s="27">
        <v>13</v>
      </c>
      <c r="E379" s="27" t="s">
        <v>12</v>
      </c>
      <c r="F379" s="27">
        <v>13</v>
      </c>
      <c r="G379">
        <v>13</v>
      </c>
      <c r="H379">
        <v>14636</v>
      </c>
      <c r="I379">
        <v>13</v>
      </c>
    </row>
    <row r="380" spans="1:9">
      <c r="A380" s="178" t="s">
        <v>52</v>
      </c>
      <c r="B380" s="28">
        <v>2020</v>
      </c>
      <c r="C380" s="178" t="s">
        <v>44</v>
      </c>
      <c r="D380" s="27">
        <v>42</v>
      </c>
      <c r="E380" s="27" t="s">
        <v>12</v>
      </c>
      <c r="F380" s="27" t="s">
        <v>12</v>
      </c>
      <c r="G380">
        <v>42</v>
      </c>
      <c r="H380">
        <v>14688</v>
      </c>
      <c r="I380">
        <v>16</v>
      </c>
    </row>
    <row r="381" spans="1:9">
      <c r="A381" s="176" t="s">
        <v>52</v>
      </c>
      <c r="B381" s="9">
        <v>2021</v>
      </c>
      <c r="C381" s="177" t="s">
        <v>44</v>
      </c>
      <c r="D381" s="7">
        <v>40</v>
      </c>
      <c r="E381" s="7" t="s">
        <v>12</v>
      </c>
      <c r="F381" s="7" t="s">
        <v>12</v>
      </c>
      <c r="G381">
        <v>40</v>
      </c>
      <c r="H381">
        <v>14740</v>
      </c>
      <c r="I381">
        <v>19</v>
      </c>
    </row>
    <row r="382" spans="1:9">
      <c r="A382" s="169" t="s">
        <v>53</v>
      </c>
      <c r="B382" s="21">
        <v>2012</v>
      </c>
      <c r="C382" s="169" t="s">
        <v>44</v>
      </c>
      <c r="D382" s="20" t="s">
        <v>12</v>
      </c>
      <c r="E382" s="20" t="s">
        <v>12</v>
      </c>
      <c r="F382" s="20">
        <v>19</v>
      </c>
      <c r="G382">
        <v>264</v>
      </c>
      <c r="H382">
        <v>17416</v>
      </c>
      <c r="I382">
        <v>19</v>
      </c>
    </row>
    <row r="383" spans="1:9">
      <c r="A383" s="169" t="s">
        <v>53</v>
      </c>
      <c r="B383" s="21">
        <v>2013</v>
      </c>
      <c r="C383" s="169" t="s">
        <v>44</v>
      </c>
      <c r="D383" s="20">
        <v>268</v>
      </c>
      <c r="E383" s="20">
        <v>17516</v>
      </c>
      <c r="F383" s="20">
        <v>23</v>
      </c>
      <c r="G383">
        <v>268</v>
      </c>
      <c r="H383">
        <v>17516</v>
      </c>
      <c r="I383">
        <v>23</v>
      </c>
    </row>
    <row r="384" spans="1:9">
      <c r="A384" s="169" t="s">
        <v>53</v>
      </c>
      <c r="B384" s="21">
        <v>2014</v>
      </c>
      <c r="C384" s="169" t="s">
        <v>44</v>
      </c>
      <c r="D384" s="20">
        <v>272</v>
      </c>
      <c r="E384" s="20">
        <v>17616</v>
      </c>
      <c r="F384" s="20">
        <v>24</v>
      </c>
      <c r="G384">
        <v>272</v>
      </c>
      <c r="H384">
        <v>17616</v>
      </c>
      <c r="I384">
        <v>24</v>
      </c>
    </row>
    <row r="385" spans="1:9">
      <c r="A385" s="169" t="s">
        <v>53</v>
      </c>
      <c r="B385" s="21">
        <v>2015</v>
      </c>
      <c r="C385" s="169" t="s">
        <v>44</v>
      </c>
      <c r="D385" s="20">
        <v>275</v>
      </c>
      <c r="E385" s="20">
        <v>17968</v>
      </c>
      <c r="F385" s="20">
        <v>25</v>
      </c>
      <c r="G385">
        <v>275</v>
      </c>
      <c r="H385">
        <v>17968</v>
      </c>
      <c r="I385">
        <v>25</v>
      </c>
    </row>
    <row r="386" spans="1:9">
      <c r="A386" s="169" t="s">
        <v>53</v>
      </c>
      <c r="B386" s="21">
        <v>2016</v>
      </c>
      <c r="C386" s="169" t="s">
        <v>44</v>
      </c>
      <c r="D386" s="20">
        <v>280</v>
      </c>
      <c r="E386" s="20">
        <v>17720</v>
      </c>
      <c r="F386" s="20">
        <v>15</v>
      </c>
      <c r="G386">
        <v>280</v>
      </c>
      <c r="H386">
        <v>17720</v>
      </c>
      <c r="I386">
        <v>15</v>
      </c>
    </row>
    <row r="387" spans="1:9">
      <c r="A387" s="169" t="s">
        <v>53</v>
      </c>
      <c r="B387" s="21">
        <v>2017</v>
      </c>
      <c r="C387" s="169" t="s">
        <v>44</v>
      </c>
      <c r="D387" s="20">
        <v>145</v>
      </c>
      <c r="E387" s="20">
        <v>17333</v>
      </c>
      <c r="F387" s="20">
        <v>15</v>
      </c>
      <c r="G387">
        <v>145</v>
      </c>
      <c r="H387">
        <v>17333</v>
      </c>
      <c r="I387">
        <v>15</v>
      </c>
    </row>
    <row r="388" spans="1:9">
      <c r="A388" s="169" t="s">
        <v>53</v>
      </c>
      <c r="B388" s="21">
        <v>2018</v>
      </c>
      <c r="C388" s="169" t="s">
        <v>44</v>
      </c>
      <c r="D388" s="20">
        <v>534</v>
      </c>
      <c r="E388" s="20" t="s">
        <v>12</v>
      </c>
      <c r="F388" s="20">
        <v>16</v>
      </c>
      <c r="G388">
        <v>534</v>
      </c>
      <c r="H388">
        <v>16946</v>
      </c>
      <c r="I388">
        <v>16</v>
      </c>
    </row>
    <row r="389" spans="1:9">
      <c r="A389" s="169" t="s">
        <v>53</v>
      </c>
      <c r="B389" s="21">
        <v>2019</v>
      </c>
      <c r="C389" s="169" t="s">
        <v>44</v>
      </c>
      <c r="D389" s="20">
        <v>409</v>
      </c>
      <c r="E389" s="20" t="s">
        <v>12</v>
      </c>
      <c r="F389" s="20">
        <v>11</v>
      </c>
      <c r="G389">
        <v>409</v>
      </c>
      <c r="H389">
        <v>16559</v>
      </c>
      <c r="I389">
        <v>11</v>
      </c>
    </row>
    <row r="390" spans="1:9">
      <c r="A390" s="169" t="s">
        <v>53</v>
      </c>
      <c r="B390" s="21">
        <v>2020</v>
      </c>
      <c r="C390" s="169" t="s">
        <v>44</v>
      </c>
      <c r="D390" s="20">
        <v>439</v>
      </c>
      <c r="E390" s="20" t="s">
        <v>12</v>
      </c>
      <c r="F390" s="20" t="s">
        <v>12</v>
      </c>
      <c r="G390">
        <v>439</v>
      </c>
      <c r="H390">
        <v>16172</v>
      </c>
      <c r="I390">
        <v>6</v>
      </c>
    </row>
    <row r="391" spans="1:9">
      <c r="A391" s="176" t="s">
        <v>53</v>
      </c>
      <c r="B391" s="9">
        <v>2021</v>
      </c>
      <c r="C391" s="177" t="s">
        <v>44</v>
      </c>
      <c r="D391" s="7">
        <v>620</v>
      </c>
      <c r="E391" s="7" t="s">
        <v>12</v>
      </c>
      <c r="F391" s="7" t="s">
        <v>12</v>
      </c>
      <c r="G391">
        <v>620</v>
      </c>
      <c r="H391">
        <v>15785</v>
      </c>
      <c r="I391">
        <v>1</v>
      </c>
    </row>
    <row r="392" spans="1:9">
      <c r="A392" s="179" t="s">
        <v>54</v>
      </c>
      <c r="B392" s="53">
        <v>2012</v>
      </c>
      <c r="C392" s="179" t="s">
        <v>44</v>
      </c>
      <c r="D392" s="52" t="s">
        <v>12</v>
      </c>
      <c r="E392" s="52" t="s">
        <v>12</v>
      </c>
      <c r="F392" s="52">
        <v>24</v>
      </c>
      <c r="G392">
        <v>454</v>
      </c>
      <c r="H392">
        <v>37095</v>
      </c>
      <c r="I392">
        <v>24</v>
      </c>
    </row>
    <row r="393" spans="1:9">
      <c r="A393" s="179" t="s">
        <v>54</v>
      </c>
      <c r="B393" s="53">
        <v>2013</v>
      </c>
      <c r="C393" s="179" t="s">
        <v>44</v>
      </c>
      <c r="D393" s="52">
        <v>446</v>
      </c>
      <c r="E393" s="52">
        <v>38180</v>
      </c>
      <c r="F393" s="52">
        <v>30</v>
      </c>
      <c r="G393">
        <v>446</v>
      </c>
      <c r="H393">
        <v>38180</v>
      </c>
      <c r="I393">
        <v>30</v>
      </c>
    </row>
    <row r="394" spans="1:9">
      <c r="A394" s="179" t="s">
        <v>54</v>
      </c>
      <c r="B394" s="53">
        <v>2014</v>
      </c>
      <c r="C394" s="179" t="s">
        <v>44</v>
      </c>
      <c r="D394" s="52">
        <v>438</v>
      </c>
      <c r="E394" s="52">
        <v>39265</v>
      </c>
      <c r="F394" s="52">
        <v>32</v>
      </c>
      <c r="G394">
        <v>438</v>
      </c>
      <c r="H394">
        <v>39265</v>
      </c>
      <c r="I394">
        <v>32</v>
      </c>
    </row>
    <row r="395" spans="1:9">
      <c r="A395" s="179" t="s">
        <v>54</v>
      </c>
      <c r="B395" s="53">
        <v>2015</v>
      </c>
      <c r="C395" s="179" t="s">
        <v>44</v>
      </c>
      <c r="D395" s="52">
        <v>436</v>
      </c>
      <c r="E395" s="52">
        <v>39607</v>
      </c>
      <c r="F395" s="52">
        <v>34</v>
      </c>
      <c r="G395">
        <v>436</v>
      </c>
      <c r="H395">
        <v>39607</v>
      </c>
      <c r="I395">
        <v>34</v>
      </c>
    </row>
    <row r="396" spans="1:9">
      <c r="A396" s="179" t="s">
        <v>54</v>
      </c>
      <c r="B396" s="53">
        <v>2016</v>
      </c>
      <c r="C396" s="179" t="s">
        <v>44</v>
      </c>
      <c r="D396" s="52">
        <v>437</v>
      </c>
      <c r="E396" s="52">
        <v>39935</v>
      </c>
      <c r="F396" s="52">
        <v>26</v>
      </c>
      <c r="G396">
        <v>437</v>
      </c>
      <c r="H396">
        <v>39935</v>
      </c>
      <c r="I396">
        <v>26</v>
      </c>
    </row>
    <row r="397" spans="1:9">
      <c r="A397" s="179" t="s">
        <v>54</v>
      </c>
      <c r="B397" s="53">
        <v>2017</v>
      </c>
      <c r="C397" s="179" t="s">
        <v>44</v>
      </c>
      <c r="D397" s="52">
        <v>438</v>
      </c>
      <c r="E397" s="52">
        <v>39952</v>
      </c>
      <c r="F397" s="52">
        <v>27</v>
      </c>
      <c r="G397">
        <v>438</v>
      </c>
      <c r="H397">
        <v>39952</v>
      </c>
      <c r="I397">
        <v>27</v>
      </c>
    </row>
    <row r="398" spans="1:9">
      <c r="A398" s="179" t="s">
        <v>54</v>
      </c>
      <c r="B398" s="53">
        <v>2018</v>
      </c>
      <c r="C398" s="179" t="s">
        <v>44</v>
      </c>
      <c r="D398" s="52">
        <v>653</v>
      </c>
      <c r="E398" s="52" t="s">
        <v>12</v>
      </c>
      <c r="F398" s="52">
        <v>28</v>
      </c>
      <c r="G398">
        <v>653</v>
      </c>
      <c r="H398">
        <v>39969</v>
      </c>
      <c r="I398">
        <v>28</v>
      </c>
    </row>
    <row r="399" spans="1:9">
      <c r="A399" s="179" t="s">
        <v>54</v>
      </c>
      <c r="B399" s="53">
        <v>2019</v>
      </c>
      <c r="C399" s="179" t="s">
        <v>44</v>
      </c>
      <c r="D399" s="52">
        <v>268</v>
      </c>
      <c r="E399" s="52" t="s">
        <v>12</v>
      </c>
      <c r="F399" s="52">
        <v>16</v>
      </c>
      <c r="G399">
        <v>268</v>
      </c>
      <c r="H399">
        <v>39986</v>
      </c>
      <c r="I399">
        <v>16</v>
      </c>
    </row>
    <row r="400" spans="1:9">
      <c r="A400" s="179" t="s">
        <v>54</v>
      </c>
      <c r="B400" s="53">
        <v>2020</v>
      </c>
      <c r="C400" s="179" t="s">
        <v>44</v>
      </c>
      <c r="D400" s="52">
        <v>310</v>
      </c>
      <c r="E400" s="52" t="s">
        <v>12</v>
      </c>
      <c r="F400" s="52" t="s">
        <v>12</v>
      </c>
      <c r="G400">
        <v>310</v>
      </c>
      <c r="H400">
        <v>40003</v>
      </c>
      <c r="I400">
        <v>4</v>
      </c>
    </row>
    <row r="401" spans="1:9">
      <c r="A401" s="176" t="s">
        <v>54</v>
      </c>
      <c r="B401" s="9">
        <v>2021</v>
      </c>
      <c r="C401" s="177" t="s">
        <v>44</v>
      </c>
      <c r="D401" s="7">
        <v>585</v>
      </c>
      <c r="E401" s="7" t="s">
        <v>12</v>
      </c>
      <c r="F401" s="7" t="s">
        <v>12</v>
      </c>
      <c r="G401">
        <v>585</v>
      </c>
      <c r="H401">
        <v>40020</v>
      </c>
      <c r="I401">
        <v>-8</v>
      </c>
    </row>
    <row r="402" spans="1:9">
      <c r="A402" s="180" t="s">
        <v>55</v>
      </c>
      <c r="B402" s="6">
        <v>2012</v>
      </c>
      <c r="C402" s="180" t="s">
        <v>44</v>
      </c>
      <c r="D402" s="5" t="s">
        <v>12</v>
      </c>
      <c r="E402" s="5" t="s">
        <v>12</v>
      </c>
      <c r="F402" s="5">
        <v>28</v>
      </c>
      <c r="G402">
        <v>1914</v>
      </c>
      <c r="H402">
        <v>37358</v>
      </c>
      <c r="I402">
        <v>28</v>
      </c>
    </row>
    <row r="403" spans="1:9">
      <c r="A403" s="180" t="s">
        <v>55</v>
      </c>
      <c r="B403" s="6">
        <v>2013</v>
      </c>
      <c r="C403" s="180" t="s">
        <v>44</v>
      </c>
      <c r="D403" s="5">
        <v>1889</v>
      </c>
      <c r="E403" s="5">
        <v>37670</v>
      </c>
      <c r="F403" s="5">
        <v>31</v>
      </c>
      <c r="G403">
        <v>1889</v>
      </c>
      <c r="H403">
        <v>37670</v>
      </c>
      <c r="I403">
        <v>31</v>
      </c>
    </row>
    <row r="404" spans="1:9">
      <c r="A404" s="180" t="s">
        <v>55</v>
      </c>
      <c r="B404" s="6">
        <v>2014</v>
      </c>
      <c r="C404" s="180" t="s">
        <v>44</v>
      </c>
      <c r="D404" s="5">
        <v>1864</v>
      </c>
      <c r="E404" s="5">
        <v>37982</v>
      </c>
      <c r="F404" s="5">
        <v>32</v>
      </c>
      <c r="G404">
        <v>1864</v>
      </c>
      <c r="H404">
        <v>37982</v>
      </c>
      <c r="I404">
        <v>32</v>
      </c>
    </row>
    <row r="405" spans="1:9">
      <c r="A405" s="180" t="s">
        <v>55</v>
      </c>
      <c r="B405" s="6">
        <v>2015</v>
      </c>
      <c r="C405" s="180" t="s">
        <v>44</v>
      </c>
      <c r="D405" s="5">
        <v>2106</v>
      </c>
      <c r="E405" s="5">
        <v>37982</v>
      </c>
      <c r="F405" s="5">
        <v>33</v>
      </c>
      <c r="G405">
        <v>2106</v>
      </c>
      <c r="H405">
        <v>37982</v>
      </c>
      <c r="I405">
        <v>33</v>
      </c>
    </row>
    <row r="406" spans="1:9">
      <c r="A406" s="180" t="s">
        <v>55</v>
      </c>
      <c r="B406" s="6">
        <v>2016</v>
      </c>
      <c r="C406" s="180" t="s">
        <v>44</v>
      </c>
      <c r="D406" s="5">
        <v>2118</v>
      </c>
      <c r="E406" s="5">
        <v>38014</v>
      </c>
      <c r="F406" s="5">
        <v>23</v>
      </c>
      <c r="G406">
        <v>2118</v>
      </c>
      <c r="H406">
        <v>38014</v>
      </c>
      <c r="I406">
        <v>23</v>
      </c>
    </row>
    <row r="407" spans="1:9">
      <c r="A407" s="180" t="s">
        <v>55</v>
      </c>
      <c r="B407" s="6">
        <v>2017</v>
      </c>
      <c r="C407" s="180" t="s">
        <v>44</v>
      </c>
      <c r="D407" s="5">
        <v>2119</v>
      </c>
      <c r="E407" s="5">
        <v>35176</v>
      </c>
      <c r="F407" s="5">
        <v>23</v>
      </c>
      <c r="G407">
        <v>2119</v>
      </c>
      <c r="H407">
        <v>35176</v>
      </c>
      <c r="I407">
        <v>23</v>
      </c>
    </row>
    <row r="408" spans="1:9">
      <c r="A408" s="180" t="s">
        <v>55</v>
      </c>
      <c r="B408" s="6">
        <v>2018</v>
      </c>
      <c r="C408" s="180" t="s">
        <v>44</v>
      </c>
      <c r="D408" s="5">
        <v>1968</v>
      </c>
      <c r="E408" s="5" t="s">
        <v>12</v>
      </c>
      <c r="F408" s="5">
        <v>20</v>
      </c>
      <c r="G408">
        <v>1968</v>
      </c>
      <c r="H408">
        <v>32338</v>
      </c>
      <c r="I408">
        <v>20</v>
      </c>
    </row>
    <row r="409" spans="1:9">
      <c r="A409" s="180" t="s">
        <v>55</v>
      </c>
      <c r="B409" s="6">
        <v>2019</v>
      </c>
      <c r="C409" s="180" t="s">
        <v>44</v>
      </c>
      <c r="D409" s="5">
        <v>1763</v>
      </c>
      <c r="E409" s="5" t="s">
        <v>12</v>
      </c>
      <c r="F409" s="5">
        <v>30</v>
      </c>
      <c r="G409">
        <v>1763</v>
      </c>
      <c r="H409">
        <v>29500</v>
      </c>
      <c r="I409">
        <v>30</v>
      </c>
    </row>
    <row r="410" spans="1:9">
      <c r="A410" s="180" t="s">
        <v>55</v>
      </c>
      <c r="B410" s="6">
        <v>2020</v>
      </c>
      <c r="C410" s="180" t="s">
        <v>44</v>
      </c>
      <c r="D410" s="5">
        <v>1883</v>
      </c>
      <c r="E410" s="5" t="s">
        <v>12</v>
      </c>
      <c r="F410" s="5" t="s">
        <v>12</v>
      </c>
      <c r="G410">
        <v>1883</v>
      </c>
      <c r="H410">
        <v>26662</v>
      </c>
      <c r="I410">
        <v>40</v>
      </c>
    </row>
    <row r="411" spans="1:9">
      <c r="A411" s="176" t="s">
        <v>55</v>
      </c>
      <c r="B411" s="9">
        <v>2021</v>
      </c>
      <c r="C411" s="177" t="s">
        <v>44</v>
      </c>
      <c r="D411" s="7">
        <v>2027</v>
      </c>
      <c r="E411" s="7" t="s">
        <v>12</v>
      </c>
      <c r="F411" s="7" t="s">
        <v>12</v>
      </c>
      <c r="G411">
        <v>2027</v>
      </c>
      <c r="H411">
        <v>23824</v>
      </c>
      <c r="I411">
        <v>50</v>
      </c>
    </row>
    <row r="412" spans="1:9">
      <c r="A412" s="183" t="s">
        <v>56</v>
      </c>
      <c r="B412" s="46">
        <v>2012</v>
      </c>
      <c r="C412" s="183" t="s">
        <v>44</v>
      </c>
      <c r="D412" s="45" t="s">
        <v>12</v>
      </c>
      <c r="E412" s="45" t="s">
        <v>12</v>
      </c>
      <c r="F412" s="45">
        <v>10</v>
      </c>
      <c r="G412">
        <v>168</v>
      </c>
      <c r="H412">
        <v>16383</v>
      </c>
      <c r="I412">
        <v>10</v>
      </c>
    </row>
    <row r="413" spans="1:9">
      <c r="A413" s="183" t="s">
        <v>56</v>
      </c>
      <c r="B413" s="46">
        <v>2013</v>
      </c>
      <c r="C413" s="183" t="s">
        <v>44</v>
      </c>
      <c r="D413" s="45">
        <v>175</v>
      </c>
      <c r="E413" s="45">
        <v>17974</v>
      </c>
      <c r="F413" s="45">
        <v>11</v>
      </c>
      <c r="G413">
        <v>175</v>
      </c>
      <c r="H413">
        <v>17974</v>
      </c>
      <c r="I413">
        <v>11</v>
      </c>
    </row>
    <row r="414" spans="1:9">
      <c r="A414" s="183" t="s">
        <v>56</v>
      </c>
      <c r="B414" s="46">
        <v>2014</v>
      </c>
      <c r="C414" s="183" t="s">
        <v>44</v>
      </c>
      <c r="D414" s="45">
        <v>182</v>
      </c>
      <c r="E414" s="45">
        <v>19565</v>
      </c>
      <c r="F414" s="45">
        <v>13</v>
      </c>
      <c r="G414">
        <v>182</v>
      </c>
      <c r="H414">
        <v>19565</v>
      </c>
      <c r="I414">
        <v>13</v>
      </c>
    </row>
    <row r="415" spans="1:9">
      <c r="A415" s="183" t="s">
        <v>56</v>
      </c>
      <c r="B415" s="46">
        <v>2015</v>
      </c>
      <c r="C415" s="183" t="s">
        <v>44</v>
      </c>
      <c r="D415" s="45">
        <v>198</v>
      </c>
      <c r="E415" s="45">
        <v>19585</v>
      </c>
      <c r="F415" s="45">
        <v>14</v>
      </c>
      <c r="G415">
        <v>198</v>
      </c>
      <c r="H415">
        <v>19585</v>
      </c>
      <c r="I415">
        <v>14</v>
      </c>
    </row>
    <row r="416" spans="1:9">
      <c r="A416" s="183" t="s">
        <v>56</v>
      </c>
      <c r="B416" s="46">
        <v>2016</v>
      </c>
      <c r="C416" s="183" t="s">
        <v>44</v>
      </c>
      <c r="D416" s="45">
        <v>199</v>
      </c>
      <c r="E416" s="45">
        <v>19626</v>
      </c>
      <c r="F416" s="45">
        <v>14</v>
      </c>
      <c r="G416">
        <v>199</v>
      </c>
      <c r="H416">
        <v>19626</v>
      </c>
      <c r="I416">
        <v>14</v>
      </c>
    </row>
    <row r="417" spans="1:9">
      <c r="A417" s="183" t="s">
        <v>56</v>
      </c>
      <c r="B417" s="46">
        <v>2017</v>
      </c>
      <c r="C417" s="183" t="s">
        <v>44</v>
      </c>
      <c r="D417" s="45">
        <v>207</v>
      </c>
      <c r="E417" s="45">
        <v>19846</v>
      </c>
      <c r="F417" s="45">
        <v>15</v>
      </c>
      <c r="G417">
        <v>207</v>
      </c>
      <c r="H417">
        <v>19846</v>
      </c>
      <c r="I417">
        <v>15</v>
      </c>
    </row>
    <row r="418" spans="1:9">
      <c r="A418" s="183" t="s">
        <v>56</v>
      </c>
      <c r="B418" s="46">
        <v>2018</v>
      </c>
      <c r="C418" s="183" t="s">
        <v>44</v>
      </c>
      <c r="D418" s="45">
        <v>208</v>
      </c>
      <c r="E418" s="45" t="s">
        <v>12</v>
      </c>
      <c r="F418" s="45">
        <v>16</v>
      </c>
      <c r="G418">
        <v>208</v>
      </c>
      <c r="H418">
        <v>20066</v>
      </c>
      <c r="I418">
        <v>16</v>
      </c>
    </row>
    <row r="419" spans="1:9">
      <c r="A419" s="183" t="s">
        <v>56</v>
      </c>
      <c r="B419" s="46">
        <v>2019</v>
      </c>
      <c r="C419" s="183" t="s">
        <v>44</v>
      </c>
      <c r="D419" s="45">
        <v>215</v>
      </c>
      <c r="E419" s="45" t="s">
        <v>12</v>
      </c>
      <c r="F419" s="45">
        <v>21</v>
      </c>
      <c r="G419">
        <v>215</v>
      </c>
      <c r="H419">
        <v>20286</v>
      </c>
      <c r="I419">
        <v>21</v>
      </c>
    </row>
    <row r="420" spans="1:9">
      <c r="A420" s="183" t="s">
        <v>56</v>
      </c>
      <c r="B420" s="46">
        <v>2020</v>
      </c>
      <c r="C420" s="183" t="s">
        <v>44</v>
      </c>
      <c r="D420" s="45">
        <v>220</v>
      </c>
      <c r="E420" s="45" t="s">
        <v>12</v>
      </c>
      <c r="F420" s="45" t="s">
        <v>12</v>
      </c>
      <c r="G420">
        <v>220</v>
      </c>
      <c r="H420">
        <v>20506</v>
      </c>
      <c r="I420">
        <v>26</v>
      </c>
    </row>
    <row r="421" spans="1:9">
      <c r="A421" s="176" t="s">
        <v>56</v>
      </c>
      <c r="B421" s="9">
        <v>2021</v>
      </c>
      <c r="C421" s="177" t="s">
        <v>44</v>
      </c>
      <c r="D421" s="7">
        <v>220</v>
      </c>
      <c r="E421" s="7" t="s">
        <v>12</v>
      </c>
      <c r="F421" s="7" t="s">
        <v>12</v>
      </c>
      <c r="G421">
        <v>220</v>
      </c>
      <c r="H421">
        <v>20726</v>
      </c>
      <c r="I421">
        <v>31</v>
      </c>
    </row>
    <row r="422" spans="1:9">
      <c r="A422" s="176" t="s">
        <v>57</v>
      </c>
      <c r="B422" s="46">
        <v>2012</v>
      </c>
      <c r="C422" s="182" t="s">
        <v>58</v>
      </c>
      <c r="D422" s="7" t="s">
        <v>12</v>
      </c>
      <c r="E422" s="7" t="s">
        <v>12</v>
      </c>
      <c r="F422" s="7">
        <v>76</v>
      </c>
      <c r="I422">
        <v>76</v>
      </c>
    </row>
    <row r="423" spans="1:9">
      <c r="A423" s="176" t="s">
        <v>57</v>
      </c>
      <c r="B423" s="46">
        <v>2013</v>
      </c>
      <c r="C423" s="182" t="s">
        <v>58</v>
      </c>
      <c r="D423" s="7" t="s">
        <v>12</v>
      </c>
      <c r="E423" s="7" t="s">
        <v>12</v>
      </c>
      <c r="F423" s="7">
        <v>75</v>
      </c>
      <c r="I423">
        <v>75</v>
      </c>
    </row>
    <row r="424" spans="1:9">
      <c r="A424" s="176" t="s">
        <v>57</v>
      </c>
      <c r="B424" s="46">
        <v>2014</v>
      </c>
      <c r="C424" s="182" t="s">
        <v>58</v>
      </c>
      <c r="D424" s="7" t="s">
        <v>12</v>
      </c>
      <c r="E424" s="7" t="s">
        <v>12</v>
      </c>
      <c r="F424" s="7">
        <v>81</v>
      </c>
      <c r="I424">
        <v>81</v>
      </c>
    </row>
    <row r="425" spans="1:9">
      <c r="A425" s="176" t="s">
        <v>57</v>
      </c>
      <c r="B425" s="46">
        <v>2015</v>
      </c>
      <c r="C425" s="182" t="s">
        <v>58</v>
      </c>
      <c r="D425" s="7" t="s">
        <v>12</v>
      </c>
      <c r="E425" s="7" t="s">
        <v>12</v>
      </c>
      <c r="F425" s="7">
        <v>95</v>
      </c>
      <c r="I425">
        <v>95</v>
      </c>
    </row>
    <row r="426" spans="1:9">
      <c r="A426" s="176" t="s">
        <v>57</v>
      </c>
      <c r="B426" s="46">
        <v>2016</v>
      </c>
      <c r="C426" s="182" t="s">
        <v>58</v>
      </c>
      <c r="D426" s="7" t="s">
        <v>12</v>
      </c>
      <c r="E426" s="7" t="s">
        <v>12</v>
      </c>
      <c r="F426" s="7">
        <v>88</v>
      </c>
      <c r="I426">
        <v>88</v>
      </c>
    </row>
    <row r="427" spans="1:9">
      <c r="A427" s="176" t="s">
        <v>57</v>
      </c>
      <c r="B427" s="46">
        <v>2017</v>
      </c>
      <c r="C427" s="182" t="s">
        <v>58</v>
      </c>
      <c r="D427" s="7" t="s">
        <v>12</v>
      </c>
      <c r="E427" s="7" t="s">
        <v>12</v>
      </c>
      <c r="F427" s="7">
        <v>101</v>
      </c>
      <c r="I427">
        <v>101</v>
      </c>
    </row>
    <row r="428" spans="1:9">
      <c r="A428" s="176" t="s">
        <v>57</v>
      </c>
      <c r="B428" s="46">
        <v>2018</v>
      </c>
      <c r="C428" s="182" t="s">
        <v>58</v>
      </c>
      <c r="D428" s="7" t="s">
        <v>12</v>
      </c>
      <c r="E428" s="7" t="s">
        <v>12</v>
      </c>
      <c r="F428" s="7">
        <v>114</v>
      </c>
      <c r="I428">
        <v>114</v>
      </c>
    </row>
    <row r="429" spans="1:9">
      <c r="A429" s="176" t="s">
        <v>57</v>
      </c>
      <c r="B429" s="46">
        <v>2019</v>
      </c>
      <c r="C429" s="182" t="s">
        <v>58</v>
      </c>
      <c r="D429" s="7" t="s">
        <v>12</v>
      </c>
      <c r="E429" s="7" t="s">
        <v>12</v>
      </c>
      <c r="F429" s="7">
        <v>91</v>
      </c>
      <c r="I429">
        <v>91</v>
      </c>
    </row>
    <row r="430" spans="1:9">
      <c r="A430" s="176" t="s">
        <v>57</v>
      </c>
      <c r="B430" s="46">
        <v>2020</v>
      </c>
      <c r="C430" s="182" t="s">
        <v>58</v>
      </c>
      <c r="D430" s="7" t="s">
        <v>12</v>
      </c>
      <c r="E430" s="7" t="s">
        <v>12</v>
      </c>
      <c r="F430" s="7" t="s">
        <v>12</v>
      </c>
      <c r="I430">
        <v>68</v>
      </c>
    </row>
    <row r="431" spans="1:9">
      <c r="A431" s="176" t="s">
        <v>57</v>
      </c>
      <c r="B431" s="9">
        <v>2021</v>
      </c>
      <c r="C431" s="182" t="s">
        <v>58</v>
      </c>
      <c r="D431" s="7" t="s">
        <v>12</v>
      </c>
      <c r="E431" s="7" t="s">
        <v>12</v>
      </c>
      <c r="F431" s="7" t="s">
        <v>12</v>
      </c>
      <c r="I431">
        <v>45</v>
      </c>
    </row>
    <row r="432" spans="1:9">
      <c r="A432" s="180" t="s">
        <v>59</v>
      </c>
      <c r="B432" s="6">
        <v>2012</v>
      </c>
      <c r="C432" s="180" t="s">
        <v>58</v>
      </c>
      <c r="D432" s="5" t="s">
        <v>12</v>
      </c>
      <c r="E432" s="5" t="s">
        <v>12</v>
      </c>
      <c r="F432" s="5">
        <v>27</v>
      </c>
      <c r="G432">
        <v>2757</v>
      </c>
      <c r="H432">
        <v>14200</v>
      </c>
      <c r="I432">
        <v>27</v>
      </c>
    </row>
    <row r="433" spans="1:9">
      <c r="A433" s="180" t="s">
        <v>59</v>
      </c>
      <c r="B433" s="6">
        <v>2013</v>
      </c>
      <c r="C433" s="180" t="s">
        <v>58</v>
      </c>
      <c r="D433" s="5">
        <v>2783</v>
      </c>
      <c r="E433" s="5">
        <v>21800</v>
      </c>
      <c r="F433" s="5">
        <v>30</v>
      </c>
      <c r="G433">
        <v>2783</v>
      </c>
      <c r="H433">
        <v>21800</v>
      </c>
      <c r="I433">
        <v>30</v>
      </c>
    </row>
    <row r="434" spans="1:9">
      <c r="A434" s="180" t="s">
        <v>59</v>
      </c>
      <c r="B434" s="6">
        <v>2014</v>
      </c>
      <c r="C434" s="180" t="s">
        <v>58</v>
      </c>
      <c r="D434" s="5">
        <v>2809</v>
      </c>
      <c r="E434" s="5">
        <v>29400</v>
      </c>
      <c r="F434" s="5">
        <v>33</v>
      </c>
      <c r="G434">
        <v>2809</v>
      </c>
      <c r="H434">
        <v>29400</v>
      </c>
      <c r="I434">
        <v>33</v>
      </c>
    </row>
    <row r="435" spans="1:9">
      <c r="A435" s="180" t="s">
        <v>59</v>
      </c>
      <c r="B435" s="6">
        <v>2015</v>
      </c>
      <c r="C435" s="180" t="s">
        <v>58</v>
      </c>
      <c r="D435" s="5">
        <v>2809</v>
      </c>
      <c r="E435" s="5">
        <v>29400</v>
      </c>
      <c r="F435" s="5">
        <v>35</v>
      </c>
      <c r="G435">
        <v>2809</v>
      </c>
      <c r="H435">
        <v>29400</v>
      </c>
      <c r="I435">
        <v>35</v>
      </c>
    </row>
    <row r="436" spans="1:9">
      <c r="A436" s="180" t="s">
        <v>59</v>
      </c>
      <c r="B436" s="6">
        <v>2016</v>
      </c>
      <c r="C436" s="180" t="s">
        <v>58</v>
      </c>
      <c r="D436" s="5">
        <v>2802</v>
      </c>
      <c r="E436" s="5">
        <v>29400</v>
      </c>
      <c r="F436" s="5">
        <v>33</v>
      </c>
      <c r="G436">
        <v>2802</v>
      </c>
      <c r="H436">
        <v>29400</v>
      </c>
      <c r="I436">
        <v>33</v>
      </c>
    </row>
    <row r="437" spans="1:9">
      <c r="A437" s="180" t="s">
        <v>59</v>
      </c>
      <c r="B437" s="6">
        <v>2017</v>
      </c>
      <c r="C437" s="180" t="s">
        <v>58</v>
      </c>
      <c r="D437" s="5">
        <v>2824</v>
      </c>
      <c r="E437" s="5">
        <v>27333</v>
      </c>
      <c r="F437" s="5">
        <v>30</v>
      </c>
      <c r="G437">
        <v>2824</v>
      </c>
      <c r="H437">
        <v>27333</v>
      </c>
      <c r="I437">
        <v>30</v>
      </c>
    </row>
    <row r="438" spans="1:9">
      <c r="A438" s="180" t="s">
        <v>59</v>
      </c>
      <c r="B438" s="6">
        <v>2018</v>
      </c>
      <c r="C438" s="180" t="s">
        <v>58</v>
      </c>
      <c r="D438" s="5">
        <v>2826</v>
      </c>
      <c r="E438" s="5" t="s">
        <v>12</v>
      </c>
      <c r="F438" s="5">
        <v>31</v>
      </c>
      <c r="G438">
        <v>2826</v>
      </c>
      <c r="H438">
        <v>25266</v>
      </c>
      <c r="I438">
        <v>31</v>
      </c>
    </row>
    <row r="439" spans="1:9">
      <c r="A439" s="180" t="s">
        <v>59</v>
      </c>
      <c r="B439" s="6">
        <v>2019</v>
      </c>
      <c r="C439" s="180" t="s">
        <v>58</v>
      </c>
      <c r="D439" s="5">
        <v>2843</v>
      </c>
      <c r="E439" s="5" t="s">
        <v>12</v>
      </c>
      <c r="F439" s="5">
        <v>31</v>
      </c>
      <c r="G439">
        <v>2843</v>
      </c>
      <c r="H439">
        <v>23199</v>
      </c>
      <c r="I439">
        <v>31</v>
      </c>
    </row>
    <row r="440" spans="1:9">
      <c r="A440" s="180" t="s">
        <v>59</v>
      </c>
      <c r="B440" s="6">
        <v>2020</v>
      </c>
      <c r="C440" s="180" t="s">
        <v>58</v>
      </c>
      <c r="D440" s="5">
        <v>2844</v>
      </c>
      <c r="E440" s="5" t="s">
        <v>12</v>
      </c>
      <c r="F440" s="5" t="s">
        <v>12</v>
      </c>
      <c r="G440">
        <v>2844</v>
      </c>
      <c r="H440">
        <v>21132</v>
      </c>
      <c r="I440">
        <v>31</v>
      </c>
    </row>
    <row r="441" spans="1:9">
      <c r="A441" s="176" t="s">
        <v>59</v>
      </c>
      <c r="B441" s="9">
        <v>2021</v>
      </c>
      <c r="C441" s="177" t="s">
        <v>58</v>
      </c>
      <c r="D441" s="7">
        <v>2844</v>
      </c>
      <c r="E441" s="7" t="s">
        <v>12</v>
      </c>
      <c r="F441" s="7" t="s">
        <v>12</v>
      </c>
      <c r="G441">
        <v>2844</v>
      </c>
      <c r="H441">
        <v>19065</v>
      </c>
      <c r="I441">
        <v>31</v>
      </c>
    </row>
    <row r="442" spans="1:9">
      <c r="A442" s="186" t="s">
        <v>60</v>
      </c>
      <c r="B442" s="44">
        <v>2012</v>
      </c>
      <c r="C442" s="186" t="s">
        <v>58</v>
      </c>
      <c r="D442" s="43" t="s">
        <v>12</v>
      </c>
      <c r="E442" s="43" t="s">
        <v>12</v>
      </c>
      <c r="F442" s="43">
        <v>9</v>
      </c>
      <c r="G442">
        <v>137</v>
      </c>
      <c r="H442">
        <v>3326</v>
      </c>
      <c r="I442">
        <v>9</v>
      </c>
    </row>
    <row r="443" spans="1:9">
      <c r="A443" s="186" t="s">
        <v>60</v>
      </c>
      <c r="B443" s="44">
        <v>2013</v>
      </c>
      <c r="C443" s="186" t="s">
        <v>58</v>
      </c>
      <c r="D443" s="43">
        <v>171</v>
      </c>
      <c r="E443" s="43">
        <v>5943</v>
      </c>
      <c r="F443" s="43">
        <v>10</v>
      </c>
      <c r="G443">
        <v>171</v>
      </c>
      <c r="H443">
        <v>5943</v>
      </c>
      <c r="I443">
        <v>10</v>
      </c>
    </row>
    <row r="444" spans="1:9">
      <c r="A444" s="186" t="s">
        <v>60</v>
      </c>
      <c r="B444" s="44">
        <v>2014</v>
      </c>
      <c r="C444" s="186" t="s">
        <v>58</v>
      </c>
      <c r="D444" s="43">
        <v>205</v>
      </c>
      <c r="E444" s="43">
        <v>8560</v>
      </c>
      <c r="F444" s="43">
        <v>10</v>
      </c>
      <c r="G444">
        <v>205</v>
      </c>
      <c r="H444">
        <v>8560</v>
      </c>
      <c r="I444">
        <v>10</v>
      </c>
    </row>
    <row r="445" spans="1:9">
      <c r="A445" s="186" t="s">
        <v>60</v>
      </c>
      <c r="B445" s="44">
        <v>2015</v>
      </c>
      <c r="C445" s="186" t="s">
        <v>58</v>
      </c>
      <c r="D445" s="43">
        <v>194</v>
      </c>
      <c r="E445" s="43">
        <v>8208</v>
      </c>
      <c r="F445" s="43">
        <v>11</v>
      </c>
      <c r="G445">
        <v>194</v>
      </c>
      <c r="H445">
        <v>8208</v>
      </c>
      <c r="I445">
        <v>11</v>
      </c>
    </row>
    <row r="446" spans="1:9">
      <c r="A446" s="186" t="s">
        <v>60</v>
      </c>
      <c r="B446" s="44">
        <v>2016</v>
      </c>
      <c r="C446" s="186" t="s">
        <v>58</v>
      </c>
      <c r="D446" s="43">
        <v>216</v>
      </c>
      <c r="E446" s="43">
        <v>14600</v>
      </c>
      <c r="F446" s="43">
        <v>10</v>
      </c>
      <c r="G446">
        <v>216</v>
      </c>
      <c r="H446">
        <v>14600</v>
      </c>
      <c r="I446">
        <v>10</v>
      </c>
    </row>
    <row r="447" spans="1:9">
      <c r="A447" s="186" t="s">
        <v>60</v>
      </c>
      <c r="B447" s="44">
        <v>2017</v>
      </c>
      <c r="C447" s="186" t="s">
        <v>58</v>
      </c>
      <c r="D447" s="43">
        <v>214</v>
      </c>
      <c r="E447" s="43">
        <v>13333</v>
      </c>
      <c r="F447" s="43">
        <v>13</v>
      </c>
      <c r="G447">
        <v>214</v>
      </c>
      <c r="H447">
        <v>13333</v>
      </c>
      <c r="I447">
        <v>13</v>
      </c>
    </row>
    <row r="448" spans="1:9">
      <c r="A448" s="186" t="s">
        <v>60</v>
      </c>
      <c r="B448" s="44">
        <v>2018</v>
      </c>
      <c r="C448" s="186" t="s">
        <v>58</v>
      </c>
      <c r="D448" s="43">
        <v>110</v>
      </c>
      <c r="E448" s="43" t="s">
        <v>12</v>
      </c>
      <c r="F448" s="43">
        <v>13</v>
      </c>
      <c r="G448">
        <v>110</v>
      </c>
      <c r="H448">
        <v>12066</v>
      </c>
      <c r="I448">
        <v>13</v>
      </c>
    </row>
    <row r="449" spans="1:9">
      <c r="A449" s="186" t="s">
        <v>60</v>
      </c>
      <c r="B449" s="44">
        <v>2019</v>
      </c>
      <c r="C449" s="186" t="s">
        <v>58</v>
      </c>
      <c r="D449" s="43">
        <v>45</v>
      </c>
      <c r="E449" s="43" t="s">
        <v>12</v>
      </c>
      <c r="F449" s="43">
        <v>8</v>
      </c>
      <c r="G449">
        <v>45</v>
      </c>
      <c r="H449">
        <v>10799</v>
      </c>
      <c r="I449">
        <v>8</v>
      </c>
    </row>
    <row r="450" spans="1:9">
      <c r="A450" s="186" t="s">
        <v>60</v>
      </c>
      <c r="B450" s="44">
        <v>2020</v>
      </c>
      <c r="C450" s="186" t="s">
        <v>58</v>
      </c>
      <c r="D450" s="43">
        <v>45</v>
      </c>
      <c r="E450" s="43" t="s">
        <v>12</v>
      </c>
      <c r="F450" s="43" t="s">
        <v>12</v>
      </c>
      <c r="G450">
        <v>45</v>
      </c>
      <c r="H450">
        <v>9532</v>
      </c>
      <c r="I450">
        <v>3</v>
      </c>
    </row>
    <row r="451" spans="1:9">
      <c r="A451" s="176" t="s">
        <v>60</v>
      </c>
      <c r="B451" s="9">
        <v>2021</v>
      </c>
      <c r="C451" s="177" t="s">
        <v>58</v>
      </c>
      <c r="D451" s="7">
        <v>49</v>
      </c>
      <c r="E451" s="7" t="s">
        <v>12</v>
      </c>
      <c r="F451" s="7" t="s">
        <v>12</v>
      </c>
      <c r="G451">
        <v>49</v>
      </c>
      <c r="H451">
        <v>8265</v>
      </c>
      <c r="I451">
        <v>-2</v>
      </c>
    </row>
    <row r="452" spans="1:9">
      <c r="A452" s="189" t="s">
        <v>61</v>
      </c>
      <c r="B452" s="48">
        <v>2012</v>
      </c>
      <c r="C452" s="189" t="s">
        <v>58</v>
      </c>
      <c r="D452" s="47" t="s">
        <v>12</v>
      </c>
      <c r="E452" s="47" t="s">
        <v>12</v>
      </c>
      <c r="F452" s="47">
        <v>89</v>
      </c>
      <c r="G452">
        <v>197960</v>
      </c>
      <c r="H452">
        <v>35970</v>
      </c>
      <c r="I452">
        <v>89</v>
      </c>
    </row>
    <row r="453" spans="1:9">
      <c r="A453" s="189" t="s">
        <v>61</v>
      </c>
      <c r="B453" s="48">
        <v>2013</v>
      </c>
      <c r="C453" s="189" t="s">
        <v>58</v>
      </c>
      <c r="D453" s="47">
        <v>101840</v>
      </c>
      <c r="E453" s="47">
        <v>58160</v>
      </c>
      <c r="F453" s="47">
        <v>101</v>
      </c>
      <c r="G453">
        <v>101840</v>
      </c>
      <c r="H453">
        <v>58160</v>
      </c>
      <c r="I453">
        <v>101</v>
      </c>
    </row>
    <row r="454" spans="1:9">
      <c r="A454" s="189" t="s">
        <v>61</v>
      </c>
      <c r="B454" s="48">
        <v>2014</v>
      </c>
      <c r="C454" s="189" t="s">
        <v>58</v>
      </c>
      <c r="D454" s="47">
        <v>5720</v>
      </c>
      <c r="E454" s="47">
        <v>80350</v>
      </c>
      <c r="F454" s="47">
        <v>103</v>
      </c>
      <c r="G454">
        <v>5720</v>
      </c>
      <c r="H454">
        <v>80350</v>
      </c>
      <c r="I454">
        <v>103</v>
      </c>
    </row>
    <row r="455" spans="1:9">
      <c r="A455" s="189" t="s">
        <v>61</v>
      </c>
      <c r="B455" s="48">
        <v>2015</v>
      </c>
      <c r="C455" s="189" t="s">
        <v>58</v>
      </c>
      <c r="D455" s="47">
        <v>5820</v>
      </c>
      <c r="E455" s="47">
        <v>80350</v>
      </c>
      <c r="F455" s="47">
        <v>110</v>
      </c>
      <c r="G455">
        <v>5820</v>
      </c>
      <c r="H455">
        <v>80350</v>
      </c>
      <c r="I455">
        <v>110</v>
      </c>
    </row>
    <row r="456" spans="1:9">
      <c r="A456" s="189" t="s">
        <v>61</v>
      </c>
      <c r="B456" s="48">
        <v>2016</v>
      </c>
      <c r="C456" s="189" t="s">
        <v>58</v>
      </c>
      <c r="D456" s="47">
        <v>5930</v>
      </c>
      <c r="E456" s="47">
        <v>85470</v>
      </c>
      <c r="F456" s="47">
        <v>103</v>
      </c>
      <c r="G456">
        <v>5930</v>
      </c>
      <c r="H456">
        <v>85470</v>
      </c>
      <c r="I456">
        <v>103</v>
      </c>
    </row>
    <row r="457" spans="1:9">
      <c r="A457" s="189" t="s">
        <v>61</v>
      </c>
      <c r="B457" s="48">
        <v>2017</v>
      </c>
      <c r="C457" s="189" t="s">
        <v>58</v>
      </c>
      <c r="D457" s="47">
        <v>17781</v>
      </c>
      <c r="E457" s="47">
        <v>85463</v>
      </c>
      <c r="F457" s="47">
        <v>114</v>
      </c>
      <c r="G457">
        <v>17781</v>
      </c>
      <c r="H457">
        <v>85463</v>
      </c>
      <c r="I457">
        <v>114</v>
      </c>
    </row>
    <row r="458" spans="1:9">
      <c r="A458" s="189" t="s">
        <v>61</v>
      </c>
      <c r="B458" s="48">
        <v>2018</v>
      </c>
      <c r="C458" s="189" t="s">
        <v>58</v>
      </c>
      <c r="D458" s="47">
        <v>21762</v>
      </c>
      <c r="E458" s="47" t="s">
        <v>12</v>
      </c>
      <c r="F458" s="47">
        <v>120</v>
      </c>
      <c r="G458">
        <v>21762</v>
      </c>
      <c r="H458">
        <v>85456</v>
      </c>
      <c r="I458">
        <v>120</v>
      </c>
    </row>
    <row r="459" spans="1:9">
      <c r="A459" s="189" t="s">
        <v>61</v>
      </c>
      <c r="B459" s="48">
        <v>2019</v>
      </c>
      <c r="C459" s="189" t="s">
        <v>58</v>
      </c>
      <c r="D459" s="47">
        <v>24077</v>
      </c>
      <c r="E459" s="47" t="s">
        <v>12</v>
      </c>
      <c r="F459" s="47">
        <v>116</v>
      </c>
      <c r="G459">
        <v>24077</v>
      </c>
      <c r="H459">
        <v>85449</v>
      </c>
      <c r="I459">
        <v>116</v>
      </c>
    </row>
    <row r="460" spans="1:9">
      <c r="A460" s="189" t="s">
        <v>61</v>
      </c>
      <c r="B460" s="48">
        <v>2020</v>
      </c>
      <c r="C460" s="189" t="s">
        <v>58</v>
      </c>
      <c r="D460" s="47">
        <v>24600</v>
      </c>
      <c r="E460" s="47" t="s">
        <v>12</v>
      </c>
      <c r="F460" s="47" t="s">
        <v>12</v>
      </c>
      <c r="G460">
        <v>24600</v>
      </c>
      <c r="H460">
        <v>85442</v>
      </c>
      <c r="I460">
        <v>112</v>
      </c>
    </row>
    <row r="461" spans="1:9">
      <c r="A461" s="176" t="s">
        <v>61</v>
      </c>
      <c r="B461" s="9">
        <v>2021</v>
      </c>
      <c r="C461" s="177" t="s">
        <v>58</v>
      </c>
      <c r="D461" s="7">
        <v>25595</v>
      </c>
      <c r="E461" s="7" t="s">
        <v>12</v>
      </c>
      <c r="F461" s="7" t="s">
        <v>12</v>
      </c>
      <c r="G461">
        <v>25595</v>
      </c>
      <c r="H461">
        <v>85435</v>
      </c>
      <c r="I461">
        <v>108</v>
      </c>
    </row>
    <row r="462" spans="1:9">
      <c r="A462" s="178" t="s">
        <v>62</v>
      </c>
      <c r="B462" s="28">
        <v>2012</v>
      </c>
      <c r="C462" s="178" t="s">
        <v>58</v>
      </c>
      <c r="D462" s="27" t="s">
        <v>12</v>
      </c>
      <c r="E462" s="27" t="s">
        <v>12</v>
      </c>
      <c r="F462" s="27">
        <v>27</v>
      </c>
      <c r="G462">
        <v>1473</v>
      </c>
      <c r="H462">
        <v>35668</v>
      </c>
      <c r="I462">
        <v>27</v>
      </c>
    </row>
    <row r="463" spans="1:9">
      <c r="A463" s="178" t="s">
        <v>62</v>
      </c>
      <c r="B463" s="28">
        <v>2013</v>
      </c>
      <c r="C463" s="178" t="s">
        <v>58</v>
      </c>
      <c r="D463" s="27">
        <v>1475</v>
      </c>
      <c r="E463" s="27">
        <v>35667</v>
      </c>
      <c r="F463" s="27">
        <v>30</v>
      </c>
      <c r="G463">
        <v>1475</v>
      </c>
      <c r="H463">
        <v>35667</v>
      </c>
      <c r="I463">
        <v>30</v>
      </c>
    </row>
    <row r="464" spans="1:9">
      <c r="A464" s="178" t="s">
        <v>62</v>
      </c>
      <c r="B464" s="28">
        <v>2014</v>
      </c>
      <c r="C464" s="178" t="s">
        <v>58</v>
      </c>
      <c r="D464" s="27">
        <v>1477</v>
      </c>
      <c r="E464" s="27">
        <v>35666</v>
      </c>
      <c r="F464" s="27">
        <v>31</v>
      </c>
      <c r="G464">
        <v>1477</v>
      </c>
      <c r="H464">
        <v>35666</v>
      </c>
      <c r="I464">
        <v>31</v>
      </c>
    </row>
    <row r="465" spans="1:9">
      <c r="A465" s="178" t="s">
        <v>62</v>
      </c>
      <c r="B465" s="28">
        <v>2015</v>
      </c>
      <c r="C465" s="178" t="s">
        <v>58</v>
      </c>
      <c r="D465" s="27">
        <v>1690</v>
      </c>
      <c r="E465" s="27">
        <v>43333</v>
      </c>
      <c r="F465" s="27">
        <v>32</v>
      </c>
      <c r="G465">
        <v>1690</v>
      </c>
      <c r="H465">
        <v>43333</v>
      </c>
      <c r="I465">
        <v>32</v>
      </c>
    </row>
    <row r="466" spans="1:9">
      <c r="A466" s="178" t="s">
        <v>62</v>
      </c>
      <c r="B466" s="28">
        <v>2016</v>
      </c>
      <c r="C466" s="178" t="s">
        <v>58</v>
      </c>
      <c r="D466" s="27">
        <v>2103</v>
      </c>
      <c r="E466" s="27">
        <v>43340</v>
      </c>
      <c r="F466" s="27">
        <v>32</v>
      </c>
      <c r="G466">
        <v>2103</v>
      </c>
      <c r="H466">
        <v>43340</v>
      </c>
      <c r="I466">
        <v>32</v>
      </c>
    </row>
    <row r="467" spans="1:9">
      <c r="A467" s="178" t="s">
        <v>62</v>
      </c>
      <c r="B467" s="28">
        <v>2017</v>
      </c>
      <c r="C467" s="178" t="s">
        <v>58</v>
      </c>
      <c r="D467" s="27">
        <v>2197</v>
      </c>
      <c r="E467" s="27">
        <v>46200</v>
      </c>
      <c r="F467" s="27">
        <v>30</v>
      </c>
      <c r="G467">
        <v>2197</v>
      </c>
      <c r="H467">
        <v>46200</v>
      </c>
      <c r="I467">
        <v>30</v>
      </c>
    </row>
    <row r="468" spans="1:9">
      <c r="A468" s="178" t="s">
        <v>62</v>
      </c>
      <c r="B468" s="28">
        <v>2018</v>
      </c>
      <c r="C468" s="178" t="s">
        <v>58</v>
      </c>
      <c r="D468" s="27">
        <v>2201</v>
      </c>
      <c r="E468" s="27" t="s">
        <v>12</v>
      </c>
      <c r="F468" s="27">
        <v>33</v>
      </c>
      <c r="G468">
        <v>2201</v>
      </c>
      <c r="H468">
        <v>49060</v>
      </c>
      <c r="I468">
        <v>33</v>
      </c>
    </row>
    <row r="469" spans="1:9">
      <c r="A469" s="178" t="s">
        <v>62</v>
      </c>
      <c r="B469" s="28">
        <v>2019</v>
      </c>
      <c r="C469" s="178" t="s">
        <v>58</v>
      </c>
      <c r="D469" s="27">
        <v>688</v>
      </c>
      <c r="E469" s="27" t="s">
        <v>12</v>
      </c>
      <c r="F469" s="27">
        <v>34</v>
      </c>
      <c r="G469">
        <v>688</v>
      </c>
      <c r="H469">
        <v>51920</v>
      </c>
      <c r="I469">
        <v>34</v>
      </c>
    </row>
    <row r="470" spans="1:9">
      <c r="A470" s="178" t="s">
        <v>62</v>
      </c>
      <c r="B470" s="28">
        <v>2020</v>
      </c>
      <c r="C470" s="178" t="s">
        <v>58</v>
      </c>
      <c r="D470" s="27">
        <v>820</v>
      </c>
      <c r="E470" s="27" t="s">
        <v>12</v>
      </c>
      <c r="F470" s="27" t="s">
        <v>12</v>
      </c>
      <c r="G470">
        <v>820</v>
      </c>
      <c r="H470">
        <v>54780</v>
      </c>
      <c r="I470">
        <v>35</v>
      </c>
    </row>
    <row r="471" spans="1:9">
      <c r="A471" s="176" t="s">
        <v>62</v>
      </c>
      <c r="B471" s="9">
        <v>2021</v>
      </c>
      <c r="C471" s="177" t="s">
        <v>58</v>
      </c>
      <c r="D471" s="7">
        <v>697</v>
      </c>
      <c r="E471" s="7" t="s">
        <v>12</v>
      </c>
      <c r="F471" s="7" t="s">
        <v>12</v>
      </c>
      <c r="G471">
        <v>697</v>
      </c>
      <c r="H471">
        <v>57640</v>
      </c>
      <c r="I471">
        <v>36</v>
      </c>
    </row>
    <row r="472" spans="1:9">
      <c r="A472" s="169" t="s">
        <v>63</v>
      </c>
      <c r="B472" s="21">
        <v>2012</v>
      </c>
      <c r="C472" s="169" t="s">
        <v>58</v>
      </c>
      <c r="D472" s="20" t="s">
        <v>12</v>
      </c>
      <c r="E472" s="20" t="s">
        <v>12</v>
      </c>
      <c r="F472" s="20">
        <v>29</v>
      </c>
      <c r="G472">
        <v>93</v>
      </c>
      <c r="H472">
        <v>34033</v>
      </c>
      <c r="I472">
        <v>29</v>
      </c>
    </row>
    <row r="473" spans="1:9">
      <c r="A473" s="169" t="s">
        <v>63</v>
      </c>
      <c r="B473" s="21">
        <v>2013</v>
      </c>
      <c r="C473" s="169" t="s">
        <v>58</v>
      </c>
      <c r="D473" s="20">
        <v>118</v>
      </c>
      <c r="E473" s="20">
        <v>35466</v>
      </c>
      <c r="F473" s="20">
        <v>32</v>
      </c>
      <c r="G473">
        <v>118</v>
      </c>
      <c r="H473">
        <v>35466</v>
      </c>
      <c r="I473">
        <v>32</v>
      </c>
    </row>
    <row r="474" spans="1:9">
      <c r="A474" s="169" t="s">
        <v>63</v>
      </c>
      <c r="B474" s="21">
        <v>2014</v>
      </c>
      <c r="C474" s="169" t="s">
        <v>58</v>
      </c>
      <c r="D474" s="20">
        <v>143</v>
      </c>
      <c r="E474" s="20">
        <v>36899</v>
      </c>
      <c r="F474" s="20">
        <v>35</v>
      </c>
      <c r="G474">
        <v>143</v>
      </c>
      <c r="H474">
        <v>36899</v>
      </c>
      <c r="I474">
        <v>35</v>
      </c>
    </row>
    <row r="475" spans="1:9">
      <c r="A475" s="169" t="s">
        <v>63</v>
      </c>
      <c r="B475" s="21">
        <v>2015</v>
      </c>
      <c r="C475" s="169" t="s">
        <v>58</v>
      </c>
      <c r="D475" s="20">
        <v>200</v>
      </c>
      <c r="E475" s="20">
        <v>36899</v>
      </c>
      <c r="F475" s="20">
        <v>37</v>
      </c>
      <c r="G475">
        <v>200</v>
      </c>
      <c r="H475">
        <v>36899</v>
      </c>
      <c r="I475">
        <v>37</v>
      </c>
    </row>
    <row r="476" spans="1:9">
      <c r="A476" s="169" t="s">
        <v>63</v>
      </c>
      <c r="B476" s="21">
        <v>2016</v>
      </c>
      <c r="C476" s="169" t="s">
        <v>58</v>
      </c>
      <c r="D476" s="20">
        <v>251</v>
      </c>
      <c r="E476" s="20">
        <v>42535</v>
      </c>
      <c r="F476" s="20">
        <v>40</v>
      </c>
      <c r="G476">
        <v>251</v>
      </c>
      <c r="H476">
        <v>42535</v>
      </c>
      <c r="I476">
        <v>40</v>
      </c>
    </row>
    <row r="477" spans="1:9">
      <c r="A477" s="169" t="s">
        <v>63</v>
      </c>
      <c r="B477" s="21">
        <v>2017</v>
      </c>
      <c r="C477" s="169" t="s">
        <v>58</v>
      </c>
      <c r="D477" s="20">
        <v>325</v>
      </c>
      <c r="E477" s="20">
        <v>49336</v>
      </c>
      <c r="F477" s="20">
        <v>35</v>
      </c>
      <c r="G477">
        <v>325</v>
      </c>
      <c r="H477">
        <v>49336</v>
      </c>
      <c r="I477">
        <v>35</v>
      </c>
    </row>
    <row r="478" spans="1:9">
      <c r="A478" s="169" t="s">
        <v>63</v>
      </c>
      <c r="B478" s="21">
        <v>2018</v>
      </c>
      <c r="C478" s="169" t="s">
        <v>58</v>
      </c>
      <c r="D478" s="20">
        <v>570</v>
      </c>
      <c r="E478" s="20" t="s">
        <v>12</v>
      </c>
      <c r="F478" s="20">
        <v>38</v>
      </c>
      <c r="G478">
        <v>570</v>
      </c>
      <c r="H478">
        <v>56137</v>
      </c>
      <c r="I478">
        <v>38</v>
      </c>
    </row>
    <row r="479" spans="1:9">
      <c r="A479" s="169" t="s">
        <v>63</v>
      </c>
      <c r="B479" s="21">
        <v>2019</v>
      </c>
      <c r="C479" s="169" t="s">
        <v>58</v>
      </c>
      <c r="D479" s="20">
        <v>652</v>
      </c>
      <c r="E479" s="20" t="s">
        <v>12</v>
      </c>
      <c r="F479" s="20">
        <v>101</v>
      </c>
      <c r="G479">
        <v>652</v>
      </c>
      <c r="H479">
        <v>62938</v>
      </c>
      <c r="I479">
        <v>101</v>
      </c>
    </row>
    <row r="480" spans="1:9">
      <c r="A480" s="169" t="s">
        <v>63</v>
      </c>
      <c r="B480" s="21">
        <v>2020</v>
      </c>
      <c r="C480" s="169" t="s">
        <v>58</v>
      </c>
      <c r="D480" s="20">
        <v>716</v>
      </c>
      <c r="E480" s="20" t="s">
        <v>12</v>
      </c>
      <c r="F480" s="20" t="s">
        <v>12</v>
      </c>
      <c r="G480">
        <v>716</v>
      </c>
      <c r="H480">
        <v>69739</v>
      </c>
      <c r="I480">
        <v>164</v>
      </c>
    </row>
    <row r="481" spans="1:9">
      <c r="A481" s="176" t="s">
        <v>63</v>
      </c>
      <c r="B481" s="9">
        <v>2021</v>
      </c>
      <c r="C481" s="177" t="s">
        <v>58</v>
      </c>
      <c r="D481" s="7">
        <v>909</v>
      </c>
      <c r="E481" s="7" t="s">
        <v>12</v>
      </c>
      <c r="F481" s="7" t="s">
        <v>12</v>
      </c>
      <c r="G481">
        <v>909</v>
      </c>
      <c r="H481">
        <v>76540</v>
      </c>
      <c r="I481">
        <v>227</v>
      </c>
    </row>
    <row r="482" spans="1:9">
      <c r="A482" s="179" t="s">
        <v>64</v>
      </c>
      <c r="B482" s="53">
        <v>2012</v>
      </c>
      <c r="C482" s="179" t="s">
        <v>58</v>
      </c>
      <c r="D482" s="52" t="s">
        <v>12</v>
      </c>
      <c r="E482" s="52" t="s">
        <v>12</v>
      </c>
      <c r="F482" s="52">
        <v>63</v>
      </c>
      <c r="G482">
        <v>9070</v>
      </c>
      <c r="H482">
        <v>77465</v>
      </c>
      <c r="I482">
        <v>63</v>
      </c>
    </row>
    <row r="483" spans="1:9">
      <c r="A483" s="179" t="s">
        <v>64</v>
      </c>
      <c r="B483" s="53">
        <v>2013</v>
      </c>
      <c r="C483" s="179" t="s">
        <v>58</v>
      </c>
      <c r="D483" s="52">
        <v>10076</v>
      </c>
      <c r="E483" s="52">
        <v>77570</v>
      </c>
      <c r="F483" s="52">
        <v>66</v>
      </c>
      <c r="G483">
        <v>10076</v>
      </c>
      <c r="H483">
        <v>77570</v>
      </c>
      <c r="I483">
        <v>66</v>
      </c>
    </row>
    <row r="484" spans="1:9">
      <c r="A484" s="179" t="s">
        <v>64</v>
      </c>
      <c r="B484" s="53">
        <v>2014</v>
      </c>
      <c r="C484" s="179" t="s">
        <v>58</v>
      </c>
      <c r="D484" s="52">
        <v>11082</v>
      </c>
      <c r="E484" s="52">
        <v>77675</v>
      </c>
      <c r="F484" s="52">
        <v>94</v>
      </c>
      <c r="G484">
        <v>11082</v>
      </c>
      <c r="H484">
        <v>77675</v>
      </c>
      <c r="I484">
        <v>94</v>
      </c>
    </row>
    <row r="485" spans="1:9">
      <c r="A485" s="179" t="s">
        <v>64</v>
      </c>
      <c r="B485" s="53">
        <v>2015</v>
      </c>
      <c r="C485" s="179" t="s">
        <v>58</v>
      </c>
      <c r="D485" s="52">
        <v>11887</v>
      </c>
      <c r="E485" s="52">
        <v>77700</v>
      </c>
      <c r="F485" s="52">
        <v>96</v>
      </c>
      <c r="G485">
        <v>11887</v>
      </c>
      <c r="H485">
        <v>77700</v>
      </c>
      <c r="I485">
        <v>96</v>
      </c>
    </row>
    <row r="486" spans="1:9">
      <c r="A486" s="179" t="s">
        <v>64</v>
      </c>
      <c r="B486" s="53">
        <v>2016</v>
      </c>
      <c r="C486" s="179" t="s">
        <v>58</v>
      </c>
      <c r="D486" s="52">
        <v>12548</v>
      </c>
      <c r="E486" s="52">
        <v>77700</v>
      </c>
      <c r="F486" s="52">
        <v>94</v>
      </c>
      <c r="G486">
        <v>12548</v>
      </c>
      <c r="H486">
        <v>77700</v>
      </c>
      <c r="I486">
        <v>94</v>
      </c>
    </row>
    <row r="487" spans="1:9">
      <c r="A487" s="179" t="s">
        <v>64</v>
      </c>
      <c r="B487" s="53">
        <v>2017</v>
      </c>
      <c r="C487" s="179" t="s">
        <v>58</v>
      </c>
      <c r="D487" s="52">
        <v>11572</v>
      </c>
      <c r="E487" s="52">
        <v>77712</v>
      </c>
      <c r="F487" s="52">
        <v>100</v>
      </c>
      <c r="G487">
        <v>11572</v>
      </c>
      <c r="H487">
        <v>77712</v>
      </c>
      <c r="I487">
        <v>100</v>
      </c>
    </row>
    <row r="488" spans="1:9">
      <c r="A488" s="179" t="s">
        <v>64</v>
      </c>
      <c r="B488" s="53">
        <v>2018</v>
      </c>
      <c r="C488" s="179" t="s">
        <v>58</v>
      </c>
      <c r="D488" s="52">
        <v>11900</v>
      </c>
      <c r="E488" s="52" t="s">
        <v>12</v>
      </c>
      <c r="F488" s="52">
        <v>102</v>
      </c>
      <c r="G488">
        <v>11900</v>
      </c>
      <c r="H488">
        <v>77724</v>
      </c>
      <c r="I488">
        <v>102</v>
      </c>
    </row>
    <row r="489" spans="1:9">
      <c r="A489" s="179" t="s">
        <v>64</v>
      </c>
      <c r="B489" s="53">
        <v>2019</v>
      </c>
      <c r="C489" s="179" t="s">
        <v>58</v>
      </c>
      <c r="D489" s="52" t="s">
        <v>12</v>
      </c>
      <c r="E489" s="52" t="s">
        <v>12</v>
      </c>
      <c r="F489" s="52">
        <v>37</v>
      </c>
      <c r="G489">
        <v>12951</v>
      </c>
      <c r="H489">
        <v>77736</v>
      </c>
      <c r="I489">
        <v>37</v>
      </c>
    </row>
    <row r="490" spans="1:9">
      <c r="A490" s="179" t="s">
        <v>64</v>
      </c>
      <c r="B490" s="53">
        <v>2020</v>
      </c>
      <c r="C490" s="179" t="s">
        <v>58</v>
      </c>
      <c r="D490" s="52">
        <v>14002</v>
      </c>
      <c r="E490" s="52" t="s">
        <v>12</v>
      </c>
      <c r="F490" s="52" t="s">
        <v>12</v>
      </c>
      <c r="G490">
        <v>14002</v>
      </c>
      <c r="H490">
        <v>77748</v>
      </c>
      <c r="I490">
        <v>-28</v>
      </c>
    </row>
    <row r="491" spans="1:9">
      <c r="A491" s="176" t="s">
        <v>64</v>
      </c>
      <c r="B491" s="9">
        <v>2021</v>
      </c>
      <c r="C491" s="177" t="s">
        <v>58</v>
      </c>
      <c r="D491" s="7">
        <v>14183</v>
      </c>
      <c r="E491" s="7" t="s">
        <v>12</v>
      </c>
      <c r="F491" s="7" t="s">
        <v>12</v>
      </c>
      <c r="G491">
        <v>14183</v>
      </c>
      <c r="H491">
        <v>77760</v>
      </c>
      <c r="I491">
        <v>-93</v>
      </c>
    </row>
    <row r="492" spans="1:9">
      <c r="A492" s="180" t="s">
        <v>65</v>
      </c>
      <c r="B492" s="6">
        <v>2012</v>
      </c>
      <c r="C492" s="180" t="s">
        <v>58</v>
      </c>
      <c r="D492" s="5" t="s">
        <v>12</v>
      </c>
      <c r="E492" s="5" t="s">
        <v>12</v>
      </c>
      <c r="F492" s="5">
        <v>35</v>
      </c>
      <c r="G492">
        <v>385</v>
      </c>
      <c r="H492">
        <v>22900</v>
      </c>
      <c r="I492">
        <v>35</v>
      </c>
    </row>
    <row r="493" spans="1:9">
      <c r="A493" s="180" t="s">
        <v>65</v>
      </c>
      <c r="B493" s="6">
        <v>2013</v>
      </c>
      <c r="C493" s="180" t="s">
        <v>58</v>
      </c>
      <c r="D493" s="5">
        <v>381</v>
      </c>
      <c r="E493" s="5">
        <v>25000</v>
      </c>
      <c r="F493" s="5">
        <v>38</v>
      </c>
      <c r="G493">
        <v>381</v>
      </c>
      <c r="H493">
        <v>25000</v>
      </c>
      <c r="I493">
        <v>38</v>
      </c>
    </row>
    <row r="494" spans="1:9">
      <c r="A494" s="180" t="s">
        <v>65</v>
      </c>
      <c r="B494" s="6">
        <v>2014</v>
      </c>
      <c r="C494" s="180" t="s">
        <v>58</v>
      </c>
      <c r="D494" s="5">
        <v>377</v>
      </c>
      <c r="E494" s="5">
        <v>27100</v>
      </c>
      <c r="F494" s="5">
        <v>40</v>
      </c>
      <c r="G494">
        <v>377</v>
      </c>
      <c r="H494">
        <v>27100</v>
      </c>
      <c r="I494">
        <v>40</v>
      </c>
    </row>
    <row r="495" spans="1:9">
      <c r="A495" s="180" t="s">
        <v>65</v>
      </c>
      <c r="B495" s="6">
        <v>2015</v>
      </c>
      <c r="C495" s="180" t="s">
        <v>58</v>
      </c>
      <c r="D495" s="5">
        <v>400</v>
      </c>
      <c r="E495" s="5">
        <v>29333</v>
      </c>
      <c r="F495" s="5">
        <v>41</v>
      </c>
      <c r="G495">
        <v>400</v>
      </c>
      <c r="H495">
        <v>29333</v>
      </c>
      <c r="I495">
        <v>41</v>
      </c>
    </row>
    <row r="496" spans="1:9">
      <c r="A496" s="180" t="s">
        <v>65</v>
      </c>
      <c r="B496" s="6">
        <v>2016</v>
      </c>
      <c r="C496" s="180" t="s">
        <v>58</v>
      </c>
      <c r="D496" s="5">
        <v>407</v>
      </c>
      <c r="E496" s="5">
        <v>28533</v>
      </c>
      <c r="F496" s="5">
        <v>40</v>
      </c>
      <c r="G496">
        <v>407</v>
      </c>
      <c r="H496">
        <v>28533</v>
      </c>
      <c r="I496">
        <v>40</v>
      </c>
    </row>
    <row r="497" spans="1:9">
      <c r="A497" s="180" t="s">
        <v>65</v>
      </c>
      <c r="B497" s="6">
        <v>2017</v>
      </c>
      <c r="C497" s="180" t="s">
        <v>58</v>
      </c>
      <c r="D497" s="5">
        <v>407</v>
      </c>
      <c r="E497" s="5">
        <v>29700</v>
      </c>
      <c r="F497" s="5">
        <v>32</v>
      </c>
      <c r="G497">
        <v>407</v>
      </c>
      <c r="H497">
        <v>29700</v>
      </c>
      <c r="I497">
        <v>32</v>
      </c>
    </row>
    <row r="498" spans="1:9">
      <c r="A498" s="180" t="s">
        <v>65</v>
      </c>
      <c r="B498" s="6">
        <v>2018</v>
      </c>
      <c r="C498" s="180" t="s">
        <v>58</v>
      </c>
      <c r="D498" s="5">
        <v>466</v>
      </c>
      <c r="E498" s="5" t="s">
        <v>12</v>
      </c>
      <c r="F498" s="5">
        <v>33</v>
      </c>
      <c r="G498">
        <v>466</v>
      </c>
      <c r="H498">
        <v>30867</v>
      </c>
      <c r="I498">
        <v>33</v>
      </c>
    </row>
    <row r="499" spans="1:9">
      <c r="A499" s="180" t="s">
        <v>65</v>
      </c>
      <c r="B499" s="6">
        <v>2019</v>
      </c>
      <c r="C499" s="180" t="s">
        <v>58</v>
      </c>
      <c r="D499" s="5">
        <v>430</v>
      </c>
      <c r="E499" s="5" t="s">
        <v>12</v>
      </c>
      <c r="F499" s="5">
        <v>31</v>
      </c>
      <c r="G499">
        <v>430</v>
      </c>
      <c r="H499">
        <v>32034</v>
      </c>
      <c r="I499">
        <v>31</v>
      </c>
    </row>
    <row r="500" spans="1:9">
      <c r="A500" s="180" t="s">
        <v>65</v>
      </c>
      <c r="B500" s="6">
        <v>2020</v>
      </c>
      <c r="C500" s="180" t="s">
        <v>58</v>
      </c>
      <c r="D500" s="5">
        <v>430</v>
      </c>
      <c r="E500" s="5" t="s">
        <v>12</v>
      </c>
      <c r="F500" s="5" t="s">
        <v>12</v>
      </c>
      <c r="G500">
        <v>430</v>
      </c>
      <c r="H500">
        <v>33201</v>
      </c>
      <c r="I500">
        <v>29</v>
      </c>
    </row>
    <row r="501" spans="1:9">
      <c r="A501" s="176" t="s">
        <v>65</v>
      </c>
      <c r="B501" s="9">
        <v>2021</v>
      </c>
      <c r="C501" s="177" t="s">
        <v>58</v>
      </c>
      <c r="D501" s="7">
        <v>412</v>
      </c>
      <c r="E501" s="7" t="s">
        <v>12</v>
      </c>
      <c r="F501" s="7" t="s">
        <v>12</v>
      </c>
      <c r="G501">
        <v>412</v>
      </c>
      <c r="H501">
        <v>34368</v>
      </c>
      <c r="I501">
        <v>27</v>
      </c>
    </row>
    <row r="502" spans="1:9">
      <c r="A502" s="183" t="s">
        <v>66</v>
      </c>
      <c r="B502" s="46">
        <v>2012</v>
      </c>
      <c r="C502" s="183" t="s">
        <v>58</v>
      </c>
      <c r="D502" s="45" t="s">
        <v>12</v>
      </c>
      <c r="E502" s="45" t="s">
        <v>12</v>
      </c>
      <c r="F502" s="45">
        <v>53</v>
      </c>
      <c r="G502">
        <v>-1548</v>
      </c>
      <c r="H502">
        <v>60334</v>
      </c>
      <c r="I502">
        <v>53</v>
      </c>
    </row>
    <row r="503" spans="1:9">
      <c r="A503" s="183" t="s">
        <v>66</v>
      </c>
      <c r="B503" s="46">
        <v>2013</v>
      </c>
      <c r="C503" s="183" t="s">
        <v>58</v>
      </c>
      <c r="D503" s="45">
        <v>414</v>
      </c>
      <c r="E503" s="45">
        <v>70667</v>
      </c>
      <c r="F503" s="45">
        <v>58</v>
      </c>
      <c r="G503">
        <v>414</v>
      </c>
      <c r="H503">
        <v>70667</v>
      </c>
      <c r="I503">
        <v>58</v>
      </c>
    </row>
    <row r="504" spans="1:9">
      <c r="A504" s="183" t="s">
        <v>66</v>
      </c>
      <c r="B504" s="46">
        <v>2014</v>
      </c>
      <c r="C504" s="183" t="s">
        <v>58</v>
      </c>
      <c r="D504" s="45">
        <v>2376</v>
      </c>
      <c r="E504" s="45">
        <v>81000</v>
      </c>
      <c r="F504" s="45">
        <v>61</v>
      </c>
      <c r="G504">
        <v>2376</v>
      </c>
      <c r="H504">
        <v>81000</v>
      </c>
      <c r="I504">
        <v>61</v>
      </c>
    </row>
    <row r="505" spans="1:9">
      <c r="A505" s="183" t="s">
        <v>66</v>
      </c>
      <c r="B505" s="46">
        <v>2015</v>
      </c>
      <c r="C505" s="183" t="s">
        <v>58</v>
      </c>
      <c r="D505" s="45">
        <v>2313</v>
      </c>
      <c r="E505" s="45">
        <v>90000</v>
      </c>
      <c r="F505" s="45">
        <v>73</v>
      </c>
      <c r="G505">
        <v>2313</v>
      </c>
      <c r="H505">
        <v>90000</v>
      </c>
      <c r="I505">
        <v>73</v>
      </c>
    </row>
    <row r="506" spans="1:9">
      <c r="A506" s="183" t="s">
        <v>66</v>
      </c>
      <c r="B506" s="46">
        <v>2016</v>
      </c>
      <c r="C506" s="183" t="s">
        <v>58</v>
      </c>
      <c r="D506" s="45">
        <v>2516</v>
      </c>
      <c r="E506" s="45">
        <v>78312</v>
      </c>
      <c r="F506" s="45">
        <v>61</v>
      </c>
      <c r="G506">
        <v>2516</v>
      </c>
      <c r="H506">
        <v>78312</v>
      </c>
      <c r="I506">
        <v>61</v>
      </c>
    </row>
    <row r="507" spans="1:9">
      <c r="A507" s="183" t="s">
        <v>66</v>
      </c>
      <c r="B507" s="46">
        <v>2017</v>
      </c>
      <c r="C507" s="183" t="s">
        <v>58</v>
      </c>
      <c r="D507" s="45">
        <v>5126</v>
      </c>
      <c r="E507" s="45">
        <v>82000</v>
      </c>
      <c r="F507" s="45">
        <v>62</v>
      </c>
      <c r="G507">
        <v>5126</v>
      </c>
      <c r="H507">
        <v>82000</v>
      </c>
      <c r="I507">
        <v>62</v>
      </c>
    </row>
    <row r="508" spans="1:9">
      <c r="A508" s="183" t="s">
        <v>66</v>
      </c>
      <c r="B508" s="46">
        <v>2018</v>
      </c>
      <c r="C508" s="183" t="s">
        <v>58</v>
      </c>
      <c r="D508" s="45">
        <v>570</v>
      </c>
      <c r="E508" s="45" t="s">
        <v>12</v>
      </c>
      <c r="F508" s="45">
        <v>66</v>
      </c>
      <c r="G508">
        <v>570</v>
      </c>
      <c r="H508">
        <v>85688</v>
      </c>
      <c r="I508">
        <v>66</v>
      </c>
    </row>
    <row r="509" spans="1:9">
      <c r="A509" s="183" t="s">
        <v>66</v>
      </c>
      <c r="B509" s="46">
        <v>2019</v>
      </c>
      <c r="C509" s="183" t="s">
        <v>58</v>
      </c>
      <c r="D509" s="45">
        <v>5420</v>
      </c>
      <c r="E509" s="45" t="s">
        <v>12</v>
      </c>
      <c r="F509" s="45">
        <v>78</v>
      </c>
      <c r="G509">
        <v>5420</v>
      </c>
      <c r="H509">
        <v>89376</v>
      </c>
      <c r="I509">
        <v>78</v>
      </c>
    </row>
    <row r="510" spans="1:9">
      <c r="A510" s="183" t="s">
        <v>66</v>
      </c>
      <c r="B510" s="46">
        <v>2020</v>
      </c>
      <c r="C510" s="183" t="s">
        <v>58</v>
      </c>
      <c r="D510" s="45">
        <v>5127</v>
      </c>
      <c r="E510" s="45" t="s">
        <v>12</v>
      </c>
      <c r="F510" s="45" t="s">
        <v>12</v>
      </c>
      <c r="G510">
        <v>5127</v>
      </c>
      <c r="H510">
        <v>93064</v>
      </c>
      <c r="I510">
        <v>90</v>
      </c>
    </row>
    <row r="511" spans="1:9">
      <c r="A511" s="176" t="s">
        <v>66</v>
      </c>
      <c r="B511" s="9">
        <v>2021</v>
      </c>
      <c r="C511" s="177" t="s">
        <v>58</v>
      </c>
      <c r="D511" s="7">
        <v>4615</v>
      </c>
      <c r="E511" s="7" t="s">
        <v>12</v>
      </c>
      <c r="F511" s="7" t="s">
        <v>12</v>
      </c>
      <c r="G511">
        <v>4615</v>
      </c>
      <c r="H511">
        <v>96752</v>
      </c>
      <c r="I511">
        <v>102</v>
      </c>
    </row>
    <row r="512" spans="1:9">
      <c r="A512" s="186" t="s">
        <v>67</v>
      </c>
      <c r="B512" s="44">
        <v>2012</v>
      </c>
      <c r="C512" s="186" t="s">
        <v>58</v>
      </c>
      <c r="D512" s="43" t="s">
        <v>12</v>
      </c>
      <c r="E512" s="43" t="s">
        <v>12</v>
      </c>
      <c r="F512" s="43">
        <v>28</v>
      </c>
      <c r="G512">
        <v>1100</v>
      </c>
      <c r="H512">
        <v>14273</v>
      </c>
      <c r="I512">
        <v>28</v>
      </c>
    </row>
    <row r="513" spans="1:9">
      <c r="A513" s="186" t="s">
        <v>67</v>
      </c>
      <c r="B513" s="44">
        <v>2013</v>
      </c>
      <c r="C513" s="186" t="s">
        <v>58</v>
      </c>
      <c r="D513" s="43">
        <v>1200</v>
      </c>
      <c r="E513" s="43">
        <v>14273</v>
      </c>
      <c r="F513" s="43">
        <v>28</v>
      </c>
      <c r="G513">
        <v>1200</v>
      </c>
      <c r="H513">
        <v>14273</v>
      </c>
      <c r="I513">
        <v>28</v>
      </c>
    </row>
    <row r="514" spans="1:9">
      <c r="A514" s="186" t="s">
        <v>67</v>
      </c>
      <c r="B514" s="44">
        <v>2014</v>
      </c>
      <c r="C514" s="186" t="s">
        <v>58</v>
      </c>
      <c r="D514" s="43">
        <v>1300</v>
      </c>
      <c r="E514" s="43">
        <v>14273</v>
      </c>
      <c r="F514" s="43">
        <v>30</v>
      </c>
      <c r="G514">
        <v>1300</v>
      </c>
      <c r="H514">
        <v>14273</v>
      </c>
      <c r="I514">
        <v>30</v>
      </c>
    </row>
    <row r="515" spans="1:9">
      <c r="A515" s="186" t="s">
        <v>67</v>
      </c>
      <c r="B515" s="44">
        <v>2015</v>
      </c>
      <c r="C515" s="186" t="s">
        <v>58</v>
      </c>
      <c r="D515" s="43">
        <v>1260</v>
      </c>
      <c r="E515" s="43">
        <v>23400</v>
      </c>
      <c r="F515" s="43">
        <v>31</v>
      </c>
      <c r="G515">
        <v>1260</v>
      </c>
      <c r="H515">
        <v>23400</v>
      </c>
      <c r="I515">
        <v>31</v>
      </c>
    </row>
    <row r="516" spans="1:9">
      <c r="A516" s="186" t="s">
        <v>67</v>
      </c>
      <c r="B516" s="44">
        <v>2016</v>
      </c>
      <c r="C516" s="186" t="s">
        <v>58</v>
      </c>
      <c r="D516" s="43">
        <v>1312</v>
      </c>
      <c r="E516" s="43">
        <v>23400</v>
      </c>
      <c r="F516" s="43">
        <v>28</v>
      </c>
      <c r="G516">
        <v>1312</v>
      </c>
      <c r="H516">
        <v>23400</v>
      </c>
      <c r="I516">
        <v>28</v>
      </c>
    </row>
    <row r="517" spans="1:9">
      <c r="A517" s="186" t="s">
        <v>67</v>
      </c>
      <c r="B517" s="44">
        <v>2017</v>
      </c>
      <c r="C517" s="186" t="s">
        <v>58</v>
      </c>
      <c r="D517" s="43">
        <v>1365</v>
      </c>
      <c r="E517" s="43">
        <v>23200</v>
      </c>
      <c r="F517" s="43">
        <v>26</v>
      </c>
      <c r="G517">
        <v>1365</v>
      </c>
      <c r="H517">
        <v>23200</v>
      </c>
      <c r="I517">
        <v>26</v>
      </c>
    </row>
    <row r="518" spans="1:9">
      <c r="A518" s="186" t="s">
        <v>67</v>
      </c>
      <c r="B518" s="44">
        <v>2018</v>
      </c>
      <c r="C518" s="186" t="s">
        <v>58</v>
      </c>
      <c r="D518" s="43">
        <v>1352</v>
      </c>
      <c r="E518" s="43" t="s">
        <v>12</v>
      </c>
      <c r="F518" s="43">
        <v>25</v>
      </c>
      <c r="G518">
        <v>1352</v>
      </c>
      <c r="H518">
        <v>23000</v>
      </c>
      <c r="I518">
        <v>25</v>
      </c>
    </row>
    <row r="519" spans="1:9">
      <c r="A519" s="186" t="s">
        <v>67</v>
      </c>
      <c r="B519" s="44">
        <v>2019</v>
      </c>
      <c r="C519" s="186" t="s">
        <v>58</v>
      </c>
      <c r="D519" s="43">
        <v>611</v>
      </c>
      <c r="E519" s="43" t="s">
        <v>12</v>
      </c>
      <c r="F519" s="43">
        <v>24</v>
      </c>
      <c r="G519">
        <v>611</v>
      </c>
      <c r="H519">
        <v>22800</v>
      </c>
      <c r="I519">
        <v>24</v>
      </c>
    </row>
    <row r="520" spans="1:9">
      <c r="A520" s="186" t="s">
        <v>67</v>
      </c>
      <c r="B520" s="44">
        <v>2020</v>
      </c>
      <c r="C520" s="186" t="s">
        <v>58</v>
      </c>
      <c r="D520" s="43">
        <v>602</v>
      </c>
      <c r="E520" s="43" t="s">
        <v>12</v>
      </c>
      <c r="F520" s="43" t="s">
        <v>12</v>
      </c>
      <c r="G520">
        <v>602</v>
      </c>
      <c r="H520">
        <v>22600</v>
      </c>
      <c r="I520">
        <v>23</v>
      </c>
    </row>
    <row r="521" spans="1:9">
      <c r="A521" s="176" t="s">
        <v>67</v>
      </c>
      <c r="B521" s="9">
        <v>2021</v>
      </c>
      <c r="C521" s="177" t="s">
        <v>58</v>
      </c>
      <c r="D521" s="7">
        <v>602</v>
      </c>
      <c r="E521" s="7" t="s">
        <v>12</v>
      </c>
      <c r="F521" s="7" t="s">
        <v>12</v>
      </c>
      <c r="G521">
        <v>602</v>
      </c>
      <c r="H521">
        <v>22400</v>
      </c>
      <c r="I521">
        <v>22</v>
      </c>
    </row>
    <row r="522" spans="1:9">
      <c r="A522" s="178" t="s">
        <v>68</v>
      </c>
      <c r="B522" s="28">
        <v>2012</v>
      </c>
      <c r="C522" s="178" t="s">
        <v>58</v>
      </c>
      <c r="D522" s="27" t="s">
        <v>12</v>
      </c>
      <c r="E522" s="27" t="s">
        <v>12</v>
      </c>
      <c r="F522" s="27">
        <v>6</v>
      </c>
      <c r="G522">
        <v>187</v>
      </c>
      <c r="H522">
        <v>14637</v>
      </c>
      <c r="I522">
        <v>6</v>
      </c>
    </row>
    <row r="523" spans="1:9">
      <c r="A523" s="178" t="s">
        <v>68</v>
      </c>
      <c r="B523" s="28">
        <v>2013</v>
      </c>
      <c r="C523" s="178" t="s">
        <v>58</v>
      </c>
      <c r="D523" s="27">
        <v>186</v>
      </c>
      <c r="E523" s="27">
        <v>14582</v>
      </c>
      <c r="F523" s="27">
        <v>6</v>
      </c>
      <c r="G523">
        <v>186</v>
      </c>
      <c r="H523">
        <v>14582</v>
      </c>
      <c r="I523">
        <v>6</v>
      </c>
    </row>
    <row r="524" spans="1:9">
      <c r="A524" s="178" t="s">
        <v>68</v>
      </c>
      <c r="B524" s="28">
        <v>2014</v>
      </c>
      <c r="C524" s="178" t="s">
        <v>58</v>
      </c>
      <c r="D524" s="27">
        <v>185</v>
      </c>
      <c r="E524" s="27">
        <v>14527</v>
      </c>
      <c r="F524" s="27">
        <v>7</v>
      </c>
      <c r="G524">
        <v>185</v>
      </c>
      <c r="H524">
        <v>14527</v>
      </c>
      <c r="I524">
        <v>7</v>
      </c>
    </row>
    <row r="525" spans="1:9">
      <c r="A525" s="178" t="s">
        <v>68</v>
      </c>
      <c r="B525" s="28">
        <v>2015</v>
      </c>
      <c r="C525" s="178" t="s">
        <v>58</v>
      </c>
      <c r="D525" s="27">
        <v>173</v>
      </c>
      <c r="E525" s="27">
        <v>13133</v>
      </c>
      <c r="F525" s="27">
        <v>7</v>
      </c>
      <c r="G525">
        <v>173</v>
      </c>
      <c r="H525">
        <v>13133</v>
      </c>
      <c r="I525">
        <v>7</v>
      </c>
    </row>
    <row r="526" spans="1:9">
      <c r="A526" s="178" t="s">
        <v>68</v>
      </c>
      <c r="B526" s="28">
        <v>2016</v>
      </c>
      <c r="C526" s="178" t="s">
        <v>58</v>
      </c>
      <c r="D526" s="27">
        <v>192</v>
      </c>
      <c r="E526" s="27">
        <v>13100</v>
      </c>
      <c r="F526" s="27">
        <v>7</v>
      </c>
      <c r="G526">
        <v>192</v>
      </c>
      <c r="H526">
        <v>13100</v>
      </c>
      <c r="I526">
        <v>7</v>
      </c>
    </row>
    <row r="527" spans="1:9">
      <c r="A527" s="178" t="s">
        <v>68</v>
      </c>
      <c r="B527" s="28">
        <v>2017</v>
      </c>
      <c r="C527" s="178" t="s">
        <v>58</v>
      </c>
      <c r="D527" s="27">
        <v>200</v>
      </c>
      <c r="E527" s="27">
        <v>13134</v>
      </c>
      <c r="F527" s="27">
        <v>8</v>
      </c>
      <c r="G527">
        <v>200</v>
      </c>
      <c r="H527">
        <v>13134</v>
      </c>
      <c r="I527">
        <v>8</v>
      </c>
    </row>
    <row r="528" spans="1:9">
      <c r="A528" s="178" t="s">
        <v>68</v>
      </c>
      <c r="B528" s="28">
        <v>2018</v>
      </c>
      <c r="C528" s="178" t="s">
        <v>58</v>
      </c>
      <c r="D528" s="27">
        <v>1579</v>
      </c>
      <c r="E528" s="27" t="s">
        <v>12</v>
      </c>
      <c r="F528" s="27">
        <v>9</v>
      </c>
      <c r="G528">
        <v>1579</v>
      </c>
      <c r="H528">
        <v>13168</v>
      </c>
      <c r="I528">
        <v>9</v>
      </c>
    </row>
    <row r="529" spans="1:9">
      <c r="A529" s="178" t="s">
        <v>68</v>
      </c>
      <c r="B529" s="28">
        <v>2019</v>
      </c>
      <c r="C529" s="178" t="s">
        <v>58</v>
      </c>
      <c r="D529" s="27">
        <v>1532</v>
      </c>
      <c r="E529" s="27" t="s">
        <v>12</v>
      </c>
      <c r="F529" s="27">
        <v>9</v>
      </c>
      <c r="G529">
        <v>1532</v>
      </c>
      <c r="H529">
        <v>13202</v>
      </c>
      <c r="I529">
        <v>9</v>
      </c>
    </row>
    <row r="530" spans="1:9">
      <c r="A530" s="178" t="s">
        <v>68</v>
      </c>
      <c r="B530" s="28">
        <v>2020</v>
      </c>
      <c r="C530" s="178" t="s">
        <v>58</v>
      </c>
      <c r="D530" s="27">
        <v>1532</v>
      </c>
      <c r="E530" s="27" t="s">
        <v>12</v>
      </c>
      <c r="F530" s="27" t="s">
        <v>12</v>
      </c>
      <c r="G530">
        <v>1532</v>
      </c>
      <c r="H530">
        <v>13236</v>
      </c>
      <c r="I530">
        <v>9</v>
      </c>
    </row>
    <row r="531" spans="1:9">
      <c r="A531" s="176" t="s">
        <v>68</v>
      </c>
      <c r="B531" s="9">
        <v>2021</v>
      </c>
      <c r="C531" s="177" t="s">
        <v>58</v>
      </c>
      <c r="D531" s="7">
        <v>409</v>
      </c>
      <c r="E531" s="7" t="s">
        <v>12</v>
      </c>
      <c r="F531" s="7" t="s">
        <v>12</v>
      </c>
      <c r="G531">
        <v>409</v>
      </c>
      <c r="H531">
        <v>13270</v>
      </c>
      <c r="I531">
        <v>9</v>
      </c>
    </row>
    <row r="532" spans="1:9">
      <c r="A532" s="181" t="s">
        <v>69</v>
      </c>
      <c r="B532" s="28">
        <v>2012</v>
      </c>
      <c r="C532" s="182" t="s">
        <v>70</v>
      </c>
      <c r="D532" s="7" t="s">
        <v>12</v>
      </c>
      <c r="E532" s="7" t="s">
        <v>12</v>
      </c>
      <c r="F532" s="7">
        <v>15</v>
      </c>
      <c r="I532">
        <v>15</v>
      </c>
    </row>
    <row r="533" spans="1:9">
      <c r="A533" s="181" t="s">
        <v>69</v>
      </c>
      <c r="B533" s="28">
        <v>2013</v>
      </c>
      <c r="C533" s="182" t="s">
        <v>70</v>
      </c>
      <c r="D533" s="7" t="s">
        <v>12</v>
      </c>
      <c r="E533" s="7" t="s">
        <v>12</v>
      </c>
      <c r="F533" s="7">
        <v>16</v>
      </c>
      <c r="I533">
        <v>16</v>
      </c>
    </row>
    <row r="534" spans="1:9">
      <c r="A534" s="181" t="s">
        <v>69</v>
      </c>
      <c r="B534" s="28">
        <v>2014</v>
      </c>
      <c r="C534" s="182" t="s">
        <v>70</v>
      </c>
      <c r="D534" s="7" t="s">
        <v>12</v>
      </c>
      <c r="E534" s="7" t="s">
        <v>12</v>
      </c>
      <c r="F534" s="7">
        <v>17</v>
      </c>
      <c r="I534">
        <v>17</v>
      </c>
    </row>
    <row r="535" spans="1:9">
      <c r="A535" s="181" t="s">
        <v>69</v>
      </c>
      <c r="B535" s="28">
        <v>2015</v>
      </c>
      <c r="C535" s="182" t="s">
        <v>70</v>
      </c>
      <c r="D535" s="7" t="s">
        <v>12</v>
      </c>
      <c r="E535" s="7" t="s">
        <v>12</v>
      </c>
      <c r="F535" s="7">
        <v>18</v>
      </c>
      <c r="I535">
        <v>18</v>
      </c>
    </row>
    <row r="536" spans="1:9">
      <c r="A536" s="181" t="s">
        <v>69</v>
      </c>
      <c r="B536" s="28">
        <v>2016</v>
      </c>
      <c r="C536" s="182" t="s">
        <v>70</v>
      </c>
      <c r="D536" s="7" t="s">
        <v>12</v>
      </c>
      <c r="E536" s="7" t="s">
        <v>12</v>
      </c>
      <c r="F536" s="7">
        <v>8</v>
      </c>
      <c r="I536">
        <v>8</v>
      </c>
    </row>
    <row r="537" spans="1:9">
      <c r="A537" s="181" t="s">
        <v>69</v>
      </c>
      <c r="B537" s="28">
        <v>2017</v>
      </c>
      <c r="C537" s="182" t="s">
        <v>70</v>
      </c>
      <c r="D537" s="7" t="s">
        <v>12</v>
      </c>
      <c r="E537" s="7" t="s">
        <v>12</v>
      </c>
      <c r="F537" s="7">
        <v>8</v>
      </c>
      <c r="I537">
        <v>8</v>
      </c>
    </row>
    <row r="538" spans="1:9">
      <c r="A538" s="181" t="s">
        <v>69</v>
      </c>
      <c r="B538" s="28">
        <v>2018</v>
      </c>
      <c r="C538" s="182" t="s">
        <v>70</v>
      </c>
      <c r="D538" s="7" t="s">
        <v>12</v>
      </c>
      <c r="E538" s="7" t="s">
        <v>12</v>
      </c>
      <c r="F538" s="7">
        <v>8</v>
      </c>
      <c r="I538">
        <v>8</v>
      </c>
    </row>
    <row r="539" spans="1:9">
      <c r="A539" s="181" t="s">
        <v>69</v>
      </c>
      <c r="B539" s="28">
        <v>2019</v>
      </c>
      <c r="C539" s="182" t="s">
        <v>70</v>
      </c>
      <c r="D539" s="7" t="s">
        <v>12</v>
      </c>
      <c r="E539" s="7" t="s">
        <v>12</v>
      </c>
      <c r="F539" s="7">
        <v>9</v>
      </c>
      <c r="I539">
        <v>9</v>
      </c>
    </row>
    <row r="540" spans="1:9">
      <c r="A540" s="181" t="s">
        <v>69</v>
      </c>
      <c r="B540" s="28">
        <v>2020</v>
      </c>
      <c r="C540" s="182" t="s">
        <v>70</v>
      </c>
      <c r="D540" s="7" t="s">
        <v>12</v>
      </c>
      <c r="E540" s="7" t="s">
        <v>12</v>
      </c>
      <c r="F540" s="7" t="s">
        <v>12</v>
      </c>
      <c r="I540">
        <v>10</v>
      </c>
    </row>
    <row r="541" spans="1:9">
      <c r="A541" s="181" t="s">
        <v>69</v>
      </c>
      <c r="B541" s="9">
        <v>2021</v>
      </c>
      <c r="C541" s="182" t="s">
        <v>70</v>
      </c>
      <c r="D541" s="7" t="s">
        <v>12</v>
      </c>
      <c r="E541" s="7" t="s">
        <v>12</v>
      </c>
      <c r="F541" s="7" t="s">
        <v>12</v>
      </c>
      <c r="I541">
        <v>11</v>
      </c>
    </row>
    <row r="542" spans="1:9">
      <c r="A542" s="190" t="s">
        <v>71</v>
      </c>
      <c r="B542" s="119">
        <v>2012</v>
      </c>
      <c r="C542" s="190" t="s">
        <v>70</v>
      </c>
      <c r="D542" s="118" t="s">
        <v>12</v>
      </c>
      <c r="E542" s="118" t="s">
        <v>12</v>
      </c>
      <c r="F542" s="118">
        <v>7</v>
      </c>
      <c r="G542">
        <v>2248</v>
      </c>
      <c r="H542">
        <v>1600</v>
      </c>
      <c r="I542">
        <v>7</v>
      </c>
    </row>
    <row r="543" spans="1:9">
      <c r="A543" s="190" t="s">
        <v>71</v>
      </c>
      <c r="B543" s="119">
        <v>2013</v>
      </c>
      <c r="C543" s="190" t="s">
        <v>70</v>
      </c>
      <c r="D543" s="118">
        <v>2375</v>
      </c>
      <c r="E543" s="118">
        <v>2700</v>
      </c>
      <c r="F543" s="118">
        <v>9</v>
      </c>
      <c r="G543">
        <v>2375</v>
      </c>
      <c r="H543">
        <v>2700</v>
      </c>
      <c r="I543">
        <v>9</v>
      </c>
    </row>
    <row r="544" spans="1:9">
      <c r="A544" s="190" t="s">
        <v>71</v>
      </c>
      <c r="B544" s="119">
        <v>2014</v>
      </c>
      <c r="C544" s="190" t="s">
        <v>70</v>
      </c>
      <c r="D544" s="118">
        <v>2502</v>
      </c>
      <c r="E544" s="118">
        <v>3800</v>
      </c>
      <c r="F544" s="118">
        <v>11</v>
      </c>
      <c r="G544">
        <v>2502</v>
      </c>
      <c r="H544">
        <v>3800</v>
      </c>
      <c r="I544">
        <v>11</v>
      </c>
    </row>
    <row r="545" spans="1:9">
      <c r="A545" s="190" t="s">
        <v>71</v>
      </c>
      <c r="B545" s="119">
        <v>2015</v>
      </c>
      <c r="C545" s="190" t="s">
        <v>70</v>
      </c>
      <c r="D545" s="118">
        <v>3606</v>
      </c>
      <c r="E545" s="118">
        <v>3818</v>
      </c>
      <c r="F545" s="118">
        <v>11</v>
      </c>
      <c r="G545">
        <v>3606</v>
      </c>
      <c r="H545">
        <v>3818</v>
      </c>
      <c r="I545">
        <v>11</v>
      </c>
    </row>
    <row r="546" spans="1:9">
      <c r="A546" s="190" t="s">
        <v>71</v>
      </c>
      <c r="B546" s="119">
        <v>2016</v>
      </c>
      <c r="C546" s="190" t="s">
        <v>70</v>
      </c>
      <c r="D546" s="118">
        <v>3821</v>
      </c>
      <c r="E546" s="118">
        <v>4210</v>
      </c>
      <c r="F546" s="118">
        <v>9</v>
      </c>
      <c r="G546">
        <v>3821</v>
      </c>
      <c r="H546">
        <v>4210</v>
      </c>
      <c r="I546">
        <v>9</v>
      </c>
    </row>
    <row r="547" spans="1:9">
      <c r="A547" s="190" t="s">
        <v>71</v>
      </c>
      <c r="B547" s="119">
        <v>2017</v>
      </c>
      <c r="C547" s="190" t="s">
        <v>70</v>
      </c>
      <c r="D547" s="118">
        <v>3919</v>
      </c>
      <c r="E547" s="118">
        <v>4328</v>
      </c>
      <c r="F547" s="118">
        <v>9</v>
      </c>
      <c r="G547">
        <v>3919</v>
      </c>
      <c r="H547">
        <v>4328</v>
      </c>
      <c r="I547">
        <v>9</v>
      </c>
    </row>
    <row r="548" spans="1:9">
      <c r="A548" s="190" t="s">
        <v>71</v>
      </c>
      <c r="B548" s="119">
        <v>2018</v>
      </c>
      <c r="C548" s="190" t="s">
        <v>70</v>
      </c>
      <c r="D548" s="118">
        <v>1965</v>
      </c>
      <c r="E548" s="118" t="s">
        <v>12</v>
      </c>
      <c r="F548" s="118">
        <v>10</v>
      </c>
      <c r="G548">
        <v>1965</v>
      </c>
      <c r="H548">
        <v>4446</v>
      </c>
      <c r="I548">
        <v>10</v>
      </c>
    </row>
    <row r="549" spans="1:9">
      <c r="A549" s="190" t="s">
        <v>71</v>
      </c>
      <c r="B549" s="119">
        <v>2019</v>
      </c>
      <c r="C549" s="190" t="s">
        <v>70</v>
      </c>
      <c r="D549" s="118">
        <v>3990</v>
      </c>
      <c r="E549" s="118" t="s">
        <v>12</v>
      </c>
      <c r="F549" s="118">
        <v>10</v>
      </c>
      <c r="G549">
        <v>3990</v>
      </c>
      <c r="H549">
        <v>4564</v>
      </c>
      <c r="I549">
        <v>10</v>
      </c>
    </row>
    <row r="550" spans="1:9">
      <c r="A550" s="190" t="s">
        <v>71</v>
      </c>
      <c r="B550" s="119">
        <v>2020</v>
      </c>
      <c r="C550" s="190" t="s">
        <v>70</v>
      </c>
      <c r="D550" s="118">
        <v>3940</v>
      </c>
      <c r="E550" s="118" t="s">
        <v>12</v>
      </c>
      <c r="F550" s="118" t="s">
        <v>12</v>
      </c>
      <c r="G550">
        <v>3940</v>
      </c>
      <c r="H550">
        <v>4682</v>
      </c>
      <c r="I550">
        <v>10</v>
      </c>
    </row>
    <row r="551" spans="1:9">
      <c r="A551" s="176" t="s">
        <v>71</v>
      </c>
      <c r="B551" s="9">
        <v>2021</v>
      </c>
      <c r="C551" s="177" t="s">
        <v>70</v>
      </c>
      <c r="D551" s="7">
        <v>4080</v>
      </c>
      <c r="E551" s="7" t="s">
        <v>12</v>
      </c>
      <c r="F551" s="7" t="s">
        <v>12</v>
      </c>
      <c r="G551">
        <v>4080</v>
      </c>
      <c r="H551">
        <v>4800</v>
      </c>
      <c r="I551">
        <v>10</v>
      </c>
    </row>
    <row r="552" spans="1:9">
      <c r="A552" s="169" t="s">
        <v>72</v>
      </c>
      <c r="B552" s="21">
        <v>2012</v>
      </c>
      <c r="C552" s="169" t="s">
        <v>70</v>
      </c>
      <c r="D552" s="20" t="s">
        <v>12</v>
      </c>
      <c r="E552" s="20" t="s">
        <v>12</v>
      </c>
      <c r="F552" s="20">
        <v>9</v>
      </c>
      <c r="G552">
        <v>977</v>
      </c>
      <c r="H552">
        <v>131</v>
      </c>
      <c r="I552">
        <v>9</v>
      </c>
    </row>
    <row r="553" spans="1:9">
      <c r="A553" s="169" t="s">
        <v>72</v>
      </c>
      <c r="B553" s="21">
        <v>2013</v>
      </c>
      <c r="C553" s="169" t="s">
        <v>70</v>
      </c>
      <c r="D553" s="20">
        <v>1017</v>
      </c>
      <c r="E553" s="20">
        <v>133</v>
      </c>
      <c r="F553" s="20">
        <v>9</v>
      </c>
      <c r="G553">
        <v>1017</v>
      </c>
      <c r="H553">
        <v>133</v>
      </c>
      <c r="I553">
        <v>9</v>
      </c>
    </row>
    <row r="554" spans="1:9">
      <c r="A554" s="169" t="s">
        <v>72</v>
      </c>
      <c r="B554" s="21">
        <v>2014</v>
      </c>
      <c r="C554" s="169" t="s">
        <v>70</v>
      </c>
      <c r="D554" s="20">
        <v>1057</v>
      </c>
      <c r="E554" s="20">
        <v>135</v>
      </c>
      <c r="F554" s="20">
        <v>11</v>
      </c>
      <c r="G554">
        <v>1057</v>
      </c>
      <c r="H554">
        <v>135</v>
      </c>
      <c r="I554">
        <v>11</v>
      </c>
    </row>
    <row r="555" spans="1:9">
      <c r="A555" s="169" t="s">
        <v>72</v>
      </c>
      <c r="B555" s="21">
        <v>2015</v>
      </c>
      <c r="C555" s="169" t="s">
        <v>70</v>
      </c>
      <c r="D555" s="20">
        <v>1106</v>
      </c>
      <c r="E555" s="20">
        <v>135</v>
      </c>
      <c r="F555" s="20">
        <v>11</v>
      </c>
      <c r="G555">
        <v>1106</v>
      </c>
      <c r="H555">
        <v>135</v>
      </c>
      <c r="I555">
        <v>11</v>
      </c>
    </row>
    <row r="556" spans="1:9">
      <c r="A556" s="169" t="s">
        <v>72</v>
      </c>
      <c r="B556" s="21">
        <v>2016</v>
      </c>
      <c r="C556" s="169" t="s">
        <v>70</v>
      </c>
      <c r="D556" s="20">
        <v>1257</v>
      </c>
      <c r="E556" s="20">
        <v>135</v>
      </c>
      <c r="F556" s="20">
        <v>10</v>
      </c>
      <c r="G556">
        <v>1257</v>
      </c>
      <c r="H556">
        <v>135</v>
      </c>
      <c r="I556">
        <v>10</v>
      </c>
    </row>
    <row r="557" spans="1:9">
      <c r="A557" s="169" t="s">
        <v>72</v>
      </c>
      <c r="B557" s="21">
        <v>2017</v>
      </c>
      <c r="C557" s="169" t="s">
        <v>70</v>
      </c>
      <c r="D557" s="20">
        <v>674</v>
      </c>
      <c r="E557" s="20">
        <v>140</v>
      </c>
      <c r="F557" s="20">
        <v>10</v>
      </c>
      <c r="G557">
        <v>674</v>
      </c>
      <c r="H557">
        <v>140</v>
      </c>
      <c r="I557">
        <v>10</v>
      </c>
    </row>
    <row r="558" spans="1:9">
      <c r="A558" s="169" t="s">
        <v>72</v>
      </c>
      <c r="B558" s="21">
        <v>2018</v>
      </c>
      <c r="C558" s="169" t="s">
        <v>70</v>
      </c>
      <c r="D558" s="20">
        <v>715</v>
      </c>
      <c r="E558" s="20" t="s">
        <v>12</v>
      </c>
      <c r="F558" s="20">
        <v>13</v>
      </c>
      <c r="G558">
        <v>715</v>
      </c>
      <c r="H558">
        <v>145</v>
      </c>
      <c r="I558">
        <v>13</v>
      </c>
    </row>
    <row r="559" spans="1:9">
      <c r="A559" s="169" t="s">
        <v>72</v>
      </c>
      <c r="B559" s="21">
        <v>2019</v>
      </c>
      <c r="C559" s="169" t="s">
        <v>70</v>
      </c>
      <c r="D559" s="20">
        <v>1193</v>
      </c>
      <c r="E559" s="20" t="s">
        <v>12</v>
      </c>
      <c r="F559" s="20">
        <v>11</v>
      </c>
      <c r="G559">
        <v>1193</v>
      </c>
      <c r="H559">
        <v>150</v>
      </c>
      <c r="I559">
        <v>11</v>
      </c>
    </row>
    <row r="560" spans="1:9">
      <c r="A560" s="169" t="s">
        <v>72</v>
      </c>
      <c r="B560" s="21">
        <v>2020</v>
      </c>
      <c r="C560" s="169" t="s">
        <v>70</v>
      </c>
      <c r="D560" s="20">
        <v>1202</v>
      </c>
      <c r="E560" s="20" t="s">
        <v>12</v>
      </c>
      <c r="F560" s="20" t="s">
        <v>12</v>
      </c>
      <c r="G560">
        <v>1202</v>
      </c>
      <c r="H560">
        <v>155</v>
      </c>
      <c r="I560">
        <v>9</v>
      </c>
    </row>
    <row r="561" spans="1:9">
      <c r="A561" s="176" t="s">
        <v>72</v>
      </c>
      <c r="B561" s="9">
        <v>2021</v>
      </c>
      <c r="C561" s="177" t="s">
        <v>70</v>
      </c>
      <c r="D561" s="7">
        <v>1368</v>
      </c>
      <c r="E561" s="7" t="s">
        <v>12</v>
      </c>
      <c r="F561" s="7" t="s">
        <v>12</v>
      </c>
      <c r="G561">
        <v>1368</v>
      </c>
      <c r="H561">
        <v>160</v>
      </c>
      <c r="I561">
        <v>7</v>
      </c>
    </row>
    <row r="562" spans="1:9">
      <c r="A562" s="179" t="s">
        <v>73</v>
      </c>
      <c r="B562" s="53">
        <v>2012</v>
      </c>
      <c r="C562" s="179" t="s">
        <v>70</v>
      </c>
      <c r="D562" s="52" t="s">
        <v>12</v>
      </c>
      <c r="E562" s="52" t="s">
        <v>12</v>
      </c>
      <c r="F562" s="52">
        <v>7</v>
      </c>
      <c r="G562">
        <v>366</v>
      </c>
      <c r="H562">
        <v>350</v>
      </c>
      <c r="I562">
        <v>7</v>
      </c>
    </row>
    <row r="563" spans="1:9">
      <c r="A563" s="179" t="s">
        <v>73</v>
      </c>
      <c r="B563" s="53">
        <v>2013</v>
      </c>
      <c r="C563" s="179" t="s">
        <v>70</v>
      </c>
      <c r="D563" s="52">
        <v>367</v>
      </c>
      <c r="E563" s="52">
        <v>350</v>
      </c>
      <c r="F563" s="52">
        <v>7</v>
      </c>
      <c r="G563">
        <v>367</v>
      </c>
      <c r="H563">
        <v>350</v>
      </c>
      <c r="I563">
        <v>7</v>
      </c>
    </row>
    <row r="564" spans="1:9">
      <c r="A564" s="179" t="s">
        <v>73</v>
      </c>
      <c r="B564" s="53">
        <v>2014</v>
      </c>
      <c r="C564" s="179" t="s">
        <v>70</v>
      </c>
      <c r="D564" s="52">
        <v>368</v>
      </c>
      <c r="E564" s="52">
        <v>350</v>
      </c>
      <c r="F564" s="52">
        <v>11</v>
      </c>
      <c r="G564">
        <v>368</v>
      </c>
      <c r="H564">
        <v>350</v>
      </c>
      <c r="I564">
        <v>11</v>
      </c>
    </row>
    <row r="565" spans="1:9">
      <c r="A565" s="179" t="s">
        <v>73</v>
      </c>
      <c r="B565" s="53">
        <v>2015</v>
      </c>
      <c r="C565" s="179" t="s">
        <v>70</v>
      </c>
      <c r="D565" s="52">
        <v>435</v>
      </c>
      <c r="E565" s="52">
        <v>350</v>
      </c>
      <c r="F565" s="52">
        <v>12</v>
      </c>
      <c r="G565">
        <v>435</v>
      </c>
      <c r="H565">
        <v>350</v>
      </c>
      <c r="I565">
        <v>12</v>
      </c>
    </row>
    <row r="566" spans="1:9">
      <c r="A566" s="179" t="s">
        <v>73</v>
      </c>
      <c r="B566" s="53">
        <v>2016</v>
      </c>
      <c r="C566" s="179" t="s">
        <v>70</v>
      </c>
      <c r="D566" s="52">
        <v>567</v>
      </c>
      <c r="E566" s="52">
        <v>350</v>
      </c>
      <c r="F566" s="52">
        <v>12</v>
      </c>
      <c r="G566">
        <v>567</v>
      </c>
      <c r="H566">
        <v>350</v>
      </c>
      <c r="I566">
        <v>12</v>
      </c>
    </row>
    <row r="567" spans="1:9">
      <c r="A567" s="179" t="s">
        <v>73</v>
      </c>
      <c r="B567" s="53">
        <v>2017</v>
      </c>
      <c r="C567" s="179" t="s">
        <v>70</v>
      </c>
      <c r="D567" s="52">
        <v>444</v>
      </c>
      <c r="E567" s="52">
        <v>350</v>
      </c>
      <c r="F567" s="52">
        <v>13</v>
      </c>
      <c r="G567">
        <v>444</v>
      </c>
      <c r="H567">
        <v>350</v>
      </c>
      <c r="I567">
        <v>13</v>
      </c>
    </row>
    <row r="568" spans="1:9">
      <c r="A568" s="179" t="s">
        <v>73</v>
      </c>
      <c r="B568" s="53">
        <v>2018</v>
      </c>
      <c r="C568" s="179" t="s">
        <v>70</v>
      </c>
      <c r="D568" s="52" t="s">
        <v>12</v>
      </c>
      <c r="E568" s="52" t="s">
        <v>12</v>
      </c>
      <c r="F568" s="52">
        <v>11</v>
      </c>
      <c r="G568">
        <v>793</v>
      </c>
      <c r="H568">
        <v>350</v>
      </c>
      <c r="I568">
        <v>11</v>
      </c>
    </row>
    <row r="569" spans="1:9">
      <c r="A569" s="179" t="s">
        <v>73</v>
      </c>
      <c r="B569" s="53">
        <v>2019</v>
      </c>
      <c r="C569" s="179" t="s">
        <v>70</v>
      </c>
      <c r="D569" s="52">
        <v>1142</v>
      </c>
      <c r="E569" s="52" t="s">
        <v>12</v>
      </c>
      <c r="F569" s="52">
        <v>13</v>
      </c>
      <c r="G569">
        <v>1142</v>
      </c>
      <c r="H569">
        <v>350</v>
      </c>
      <c r="I569">
        <v>13</v>
      </c>
    </row>
    <row r="570" spans="1:9">
      <c r="A570" s="179" t="s">
        <v>73</v>
      </c>
      <c r="B570" s="53">
        <v>2020</v>
      </c>
      <c r="C570" s="179" t="s">
        <v>70</v>
      </c>
      <c r="D570" s="52">
        <v>1163</v>
      </c>
      <c r="E570" s="52" t="s">
        <v>12</v>
      </c>
      <c r="F570" s="52" t="s">
        <v>12</v>
      </c>
      <c r="G570">
        <v>1163</v>
      </c>
      <c r="H570">
        <v>350</v>
      </c>
      <c r="I570">
        <v>15</v>
      </c>
    </row>
    <row r="571" spans="1:9">
      <c r="A571" s="176" t="s">
        <v>73</v>
      </c>
      <c r="B571" s="9">
        <v>2021</v>
      </c>
      <c r="C571" s="177" t="s">
        <v>70</v>
      </c>
      <c r="D571" s="7">
        <v>1312</v>
      </c>
      <c r="E571" s="7" t="s">
        <v>12</v>
      </c>
      <c r="F571" s="7" t="s">
        <v>12</v>
      </c>
      <c r="G571">
        <v>1312</v>
      </c>
      <c r="H571">
        <v>350</v>
      </c>
      <c r="I571">
        <v>17</v>
      </c>
    </row>
    <row r="572" spans="1:9">
      <c r="A572" s="180" t="s">
        <v>74</v>
      </c>
      <c r="B572" s="6">
        <v>2012</v>
      </c>
      <c r="C572" s="180" t="s">
        <v>70</v>
      </c>
      <c r="D572" s="5" t="s">
        <v>12</v>
      </c>
      <c r="E572" s="5" t="s">
        <v>12</v>
      </c>
      <c r="F572" s="5">
        <v>12</v>
      </c>
      <c r="G572">
        <v>784</v>
      </c>
      <c r="H572">
        <v>204</v>
      </c>
      <c r="I572">
        <v>12</v>
      </c>
    </row>
    <row r="573" spans="1:9">
      <c r="A573" s="180" t="s">
        <v>74</v>
      </c>
      <c r="B573" s="6">
        <v>2013</v>
      </c>
      <c r="C573" s="180" t="s">
        <v>70</v>
      </c>
      <c r="D573" s="5">
        <v>806</v>
      </c>
      <c r="E573" s="5">
        <v>242</v>
      </c>
      <c r="F573" s="5">
        <v>12</v>
      </c>
      <c r="G573">
        <v>806</v>
      </c>
      <c r="H573">
        <v>242</v>
      </c>
      <c r="I573">
        <v>12</v>
      </c>
    </row>
    <row r="574" spans="1:9">
      <c r="A574" s="180" t="s">
        <v>74</v>
      </c>
      <c r="B574" s="6">
        <v>2014</v>
      </c>
      <c r="C574" s="180" t="s">
        <v>70</v>
      </c>
      <c r="D574" s="5">
        <v>828</v>
      </c>
      <c r="E574" s="5">
        <v>280</v>
      </c>
      <c r="F574" s="5">
        <v>15</v>
      </c>
      <c r="G574">
        <v>828</v>
      </c>
      <c r="H574">
        <v>280</v>
      </c>
      <c r="I574">
        <v>15</v>
      </c>
    </row>
    <row r="575" spans="1:9">
      <c r="A575" s="180" t="s">
        <v>74</v>
      </c>
      <c r="B575" s="6">
        <v>2015</v>
      </c>
      <c r="C575" s="180" t="s">
        <v>70</v>
      </c>
      <c r="D575" s="5">
        <v>837</v>
      </c>
      <c r="E575" s="5">
        <v>2200</v>
      </c>
      <c r="F575" s="5">
        <v>15</v>
      </c>
      <c r="G575">
        <v>837</v>
      </c>
      <c r="H575">
        <v>2200</v>
      </c>
      <c r="I575">
        <v>15</v>
      </c>
    </row>
    <row r="576" spans="1:9">
      <c r="A576" s="180" t="s">
        <v>74</v>
      </c>
      <c r="B576" s="6">
        <v>2016</v>
      </c>
      <c r="C576" s="180" t="s">
        <v>70</v>
      </c>
      <c r="D576" s="5">
        <v>840</v>
      </c>
      <c r="E576" s="5">
        <v>2266</v>
      </c>
      <c r="F576" s="5">
        <v>10</v>
      </c>
      <c r="G576">
        <v>840</v>
      </c>
      <c r="H576">
        <v>2266</v>
      </c>
      <c r="I576">
        <v>10</v>
      </c>
    </row>
    <row r="577" spans="1:9">
      <c r="A577" s="180" t="s">
        <v>74</v>
      </c>
      <c r="B577" s="6">
        <v>2017</v>
      </c>
      <c r="C577" s="180" t="s">
        <v>70</v>
      </c>
      <c r="D577" s="5">
        <v>781</v>
      </c>
      <c r="E577" s="5">
        <v>3100</v>
      </c>
      <c r="F577" s="5">
        <v>11</v>
      </c>
      <c r="G577">
        <v>781</v>
      </c>
      <c r="H577">
        <v>3100</v>
      </c>
      <c r="I577">
        <v>11</v>
      </c>
    </row>
    <row r="578" spans="1:9">
      <c r="A578" s="180" t="s">
        <v>74</v>
      </c>
      <c r="B578" s="6">
        <v>2018</v>
      </c>
      <c r="C578" s="180" t="s">
        <v>70</v>
      </c>
      <c r="D578" s="5">
        <v>807</v>
      </c>
      <c r="E578" s="5" t="s">
        <v>12</v>
      </c>
      <c r="F578" s="5">
        <v>9</v>
      </c>
      <c r="G578">
        <v>807</v>
      </c>
      <c r="H578">
        <v>3934</v>
      </c>
      <c r="I578">
        <v>9</v>
      </c>
    </row>
    <row r="579" spans="1:9">
      <c r="A579" s="180" t="s">
        <v>74</v>
      </c>
      <c r="B579" s="6">
        <v>2019</v>
      </c>
      <c r="C579" s="180" t="s">
        <v>70</v>
      </c>
      <c r="D579" s="5">
        <v>1010</v>
      </c>
      <c r="E579" s="5" t="s">
        <v>12</v>
      </c>
      <c r="F579" s="5">
        <v>12</v>
      </c>
      <c r="G579">
        <v>1010</v>
      </c>
      <c r="H579">
        <v>4768</v>
      </c>
      <c r="I579">
        <v>12</v>
      </c>
    </row>
    <row r="580" spans="1:9">
      <c r="A580" s="180" t="s">
        <v>74</v>
      </c>
      <c r="B580" s="6">
        <v>2020</v>
      </c>
      <c r="C580" s="180" t="s">
        <v>70</v>
      </c>
      <c r="D580" s="5">
        <v>1034</v>
      </c>
      <c r="E580" s="5" t="s">
        <v>12</v>
      </c>
      <c r="F580" s="5" t="s">
        <v>12</v>
      </c>
      <c r="G580">
        <v>1034</v>
      </c>
      <c r="H580">
        <v>5602</v>
      </c>
      <c r="I580">
        <v>15</v>
      </c>
    </row>
    <row r="581" spans="1:9">
      <c r="A581" s="176" t="s">
        <v>74</v>
      </c>
      <c r="B581" s="9">
        <v>2021</v>
      </c>
      <c r="C581" s="177" t="s">
        <v>70</v>
      </c>
      <c r="D581" s="7">
        <v>1044</v>
      </c>
      <c r="E581" s="7" t="s">
        <v>12</v>
      </c>
      <c r="F581" s="7" t="s">
        <v>12</v>
      </c>
      <c r="G581">
        <v>1044</v>
      </c>
      <c r="H581">
        <v>6436</v>
      </c>
      <c r="I581">
        <v>18</v>
      </c>
    </row>
    <row r="582" spans="1:9">
      <c r="A582" s="183" t="s">
        <v>75</v>
      </c>
      <c r="B582" s="46">
        <v>2012</v>
      </c>
      <c r="C582" s="183" t="s">
        <v>70</v>
      </c>
      <c r="D582" s="45" t="s">
        <v>12</v>
      </c>
      <c r="E582" s="45" t="s">
        <v>12</v>
      </c>
      <c r="F582" s="45">
        <v>13</v>
      </c>
      <c r="G582">
        <v>1107</v>
      </c>
      <c r="H582">
        <v>-940</v>
      </c>
      <c r="I582">
        <v>13</v>
      </c>
    </row>
    <row r="583" spans="1:9">
      <c r="A583" s="183" t="s">
        <v>75</v>
      </c>
      <c r="B583" s="46">
        <v>2013</v>
      </c>
      <c r="C583" s="183" t="s">
        <v>70</v>
      </c>
      <c r="D583" s="45">
        <v>1110</v>
      </c>
      <c r="E583" s="45">
        <v>30</v>
      </c>
      <c r="F583" s="45">
        <v>14</v>
      </c>
      <c r="G583">
        <v>1110</v>
      </c>
      <c r="H583">
        <v>30</v>
      </c>
      <c r="I583">
        <v>14</v>
      </c>
    </row>
    <row r="584" spans="1:9">
      <c r="A584" s="183" t="s">
        <v>75</v>
      </c>
      <c r="B584" s="46">
        <v>2014</v>
      </c>
      <c r="C584" s="183" t="s">
        <v>70</v>
      </c>
      <c r="D584" s="45">
        <v>1113</v>
      </c>
      <c r="E584" s="45">
        <v>1000</v>
      </c>
      <c r="F584" s="45">
        <v>15</v>
      </c>
      <c r="G584">
        <v>1113</v>
      </c>
      <c r="H584">
        <v>1000</v>
      </c>
      <c r="I584">
        <v>15</v>
      </c>
    </row>
    <row r="585" spans="1:9">
      <c r="A585" s="183" t="s">
        <v>75</v>
      </c>
      <c r="B585" s="46">
        <v>2015</v>
      </c>
      <c r="C585" s="183" t="s">
        <v>70</v>
      </c>
      <c r="D585" s="45">
        <v>1142</v>
      </c>
      <c r="E585" s="45">
        <v>1500</v>
      </c>
      <c r="F585" s="45">
        <v>15</v>
      </c>
      <c r="G585">
        <v>1142</v>
      </c>
      <c r="H585">
        <v>1500</v>
      </c>
      <c r="I585">
        <v>15</v>
      </c>
    </row>
    <row r="586" spans="1:9">
      <c r="A586" s="183" t="s">
        <v>75</v>
      </c>
      <c r="B586" s="46">
        <v>2016</v>
      </c>
      <c r="C586" s="183" t="s">
        <v>70</v>
      </c>
      <c r="D586" s="45">
        <v>1142</v>
      </c>
      <c r="E586" s="45">
        <v>1430</v>
      </c>
      <c r="F586" s="45">
        <v>9</v>
      </c>
      <c r="G586">
        <v>1142</v>
      </c>
      <c r="H586">
        <v>1430</v>
      </c>
      <c r="I586">
        <v>9</v>
      </c>
    </row>
    <row r="587" spans="1:9">
      <c r="A587" s="183" t="s">
        <v>75</v>
      </c>
      <c r="B587" s="46">
        <v>2017</v>
      </c>
      <c r="C587" s="183" t="s">
        <v>70</v>
      </c>
      <c r="D587" s="45">
        <v>1161</v>
      </c>
      <c r="E587" s="45">
        <v>1466</v>
      </c>
      <c r="F587" s="45">
        <v>9</v>
      </c>
      <c r="G587">
        <v>1161</v>
      </c>
      <c r="H587">
        <v>1466</v>
      </c>
      <c r="I587">
        <v>9</v>
      </c>
    </row>
    <row r="588" spans="1:9">
      <c r="A588" s="183" t="s">
        <v>75</v>
      </c>
      <c r="B588" s="46">
        <v>2018</v>
      </c>
      <c r="C588" s="183" t="s">
        <v>70</v>
      </c>
      <c r="D588" s="45" t="s">
        <v>12</v>
      </c>
      <c r="E588" s="45" t="s">
        <v>12</v>
      </c>
      <c r="F588" s="45">
        <v>9</v>
      </c>
      <c r="G588">
        <v>1134.5</v>
      </c>
      <c r="H588">
        <v>1502</v>
      </c>
      <c r="I588">
        <v>9</v>
      </c>
    </row>
    <row r="589" spans="1:9">
      <c r="A589" s="183" t="s">
        <v>75</v>
      </c>
      <c r="B589" s="46">
        <v>2019</v>
      </c>
      <c r="C589" s="183" t="s">
        <v>70</v>
      </c>
      <c r="D589" s="45">
        <v>1108</v>
      </c>
      <c r="E589" s="45" t="s">
        <v>12</v>
      </c>
      <c r="F589" s="45">
        <v>9</v>
      </c>
      <c r="G589">
        <v>1108</v>
      </c>
      <c r="H589">
        <v>1538</v>
      </c>
      <c r="I589">
        <v>9</v>
      </c>
    </row>
    <row r="590" spans="1:9">
      <c r="A590" s="183" t="s">
        <v>75</v>
      </c>
      <c r="B590" s="46">
        <v>2020</v>
      </c>
      <c r="C590" s="183" t="s">
        <v>70</v>
      </c>
      <c r="D590" s="45">
        <v>1174</v>
      </c>
      <c r="E590" s="45" t="s">
        <v>12</v>
      </c>
      <c r="F590" s="45" t="s">
        <v>12</v>
      </c>
      <c r="G590">
        <v>1174</v>
      </c>
      <c r="H590">
        <v>1574</v>
      </c>
      <c r="I590">
        <v>9</v>
      </c>
    </row>
    <row r="591" spans="1:9">
      <c r="A591" s="176" t="s">
        <v>75</v>
      </c>
      <c r="B591" s="9">
        <v>2021</v>
      </c>
      <c r="C591" s="177" t="s">
        <v>70</v>
      </c>
      <c r="D591" s="7">
        <v>1175</v>
      </c>
      <c r="E591" s="7" t="s">
        <v>12</v>
      </c>
      <c r="F591" s="7" t="s">
        <v>12</v>
      </c>
      <c r="G591">
        <v>1175</v>
      </c>
      <c r="H591">
        <v>1610</v>
      </c>
      <c r="I591">
        <v>9</v>
      </c>
    </row>
    <row r="592" spans="1:9">
      <c r="A592" s="184" t="s">
        <v>76</v>
      </c>
      <c r="B592" s="126">
        <v>2012</v>
      </c>
      <c r="C592" s="184" t="s">
        <v>70</v>
      </c>
      <c r="D592" s="125" t="s">
        <v>12</v>
      </c>
      <c r="E592" s="125" t="s">
        <v>12</v>
      </c>
      <c r="F592" s="125">
        <v>16</v>
      </c>
      <c r="G592">
        <v>376</v>
      </c>
      <c r="H592">
        <v>-143</v>
      </c>
      <c r="I592">
        <v>16</v>
      </c>
    </row>
    <row r="593" spans="1:9">
      <c r="A593" s="184" t="s">
        <v>76</v>
      </c>
      <c r="B593" s="126">
        <v>2013</v>
      </c>
      <c r="C593" s="184" t="s">
        <v>70</v>
      </c>
      <c r="D593" s="125">
        <v>498</v>
      </c>
      <c r="E593" s="125">
        <v>1540</v>
      </c>
      <c r="F593" s="125">
        <v>18</v>
      </c>
      <c r="G593">
        <v>498</v>
      </c>
      <c r="H593">
        <v>1540</v>
      </c>
      <c r="I593">
        <v>18</v>
      </c>
    </row>
    <row r="594" spans="1:9">
      <c r="A594" s="184" t="s">
        <v>76</v>
      </c>
      <c r="B594" s="126">
        <v>2014</v>
      </c>
      <c r="C594" s="184" t="s">
        <v>70</v>
      </c>
      <c r="D594" s="125">
        <v>620</v>
      </c>
      <c r="E594" s="125">
        <v>3223</v>
      </c>
      <c r="F594" s="125">
        <v>18</v>
      </c>
      <c r="G594">
        <v>620</v>
      </c>
      <c r="H594">
        <v>3223</v>
      </c>
      <c r="I594">
        <v>18</v>
      </c>
    </row>
    <row r="595" spans="1:9">
      <c r="A595" s="184" t="s">
        <v>76</v>
      </c>
      <c r="B595" s="126">
        <v>2015</v>
      </c>
      <c r="C595" s="184" t="s">
        <v>70</v>
      </c>
      <c r="D595" s="125">
        <v>665</v>
      </c>
      <c r="E595" s="125">
        <v>4332</v>
      </c>
      <c r="F595" s="125">
        <v>19</v>
      </c>
      <c r="G595">
        <v>665</v>
      </c>
      <c r="H595">
        <v>4332</v>
      </c>
      <c r="I595">
        <v>19</v>
      </c>
    </row>
    <row r="596" spans="1:9">
      <c r="A596" s="184" t="s">
        <v>76</v>
      </c>
      <c r="B596" s="126">
        <v>2016</v>
      </c>
      <c r="C596" s="184" t="s">
        <v>70</v>
      </c>
      <c r="D596" s="125">
        <v>481</v>
      </c>
      <c r="E596" s="125">
        <v>6550</v>
      </c>
      <c r="F596" s="125">
        <v>13</v>
      </c>
      <c r="G596">
        <v>481</v>
      </c>
      <c r="H596">
        <v>6550</v>
      </c>
      <c r="I596">
        <v>13</v>
      </c>
    </row>
    <row r="597" spans="1:9">
      <c r="A597" s="184" t="s">
        <v>76</v>
      </c>
      <c r="B597" s="126">
        <v>2017</v>
      </c>
      <c r="C597" s="184" t="s">
        <v>70</v>
      </c>
      <c r="D597" s="125">
        <v>570</v>
      </c>
      <c r="E597" s="125">
        <v>5870</v>
      </c>
      <c r="F597" s="125">
        <v>14</v>
      </c>
      <c r="G597">
        <v>570</v>
      </c>
      <c r="H597">
        <v>5870</v>
      </c>
      <c r="I597">
        <v>14</v>
      </c>
    </row>
    <row r="598" spans="1:9">
      <c r="A598" s="184" t="s">
        <v>76</v>
      </c>
      <c r="B598" s="126">
        <v>2018</v>
      </c>
      <c r="C598" s="184" t="s">
        <v>70</v>
      </c>
      <c r="D598" s="125">
        <v>44</v>
      </c>
      <c r="E598" s="125" t="s">
        <v>12</v>
      </c>
      <c r="F598" s="125">
        <v>14</v>
      </c>
      <c r="G598">
        <v>44</v>
      </c>
      <c r="H598">
        <v>5190</v>
      </c>
      <c r="I598">
        <v>14</v>
      </c>
    </row>
    <row r="599" spans="1:9">
      <c r="A599" s="184" t="s">
        <v>76</v>
      </c>
      <c r="B599" s="126">
        <v>2019</v>
      </c>
      <c r="C599" s="184" t="s">
        <v>70</v>
      </c>
      <c r="D599" s="125">
        <v>504</v>
      </c>
      <c r="E599" s="125" t="s">
        <v>12</v>
      </c>
      <c r="F599" s="125">
        <v>15</v>
      </c>
      <c r="G599">
        <v>504</v>
      </c>
      <c r="H599">
        <v>4510</v>
      </c>
      <c r="I599">
        <v>15</v>
      </c>
    </row>
    <row r="600" spans="1:9">
      <c r="A600" s="184" t="s">
        <v>76</v>
      </c>
      <c r="B600" s="126">
        <v>2020</v>
      </c>
      <c r="C600" s="184" t="s">
        <v>70</v>
      </c>
      <c r="D600" s="125">
        <v>504</v>
      </c>
      <c r="E600" s="125" t="s">
        <v>12</v>
      </c>
      <c r="F600" s="125" t="s">
        <v>12</v>
      </c>
      <c r="G600">
        <v>504</v>
      </c>
      <c r="H600">
        <v>3830</v>
      </c>
      <c r="I600">
        <v>16</v>
      </c>
    </row>
    <row r="601" spans="1:9">
      <c r="A601" s="176" t="s">
        <v>76</v>
      </c>
      <c r="B601" s="9">
        <v>2021</v>
      </c>
      <c r="C601" s="177" t="s">
        <v>70</v>
      </c>
      <c r="D601" s="7">
        <v>199</v>
      </c>
      <c r="E601" s="7" t="s">
        <v>12</v>
      </c>
      <c r="F601" s="7" t="s">
        <v>12</v>
      </c>
      <c r="G601">
        <v>199</v>
      </c>
      <c r="H601">
        <v>3150</v>
      </c>
      <c r="I601">
        <v>17</v>
      </c>
    </row>
    <row r="602" spans="1:9">
      <c r="A602" s="189" t="s">
        <v>77</v>
      </c>
      <c r="B602" s="48">
        <v>2012</v>
      </c>
      <c r="C602" s="189" t="s">
        <v>70</v>
      </c>
      <c r="D602" s="47" t="s">
        <v>12</v>
      </c>
      <c r="E602" s="47" t="s">
        <v>12</v>
      </c>
      <c r="F602" s="47">
        <v>8</v>
      </c>
      <c r="G602">
        <v>684</v>
      </c>
      <c r="H602">
        <v>67</v>
      </c>
      <c r="I602">
        <v>8</v>
      </c>
    </row>
    <row r="603" spans="1:9">
      <c r="A603" s="189" t="s">
        <v>77</v>
      </c>
      <c r="B603" s="48">
        <v>2013</v>
      </c>
      <c r="C603" s="189" t="s">
        <v>70</v>
      </c>
      <c r="D603" s="47">
        <v>686</v>
      </c>
      <c r="E603" s="47">
        <v>100</v>
      </c>
      <c r="F603" s="47">
        <v>8</v>
      </c>
      <c r="G603">
        <v>686</v>
      </c>
      <c r="H603">
        <v>100</v>
      </c>
      <c r="I603">
        <v>8</v>
      </c>
    </row>
    <row r="604" spans="1:9">
      <c r="A604" s="189" t="s">
        <v>77</v>
      </c>
      <c r="B604" s="48">
        <v>2014</v>
      </c>
      <c r="C604" s="189" t="s">
        <v>70</v>
      </c>
      <c r="D604" s="47">
        <v>688</v>
      </c>
      <c r="E604" s="47">
        <v>133</v>
      </c>
      <c r="F604" s="47">
        <v>9</v>
      </c>
      <c r="G604">
        <v>688</v>
      </c>
      <c r="H604">
        <v>133</v>
      </c>
      <c r="I604">
        <v>9</v>
      </c>
    </row>
    <row r="605" spans="1:9">
      <c r="A605" s="189" t="s">
        <v>77</v>
      </c>
      <c r="B605" s="48">
        <v>2015</v>
      </c>
      <c r="C605" s="189" t="s">
        <v>70</v>
      </c>
      <c r="D605" s="47">
        <v>932</v>
      </c>
      <c r="E605" s="47">
        <v>5000</v>
      </c>
      <c r="F605" s="47">
        <v>9</v>
      </c>
      <c r="G605">
        <v>932</v>
      </c>
      <c r="H605">
        <v>5000</v>
      </c>
      <c r="I605">
        <v>9</v>
      </c>
    </row>
    <row r="606" spans="1:9">
      <c r="A606" s="189" t="s">
        <v>77</v>
      </c>
      <c r="B606" s="48">
        <v>2016</v>
      </c>
      <c r="C606" s="189" t="s">
        <v>70</v>
      </c>
      <c r="D606" s="47">
        <v>1014</v>
      </c>
      <c r="E606" s="47">
        <v>2250</v>
      </c>
      <c r="F606" s="47">
        <v>7</v>
      </c>
      <c r="G606">
        <v>1014</v>
      </c>
      <c r="H606">
        <v>2250</v>
      </c>
      <c r="I606">
        <v>7</v>
      </c>
    </row>
    <row r="607" spans="1:9">
      <c r="A607" s="189" t="s">
        <v>77</v>
      </c>
      <c r="B607" s="48">
        <v>2017</v>
      </c>
      <c r="C607" s="189" t="s">
        <v>70</v>
      </c>
      <c r="D607" s="47">
        <v>1304</v>
      </c>
      <c r="E607" s="47">
        <v>2250</v>
      </c>
      <c r="F607" s="47">
        <v>7</v>
      </c>
      <c r="G607">
        <v>1304</v>
      </c>
      <c r="H607">
        <v>2250</v>
      </c>
      <c r="I607">
        <v>7</v>
      </c>
    </row>
    <row r="608" spans="1:9">
      <c r="A608" s="189" t="s">
        <v>77</v>
      </c>
      <c r="B608" s="48">
        <v>2018</v>
      </c>
      <c r="C608" s="189" t="s">
        <v>70</v>
      </c>
      <c r="D608" s="47">
        <v>1318</v>
      </c>
      <c r="E608" s="47" t="s">
        <v>12</v>
      </c>
      <c r="F608" s="47">
        <v>7</v>
      </c>
      <c r="G608">
        <v>1318</v>
      </c>
      <c r="H608">
        <v>2250</v>
      </c>
      <c r="I608">
        <v>7</v>
      </c>
    </row>
    <row r="609" spans="1:9">
      <c r="A609" s="189" t="s">
        <v>77</v>
      </c>
      <c r="B609" s="48">
        <v>2019</v>
      </c>
      <c r="C609" s="189" t="s">
        <v>70</v>
      </c>
      <c r="D609" s="47">
        <v>1331</v>
      </c>
      <c r="E609" s="47" t="s">
        <v>12</v>
      </c>
      <c r="F609" s="47">
        <v>8</v>
      </c>
      <c r="G609">
        <v>1331</v>
      </c>
      <c r="H609">
        <v>2250</v>
      </c>
      <c r="I609">
        <v>8</v>
      </c>
    </row>
    <row r="610" spans="1:9">
      <c r="A610" s="189" t="s">
        <v>77</v>
      </c>
      <c r="B610" s="48">
        <v>2020</v>
      </c>
      <c r="C610" s="189" t="s">
        <v>70</v>
      </c>
      <c r="D610" s="47">
        <v>1371</v>
      </c>
      <c r="E610" s="47" t="s">
        <v>12</v>
      </c>
      <c r="F610" s="47" t="s">
        <v>12</v>
      </c>
      <c r="G610">
        <v>1371</v>
      </c>
      <c r="H610">
        <v>2250</v>
      </c>
      <c r="I610">
        <v>9</v>
      </c>
    </row>
    <row r="611" spans="1:9">
      <c r="A611" s="176" t="s">
        <v>77</v>
      </c>
      <c r="B611" s="9">
        <v>2021</v>
      </c>
      <c r="C611" s="177" t="s">
        <v>70</v>
      </c>
      <c r="D611" s="7">
        <v>1418</v>
      </c>
      <c r="E611" s="7" t="s">
        <v>12</v>
      </c>
      <c r="F611" s="7" t="s">
        <v>12</v>
      </c>
      <c r="G611">
        <v>1418</v>
      </c>
      <c r="H611">
        <v>2250</v>
      </c>
      <c r="I611">
        <v>10</v>
      </c>
    </row>
    <row r="612" spans="1:9">
      <c r="A612" s="178" t="s">
        <v>78</v>
      </c>
      <c r="B612" s="28">
        <v>2012</v>
      </c>
      <c r="C612" s="178" t="s">
        <v>70</v>
      </c>
      <c r="D612" s="27" t="s">
        <v>12</v>
      </c>
      <c r="E612" s="27" t="s">
        <v>12</v>
      </c>
      <c r="F612" s="27">
        <v>15</v>
      </c>
      <c r="G612">
        <v>593</v>
      </c>
      <c r="H612">
        <v>10677</v>
      </c>
      <c r="I612">
        <v>15</v>
      </c>
    </row>
    <row r="613" spans="1:9">
      <c r="A613" s="178" t="s">
        <v>78</v>
      </c>
      <c r="B613" s="28">
        <v>2013</v>
      </c>
      <c r="C613" s="178" t="s">
        <v>70</v>
      </c>
      <c r="D613" s="27">
        <v>624</v>
      </c>
      <c r="E613" s="27">
        <v>6110</v>
      </c>
      <c r="F613" s="27">
        <v>16</v>
      </c>
      <c r="G613">
        <v>624</v>
      </c>
      <c r="H613">
        <v>6110</v>
      </c>
      <c r="I613">
        <v>16</v>
      </c>
    </row>
    <row r="614" spans="1:9">
      <c r="A614" s="178" t="s">
        <v>78</v>
      </c>
      <c r="B614" s="28">
        <v>2014</v>
      </c>
      <c r="C614" s="178" t="s">
        <v>70</v>
      </c>
      <c r="D614" s="27">
        <v>655</v>
      </c>
      <c r="E614" s="27">
        <v>1543</v>
      </c>
      <c r="F614" s="27">
        <v>18</v>
      </c>
      <c r="G614">
        <v>655</v>
      </c>
      <c r="H614">
        <v>1543</v>
      </c>
      <c r="I614">
        <v>18</v>
      </c>
    </row>
    <row r="615" spans="1:9">
      <c r="A615" s="178" t="s">
        <v>78</v>
      </c>
      <c r="B615" s="28">
        <v>2015</v>
      </c>
      <c r="C615" s="178" t="s">
        <v>70</v>
      </c>
      <c r="D615" s="27">
        <v>658</v>
      </c>
      <c r="E615" s="27">
        <v>1543</v>
      </c>
      <c r="F615" s="27">
        <v>18</v>
      </c>
      <c r="G615">
        <v>658</v>
      </c>
      <c r="H615">
        <v>1543</v>
      </c>
      <c r="I615">
        <v>18</v>
      </c>
    </row>
    <row r="616" spans="1:9">
      <c r="A616" s="178" t="s">
        <v>78</v>
      </c>
      <c r="B616" s="28">
        <v>2016</v>
      </c>
      <c r="C616" s="178" t="s">
        <v>70</v>
      </c>
      <c r="D616" s="27">
        <v>573</v>
      </c>
      <c r="E616" s="27">
        <v>4400</v>
      </c>
      <c r="F616" s="27">
        <v>11</v>
      </c>
      <c r="G616">
        <v>573</v>
      </c>
      <c r="H616">
        <v>4400</v>
      </c>
      <c r="I616">
        <v>11</v>
      </c>
    </row>
    <row r="617" spans="1:9">
      <c r="A617" s="178" t="s">
        <v>78</v>
      </c>
      <c r="B617" s="28">
        <v>2017</v>
      </c>
      <c r="C617" s="178" t="s">
        <v>70</v>
      </c>
      <c r="D617" s="27">
        <v>559</v>
      </c>
      <c r="E617" s="27">
        <v>4880</v>
      </c>
      <c r="F617" s="27">
        <v>11</v>
      </c>
      <c r="G617">
        <v>559</v>
      </c>
      <c r="H617">
        <v>4880</v>
      </c>
      <c r="I617">
        <v>11</v>
      </c>
    </row>
    <row r="618" spans="1:9">
      <c r="A618" s="178" t="s">
        <v>78</v>
      </c>
      <c r="B618" s="28">
        <v>2018</v>
      </c>
      <c r="C618" s="178" t="s">
        <v>70</v>
      </c>
      <c r="D618" s="27">
        <v>559</v>
      </c>
      <c r="E618" s="27" t="s">
        <v>12</v>
      </c>
      <c r="F618" s="27">
        <v>12</v>
      </c>
      <c r="G618">
        <v>559</v>
      </c>
      <c r="H618">
        <v>5360</v>
      </c>
      <c r="I618">
        <v>12</v>
      </c>
    </row>
    <row r="619" spans="1:9">
      <c r="A619" s="178" t="s">
        <v>78</v>
      </c>
      <c r="B619" s="28">
        <v>2019</v>
      </c>
      <c r="C619" s="178" t="s">
        <v>70</v>
      </c>
      <c r="D619" s="27">
        <v>537</v>
      </c>
      <c r="E619" s="27" t="s">
        <v>12</v>
      </c>
      <c r="F619" s="27">
        <v>12</v>
      </c>
      <c r="G619">
        <v>537</v>
      </c>
      <c r="H619">
        <v>5840</v>
      </c>
      <c r="I619">
        <v>12</v>
      </c>
    </row>
    <row r="620" spans="1:9">
      <c r="A620" s="178" t="s">
        <v>78</v>
      </c>
      <c r="B620" s="28">
        <v>2020</v>
      </c>
      <c r="C620" s="178" t="s">
        <v>70</v>
      </c>
      <c r="D620" s="27">
        <v>567</v>
      </c>
      <c r="E620" s="27" t="s">
        <v>12</v>
      </c>
      <c r="F620" s="27" t="s">
        <v>12</v>
      </c>
      <c r="G620">
        <v>567</v>
      </c>
      <c r="H620">
        <v>6320</v>
      </c>
      <c r="I620">
        <v>12</v>
      </c>
    </row>
    <row r="621" spans="1:9">
      <c r="A621" s="176" t="s">
        <v>78</v>
      </c>
      <c r="B621" s="9">
        <v>2021</v>
      </c>
      <c r="C621" s="177" t="s">
        <v>70</v>
      </c>
      <c r="D621" s="7">
        <v>567</v>
      </c>
      <c r="E621" s="7" t="s">
        <v>12</v>
      </c>
      <c r="F621" s="7" t="s">
        <v>12</v>
      </c>
      <c r="G621">
        <v>567</v>
      </c>
      <c r="H621">
        <v>6800</v>
      </c>
      <c r="I621">
        <v>12</v>
      </c>
    </row>
    <row r="622" spans="1:9">
      <c r="A622" s="179" t="s">
        <v>79</v>
      </c>
      <c r="B622" s="53">
        <v>2012</v>
      </c>
      <c r="C622" s="179" t="s">
        <v>70</v>
      </c>
      <c r="D622" s="52" t="s">
        <v>12</v>
      </c>
      <c r="E622" s="52" t="s">
        <v>12</v>
      </c>
      <c r="F622" s="52">
        <v>25</v>
      </c>
      <c r="G622">
        <v>-91</v>
      </c>
      <c r="H622">
        <v>4650</v>
      </c>
      <c r="I622">
        <v>25</v>
      </c>
    </row>
    <row r="623" spans="1:9">
      <c r="A623" s="179" t="s">
        <v>79</v>
      </c>
      <c r="B623" s="53">
        <v>2013</v>
      </c>
      <c r="C623" s="179" t="s">
        <v>70</v>
      </c>
      <c r="D623" s="52" t="s">
        <v>12</v>
      </c>
      <c r="E623" s="52">
        <v>4520</v>
      </c>
      <c r="F623" s="52">
        <v>28</v>
      </c>
      <c r="G623">
        <v>-78</v>
      </c>
      <c r="H623">
        <v>4520</v>
      </c>
      <c r="I623">
        <v>28</v>
      </c>
    </row>
    <row r="624" spans="1:9">
      <c r="A624" s="179" t="s">
        <v>79</v>
      </c>
      <c r="B624" s="53">
        <v>2014</v>
      </c>
      <c r="C624" s="179" t="s">
        <v>70</v>
      </c>
      <c r="D624" s="52" t="s">
        <v>12</v>
      </c>
      <c r="E624" s="52">
        <v>4390</v>
      </c>
      <c r="F624" s="52">
        <v>30</v>
      </c>
      <c r="G624">
        <v>-65</v>
      </c>
      <c r="H624">
        <v>4390</v>
      </c>
      <c r="I624">
        <v>30</v>
      </c>
    </row>
    <row r="625" spans="1:9">
      <c r="A625" s="179" t="s">
        <v>79</v>
      </c>
      <c r="B625" s="53">
        <v>2015</v>
      </c>
      <c r="C625" s="179" t="s">
        <v>70</v>
      </c>
      <c r="D625" s="52" t="s">
        <v>12</v>
      </c>
      <c r="E625" s="52">
        <v>4910</v>
      </c>
      <c r="F625" s="52">
        <v>32</v>
      </c>
      <c r="G625">
        <v>-52</v>
      </c>
      <c r="H625">
        <v>4910</v>
      </c>
      <c r="I625">
        <v>32</v>
      </c>
    </row>
    <row r="626" spans="1:9">
      <c r="A626" s="179" t="s">
        <v>79</v>
      </c>
      <c r="B626" s="53">
        <v>2016</v>
      </c>
      <c r="C626" s="179" t="s">
        <v>70</v>
      </c>
      <c r="D626" s="52" t="s">
        <v>12</v>
      </c>
      <c r="E626" s="52">
        <v>5260</v>
      </c>
      <c r="F626" s="52">
        <v>25</v>
      </c>
      <c r="G626">
        <v>-39</v>
      </c>
      <c r="H626">
        <v>5260</v>
      </c>
      <c r="I626">
        <v>25</v>
      </c>
    </row>
    <row r="627" spans="1:9">
      <c r="A627" s="179" t="s">
        <v>79</v>
      </c>
      <c r="B627" s="53">
        <v>2017</v>
      </c>
      <c r="C627" s="179" t="s">
        <v>70</v>
      </c>
      <c r="D627" s="52" t="s">
        <v>12</v>
      </c>
      <c r="E627" s="52">
        <v>6710</v>
      </c>
      <c r="F627" s="52">
        <v>26</v>
      </c>
      <c r="G627">
        <v>-26</v>
      </c>
      <c r="H627">
        <v>6710</v>
      </c>
      <c r="I627">
        <v>26</v>
      </c>
    </row>
    <row r="628" spans="1:9">
      <c r="A628" s="179" t="s">
        <v>79</v>
      </c>
      <c r="B628" s="53">
        <v>2018</v>
      </c>
      <c r="C628" s="179" t="s">
        <v>70</v>
      </c>
      <c r="D628" s="52" t="s">
        <v>12</v>
      </c>
      <c r="E628" s="52" t="s">
        <v>12</v>
      </c>
      <c r="F628" s="52">
        <v>26</v>
      </c>
      <c r="G628">
        <v>-13</v>
      </c>
      <c r="H628">
        <v>8160</v>
      </c>
      <c r="I628">
        <v>26</v>
      </c>
    </row>
    <row r="629" spans="1:9">
      <c r="A629" s="179" t="s">
        <v>79</v>
      </c>
      <c r="B629" s="53">
        <v>2019</v>
      </c>
      <c r="C629" s="179" t="s">
        <v>70</v>
      </c>
      <c r="D629" s="52" t="s">
        <v>12</v>
      </c>
      <c r="E629" s="52" t="s">
        <v>12</v>
      </c>
      <c r="F629" s="52">
        <v>26</v>
      </c>
      <c r="G629">
        <v>0</v>
      </c>
      <c r="H629">
        <v>9610</v>
      </c>
      <c r="I629">
        <v>26</v>
      </c>
    </row>
    <row r="630" spans="1:9">
      <c r="A630" s="179" t="s">
        <v>79</v>
      </c>
      <c r="B630" s="53">
        <v>2020</v>
      </c>
      <c r="C630" s="179" t="s">
        <v>70</v>
      </c>
      <c r="D630" s="52">
        <v>13</v>
      </c>
      <c r="E630" s="52" t="s">
        <v>12</v>
      </c>
      <c r="F630" s="52" t="s">
        <v>12</v>
      </c>
      <c r="G630">
        <v>13</v>
      </c>
      <c r="H630">
        <v>11060</v>
      </c>
      <c r="I630">
        <v>26</v>
      </c>
    </row>
    <row r="631" spans="1:9">
      <c r="A631" s="176" t="s">
        <v>79</v>
      </c>
      <c r="B631" s="9">
        <v>2021</v>
      </c>
      <c r="C631" s="177" t="s">
        <v>70</v>
      </c>
      <c r="D631" s="7">
        <v>26</v>
      </c>
      <c r="E631" s="7" t="s">
        <v>12</v>
      </c>
      <c r="F631" s="7" t="s">
        <v>12</v>
      </c>
      <c r="G631">
        <v>26</v>
      </c>
      <c r="H631">
        <v>12510</v>
      </c>
      <c r="I631">
        <v>26</v>
      </c>
    </row>
    <row r="632" spans="1:9">
      <c r="A632" s="183" t="s">
        <v>80</v>
      </c>
      <c r="B632" s="46">
        <v>2012</v>
      </c>
      <c r="C632" s="183" t="s">
        <v>70</v>
      </c>
      <c r="D632" s="45" t="s">
        <v>12</v>
      </c>
      <c r="E632" s="45" t="s">
        <v>12</v>
      </c>
      <c r="F632" s="45">
        <v>24</v>
      </c>
      <c r="G632">
        <v>282</v>
      </c>
      <c r="H632">
        <v>2206</v>
      </c>
      <c r="I632">
        <v>24</v>
      </c>
    </row>
    <row r="633" spans="1:9">
      <c r="A633" s="183" t="s">
        <v>80</v>
      </c>
      <c r="B633" s="46">
        <v>2013</v>
      </c>
      <c r="C633" s="183" t="s">
        <v>70</v>
      </c>
      <c r="D633" s="45">
        <v>287</v>
      </c>
      <c r="E633" s="45">
        <v>1813</v>
      </c>
      <c r="F633" s="45">
        <v>26</v>
      </c>
      <c r="G633">
        <v>287</v>
      </c>
      <c r="H633">
        <v>1813</v>
      </c>
      <c r="I633">
        <v>26</v>
      </c>
    </row>
    <row r="634" spans="1:9">
      <c r="A634" s="183" t="s">
        <v>80</v>
      </c>
      <c r="B634" s="46">
        <v>2014</v>
      </c>
      <c r="C634" s="183" t="s">
        <v>70</v>
      </c>
      <c r="D634" s="45">
        <v>292</v>
      </c>
      <c r="E634" s="45">
        <v>1420</v>
      </c>
      <c r="F634" s="45">
        <v>27</v>
      </c>
      <c r="G634">
        <v>292</v>
      </c>
      <c r="H634">
        <v>1420</v>
      </c>
      <c r="I634">
        <v>27</v>
      </c>
    </row>
    <row r="635" spans="1:9">
      <c r="A635" s="183" t="s">
        <v>80</v>
      </c>
      <c r="B635" s="46">
        <v>2015</v>
      </c>
      <c r="C635" s="183" t="s">
        <v>70</v>
      </c>
      <c r="D635" s="45">
        <v>298</v>
      </c>
      <c r="E635" s="45">
        <v>1420</v>
      </c>
      <c r="F635" s="45">
        <v>28</v>
      </c>
      <c r="G635">
        <v>298</v>
      </c>
      <c r="H635">
        <v>1420</v>
      </c>
      <c r="I635">
        <v>28</v>
      </c>
    </row>
    <row r="636" spans="1:9">
      <c r="A636" s="183" t="s">
        <v>80</v>
      </c>
      <c r="B636" s="46">
        <v>2016</v>
      </c>
      <c r="C636" s="183" t="s">
        <v>70</v>
      </c>
      <c r="D636" s="45">
        <v>250</v>
      </c>
      <c r="E636" s="45">
        <v>1420</v>
      </c>
      <c r="F636" s="45">
        <v>17</v>
      </c>
      <c r="G636">
        <v>250</v>
      </c>
      <c r="H636">
        <v>1420</v>
      </c>
      <c r="I636">
        <v>17</v>
      </c>
    </row>
    <row r="637" spans="1:9">
      <c r="A637" s="183" t="s">
        <v>80</v>
      </c>
      <c r="B637" s="46">
        <v>2017</v>
      </c>
      <c r="C637" s="183" t="s">
        <v>70</v>
      </c>
      <c r="D637" s="45">
        <v>298</v>
      </c>
      <c r="E637" s="45">
        <v>2860</v>
      </c>
      <c r="F637" s="45">
        <v>18</v>
      </c>
      <c r="G637">
        <v>298</v>
      </c>
      <c r="H637">
        <v>2860</v>
      </c>
      <c r="I637">
        <v>18</v>
      </c>
    </row>
    <row r="638" spans="1:9">
      <c r="A638" s="183" t="s">
        <v>80</v>
      </c>
      <c r="B638" s="46">
        <v>2018</v>
      </c>
      <c r="C638" s="183" t="s">
        <v>70</v>
      </c>
      <c r="D638" s="45" t="s">
        <v>12</v>
      </c>
      <c r="E638" s="45" t="s">
        <v>12</v>
      </c>
      <c r="F638" s="45">
        <v>18</v>
      </c>
      <c r="G638">
        <v>330.5</v>
      </c>
      <c r="H638">
        <v>4300</v>
      </c>
      <c r="I638">
        <v>18</v>
      </c>
    </row>
    <row r="639" spans="1:9">
      <c r="A639" s="183" t="s">
        <v>80</v>
      </c>
      <c r="B639" s="46">
        <v>2019</v>
      </c>
      <c r="C639" s="183" t="s">
        <v>70</v>
      </c>
      <c r="D639" s="45">
        <v>363</v>
      </c>
      <c r="E639" s="45" t="s">
        <v>12</v>
      </c>
      <c r="F639" s="45">
        <v>18</v>
      </c>
      <c r="G639">
        <v>363</v>
      </c>
      <c r="H639">
        <v>5740</v>
      </c>
      <c r="I639">
        <v>18</v>
      </c>
    </row>
    <row r="640" spans="1:9">
      <c r="A640" s="183" t="s">
        <v>80</v>
      </c>
      <c r="B640" s="46">
        <v>2020</v>
      </c>
      <c r="C640" s="183" t="s">
        <v>70</v>
      </c>
      <c r="D640" s="45">
        <v>367</v>
      </c>
      <c r="E640" s="45" t="s">
        <v>12</v>
      </c>
      <c r="F640" s="45" t="s">
        <v>12</v>
      </c>
      <c r="G640">
        <v>367</v>
      </c>
      <c r="H640">
        <v>7180</v>
      </c>
      <c r="I640">
        <v>18</v>
      </c>
    </row>
    <row r="641" spans="1:9">
      <c r="A641" s="176" t="s">
        <v>80</v>
      </c>
      <c r="B641" s="9">
        <v>2021</v>
      </c>
      <c r="C641" s="177" t="s">
        <v>70</v>
      </c>
      <c r="D641" s="7">
        <v>366</v>
      </c>
      <c r="E641" s="7" t="s">
        <v>12</v>
      </c>
      <c r="F641" s="7" t="s">
        <v>12</v>
      </c>
      <c r="G641">
        <v>366</v>
      </c>
      <c r="H641">
        <v>8620</v>
      </c>
      <c r="I641">
        <v>18</v>
      </c>
    </row>
    <row r="642" spans="1:9">
      <c r="A642" s="179" t="s">
        <v>81</v>
      </c>
      <c r="B642" s="53">
        <v>2012</v>
      </c>
      <c r="C642" s="179" t="s">
        <v>70</v>
      </c>
      <c r="D642" s="52" t="s">
        <v>12</v>
      </c>
      <c r="E642" s="52" t="s">
        <v>12</v>
      </c>
      <c r="F642" s="52">
        <v>5</v>
      </c>
      <c r="G642">
        <v>-2</v>
      </c>
      <c r="H642">
        <v>6106</v>
      </c>
      <c r="I642">
        <v>5</v>
      </c>
    </row>
    <row r="643" spans="1:9">
      <c r="A643" s="179" t="s">
        <v>81</v>
      </c>
      <c r="B643" s="53">
        <v>2013</v>
      </c>
      <c r="C643" s="179" t="s">
        <v>70</v>
      </c>
      <c r="D643" s="52">
        <v>1</v>
      </c>
      <c r="E643" s="52">
        <v>6003</v>
      </c>
      <c r="F643" s="52">
        <v>7</v>
      </c>
      <c r="G643">
        <v>1</v>
      </c>
      <c r="H643">
        <v>6003</v>
      </c>
      <c r="I643">
        <v>7</v>
      </c>
    </row>
    <row r="644" spans="1:9">
      <c r="A644" s="179" t="s">
        <v>81</v>
      </c>
      <c r="B644" s="53">
        <v>2014</v>
      </c>
      <c r="C644" s="179" t="s">
        <v>70</v>
      </c>
      <c r="D644" s="52">
        <v>4</v>
      </c>
      <c r="E644" s="52">
        <v>5900</v>
      </c>
      <c r="F644" s="52">
        <v>8</v>
      </c>
      <c r="G644">
        <v>4</v>
      </c>
      <c r="H644">
        <v>5900</v>
      </c>
      <c r="I644">
        <v>8</v>
      </c>
    </row>
    <row r="645" spans="1:9">
      <c r="A645" s="179" t="s">
        <v>81</v>
      </c>
      <c r="B645" s="53">
        <v>2015</v>
      </c>
      <c r="C645" s="179" t="s">
        <v>70</v>
      </c>
      <c r="D645" s="52">
        <v>4</v>
      </c>
      <c r="E645" s="52">
        <v>7100</v>
      </c>
      <c r="F645" s="52">
        <v>8</v>
      </c>
      <c r="G645">
        <v>4</v>
      </c>
      <c r="H645">
        <v>7100</v>
      </c>
      <c r="I645">
        <v>8</v>
      </c>
    </row>
    <row r="646" spans="1:9">
      <c r="A646" s="179" t="s">
        <v>81</v>
      </c>
      <c r="B646" s="53">
        <v>2016</v>
      </c>
      <c r="C646" s="179" t="s">
        <v>70</v>
      </c>
      <c r="D646" s="52">
        <v>5</v>
      </c>
      <c r="E646" s="52">
        <v>7800</v>
      </c>
      <c r="F646" s="52">
        <v>7</v>
      </c>
      <c r="G646">
        <v>5</v>
      </c>
      <c r="H646">
        <v>7800</v>
      </c>
      <c r="I646">
        <v>7</v>
      </c>
    </row>
    <row r="647" spans="1:9">
      <c r="A647" s="179" t="s">
        <v>81</v>
      </c>
      <c r="B647" s="53">
        <v>2017</v>
      </c>
      <c r="C647" s="179" t="s">
        <v>70</v>
      </c>
      <c r="D647" s="52">
        <v>5</v>
      </c>
      <c r="E647" s="52">
        <v>6930</v>
      </c>
      <c r="F647" s="52">
        <v>7</v>
      </c>
      <c r="G647">
        <v>5</v>
      </c>
      <c r="H647">
        <v>6930</v>
      </c>
      <c r="I647">
        <v>7</v>
      </c>
    </row>
    <row r="648" spans="1:9">
      <c r="A648" s="179" t="s">
        <v>81</v>
      </c>
      <c r="B648" s="53">
        <v>2018</v>
      </c>
      <c r="C648" s="179" t="s">
        <v>70</v>
      </c>
      <c r="D648" s="52">
        <v>61</v>
      </c>
      <c r="E648" s="52" t="s">
        <v>12</v>
      </c>
      <c r="F648" s="52">
        <v>8</v>
      </c>
      <c r="G648">
        <v>61</v>
      </c>
      <c r="H648">
        <v>6060</v>
      </c>
      <c r="I648">
        <v>8</v>
      </c>
    </row>
    <row r="649" spans="1:9">
      <c r="A649" s="179" t="s">
        <v>81</v>
      </c>
      <c r="B649" s="53">
        <v>2019</v>
      </c>
      <c r="C649" s="179" t="s">
        <v>70</v>
      </c>
      <c r="D649" s="52">
        <v>14</v>
      </c>
      <c r="E649" s="52" t="s">
        <v>12</v>
      </c>
      <c r="F649" s="52">
        <v>8</v>
      </c>
      <c r="G649">
        <v>14</v>
      </c>
      <c r="H649">
        <v>5190</v>
      </c>
      <c r="I649">
        <v>8</v>
      </c>
    </row>
    <row r="650" spans="1:9">
      <c r="A650" s="179" t="s">
        <v>81</v>
      </c>
      <c r="B650" s="53">
        <v>2020</v>
      </c>
      <c r="C650" s="179" t="s">
        <v>70</v>
      </c>
      <c r="D650" s="52">
        <v>16</v>
      </c>
      <c r="E650" s="52" t="s">
        <v>12</v>
      </c>
      <c r="F650" s="52" t="s">
        <v>12</v>
      </c>
      <c r="G650">
        <v>16</v>
      </c>
      <c r="H650">
        <v>4320</v>
      </c>
      <c r="I650">
        <v>8</v>
      </c>
    </row>
    <row r="651" spans="1:9">
      <c r="A651" s="176" t="s">
        <v>81</v>
      </c>
      <c r="B651" s="9">
        <v>2021</v>
      </c>
      <c r="C651" s="177" t="s">
        <v>70</v>
      </c>
      <c r="D651" s="7">
        <v>15</v>
      </c>
      <c r="E651" s="7" t="s">
        <v>12</v>
      </c>
      <c r="F651" s="7" t="s">
        <v>12</v>
      </c>
      <c r="G651">
        <v>15</v>
      </c>
      <c r="H651">
        <v>3450</v>
      </c>
      <c r="I651">
        <v>8</v>
      </c>
    </row>
    <row r="652" spans="1:9">
      <c r="A652" s="180" t="s">
        <v>82</v>
      </c>
      <c r="B652" s="6">
        <v>2012</v>
      </c>
      <c r="C652" s="180" t="s">
        <v>70</v>
      </c>
      <c r="D652" s="5" t="s">
        <v>12</v>
      </c>
      <c r="E652" s="5" t="s">
        <v>12</v>
      </c>
      <c r="F652" s="5">
        <v>24</v>
      </c>
      <c r="G652">
        <v>109</v>
      </c>
      <c r="H652">
        <v>303</v>
      </c>
      <c r="I652">
        <v>24</v>
      </c>
    </row>
    <row r="653" spans="1:9">
      <c r="A653" s="180" t="s">
        <v>82</v>
      </c>
      <c r="B653" s="6">
        <v>2013</v>
      </c>
      <c r="C653" s="180" t="s">
        <v>70</v>
      </c>
      <c r="D653" s="5">
        <v>131</v>
      </c>
      <c r="E653" s="5">
        <v>456</v>
      </c>
      <c r="F653" s="5">
        <v>26</v>
      </c>
      <c r="G653">
        <v>131</v>
      </c>
      <c r="H653">
        <v>456</v>
      </c>
      <c r="I653">
        <v>26</v>
      </c>
    </row>
    <row r="654" spans="1:9">
      <c r="A654" s="180" t="s">
        <v>82</v>
      </c>
      <c r="B654" s="6">
        <v>2014</v>
      </c>
      <c r="C654" s="180" t="s">
        <v>70</v>
      </c>
      <c r="D654" s="5">
        <v>153</v>
      </c>
      <c r="E654" s="5">
        <v>609</v>
      </c>
      <c r="F654" s="5">
        <v>27</v>
      </c>
      <c r="G654">
        <v>153</v>
      </c>
      <c r="H654">
        <v>609</v>
      </c>
      <c r="I654">
        <v>27</v>
      </c>
    </row>
    <row r="655" spans="1:9">
      <c r="A655" s="180" t="s">
        <v>82</v>
      </c>
      <c r="B655" s="6">
        <v>2015</v>
      </c>
      <c r="C655" s="180" t="s">
        <v>70</v>
      </c>
      <c r="D655" s="5">
        <v>113</v>
      </c>
      <c r="E655" s="5">
        <v>652</v>
      </c>
      <c r="F655" s="5">
        <v>27</v>
      </c>
      <c r="G655">
        <v>113</v>
      </c>
      <c r="H655">
        <v>652</v>
      </c>
      <c r="I655">
        <v>27</v>
      </c>
    </row>
    <row r="656" spans="1:9">
      <c r="A656" s="180" t="s">
        <v>82</v>
      </c>
      <c r="B656" s="6">
        <v>2016</v>
      </c>
      <c r="C656" s="180" t="s">
        <v>70</v>
      </c>
      <c r="D656" s="5">
        <v>139</v>
      </c>
      <c r="E656" s="5">
        <v>749</v>
      </c>
      <c r="F656" s="5">
        <v>17</v>
      </c>
      <c r="G656">
        <v>139</v>
      </c>
      <c r="H656">
        <v>749</v>
      </c>
      <c r="I656">
        <v>17</v>
      </c>
    </row>
    <row r="657" spans="1:9">
      <c r="A657" s="180" t="s">
        <v>82</v>
      </c>
      <c r="B657" s="6">
        <v>2017</v>
      </c>
      <c r="C657" s="180" t="s">
        <v>70</v>
      </c>
      <c r="D657" s="5">
        <v>95</v>
      </c>
      <c r="E657" s="5">
        <v>607</v>
      </c>
      <c r="F657" s="5">
        <v>17</v>
      </c>
      <c r="G657">
        <v>95</v>
      </c>
      <c r="H657">
        <v>607</v>
      </c>
      <c r="I657">
        <v>17</v>
      </c>
    </row>
    <row r="658" spans="1:9">
      <c r="A658" s="180" t="s">
        <v>82</v>
      </c>
      <c r="B658" s="6">
        <v>2018</v>
      </c>
      <c r="C658" s="180" t="s">
        <v>70</v>
      </c>
      <c r="D658" s="5">
        <v>2115</v>
      </c>
      <c r="E658" s="5" t="s">
        <v>12</v>
      </c>
      <c r="F658" s="5">
        <v>18</v>
      </c>
      <c r="G658">
        <v>2115</v>
      </c>
      <c r="H658">
        <v>465</v>
      </c>
      <c r="I658">
        <v>18</v>
      </c>
    </row>
    <row r="659" spans="1:9">
      <c r="A659" s="180" t="s">
        <v>82</v>
      </c>
      <c r="B659" s="6">
        <v>2019</v>
      </c>
      <c r="C659" s="180" t="s">
        <v>70</v>
      </c>
      <c r="D659" s="5">
        <v>305</v>
      </c>
      <c r="E659" s="5" t="s">
        <v>12</v>
      </c>
      <c r="F659" s="5">
        <v>18</v>
      </c>
      <c r="G659">
        <v>305</v>
      </c>
      <c r="H659">
        <v>323</v>
      </c>
      <c r="I659">
        <v>18</v>
      </c>
    </row>
    <row r="660" spans="1:9">
      <c r="A660" s="180" t="s">
        <v>82</v>
      </c>
      <c r="B660" s="6">
        <v>2020</v>
      </c>
      <c r="C660" s="180" t="s">
        <v>70</v>
      </c>
      <c r="D660" s="5">
        <v>290</v>
      </c>
      <c r="E660" s="5" t="s">
        <v>12</v>
      </c>
      <c r="F660" s="5" t="s">
        <v>12</v>
      </c>
      <c r="G660">
        <v>290</v>
      </c>
      <c r="H660">
        <v>181</v>
      </c>
      <c r="I660">
        <v>18</v>
      </c>
    </row>
    <row r="661" spans="1:9">
      <c r="A661" s="176" t="s">
        <v>82</v>
      </c>
      <c r="B661" s="9">
        <v>2021</v>
      </c>
      <c r="C661" s="177" t="s">
        <v>70</v>
      </c>
      <c r="D661" s="7">
        <v>346</v>
      </c>
      <c r="E661" s="7" t="s">
        <v>12</v>
      </c>
      <c r="F661" s="7" t="s">
        <v>12</v>
      </c>
      <c r="G661">
        <v>346</v>
      </c>
      <c r="H661">
        <v>39</v>
      </c>
      <c r="I661">
        <v>18</v>
      </c>
    </row>
    <row r="662" spans="1:9">
      <c r="A662" s="176" t="s">
        <v>83</v>
      </c>
      <c r="B662" s="44">
        <v>2012</v>
      </c>
      <c r="C662" s="182" t="s">
        <v>84</v>
      </c>
      <c r="D662" s="7" t="s">
        <v>12</v>
      </c>
      <c r="E662" s="7" t="s">
        <v>12</v>
      </c>
      <c r="F662" s="7">
        <v>12</v>
      </c>
      <c r="I662">
        <v>12</v>
      </c>
    </row>
    <row r="663" spans="1:9">
      <c r="A663" s="176" t="s">
        <v>83</v>
      </c>
      <c r="B663" s="44">
        <v>2013</v>
      </c>
      <c r="C663" s="182" t="s">
        <v>84</v>
      </c>
      <c r="D663" s="7" t="s">
        <v>12</v>
      </c>
      <c r="E663" s="7" t="s">
        <v>12</v>
      </c>
      <c r="F663" s="7">
        <v>14</v>
      </c>
      <c r="I663">
        <v>14</v>
      </c>
    </row>
    <row r="664" spans="1:9">
      <c r="A664" s="176" t="s">
        <v>83</v>
      </c>
      <c r="B664" s="44">
        <v>2014</v>
      </c>
      <c r="C664" s="182" t="s">
        <v>84</v>
      </c>
      <c r="D664" s="7" t="s">
        <v>12</v>
      </c>
      <c r="E664" s="7" t="s">
        <v>12</v>
      </c>
      <c r="F664" s="7">
        <v>15</v>
      </c>
      <c r="I664">
        <v>15</v>
      </c>
    </row>
    <row r="665" spans="1:9">
      <c r="A665" s="176" t="s">
        <v>83</v>
      </c>
      <c r="B665" s="44">
        <v>2015</v>
      </c>
      <c r="C665" s="182" t="s">
        <v>84</v>
      </c>
      <c r="D665" s="7" t="s">
        <v>12</v>
      </c>
      <c r="E665" s="7" t="s">
        <v>12</v>
      </c>
      <c r="F665" s="7">
        <v>17</v>
      </c>
      <c r="I665">
        <v>17</v>
      </c>
    </row>
    <row r="666" spans="1:9">
      <c r="A666" s="176" t="s">
        <v>83</v>
      </c>
      <c r="B666" s="44">
        <v>2016</v>
      </c>
      <c r="C666" s="182" t="s">
        <v>84</v>
      </c>
      <c r="D666" s="7" t="s">
        <v>12</v>
      </c>
      <c r="E666" s="7" t="s">
        <v>12</v>
      </c>
      <c r="F666" s="7">
        <v>17</v>
      </c>
      <c r="I666">
        <v>17</v>
      </c>
    </row>
    <row r="667" spans="1:9">
      <c r="A667" s="176" t="s">
        <v>83</v>
      </c>
      <c r="B667" s="44">
        <v>2017</v>
      </c>
      <c r="C667" s="182" t="s">
        <v>84</v>
      </c>
      <c r="D667" s="7" t="s">
        <v>12</v>
      </c>
      <c r="E667" s="7" t="s">
        <v>12</v>
      </c>
      <c r="F667" s="7">
        <v>18</v>
      </c>
      <c r="I667">
        <v>18</v>
      </c>
    </row>
    <row r="668" spans="1:9">
      <c r="A668" s="176" t="s">
        <v>83</v>
      </c>
      <c r="B668" s="44">
        <v>2018</v>
      </c>
      <c r="C668" s="182" t="s">
        <v>84</v>
      </c>
      <c r="D668" s="7" t="s">
        <v>12</v>
      </c>
      <c r="E668" s="7" t="s">
        <v>12</v>
      </c>
      <c r="F668" s="7">
        <v>18</v>
      </c>
      <c r="I668">
        <v>18</v>
      </c>
    </row>
    <row r="669" spans="1:9">
      <c r="A669" s="176" t="s">
        <v>83</v>
      </c>
      <c r="B669" s="44">
        <v>2019</v>
      </c>
      <c r="C669" s="182" t="s">
        <v>84</v>
      </c>
      <c r="D669" s="7" t="s">
        <v>12</v>
      </c>
      <c r="E669" s="7" t="s">
        <v>12</v>
      </c>
      <c r="F669" s="7">
        <v>19</v>
      </c>
      <c r="I669">
        <v>19</v>
      </c>
    </row>
    <row r="670" spans="1:9">
      <c r="A670" s="176" t="s">
        <v>83</v>
      </c>
      <c r="B670" s="44">
        <v>2020</v>
      </c>
      <c r="C670" s="182" t="s">
        <v>84</v>
      </c>
      <c r="D670" s="7" t="s">
        <v>12</v>
      </c>
      <c r="E670" s="7" t="s">
        <v>12</v>
      </c>
      <c r="F670" s="7" t="s">
        <v>12</v>
      </c>
      <c r="I670">
        <v>20</v>
      </c>
    </row>
    <row r="671" spans="1:9">
      <c r="A671" s="176" t="s">
        <v>83</v>
      </c>
      <c r="B671" s="9">
        <v>2021</v>
      </c>
      <c r="C671" s="182" t="s">
        <v>84</v>
      </c>
      <c r="D671" s="7" t="s">
        <v>12</v>
      </c>
      <c r="E671" s="7" t="s">
        <v>12</v>
      </c>
      <c r="F671" s="7" t="s">
        <v>12</v>
      </c>
      <c r="I671">
        <v>21</v>
      </c>
    </row>
    <row r="672" spans="1:9">
      <c r="A672" s="186" t="s">
        <v>85</v>
      </c>
      <c r="B672" s="44">
        <v>2012</v>
      </c>
      <c r="C672" s="186" t="s">
        <v>84</v>
      </c>
      <c r="D672" s="43" t="s">
        <v>12</v>
      </c>
      <c r="E672" s="43" t="s">
        <v>12</v>
      </c>
      <c r="F672" s="43">
        <v>18</v>
      </c>
      <c r="G672">
        <v>488</v>
      </c>
      <c r="H672">
        <v>16220</v>
      </c>
      <c r="I672">
        <v>18</v>
      </c>
    </row>
    <row r="673" spans="1:9">
      <c r="A673" s="186" t="s">
        <v>85</v>
      </c>
      <c r="B673" s="44">
        <v>2013</v>
      </c>
      <c r="C673" s="186" t="s">
        <v>84</v>
      </c>
      <c r="D673" s="43">
        <v>479</v>
      </c>
      <c r="E673" s="43">
        <v>16250</v>
      </c>
      <c r="F673" s="43">
        <v>20</v>
      </c>
      <c r="G673">
        <v>479</v>
      </c>
      <c r="H673">
        <v>16250</v>
      </c>
      <c r="I673">
        <v>20</v>
      </c>
    </row>
    <row r="674" spans="1:9">
      <c r="A674" s="186" t="s">
        <v>85</v>
      </c>
      <c r="B674" s="44">
        <v>2014</v>
      </c>
      <c r="C674" s="186" t="s">
        <v>84</v>
      </c>
      <c r="D674" s="43">
        <v>470</v>
      </c>
      <c r="E674" s="43">
        <v>16280</v>
      </c>
      <c r="F674" s="43">
        <v>22</v>
      </c>
      <c r="G674">
        <v>470</v>
      </c>
      <c r="H674">
        <v>16280</v>
      </c>
      <c r="I674">
        <v>22</v>
      </c>
    </row>
    <row r="675" spans="1:9">
      <c r="A675" s="186" t="s">
        <v>85</v>
      </c>
      <c r="B675" s="44">
        <v>2015</v>
      </c>
      <c r="C675" s="186" t="s">
        <v>84</v>
      </c>
      <c r="D675" s="43">
        <v>487</v>
      </c>
      <c r="E675" s="43">
        <v>23300</v>
      </c>
      <c r="F675" s="43">
        <v>22</v>
      </c>
      <c r="G675">
        <v>487</v>
      </c>
      <c r="H675">
        <v>23300</v>
      </c>
      <c r="I675">
        <v>22</v>
      </c>
    </row>
    <row r="676" spans="1:9">
      <c r="A676" s="186" t="s">
        <v>85</v>
      </c>
      <c r="B676" s="44">
        <v>2016</v>
      </c>
      <c r="C676" s="186" t="s">
        <v>84</v>
      </c>
      <c r="D676" s="43">
        <v>497</v>
      </c>
      <c r="E676" s="43">
        <v>23900</v>
      </c>
      <c r="F676" s="43">
        <v>21</v>
      </c>
      <c r="G676">
        <v>497</v>
      </c>
      <c r="H676">
        <v>23900</v>
      </c>
      <c r="I676">
        <v>21</v>
      </c>
    </row>
    <row r="677" spans="1:9">
      <c r="A677" s="186" t="s">
        <v>85</v>
      </c>
      <c r="B677" s="44">
        <v>2017</v>
      </c>
      <c r="C677" s="186" t="s">
        <v>84</v>
      </c>
      <c r="D677" s="43">
        <v>270</v>
      </c>
      <c r="E677" s="43">
        <v>25067</v>
      </c>
      <c r="F677" s="43">
        <v>23</v>
      </c>
      <c r="G677">
        <v>270</v>
      </c>
      <c r="H677">
        <v>25067</v>
      </c>
      <c r="I677">
        <v>23</v>
      </c>
    </row>
    <row r="678" spans="1:9">
      <c r="A678" s="186" t="s">
        <v>85</v>
      </c>
      <c r="B678" s="44">
        <v>2018</v>
      </c>
      <c r="C678" s="186" t="s">
        <v>84</v>
      </c>
      <c r="D678" s="43">
        <v>64</v>
      </c>
      <c r="E678" s="43" t="s">
        <v>12</v>
      </c>
      <c r="F678" s="43">
        <v>23</v>
      </c>
      <c r="G678">
        <v>64</v>
      </c>
      <c r="H678">
        <v>26234</v>
      </c>
      <c r="I678">
        <v>23</v>
      </c>
    </row>
    <row r="679" spans="1:9">
      <c r="A679" s="186" t="s">
        <v>85</v>
      </c>
      <c r="B679" s="44">
        <v>2019</v>
      </c>
      <c r="C679" s="186" t="s">
        <v>84</v>
      </c>
      <c r="D679" s="43">
        <v>70</v>
      </c>
      <c r="E679" s="43" t="s">
        <v>12</v>
      </c>
      <c r="F679" s="43">
        <v>23</v>
      </c>
      <c r="G679">
        <v>70</v>
      </c>
      <c r="H679">
        <v>27401</v>
      </c>
      <c r="I679">
        <v>23</v>
      </c>
    </row>
    <row r="680" spans="1:9">
      <c r="A680" s="186" t="s">
        <v>85</v>
      </c>
      <c r="B680" s="44">
        <v>2020</v>
      </c>
      <c r="C680" s="186" t="s">
        <v>84</v>
      </c>
      <c r="D680" s="43">
        <v>241</v>
      </c>
      <c r="E680" s="43" t="s">
        <v>12</v>
      </c>
      <c r="F680" s="43" t="s">
        <v>12</v>
      </c>
      <c r="G680">
        <v>241</v>
      </c>
      <c r="H680">
        <v>28568</v>
      </c>
      <c r="I680">
        <v>23</v>
      </c>
    </row>
    <row r="681" spans="1:9">
      <c r="A681" s="176" t="s">
        <v>85</v>
      </c>
      <c r="B681" s="9">
        <v>2021</v>
      </c>
      <c r="C681" s="177" t="s">
        <v>84</v>
      </c>
      <c r="D681" s="7">
        <v>211</v>
      </c>
      <c r="E681" s="7" t="s">
        <v>12</v>
      </c>
      <c r="F681" s="7" t="s">
        <v>12</v>
      </c>
      <c r="G681">
        <v>211</v>
      </c>
      <c r="H681">
        <v>29735</v>
      </c>
      <c r="I681">
        <v>23</v>
      </c>
    </row>
    <row r="682" spans="1:9">
      <c r="A682" s="189" t="s">
        <v>86</v>
      </c>
      <c r="B682" s="48">
        <v>2012</v>
      </c>
      <c r="C682" s="189" t="s">
        <v>84</v>
      </c>
      <c r="D682" s="47" t="s">
        <v>12</v>
      </c>
      <c r="E682" s="47" t="s">
        <v>12</v>
      </c>
      <c r="F682" s="47">
        <v>20</v>
      </c>
      <c r="G682">
        <v>270</v>
      </c>
      <c r="H682">
        <v>17972</v>
      </c>
      <c r="I682">
        <v>20</v>
      </c>
    </row>
    <row r="683" spans="1:9">
      <c r="A683" s="189" t="s">
        <v>86</v>
      </c>
      <c r="B683" s="48">
        <v>2013</v>
      </c>
      <c r="C683" s="189" t="s">
        <v>84</v>
      </c>
      <c r="D683" s="47">
        <v>316</v>
      </c>
      <c r="E683" s="47">
        <v>18320</v>
      </c>
      <c r="F683" s="47">
        <v>23</v>
      </c>
      <c r="G683">
        <v>316</v>
      </c>
      <c r="H683">
        <v>18320</v>
      </c>
      <c r="I683">
        <v>23</v>
      </c>
    </row>
    <row r="684" spans="1:9">
      <c r="A684" s="189" t="s">
        <v>86</v>
      </c>
      <c r="B684" s="48">
        <v>2014</v>
      </c>
      <c r="C684" s="189" t="s">
        <v>84</v>
      </c>
      <c r="D684" s="47">
        <v>362</v>
      </c>
      <c r="E684" s="47">
        <v>18668</v>
      </c>
      <c r="F684" s="47">
        <v>24</v>
      </c>
      <c r="G684">
        <v>362</v>
      </c>
      <c r="H684">
        <v>18668</v>
      </c>
      <c r="I684">
        <v>24</v>
      </c>
    </row>
    <row r="685" spans="1:9">
      <c r="A685" s="189" t="s">
        <v>86</v>
      </c>
      <c r="B685" s="48">
        <v>2015</v>
      </c>
      <c r="C685" s="189" t="s">
        <v>84</v>
      </c>
      <c r="D685" s="47">
        <v>363</v>
      </c>
      <c r="E685" s="47">
        <v>18835</v>
      </c>
      <c r="F685" s="47">
        <v>25</v>
      </c>
      <c r="G685">
        <v>363</v>
      </c>
      <c r="H685">
        <v>18835</v>
      </c>
      <c r="I685">
        <v>25</v>
      </c>
    </row>
    <row r="686" spans="1:9">
      <c r="A686" s="189" t="s">
        <v>86</v>
      </c>
      <c r="B686" s="48">
        <v>2016</v>
      </c>
      <c r="C686" s="189" t="s">
        <v>84</v>
      </c>
      <c r="D686" s="47">
        <v>364</v>
      </c>
      <c r="E686" s="47">
        <v>18856</v>
      </c>
      <c r="F686" s="47">
        <v>23</v>
      </c>
      <c r="G686">
        <v>364</v>
      </c>
      <c r="H686">
        <v>18856</v>
      </c>
      <c r="I686">
        <v>23</v>
      </c>
    </row>
    <row r="687" spans="1:9">
      <c r="A687" s="189" t="s">
        <v>86</v>
      </c>
      <c r="B687" s="48">
        <v>2017</v>
      </c>
      <c r="C687" s="189" t="s">
        <v>84</v>
      </c>
      <c r="D687" s="47">
        <v>393</v>
      </c>
      <c r="E687" s="47">
        <v>19045</v>
      </c>
      <c r="F687" s="47">
        <v>24</v>
      </c>
      <c r="G687">
        <v>393</v>
      </c>
      <c r="H687">
        <v>19045</v>
      </c>
      <c r="I687">
        <v>24</v>
      </c>
    </row>
    <row r="688" spans="1:9">
      <c r="A688" s="189" t="s">
        <v>86</v>
      </c>
      <c r="B688" s="48">
        <v>2018</v>
      </c>
      <c r="C688" s="189" t="s">
        <v>84</v>
      </c>
      <c r="D688" s="47">
        <v>340</v>
      </c>
      <c r="E688" s="47" t="s">
        <v>12</v>
      </c>
      <c r="F688" s="47">
        <v>25</v>
      </c>
      <c r="G688">
        <v>340</v>
      </c>
      <c r="H688">
        <v>19234</v>
      </c>
      <c r="I688">
        <v>25</v>
      </c>
    </row>
    <row r="689" spans="1:9">
      <c r="A689" s="189" t="s">
        <v>86</v>
      </c>
      <c r="B689" s="48">
        <v>2019</v>
      </c>
      <c r="C689" s="189" t="s">
        <v>84</v>
      </c>
      <c r="D689" s="47">
        <v>334</v>
      </c>
      <c r="E689" s="47" t="s">
        <v>12</v>
      </c>
      <c r="F689" s="47">
        <v>25</v>
      </c>
      <c r="G689">
        <v>334</v>
      </c>
      <c r="H689">
        <v>19423</v>
      </c>
      <c r="I689">
        <v>25</v>
      </c>
    </row>
    <row r="690" spans="1:9">
      <c r="A690" s="189" t="s">
        <v>86</v>
      </c>
      <c r="B690" s="48">
        <v>2020</v>
      </c>
      <c r="C690" s="189" t="s">
        <v>84</v>
      </c>
      <c r="D690" s="47">
        <v>335</v>
      </c>
      <c r="E690" s="47" t="s">
        <v>12</v>
      </c>
      <c r="F690" s="47" t="s">
        <v>12</v>
      </c>
      <c r="G690">
        <v>335</v>
      </c>
      <c r="H690">
        <v>19612</v>
      </c>
      <c r="I690">
        <v>25</v>
      </c>
    </row>
    <row r="691" spans="1:9">
      <c r="A691" s="176" t="s">
        <v>86</v>
      </c>
      <c r="B691" s="9">
        <v>2021</v>
      </c>
      <c r="C691" s="177" t="s">
        <v>84</v>
      </c>
      <c r="D691" s="7">
        <v>436</v>
      </c>
      <c r="E691" s="7" t="s">
        <v>12</v>
      </c>
      <c r="F691" s="7" t="s">
        <v>12</v>
      </c>
      <c r="G691">
        <v>436</v>
      </c>
      <c r="H691">
        <v>19801</v>
      </c>
      <c r="I691">
        <v>25</v>
      </c>
    </row>
    <row r="692" spans="1:9">
      <c r="A692" s="185" t="s">
        <v>87</v>
      </c>
      <c r="B692" s="19">
        <v>2012</v>
      </c>
      <c r="C692" s="185" t="s">
        <v>84</v>
      </c>
      <c r="D692" s="18" t="s">
        <v>12</v>
      </c>
      <c r="E692" s="18" t="s">
        <v>12</v>
      </c>
      <c r="F692" s="18">
        <v>19</v>
      </c>
      <c r="G692">
        <v>219</v>
      </c>
      <c r="H692">
        <v>11960</v>
      </c>
      <c r="I692">
        <v>19</v>
      </c>
    </row>
    <row r="693" spans="1:9">
      <c r="A693" s="185" t="s">
        <v>87</v>
      </c>
      <c r="B693" s="19">
        <v>2013</v>
      </c>
      <c r="C693" s="185" t="s">
        <v>84</v>
      </c>
      <c r="D693" s="18">
        <v>271</v>
      </c>
      <c r="E693" s="18">
        <v>12520</v>
      </c>
      <c r="F693" s="18">
        <v>21</v>
      </c>
      <c r="G693">
        <v>271</v>
      </c>
      <c r="H693">
        <v>12520</v>
      </c>
      <c r="I693">
        <v>21</v>
      </c>
    </row>
    <row r="694" spans="1:9">
      <c r="A694" s="185" t="s">
        <v>87</v>
      </c>
      <c r="B694" s="19">
        <v>2014</v>
      </c>
      <c r="C694" s="185" t="s">
        <v>84</v>
      </c>
      <c r="D694" s="18">
        <v>323</v>
      </c>
      <c r="E694" s="18">
        <v>13080</v>
      </c>
      <c r="F694" s="18">
        <v>22</v>
      </c>
      <c r="G694">
        <v>323</v>
      </c>
      <c r="H694">
        <v>13080</v>
      </c>
      <c r="I694">
        <v>22</v>
      </c>
    </row>
    <row r="695" spans="1:9">
      <c r="A695" s="185" t="s">
        <v>87</v>
      </c>
      <c r="B695" s="19">
        <v>2015</v>
      </c>
      <c r="C695" s="185" t="s">
        <v>84</v>
      </c>
      <c r="D695" s="18">
        <v>326</v>
      </c>
      <c r="E695" s="18">
        <v>13705</v>
      </c>
      <c r="F695" s="18">
        <v>23</v>
      </c>
      <c r="G695">
        <v>326</v>
      </c>
      <c r="H695">
        <v>13705</v>
      </c>
      <c r="I695">
        <v>23</v>
      </c>
    </row>
    <row r="696" spans="1:9">
      <c r="A696" s="185" t="s">
        <v>87</v>
      </c>
      <c r="B696" s="19">
        <v>2016</v>
      </c>
      <c r="C696" s="185" t="s">
        <v>84</v>
      </c>
      <c r="D696" s="18">
        <v>335</v>
      </c>
      <c r="E696" s="18">
        <v>22150</v>
      </c>
      <c r="F696" s="18">
        <v>20</v>
      </c>
      <c r="G696">
        <v>335</v>
      </c>
      <c r="H696">
        <v>22150</v>
      </c>
      <c r="I696">
        <v>20</v>
      </c>
    </row>
    <row r="697" spans="1:9">
      <c r="A697" s="185" t="s">
        <v>87</v>
      </c>
      <c r="B697" s="19">
        <v>2017</v>
      </c>
      <c r="C697" s="185" t="s">
        <v>84</v>
      </c>
      <c r="D697" s="18">
        <v>281</v>
      </c>
      <c r="E697" s="18">
        <v>22888</v>
      </c>
      <c r="F697" s="18">
        <v>20</v>
      </c>
      <c r="G697">
        <v>281</v>
      </c>
      <c r="H697">
        <v>22888</v>
      </c>
      <c r="I697">
        <v>20</v>
      </c>
    </row>
    <row r="698" spans="1:9">
      <c r="A698" s="185" t="s">
        <v>87</v>
      </c>
      <c r="B698" s="19">
        <v>2018</v>
      </c>
      <c r="C698" s="185" t="s">
        <v>84</v>
      </c>
      <c r="D698" s="18">
        <v>263</v>
      </c>
      <c r="E698" s="18" t="s">
        <v>12</v>
      </c>
      <c r="F698" s="18">
        <v>20</v>
      </c>
      <c r="G698">
        <v>263</v>
      </c>
      <c r="H698">
        <v>23626</v>
      </c>
      <c r="I698">
        <v>20</v>
      </c>
    </row>
    <row r="699" spans="1:9">
      <c r="A699" s="185" t="s">
        <v>87</v>
      </c>
      <c r="B699" s="19">
        <v>2019</v>
      </c>
      <c r="C699" s="185" t="s">
        <v>84</v>
      </c>
      <c r="D699" s="18">
        <v>267</v>
      </c>
      <c r="E699" s="18" t="s">
        <v>12</v>
      </c>
      <c r="F699" s="18">
        <v>22</v>
      </c>
      <c r="G699">
        <v>267</v>
      </c>
      <c r="H699">
        <v>24364</v>
      </c>
      <c r="I699">
        <v>22</v>
      </c>
    </row>
    <row r="700" spans="1:9">
      <c r="A700" s="185" t="s">
        <v>87</v>
      </c>
      <c r="B700" s="19">
        <v>2020</v>
      </c>
      <c r="C700" s="185" t="s">
        <v>84</v>
      </c>
      <c r="D700" s="18">
        <v>473</v>
      </c>
      <c r="E700" s="18" t="s">
        <v>12</v>
      </c>
      <c r="F700" s="18" t="s">
        <v>12</v>
      </c>
      <c r="G700">
        <v>473</v>
      </c>
      <c r="H700">
        <v>25102</v>
      </c>
      <c r="I700">
        <v>24</v>
      </c>
    </row>
    <row r="701" spans="1:9">
      <c r="A701" s="176" t="s">
        <v>87</v>
      </c>
      <c r="B701" s="9">
        <v>2021</v>
      </c>
      <c r="C701" s="177" t="s">
        <v>84</v>
      </c>
      <c r="D701" s="7">
        <v>487</v>
      </c>
      <c r="E701" s="7" t="s">
        <v>12</v>
      </c>
      <c r="F701" s="7" t="s">
        <v>12</v>
      </c>
      <c r="G701">
        <v>487</v>
      </c>
      <c r="H701">
        <v>25840</v>
      </c>
      <c r="I701">
        <v>26</v>
      </c>
    </row>
    <row r="702" spans="1:9">
      <c r="A702" s="178" t="s">
        <v>88</v>
      </c>
      <c r="B702" s="28">
        <v>2012</v>
      </c>
      <c r="C702" s="178" t="s">
        <v>84</v>
      </c>
      <c r="D702" s="27" t="s">
        <v>12</v>
      </c>
      <c r="E702" s="27" t="s">
        <v>12</v>
      </c>
      <c r="F702" s="27">
        <v>32</v>
      </c>
      <c r="G702">
        <v>36</v>
      </c>
      <c r="H702">
        <v>10676</v>
      </c>
      <c r="I702">
        <v>32</v>
      </c>
    </row>
    <row r="703" spans="1:9">
      <c r="A703" s="178" t="s">
        <v>88</v>
      </c>
      <c r="B703" s="28">
        <v>2013</v>
      </c>
      <c r="C703" s="178" t="s">
        <v>84</v>
      </c>
      <c r="D703" s="27">
        <v>105</v>
      </c>
      <c r="E703" s="27">
        <v>10716</v>
      </c>
      <c r="F703" s="27">
        <v>33</v>
      </c>
      <c r="G703">
        <v>105</v>
      </c>
      <c r="H703">
        <v>10716</v>
      </c>
      <c r="I703">
        <v>33</v>
      </c>
    </row>
    <row r="704" spans="1:9">
      <c r="A704" s="178" t="s">
        <v>88</v>
      </c>
      <c r="B704" s="28">
        <v>2014</v>
      </c>
      <c r="C704" s="178" t="s">
        <v>84</v>
      </c>
      <c r="D704" s="27">
        <v>174</v>
      </c>
      <c r="E704" s="27">
        <v>10756</v>
      </c>
      <c r="F704" s="27">
        <v>33</v>
      </c>
      <c r="G704">
        <v>174</v>
      </c>
      <c r="H704">
        <v>10756</v>
      </c>
      <c r="I704">
        <v>33</v>
      </c>
    </row>
    <row r="705" spans="1:9">
      <c r="A705" s="178" t="s">
        <v>88</v>
      </c>
      <c r="B705" s="28">
        <v>2015</v>
      </c>
      <c r="C705" s="178" t="s">
        <v>84</v>
      </c>
      <c r="D705" s="27">
        <v>172</v>
      </c>
      <c r="E705" s="27">
        <v>11600</v>
      </c>
      <c r="F705" s="27">
        <v>35</v>
      </c>
      <c r="G705">
        <v>172</v>
      </c>
      <c r="H705">
        <v>11600</v>
      </c>
      <c r="I705">
        <v>35</v>
      </c>
    </row>
    <row r="706" spans="1:9">
      <c r="A706" s="178" t="s">
        <v>88</v>
      </c>
      <c r="B706" s="28">
        <v>2016</v>
      </c>
      <c r="C706" s="178" t="s">
        <v>84</v>
      </c>
      <c r="D706" s="27">
        <v>194</v>
      </c>
      <c r="E706" s="27">
        <v>10334</v>
      </c>
      <c r="F706" s="27">
        <v>27</v>
      </c>
      <c r="G706">
        <v>194</v>
      </c>
      <c r="H706">
        <v>10334</v>
      </c>
      <c r="I706">
        <v>27</v>
      </c>
    </row>
    <row r="707" spans="1:9">
      <c r="A707" s="178" t="s">
        <v>88</v>
      </c>
      <c r="B707" s="28">
        <v>2017</v>
      </c>
      <c r="C707" s="178" t="s">
        <v>84</v>
      </c>
      <c r="D707" s="27">
        <v>205</v>
      </c>
      <c r="E707" s="27">
        <v>12643</v>
      </c>
      <c r="F707" s="27">
        <v>27</v>
      </c>
      <c r="G707">
        <v>205</v>
      </c>
      <c r="H707">
        <v>12643</v>
      </c>
      <c r="I707">
        <v>27</v>
      </c>
    </row>
    <row r="708" spans="1:9">
      <c r="A708" s="178" t="s">
        <v>88</v>
      </c>
      <c r="B708" s="28">
        <v>2018</v>
      </c>
      <c r="C708" s="178" t="s">
        <v>84</v>
      </c>
      <c r="D708" s="27">
        <v>208</v>
      </c>
      <c r="E708" s="27" t="s">
        <v>12</v>
      </c>
      <c r="F708" s="27">
        <v>24</v>
      </c>
      <c r="G708">
        <v>208</v>
      </c>
      <c r="H708">
        <v>14952</v>
      </c>
      <c r="I708">
        <v>24</v>
      </c>
    </row>
    <row r="709" spans="1:9">
      <c r="A709" s="178" t="s">
        <v>88</v>
      </c>
      <c r="B709" s="28">
        <v>2019</v>
      </c>
      <c r="C709" s="178" t="s">
        <v>84</v>
      </c>
      <c r="D709" s="27">
        <v>165</v>
      </c>
      <c r="E709" s="27" t="s">
        <v>12</v>
      </c>
      <c r="F709" s="27">
        <v>23</v>
      </c>
      <c r="G709">
        <v>165</v>
      </c>
      <c r="H709">
        <v>17261</v>
      </c>
      <c r="I709">
        <v>23</v>
      </c>
    </row>
    <row r="710" spans="1:9">
      <c r="A710" s="178" t="s">
        <v>88</v>
      </c>
      <c r="B710" s="28">
        <v>2020</v>
      </c>
      <c r="C710" s="178" t="s">
        <v>84</v>
      </c>
      <c r="D710" s="27">
        <v>146</v>
      </c>
      <c r="E710" s="27" t="s">
        <v>12</v>
      </c>
      <c r="F710" s="27" t="s">
        <v>12</v>
      </c>
      <c r="G710">
        <v>146</v>
      </c>
      <c r="H710">
        <v>19570</v>
      </c>
      <c r="I710">
        <v>22</v>
      </c>
    </row>
    <row r="711" spans="1:9">
      <c r="A711" s="176" t="s">
        <v>88</v>
      </c>
      <c r="B711" s="9">
        <v>2021</v>
      </c>
      <c r="C711" s="177" t="s">
        <v>84</v>
      </c>
      <c r="D711" s="7">
        <v>145</v>
      </c>
      <c r="E711" s="7" t="s">
        <v>12</v>
      </c>
      <c r="F711" s="7" t="s">
        <v>12</v>
      </c>
      <c r="G711">
        <v>145</v>
      </c>
      <c r="H711">
        <v>21879</v>
      </c>
      <c r="I711">
        <v>21</v>
      </c>
    </row>
    <row r="712" spans="1:9">
      <c r="A712" s="169" t="s">
        <v>89</v>
      </c>
      <c r="B712" s="21">
        <v>2012</v>
      </c>
      <c r="C712" s="169" t="s">
        <v>84</v>
      </c>
      <c r="D712" s="20" t="s">
        <v>12</v>
      </c>
      <c r="E712" s="20" t="s">
        <v>12</v>
      </c>
      <c r="F712" s="20">
        <v>13</v>
      </c>
      <c r="G712">
        <v>315</v>
      </c>
      <c r="H712">
        <v>9432</v>
      </c>
      <c r="I712">
        <v>13</v>
      </c>
    </row>
    <row r="713" spans="1:9">
      <c r="A713" s="169" t="s">
        <v>89</v>
      </c>
      <c r="B713" s="21">
        <v>2013</v>
      </c>
      <c r="C713" s="169" t="s">
        <v>84</v>
      </c>
      <c r="D713" s="20">
        <v>342</v>
      </c>
      <c r="E713" s="20">
        <v>10016</v>
      </c>
      <c r="F713" s="20">
        <v>16</v>
      </c>
      <c r="G713">
        <v>342</v>
      </c>
      <c r="H713">
        <v>10016</v>
      </c>
      <c r="I713">
        <v>16</v>
      </c>
    </row>
    <row r="714" spans="1:9">
      <c r="A714" s="169" t="s">
        <v>89</v>
      </c>
      <c r="B714" s="21">
        <v>2014</v>
      </c>
      <c r="C714" s="169" t="s">
        <v>84</v>
      </c>
      <c r="D714" s="20">
        <v>369</v>
      </c>
      <c r="E714" s="20">
        <v>10600</v>
      </c>
      <c r="F714" s="20">
        <v>17</v>
      </c>
      <c r="G714">
        <v>369</v>
      </c>
      <c r="H714">
        <v>10600</v>
      </c>
      <c r="I714">
        <v>17</v>
      </c>
    </row>
    <row r="715" spans="1:9">
      <c r="A715" s="169" t="s">
        <v>89</v>
      </c>
      <c r="B715" s="21">
        <v>2015</v>
      </c>
      <c r="C715" s="169" t="s">
        <v>84</v>
      </c>
      <c r="D715" s="20">
        <v>303</v>
      </c>
      <c r="E715" s="20">
        <v>11000</v>
      </c>
      <c r="F715" s="20">
        <v>19</v>
      </c>
      <c r="G715">
        <v>303</v>
      </c>
      <c r="H715">
        <v>11000</v>
      </c>
      <c r="I715">
        <v>19</v>
      </c>
    </row>
    <row r="716" spans="1:9">
      <c r="A716" s="169" t="s">
        <v>89</v>
      </c>
      <c r="B716" s="21">
        <v>2016</v>
      </c>
      <c r="C716" s="169" t="s">
        <v>84</v>
      </c>
      <c r="D716" s="20">
        <v>297</v>
      </c>
      <c r="E716" s="20">
        <v>11100</v>
      </c>
      <c r="F716" s="20">
        <v>17</v>
      </c>
      <c r="G716">
        <v>297</v>
      </c>
      <c r="H716">
        <v>11100</v>
      </c>
      <c r="I716">
        <v>17</v>
      </c>
    </row>
    <row r="717" spans="1:9">
      <c r="A717" s="169" t="s">
        <v>89</v>
      </c>
      <c r="B717" s="21">
        <v>2017</v>
      </c>
      <c r="C717" s="169" t="s">
        <v>84</v>
      </c>
      <c r="D717" s="20">
        <v>1247</v>
      </c>
      <c r="E717" s="20">
        <v>11267</v>
      </c>
      <c r="F717" s="20">
        <v>17</v>
      </c>
      <c r="G717">
        <v>1247</v>
      </c>
      <c r="H717">
        <v>11267</v>
      </c>
      <c r="I717">
        <v>17</v>
      </c>
    </row>
    <row r="718" spans="1:9">
      <c r="A718" s="169" t="s">
        <v>89</v>
      </c>
      <c r="B718" s="21">
        <v>2018</v>
      </c>
      <c r="C718" s="169" t="s">
        <v>84</v>
      </c>
      <c r="D718" s="20">
        <v>278</v>
      </c>
      <c r="E718" s="20" t="s">
        <v>12</v>
      </c>
      <c r="F718" s="20">
        <v>19</v>
      </c>
      <c r="G718">
        <v>278</v>
      </c>
      <c r="H718">
        <v>11434</v>
      </c>
      <c r="I718">
        <v>19</v>
      </c>
    </row>
    <row r="719" spans="1:9">
      <c r="A719" s="169" t="s">
        <v>89</v>
      </c>
      <c r="B719" s="21">
        <v>2019</v>
      </c>
      <c r="C719" s="169" t="s">
        <v>84</v>
      </c>
      <c r="D719" s="20">
        <v>280</v>
      </c>
      <c r="E719" s="20" t="s">
        <v>12</v>
      </c>
      <c r="F719" s="20">
        <v>20</v>
      </c>
      <c r="G719">
        <v>280</v>
      </c>
      <c r="H719">
        <v>11601</v>
      </c>
      <c r="I719">
        <v>20</v>
      </c>
    </row>
    <row r="720" spans="1:9">
      <c r="A720" s="169" t="s">
        <v>89</v>
      </c>
      <c r="B720" s="21">
        <v>2020</v>
      </c>
      <c r="C720" s="169" t="s">
        <v>84</v>
      </c>
      <c r="D720" s="20">
        <v>317</v>
      </c>
      <c r="E720" s="20" t="s">
        <v>12</v>
      </c>
      <c r="F720" s="20" t="s">
        <v>12</v>
      </c>
      <c r="G720">
        <v>317</v>
      </c>
      <c r="H720">
        <v>11768</v>
      </c>
      <c r="I720">
        <v>21</v>
      </c>
    </row>
    <row r="721" spans="1:9">
      <c r="A721" s="176" t="s">
        <v>89</v>
      </c>
      <c r="B721" s="9">
        <v>2021</v>
      </c>
      <c r="C721" s="177" t="s">
        <v>84</v>
      </c>
      <c r="D721" s="7">
        <v>338</v>
      </c>
      <c r="E721" s="7" t="s">
        <v>12</v>
      </c>
      <c r="F721" s="7" t="s">
        <v>12</v>
      </c>
      <c r="G721">
        <v>338</v>
      </c>
      <c r="H721">
        <v>11935</v>
      </c>
      <c r="I721">
        <v>22</v>
      </c>
    </row>
    <row r="722" spans="1:9">
      <c r="A722" s="179" t="s">
        <v>90</v>
      </c>
      <c r="B722" s="53">
        <v>2012</v>
      </c>
      <c r="C722" s="179" t="s">
        <v>84</v>
      </c>
      <c r="D722" s="52" t="s">
        <v>12</v>
      </c>
      <c r="E722" s="52" t="s">
        <v>12</v>
      </c>
      <c r="F722" s="52">
        <v>14</v>
      </c>
      <c r="G722">
        <v>-27</v>
      </c>
      <c r="H722">
        <v>989</v>
      </c>
      <c r="I722">
        <v>14</v>
      </c>
    </row>
    <row r="723" spans="1:9">
      <c r="A723" s="179" t="s">
        <v>90</v>
      </c>
      <c r="B723" s="53">
        <v>2013</v>
      </c>
      <c r="C723" s="179" t="s">
        <v>84</v>
      </c>
      <c r="D723" s="52">
        <v>22</v>
      </c>
      <c r="E723" s="52">
        <v>1173</v>
      </c>
      <c r="F723" s="52">
        <v>15</v>
      </c>
      <c r="G723">
        <v>22</v>
      </c>
      <c r="H723">
        <v>1173</v>
      </c>
      <c r="I723">
        <v>15</v>
      </c>
    </row>
    <row r="724" spans="1:9">
      <c r="A724" s="179" t="s">
        <v>90</v>
      </c>
      <c r="B724" s="53">
        <v>2014</v>
      </c>
      <c r="C724" s="179" t="s">
        <v>84</v>
      </c>
      <c r="D724" s="52">
        <v>71</v>
      </c>
      <c r="E724" s="52">
        <v>1357</v>
      </c>
      <c r="F724" s="52">
        <v>17</v>
      </c>
      <c r="G724">
        <v>71</v>
      </c>
      <c r="H724">
        <v>1357</v>
      </c>
      <c r="I724">
        <v>17</v>
      </c>
    </row>
    <row r="725" spans="1:9">
      <c r="A725" s="179" t="s">
        <v>90</v>
      </c>
      <c r="B725" s="53">
        <v>2015</v>
      </c>
      <c r="C725" s="179" t="s">
        <v>84</v>
      </c>
      <c r="D725" s="52">
        <v>28</v>
      </c>
      <c r="E725" s="52">
        <v>675</v>
      </c>
      <c r="F725" s="52">
        <v>18</v>
      </c>
      <c r="G725">
        <v>28</v>
      </c>
      <c r="H725">
        <v>675</v>
      </c>
      <c r="I725">
        <v>18</v>
      </c>
    </row>
    <row r="726" spans="1:9">
      <c r="A726" s="179" t="s">
        <v>90</v>
      </c>
      <c r="B726" s="53">
        <v>2016</v>
      </c>
      <c r="C726" s="179" t="s">
        <v>84</v>
      </c>
      <c r="D726" s="52">
        <v>31</v>
      </c>
      <c r="E726" s="52">
        <v>1146</v>
      </c>
      <c r="F726" s="52">
        <v>19</v>
      </c>
      <c r="G726">
        <v>31</v>
      </c>
      <c r="H726">
        <v>1146</v>
      </c>
      <c r="I726">
        <v>19</v>
      </c>
    </row>
    <row r="727" spans="1:9">
      <c r="A727" s="179" t="s">
        <v>90</v>
      </c>
      <c r="B727" s="53">
        <v>2017</v>
      </c>
      <c r="C727" s="179" t="s">
        <v>84</v>
      </c>
      <c r="D727" s="52">
        <v>127</v>
      </c>
      <c r="E727" s="52">
        <v>1146</v>
      </c>
      <c r="F727" s="52">
        <v>20</v>
      </c>
      <c r="G727">
        <v>127</v>
      </c>
      <c r="H727">
        <v>1146</v>
      </c>
      <c r="I727">
        <v>20</v>
      </c>
    </row>
    <row r="728" spans="1:9">
      <c r="A728" s="179" t="s">
        <v>90</v>
      </c>
      <c r="B728" s="53">
        <v>2018</v>
      </c>
      <c r="C728" s="179" t="s">
        <v>84</v>
      </c>
      <c r="D728" s="52">
        <v>134</v>
      </c>
      <c r="E728" s="52" t="s">
        <v>12</v>
      </c>
      <c r="F728" s="52">
        <v>21</v>
      </c>
      <c r="G728">
        <v>134</v>
      </c>
      <c r="H728">
        <v>1146</v>
      </c>
      <c r="I728">
        <v>21</v>
      </c>
    </row>
    <row r="729" spans="1:9">
      <c r="A729" s="179" t="s">
        <v>90</v>
      </c>
      <c r="B729" s="53">
        <v>2019</v>
      </c>
      <c r="C729" s="179" t="s">
        <v>84</v>
      </c>
      <c r="D729" s="52">
        <v>145</v>
      </c>
      <c r="E729" s="52" t="s">
        <v>12</v>
      </c>
      <c r="F729" s="52">
        <v>21</v>
      </c>
      <c r="G729">
        <v>145</v>
      </c>
      <c r="H729">
        <v>1146</v>
      </c>
      <c r="I729">
        <v>21</v>
      </c>
    </row>
    <row r="730" spans="1:9">
      <c r="A730" s="179" t="s">
        <v>90</v>
      </c>
      <c r="B730" s="53">
        <v>2020</v>
      </c>
      <c r="C730" s="179" t="s">
        <v>84</v>
      </c>
      <c r="D730" s="52">
        <v>155</v>
      </c>
      <c r="E730" s="52" t="s">
        <v>12</v>
      </c>
      <c r="F730" s="52" t="s">
        <v>12</v>
      </c>
      <c r="G730">
        <v>155</v>
      </c>
      <c r="H730">
        <v>1146</v>
      </c>
      <c r="I730">
        <v>21</v>
      </c>
    </row>
    <row r="731" spans="1:9">
      <c r="A731" s="176" t="s">
        <v>90</v>
      </c>
      <c r="B731" s="9">
        <v>2021</v>
      </c>
      <c r="C731" s="177" t="s">
        <v>84</v>
      </c>
      <c r="D731" s="7">
        <v>223</v>
      </c>
      <c r="E731" s="7" t="s">
        <v>12</v>
      </c>
      <c r="F731" s="7" t="s">
        <v>12</v>
      </c>
      <c r="G731">
        <v>223</v>
      </c>
      <c r="H731">
        <v>1146</v>
      </c>
      <c r="I731">
        <v>21</v>
      </c>
    </row>
    <row r="732" spans="1:9">
      <c r="A732" s="191" t="s">
        <v>91</v>
      </c>
      <c r="B732" s="115">
        <v>2012</v>
      </c>
      <c r="C732" s="191" t="s">
        <v>84</v>
      </c>
      <c r="D732" s="107" t="s">
        <v>12</v>
      </c>
      <c r="E732" s="107" t="s">
        <v>12</v>
      </c>
      <c r="F732" s="107">
        <v>23</v>
      </c>
      <c r="G732">
        <v>126</v>
      </c>
      <c r="H732">
        <v>64</v>
      </c>
      <c r="I732">
        <v>23</v>
      </c>
    </row>
    <row r="733" spans="1:9">
      <c r="A733" s="191" t="s">
        <v>91</v>
      </c>
      <c r="B733" s="115">
        <v>2013</v>
      </c>
      <c r="C733" s="191" t="s">
        <v>84</v>
      </c>
      <c r="D733" s="107">
        <v>131</v>
      </c>
      <c r="E733" s="107">
        <v>160</v>
      </c>
      <c r="F733" s="107">
        <v>25</v>
      </c>
      <c r="G733">
        <v>131</v>
      </c>
      <c r="H733">
        <v>160</v>
      </c>
      <c r="I733">
        <v>25</v>
      </c>
    </row>
    <row r="734" spans="1:9">
      <c r="A734" s="191" t="s">
        <v>91</v>
      </c>
      <c r="B734" s="115">
        <v>2014</v>
      </c>
      <c r="C734" s="191" t="s">
        <v>84</v>
      </c>
      <c r="D734" s="107">
        <v>136</v>
      </c>
      <c r="E734" s="107">
        <v>256</v>
      </c>
      <c r="F734" s="107">
        <v>25</v>
      </c>
      <c r="G734">
        <v>136</v>
      </c>
      <c r="H734">
        <v>256</v>
      </c>
      <c r="I734">
        <v>25</v>
      </c>
    </row>
    <row r="735" spans="1:9">
      <c r="A735" s="191" t="s">
        <v>91</v>
      </c>
      <c r="B735" s="115">
        <v>2015</v>
      </c>
      <c r="C735" s="191" t="s">
        <v>84</v>
      </c>
      <c r="D735" s="107">
        <v>165</v>
      </c>
      <c r="E735" s="107">
        <v>416</v>
      </c>
      <c r="F735" s="107">
        <v>25</v>
      </c>
      <c r="G735">
        <v>165</v>
      </c>
      <c r="H735">
        <v>416</v>
      </c>
      <c r="I735">
        <v>25</v>
      </c>
    </row>
    <row r="736" spans="1:9">
      <c r="A736" s="191" t="s">
        <v>91</v>
      </c>
      <c r="B736" s="115">
        <v>2016</v>
      </c>
      <c r="C736" s="191" t="s">
        <v>84</v>
      </c>
      <c r="D736" s="107">
        <v>165</v>
      </c>
      <c r="E736" s="107">
        <v>565</v>
      </c>
      <c r="F736" s="107">
        <v>21</v>
      </c>
      <c r="G736">
        <v>165</v>
      </c>
      <c r="H736">
        <v>565</v>
      </c>
      <c r="I736">
        <v>21</v>
      </c>
    </row>
    <row r="737" spans="1:9">
      <c r="A737" s="191" t="s">
        <v>91</v>
      </c>
      <c r="B737" s="115">
        <v>2017</v>
      </c>
      <c r="C737" s="191" t="s">
        <v>84</v>
      </c>
      <c r="D737" s="107">
        <v>167</v>
      </c>
      <c r="E737" s="107">
        <v>670</v>
      </c>
      <c r="F737" s="107">
        <v>22</v>
      </c>
      <c r="G737">
        <v>167</v>
      </c>
      <c r="H737">
        <v>670</v>
      </c>
      <c r="I737">
        <v>22</v>
      </c>
    </row>
    <row r="738" spans="1:9">
      <c r="A738" s="191" t="s">
        <v>91</v>
      </c>
      <c r="B738" s="115">
        <v>2018</v>
      </c>
      <c r="C738" s="191" t="s">
        <v>84</v>
      </c>
      <c r="D738" s="107">
        <v>169</v>
      </c>
      <c r="E738" s="107" t="s">
        <v>12</v>
      </c>
      <c r="F738" s="107">
        <v>22</v>
      </c>
      <c r="G738">
        <v>169</v>
      </c>
      <c r="H738">
        <v>775</v>
      </c>
      <c r="I738">
        <v>22</v>
      </c>
    </row>
    <row r="739" spans="1:9">
      <c r="A739" s="191" t="s">
        <v>91</v>
      </c>
      <c r="B739" s="115">
        <v>2019</v>
      </c>
      <c r="C739" s="191" t="s">
        <v>84</v>
      </c>
      <c r="D739" s="107">
        <v>196</v>
      </c>
      <c r="E739" s="107" t="s">
        <v>12</v>
      </c>
      <c r="F739" s="107">
        <v>22</v>
      </c>
      <c r="G739">
        <v>196</v>
      </c>
      <c r="H739">
        <v>880</v>
      </c>
      <c r="I739">
        <v>22</v>
      </c>
    </row>
    <row r="740" spans="1:9">
      <c r="A740" s="191" t="s">
        <v>91</v>
      </c>
      <c r="B740" s="115">
        <v>2020</v>
      </c>
      <c r="C740" s="191" t="s">
        <v>84</v>
      </c>
      <c r="D740" s="107">
        <v>205</v>
      </c>
      <c r="E740" s="107" t="s">
        <v>12</v>
      </c>
      <c r="F740" s="107" t="s">
        <v>12</v>
      </c>
      <c r="G740">
        <v>205</v>
      </c>
      <c r="H740">
        <v>985</v>
      </c>
      <c r="I740">
        <v>22</v>
      </c>
    </row>
    <row r="741" spans="1:9">
      <c r="A741" s="176" t="s">
        <v>91</v>
      </c>
      <c r="B741" s="9">
        <v>2021</v>
      </c>
      <c r="C741" s="177" t="s">
        <v>84</v>
      </c>
      <c r="D741" s="7">
        <v>300</v>
      </c>
      <c r="E741" s="7" t="s">
        <v>12</v>
      </c>
      <c r="F741" s="7" t="s">
        <v>12</v>
      </c>
      <c r="G741">
        <v>300</v>
      </c>
      <c r="H741">
        <v>1090</v>
      </c>
      <c r="I741">
        <v>22</v>
      </c>
    </row>
    <row r="742" spans="1:9">
      <c r="A742" s="180" t="s">
        <v>92</v>
      </c>
      <c r="B742" s="6">
        <v>2012</v>
      </c>
      <c r="C742" s="180" t="s">
        <v>84</v>
      </c>
      <c r="D742" s="5" t="s">
        <v>12</v>
      </c>
      <c r="E742" s="5" t="s">
        <v>12</v>
      </c>
      <c r="F742" s="5">
        <v>9</v>
      </c>
      <c r="G742">
        <v>2</v>
      </c>
      <c r="H742">
        <v>300</v>
      </c>
      <c r="I742">
        <v>9</v>
      </c>
    </row>
    <row r="743" spans="1:9">
      <c r="A743" s="180" t="s">
        <v>92</v>
      </c>
      <c r="B743" s="6">
        <v>2013</v>
      </c>
      <c r="C743" s="180" t="s">
        <v>84</v>
      </c>
      <c r="D743" s="5">
        <v>2</v>
      </c>
      <c r="E743" s="5">
        <v>330</v>
      </c>
      <c r="F743" s="5">
        <v>10</v>
      </c>
      <c r="G743">
        <v>2</v>
      </c>
      <c r="H743">
        <v>330</v>
      </c>
      <c r="I743">
        <v>10</v>
      </c>
    </row>
    <row r="744" spans="1:9">
      <c r="A744" s="180" t="s">
        <v>92</v>
      </c>
      <c r="B744" s="6">
        <v>2014</v>
      </c>
      <c r="C744" s="180" t="s">
        <v>84</v>
      </c>
      <c r="D744" s="5">
        <v>2</v>
      </c>
      <c r="E744" s="5">
        <v>360</v>
      </c>
      <c r="F744" s="5">
        <v>10</v>
      </c>
      <c r="G744">
        <v>2</v>
      </c>
      <c r="H744">
        <v>360</v>
      </c>
      <c r="I744">
        <v>10</v>
      </c>
    </row>
    <row r="745" spans="1:9">
      <c r="A745" s="180" t="s">
        <v>92</v>
      </c>
      <c r="B745" s="6">
        <v>2015</v>
      </c>
      <c r="C745" s="180" t="s">
        <v>84</v>
      </c>
      <c r="D745" s="5">
        <v>12</v>
      </c>
      <c r="E745" s="5">
        <v>360</v>
      </c>
      <c r="F745" s="5">
        <v>10</v>
      </c>
      <c r="G745">
        <v>12</v>
      </c>
      <c r="H745">
        <v>360</v>
      </c>
      <c r="I745">
        <v>10</v>
      </c>
    </row>
    <row r="746" spans="1:9">
      <c r="A746" s="180" t="s">
        <v>92</v>
      </c>
      <c r="B746" s="6">
        <v>2016</v>
      </c>
      <c r="C746" s="180" t="s">
        <v>84</v>
      </c>
      <c r="D746" s="5">
        <v>16</v>
      </c>
      <c r="E746" s="5">
        <v>360</v>
      </c>
      <c r="F746" s="5">
        <v>8</v>
      </c>
      <c r="G746">
        <v>16</v>
      </c>
      <c r="H746">
        <v>360</v>
      </c>
      <c r="I746">
        <v>8</v>
      </c>
    </row>
    <row r="747" spans="1:9">
      <c r="A747" s="180" t="s">
        <v>92</v>
      </c>
      <c r="B747" s="6">
        <v>2017</v>
      </c>
      <c r="C747" s="180" t="s">
        <v>84</v>
      </c>
      <c r="D747" s="5">
        <v>19</v>
      </c>
      <c r="E747" s="5">
        <v>340</v>
      </c>
      <c r="F747" s="5">
        <v>7</v>
      </c>
      <c r="G747">
        <v>19</v>
      </c>
      <c r="H747">
        <v>340</v>
      </c>
      <c r="I747">
        <v>7</v>
      </c>
    </row>
    <row r="748" spans="1:9">
      <c r="A748" s="180" t="s">
        <v>92</v>
      </c>
      <c r="B748" s="6">
        <v>2018</v>
      </c>
      <c r="C748" s="180" t="s">
        <v>84</v>
      </c>
      <c r="D748" s="5" t="s">
        <v>12</v>
      </c>
      <c r="E748" s="5" t="s">
        <v>12</v>
      </c>
      <c r="F748" s="5">
        <v>7</v>
      </c>
      <c r="G748">
        <v>12.5</v>
      </c>
      <c r="H748">
        <v>320</v>
      </c>
      <c r="I748">
        <v>7</v>
      </c>
    </row>
    <row r="749" spans="1:9">
      <c r="A749" s="180" t="s">
        <v>92</v>
      </c>
      <c r="B749" s="6">
        <v>2019</v>
      </c>
      <c r="C749" s="180" t="s">
        <v>84</v>
      </c>
      <c r="D749" s="5">
        <v>6</v>
      </c>
      <c r="E749" s="5" t="s">
        <v>12</v>
      </c>
      <c r="F749" s="5">
        <v>7</v>
      </c>
      <c r="G749">
        <v>6</v>
      </c>
      <c r="H749">
        <v>300</v>
      </c>
      <c r="I749">
        <v>7</v>
      </c>
    </row>
    <row r="750" spans="1:9">
      <c r="A750" s="180" t="s">
        <v>92</v>
      </c>
      <c r="B750" s="6">
        <v>2020</v>
      </c>
      <c r="C750" s="180" t="s">
        <v>84</v>
      </c>
      <c r="D750" s="5">
        <v>6</v>
      </c>
      <c r="E750" s="5" t="s">
        <v>12</v>
      </c>
      <c r="F750" s="5" t="s">
        <v>12</v>
      </c>
      <c r="G750">
        <v>6</v>
      </c>
      <c r="H750">
        <v>280</v>
      </c>
      <c r="I750">
        <v>7</v>
      </c>
    </row>
    <row r="751" spans="1:9">
      <c r="A751" s="176" t="s">
        <v>92</v>
      </c>
      <c r="B751" s="9">
        <v>2021</v>
      </c>
      <c r="C751" s="177" t="s">
        <v>84</v>
      </c>
      <c r="D751" s="7">
        <v>130</v>
      </c>
      <c r="E751" s="7" t="s">
        <v>12</v>
      </c>
      <c r="F751" s="7" t="s">
        <v>12</v>
      </c>
      <c r="G751">
        <v>130</v>
      </c>
      <c r="H751">
        <v>260</v>
      </c>
      <c r="I751">
        <v>7</v>
      </c>
    </row>
    <row r="752" spans="1:9">
      <c r="A752" s="183" t="s">
        <v>93</v>
      </c>
      <c r="B752" s="46">
        <v>2012</v>
      </c>
      <c r="C752" s="183" t="s">
        <v>84</v>
      </c>
      <c r="D752" s="45" t="s">
        <v>12</v>
      </c>
      <c r="E752" s="45" t="s">
        <v>12</v>
      </c>
      <c r="F752" s="45">
        <v>2</v>
      </c>
      <c r="G752">
        <v>19</v>
      </c>
      <c r="H752">
        <v>142</v>
      </c>
      <c r="I752">
        <v>2</v>
      </c>
    </row>
    <row r="753" spans="1:9">
      <c r="A753" s="183" t="s">
        <v>93</v>
      </c>
      <c r="B753" s="46">
        <v>2013</v>
      </c>
      <c r="C753" s="183" t="s">
        <v>84</v>
      </c>
      <c r="D753" s="45">
        <v>18</v>
      </c>
      <c r="E753" s="45">
        <v>186</v>
      </c>
      <c r="F753" s="45">
        <v>3</v>
      </c>
      <c r="G753">
        <v>18</v>
      </c>
      <c r="H753">
        <v>186</v>
      </c>
      <c r="I753">
        <v>3</v>
      </c>
    </row>
    <row r="754" spans="1:9">
      <c r="A754" s="183" t="s">
        <v>93</v>
      </c>
      <c r="B754" s="46">
        <v>2014</v>
      </c>
      <c r="C754" s="183" t="s">
        <v>84</v>
      </c>
      <c r="D754" s="45">
        <v>17</v>
      </c>
      <c r="E754" s="45">
        <v>230</v>
      </c>
      <c r="F754" s="45">
        <v>3</v>
      </c>
      <c r="G754">
        <v>17</v>
      </c>
      <c r="H754">
        <v>230</v>
      </c>
      <c r="I754">
        <v>3</v>
      </c>
    </row>
    <row r="755" spans="1:9">
      <c r="A755" s="183" t="s">
        <v>93</v>
      </c>
      <c r="B755" s="46">
        <v>2015</v>
      </c>
      <c r="C755" s="183" t="s">
        <v>84</v>
      </c>
      <c r="D755" s="45">
        <v>15</v>
      </c>
      <c r="E755" s="45">
        <v>230</v>
      </c>
      <c r="F755" s="45">
        <v>4</v>
      </c>
      <c r="G755">
        <v>15</v>
      </c>
      <c r="H755">
        <v>230</v>
      </c>
      <c r="I755">
        <v>4</v>
      </c>
    </row>
    <row r="756" spans="1:9">
      <c r="A756" s="183" t="s">
        <v>93</v>
      </c>
      <c r="B756" s="46">
        <v>2016</v>
      </c>
      <c r="C756" s="183" t="s">
        <v>84</v>
      </c>
      <c r="D756" s="45">
        <v>18</v>
      </c>
      <c r="E756" s="45">
        <v>230</v>
      </c>
      <c r="F756" s="45">
        <v>4</v>
      </c>
      <c r="G756">
        <v>18</v>
      </c>
      <c r="H756">
        <v>230</v>
      </c>
      <c r="I756">
        <v>4</v>
      </c>
    </row>
    <row r="757" spans="1:9">
      <c r="A757" s="183" t="s">
        <v>93</v>
      </c>
      <c r="B757" s="46">
        <v>2017</v>
      </c>
      <c r="C757" s="183" t="s">
        <v>84</v>
      </c>
      <c r="D757" s="45">
        <v>18</v>
      </c>
      <c r="E757" s="45">
        <v>230</v>
      </c>
      <c r="F757" s="45">
        <v>4</v>
      </c>
      <c r="G757">
        <v>18</v>
      </c>
      <c r="H757">
        <v>230</v>
      </c>
      <c r="I757">
        <v>4</v>
      </c>
    </row>
    <row r="758" spans="1:9">
      <c r="A758" s="183" t="s">
        <v>93</v>
      </c>
      <c r="B758" s="46">
        <v>2018</v>
      </c>
      <c r="C758" s="183" t="s">
        <v>84</v>
      </c>
      <c r="D758" s="45">
        <v>8</v>
      </c>
      <c r="E758" s="45" t="s">
        <v>12</v>
      </c>
      <c r="F758" s="45">
        <v>4</v>
      </c>
      <c r="G758">
        <v>8</v>
      </c>
      <c r="H758">
        <v>230</v>
      </c>
      <c r="I758">
        <v>4</v>
      </c>
    </row>
    <row r="759" spans="1:9">
      <c r="A759" s="183" t="s">
        <v>93</v>
      </c>
      <c r="B759" s="46">
        <v>2019</v>
      </c>
      <c r="C759" s="183" t="s">
        <v>84</v>
      </c>
      <c r="D759" s="45">
        <v>76</v>
      </c>
      <c r="E759" s="45" t="s">
        <v>12</v>
      </c>
      <c r="F759" s="45">
        <v>4</v>
      </c>
      <c r="G759">
        <v>76</v>
      </c>
      <c r="H759">
        <v>230</v>
      </c>
      <c r="I759">
        <v>4</v>
      </c>
    </row>
    <row r="760" spans="1:9">
      <c r="A760" s="183" t="s">
        <v>93</v>
      </c>
      <c r="B760" s="46">
        <v>2020</v>
      </c>
      <c r="C760" s="183" t="s">
        <v>84</v>
      </c>
      <c r="D760" s="45">
        <v>120</v>
      </c>
      <c r="E760" s="45" t="s">
        <v>12</v>
      </c>
      <c r="F760" s="45" t="s">
        <v>12</v>
      </c>
      <c r="G760">
        <v>120</v>
      </c>
      <c r="H760">
        <v>230</v>
      </c>
      <c r="I760">
        <v>4</v>
      </c>
    </row>
    <row r="761" spans="1:9">
      <c r="A761" s="176" t="s">
        <v>93</v>
      </c>
      <c r="B761" s="9">
        <v>2021</v>
      </c>
      <c r="C761" s="177" t="s">
        <v>84</v>
      </c>
      <c r="D761" s="7">
        <v>131</v>
      </c>
      <c r="E761" s="7" t="s">
        <v>12</v>
      </c>
      <c r="F761" s="7" t="s">
        <v>12</v>
      </c>
      <c r="G761">
        <v>131</v>
      </c>
      <c r="H761">
        <v>230</v>
      </c>
      <c r="I761">
        <v>4</v>
      </c>
    </row>
    <row r="762" spans="1:9">
      <c r="A762" s="185" t="s">
        <v>94</v>
      </c>
      <c r="B762" s="19">
        <v>2012</v>
      </c>
      <c r="C762" s="185" t="s">
        <v>84</v>
      </c>
      <c r="D762" s="18" t="s">
        <v>12</v>
      </c>
      <c r="E762" s="18" t="s">
        <v>12</v>
      </c>
      <c r="F762" s="18">
        <v>2</v>
      </c>
      <c r="G762">
        <v>1</v>
      </c>
      <c r="H762">
        <v>425</v>
      </c>
      <c r="I762">
        <v>2</v>
      </c>
    </row>
    <row r="763" spans="1:9">
      <c r="A763" s="185" t="s">
        <v>94</v>
      </c>
      <c r="B763" s="19">
        <v>2013</v>
      </c>
      <c r="C763" s="185" t="s">
        <v>84</v>
      </c>
      <c r="D763" s="18" t="s">
        <v>12</v>
      </c>
      <c r="E763" s="18" t="s">
        <v>12</v>
      </c>
      <c r="F763" s="18">
        <v>4</v>
      </c>
      <c r="G763">
        <v>3</v>
      </c>
      <c r="H763">
        <v>433</v>
      </c>
      <c r="I763">
        <v>4</v>
      </c>
    </row>
    <row r="764" spans="1:9">
      <c r="A764" s="185" t="s">
        <v>94</v>
      </c>
      <c r="B764" s="19">
        <v>2014</v>
      </c>
      <c r="C764" s="185" t="s">
        <v>84</v>
      </c>
      <c r="D764" s="18" t="s">
        <v>12</v>
      </c>
      <c r="E764" s="18">
        <v>441</v>
      </c>
      <c r="F764" s="18">
        <v>4</v>
      </c>
      <c r="G764">
        <v>5</v>
      </c>
      <c r="H764">
        <v>441</v>
      </c>
      <c r="I764">
        <v>4</v>
      </c>
    </row>
    <row r="765" spans="1:9">
      <c r="A765" s="185" t="s">
        <v>94</v>
      </c>
      <c r="B765" s="19">
        <v>2015</v>
      </c>
      <c r="C765" s="185" t="s">
        <v>84</v>
      </c>
      <c r="D765" s="18" t="s">
        <v>12</v>
      </c>
      <c r="E765" s="18">
        <v>449</v>
      </c>
      <c r="F765" s="18">
        <v>4</v>
      </c>
      <c r="G765">
        <v>7</v>
      </c>
      <c r="H765">
        <v>449</v>
      </c>
      <c r="I765">
        <v>4</v>
      </c>
    </row>
    <row r="766" spans="1:9">
      <c r="A766" s="185" t="s">
        <v>94</v>
      </c>
      <c r="B766" s="19">
        <v>2016</v>
      </c>
      <c r="C766" s="185" t="s">
        <v>84</v>
      </c>
      <c r="D766" s="18" t="s">
        <v>12</v>
      </c>
      <c r="E766" s="18" t="s">
        <v>12</v>
      </c>
      <c r="F766" s="18">
        <v>3</v>
      </c>
      <c r="G766">
        <v>9</v>
      </c>
      <c r="H766">
        <v>457</v>
      </c>
      <c r="I766">
        <v>3</v>
      </c>
    </row>
    <row r="767" spans="1:9">
      <c r="A767" s="185" t="s">
        <v>94</v>
      </c>
      <c r="B767" s="19">
        <v>2017</v>
      </c>
      <c r="C767" s="185" t="s">
        <v>84</v>
      </c>
      <c r="D767" s="18" t="s">
        <v>12</v>
      </c>
      <c r="E767" s="18" t="s">
        <v>12</v>
      </c>
      <c r="F767" s="18">
        <v>3</v>
      </c>
      <c r="G767">
        <v>11</v>
      </c>
      <c r="H767">
        <v>465</v>
      </c>
      <c r="I767">
        <v>3</v>
      </c>
    </row>
    <row r="768" spans="1:9">
      <c r="A768" s="185" t="s">
        <v>94</v>
      </c>
      <c r="B768" s="19">
        <v>2018</v>
      </c>
      <c r="C768" s="185" t="s">
        <v>84</v>
      </c>
      <c r="D768" s="18">
        <v>13</v>
      </c>
      <c r="E768" s="18" t="s">
        <v>12</v>
      </c>
      <c r="F768" s="18">
        <v>3</v>
      </c>
      <c r="G768">
        <v>13</v>
      </c>
      <c r="H768">
        <v>473</v>
      </c>
      <c r="I768">
        <v>3</v>
      </c>
    </row>
    <row r="769" spans="1:9">
      <c r="A769" s="185" t="s">
        <v>94</v>
      </c>
      <c r="B769" s="19">
        <v>2019</v>
      </c>
      <c r="C769" s="185" t="s">
        <v>84</v>
      </c>
      <c r="D769" s="18">
        <v>15</v>
      </c>
      <c r="E769" s="18" t="s">
        <v>12</v>
      </c>
      <c r="F769" s="18">
        <v>3</v>
      </c>
      <c r="G769">
        <v>15</v>
      </c>
      <c r="H769">
        <v>481</v>
      </c>
      <c r="I769">
        <v>3</v>
      </c>
    </row>
    <row r="770" spans="1:9">
      <c r="A770" s="185" t="s">
        <v>94</v>
      </c>
      <c r="B770" s="19">
        <v>2020</v>
      </c>
      <c r="C770" s="185" t="s">
        <v>84</v>
      </c>
      <c r="D770" s="18">
        <v>15</v>
      </c>
      <c r="E770" s="18" t="s">
        <v>12</v>
      </c>
      <c r="F770" s="18" t="s">
        <v>12</v>
      </c>
      <c r="G770">
        <v>15</v>
      </c>
      <c r="H770">
        <v>489</v>
      </c>
      <c r="I770">
        <v>3</v>
      </c>
    </row>
    <row r="771" spans="1:9">
      <c r="A771" s="176" t="s">
        <v>94</v>
      </c>
      <c r="B771" s="9">
        <v>2021</v>
      </c>
      <c r="C771" s="177" t="s">
        <v>84</v>
      </c>
      <c r="D771" s="7">
        <v>17</v>
      </c>
      <c r="E771" s="7" t="s">
        <v>12</v>
      </c>
      <c r="F771" s="7" t="s">
        <v>12</v>
      </c>
      <c r="G771">
        <v>17</v>
      </c>
      <c r="H771">
        <v>497</v>
      </c>
      <c r="I771">
        <v>3</v>
      </c>
    </row>
    <row r="772" spans="1:9">
      <c r="A772" s="176" t="s">
        <v>95</v>
      </c>
      <c r="B772" s="19">
        <v>2012</v>
      </c>
      <c r="C772" s="183" t="s">
        <v>96</v>
      </c>
      <c r="D772" s="7" t="s">
        <v>12</v>
      </c>
      <c r="E772" s="7" t="s">
        <v>12</v>
      </c>
      <c r="F772" s="7">
        <v>38</v>
      </c>
      <c r="I772">
        <v>38</v>
      </c>
    </row>
    <row r="773" spans="1:9">
      <c r="A773" s="176" t="s">
        <v>95</v>
      </c>
      <c r="B773" s="19">
        <v>2013</v>
      </c>
      <c r="C773" s="183" t="s">
        <v>96</v>
      </c>
      <c r="D773" s="7" t="s">
        <v>12</v>
      </c>
      <c r="E773" s="7" t="s">
        <v>12</v>
      </c>
      <c r="F773" s="7">
        <v>43</v>
      </c>
      <c r="I773">
        <v>43</v>
      </c>
    </row>
    <row r="774" spans="1:9">
      <c r="A774" s="176" t="s">
        <v>95</v>
      </c>
      <c r="B774" s="19">
        <v>2014</v>
      </c>
      <c r="C774" s="183" t="s">
        <v>96</v>
      </c>
      <c r="D774" s="7" t="s">
        <v>12</v>
      </c>
      <c r="E774" s="7" t="s">
        <v>12</v>
      </c>
      <c r="F774" s="7">
        <v>48</v>
      </c>
      <c r="I774">
        <v>48</v>
      </c>
    </row>
    <row r="775" spans="1:9">
      <c r="A775" s="176" t="s">
        <v>95</v>
      </c>
      <c r="B775" s="19">
        <v>2015</v>
      </c>
      <c r="C775" s="183" t="s">
        <v>96</v>
      </c>
      <c r="D775" s="7" t="s">
        <v>12</v>
      </c>
      <c r="E775" s="7" t="s">
        <v>12</v>
      </c>
      <c r="F775" s="7">
        <v>49</v>
      </c>
      <c r="I775">
        <v>49</v>
      </c>
    </row>
    <row r="776" spans="1:9">
      <c r="A776" s="176" t="s">
        <v>95</v>
      </c>
      <c r="B776" s="19">
        <v>2016</v>
      </c>
      <c r="C776" s="183" t="s">
        <v>96</v>
      </c>
      <c r="D776" s="7" t="s">
        <v>12</v>
      </c>
      <c r="E776" s="7" t="s">
        <v>12</v>
      </c>
      <c r="F776" s="7">
        <v>37</v>
      </c>
      <c r="I776">
        <v>37</v>
      </c>
    </row>
    <row r="777" spans="1:9">
      <c r="A777" s="176" t="s">
        <v>95</v>
      </c>
      <c r="B777" s="19">
        <v>2017</v>
      </c>
      <c r="C777" s="183" t="s">
        <v>96</v>
      </c>
      <c r="D777" s="7" t="s">
        <v>12</v>
      </c>
      <c r="E777" s="7" t="s">
        <v>12</v>
      </c>
      <c r="F777" s="7">
        <v>39</v>
      </c>
      <c r="I777">
        <v>39</v>
      </c>
    </row>
    <row r="778" spans="1:9">
      <c r="A778" s="176" t="s">
        <v>95</v>
      </c>
      <c r="B778" s="19">
        <v>2018</v>
      </c>
      <c r="C778" s="183" t="s">
        <v>96</v>
      </c>
      <c r="D778" s="7" t="s">
        <v>12</v>
      </c>
      <c r="E778" s="7" t="s">
        <v>12</v>
      </c>
      <c r="F778" s="7">
        <v>42</v>
      </c>
      <c r="I778">
        <v>42</v>
      </c>
    </row>
    <row r="779" spans="1:9">
      <c r="A779" s="176" t="s">
        <v>95</v>
      </c>
      <c r="B779" s="19">
        <v>2019</v>
      </c>
      <c r="C779" s="183" t="s">
        <v>96</v>
      </c>
      <c r="D779" s="7" t="s">
        <v>12</v>
      </c>
      <c r="E779" s="7" t="s">
        <v>12</v>
      </c>
      <c r="F779" s="7">
        <v>43</v>
      </c>
      <c r="I779">
        <v>43</v>
      </c>
    </row>
    <row r="780" spans="1:9">
      <c r="A780" s="176" t="s">
        <v>95</v>
      </c>
      <c r="B780" s="19">
        <v>2020</v>
      </c>
      <c r="C780" s="183" t="s">
        <v>96</v>
      </c>
      <c r="D780" s="7" t="s">
        <v>12</v>
      </c>
      <c r="E780" s="7" t="s">
        <v>12</v>
      </c>
      <c r="F780" s="7" t="s">
        <v>12</v>
      </c>
      <c r="I780">
        <v>44</v>
      </c>
    </row>
    <row r="781" spans="1:9">
      <c r="A781" s="176" t="s">
        <v>95</v>
      </c>
      <c r="B781" s="9">
        <v>2021</v>
      </c>
      <c r="C781" s="177" t="s">
        <v>96</v>
      </c>
      <c r="D781" s="7" t="s">
        <v>12</v>
      </c>
      <c r="E781" s="7" t="s">
        <v>12</v>
      </c>
      <c r="F781" s="7" t="s">
        <v>12</v>
      </c>
      <c r="I781">
        <v>45</v>
      </c>
    </row>
    <row r="782" spans="1:9">
      <c r="A782" s="183" t="s">
        <v>97</v>
      </c>
      <c r="B782" s="46">
        <v>2012</v>
      </c>
      <c r="C782" s="183" t="s">
        <v>96</v>
      </c>
      <c r="D782" s="45" t="s">
        <v>12</v>
      </c>
      <c r="E782" s="45" t="s">
        <v>12</v>
      </c>
      <c r="F782" s="45">
        <v>24</v>
      </c>
      <c r="G782">
        <v>244</v>
      </c>
      <c r="H782">
        <v>8749</v>
      </c>
      <c r="I782">
        <v>24</v>
      </c>
    </row>
    <row r="783" spans="1:9">
      <c r="A783" s="183" t="s">
        <v>97</v>
      </c>
      <c r="B783" s="46">
        <v>2013</v>
      </c>
      <c r="C783" s="183" t="s">
        <v>96</v>
      </c>
      <c r="D783" s="45">
        <v>257</v>
      </c>
      <c r="E783" s="45">
        <v>8749</v>
      </c>
      <c r="F783" s="45">
        <v>25</v>
      </c>
      <c r="G783">
        <v>257</v>
      </c>
      <c r="H783">
        <v>8749</v>
      </c>
      <c r="I783">
        <v>25</v>
      </c>
    </row>
    <row r="784" spans="1:9">
      <c r="A784" s="183" t="s">
        <v>97</v>
      </c>
      <c r="B784" s="46">
        <v>2014</v>
      </c>
      <c r="C784" s="183" t="s">
        <v>96</v>
      </c>
      <c r="D784" s="45">
        <v>270</v>
      </c>
      <c r="E784" s="45">
        <v>8749</v>
      </c>
      <c r="F784" s="45">
        <v>28</v>
      </c>
      <c r="G784">
        <v>270</v>
      </c>
      <c r="H784">
        <v>8749</v>
      </c>
      <c r="I784">
        <v>28</v>
      </c>
    </row>
    <row r="785" spans="1:9">
      <c r="A785" s="183" t="s">
        <v>97</v>
      </c>
      <c r="B785" s="46">
        <v>2015</v>
      </c>
      <c r="C785" s="183" t="s">
        <v>96</v>
      </c>
      <c r="D785" s="45">
        <v>270</v>
      </c>
      <c r="E785" s="45">
        <v>8900</v>
      </c>
      <c r="F785" s="45">
        <v>29</v>
      </c>
      <c r="G785">
        <v>270</v>
      </c>
      <c r="H785">
        <v>8900</v>
      </c>
      <c r="I785">
        <v>29</v>
      </c>
    </row>
    <row r="786" spans="1:9">
      <c r="A786" s="183" t="s">
        <v>97</v>
      </c>
      <c r="B786" s="46">
        <v>2016</v>
      </c>
      <c r="C786" s="183" t="s">
        <v>96</v>
      </c>
      <c r="D786" s="45">
        <v>292</v>
      </c>
      <c r="E786" s="45">
        <v>8810</v>
      </c>
      <c r="F786" s="45">
        <v>17</v>
      </c>
      <c r="G786">
        <v>292</v>
      </c>
      <c r="H786">
        <v>8810</v>
      </c>
      <c r="I786">
        <v>17</v>
      </c>
    </row>
    <row r="787" spans="1:9">
      <c r="A787" s="183" t="s">
        <v>97</v>
      </c>
      <c r="B787" s="46">
        <v>2017</v>
      </c>
      <c r="C787" s="183" t="s">
        <v>96</v>
      </c>
      <c r="D787" s="45">
        <v>295</v>
      </c>
      <c r="E787" s="45">
        <v>7200</v>
      </c>
      <c r="F787" s="45">
        <v>19</v>
      </c>
      <c r="G787">
        <v>295</v>
      </c>
      <c r="H787">
        <v>7200</v>
      </c>
      <c r="I787">
        <v>19</v>
      </c>
    </row>
    <row r="788" spans="1:9">
      <c r="A788" s="183" t="s">
        <v>97</v>
      </c>
      <c r="B788" s="46">
        <v>2018</v>
      </c>
      <c r="C788" s="183" t="s">
        <v>96</v>
      </c>
      <c r="D788" s="45">
        <v>77</v>
      </c>
      <c r="E788" s="45" t="s">
        <v>12</v>
      </c>
      <c r="F788" s="45">
        <v>27</v>
      </c>
      <c r="G788">
        <v>77</v>
      </c>
      <c r="H788">
        <v>5590</v>
      </c>
      <c r="I788">
        <v>27</v>
      </c>
    </row>
    <row r="789" spans="1:9">
      <c r="A789" s="183" t="s">
        <v>97</v>
      </c>
      <c r="B789" s="46">
        <v>2019</v>
      </c>
      <c r="C789" s="183" t="s">
        <v>96</v>
      </c>
      <c r="D789" s="45">
        <v>340</v>
      </c>
      <c r="E789" s="45" t="s">
        <v>12</v>
      </c>
      <c r="F789" s="45">
        <v>22</v>
      </c>
      <c r="G789">
        <v>340</v>
      </c>
      <c r="H789">
        <v>3980</v>
      </c>
      <c r="I789">
        <v>22</v>
      </c>
    </row>
    <row r="790" spans="1:9">
      <c r="A790" s="183" t="s">
        <v>97</v>
      </c>
      <c r="B790" s="46">
        <v>2020</v>
      </c>
      <c r="C790" s="183" t="s">
        <v>96</v>
      </c>
      <c r="D790" s="45">
        <v>300</v>
      </c>
      <c r="E790" s="45" t="s">
        <v>12</v>
      </c>
      <c r="F790" s="45" t="s">
        <v>12</v>
      </c>
      <c r="G790">
        <v>300</v>
      </c>
      <c r="H790">
        <v>2370</v>
      </c>
      <c r="I790">
        <v>17</v>
      </c>
    </row>
    <row r="791" spans="1:9">
      <c r="A791" s="176" t="s">
        <v>97</v>
      </c>
      <c r="B791" s="9">
        <v>2021</v>
      </c>
      <c r="C791" s="177" t="s">
        <v>96</v>
      </c>
      <c r="D791" s="7">
        <v>300</v>
      </c>
      <c r="E791" s="7" t="s">
        <v>12</v>
      </c>
      <c r="F791" s="7" t="s">
        <v>12</v>
      </c>
      <c r="G791">
        <v>300</v>
      </c>
      <c r="H791">
        <v>760</v>
      </c>
      <c r="I791">
        <v>12</v>
      </c>
    </row>
    <row r="792" spans="1:9">
      <c r="A792" s="28" t="s">
        <v>98</v>
      </c>
      <c r="B792" s="28">
        <v>2012</v>
      </c>
      <c r="C792" s="28" t="s">
        <v>96</v>
      </c>
      <c r="D792" s="27" t="s">
        <v>12</v>
      </c>
      <c r="E792" s="27" t="s">
        <v>12</v>
      </c>
      <c r="F792" s="27">
        <v>32</v>
      </c>
      <c r="G792">
        <v>242</v>
      </c>
      <c r="I792">
        <v>32</v>
      </c>
    </row>
    <row r="793" spans="1:9">
      <c r="A793" s="28" t="s">
        <v>98</v>
      </c>
      <c r="B793" s="28">
        <v>2013</v>
      </c>
      <c r="C793" s="28" t="s">
        <v>96</v>
      </c>
      <c r="D793" s="27">
        <v>210</v>
      </c>
      <c r="E793" s="27">
        <v>1340</v>
      </c>
      <c r="F793" s="27">
        <v>32</v>
      </c>
      <c r="G793">
        <v>210</v>
      </c>
      <c r="H793">
        <v>1340</v>
      </c>
      <c r="I793">
        <v>32</v>
      </c>
    </row>
    <row r="794" spans="1:9">
      <c r="A794" s="28" t="s">
        <v>98</v>
      </c>
      <c r="B794" s="28">
        <v>2014</v>
      </c>
      <c r="C794" s="28" t="s">
        <v>96</v>
      </c>
      <c r="D794" s="27">
        <v>178</v>
      </c>
      <c r="E794" s="27" t="s">
        <v>12</v>
      </c>
      <c r="F794" s="27">
        <v>32</v>
      </c>
      <c r="G794">
        <v>178</v>
      </c>
      <c r="I794">
        <v>32</v>
      </c>
    </row>
    <row r="795" spans="1:9">
      <c r="A795" s="28" t="s">
        <v>98</v>
      </c>
      <c r="B795" s="28">
        <v>2015</v>
      </c>
      <c r="C795" s="28" t="s">
        <v>96</v>
      </c>
      <c r="D795" s="27">
        <v>178</v>
      </c>
      <c r="E795" s="27" t="s">
        <v>12</v>
      </c>
      <c r="F795" s="27">
        <v>34</v>
      </c>
      <c r="G795">
        <v>178</v>
      </c>
      <c r="I795">
        <v>34</v>
      </c>
    </row>
    <row r="796" spans="1:9">
      <c r="A796" s="28" t="s">
        <v>98</v>
      </c>
      <c r="B796" s="28">
        <v>2016</v>
      </c>
      <c r="C796" s="28" t="s">
        <v>96</v>
      </c>
      <c r="D796" s="27">
        <v>139</v>
      </c>
      <c r="E796" s="27" t="s">
        <v>12</v>
      </c>
      <c r="F796" s="27">
        <v>23</v>
      </c>
      <c r="G796">
        <v>139</v>
      </c>
      <c r="I796">
        <v>23</v>
      </c>
    </row>
    <row r="797" spans="1:9">
      <c r="A797" s="28" t="s">
        <v>98</v>
      </c>
      <c r="B797" s="28">
        <v>2017</v>
      </c>
      <c r="C797" s="28" t="s">
        <v>96</v>
      </c>
      <c r="D797" s="27">
        <v>127</v>
      </c>
      <c r="E797" s="27" t="s">
        <v>12</v>
      </c>
      <c r="F797" s="27">
        <v>23</v>
      </c>
      <c r="G797">
        <v>127</v>
      </c>
      <c r="I797">
        <v>23</v>
      </c>
    </row>
    <row r="798" spans="1:9">
      <c r="A798" s="28" t="s">
        <v>98</v>
      </c>
      <c r="B798" s="28">
        <v>2018</v>
      </c>
      <c r="C798" s="28" t="s">
        <v>96</v>
      </c>
      <c r="D798" s="27">
        <v>113</v>
      </c>
      <c r="E798" s="27" t="s">
        <v>12</v>
      </c>
      <c r="F798" s="27">
        <v>24</v>
      </c>
      <c r="G798">
        <v>113</v>
      </c>
      <c r="I798">
        <v>24</v>
      </c>
    </row>
    <row r="799" spans="1:9">
      <c r="A799" s="28" t="s">
        <v>98</v>
      </c>
      <c r="B799" s="28">
        <v>2019</v>
      </c>
      <c r="C799" s="28" t="s">
        <v>96</v>
      </c>
      <c r="D799" s="27">
        <v>119</v>
      </c>
      <c r="E799" s="27" t="s">
        <v>12</v>
      </c>
      <c r="F799" s="27">
        <v>24</v>
      </c>
      <c r="G799">
        <v>119</v>
      </c>
      <c r="I799">
        <v>24</v>
      </c>
    </row>
    <row r="800" spans="1:9">
      <c r="A800" s="28" t="s">
        <v>98</v>
      </c>
      <c r="B800" s="28">
        <v>2020</v>
      </c>
      <c r="C800" s="28" t="s">
        <v>96</v>
      </c>
      <c r="D800" s="27">
        <v>82</v>
      </c>
      <c r="E800" s="27" t="s">
        <v>12</v>
      </c>
      <c r="F800" s="27" t="s">
        <v>12</v>
      </c>
      <c r="G800">
        <v>82</v>
      </c>
      <c r="I800">
        <v>24</v>
      </c>
    </row>
    <row r="801" spans="1:9">
      <c r="A801" s="178" t="s">
        <v>98</v>
      </c>
      <c r="B801" s="28">
        <v>2021</v>
      </c>
      <c r="C801" s="192" t="s">
        <v>96</v>
      </c>
      <c r="D801" s="27">
        <v>67</v>
      </c>
      <c r="E801" s="27" t="s">
        <v>12</v>
      </c>
      <c r="F801" s="27" t="s">
        <v>12</v>
      </c>
      <c r="G801">
        <v>67</v>
      </c>
      <c r="I801">
        <v>24</v>
      </c>
    </row>
    <row r="802" spans="1:9">
      <c r="A802" s="189" t="s">
        <v>99</v>
      </c>
      <c r="B802" s="48">
        <v>2012</v>
      </c>
      <c r="C802" s="189" t="s">
        <v>96</v>
      </c>
      <c r="D802" s="47" t="s">
        <v>12</v>
      </c>
      <c r="E802" s="47" t="s">
        <v>12</v>
      </c>
      <c r="F802" s="47">
        <v>45</v>
      </c>
      <c r="G802">
        <v>1168.5</v>
      </c>
      <c r="H802">
        <v>19314</v>
      </c>
      <c r="I802">
        <v>45</v>
      </c>
    </row>
    <row r="803" spans="1:9">
      <c r="A803" s="189" t="s">
        <v>99</v>
      </c>
      <c r="B803" s="48">
        <v>2013</v>
      </c>
      <c r="C803" s="189" t="s">
        <v>96</v>
      </c>
      <c r="D803" s="47">
        <v>2270</v>
      </c>
      <c r="E803" s="47">
        <v>24657</v>
      </c>
      <c r="F803" s="47">
        <v>47</v>
      </c>
      <c r="G803">
        <v>2270</v>
      </c>
      <c r="H803">
        <v>24657</v>
      </c>
      <c r="I803">
        <v>47</v>
      </c>
    </row>
    <row r="804" spans="1:9">
      <c r="A804" s="189" t="s">
        <v>99</v>
      </c>
      <c r="B804" s="48">
        <v>2014</v>
      </c>
      <c r="C804" s="189" t="s">
        <v>96</v>
      </c>
      <c r="D804" s="47">
        <v>2264</v>
      </c>
      <c r="E804" s="47">
        <v>30000</v>
      </c>
      <c r="F804" s="47">
        <v>55</v>
      </c>
      <c r="G804">
        <v>2264</v>
      </c>
      <c r="H804">
        <v>30000</v>
      </c>
      <c r="I804">
        <v>55</v>
      </c>
    </row>
    <row r="805" spans="1:9">
      <c r="A805" s="189" t="s">
        <v>99</v>
      </c>
      <c r="B805" s="48">
        <v>2015</v>
      </c>
      <c r="C805" s="189" t="s">
        <v>96</v>
      </c>
      <c r="D805" s="47">
        <v>2344</v>
      </c>
      <c r="E805" s="47">
        <v>32000</v>
      </c>
      <c r="F805" s="47">
        <v>58</v>
      </c>
      <c r="G805">
        <v>2344</v>
      </c>
      <c r="H805">
        <v>32000</v>
      </c>
      <c r="I805">
        <v>58</v>
      </c>
    </row>
    <row r="806" spans="1:9">
      <c r="A806" s="189" t="s">
        <v>99</v>
      </c>
      <c r="B806" s="48">
        <v>2016</v>
      </c>
      <c r="C806" s="189" t="s">
        <v>96</v>
      </c>
      <c r="D806" s="47">
        <v>2344</v>
      </c>
      <c r="E806" s="47">
        <v>30667</v>
      </c>
      <c r="F806" s="47">
        <v>45</v>
      </c>
      <c r="G806">
        <v>2344</v>
      </c>
      <c r="H806">
        <v>30667</v>
      </c>
      <c r="I806">
        <v>45</v>
      </c>
    </row>
    <row r="807" spans="1:9">
      <c r="A807" s="189" t="s">
        <v>99</v>
      </c>
      <c r="B807" s="48">
        <v>2017</v>
      </c>
      <c r="C807" s="189" t="s">
        <v>96</v>
      </c>
      <c r="D807" s="47">
        <v>2344</v>
      </c>
      <c r="E807" s="47">
        <v>60031</v>
      </c>
      <c r="F807" s="47">
        <v>47</v>
      </c>
      <c r="G807">
        <v>2344</v>
      </c>
      <c r="H807">
        <v>60031</v>
      </c>
      <c r="I807">
        <v>47</v>
      </c>
    </row>
    <row r="808" spans="1:9">
      <c r="A808" s="189" t="s">
        <v>99</v>
      </c>
      <c r="B808" s="48">
        <v>2018</v>
      </c>
      <c r="C808" s="189" t="s">
        <v>96</v>
      </c>
      <c r="D808" s="47">
        <v>2133</v>
      </c>
      <c r="E808" s="47" t="s">
        <v>12</v>
      </c>
      <c r="F808" s="47">
        <v>21</v>
      </c>
      <c r="G808">
        <v>2133</v>
      </c>
      <c r="H808">
        <v>89395</v>
      </c>
      <c r="I808">
        <v>21</v>
      </c>
    </row>
    <row r="809" spans="1:9">
      <c r="A809" s="193" t="s">
        <v>99</v>
      </c>
      <c r="B809" s="48">
        <v>2019</v>
      </c>
      <c r="C809" s="189" t="s">
        <v>96</v>
      </c>
      <c r="D809" s="47">
        <v>2133</v>
      </c>
      <c r="E809" s="47" t="s">
        <v>12</v>
      </c>
      <c r="F809" s="47">
        <v>54</v>
      </c>
      <c r="G809">
        <v>2133</v>
      </c>
      <c r="H809">
        <v>118759</v>
      </c>
      <c r="I809">
        <v>54</v>
      </c>
    </row>
    <row r="810" spans="1:9">
      <c r="A810" s="189" t="s">
        <v>99</v>
      </c>
      <c r="B810" s="48">
        <v>2020</v>
      </c>
      <c r="C810" s="189" t="s">
        <v>96</v>
      </c>
      <c r="D810" s="47">
        <v>2596</v>
      </c>
      <c r="E810" s="47" t="s">
        <v>12</v>
      </c>
      <c r="F810" s="47" t="s">
        <v>12</v>
      </c>
      <c r="G810">
        <v>2596</v>
      </c>
      <c r="H810">
        <v>148123</v>
      </c>
      <c r="I810">
        <v>87</v>
      </c>
    </row>
    <row r="811" spans="1:9">
      <c r="A811" s="176" t="s">
        <v>99</v>
      </c>
      <c r="B811" s="9">
        <v>2021</v>
      </c>
      <c r="C811" s="177" t="s">
        <v>96</v>
      </c>
      <c r="D811" s="7">
        <v>2596</v>
      </c>
      <c r="E811" s="7" t="s">
        <v>12</v>
      </c>
      <c r="F811" s="7" t="s">
        <v>12</v>
      </c>
      <c r="G811">
        <v>2596</v>
      </c>
      <c r="H811">
        <v>8034</v>
      </c>
      <c r="I811">
        <v>44</v>
      </c>
    </row>
    <row r="812" spans="1:9">
      <c r="A812" s="178" t="s">
        <v>100</v>
      </c>
      <c r="B812" s="28">
        <v>2012</v>
      </c>
      <c r="C812" s="178" t="s">
        <v>96</v>
      </c>
      <c r="D812" s="27" t="s">
        <v>12</v>
      </c>
      <c r="E812" s="27" t="s">
        <v>12</v>
      </c>
      <c r="F812" s="27">
        <v>50</v>
      </c>
      <c r="G812">
        <v>1853</v>
      </c>
      <c r="H812">
        <v>19113</v>
      </c>
      <c r="I812">
        <v>50</v>
      </c>
    </row>
    <row r="813" spans="1:9">
      <c r="A813" s="178" t="s">
        <v>100</v>
      </c>
      <c r="B813" s="28">
        <v>2013</v>
      </c>
      <c r="C813" s="178" t="s">
        <v>96</v>
      </c>
      <c r="D813" s="27">
        <v>1110</v>
      </c>
      <c r="E813" s="27">
        <v>30192</v>
      </c>
      <c r="F813" s="27">
        <v>56</v>
      </c>
      <c r="G813">
        <v>1110</v>
      </c>
      <c r="H813">
        <v>30192</v>
      </c>
      <c r="I813">
        <v>56</v>
      </c>
    </row>
    <row r="814" spans="1:9">
      <c r="A814" s="178" t="s">
        <v>100</v>
      </c>
      <c r="B814" s="28">
        <v>2014</v>
      </c>
      <c r="C814" s="178" t="s">
        <v>96</v>
      </c>
      <c r="D814" s="27">
        <v>1327</v>
      </c>
      <c r="E814" s="27">
        <v>41271</v>
      </c>
      <c r="F814" s="27">
        <v>61</v>
      </c>
      <c r="G814">
        <v>1327</v>
      </c>
      <c r="H814">
        <v>41271</v>
      </c>
      <c r="I814">
        <v>61</v>
      </c>
    </row>
    <row r="815" spans="1:9">
      <c r="A815" s="178" t="s">
        <v>100</v>
      </c>
      <c r="B815" s="28">
        <v>2015</v>
      </c>
      <c r="C815" s="178" t="s">
        <v>96</v>
      </c>
      <c r="D815" s="27">
        <v>1434</v>
      </c>
      <c r="E815" s="27">
        <v>45066</v>
      </c>
      <c r="F815" s="27">
        <v>63</v>
      </c>
      <c r="G815">
        <v>1434</v>
      </c>
      <c r="H815">
        <v>45066</v>
      </c>
      <c r="I815">
        <v>63</v>
      </c>
    </row>
    <row r="816" spans="1:9">
      <c r="A816" s="178" t="s">
        <v>100</v>
      </c>
      <c r="B816" s="28">
        <v>2016</v>
      </c>
      <c r="C816" s="178" t="s">
        <v>96</v>
      </c>
      <c r="D816" s="27">
        <v>1319</v>
      </c>
      <c r="E816" s="27">
        <v>109244</v>
      </c>
      <c r="F816" s="27">
        <v>46</v>
      </c>
      <c r="G816">
        <v>1319</v>
      </c>
      <c r="H816">
        <v>109244</v>
      </c>
      <c r="I816">
        <v>46</v>
      </c>
    </row>
    <row r="817" spans="1:9">
      <c r="A817" s="178" t="s">
        <v>100</v>
      </c>
      <c r="B817" s="28">
        <v>2017</v>
      </c>
      <c r="C817" s="178" t="s">
        <v>96</v>
      </c>
      <c r="D817" s="27">
        <v>1352</v>
      </c>
      <c r="E817" s="27">
        <v>119236</v>
      </c>
      <c r="F817" s="27">
        <v>53</v>
      </c>
      <c r="G817">
        <v>1352</v>
      </c>
      <c r="H817">
        <v>119236</v>
      </c>
      <c r="I817">
        <v>53</v>
      </c>
    </row>
    <row r="818" spans="1:9">
      <c r="A818" s="178" t="s">
        <v>100</v>
      </c>
      <c r="B818" s="28">
        <v>2018</v>
      </c>
      <c r="C818" s="178" t="s">
        <v>96</v>
      </c>
      <c r="D818" s="27">
        <v>999</v>
      </c>
      <c r="E818" s="27" t="s">
        <v>12</v>
      </c>
      <c r="F818" s="27">
        <v>50</v>
      </c>
      <c r="G818">
        <v>999</v>
      </c>
      <c r="H818">
        <v>129228</v>
      </c>
      <c r="I818">
        <v>50</v>
      </c>
    </row>
    <row r="819" spans="1:9">
      <c r="A819" s="178" t="s">
        <v>100</v>
      </c>
      <c r="B819" s="28">
        <v>2019</v>
      </c>
      <c r="C819" s="178" t="s">
        <v>96</v>
      </c>
      <c r="D819" s="27">
        <v>860</v>
      </c>
      <c r="E819" s="27" t="s">
        <v>12</v>
      </c>
      <c r="F819" s="27">
        <v>60</v>
      </c>
      <c r="G819">
        <v>860</v>
      </c>
      <c r="H819">
        <v>139220</v>
      </c>
      <c r="I819">
        <v>60</v>
      </c>
    </row>
    <row r="820" spans="1:9">
      <c r="A820" s="178" t="s">
        <v>100</v>
      </c>
      <c r="B820" s="28">
        <v>2020</v>
      </c>
      <c r="C820" s="178" t="s">
        <v>96</v>
      </c>
      <c r="D820" s="27">
        <v>1333</v>
      </c>
      <c r="E820" s="27" t="s">
        <v>12</v>
      </c>
      <c r="F820" s="27" t="s">
        <v>12</v>
      </c>
      <c r="G820">
        <v>1333</v>
      </c>
      <c r="H820">
        <v>149212</v>
      </c>
      <c r="I820">
        <v>70</v>
      </c>
    </row>
    <row r="821" spans="1:9">
      <c r="A821" s="178" t="s">
        <v>100</v>
      </c>
      <c r="B821" s="28">
        <v>2021</v>
      </c>
      <c r="C821" s="192" t="s">
        <v>96</v>
      </c>
      <c r="D821" s="27">
        <v>914</v>
      </c>
      <c r="E821" s="27" t="s">
        <v>12</v>
      </c>
      <c r="F821" s="27" t="s">
        <v>12</v>
      </c>
      <c r="G821">
        <v>914</v>
      </c>
      <c r="I821">
        <v>14</v>
      </c>
    </row>
    <row r="822" spans="1:9">
      <c r="A822" s="169" t="s">
        <v>101</v>
      </c>
      <c r="B822" s="21">
        <v>2012</v>
      </c>
      <c r="C822" s="169" t="s">
        <v>96</v>
      </c>
      <c r="D822" s="20" t="s">
        <v>12</v>
      </c>
      <c r="E822" s="20" t="s">
        <v>12</v>
      </c>
      <c r="F822" s="20">
        <v>15</v>
      </c>
      <c r="G822">
        <v>723</v>
      </c>
      <c r="I822">
        <v>15</v>
      </c>
    </row>
    <row r="823" spans="1:9">
      <c r="A823" s="169" t="s">
        <v>101</v>
      </c>
      <c r="B823" s="21">
        <v>2013</v>
      </c>
      <c r="C823" s="169" t="s">
        <v>96</v>
      </c>
      <c r="D823" s="20">
        <v>532</v>
      </c>
      <c r="E823" s="20" t="s">
        <v>12</v>
      </c>
      <c r="F823" s="20">
        <v>16</v>
      </c>
      <c r="G823">
        <v>532</v>
      </c>
      <c r="I823">
        <v>16</v>
      </c>
    </row>
    <row r="824" spans="1:9">
      <c r="A824" s="169" t="s">
        <v>101</v>
      </c>
      <c r="B824" s="21">
        <v>2014</v>
      </c>
      <c r="C824" s="169" t="s">
        <v>96</v>
      </c>
      <c r="D824" s="20">
        <v>532</v>
      </c>
      <c r="E824" s="20" t="s">
        <v>12</v>
      </c>
      <c r="F824" s="20">
        <v>18</v>
      </c>
      <c r="G824">
        <v>532</v>
      </c>
      <c r="I824">
        <v>18</v>
      </c>
    </row>
    <row r="825" spans="1:9">
      <c r="A825" s="169" t="s">
        <v>101</v>
      </c>
      <c r="B825" s="21">
        <v>2015</v>
      </c>
      <c r="C825" s="169" t="s">
        <v>96</v>
      </c>
      <c r="D825" s="20">
        <v>532</v>
      </c>
      <c r="E825" s="20" t="s">
        <v>12</v>
      </c>
      <c r="F825" s="20">
        <v>19</v>
      </c>
      <c r="G825">
        <v>532</v>
      </c>
      <c r="I825">
        <v>19</v>
      </c>
    </row>
    <row r="826" spans="1:9">
      <c r="A826" s="169" t="s">
        <v>101</v>
      </c>
      <c r="B826" s="21">
        <v>2016</v>
      </c>
      <c r="C826" s="169" t="s">
        <v>96</v>
      </c>
      <c r="D826" s="20">
        <v>532</v>
      </c>
      <c r="E826" s="20" t="s">
        <v>12</v>
      </c>
      <c r="F826" s="20">
        <v>15</v>
      </c>
      <c r="G826">
        <v>532</v>
      </c>
      <c r="I826">
        <v>15</v>
      </c>
    </row>
    <row r="827" spans="1:9">
      <c r="A827" s="169" t="s">
        <v>101</v>
      </c>
      <c r="B827" s="21">
        <v>2017</v>
      </c>
      <c r="C827" s="169" t="s">
        <v>96</v>
      </c>
      <c r="D827" s="20">
        <v>532</v>
      </c>
      <c r="E827" s="20" t="s">
        <v>12</v>
      </c>
      <c r="F827" s="20">
        <v>17</v>
      </c>
      <c r="G827">
        <v>532</v>
      </c>
      <c r="I827">
        <v>17</v>
      </c>
    </row>
    <row r="828" spans="1:9">
      <c r="A828" s="169" t="s">
        <v>101</v>
      </c>
      <c r="B828" s="21">
        <v>2018</v>
      </c>
      <c r="C828" s="169" t="s">
        <v>96</v>
      </c>
      <c r="D828" s="20">
        <v>688</v>
      </c>
      <c r="E828" s="20" t="s">
        <v>12</v>
      </c>
      <c r="F828" s="20">
        <v>58</v>
      </c>
      <c r="G828">
        <v>688</v>
      </c>
      <c r="I828">
        <v>58</v>
      </c>
    </row>
    <row r="829" spans="1:9">
      <c r="A829" s="171" t="s">
        <v>101</v>
      </c>
      <c r="B829" s="21">
        <v>2019</v>
      </c>
      <c r="C829" s="169" t="s">
        <v>96</v>
      </c>
      <c r="D829" s="20">
        <v>155</v>
      </c>
      <c r="E829" s="20" t="s">
        <v>12</v>
      </c>
      <c r="F829" s="20">
        <v>17</v>
      </c>
      <c r="G829">
        <v>155</v>
      </c>
      <c r="I829">
        <v>17</v>
      </c>
    </row>
    <row r="830" spans="1:9">
      <c r="A830" s="169" t="s">
        <v>101</v>
      </c>
      <c r="B830" s="21">
        <v>2020</v>
      </c>
      <c r="C830" s="169" t="s">
        <v>96</v>
      </c>
      <c r="D830" s="20">
        <v>170</v>
      </c>
      <c r="E830" s="20" t="s">
        <v>12</v>
      </c>
      <c r="F830" s="20" t="s">
        <v>12</v>
      </c>
      <c r="G830">
        <v>170</v>
      </c>
      <c r="I830">
        <v>-24</v>
      </c>
    </row>
    <row r="831" spans="1:9">
      <c r="A831" s="169" t="s">
        <v>101</v>
      </c>
      <c r="B831" s="21">
        <v>2021</v>
      </c>
      <c r="C831" s="170" t="s">
        <v>96</v>
      </c>
      <c r="D831" s="20">
        <v>170</v>
      </c>
      <c r="E831" s="20" t="s">
        <v>12</v>
      </c>
      <c r="F831" s="20" t="s">
        <v>12</v>
      </c>
      <c r="G831">
        <v>170</v>
      </c>
      <c r="I831">
        <v>11</v>
      </c>
    </row>
    <row r="832" spans="1:9">
      <c r="A832" s="180" t="s">
        <v>102</v>
      </c>
      <c r="B832" s="6">
        <v>2012</v>
      </c>
      <c r="C832" s="180" t="s">
        <v>96</v>
      </c>
      <c r="D832" s="5" t="s">
        <v>12</v>
      </c>
      <c r="E832" s="5" t="s">
        <v>12</v>
      </c>
      <c r="F832" s="5">
        <v>14</v>
      </c>
      <c r="G832">
        <v>94</v>
      </c>
      <c r="I832">
        <v>14</v>
      </c>
    </row>
    <row r="833" spans="1:9">
      <c r="A833" s="180" t="s">
        <v>102</v>
      </c>
      <c r="B833" s="6">
        <v>2013</v>
      </c>
      <c r="C833" s="180" t="s">
        <v>96</v>
      </c>
      <c r="D833" s="5">
        <v>18</v>
      </c>
      <c r="E833" s="5">
        <v>923</v>
      </c>
      <c r="F833" s="5">
        <v>17</v>
      </c>
      <c r="G833">
        <v>18</v>
      </c>
      <c r="H833">
        <v>923</v>
      </c>
      <c r="I833">
        <v>17</v>
      </c>
    </row>
    <row r="834" spans="1:9">
      <c r="A834" s="180" t="s">
        <v>102</v>
      </c>
      <c r="B834" s="6">
        <v>2014</v>
      </c>
      <c r="C834" s="180" t="s">
        <v>96</v>
      </c>
      <c r="D834" s="5">
        <v>26</v>
      </c>
      <c r="E834" s="5" t="s">
        <v>12</v>
      </c>
      <c r="F834" s="5">
        <v>18</v>
      </c>
      <c r="G834">
        <v>26</v>
      </c>
      <c r="I834">
        <v>18</v>
      </c>
    </row>
    <row r="835" spans="1:9">
      <c r="A835" s="180" t="s">
        <v>102</v>
      </c>
      <c r="B835" s="6">
        <v>2015</v>
      </c>
      <c r="C835" s="180" t="s">
        <v>96</v>
      </c>
      <c r="D835" s="5">
        <v>13</v>
      </c>
      <c r="E835" s="5" t="s">
        <v>12</v>
      </c>
      <c r="F835" s="5">
        <v>18</v>
      </c>
      <c r="G835">
        <v>13</v>
      </c>
      <c r="I835">
        <v>18</v>
      </c>
    </row>
    <row r="836" spans="1:9">
      <c r="A836" s="180" t="s">
        <v>102</v>
      </c>
      <c r="B836" s="6">
        <v>2016</v>
      </c>
      <c r="C836" s="180" t="s">
        <v>96</v>
      </c>
      <c r="D836" s="5">
        <v>13</v>
      </c>
      <c r="E836" s="5" t="s">
        <v>12</v>
      </c>
      <c r="F836" s="5">
        <v>14</v>
      </c>
      <c r="G836">
        <v>13</v>
      </c>
      <c r="I836">
        <v>14</v>
      </c>
    </row>
    <row r="837" spans="1:9">
      <c r="A837" s="180" t="s">
        <v>102</v>
      </c>
      <c r="B837" s="6">
        <v>2017</v>
      </c>
      <c r="C837" s="180" t="s">
        <v>96</v>
      </c>
      <c r="D837" s="5">
        <v>22</v>
      </c>
      <c r="E837" s="5" t="s">
        <v>12</v>
      </c>
      <c r="F837" s="5">
        <v>15</v>
      </c>
      <c r="G837">
        <v>22</v>
      </c>
      <c r="I837">
        <v>15</v>
      </c>
    </row>
    <row r="838" spans="1:9">
      <c r="A838" s="180" t="s">
        <v>102</v>
      </c>
      <c r="B838" s="6">
        <v>2018</v>
      </c>
      <c r="C838" s="180" t="s">
        <v>96</v>
      </c>
      <c r="D838" s="5">
        <v>27</v>
      </c>
      <c r="E838" s="5" t="s">
        <v>12</v>
      </c>
      <c r="F838" s="5">
        <v>17</v>
      </c>
      <c r="G838">
        <v>27</v>
      </c>
      <c r="I838">
        <v>17</v>
      </c>
    </row>
    <row r="839" spans="1:9">
      <c r="A839" s="180" t="s">
        <v>102</v>
      </c>
      <c r="B839" s="6">
        <v>2019</v>
      </c>
      <c r="C839" s="180" t="s">
        <v>96</v>
      </c>
      <c r="D839" s="5">
        <v>19</v>
      </c>
      <c r="E839" s="5" t="s">
        <v>12</v>
      </c>
      <c r="F839" s="5">
        <v>15</v>
      </c>
      <c r="G839">
        <v>19</v>
      </c>
      <c r="I839">
        <v>15</v>
      </c>
    </row>
    <row r="840" spans="1:9">
      <c r="A840" s="180" t="s">
        <v>102</v>
      </c>
      <c r="B840" s="6">
        <v>2020</v>
      </c>
      <c r="C840" s="180" t="s">
        <v>96</v>
      </c>
      <c r="D840" s="5">
        <v>19</v>
      </c>
      <c r="E840" s="5" t="s">
        <v>12</v>
      </c>
      <c r="F840" s="5" t="s">
        <v>12</v>
      </c>
      <c r="G840">
        <v>19</v>
      </c>
      <c r="I840">
        <v>13</v>
      </c>
    </row>
    <row r="841" spans="1:9">
      <c r="A841" s="180" t="s">
        <v>102</v>
      </c>
      <c r="B841" s="6">
        <v>2021</v>
      </c>
      <c r="C841" s="194" t="s">
        <v>96</v>
      </c>
      <c r="D841" s="5">
        <v>19</v>
      </c>
      <c r="E841" s="5" t="s">
        <v>12</v>
      </c>
      <c r="F841" s="5" t="s">
        <v>12</v>
      </c>
      <c r="G841">
        <v>19</v>
      </c>
      <c r="H841">
        <v>133</v>
      </c>
      <c r="I841">
        <v>10</v>
      </c>
    </row>
    <row r="842" spans="1:9">
      <c r="A842" s="178" t="s">
        <v>103</v>
      </c>
      <c r="B842" s="28">
        <v>2012</v>
      </c>
      <c r="C842" s="178" t="s">
        <v>96</v>
      </c>
      <c r="D842" s="27" t="s">
        <v>12</v>
      </c>
      <c r="E842" s="27" t="s">
        <v>12</v>
      </c>
      <c r="F842" s="27">
        <v>11</v>
      </c>
      <c r="G842">
        <v>31.5</v>
      </c>
      <c r="H842">
        <v>133</v>
      </c>
      <c r="I842">
        <v>11</v>
      </c>
    </row>
    <row r="843" spans="1:9">
      <c r="A843" s="178" t="s">
        <v>103</v>
      </c>
      <c r="B843" s="28">
        <v>2013</v>
      </c>
      <c r="C843" s="178" t="s">
        <v>96</v>
      </c>
      <c r="D843" s="27">
        <v>44</v>
      </c>
      <c r="E843" s="27" t="s">
        <v>12</v>
      </c>
      <c r="F843" s="27">
        <v>12</v>
      </c>
      <c r="G843">
        <v>44</v>
      </c>
      <c r="H843">
        <v>133</v>
      </c>
      <c r="I843">
        <v>12</v>
      </c>
    </row>
    <row r="844" spans="1:9">
      <c r="A844" s="178" t="s">
        <v>103</v>
      </c>
      <c r="B844" s="28">
        <v>2014</v>
      </c>
      <c r="C844" s="178" t="s">
        <v>96</v>
      </c>
      <c r="D844" s="27">
        <v>50</v>
      </c>
      <c r="E844" s="27" t="s">
        <v>12</v>
      </c>
      <c r="F844" s="27">
        <v>14</v>
      </c>
      <c r="G844">
        <v>50</v>
      </c>
      <c r="H844">
        <v>133</v>
      </c>
      <c r="I844">
        <v>14</v>
      </c>
    </row>
    <row r="845" spans="1:9">
      <c r="A845" s="178" t="s">
        <v>103</v>
      </c>
      <c r="B845" s="28">
        <v>2015</v>
      </c>
      <c r="C845" s="178" t="s">
        <v>96</v>
      </c>
      <c r="D845" s="27">
        <v>62</v>
      </c>
      <c r="E845" s="27" t="s">
        <v>12</v>
      </c>
      <c r="F845" s="27">
        <v>16</v>
      </c>
      <c r="G845">
        <v>62</v>
      </c>
      <c r="H845">
        <v>133</v>
      </c>
      <c r="I845">
        <v>16</v>
      </c>
    </row>
    <row r="846" spans="1:9">
      <c r="A846" s="178" t="s">
        <v>103</v>
      </c>
      <c r="B846" s="28">
        <v>2016</v>
      </c>
      <c r="C846" s="178" t="s">
        <v>96</v>
      </c>
      <c r="D846" s="27">
        <v>58</v>
      </c>
      <c r="E846" s="27">
        <v>133</v>
      </c>
      <c r="F846" s="27">
        <v>12</v>
      </c>
      <c r="G846">
        <v>58</v>
      </c>
      <c r="H846">
        <v>133</v>
      </c>
      <c r="I846">
        <v>12</v>
      </c>
    </row>
    <row r="847" spans="1:9">
      <c r="A847" s="178" t="s">
        <v>103</v>
      </c>
      <c r="B847" s="28">
        <v>2017</v>
      </c>
      <c r="C847" s="178" t="s">
        <v>96</v>
      </c>
      <c r="D847" s="27">
        <v>64</v>
      </c>
      <c r="E847" s="27">
        <v>133</v>
      </c>
      <c r="F847" s="27">
        <v>13</v>
      </c>
      <c r="G847">
        <v>64</v>
      </c>
      <c r="H847">
        <v>133</v>
      </c>
      <c r="I847">
        <v>13</v>
      </c>
    </row>
    <row r="848" spans="1:9">
      <c r="A848" s="178" t="s">
        <v>103</v>
      </c>
      <c r="B848" s="28">
        <v>2018</v>
      </c>
      <c r="C848" s="178" t="s">
        <v>96</v>
      </c>
      <c r="D848" s="27" t="s">
        <v>12</v>
      </c>
      <c r="E848" s="27" t="s">
        <v>12</v>
      </c>
      <c r="F848" s="27">
        <v>15</v>
      </c>
      <c r="G848">
        <v>36.5</v>
      </c>
      <c r="H848">
        <v>133</v>
      </c>
      <c r="I848">
        <v>15</v>
      </c>
    </row>
    <row r="849" spans="1:9">
      <c r="A849" s="178" t="s">
        <v>103</v>
      </c>
      <c r="B849" s="28">
        <v>2019</v>
      </c>
      <c r="C849" s="178" t="s">
        <v>96</v>
      </c>
      <c r="D849" s="27">
        <v>9</v>
      </c>
      <c r="E849" s="27" t="s">
        <v>12</v>
      </c>
      <c r="F849" s="27">
        <v>15</v>
      </c>
      <c r="G849">
        <v>9</v>
      </c>
      <c r="H849">
        <v>133</v>
      </c>
      <c r="I849">
        <v>15</v>
      </c>
    </row>
    <row r="850" spans="1:9">
      <c r="A850" s="178" t="s">
        <v>103</v>
      </c>
      <c r="B850" s="28">
        <v>2020</v>
      </c>
      <c r="C850" s="178" t="s">
        <v>96</v>
      </c>
      <c r="D850" s="27">
        <v>68</v>
      </c>
      <c r="E850" s="27" t="s">
        <v>12</v>
      </c>
      <c r="F850" s="27" t="s">
        <v>12</v>
      </c>
      <c r="G850">
        <v>68</v>
      </c>
      <c r="H850">
        <v>133</v>
      </c>
      <c r="I850">
        <v>15</v>
      </c>
    </row>
    <row r="851" spans="1:9">
      <c r="A851" s="178" t="s">
        <v>103</v>
      </c>
      <c r="B851" s="28">
        <v>2021</v>
      </c>
      <c r="C851" s="192" t="s">
        <v>96</v>
      </c>
      <c r="D851" s="27">
        <v>68</v>
      </c>
      <c r="E851" s="27" t="s">
        <v>12</v>
      </c>
      <c r="F851" s="27" t="s">
        <v>12</v>
      </c>
      <c r="G851">
        <v>68</v>
      </c>
      <c r="I851">
        <v>7</v>
      </c>
    </row>
    <row r="852" spans="1:9">
      <c r="A852" s="169" t="s">
        <v>104</v>
      </c>
      <c r="B852" s="21">
        <v>2012</v>
      </c>
      <c r="C852" s="169" t="s">
        <v>96</v>
      </c>
      <c r="D852" s="20" t="s">
        <v>12</v>
      </c>
      <c r="E852" s="20" t="s">
        <v>12</v>
      </c>
      <c r="F852" s="20">
        <v>7</v>
      </c>
      <c r="G852">
        <v>40.5</v>
      </c>
      <c r="I852">
        <v>7</v>
      </c>
    </row>
    <row r="853" spans="1:9">
      <c r="A853" s="169" t="s">
        <v>104</v>
      </c>
      <c r="B853" s="21">
        <v>2013</v>
      </c>
      <c r="C853" s="169" t="s">
        <v>96</v>
      </c>
      <c r="D853" s="20">
        <v>13</v>
      </c>
      <c r="E853" s="20" t="s">
        <v>12</v>
      </c>
      <c r="F853" s="20">
        <v>7</v>
      </c>
      <c r="G853">
        <v>13</v>
      </c>
      <c r="I853">
        <v>7</v>
      </c>
    </row>
    <row r="854" spans="1:9">
      <c r="A854" s="169" t="s">
        <v>104</v>
      </c>
      <c r="B854" s="21">
        <v>2014</v>
      </c>
      <c r="C854" s="169" t="s">
        <v>96</v>
      </c>
      <c r="D854" s="20">
        <v>13</v>
      </c>
      <c r="E854" s="20" t="s">
        <v>12</v>
      </c>
      <c r="F854" s="20">
        <v>7</v>
      </c>
      <c r="G854">
        <v>13</v>
      </c>
      <c r="I854">
        <v>7</v>
      </c>
    </row>
    <row r="855" spans="1:9">
      <c r="A855" s="169" t="s">
        <v>104</v>
      </c>
      <c r="B855" s="21">
        <v>2015</v>
      </c>
      <c r="C855" s="169" t="s">
        <v>96</v>
      </c>
      <c r="D855" s="20">
        <v>13</v>
      </c>
      <c r="E855" s="20" t="s">
        <v>12</v>
      </c>
      <c r="F855" s="20">
        <v>8</v>
      </c>
      <c r="G855">
        <v>13</v>
      </c>
      <c r="I855">
        <v>8</v>
      </c>
    </row>
    <row r="856" spans="1:9">
      <c r="A856" s="169" t="s">
        <v>104</v>
      </c>
      <c r="B856" s="21">
        <v>2016</v>
      </c>
      <c r="C856" s="169" t="s">
        <v>96</v>
      </c>
      <c r="D856" s="20">
        <v>52</v>
      </c>
      <c r="E856" s="20" t="s">
        <v>12</v>
      </c>
      <c r="F856" s="20">
        <v>4</v>
      </c>
      <c r="G856">
        <v>52</v>
      </c>
      <c r="I856">
        <v>4</v>
      </c>
    </row>
    <row r="857" spans="1:9">
      <c r="A857" s="169" t="s">
        <v>104</v>
      </c>
      <c r="B857" s="21">
        <v>2017</v>
      </c>
      <c r="C857" s="169" t="s">
        <v>96</v>
      </c>
      <c r="D857" s="20">
        <v>146</v>
      </c>
      <c r="E857" s="20" t="s">
        <v>12</v>
      </c>
      <c r="F857" s="20">
        <v>4</v>
      </c>
      <c r="G857">
        <v>146</v>
      </c>
      <c r="I857">
        <v>4</v>
      </c>
    </row>
    <row r="858" spans="1:9">
      <c r="A858" s="169" t="s">
        <v>104</v>
      </c>
      <c r="B858" s="21">
        <v>2018</v>
      </c>
      <c r="C858" s="169" t="s">
        <v>96</v>
      </c>
      <c r="D858" s="20" t="s">
        <v>12</v>
      </c>
      <c r="E858" s="20" t="s">
        <v>12</v>
      </c>
      <c r="F858" s="20">
        <v>13</v>
      </c>
      <c r="G858">
        <v>84</v>
      </c>
      <c r="I858">
        <v>13</v>
      </c>
    </row>
    <row r="859" spans="1:9">
      <c r="A859" s="169" t="s">
        <v>104</v>
      </c>
      <c r="B859" s="21">
        <v>2019</v>
      </c>
      <c r="C859" s="169" t="s">
        <v>96</v>
      </c>
      <c r="D859" s="20">
        <v>22</v>
      </c>
      <c r="E859" s="20" t="s">
        <v>12</v>
      </c>
      <c r="F859" s="20">
        <v>5</v>
      </c>
      <c r="G859">
        <v>22</v>
      </c>
      <c r="I859">
        <v>5</v>
      </c>
    </row>
    <row r="860" spans="1:9">
      <c r="A860" s="169" t="s">
        <v>104</v>
      </c>
      <c r="B860" s="21">
        <v>2020</v>
      </c>
      <c r="C860" s="169" t="s">
        <v>96</v>
      </c>
      <c r="D860" s="20">
        <v>22</v>
      </c>
      <c r="E860" s="20" t="s">
        <v>12</v>
      </c>
      <c r="F860" s="20" t="s">
        <v>12</v>
      </c>
      <c r="G860">
        <v>22</v>
      </c>
      <c r="I860">
        <v>-3</v>
      </c>
    </row>
    <row r="861" spans="1:9">
      <c r="A861" s="169" t="s">
        <v>104</v>
      </c>
      <c r="B861" s="21">
        <v>2021</v>
      </c>
      <c r="C861" s="170" t="s">
        <v>96</v>
      </c>
      <c r="D861" s="20">
        <v>18</v>
      </c>
      <c r="E861" s="20" t="s">
        <v>12</v>
      </c>
      <c r="F861" s="20" t="s">
        <v>12</v>
      </c>
      <c r="G861">
        <v>18</v>
      </c>
      <c r="I861">
        <v>12</v>
      </c>
    </row>
    <row r="862" spans="1:9">
      <c r="A862" s="179" t="s">
        <v>105</v>
      </c>
      <c r="B862" s="53">
        <v>2012</v>
      </c>
      <c r="C862" s="179" t="s">
        <v>96</v>
      </c>
      <c r="D862" s="52" t="s">
        <v>12</v>
      </c>
      <c r="E862" s="52" t="s">
        <v>12</v>
      </c>
      <c r="F862" s="52">
        <v>14</v>
      </c>
      <c r="G862">
        <v>142.5</v>
      </c>
      <c r="I862">
        <v>14</v>
      </c>
    </row>
    <row r="863" spans="1:9">
      <c r="A863" s="179" t="s">
        <v>105</v>
      </c>
      <c r="B863" s="53">
        <v>2013</v>
      </c>
      <c r="C863" s="179" t="s">
        <v>96</v>
      </c>
      <c r="D863" s="52">
        <v>267</v>
      </c>
      <c r="E863" s="52" t="s">
        <v>12</v>
      </c>
      <c r="F863" s="52">
        <v>16</v>
      </c>
      <c r="G863">
        <v>267</v>
      </c>
      <c r="I863">
        <v>16</v>
      </c>
    </row>
    <row r="864" spans="1:9">
      <c r="A864" s="179" t="s">
        <v>105</v>
      </c>
      <c r="B864" s="53">
        <v>2014</v>
      </c>
      <c r="C864" s="179" t="s">
        <v>96</v>
      </c>
      <c r="D864" s="52">
        <v>205</v>
      </c>
      <c r="E864" s="52" t="s">
        <v>12</v>
      </c>
      <c r="F864" s="52">
        <v>17</v>
      </c>
      <c r="G864">
        <v>205</v>
      </c>
      <c r="I864">
        <v>17</v>
      </c>
    </row>
    <row r="865" spans="1:9">
      <c r="A865" s="179" t="s">
        <v>105</v>
      </c>
      <c r="B865" s="53">
        <v>2015</v>
      </c>
      <c r="C865" s="179" t="s">
        <v>96</v>
      </c>
      <c r="D865" s="52">
        <v>212</v>
      </c>
      <c r="E865" s="52" t="s">
        <v>12</v>
      </c>
      <c r="F865" s="52">
        <v>18</v>
      </c>
      <c r="G865">
        <v>212</v>
      </c>
      <c r="I865">
        <v>18</v>
      </c>
    </row>
    <row r="866" spans="1:9">
      <c r="A866" s="179" t="s">
        <v>105</v>
      </c>
      <c r="B866" s="53">
        <v>2016</v>
      </c>
      <c r="C866" s="179" t="s">
        <v>96</v>
      </c>
      <c r="D866" s="52">
        <v>268</v>
      </c>
      <c r="E866" s="52" t="s">
        <v>12</v>
      </c>
      <c r="F866" s="52">
        <v>13</v>
      </c>
      <c r="G866">
        <v>268</v>
      </c>
      <c r="I866">
        <v>13</v>
      </c>
    </row>
    <row r="867" spans="1:9">
      <c r="A867" s="179" t="s">
        <v>105</v>
      </c>
      <c r="B867" s="53">
        <v>2017</v>
      </c>
      <c r="C867" s="179" t="s">
        <v>96</v>
      </c>
      <c r="D867" s="52">
        <v>271</v>
      </c>
      <c r="E867" s="52" t="s">
        <v>12</v>
      </c>
      <c r="F867" s="52">
        <v>14</v>
      </c>
      <c r="G867">
        <v>271</v>
      </c>
      <c r="I867">
        <v>14</v>
      </c>
    </row>
    <row r="868" spans="1:9">
      <c r="A868" s="179" t="s">
        <v>105</v>
      </c>
      <c r="B868" s="53">
        <v>2018</v>
      </c>
      <c r="C868" s="179" t="s">
        <v>96</v>
      </c>
      <c r="D868" s="52">
        <v>158</v>
      </c>
      <c r="E868" s="52" t="s">
        <v>12</v>
      </c>
      <c r="F868" s="52">
        <v>5</v>
      </c>
      <c r="G868">
        <v>158</v>
      </c>
      <c r="I868">
        <v>5</v>
      </c>
    </row>
    <row r="869" spans="1:9">
      <c r="A869" s="179" t="s">
        <v>105</v>
      </c>
      <c r="B869" s="53">
        <v>2019</v>
      </c>
      <c r="C869" s="179" t="s">
        <v>96</v>
      </c>
      <c r="D869" s="52">
        <v>201</v>
      </c>
      <c r="E869" s="52" t="s">
        <v>12</v>
      </c>
      <c r="F869" s="52">
        <v>14</v>
      </c>
      <c r="G869">
        <v>201</v>
      </c>
      <c r="I869">
        <v>14</v>
      </c>
    </row>
    <row r="870" spans="1:9">
      <c r="A870" s="179" t="s">
        <v>105</v>
      </c>
      <c r="B870" s="53">
        <v>2020</v>
      </c>
      <c r="C870" s="179" t="s">
        <v>96</v>
      </c>
      <c r="D870" s="52">
        <v>222</v>
      </c>
      <c r="E870" s="52" t="s">
        <v>12</v>
      </c>
      <c r="F870" s="52" t="s">
        <v>12</v>
      </c>
      <c r="G870">
        <v>222</v>
      </c>
      <c r="I870">
        <v>23</v>
      </c>
    </row>
    <row r="871" spans="1:9">
      <c r="A871" s="179" t="s">
        <v>105</v>
      </c>
      <c r="B871" s="53">
        <v>2021</v>
      </c>
      <c r="C871" s="195" t="s">
        <v>96</v>
      </c>
      <c r="D871" s="52">
        <v>227</v>
      </c>
      <c r="E871" s="52" t="s">
        <v>12</v>
      </c>
      <c r="F871" s="52" t="s">
        <v>12</v>
      </c>
      <c r="G871">
        <v>227</v>
      </c>
      <c r="I871">
        <v>9</v>
      </c>
    </row>
    <row r="872" spans="1:9">
      <c r="A872" s="178" t="s">
        <v>106</v>
      </c>
      <c r="B872" s="28">
        <v>2012</v>
      </c>
      <c r="C872" s="178" t="s">
        <v>96</v>
      </c>
      <c r="D872" s="27" t="s">
        <v>12</v>
      </c>
      <c r="E872" s="27" t="s">
        <v>12</v>
      </c>
      <c r="F872" s="27">
        <v>10</v>
      </c>
      <c r="G872">
        <v>125</v>
      </c>
      <c r="I872">
        <v>10</v>
      </c>
    </row>
    <row r="873" spans="1:9">
      <c r="A873" s="178" t="s">
        <v>106</v>
      </c>
      <c r="B873" s="28">
        <v>2013</v>
      </c>
      <c r="C873" s="178" t="s">
        <v>96</v>
      </c>
      <c r="D873" s="27">
        <v>23</v>
      </c>
      <c r="E873" s="27" t="s">
        <v>12</v>
      </c>
      <c r="F873" s="27">
        <v>11</v>
      </c>
      <c r="G873">
        <v>23</v>
      </c>
      <c r="I873">
        <v>11</v>
      </c>
    </row>
    <row r="874" spans="1:9">
      <c r="A874" s="178" t="s">
        <v>106</v>
      </c>
      <c r="B874" s="28">
        <v>2014</v>
      </c>
      <c r="C874" s="178" t="s">
        <v>96</v>
      </c>
      <c r="D874" s="27">
        <v>25</v>
      </c>
      <c r="E874" s="27" t="s">
        <v>12</v>
      </c>
      <c r="F874" s="27">
        <v>13</v>
      </c>
      <c r="G874">
        <v>25</v>
      </c>
      <c r="I874">
        <v>13</v>
      </c>
    </row>
    <row r="875" spans="1:9">
      <c r="A875" s="178" t="s">
        <v>106</v>
      </c>
      <c r="B875" s="28">
        <v>2015</v>
      </c>
      <c r="C875" s="178" t="s">
        <v>96</v>
      </c>
      <c r="D875" s="27">
        <v>29</v>
      </c>
      <c r="E875" s="27" t="s">
        <v>12</v>
      </c>
      <c r="F875" s="27">
        <v>13</v>
      </c>
      <c r="G875">
        <v>29</v>
      </c>
      <c r="I875">
        <v>13</v>
      </c>
    </row>
    <row r="876" spans="1:9">
      <c r="A876" s="178" t="s">
        <v>106</v>
      </c>
      <c r="B876" s="28">
        <v>2016</v>
      </c>
      <c r="C876" s="178" t="s">
        <v>96</v>
      </c>
      <c r="D876" s="27">
        <v>29</v>
      </c>
      <c r="E876" s="27" t="s">
        <v>12</v>
      </c>
      <c r="F876" s="27">
        <v>10</v>
      </c>
      <c r="G876">
        <v>29</v>
      </c>
      <c r="I876">
        <v>10</v>
      </c>
    </row>
    <row r="877" spans="1:9">
      <c r="A877" s="178" t="s">
        <v>106</v>
      </c>
      <c r="B877" s="28">
        <v>2017</v>
      </c>
      <c r="C877" s="178" t="s">
        <v>96</v>
      </c>
      <c r="D877" s="27">
        <v>34</v>
      </c>
      <c r="E877" s="27" t="s">
        <v>12</v>
      </c>
      <c r="F877" s="27">
        <v>10</v>
      </c>
      <c r="G877">
        <v>34</v>
      </c>
      <c r="I877">
        <v>10</v>
      </c>
    </row>
    <row r="878" spans="1:9">
      <c r="A878" s="178" t="s">
        <v>106</v>
      </c>
      <c r="B878" s="28">
        <v>2018</v>
      </c>
      <c r="C878" s="178" t="s">
        <v>96</v>
      </c>
      <c r="D878" s="27">
        <v>35</v>
      </c>
      <c r="E878" s="27" t="s">
        <v>12</v>
      </c>
      <c r="F878" s="27">
        <v>14</v>
      </c>
      <c r="G878">
        <v>35</v>
      </c>
      <c r="I878">
        <v>14</v>
      </c>
    </row>
    <row r="879" spans="1:9">
      <c r="A879" s="178" t="s">
        <v>106</v>
      </c>
      <c r="B879" s="28">
        <v>2019</v>
      </c>
      <c r="C879" s="178" t="s">
        <v>96</v>
      </c>
      <c r="D879" s="27">
        <v>20</v>
      </c>
      <c r="E879" s="27" t="s">
        <v>12</v>
      </c>
      <c r="F879" s="27">
        <v>10</v>
      </c>
      <c r="G879">
        <v>20</v>
      </c>
      <c r="I879">
        <v>10</v>
      </c>
    </row>
    <row r="880" spans="1:9">
      <c r="A880" s="178" t="s">
        <v>106</v>
      </c>
      <c r="B880" s="28">
        <v>2020</v>
      </c>
      <c r="C880" s="178" t="s">
        <v>96</v>
      </c>
      <c r="D880" s="27">
        <v>40</v>
      </c>
      <c r="E880" s="27" t="s">
        <v>12</v>
      </c>
      <c r="F880" s="27" t="s">
        <v>12</v>
      </c>
      <c r="G880">
        <v>40</v>
      </c>
      <c r="I880">
        <v>6</v>
      </c>
    </row>
    <row r="881" spans="1:9">
      <c r="A881" s="178" t="s">
        <v>106</v>
      </c>
      <c r="B881" s="28">
        <v>2021</v>
      </c>
      <c r="C881" s="192" t="s">
        <v>96</v>
      </c>
      <c r="D881" s="27">
        <v>41</v>
      </c>
      <c r="E881" s="27" t="s">
        <v>12</v>
      </c>
      <c r="F881" s="27" t="s">
        <v>12</v>
      </c>
      <c r="G881">
        <v>41</v>
      </c>
      <c r="I881">
        <v>29</v>
      </c>
    </row>
    <row r="882" spans="1:9">
      <c r="A882" s="196" t="s">
        <v>107</v>
      </c>
      <c r="B882" s="106">
        <v>2012</v>
      </c>
      <c r="C882" s="196" t="s">
        <v>96</v>
      </c>
      <c r="D882" s="105" t="s">
        <v>12</v>
      </c>
      <c r="E882" s="105" t="s">
        <v>12</v>
      </c>
      <c r="F882" s="105">
        <v>29</v>
      </c>
      <c r="G882">
        <v>804</v>
      </c>
      <c r="I882">
        <v>29</v>
      </c>
    </row>
    <row r="883" spans="1:9">
      <c r="A883" s="196" t="s">
        <v>107</v>
      </c>
      <c r="B883" s="106">
        <v>2013</v>
      </c>
      <c r="C883" s="196" t="s">
        <v>96</v>
      </c>
      <c r="D883" s="105">
        <v>1567</v>
      </c>
      <c r="E883" s="105" t="s">
        <v>12</v>
      </c>
      <c r="F883" s="105">
        <v>29</v>
      </c>
      <c r="G883">
        <v>1567</v>
      </c>
      <c r="I883">
        <v>29</v>
      </c>
    </row>
    <row r="884" spans="1:9">
      <c r="A884" s="196" t="s">
        <v>107</v>
      </c>
      <c r="B884" s="106">
        <v>2014</v>
      </c>
      <c r="C884" s="196" t="s">
        <v>96</v>
      </c>
      <c r="D884" s="105">
        <v>1587</v>
      </c>
      <c r="E884" s="105" t="s">
        <v>12</v>
      </c>
      <c r="F884" s="105">
        <v>40</v>
      </c>
      <c r="G884">
        <v>1587</v>
      </c>
      <c r="I884">
        <v>40</v>
      </c>
    </row>
    <row r="885" spans="1:9">
      <c r="A885" s="196" t="s">
        <v>107</v>
      </c>
      <c r="B885" s="106">
        <v>2015</v>
      </c>
      <c r="C885" s="196" t="s">
        <v>96</v>
      </c>
      <c r="D885" s="105">
        <v>2801</v>
      </c>
      <c r="E885" s="105" t="s">
        <v>12</v>
      </c>
      <c r="F885" s="105">
        <v>41</v>
      </c>
      <c r="G885">
        <v>2801</v>
      </c>
      <c r="I885">
        <v>41</v>
      </c>
    </row>
    <row r="886" spans="1:9">
      <c r="A886" s="196" t="s">
        <v>107</v>
      </c>
      <c r="B886" s="106">
        <v>2016</v>
      </c>
      <c r="C886" s="196" t="s">
        <v>96</v>
      </c>
      <c r="D886" s="105">
        <v>2800</v>
      </c>
      <c r="E886" s="105" t="s">
        <v>12</v>
      </c>
      <c r="F886" s="105">
        <v>24</v>
      </c>
      <c r="G886">
        <v>2800</v>
      </c>
      <c r="I886">
        <v>24</v>
      </c>
    </row>
    <row r="887" spans="1:9">
      <c r="A887" s="196" t="s">
        <v>107</v>
      </c>
      <c r="B887" s="106">
        <v>2017</v>
      </c>
      <c r="C887" s="196" t="s">
        <v>96</v>
      </c>
      <c r="D887" s="105">
        <v>764</v>
      </c>
      <c r="E887" s="105" t="s">
        <v>12</v>
      </c>
      <c r="F887" s="105">
        <v>26</v>
      </c>
      <c r="G887">
        <v>764</v>
      </c>
      <c r="I887">
        <v>26</v>
      </c>
    </row>
    <row r="888" spans="1:9">
      <c r="A888" s="196" t="s">
        <v>107</v>
      </c>
      <c r="B888" s="106">
        <v>2018</v>
      </c>
      <c r="C888" s="196" t="s">
        <v>96</v>
      </c>
      <c r="D888" s="105" t="s">
        <v>12</v>
      </c>
      <c r="E888" s="105" t="s">
        <v>12</v>
      </c>
      <c r="F888" s="105">
        <v>10</v>
      </c>
      <c r="G888">
        <v>520.5</v>
      </c>
      <c r="I888">
        <v>10</v>
      </c>
    </row>
    <row r="889" spans="1:9">
      <c r="A889" s="196" t="s">
        <v>107</v>
      </c>
      <c r="B889" s="106">
        <v>2019</v>
      </c>
      <c r="C889" s="196" t="s">
        <v>96</v>
      </c>
      <c r="D889" s="105">
        <v>277</v>
      </c>
      <c r="E889" s="105" t="s">
        <v>12</v>
      </c>
      <c r="F889" s="105">
        <v>28</v>
      </c>
      <c r="G889">
        <v>277</v>
      </c>
      <c r="I889">
        <v>28</v>
      </c>
    </row>
    <row r="890" spans="1:9">
      <c r="A890" s="196" t="s">
        <v>107</v>
      </c>
      <c r="B890" s="106">
        <v>2020</v>
      </c>
      <c r="C890" s="196" t="s">
        <v>96</v>
      </c>
      <c r="D890" s="105">
        <v>759</v>
      </c>
      <c r="E890" s="105" t="s">
        <v>12</v>
      </c>
      <c r="F890" s="105" t="s">
        <v>12</v>
      </c>
      <c r="G890">
        <v>759</v>
      </c>
      <c r="I890">
        <v>46</v>
      </c>
    </row>
    <row r="891" spans="1:9">
      <c r="A891" s="196" t="s">
        <v>107</v>
      </c>
      <c r="B891" s="106">
        <v>2021</v>
      </c>
      <c r="C891" s="197" t="s">
        <v>96</v>
      </c>
      <c r="D891" s="105">
        <v>774</v>
      </c>
      <c r="E891" s="105" t="s">
        <v>12</v>
      </c>
      <c r="F891" s="105" t="s">
        <v>12</v>
      </c>
      <c r="G891">
        <v>774</v>
      </c>
      <c r="I891">
        <v>35</v>
      </c>
    </row>
    <row r="892" spans="1:9">
      <c r="A892" s="181" t="s">
        <v>108</v>
      </c>
      <c r="B892" s="106">
        <v>2012</v>
      </c>
      <c r="C892" s="191" t="s">
        <v>109</v>
      </c>
      <c r="D892" s="105" t="s">
        <v>12</v>
      </c>
      <c r="E892" s="105" t="s">
        <v>12</v>
      </c>
      <c r="F892" s="105">
        <v>39</v>
      </c>
      <c r="I892">
        <v>39</v>
      </c>
    </row>
    <row r="893" spans="1:9">
      <c r="A893" s="181" t="s">
        <v>108</v>
      </c>
      <c r="B893" s="106">
        <v>2013</v>
      </c>
      <c r="C893" s="191" t="s">
        <v>109</v>
      </c>
      <c r="D893" s="105" t="s">
        <v>12</v>
      </c>
      <c r="E893" s="105" t="s">
        <v>12</v>
      </c>
      <c r="F893" s="105">
        <v>43</v>
      </c>
      <c r="I893">
        <v>43</v>
      </c>
    </row>
    <row r="894" spans="1:9">
      <c r="A894" s="181" t="s">
        <v>108</v>
      </c>
      <c r="B894" s="106">
        <v>2014</v>
      </c>
      <c r="C894" s="191" t="s">
        <v>109</v>
      </c>
      <c r="D894" s="105" t="s">
        <v>12</v>
      </c>
      <c r="E894" s="105" t="s">
        <v>12</v>
      </c>
      <c r="F894" s="105">
        <v>53</v>
      </c>
      <c r="I894">
        <v>53</v>
      </c>
    </row>
    <row r="895" spans="1:9">
      <c r="A895" s="181" t="s">
        <v>108</v>
      </c>
      <c r="B895" s="106">
        <v>2015</v>
      </c>
      <c r="C895" s="191" t="s">
        <v>109</v>
      </c>
      <c r="D895" s="105" t="s">
        <v>12</v>
      </c>
      <c r="E895" s="105" t="s">
        <v>12</v>
      </c>
      <c r="F895" s="105">
        <v>55</v>
      </c>
      <c r="I895">
        <v>55</v>
      </c>
    </row>
    <row r="896" spans="1:9">
      <c r="A896" s="181" t="s">
        <v>108</v>
      </c>
      <c r="B896" s="106">
        <v>2016</v>
      </c>
      <c r="C896" s="191" t="s">
        <v>109</v>
      </c>
      <c r="D896" s="105" t="s">
        <v>12</v>
      </c>
      <c r="E896" s="105" t="s">
        <v>12</v>
      </c>
      <c r="F896" s="105">
        <v>56</v>
      </c>
      <c r="I896">
        <v>56</v>
      </c>
    </row>
    <row r="897" spans="1:9">
      <c r="A897" s="181" t="s">
        <v>108</v>
      </c>
      <c r="B897" s="106">
        <v>2017</v>
      </c>
      <c r="C897" s="191" t="s">
        <v>109</v>
      </c>
      <c r="D897" s="105" t="s">
        <v>12</v>
      </c>
      <c r="E897" s="105" t="s">
        <v>12</v>
      </c>
      <c r="F897" s="105">
        <v>58</v>
      </c>
      <c r="I897">
        <v>58</v>
      </c>
    </row>
    <row r="898" spans="1:9">
      <c r="A898" s="181" t="s">
        <v>108</v>
      </c>
      <c r="B898" s="106">
        <v>2018</v>
      </c>
      <c r="C898" s="191" t="s">
        <v>109</v>
      </c>
      <c r="D898" s="105" t="s">
        <v>12</v>
      </c>
      <c r="E898" s="105" t="s">
        <v>12</v>
      </c>
      <c r="F898" s="105">
        <v>62</v>
      </c>
      <c r="I898">
        <v>62</v>
      </c>
    </row>
    <row r="899" spans="1:9">
      <c r="A899" s="181" t="s">
        <v>108</v>
      </c>
      <c r="B899" s="106">
        <v>2019</v>
      </c>
      <c r="C899" s="191" t="s">
        <v>109</v>
      </c>
      <c r="D899" s="105" t="s">
        <v>12</v>
      </c>
      <c r="E899" s="105" t="s">
        <v>12</v>
      </c>
      <c r="F899" s="105">
        <v>66</v>
      </c>
      <c r="I899">
        <v>66</v>
      </c>
    </row>
    <row r="900" spans="1:9">
      <c r="A900" s="181" t="s">
        <v>108</v>
      </c>
      <c r="B900" s="106">
        <v>2020</v>
      </c>
      <c r="C900" s="191" t="s">
        <v>109</v>
      </c>
      <c r="D900" s="105" t="s">
        <v>12</v>
      </c>
      <c r="E900" s="105" t="s">
        <v>12</v>
      </c>
      <c r="F900" s="105" t="s">
        <v>12</v>
      </c>
      <c r="I900">
        <v>70</v>
      </c>
    </row>
    <row r="901" spans="1:9">
      <c r="A901" s="181" t="s">
        <v>108</v>
      </c>
      <c r="B901" s="106">
        <v>2021</v>
      </c>
      <c r="C901" s="191" t="s">
        <v>109</v>
      </c>
      <c r="D901" s="105" t="s">
        <v>12</v>
      </c>
      <c r="E901" s="105" t="s">
        <v>12</v>
      </c>
      <c r="F901" s="105" t="s">
        <v>12</v>
      </c>
      <c r="G901">
        <v>863</v>
      </c>
      <c r="H901">
        <v>-18605</v>
      </c>
      <c r="I901">
        <v>17</v>
      </c>
    </row>
    <row r="902" spans="1:9">
      <c r="A902" s="191" t="s">
        <v>110</v>
      </c>
      <c r="B902" s="115">
        <v>2012</v>
      </c>
      <c r="C902" s="191" t="s">
        <v>109</v>
      </c>
      <c r="D902" s="107" t="s">
        <v>12</v>
      </c>
      <c r="E902" s="107" t="s">
        <v>12</v>
      </c>
      <c r="F902" s="107">
        <v>18</v>
      </c>
      <c r="G902">
        <v>875</v>
      </c>
      <c r="H902">
        <v>-4070</v>
      </c>
      <c r="I902">
        <v>18</v>
      </c>
    </row>
    <row r="903" spans="1:9">
      <c r="A903" s="191" t="s">
        <v>110</v>
      </c>
      <c r="B903" s="115">
        <v>2013</v>
      </c>
      <c r="C903" s="191" t="s">
        <v>109</v>
      </c>
      <c r="D903" s="107">
        <v>887</v>
      </c>
      <c r="E903" s="107">
        <v>10465</v>
      </c>
      <c r="F903" s="107">
        <v>19</v>
      </c>
      <c r="G903">
        <v>887</v>
      </c>
      <c r="H903">
        <v>10465</v>
      </c>
      <c r="I903">
        <v>19</v>
      </c>
    </row>
    <row r="904" spans="1:9">
      <c r="A904" s="191" t="s">
        <v>110</v>
      </c>
      <c r="B904" s="115">
        <v>2014</v>
      </c>
      <c r="C904" s="191" t="s">
        <v>109</v>
      </c>
      <c r="D904" s="107">
        <v>899</v>
      </c>
      <c r="E904" s="107">
        <v>25000</v>
      </c>
      <c r="F904" s="107">
        <v>22</v>
      </c>
      <c r="G904">
        <v>899</v>
      </c>
      <c r="H904">
        <v>25000</v>
      </c>
      <c r="I904">
        <v>22</v>
      </c>
    </row>
    <row r="905" spans="1:9">
      <c r="A905" s="191" t="s">
        <v>110</v>
      </c>
      <c r="B905" s="115">
        <v>2015</v>
      </c>
      <c r="C905" s="191" t="s">
        <v>109</v>
      </c>
      <c r="D905" s="107">
        <v>1054</v>
      </c>
      <c r="E905" s="107">
        <v>2586</v>
      </c>
      <c r="F905" s="107">
        <v>22</v>
      </c>
      <c r="G905">
        <v>1054</v>
      </c>
      <c r="H905">
        <v>2586</v>
      </c>
      <c r="I905">
        <v>22</v>
      </c>
    </row>
    <row r="906" spans="1:9">
      <c r="A906" s="191" t="s">
        <v>110</v>
      </c>
      <c r="B906" s="115">
        <v>2016</v>
      </c>
      <c r="C906" s="191" t="s">
        <v>109</v>
      </c>
      <c r="D906" s="107">
        <v>858</v>
      </c>
      <c r="E906" s="107">
        <v>6400</v>
      </c>
      <c r="F906" s="107">
        <v>23</v>
      </c>
      <c r="G906">
        <v>858</v>
      </c>
      <c r="H906">
        <v>6400</v>
      </c>
      <c r="I906">
        <v>23</v>
      </c>
    </row>
    <row r="907" spans="1:9">
      <c r="A907" s="191" t="s">
        <v>110</v>
      </c>
      <c r="B907" s="115">
        <v>2017</v>
      </c>
      <c r="C907" s="191" t="s">
        <v>109</v>
      </c>
      <c r="D907" s="107">
        <v>858</v>
      </c>
      <c r="E907" s="107">
        <v>6473</v>
      </c>
      <c r="F907" s="107">
        <v>24</v>
      </c>
      <c r="G907">
        <v>858</v>
      </c>
      <c r="H907">
        <v>6473</v>
      </c>
      <c r="I907">
        <v>24</v>
      </c>
    </row>
    <row r="908" spans="1:9">
      <c r="A908" s="191" t="s">
        <v>110</v>
      </c>
      <c r="B908" s="115">
        <v>2018</v>
      </c>
      <c r="C908" s="191" t="s">
        <v>109</v>
      </c>
      <c r="D908" s="107">
        <v>817</v>
      </c>
      <c r="E908" s="107" t="s">
        <v>12</v>
      </c>
      <c r="F908" s="107">
        <v>25</v>
      </c>
      <c r="G908">
        <v>817</v>
      </c>
      <c r="H908">
        <v>6546</v>
      </c>
      <c r="I908">
        <v>25</v>
      </c>
    </row>
    <row r="909" spans="1:9">
      <c r="A909" s="191" t="s">
        <v>110</v>
      </c>
      <c r="B909" s="115">
        <v>2019</v>
      </c>
      <c r="C909" s="191" t="s">
        <v>109</v>
      </c>
      <c r="D909" s="107">
        <v>734</v>
      </c>
      <c r="E909" s="107" t="s">
        <v>12</v>
      </c>
      <c r="F909" s="107">
        <v>26</v>
      </c>
      <c r="G909">
        <v>734</v>
      </c>
      <c r="H909">
        <v>6619</v>
      </c>
      <c r="I909">
        <v>26</v>
      </c>
    </row>
    <row r="910" spans="1:9">
      <c r="A910" s="191" t="s">
        <v>110</v>
      </c>
      <c r="B910" s="115">
        <v>2020</v>
      </c>
      <c r="C910" s="191" t="s">
        <v>109</v>
      </c>
      <c r="D910" s="107">
        <v>746</v>
      </c>
      <c r="E910" s="107" t="s">
        <v>12</v>
      </c>
      <c r="F910" s="107" t="s">
        <v>12</v>
      </c>
      <c r="G910">
        <v>746</v>
      </c>
      <c r="H910">
        <v>6692</v>
      </c>
      <c r="I910">
        <v>27</v>
      </c>
    </row>
    <row r="911" spans="1:9">
      <c r="A911" s="191" t="s">
        <v>110</v>
      </c>
      <c r="B911" s="115">
        <v>2021</v>
      </c>
      <c r="C911" s="199" t="s">
        <v>109</v>
      </c>
      <c r="D911" s="107">
        <v>745</v>
      </c>
      <c r="E911" s="107" t="s">
        <v>12</v>
      </c>
      <c r="F911" s="107" t="s">
        <v>12</v>
      </c>
      <c r="G911">
        <v>745</v>
      </c>
      <c r="H911">
        <v>2639</v>
      </c>
      <c r="I911">
        <v>12</v>
      </c>
    </row>
    <row r="912" spans="1:9">
      <c r="A912" s="183" t="s">
        <v>111</v>
      </c>
      <c r="B912" s="46">
        <v>2012</v>
      </c>
      <c r="C912" s="183" t="s">
        <v>109</v>
      </c>
      <c r="D912" s="45" t="s">
        <v>12</v>
      </c>
      <c r="E912" s="45" t="s">
        <v>12</v>
      </c>
      <c r="F912" s="45">
        <v>12</v>
      </c>
      <c r="G912">
        <v>381</v>
      </c>
      <c r="H912">
        <v>2718</v>
      </c>
      <c r="I912">
        <v>12</v>
      </c>
    </row>
    <row r="913" spans="1:9">
      <c r="A913" s="183" t="s">
        <v>111</v>
      </c>
      <c r="B913" s="46">
        <v>2013</v>
      </c>
      <c r="C913" s="183" t="s">
        <v>109</v>
      </c>
      <c r="D913" s="45">
        <v>17</v>
      </c>
      <c r="E913" s="45">
        <v>2797</v>
      </c>
      <c r="F913" s="45">
        <v>12</v>
      </c>
      <c r="G913">
        <v>17</v>
      </c>
      <c r="H913">
        <v>2797</v>
      </c>
      <c r="I913">
        <v>12</v>
      </c>
    </row>
    <row r="914" spans="1:9">
      <c r="A914" s="183" t="s">
        <v>111</v>
      </c>
      <c r="B914" s="46">
        <v>2014</v>
      </c>
      <c r="C914" s="183" t="s">
        <v>109</v>
      </c>
      <c r="D914" s="45">
        <v>18</v>
      </c>
      <c r="E914" s="45">
        <v>2876</v>
      </c>
      <c r="F914" s="45">
        <v>12</v>
      </c>
      <c r="G914">
        <v>18</v>
      </c>
      <c r="H914">
        <v>2876</v>
      </c>
      <c r="I914">
        <v>12</v>
      </c>
    </row>
    <row r="915" spans="1:9">
      <c r="A915" s="183" t="s">
        <v>111</v>
      </c>
      <c r="B915" s="46">
        <v>2015</v>
      </c>
      <c r="C915" s="183" t="s">
        <v>109</v>
      </c>
      <c r="D915" s="45">
        <v>20</v>
      </c>
      <c r="E915" s="45">
        <v>2967</v>
      </c>
      <c r="F915" s="45">
        <v>13</v>
      </c>
      <c r="G915">
        <v>20</v>
      </c>
      <c r="H915">
        <v>2967</v>
      </c>
      <c r="I915">
        <v>13</v>
      </c>
    </row>
    <row r="916" spans="1:9">
      <c r="A916" s="183" t="s">
        <v>111</v>
      </c>
      <c r="B916" s="46">
        <v>2016</v>
      </c>
      <c r="C916" s="183" t="s">
        <v>109</v>
      </c>
      <c r="D916" s="45">
        <v>27</v>
      </c>
      <c r="E916" s="45">
        <v>3600</v>
      </c>
      <c r="F916" s="45">
        <v>13</v>
      </c>
      <c r="G916">
        <v>27</v>
      </c>
      <c r="H916">
        <v>3600</v>
      </c>
      <c r="I916">
        <v>13</v>
      </c>
    </row>
    <row r="917" spans="1:9">
      <c r="A917" s="183" t="s">
        <v>111</v>
      </c>
      <c r="B917" s="46">
        <v>2017</v>
      </c>
      <c r="C917" s="183" t="s">
        <v>109</v>
      </c>
      <c r="D917" s="45">
        <v>49</v>
      </c>
      <c r="E917" s="45">
        <v>3700</v>
      </c>
      <c r="F917" s="45">
        <v>14</v>
      </c>
      <c r="G917">
        <v>49</v>
      </c>
      <c r="H917">
        <v>3700</v>
      </c>
      <c r="I917">
        <v>14</v>
      </c>
    </row>
    <row r="918" spans="1:9">
      <c r="A918" s="183" t="s">
        <v>111</v>
      </c>
      <c r="B918" s="46">
        <v>2018</v>
      </c>
      <c r="C918" s="183" t="s">
        <v>109</v>
      </c>
      <c r="D918" s="45">
        <v>409</v>
      </c>
      <c r="E918" s="45" t="s">
        <v>12</v>
      </c>
      <c r="F918" s="45">
        <v>15</v>
      </c>
      <c r="G918">
        <v>409</v>
      </c>
      <c r="H918">
        <v>3800</v>
      </c>
      <c r="I918">
        <v>15</v>
      </c>
    </row>
    <row r="919" spans="1:9">
      <c r="A919" s="183" t="s">
        <v>111</v>
      </c>
      <c r="B919" s="46">
        <v>2019</v>
      </c>
      <c r="C919" s="183" t="s">
        <v>109</v>
      </c>
      <c r="D919" s="45">
        <v>416</v>
      </c>
      <c r="E919" s="45" t="s">
        <v>12</v>
      </c>
      <c r="F919" s="45">
        <v>16</v>
      </c>
      <c r="G919">
        <v>416</v>
      </c>
      <c r="H919">
        <v>3900</v>
      </c>
      <c r="I919">
        <v>16</v>
      </c>
    </row>
    <row r="920" spans="1:9">
      <c r="A920" s="183" t="s">
        <v>111</v>
      </c>
      <c r="B920" s="46">
        <v>2020</v>
      </c>
      <c r="C920" s="183" t="s">
        <v>109</v>
      </c>
      <c r="D920" s="45">
        <v>371</v>
      </c>
      <c r="E920" s="45" t="s">
        <v>12</v>
      </c>
      <c r="F920" s="45" t="s">
        <v>12</v>
      </c>
      <c r="G920">
        <v>371</v>
      </c>
      <c r="H920">
        <v>4000</v>
      </c>
      <c r="I920">
        <v>17</v>
      </c>
    </row>
    <row r="921" spans="1:9">
      <c r="A921" s="183" t="s">
        <v>111</v>
      </c>
      <c r="B921" s="46">
        <v>2021</v>
      </c>
      <c r="C921" s="200" t="s">
        <v>109</v>
      </c>
      <c r="D921" s="45">
        <v>410</v>
      </c>
      <c r="E921" s="45" t="s">
        <v>12</v>
      </c>
      <c r="F921" s="45" t="s">
        <v>12</v>
      </c>
      <c r="G921">
        <v>410</v>
      </c>
      <c r="I921">
        <v>5</v>
      </c>
    </row>
    <row r="922" spans="1:9">
      <c r="A922" s="190" t="s">
        <v>112</v>
      </c>
      <c r="B922" s="119">
        <v>2012</v>
      </c>
      <c r="C922" s="190" t="s">
        <v>109</v>
      </c>
      <c r="D922" s="118" t="s">
        <v>12</v>
      </c>
      <c r="E922" s="118" t="s">
        <v>12</v>
      </c>
      <c r="F922" s="118">
        <v>5</v>
      </c>
      <c r="G922">
        <v>206.5</v>
      </c>
      <c r="I922">
        <v>5</v>
      </c>
    </row>
    <row r="923" spans="1:9">
      <c r="A923" s="190" t="s">
        <v>112</v>
      </c>
      <c r="B923" s="119">
        <v>2013</v>
      </c>
      <c r="C923" s="190" t="s">
        <v>109</v>
      </c>
      <c r="D923" s="118">
        <v>3</v>
      </c>
      <c r="E923" s="118" t="s">
        <v>12</v>
      </c>
      <c r="F923" s="118">
        <v>5</v>
      </c>
      <c r="G923">
        <v>3</v>
      </c>
      <c r="I923">
        <v>5</v>
      </c>
    </row>
    <row r="924" spans="1:9">
      <c r="A924" s="190" t="s">
        <v>112</v>
      </c>
      <c r="B924" s="119">
        <v>2014</v>
      </c>
      <c r="C924" s="190" t="s">
        <v>109</v>
      </c>
      <c r="D924" s="118">
        <v>2</v>
      </c>
      <c r="E924" s="118" t="s">
        <v>12</v>
      </c>
      <c r="F924" s="118">
        <v>5</v>
      </c>
      <c r="G924">
        <v>2</v>
      </c>
      <c r="I924">
        <v>5</v>
      </c>
    </row>
    <row r="925" spans="1:9">
      <c r="A925" s="190" t="s">
        <v>112</v>
      </c>
      <c r="B925" s="119">
        <v>2015</v>
      </c>
      <c r="C925" s="190" t="s">
        <v>109</v>
      </c>
      <c r="D925" s="118">
        <v>2</v>
      </c>
      <c r="E925" s="118" t="s">
        <v>12</v>
      </c>
      <c r="F925" s="118">
        <v>5</v>
      </c>
      <c r="G925">
        <v>2</v>
      </c>
      <c r="I925">
        <v>5</v>
      </c>
    </row>
    <row r="926" spans="1:9">
      <c r="A926" s="190" t="s">
        <v>112</v>
      </c>
      <c r="B926" s="119">
        <v>2016</v>
      </c>
      <c r="C926" s="190" t="s">
        <v>109</v>
      </c>
      <c r="D926" s="118">
        <v>2</v>
      </c>
      <c r="E926" s="118" t="s">
        <v>12</v>
      </c>
      <c r="F926" s="118">
        <v>6</v>
      </c>
      <c r="G926">
        <v>2</v>
      </c>
      <c r="I926">
        <v>6</v>
      </c>
    </row>
    <row r="927" spans="1:9">
      <c r="A927" s="190" t="s">
        <v>112</v>
      </c>
      <c r="B927" s="119">
        <v>2017</v>
      </c>
      <c r="C927" s="190" t="s">
        <v>109</v>
      </c>
      <c r="D927" s="118">
        <v>2</v>
      </c>
      <c r="E927" s="118" t="s">
        <v>12</v>
      </c>
      <c r="F927" s="118">
        <v>6</v>
      </c>
      <c r="G927">
        <v>2</v>
      </c>
      <c r="I927">
        <v>6</v>
      </c>
    </row>
    <row r="928" spans="1:9">
      <c r="A928" s="190" t="s">
        <v>112</v>
      </c>
      <c r="B928" s="119">
        <v>2018</v>
      </c>
      <c r="C928" s="190" t="s">
        <v>109</v>
      </c>
      <c r="D928" s="118">
        <v>14</v>
      </c>
      <c r="E928" s="118" t="s">
        <v>12</v>
      </c>
      <c r="F928" s="118">
        <v>6</v>
      </c>
      <c r="G928">
        <v>14</v>
      </c>
      <c r="I928">
        <v>6</v>
      </c>
    </row>
    <row r="929" spans="1:9">
      <c r="A929" s="190" t="s">
        <v>112</v>
      </c>
      <c r="B929" s="119">
        <v>2019</v>
      </c>
      <c r="C929" s="190" t="s">
        <v>109</v>
      </c>
      <c r="D929" s="118">
        <v>66</v>
      </c>
      <c r="E929" s="118" t="s">
        <v>12</v>
      </c>
      <c r="F929" s="118">
        <v>7</v>
      </c>
      <c r="G929">
        <v>66</v>
      </c>
      <c r="I929">
        <v>7</v>
      </c>
    </row>
    <row r="930" spans="1:9">
      <c r="A930" s="190" t="s">
        <v>112</v>
      </c>
      <c r="B930" s="119">
        <v>2020</v>
      </c>
      <c r="C930" s="190" t="s">
        <v>109</v>
      </c>
      <c r="D930" s="118">
        <v>81</v>
      </c>
      <c r="E930" s="118" t="s">
        <v>12</v>
      </c>
      <c r="F930" s="118" t="s">
        <v>12</v>
      </c>
      <c r="G930">
        <v>81</v>
      </c>
      <c r="I930">
        <v>8</v>
      </c>
    </row>
    <row r="931" spans="1:9">
      <c r="A931" s="190" t="s">
        <v>112</v>
      </c>
      <c r="B931" s="119">
        <v>2021</v>
      </c>
      <c r="C931" s="201" t="s">
        <v>109</v>
      </c>
      <c r="D931" s="118">
        <v>101</v>
      </c>
      <c r="E931" s="118" t="s">
        <v>12</v>
      </c>
      <c r="F931" s="118" t="s">
        <v>12</v>
      </c>
      <c r="G931">
        <v>101</v>
      </c>
      <c r="I931">
        <v>14</v>
      </c>
    </row>
    <row r="932" spans="1:9">
      <c r="A932" s="175" t="s">
        <v>113</v>
      </c>
      <c r="B932" s="17">
        <v>2012</v>
      </c>
      <c r="C932" s="175" t="s">
        <v>109</v>
      </c>
      <c r="D932" s="16" t="s">
        <v>12</v>
      </c>
      <c r="E932" s="16" t="s">
        <v>12</v>
      </c>
      <c r="F932" s="16">
        <v>14</v>
      </c>
      <c r="G932">
        <v>54</v>
      </c>
      <c r="I932">
        <v>14</v>
      </c>
    </row>
    <row r="933" spans="1:9">
      <c r="A933" s="175" t="s">
        <v>113</v>
      </c>
      <c r="B933" s="17">
        <v>2013</v>
      </c>
      <c r="C933" s="175" t="s">
        <v>109</v>
      </c>
      <c r="D933" s="16">
        <v>7</v>
      </c>
      <c r="E933" s="16" t="s">
        <v>12</v>
      </c>
      <c r="F933" s="16">
        <v>14</v>
      </c>
      <c r="G933">
        <v>7</v>
      </c>
      <c r="I933">
        <v>14</v>
      </c>
    </row>
    <row r="934" spans="1:9">
      <c r="A934" s="175" t="s">
        <v>113</v>
      </c>
      <c r="B934" s="17">
        <v>2014</v>
      </c>
      <c r="C934" s="175" t="s">
        <v>109</v>
      </c>
      <c r="D934" s="16">
        <v>7</v>
      </c>
      <c r="E934" s="16" t="s">
        <v>12</v>
      </c>
      <c r="F934" s="16">
        <v>16</v>
      </c>
      <c r="G934">
        <v>7</v>
      </c>
      <c r="I934">
        <v>16</v>
      </c>
    </row>
    <row r="935" spans="1:9">
      <c r="A935" s="175" t="s">
        <v>113</v>
      </c>
      <c r="B935" s="17">
        <v>2015</v>
      </c>
      <c r="C935" s="175" t="s">
        <v>109</v>
      </c>
      <c r="D935" s="16">
        <v>7</v>
      </c>
      <c r="E935" s="16" t="s">
        <v>12</v>
      </c>
      <c r="F935" s="16">
        <v>16</v>
      </c>
      <c r="G935">
        <v>7</v>
      </c>
      <c r="I935">
        <v>16</v>
      </c>
    </row>
    <row r="936" spans="1:9">
      <c r="A936" s="175" t="s">
        <v>113</v>
      </c>
      <c r="B936" s="17">
        <v>2016</v>
      </c>
      <c r="C936" s="175" t="s">
        <v>109</v>
      </c>
      <c r="D936" s="16">
        <v>7</v>
      </c>
      <c r="E936" s="16" t="s">
        <v>12</v>
      </c>
      <c r="F936" s="16">
        <v>17</v>
      </c>
      <c r="G936">
        <v>7</v>
      </c>
      <c r="I936">
        <v>17</v>
      </c>
    </row>
    <row r="937" spans="1:9">
      <c r="A937" s="175" t="s">
        <v>113</v>
      </c>
      <c r="B937" s="17">
        <v>2017</v>
      </c>
      <c r="C937" s="175" t="s">
        <v>109</v>
      </c>
      <c r="D937" s="16">
        <v>50</v>
      </c>
      <c r="E937" s="16" t="s">
        <v>12</v>
      </c>
      <c r="F937" s="16">
        <v>17</v>
      </c>
      <c r="G937">
        <v>50</v>
      </c>
      <c r="I937">
        <v>17</v>
      </c>
    </row>
    <row r="938" spans="1:9">
      <c r="A938" s="175" t="s">
        <v>113</v>
      </c>
      <c r="B938" s="17">
        <v>2018</v>
      </c>
      <c r="C938" s="175" t="s">
        <v>109</v>
      </c>
      <c r="D938" s="16">
        <v>291</v>
      </c>
      <c r="E938" s="16" t="s">
        <v>12</v>
      </c>
      <c r="F938" s="16">
        <v>18</v>
      </c>
      <c r="G938">
        <v>291</v>
      </c>
      <c r="I938">
        <v>18</v>
      </c>
    </row>
    <row r="939" spans="1:9">
      <c r="A939" s="175" t="s">
        <v>113</v>
      </c>
      <c r="B939" s="17">
        <v>2019</v>
      </c>
      <c r="C939" s="175" t="s">
        <v>109</v>
      </c>
      <c r="D939" s="16">
        <v>46</v>
      </c>
      <c r="E939" s="16" t="s">
        <v>12</v>
      </c>
      <c r="F939" s="16">
        <v>20</v>
      </c>
      <c r="G939">
        <v>46</v>
      </c>
      <c r="I939">
        <v>20</v>
      </c>
    </row>
    <row r="940" spans="1:9">
      <c r="A940" s="175" t="s">
        <v>113</v>
      </c>
      <c r="B940" s="17">
        <v>2020</v>
      </c>
      <c r="C940" s="175" t="s">
        <v>109</v>
      </c>
      <c r="D940" s="16">
        <v>12</v>
      </c>
      <c r="E940" s="16" t="s">
        <v>12</v>
      </c>
      <c r="F940" s="16" t="s">
        <v>12</v>
      </c>
      <c r="G940">
        <v>12</v>
      </c>
      <c r="I940">
        <v>22</v>
      </c>
    </row>
    <row r="941" spans="1:9">
      <c r="A941" s="175" t="s">
        <v>113</v>
      </c>
      <c r="B941" s="17">
        <v>2021</v>
      </c>
      <c r="C941" s="202" t="s">
        <v>109</v>
      </c>
      <c r="D941" s="16">
        <v>12</v>
      </c>
      <c r="E941" s="16" t="s">
        <v>12</v>
      </c>
      <c r="F941" s="16" t="s">
        <v>12</v>
      </c>
      <c r="G941">
        <v>12</v>
      </c>
      <c r="H941">
        <v>9</v>
      </c>
      <c r="I941">
        <v>8</v>
      </c>
    </row>
    <row r="942" spans="1:9">
      <c r="A942" s="19" t="s">
        <v>114</v>
      </c>
      <c r="B942" s="19">
        <v>2012</v>
      </c>
      <c r="C942" s="185" t="s">
        <v>109</v>
      </c>
      <c r="D942" s="18" t="s">
        <v>12</v>
      </c>
      <c r="E942" s="18" t="s">
        <v>12</v>
      </c>
      <c r="F942" s="18">
        <v>8</v>
      </c>
      <c r="G942">
        <v>38.5</v>
      </c>
      <c r="H942">
        <v>10</v>
      </c>
      <c r="I942">
        <v>8</v>
      </c>
    </row>
    <row r="943" spans="1:9">
      <c r="A943" s="19" t="s">
        <v>114</v>
      </c>
      <c r="B943" s="19">
        <v>2013</v>
      </c>
      <c r="C943" s="185" t="s">
        <v>109</v>
      </c>
      <c r="D943" s="18">
        <v>65</v>
      </c>
      <c r="E943" s="18" t="s">
        <v>12</v>
      </c>
      <c r="F943" s="18">
        <v>8</v>
      </c>
      <c r="G943">
        <v>65</v>
      </c>
      <c r="H943">
        <v>11</v>
      </c>
      <c r="I943">
        <v>8</v>
      </c>
    </row>
    <row r="944" spans="1:9">
      <c r="A944" s="19" t="s">
        <v>114</v>
      </c>
      <c r="B944" s="19">
        <v>2014</v>
      </c>
      <c r="C944" s="185" t="s">
        <v>109</v>
      </c>
      <c r="D944" s="18">
        <v>78</v>
      </c>
      <c r="E944" s="18" t="s">
        <v>12</v>
      </c>
      <c r="F944" s="18">
        <v>9</v>
      </c>
      <c r="G944">
        <v>78</v>
      </c>
      <c r="H944">
        <v>12</v>
      </c>
      <c r="I944">
        <v>9</v>
      </c>
    </row>
    <row r="945" spans="1:9">
      <c r="A945" s="19" t="s">
        <v>114</v>
      </c>
      <c r="B945" s="19">
        <v>2015</v>
      </c>
      <c r="C945" s="185" t="s">
        <v>109</v>
      </c>
      <c r="D945" s="18">
        <v>91</v>
      </c>
      <c r="E945" s="18">
        <v>13</v>
      </c>
      <c r="F945" s="18">
        <v>9</v>
      </c>
      <c r="G945">
        <v>91</v>
      </c>
      <c r="H945">
        <v>13</v>
      </c>
      <c r="I945">
        <v>9</v>
      </c>
    </row>
    <row r="946" spans="1:9">
      <c r="A946" s="19" t="s">
        <v>114</v>
      </c>
      <c r="B946" s="19">
        <v>2016</v>
      </c>
      <c r="C946" s="185" t="s">
        <v>109</v>
      </c>
      <c r="D946" s="18">
        <v>78</v>
      </c>
      <c r="E946" s="18">
        <v>14</v>
      </c>
      <c r="F946" s="18">
        <v>10</v>
      </c>
      <c r="G946">
        <v>78</v>
      </c>
      <c r="H946">
        <v>14</v>
      </c>
      <c r="I946">
        <v>10</v>
      </c>
    </row>
    <row r="947" spans="1:9">
      <c r="A947" s="19" t="s">
        <v>114</v>
      </c>
      <c r="B947" s="19">
        <v>2017</v>
      </c>
      <c r="C947" s="185" t="s">
        <v>109</v>
      </c>
      <c r="D947" s="18">
        <v>7</v>
      </c>
      <c r="E947" s="18">
        <v>120</v>
      </c>
      <c r="F947" s="18">
        <v>10</v>
      </c>
      <c r="G947">
        <v>7</v>
      </c>
      <c r="H947">
        <v>120</v>
      </c>
      <c r="I947">
        <v>10</v>
      </c>
    </row>
    <row r="948" spans="1:9">
      <c r="A948" s="19" t="s">
        <v>114</v>
      </c>
      <c r="B948" s="19">
        <v>2018</v>
      </c>
      <c r="C948" s="185" t="s">
        <v>109</v>
      </c>
      <c r="D948" s="18">
        <v>54</v>
      </c>
      <c r="E948" s="18" t="s">
        <v>12</v>
      </c>
      <c r="F948" s="18">
        <v>10</v>
      </c>
      <c r="G948">
        <v>54</v>
      </c>
      <c r="H948">
        <v>226</v>
      </c>
      <c r="I948">
        <v>10</v>
      </c>
    </row>
    <row r="949" spans="1:9">
      <c r="A949" s="19" t="s">
        <v>114</v>
      </c>
      <c r="B949" s="19">
        <v>2019</v>
      </c>
      <c r="C949" s="185" t="s">
        <v>109</v>
      </c>
      <c r="D949" s="18">
        <v>333</v>
      </c>
      <c r="E949" s="18" t="s">
        <v>12</v>
      </c>
      <c r="F949" s="18">
        <v>11</v>
      </c>
      <c r="G949">
        <v>333</v>
      </c>
      <c r="H949">
        <v>332</v>
      </c>
      <c r="I949">
        <v>11</v>
      </c>
    </row>
    <row r="950" spans="1:9">
      <c r="A950" s="19" t="s">
        <v>114</v>
      </c>
      <c r="B950" s="19">
        <v>2020</v>
      </c>
      <c r="C950" s="185" t="s">
        <v>109</v>
      </c>
      <c r="D950" s="18">
        <v>7</v>
      </c>
      <c r="E950" s="18" t="s">
        <v>12</v>
      </c>
      <c r="F950" s="18" t="s">
        <v>12</v>
      </c>
      <c r="G950">
        <v>7</v>
      </c>
      <c r="H950">
        <v>438</v>
      </c>
      <c r="I950">
        <v>12</v>
      </c>
    </row>
    <row r="951" spans="1:9">
      <c r="A951" s="19" t="s">
        <v>114</v>
      </c>
      <c r="B951" s="19">
        <v>2021</v>
      </c>
      <c r="C951" s="203" t="s">
        <v>109</v>
      </c>
      <c r="D951" s="18">
        <v>7</v>
      </c>
      <c r="E951" s="18" t="s">
        <v>12</v>
      </c>
      <c r="F951" s="18" t="s">
        <v>12</v>
      </c>
      <c r="G951">
        <v>7</v>
      </c>
      <c r="H951">
        <v>-185</v>
      </c>
      <c r="I951">
        <v>10</v>
      </c>
    </row>
    <row r="952" spans="1:9">
      <c r="A952" s="179" t="s">
        <v>115</v>
      </c>
      <c r="B952" s="179">
        <v>2012</v>
      </c>
      <c r="C952" s="179" t="s">
        <v>109</v>
      </c>
      <c r="D952" s="52" t="s">
        <v>12</v>
      </c>
      <c r="E952" s="52" t="s">
        <v>12</v>
      </c>
      <c r="F952" s="52">
        <v>11</v>
      </c>
      <c r="G952">
        <v>1287.5</v>
      </c>
      <c r="H952">
        <v>-80</v>
      </c>
      <c r="I952">
        <v>11</v>
      </c>
    </row>
    <row r="953" spans="1:9">
      <c r="A953" s="179" t="s">
        <v>115</v>
      </c>
      <c r="B953" s="179">
        <v>2013</v>
      </c>
      <c r="C953" s="179" t="s">
        <v>109</v>
      </c>
      <c r="D953" s="52">
        <v>2568</v>
      </c>
      <c r="E953" s="52">
        <v>25</v>
      </c>
      <c r="F953" s="52">
        <v>12</v>
      </c>
      <c r="G953">
        <v>2568</v>
      </c>
      <c r="H953">
        <v>25</v>
      </c>
      <c r="I953">
        <v>12</v>
      </c>
    </row>
    <row r="954" spans="1:9">
      <c r="A954" s="179" t="s">
        <v>115</v>
      </c>
      <c r="B954" s="53">
        <v>2014</v>
      </c>
      <c r="C954" s="179" t="s">
        <v>109</v>
      </c>
      <c r="D954" s="52">
        <v>2568</v>
      </c>
      <c r="E954" s="52">
        <v>130</v>
      </c>
      <c r="F954" s="52">
        <v>13</v>
      </c>
      <c r="G954">
        <v>2568</v>
      </c>
      <c r="H954">
        <v>130</v>
      </c>
      <c r="I954">
        <v>13</v>
      </c>
    </row>
    <row r="955" spans="1:9">
      <c r="A955" s="179" t="s">
        <v>115</v>
      </c>
      <c r="B955" s="53">
        <v>2015</v>
      </c>
      <c r="C955" s="179" t="s">
        <v>109</v>
      </c>
      <c r="D955" s="52">
        <v>2568</v>
      </c>
      <c r="E955" s="52">
        <v>140</v>
      </c>
      <c r="F955" s="52">
        <v>13</v>
      </c>
      <c r="G955">
        <v>2568</v>
      </c>
      <c r="H955">
        <v>140</v>
      </c>
      <c r="I955">
        <v>13</v>
      </c>
    </row>
    <row r="956" spans="1:9">
      <c r="A956" s="179" t="s">
        <v>115</v>
      </c>
      <c r="B956" s="53">
        <v>2016</v>
      </c>
      <c r="C956" s="179" t="s">
        <v>109</v>
      </c>
      <c r="D956" s="52">
        <v>2568</v>
      </c>
      <c r="E956" s="52">
        <v>2000</v>
      </c>
      <c r="F956" s="52">
        <v>14</v>
      </c>
      <c r="G956">
        <v>2568</v>
      </c>
      <c r="H956">
        <v>2000</v>
      </c>
      <c r="I956">
        <v>14</v>
      </c>
    </row>
    <row r="957" spans="1:9">
      <c r="A957" s="179" t="s">
        <v>115</v>
      </c>
      <c r="B957" s="53">
        <v>2017</v>
      </c>
      <c r="C957" s="179" t="s">
        <v>109</v>
      </c>
      <c r="D957" s="52">
        <v>2568</v>
      </c>
      <c r="E957" s="52">
        <v>2160</v>
      </c>
      <c r="F957" s="52">
        <v>15</v>
      </c>
      <c r="G957">
        <v>2568</v>
      </c>
      <c r="H957">
        <v>2160</v>
      </c>
      <c r="I957">
        <v>15</v>
      </c>
    </row>
    <row r="958" spans="1:9">
      <c r="A958" s="179" t="s">
        <v>115</v>
      </c>
      <c r="B958" s="53">
        <v>2018</v>
      </c>
      <c r="C958" s="179" t="s">
        <v>109</v>
      </c>
      <c r="D958" s="52">
        <v>2568</v>
      </c>
      <c r="E958" s="52" t="s">
        <v>12</v>
      </c>
      <c r="F958" s="52">
        <v>16</v>
      </c>
      <c r="G958">
        <v>2568</v>
      </c>
      <c r="H958">
        <v>2320</v>
      </c>
      <c r="I958">
        <v>16</v>
      </c>
    </row>
    <row r="959" spans="1:9">
      <c r="A959" s="179" t="s">
        <v>115</v>
      </c>
      <c r="B959" s="53">
        <v>2019</v>
      </c>
      <c r="C959" s="179" t="s">
        <v>109</v>
      </c>
      <c r="D959" s="52">
        <v>264</v>
      </c>
      <c r="E959" s="52" t="s">
        <v>12</v>
      </c>
      <c r="F959" s="52">
        <v>18</v>
      </c>
      <c r="G959">
        <v>264</v>
      </c>
      <c r="H959">
        <v>2480</v>
      </c>
      <c r="I959">
        <v>18</v>
      </c>
    </row>
    <row r="960" spans="1:9">
      <c r="A960" s="179" t="s">
        <v>115</v>
      </c>
      <c r="B960" s="53">
        <v>2020</v>
      </c>
      <c r="C960" s="179" t="s">
        <v>109</v>
      </c>
      <c r="D960" s="52">
        <v>270</v>
      </c>
      <c r="E960" s="52" t="s">
        <v>12</v>
      </c>
      <c r="F960" s="52" t="s">
        <v>12</v>
      </c>
      <c r="G960">
        <v>270</v>
      </c>
      <c r="H960">
        <v>2640</v>
      </c>
      <c r="I960">
        <v>20</v>
      </c>
    </row>
    <row r="961" spans="1:9">
      <c r="A961" s="179" t="s">
        <v>115</v>
      </c>
      <c r="B961" s="53">
        <v>2021</v>
      </c>
      <c r="C961" s="195" t="s">
        <v>109</v>
      </c>
      <c r="D961" s="52">
        <v>65</v>
      </c>
      <c r="E961" s="52" t="s">
        <v>12</v>
      </c>
      <c r="F961" s="52" t="s">
        <v>12</v>
      </c>
      <c r="G961">
        <v>65</v>
      </c>
      <c r="I961">
        <v>4</v>
      </c>
    </row>
    <row r="962" spans="1:9">
      <c r="A962" s="191" t="s">
        <v>116</v>
      </c>
      <c r="B962" s="115">
        <v>2012</v>
      </c>
      <c r="C962" s="191" t="s">
        <v>109</v>
      </c>
      <c r="D962" s="107" t="s">
        <v>12</v>
      </c>
      <c r="E962" s="107" t="s">
        <v>12</v>
      </c>
      <c r="F962" s="107">
        <v>4</v>
      </c>
      <c r="G962">
        <v>39</v>
      </c>
      <c r="I962">
        <v>4</v>
      </c>
    </row>
    <row r="963" spans="1:9">
      <c r="A963" s="191" t="s">
        <v>116</v>
      </c>
      <c r="B963" s="115">
        <v>2013</v>
      </c>
      <c r="C963" s="191" t="s">
        <v>109</v>
      </c>
      <c r="D963" s="107">
        <v>13</v>
      </c>
      <c r="E963" s="107" t="s">
        <v>12</v>
      </c>
      <c r="F963" s="107">
        <v>4</v>
      </c>
      <c r="G963">
        <v>13</v>
      </c>
      <c r="I963">
        <v>4</v>
      </c>
    </row>
    <row r="964" spans="1:9">
      <c r="A964" s="191" t="s">
        <v>116</v>
      </c>
      <c r="B964" s="115">
        <v>2014</v>
      </c>
      <c r="C964" s="191" t="s">
        <v>109</v>
      </c>
      <c r="D964" s="107">
        <v>13</v>
      </c>
      <c r="E964" s="107" t="s">
        <v>12</v>
      </c>
      <c r="F964" s="107">
        <v>4</v>
      </c>
      <c r="G964">
        <v>13</v>
      </c>
      <c r="I964">
        <v>4</v>
      </c>
    </row>
    <row r="965" spans="1:9">
      <c r="A965" s="191" t="s">
        <v>116</v>
      </c>
      <c r="B965" s="115">
        <v>2015</v>
      </c>
      <c r="C965" s="191" t="s">
        <v>109</v>
      </c>
      <c r="D965" s="107">
        <v>13</v>
      </c>
      <c r="E965" s="107" t="s">
        <v>12</v>
      </c>
      <c r="F965" s="107">
        <v>4</v>
      </c>
      <c r="G965">
        <v>13</v>
      </c>
      <c r="I965">
        <v>4</v>
      </c>
    </row>
    <row r="966" spans="1:9">
      <c r="A966" s="191" t="s">
        <v>116</v>
      </c>
      <c r="B966" s="115">
        <v>2016</v>
      </c>
      <c r="C966" s="191" t="s">
        <v>109</v>
      </c>
      <c r="D966" s="107">
        <v>6</v>
      </c>
      <c r="E966" s="107" t="s">
        <v>12</v>
      </c>
      <c r="F966" s="107">
        <v>5</v>
      </c>
      <c r="G966">
        <v>6</v>
      </c>
      <c r="I966">
        <v>5</v>
      </c>
    </row>
    <row r="967" spans="1:9">
      <c r="A967" s="191" t="s">
        <v>116</v>
      </c>
      <c r="B967" s="115">
        <v>2017</v>
      </c>
      <c r="C967" s="191" t="s">
        <v>109</v>
      </c>
      <c r="D967" s="107">
        <v>13</v>
      </c>
      <c r="E967" s="107" t="s">
        <v>12</v>
      </c>
      <c r="F967" s="107">
        <v>5</v>
      </c>
      <c r="G967">
        <v>13</v>
      </c>
      <c r="I967">
        <v>5</v>
      </c>
    </row>
    <row r="968" spans="1:9">
      <c r="A968" s="191" t="s">
        <v>116</v>
      </c>
      <c r="B968" s="115">
        <v>2018</v>
      </c>
      <c r="C968" s="191" t="s">
        <v>109</v>
      </c>
      <c r="D968" s="107">
        <v>13</v>
      </c>
      <c r="E968" s="107" t="s">
        <v>12</v>
      </c>
      <c r="F968" s="107">
        <v>5</v>
      </c>
      <c r="G968">
        <v>13</v>
      </c>
      <c r="I968">
        <v>5</v>
      </c>
    </row>
    <row r="969" spans="1:9">
      <c r="A969" s="191" t="s">
        <v>116</v>
      </c>
      <c r="B969" s="115">
        <v>2019</v>
      </c>
      <c r="C969" s="191" t="s">
        <v>109</v>
      </c>
      <c r="D969" s="107">
        <v>15</v>
      </c>
      <c r="E969" s="107" t="s">
        <v>12</v>
      </c>
      <c r="F969" s="107">
        <v>5</v>
      </c>
      <c r="G969">
        <v>15</v>
      </c>
      <c r="I969">
        <v>5</v>
      </c>
    </row>
    <row r="970" spans="1:9">
      <c r="A970" s="191" t="s">
        <v>116</v>
      </c>
      <c r="B970" s="115">
        <v>2020</v>
      </c>
      <c r="C970" s="191" t="s">
        <v>109</v>
      </c>
      <c r="D970" s="107">
        <v>15</v>
      </c>
      <c r="E970" s="107" t="s">
        <v>12</v>
      </c>
      <c r="F970" s="107" t="s">
        <v>12</v>
      </c>
      <c r="G970">
        <v>15</v>
      </c>
      <c r="I970">
        <v>5</v>
      </c>
    </row>
    <row r="971" spans="1:9">
      <c r="A971" s="191" t="s">
        <v>116</v>
      </c>
      <c r="B971" s="115">
        <v>2021</v>
      </c>
      <c r="C971" s="199" t="s">
        <v>109</v>
      </c>
      <c r="D971" s="107">
        <v>16</v>
      </c>
      <c r="E971" s="107" t="s">
        <v>12</v>
      </c>
      <c r="F971" s="107" t="s">
        <v>12</v>
      </c>
      <c r="G971">
        <v>16</v>
      </c>
      <c r="H971">
        <v>-6073</v>
      </c>
      <c r="I971">
        <v>19</v>
      </c>
    </row>
    <row r="972" spans="1:9">
      <c r="A972" s="176" t="s">
        <v>117</v>
      </c>
      <c r="B972" s="9">
        <v>2012</v>
      </c>
      <c r="C972" s="176" t="s">
        <v>109</v>
      </c>
      <c r="D972" s="7" t="s">
        <v>12</v>
      </c>
      <c r="E972" s="7" t="s">
        <v>12</v>
      </c>
      <c r="F972" s="7">
        <v>23</v>
      </c>
      <c r="G972">
        <v>495.5</v>
      </c>
      <c r="H972">
        <v>-2782</v>
      </c>
      <c r="I972">
        <v>23</v>
      </c>
    </row>
    <row r="973" spans="1:9">
      <c r="A973" s="176" t="s">
        <v>117</v>
      </c>
      <c r="B973" s="9">
        <v>2013</v>
      </c>
      <c r="C973" s="176" t="s">
        <v>109</v>
      </c>
      <c r="D973" s="7">
        <v>975</v>
      </c>
      <c r="E973" s="7">
        <v>509</v>
      </c>
      <c r="F973" s="7">
        <v>27</v>
      </c>
      <c r="G973">
        <v>975</v>
      </c>
      <c r="H973">
        <v>509</v>
      </c>
      <c r="I973">
        <v>27</v>
      </c>
    </row>
    <row r="974" spans="1:9">
      <c r="A974" s="176" t="s">
        <v>117</v>
      </c>
      <c r="B974" s="9">
        <v>2014</v>
      </c>
      <c r="C974" s="176" t="s">
        <v>109</v>
      </c>
      <c r="D974" s="7">
        <v>1039</v>
      </c>
      <c r="E974" s="7">
        <v>3800</v>
      </c>
      <c r="F974" s="7">
        <v>29</v>
      </c>
      <c r="G974">
        <v>1039</v>
      </c>
      <c r="H974">
        <v>3800</v>
      </c>
      <c r="I974">
        <v>29</v>
      </c>
    </row>
    <row r="975" spans="1:9">
      <c r="A975" s="176" t="s">
        <v>117</v>
      </c>
      <c r="B975" s="9">
        <v>2015</v>
      </c>
      <c r="C975" s="176" t="s">
        <v>109</v>
      </c>
      <c r="D975" s="7">
        <v>982</v>
      </c>
      <c r="E975" s="7">
        <v>3850</v>
      </c>
      <c r="F975" s="7">
        <v>30</v>
      </c>
      <c r="G975">
        <v>982</v>
      </c>
      <c r="H975">
        <v>3850</v>
      </c>
      <c r="I975">
        <v>30</v>
      </c>
    </row>
    <row r="976" spans="1:9">
      <c r="A976" s="176" t="s">
        <v>117</v>
      </c>
      <c r="B976" s="9">
        <v>2016</v>
      </c>
      <c r="C976" s="176" t="s">
        <v>109</v>
      </c>
      <c r="D976" s="7">
        <v>620</v>
      </c>
      <c r="E976" s="7">
        <v>3968</v>
      </c>
      <c r="F976" s="7">
        <v>30</v>
      </c>
      <c r="G976">
        <v>620</v>
      </c>
      <c r="H976">
        <v>3968</v>
      </c>
      <c r="I976">
        <v>30</v>
      </c>
    </row>
    <row r="977" spans="1:9">
      <c r="A977" s="176" t="s">
        <v>117</v>
      </c>
      <c r="B977" s="9">
        <v>2017</v>
      </c>
      <c r="C977" s="176" t="s">
        <v>109</v>
      </c>
      <c r="D977" s="7">
        <v>531</v>
      </c>
      <c r="E977" s="7">
        <v>3992</v>
      </c>
      <c r="F977" s="7">
        <v>31</v>
      </c>
      <c r="G977">
        <v>531</v>
      </c>
      <c r="H977">
        <v>3992</v>
      </c>
      <c r="I977">
        <v>31</v>
      </c>
    </row>
    <row r="978" spans="1:9">
      <c r="A978" s="176" t="s">
        <v>117</v>
      </c>
      <c r="B978" s="9">
        <v>2018</v>
      </c>
      <c r="C978" s="176" t="s">
        <v>109</v>
      </c>
      <c r="D978" s="7">
        <v>541</v>
      </c>
      <c r="E978" s="7" t="s">
        <v>12</v>
      </c>
      <c r="F978" s="7">
        <v>32</v>
      </c>
      <c r="G978">
        <v>541</v>
      </c>
      <c r="H978">
        <v>4016</v>
      </c>
      <c r="I978">
        <v>32</v>
      </c>
    </row>
    <row r="979" spans="1:9">
      <c r="A979" s="176" t="s">
        <v>117</v>
      </c>
      <c r="B979" s="9">
        <v>2019</v>
      </c>
      <c r="C979" s="176" t="s">
        <v>109</v>
      </c>
      <c r="D979" s="7">
        <v>513</v>
      </c>
      <c r="E979" s="7" t="s">
        <v>12</v>
      </c>
      <c r="F979" s="7">
        <v>34</v>
      </c>
      <c r="G979">
        <v>513</v>
      </c>
      <c r="H979">
        <v>4040</v>
      </c>
      <c r="I979">
        <v>34</v>
      </c>
    </row>
    <row r="980" spans="1:9">
      <c r="A980" s="176" t="s">
        <v>117</v>
      </c>
      <c r="B980" s="9">
        <v>2020</v>
      </c>
      <c r="C980" s="176" t="s">
        <v>109</v>
      </c>
      <c r="D980" s="7">
        <v>496</v>
      </c>
      <c r="E980" s="7" t="s">
        <v>12</v>
      </c>
      <c r="F980" s="7" t="s">
        <v>12</v>
      </c>
      <c r="G980">
        <v>496</v>
      </c>
      <c r="H980">
        <v>4064</v>
      </c>
      <c r="I980">
        <v>36</v>
      </c>
    </row>
    <row r="981" spans="1:9">
      <c r="A981" s="176" t="s">
        <v>117</v>
      </c>
      <c r="B981" s="9">
        <v>2021</v>
      </c>
      <c r="C981" s="177" t="s">
        <v>109</v>
      </c>
      <c r="D981" s="7">
        <v>491</v>
      </c>
      <c r="E981" s="7" t="s">
        <v>12</v>
      </c>
      <c r="F981" s="7" t="s">
        <v>12</v>
      </c>
      <c r="G981">
        <v>491</v>
      </c>
      <c r="I981">
        <v>11</v>
      </c>
    </row>
    <row r="982" spans="1:9">
      <c r="A982" s="179" t="s">
        <v>118</v>
      </c>
      <c r="B982" s="53">
        <v>2012</v>
      </c>
      <c r="C982" s="179" t="s">
        <v>109</v>
      </c>
      <c r="D982" s="52" t="s">
        <v>12</v>
      </c>
      <c r="E982" s="52" t="s">
        <v>12</v>
      </c>
      <c r="F982" s="52">
        <v>12</v>
      </c>
      <c r="G982">
        <v>249</v>
      </c>
      <c r="I982">
        <v>12</v>
      </c>
    </row>
    <row r="983" spans="1:9">
      <c r="A983" s="179" t="s">
        <v>118</v>
      </c>
      <c r="B983" s="53">
        <v>2013</v>
      </c>
      <c r="C983" s="179" t="s">
        <v>109</v>
      </c>
      <c r="D983" s="52">
        <v>7</v>
      </c>
      <c r="E983" s="52" t="s">
        <v>12</v>
      </c>
      <c r="F983" s="52">
        <v>13</v>
      </c>
      <c r="G983">
        <v>7</v>
      </c>
      <c r="I983">
        <v>13</v>
      </c>
    </row>
    <row r="984" spans="1:9">
      <c r="A984" s="179" t="s">
        <v>118</v>
      </c>
      <c r="B984" s="53">
        <v>2014</v>
      </c>
      <c r="C984" s="179" t="s">
        <v>109</v>
      </c>
      <c r="D984" s="52">
        <v>7</v>
      </c>
      <c r="E984" s="52" t="s">
        <v>12</v>
      </c>
      <c r="F984" s="52">
        <v>13</v>
      </c>
      <c r="G984">
        <v>7</v>
      </c>
      <c r="I984">
        <v>13</v>
      </c>
    </row>
    <row r="985" spans="1:9">
      <c r="A985" s="179" t="s">
        <v>118</v>
      </c>
      <c r="B985" s="53">
        <v>2015</v>
      </c>
      <c r="C985" s="179" t="s">
        <v>109</v>
      </c>
      <c r="D985" s="52">
        <v>10</v>
      </c>
      <c r="E985" s="52" t="s">
        <v>12</v>
      </c>
      <c r="F985" s="52">
        <v>14</v>
      </c>
      <c r="G985">
        <v>10</v>
      </c>
      <c r="I985">
        <v>14</v>
      </c>
    </row>
    <row r="986" spans="1:9">
      <c r="A986" s="179" t="s">
        <v>118</v>
      </c>
      <c r="B986" s="53">
        <v>2016</v>
      </c>
      <c r="C986" s="179" t="s">
        <v>109</v>
      </c>
      <c r="D986" s="52">
        <v>11</v>
      </c>
      <c r="E986" s="52" t="s">
        <v>12</v>
      </c>
      <c r="F986" s="52">
        <v>14</v>
      </c>
      <c r="G986">
        <v>11</v>
      </c>
      <c r="I986">
        <v>14</v>
      </c>
    </row>
    <row r="987" spans="1:9">
      <c r="A987" s="179" t="s">
        <v>118</v>
      </c>
      <c r="B987" s="53">
        <v>2017</v>
      </c>
      <c r="C987" s="179" t="s">
        <v>109</v>
      </c>
      <c r="D987" s="52">
        <v>11</v>
      </c>
      <c r="E987" s="52" t="s">
        <v>12</v>
      </c>
      <c r="F987" s="52">
        <v>14</v>
      </c>
      <c r="G987">
        <v>11</v>
      </c>
      <c r="I987">
        <v>14</v>
      </c>
    </row>
    <row r="988" spans="1:9">
      <c r="A988" s="179" t="s">
        <v>118</v>
      </c>
      <c r="B988" s="53">
        <v>2018</v>
      </c>
      <c r="C988" s="179" t="s">
        <v>109</v>
      </c>
      <c r="D988" s="52">
        <v>14</v>
      </c>
      <c r="E988" s="52" t="s">
        <v>12</v>
      </c>
      <c r="F988" s="52">
        <v>15</v>
      </c>
      <c r="G988">
        <v>14</v>
      </c>
      <c r="I988">
        <v>15</v>
      </c>
    </row>
    <row r="989" spans="1:9">
      <c r="A989" s="179" t="s">
        <v>118</v>
      </c>
      <c r="B989" s="53">
        <v>2019</v>
      </c>
      <c r="C989" s="179" t="s">
        <v>109</v>
      </c>
      <c r="D989" s="52">
        <v>134</v>
      </c>
      <c r="E989" s="52" t="s">
        <v>12</v>
      </c>
      <c r="F989" s="52">
        <v>16</v>
      </c>
      <c r="G989">
        <v>134</v>
      </c>
      <c r="I989">
        <v>16</v>
      </c>
    </row>
    <row r="990" spans="1:9">
      <c r="A990" s="179" t="s">
        <v>118</v>
      </c>
      <c r="B990" s="53">
        <v>2020</v>
      </c>
      <c r="C990" s="179" t="s">
        <v>109</v>
      </c>
      <c r="D990" s="52">
        <v>138</v>
      </c>
      <c r="E990" s="52" t="s">
        <v>12</v>
      </c>
      <c r="F990" s="52" t="s">
        <v>12</v>
      </c>
      <c r="G990">
        <v>138</v>
      </c>
      <c r="I990">
        <v>17</v>
      </c>
    </row>
    <row r="991" spans="1:9">
      <c r="A991" s="179" t="s">
        <v>118</v>
      </c>
      <c r="B991" s="53">
        <v>2021</v>
      </c>
      <c r="C991" s="195" t="s">
        <v>109</v>
      </c>
      <c r="D991" s="52">
        <v>141</v>
      </c>
      <c r="E991" s="52" t="s">
        <v>12</v>
      </c>
      <c r="F991" s="52" t="s">
        <v>12</v>
      </c>
      <c r="G991">
        <v>141</v>
      </c>
      <c r="H991">
        <v>-999</v>
      </c>
      <c r="I991">
        <v>14</v>
      </c>
    </row>
    <row r="992" spans="1:9">
      <c r="A992" s="180" t="s">
        <v>119</v>
      </c>
      <c r="B992" s="6">
        <v>2012</v>
      </c>
      <c r="C992" s="180" t="s">
        <v>120</v>
      </c>
      <c r="D992" s="5" t="s">
        <v>12</v>
      </c>
      <c r="E992" s="5" t="s">
        <v>12</v>
      </c>
      <c r="F992" s="5">
        <v>15</v>
      </c>
      <c r="G992">
        <v>158</v>
      </c>
      <c r="H992">
        <v>-266</v>
      </c>
      <c r="I992">
        <v>15</v>
      </c>
    </row>
    <row r="993" spans="1:9">
      <c r="A993" s="180" t="s">
        <v>119</v>
      </c>
      <c r="B993" s="6">
        <v>2013</v>
      </c>
      <c r="C993" s="180" t="s">
        <v>120</v>
      </c>
      <c r="D993" s="5">
        <v>175</v>
      </c>
      <c r="E993" s="5">
        <v>467</v>
      </c>
      <c r="F993" s="5">
        <v>16</v>
      </c>
      <c r="G993">
        <v>175</v>
      </c>
      <c r="H993">
        <v>467</v>
      </c>
      <c r="I993">
        <v>16</v>
      </c>
    </row>
    <row r="994" spans="1:9">
      <c r="A994" s="180" t="s">
        <v>119</v>
      </c>
      <c r="B994" s="6">
        <v>2014</v>
      </c>
      <c r="C994" s="180" t="s">
        <v>120</v>
      </c>
      <c r="D994" s="5">
        <v>230</v>
      </c>
      <c r="E994" s="5">
        <v>1200</v>
      </c>
      <c r="F994" s="5">
        <v>17</v>
      </c>
      <c r="G994">
        <v>230</v>
      </c>
      <c r="H994">
        <v>1200</v>
      </c>
      <c r="I994">
        <v>17</v>
      </c>
    </row>
    <row r="995" spans="1:9">
      <c r="A995" s="180" t="s">
        <v>119</v>
      </c>
      <c r="B995" s="6">
        <v>2015</v>
      </c>
      <c r="C995" s="180" t="s">
        <v>120</v>
      </c>
      <c r="D995" s="5">
        <v>239</v>
      </c>
      <c r="E995" s="5">
        <v>1000</v>
      </c>
      <c r="F995" s="5">
        <v>17</v>
      </c>
      <c r="G995">
        <v>239</v>
      </c>
      <c r="H995">
        <v>1000</v>
      </c>
      <c r="I995">
        <v>17</v>
      </c>
    </row>
    <row r="996" spans="1:9">
      <c r="A996" s="180" t="s">
        <v>119</v>
      </c>
      <c r="B996" s="6">
        <v>2016</v>
      </c>
      <c r="C996" s="180" t="s">
        <v>120</v>
      </c>
      <c r="D996" s="5">
        <v>223</v>
      </c>
      <c r="E996" s="5">
        <v>1070</v>
      </c>
      <c r="F996" s="5">
        <v>10</v>
      </c>
      <c r="G996">
        <v>223</v>
      </c>
      <c r="H996">
        <v>1070</v>
      </c>
      <c r="I996">
        <v>10</v>
      </c>
    </row>
    <row r="997" spans="1:9">
      <c r="A997" s="180" t="s">
        <v>119</v>
      </c>
      <c r="B997" s="6">
        <v>2017</v>
      </c>
      <c r="C997" s="180" t="s">
        <v>120</v>
      </c>
      <c r="D997" s="5">
        <v>270</v>
      </c>
      <c r="E997" s="5">
        <v>1200</v>
      </c>
      <c r="F997" s="5">
        <v>10</v>
      </c>
      <c r="G997">
        <v>270</v>
      </c>
      <c r="H997">
        <v>1200</v>
      </c>
      <c r="I997">
        <v>10</v>
      </c>
    </row>
    <row r="998" spans="1:9">
      <c r="A998" s="180" t="s">
        <v>119</v>
      </c>
      <c r="B998" s="6">
        <v>2018</v>
      </c>
      <c r="C998" s="180" t="s">
        <v>120</v>
      </c>
      <c r="D998" s="5">
        <v>172</v>
      </c>
      <c r="E998" s="5" t="s">
        <v>12</v>
      </c>
      <c r="F998" s="5">
        <v>10</v>
      </c>
      <c r="G998">
        <v>172</v>
      </c>
      <c r="H998">
        <v>1330</v>
      </c>
      <c r="I998">
        <v>10</v>
      </c>
    </row>
    <row r="999" spans="1:9">
      <c r="A999" s="180" t="s">
        <v>119</v>
      </c>
      <c r="B999" s="6">
        <v>2019</v>
      </c>
      <c r="C999" s="180" t="s">
        <v>120</v>
      </c>
      <c r="D999" s="5">
        <v>295</v>
      </c>
      <c r="E999" s="5" t="s">
        <v>12</v>
      </c>
      <c r="F999" s="5">
        <v>10</v>
      </c>
      <c r="G999">
        <v>295</v>
      </c>
      <c r="H999">
        <v>1460</v>
      </c>
      <c r="I999">
        <v>10</v>
      </c>
    </row>
    <row r="1000" spans="1:9">
      <c r="A1000" s="180" t="s">
        <v>119</v>
      </c>
      <c r="B1000" s="6">
        <v>2020</v>
      </c>
      <c r="C1000" s="180" t="s">
        <v>120</v>
      </c>
      <c r="D1000" s="5">
        <v>301</v>
      </c>
      <c r="E1000" s="5" t="s">
        <v>12</v>
      </c>
      <c r="F1000" s="5" t="s">
        <v>12</v>
      </c>
      <c r="G1000">
        <v>301</v>
      </c>
      <c r="H1000">
        <v>1590</v>
      </c>
      <c r="I1000">
        <v>10</v>
      </c>
    </row>
    <row r="1001" spans="1:9">
      <c r="A1001" s="180" t="s">
        <v>119</v>
      </c>
      <c r="B1001" s="6">
        <v>2021</v>
      </c>
      <c r="C1001" s="194" t="s">
        <v>120</v>
      </c>
      <c r="D1001" s="5">
        <v>342</v>
      </c>
      <c r="E1001" s="5" t="s">
        <v>12</v>
      </c>
      <c r="F1001" s="5" t="s">
        <v>12</v>
      </c>
      <c r="G1001">
        <v>342</v>
      </c>
      <c r="H1001">
        <v>-30</v>
      </c>
      <c r="I1001">
        <v>14</v>
      </c>
    </row>
    <row r="1002" spans="1:9">
      <c r="A1002" s="175" t="s">
        <v>121</v>
      </c>
      <c r="B1002" s="17">
        <v>2012</v>
      </c>
      <c r="C1002" s="175" t="s">
        <v>120</v>
      </c>
      <c r="D1002" s="16" t="s">
        <v>12</v>
      </c>
      <c r="E1002" s="16" t="s">
        <v>12</v>
      </c>
      <c r="F1002" s="16">
        <v>15</v>
      </c>
      <c r="G1002">
        <v>272.5</v>
      </c>
      <c r="H1002">
        <v>0</v>
      </c>
      <c r="I1002">
        <v>15</v>
      </c>
    </row>
    <row r="1003" spans="1:9">
      <c r="A1003" s="175" t="s">
        <v>121</v>
      </c>
      <c r="B1003" s="17">
        <v>2013</v>
      </c>
      <c r="C1003" s="175" t="s">
        <v>120</v>
      </c>
      <c r="D1003" s="16">
        <v>203</v>
      </c>
      <c r="E1003" s="16">
        <v>30</v>
      </c>
      <c r="F1003" s="16">
        <v>16</v>
      </c>
      <c r="G1003">
        <v>203</v>
      </c>
      <c r="H1003">
        <v>30</v>
      </c>
      <c r="I1003">
        <v>16</v>
      </c>
    </row>
    <row r="1004" spans="1:9">
      <c r="A1004" s="175" t="s">
        <v>121</v>
      </c>
      <c r="B1004" s="17">
        <v>2014</v>
      </c>
      <c r="C1004" s="175" t="s">
        <v>120</v>
      </c>
      <c r="D1004" s="16">
        <v>243</v>
      </c>
      <c r="E1004" s="16">
        <v>60</v>
      </c>
      <c r="F1004" s="16">
        <v>17</v>
      </c>
      <c r="G1004">
        <v>243</v>
      </c>
      <c r="H1004">
        <v>60</v>
      </c>
      <c r="I1004">
        <v>17</v>
      </c>
    </row>
    <row r="1005" spans="1:9">
      <c r="A1005" s="175" t="s">
        <v>121</v>
      </c>
      <c r="B1005" s="17">
        <v>2015</v>
      </c>
      <c r="C1005" s="175" t="s">
        <v>120</v>
      </c>
      <c r="D1005" s="16">
        <v>357</v>
      </c>
      <c r="E1005" s="16">
        <v>220</v>
      </c>
      <c r="F1005" s="16">
        <v>18</v>
      </c>
      <c r="G1005">
        <v>357</v>
      </c>
      <c r="H1005">
        <v>220</v>
      </c>
      <c r="I1005">
        <v>18</v>
      </c>
    </row>
    <row r="1006" spans="1:9">
      <c r="A1006" s="175" t="s">
        <v>121</v>
      </c>
      <c r="B1006" s="17">
        <v>2016</v>
      </c>
      <c r="C1006" s="175" t="s">
        <v>120</v>
      </c>
      <c r="D1006" s="16">
        <v>352</v>
      </c>
      <c r="E1006" s="16">
        <v>250</v>
      </c>
      <c r="F1006" s="16">
        <v>15</v>
      </c>
      <c r="G1006">
        <v>352</v>
      </c>
      <c r="H1006">
        <v>250</v>
      </c>
      <c r="I1006">
        <v>15</v>
      </c>
    </row>
    <row r="1007" spans="1:9">
      <c r="A1007" s="175" t="s">
        <v>121</v>
      </c>
      <c r="B1007" s="17">
        <v>2017</v>
      </c>
      <c r="C1007" s="175" t="s">
        <v>120</v>
      </c>
      <c r="D1007" s="16">
        <v>386</v>
      </c>
      <c r="E1007" s="16">
        <v>298</v>
      </c>
      <c r="F1007" s="16">
        <v>15</v>
      </c>
      <c r="G1007">
        <v>386</v>
      </c>
      <c r="H1007">
        <v>298</v>
      </c>
      <c r="I1007">
        <v>15</v>
      </c>
    </row>
    <row r="1008" spans="1:9">
      <c r="A1008" s="175" t="s">
        <v>121</v>
      </c>
      <c r="B1008" s="17">
        <v>2018</v>
      </c>
      <c r="C1008" s="175" t="s">
        <v>120</v>
      </c>
      <c r="D1008" s="16">
        <v>358</v>
      </c>
      <c r="E1008" s="16" t="s">
        <v>12</v>
      </c>
      <c r="F1008" s="16">
        <v>15</v>
      </c>
      <c r="G1008">
        <v>358</v>
      </c>
      <c r="H1008">
        <v>346</v>
      </c>
      <c r="I1008">
        <v>15</v>
      </c>
    </row>
    <row r="1009" spans="1:9">
      <c r="A1009" s="175" t="s">
        <v>121</v>
      </c>
      <c r="B1009" s="17">
        <v>2019</v>
      </c>
      <c r="C1009" s="175" t="s">
        <v>120</v>
      </c>
      <c r="D1009" s="16">
        <v>270</v>
      </c>
      <c r="E1009" s="16" t="s">
        <v>12</v>
      </c>
      <c r="F1009" s="16">
        <v>16</v>
      </c>
      <c r="G1009">
        <v>270</v>
      </c>
      <c r="H1009">
        <v>394</v>
      </c>
      <c r="I1009">
        <v>16</v>
      </c>
    </row>
    <row r="1010" spans="1:9">
      <c r="A1010" s="175" t="s">
        <v>121</v>
      </c>
      <c r="B1010" s="17">
        <v>2020</v>
      </c>
      <c r="C1010" s="175" t="s">
        <v>120</v>
      </c>
      <c r="D1010" s="16">
        <v>336</v>
      </c>
      <c r="E1010" s="16" t="s">
        <v>12</v>
      </c>
      <c r="F1010" s="16" t="s">
        <v>12</v>
      </c>
      <c r="G1010">
        <v>336</v>
      </c>
      <c r="H1010">
        <v>442</v>
      </c>
      <c r="I1010">
        <v>17</v>
      </c>
    </row>
    <row r="1011" spans="1:9">
      <c r="A1011" s="175" t="s">
        <v>121</v>
      </c>
      <c r="B1011" s="17">
        <v>2021</v>
      </c>
      <c r="C1011" s="202" t="s">
        <v>120</v>
      </c>
      <c r="D1011" s="16">
        <v>339</v>
      </c>
      <c r="E1011" s="16" t="s">
        <v>12</v>
      </c>
      <c r="F1011" s="16" t="s">
        <v>12</v>
      </c>
      <c r="G1011">
        <v>339</v>
      </c>
      <c r="I1011">
        <v>6</v>
      </c>
    </row>
    <row r="1012" spans="1:9">
      <c r="A1012" s="178" t="s">
        <v>122</v>
      </c>
      <c r="B1012" s="28">
        <v>2012</v>
      </c>
      <c r="C1012" s="178" t="s">
        <v>120</v>
      </c>
      <c r="D1012" s="27" t="s">
        <v>12</v>
      </c>
      <c r="E1012" s="27" t="s">
        <v>12</v>
      </c>
      <c r="F1012" s="27">
        <v>6</v>
      </c>
      <c r="G1012">
        <v>196</v>
      </c>
      <c r="I1012">
        <v>6</v>
      </c>
    </row>
    <row r="1013" spans="1:9">
      <c r="A1013" s="178" t="s">
        <v>122</v>
      </c>
      <c r="B1013" s="28">
        <v>2013</v>
      </c>
      <c r="C1013" s="178" t="s">
        <v>120</v>
      </c>
      <c r="D1013" s="27">
        <v>53</v>
      </c>
      <c r="E1013" s="27" t="s">
        <v>12</v>
      </c>
      <c r="F1013" s="27">
        <v>6</v>
      </c>
      <c r="G1013">
        <v>53</v>
      </c>
      <c r="I1013">
        <v>6</v>
      </c>
    </row>
    <row r="1014" spans="1:9">
      <c r="A1014" s="178" t="s">
        <v>122</v>
      </c>
      <c r="B1014" s="28">
        <v>2014</v>
      </c>
      <c r="C1014" s="178" t="s">
        <v>120</v>
      </c>
      <c r="D1014" s="27">
        <v>35</v>
      </c>
      <c r="E1014" s="27" t="s">
        <v>12</v>
      </c>
      <c r="F1014" s="27">
        <v>9</v>
      </c>
      <c r="G1014">
        <v>35</v>
      </c>
      <c r="I1014">
        <v>9</v>
      </c>
    </row>
    <row r="1015" spans="1:9">
      <c r="A1015" s="178" t="s">
        <v>122</v>
      </c>
      <c r="B1015" s="28">
        <v>2015</v>
      </c>
      <c r="C1015" s="178" t="s">
        <v>120</v>
      </c>
      <c r="D1015" s="27">
        <v>41</v>
      </c>
      <c r="E1015" s="27" t="s">
        <v>12</v>
      </c>
      <c r="F1015" s="27">
        <v>9</v>
      </c>
      <c r="G1015">
        <v>41</v>
      </c>
      <c r="I1015">
        <v>9</v>
      </c>
    </row>
    <row r="1016" spans="1:9">
      <c r="A1016" s="178" t="s">
        <v>122</v>
      </c>
      <c r="B1016" s="28">
        <v>2016</v>
      </c>
      <c r="C1016" s="178" t="s">
        <v>120</v>
      </c>
      <c r="D1016" s="27">
        <v>62</v>
      </c>
      <c r="E1016" s="27" t="s">
        <v>12</v>
      </c>
      <c r="F1016" s="27">
        <v>5</v>
      </c>
      <c r="G1016">
        <v>62</v>
      </c>
      <c r="I1016">
        <v>5</v>
      </c>
    </row>
    <row r="1017" spans="1:9">
      <c r="A1017" s="178" t="s">
        <v>122</v>
      </c>
      <c r="B1017" s="28">
        <v>2017</v>
      </c>
      <c r="C1017" s="178" t="s">
        <v>120</v>
      </c>
      <c r="D1017" s="27">
        <v>72</v>
      </c>
      <c r="E1017" s="27" t="s">
        <v>12</v>
      </c>
      <c r="F1017" s="27">
        <v>5</v>
      </c>
      <c r="G1017">
        <v>72</v>
      </c>
      <c r="I1017">
        <v>5</v>
      </c>
    </row>
    <row r="1018" spans="1:9">
      <c r="A1018" s="178" t="s">
        <v>122</v>
      </c>
      <c r="B1018" s="28">
        <v>2018</v>
      </c>
      <c r="C1018" s="178" t="s">
        <v>120</v>
      </c>
      <c r="D1018" s="27" t="s">
        <v>12</v>
      </c>
      <c r="E1018" s="27" t="s">
        <v>12</v>
      </c>
      <c r="F1018" s="27">
        <v>5</v>
      </c>
      <c r="G1018">
        <v>81.5</v>
      </c>
      <c r="I1018">
        <v>5</v>
      </c>
    </row>
    <row r="1019" spans="1:9">
      <c r="A1019" s="178" t="s">
        <v>122</v>
      </c>
      <c r="B1019" s="28">
        <v>2019</v>
      </c>
      <c r="C1019" s="178" t="s">
        <v>120</v>
      </c>
      <c r="D1019" s="27">
        <v>91</v>
      </c>
      <c r="E1019" s="27" t="s">
        <v>12</v>
      </c>
      <c r="F1019" s="27">
        <v>5</v>
      </c>
      <c r="G1019">
        <v>91</v>
      </c>
      <c r="I1019">
        <v>5</v>
      </c>
    </row>
    <row r="1020" spans="1:9">
      <c r="A1020" s="178" t="s">
        <v>122</v>
      </c>
      <c r="B1020" s="28">
        <v>2020</v>
      </c>
      <c r="C1020" s="178" t="s">
        <v>120</v>
      </c>
      <c r="D1020" s="27">
        <v>83</v>
      </c>
      <c r="E1020" s="27" t="s">
        <v>12</v>
      </c>
      <c r="F1020" s="27" t="s">
        <v>12</v>
      </c>
      <c r="G1020">
        <v>83</v>
      </c>
      <c r="I1020">
        <v>5</v>
      </c>
    </row>
    <row r="1021" spans="1:9">
      <c r="A1021" s="178" t="s">
        <v>122</v>
      </c>
      <c r="B1021" s="28">
        <v>2021</v>
      </c>
      <c r="C1021" s="192" t="s">
        <v>120</v>
      </c>
      <c r="D1021" s="27">
        <v>85</v>
      </c>
      <c r="E1021" s="27" t="s">
        <v>12</v>
      </c>
      <c r="F1021" s="27" t="s">
        <v>12</v>
      </c>
      <c r="G1021">
        <v>85</v>
      </c>
      <c r="H1021">
        <v>592</v>
      </c>
      <c r="I1021">
        <v>6</v>
      </c>
    </row>
    <row r="1022" spans="1:9">
      <c r="A1022" s="204" t="s">
        <v>123</v>
      </c>
      <c r="B1022" s="59">
        <v>2012</v>
      </c>
      <c r="C1022" s="204" t="s">
        <v>120</v>
      </c>
      <c r="D1022" s="58" t="s">
        <v>12</v>
      </c>
      <c r="E1022" s="58" t="s">
        <v>12</v>
      </c>
      <c r="F1022" s="58">
        <v>7</v>
      </c>
      <c r="G1022">
        <v>106.5</v>
      </c>
      <c r="H1022">
        <v>603</v>
      </c>
      <c r="I1022">
        <v>7</v>
      </c>
    </row>
    <row r="1023" spans="1:9">
      <c r="A1023" s="204" t="s">
        <v>123</v>
      </c>
      <c r="B1023" s="59">
        <v>2013</v>
      </c>
      <c r="C1023" s="204" t="s">
        <v>120</v>
      </c>
      <c r="D1023" s="58">
        <v>128</v>
      </c>
      <c r="E1023" s="58">
        <v>614</v>
      </c>
      <c r="F1023" s="58">
        <v>8</v>
      </c>
      <c r="G1023">
        <v>128</v>
      </c>
      <c r="H1023">
        <v>614</v>
      </c>
      <c r="I1023">
        <v>8</v>
      </c>
    </row>
    <row r="1024" spans="1:9">
      <c r="A1024" s="204" t="s">
        <v>123</v>
      </c>
      <c r="B1024" s="59">
        <v>2014</v>
      </c>
      <c r="C1024" s="204" t="s">
        <v>120</v>
      </c>
      <c r="D1024" s="58">
        <v>178</v>
      </c>
      <c r="E1024" s="58">
        <v>625</v>
      </c>
      <c r="F1024" s="58">
        <v>10</v>
      </c>
      <c r="G1024">
        <v>178</v>
      </c>
      <c r="H1024">
        <v>625</v>
      </c>
      <c r="I1024">
        <v>10</v>
      </c>
    </row>
    <row r="1025" spans="1:9">
      <c r="A1025" s="204" t="s">
        <v>123</v>
      </c>
      <c r="B1025" s="59">
        <v>2015</v>
      </c>
      <c r="C1025" s="204" t="s">
        <v>120</v>
      </c>
      <c r="D1025" s="58">
        <v>202</v>
      </c>
      <c r="E1025" s="58">
        <v>625</v>
      </c>
      <c r="F1025" s="58">
        <v>10</v>
      </c>
      <c r="G1025">
        <v>202</v>
      </c>
      <c r="H1025">
        <v>625</v>
      </c>
      <c r="I1025">
        <v>10</v>
      </c>
    </row>
    <row r="1026" spans="1:9">
      <c r="A1026" s="204" t="s">
        <v>123</v>
      </c>
      <c r="B1026" s="59">
        <v>2016</v>
      </c>
      <c r="C1026" s="204" t="s">
        <v>120</v>
      </c>
      <c r="D1026" s="58">
        <v>267</v>
      </c>
      <c r="E1026" s="58">
        <v>630</v>
      </c>
      <c r="F1026" s="58">
        <v>8</v>
      </c>
      <c r="G1026">
        <v>267</v>
      </c>
      <c r="H1026">
        <v>630</v>
      </c>
      <c r="I1026">
        <v>8</v>
      </c>
    </row>
    <row r="1027" spans="1:9">
      <c r="A1027" s="204" t="s">
        <v>123</v>
      </c>
      <c r="B1027" s="59">
        <v>2017</v>
      </c>
      <c r="C1027" s="204" t="s">
        <v>120</v>
      </c>
      <c r="D1027" s="58">
        <v>351</v>
      </c>
      <c r="E1027" s="58">
        <v>635</v>
      </c>
      <c r="F1027" s="58">
        <v>8</v>
      </c>
      <c r="G1027">
        <v>351</v>
      </c>
      <c r="H1027">
        <v>635</v>
      </c>
      <c r="I1027">
        <v>8</v>
      </c>
    </row>
    <row r="1028" spans="1:9">
      <c r="A1028" s="204" t="s">
        <v>123</v>
      </c>
      <c r="B1028" s="59">
        <v>2018</v>
      </c>
      <c r="C1028" s="204" t="s">
        <v>120</v>
      </c>
      <c r="D1028" s="58">
        <v>357</v>
      </c>
      <c r="E1028" s="58" t="s">
        <v>12</v>
      </c>
      <c r="F1028" s="58">
        <v>8</v>
      </c>
      <c r="G1028">
        <v>357</v>
      </c>
      <c r="H1028">
        <v>640</v>
      </c>
      <c r="I1028">
        <v>8</v>
      </c>
    </row>
    <row r="1029" spans="1:9">
      <c r="A1029" s="204" t="s">
        <v>123</v>
      </c>
      <c r="B1029" s="59">
        <v>2019</v>
      </c>
      <c r="C1029" s="204" t="s">
        <v>120</v>
      </c>
      <c r="D1029" s="58">
        <v>244</v>
      </c>
      <c r="E1029" s="58" t="s">
        <v>12</v>
      </c>
      <c r="F1029" s="58">
        <v>8</v>
      </c>
      <c r="G1029">
        <v>244</v>
      </c>
      <c r="H1029">
        <v>645</v>
      </c>
      <c r="I1029">
        <v>8</v>
      </c>
    </row>
    <row r="1030" spans="1:9">
      <c r="A1030" s="204" t="s">
        <v>123</v>
      </c>
      <c r="B1030" s="59">
        <v>2020</v>
      </c>
      <c r="C1030" s="204" t="s">
        <v>120</v>
      </c>
      <c r="D1030" s="58">
        <v>222</v>
      </c>
      <c r="E1030" s="58" t="s">
        <v>12</v>
      </c>
      <c r="F1030" s="58" t="s">
        <v>12</v>
      </c>
      <c r="G1030">
        <v>222</v>
      </c>
      <c r="H1030">
        <v>650</v>
      </c>
      <c r="I1030">
        <v>8</v>
      </c>
    </row>
    <row r="1031" spans="1:9">
      <c r="A1031" s="204" t="s">
        <v>123</v>
      </c>
      <c r="B1031" s="59">
        <v>2021</v>
      </c>
      <c r="C1031" s="205" t="s">
        <v>120</v>
      </c>
      <c r="D1031" s="58">
        <v>225</v>
      </c>
      <c r="E1031" s="58" t="s">
        <v>12</v>
      </c>
      <c r="F1031" s="58" t="s">
        <v>12</v>
      </c>
      <c r="G1031">
        <v>225</v>
      </c>
      <c r="H1031">
        <v>2500</v>
      </c>
      <c r="I1031">
        <v>16</v>
      </c>
    </row>
    <row r="1032" spans="1:9">
      <c r="A1032" s="206" t="s">
        <v>124</v>
      </c>
      <c r="B1032" s="100">
        <v>2012</v>
      </c>
      <c r="C1032" s="206" t="s">
        <v>120</v>
      </c>
      <c r="D1032" s="99" t="s">
        <v>12</v>
      </c>
      <c r="E1032" s="99" t="s">
        <v>12</v>
      </c>
      <c r="F1032" s="99">
        <v>17</v>
      </c>
      <c r="G1032">
        <v>360</v>
      </c>
      <c r="H1032">
        <v>2650</v>
      </c>
      <c r="I1032">
        <v>17</v>
      </c>
    </row>
    <row r="1033" spans="1:9">
      <c r="A1033" s="206" t="s">
        <v>124</v>
      </c>
      <c r="B1033" s="100">
        <v>2013</v>
      </c>
      <c r="C1033" s="206" t="s">
        <v>120</v>
      </c>
      <c r="D1033" s="99">
        <v>495</v>
      </c>
      <c r="E1033" s="99">
        <v>2800</v>
      </c>
      <c r="F1033" s="99">
        <v>18</v>
      </c>
      <c r="G1033">
        <v>495</v>
      </c>
      <c r="H1033">
        <v>2800</v>
      </c>
      <c r="I1033">
        <v>18</v>
      </c>
    </row>
    <row r="1034" spans="1:9">
      <c r="A1034" s="206" t="s">
        <v>124</v>
      </c>
      <c r="B1034" s="100">
        <v>2014</v>
      </c>
      <c r="C1034" s="206" t="s">
        <v>120</v>
      </c>
      <c r="D1034" s="99">
        <v>436</v>
      </c>
      <c r="E1034" s="99">
        <v>2950</v>
      </c>
      <c r="F1034" s="99">
        <v>19</v>
      </c>
      <c r="G1034">
        <v>436</v>
      </c>
      <c r="H1034">
        <v>2950</v>
      </c>
      <c r="I1034">
        <v>19</v>
      </c>
    </row>
    <row r="1035" spans="1:9">
      <c r="A1035" s="206" t="s">
        <v>124</v>
      </c>
      <c r="B1035" s="100">
        <v>2015</v>
      </c>
      <c r="C1035" s="206" t="s">
        <v>120</v>
      </c>
      <c r="D1035" s="99">
        <v>419</v>
      </c>
      <c r="E1035" s="99">
        <v>2950</v>
      </c>
      <c r="F1035" s="99">
        <v>19</v>
      </c>
      <c r="G1035">
        <v>419</v>
      </c>
      <c r="H1035">
        <v>2950</v>
      </c>
      <c r="I1035">
        <v>19</v>
      </c>
    </row>
    <row r="1036" spans="1:9">
      <c r="A1036" s="206" t="s">
        <v>124</v>
      </c>
      <c r="B1036" s="100">
        <v>2016</v>
      </c>
      <c r="C1036" s="206" t="s">
        <v>120</v>
      </c>
      <c r="D1036" s="99">
        <v>387</v>
      </c>
      <c r="E1036" s="99">
        <v>3046</v>
      </c>
      <c r="F1036" s="99">
        <v>12</v>
      </c>
      <c r="G1036">
        <v>387</v>
      </c>
      <c r="H1036">
        <v>3046</v>
      </c>
      <c r="I1036">
        <v>12</v>
      </c>
    </row>
    <row r="1037" spans="1:9">
      <c r="A1037" s="206" t="s">
        <v>124</v>
      </c>
      <c r="B1037" s="100">
        <v>2017</v>
      </c>
      <c r="C1037" s="206" t="s">
        <v>120</v>
      </c>
      <c r="D1037" s="99">
        <v>437</v>
      </c>
      <c r="E1037" s="99">
        <v>3166</v>
      </c>
      <c r="F1037" s="99">
        <v>12</v>
      </c>
      <c r="G1037">
        <v>437</v>
      </c>
      <c r="H1037">
        <v>3166</v>
      </c>
      <c r="I1037">
        <v>12</v>
      </c>
    </row>
    <row r="1038" spans="1:9">
      <c r="A1038" s="206" t="s">
        <v>124</v>
      </c>
      <c r="B1038" s="100">
        <v>2018</v>
      </c>
      <c r="C1038" s="206" t="s">
        <v>120</v>
      </c>
      <c r="D1038" s="99">
        <v>351</v>
      </c>
      <c r="E1038" s="99" t="s">
        <v>12</v>
      </c>
      <c r="F1038" s="99">
        <v>12</v>
      </c>
      <c r="G1038">
        <v>351</v>
      </c>
      <c r="H1038">
        <v>3286</v>
      </c>
      <c r="I1038">
        <v>12</v>
      </c>
    </row>
    <row r="1039" spans="1:9">
      <c r="A1039" s="206" t="s">
        <v>124</v>
      </c>
      <c r="B1039" s="100">
        <v>2019</v>
      </c>
      <c r="C1039" s="206" t="s">
        <v>120</v>
      </c>
      <c r="D1039" s="99">
        <v>161</v>
      </c>
      <c r="E1039" s="99" t="s">
        <v>12</v>
      </c>
      <c r="F1039" s="99">
        <v>12</v>
      </c>
      <c r="G1039">
        <v>161</v>
      </c>
      <c r="H1039">
        <v>3406</v>
      </c>
      <c r="I1039">
        <v>12</v>
      </c>
    </row>
    <row r="1040" spans="1:9">
      <c r="A1040" s="206" t="s">
        <v>124</v>
      </c>
      <c r="B1040" s="100">
        <v>2020</v>
      </c>
      <c r="C1040" s="206" t="s">
        <v>120</v>
      </c>
      <c r="D1040" s="99">
        <v>119</v>
      </c>
      <c r="E1040" s="99" t="s">
        <v>12</v>
      </c>
      <c r="F1040" s="99" t="s">
        <v>12</v>
      </c>
      <c r="G1040">
        <v>119</v>
      </c>
      <c r="H1040">
        <v>3526</v>
      </c>
      <c r="I1040">
        <v>12</v>
      </c>
    </row>
    <row r="1041" spans="1:9">
      <c r="A1041" s="206" t="s">
        <v>124</v>
      </c>
      <c r="B1041" s="100">
        <v>2021</v>
      </c>
      <c r="C1041" s="207" t="s">
        <v>120</v>
      </c>
      <c r="D1041" s="99">
        <v>135</v>
      </c>
      <c r="E1041" s="99" t="s">
        <v>12</v>
      </c>
      <c r="F1041" s="99" t="s">
        <v>12</v>
      </c>
      <c r="G1041">
        <v>135</v>
      </c>
      <c r="H1041">
        <v>1050</v>
      </c>
      <c r="I1041">
        <v>13</v>
      </c>
    </row>
    <row r="1042" spans="1:9">
      <c r="A1042" s="169" t="s">
        <v>125</v>
      </c>
      <c r="B1042" s="21">
        <v>2012</v>
      </c>
      <c r="C1042" s="169" t="s">
        <v>120</v>
      </c>
      <c r="D1042" s="20" t="s">
        <v>12</v>
      </c>
      <c r="E1042" s="20" t="s">
        <v>12</v>
      </c>
      <c r="F1042" s="20">
        <v>13</v>
      </c>
      <c r="G1042">
        <v>106</v>
      </c>
      <c r="H1042">
        <v>1055</v>
      </c>
      <c r="I1042">
        <v>13</v>
      </c>
    </row>
    <row r="1043" spans="1:9">
      <c r="A1043" s="169" t="s">
        <v>125</v>
      </c>
      <c r="B1043" s="21">
        <v>2013</v>
      </c>
      <c r="C1043" s="169" t="s">
        <v>120</v>
      </c>
      <c r="D1043" s="20">
        <v>77</v>
      </c>
      <c r="E1043" s="20">
        <v>1060</v>
      </c>
      <c r="F1043" s="20">
        <v>13</v>
      </c>
      <c r="G1043">
        <v>77</v>
      </c>
      <c r="H1043">
        <v>1060</v>
      </c>
      <c r="I1043">
        <v>13</v>
      </c>
    </row>
    <row r="1044" spans="1:9">
      <c r="A1044" s="169" t="s">
        <v>125</v>
      </c>
      <c r="B1044" s="21">
        <v>2014</v>
      </c>
      <c r="C1044" s="169" t="s">
        <v>120</v>
      </c>
      <c r="D1044" s="20">
        <v>70</v>
      </c>
      <c r="E1044" s="20">
        <v>1065</v>
      </c>
      <c r="F1044" s="20">
        <v>15</v>
      </c>
      <c r="G1044">
        <v>70</v>
      </c>
      <c r="H1044">
        <v>1065</v>
      </c>
      <c r="I1044">
        <v>15</v>
      </c>
    </row>
    <row r="1045" spans="1:9">
      <c r="A1045" s="169" t="s">
        <v>125</v>
      </c>
      <c r="B1045" s="21">
        <v>2015</v>
      </c>
      <c r="C1045" s="169" t="s">
        <v>120</v>
      </c>
      <c r="D1045" s="20">
        <v>66</v>
      </c>
      <c r="E1045" s="20" t="s">
        <v>12</v>
      </c>
      <c r="F1045" s="20">
        <v>15</v>
      </c>
      <c r="G1045">
        <v>66</v>
      </c>
      <c r="H1045">
        <v>1070</v>
      </c>
      <c r="I1045">
        <v>15</v>
      </c>
    </row>
    <row r="1046" spans="1:9">
      <c r="A1046" s="169" t="s">
        <v>125</v>
      </c>
      <c r="B1046" s="21">
        <v>2016</v>
      </c>
      <c r="C1046" s="169" t="s">
        <v>120</v>
      </c>
      <c r="D1046" s="20">
        <v>64</v>
      </c>
      <c r="E1046" s="20" t="s">
        <v>12</v>
      </c>
      <c r="F1046" s="20">
        <v>12</v>
      </c>
      <c r="G1046">
        <v>64</v>
      </c>
      <c r="H1046">
        <v>1075</v>
      </c>
      <c r="I1046">
        <v>12</v>
      </c>
    </row>
    <row r="1047" spans="1:9">
      <c r="A1047" s="169" t="s">
        <v>125</v>
      </c>
      <c r="B1047" s="21">
        <v>2017</v>
      </c>
      <c r="C1047" s="169" t="s">
        <v>120</v>
      </c>
      <c r="D1047" s="20">
        <v>101</v>
      </c>
      <c r="E1047" s="20" t="s">
        <v>12</v>
      </c>
      <c r="F1047" s="20">
        <v>13</v>
      </c>
      <c r="G1047">
        <v>101</v>
      </c>
      <c r="H1047">
        <v>1080</v>
      </c>
      <c r="I1047">
        <v>13</v>
      </c>
    </row>
    <row r="1048" spans="1:9">
      <c r="A1048" s="169" t="s">
        <v>125</v>
      </c>
      <c r="B1048" s="21">
        <v>2018</v>
      </c>
      <c r="C1048" s="169" t="s">
        <v>120</v>
      </c>
      <c r="D1048" s="20">
        <v>102</v>
      </c>
      <c r="E1048" s="20" t="s">
        <v>12</v>
      </c>
      <c r="F1048" s="20">
        <v>13</v>
      </c>
      <c r="G1048">
        <v>102</v>
      </c>
      <c r="H1048">
        <v>1085</v>
      </c>
      <c r="I1048">
        <v>13</v>
      </c>
    </row>
    <row r="1049" spans="1:9">
      <c r="A1049" s="169" t="s">
        <v>125</v>
      </c>
      <c r="B1049" s="21">
        <v>2019</v>
      </c>
      <c r="C1049" s="169" t="s">
        <v>120</v>
      </c>
      <c r="D1049" s="20">
        <v>105</v>
      </c>
      <c r="E1049" s="20" t="s">
        <v>12</v>
      </c>
      <c r="F1049" s="20">
        <v>13</v>
      </c>
      <c r="G1049">
        <v>105</v>
      </c>
      <c r="H1049">
        <v>1090</v>
      </c>
      <c r="I1049">
        <v>13</v>
      </c>
    </row>
    <row r="1050" spans="1:9">
      <c r="A1050" s="169" t="s">
        <v>125</v>
      </c>
      <c r="B1050" s="21">
        <v>2020</v>
      </c>
      <c r="C1050" s="169" t="s">
        <v>120</v>
      </c>
      <c r="D1050" s="20">
        <v>116</v>
      </c>
      <c r="E1050" s="20" t="s">
        <v>12</v>
      </c>
      <c r="F1050" s="20" t="s">
        <v>12</v>
      </c>
      <c r="G1050">
        <v>116</v>
      </c>
      <c r="H1050">
        <v>1095</v>
      </c>
      <c r="I1050">
        <v>13</v>
      </c>
    </row>
    <row r="1051" spans="1:9">
      <c r="A1051" s="169" t="s">
        <v>125</v>
      </c>
      <c r="B1051" s="21">
        <v>2021</v>
      </c>
      <c r="C1051" s="170" t="s">
        <v>120</v>
      </c>
      <c r="D1051" s="20">
        <v>116</v>
      </c>
      <c r="E1051" s="20" t="s">
        <v>12</v>
      </c>
      <c r="F1051" s="20" t="s">
        <v>12</v>
      </c>
      <c r="G1051">
        <v>116</v>
      </c>
      <c r="H1051">
        <v>311</v>
      </c>
      <c r="I1051">
        <v>7</v>
      </c>
    </row>
    <row r="1052" spans="1:9">
      <c r="A1052" s="180" t="s">
        <v>126</v>
      </c>
      <c r="B1052" s="6">
        <v>2012</v>
      </c>
      <c r="C1052" s="180" t="s">
        <v>120</v>
      </c>
      <c r="D1052" s="5" t="s">
        <v>12</v>
      </c>
      <c r="E1052" s="5" t="s">
        <v>12</v>
      </c>
      <c r="F1052" s="5">
        <v>7</v>
      </c>
      <c r="G1052">
        <v>59</v>
      </c>
      <c r="H1052">
        <v>314</v>
      </c>
      <c r="I1052">
        <v>7</v>
      </c>
    </row>
    <row r="1053" spans="1:9">
      <c r="A1053" s="180" t="s">
        <v>126</v>
      </c>
      <c r="B1053" s="6">
        <v>2013</v>
      </c>
      <c r="C1053" s="180" t="s">
        <v>120</v>
      </c>
      <c r="D1053" s="5">
        <v>2</v>
      </c>
      <c r="E1053" s="5">
        <v>317</v>
      </c>
      <c r="F1053" s="5">
        <v>7</v>
      </c>
      <c r="G1053">
        <v>2</v>
      </c>
      <c r="H1053">
        <v>317</v>
      </c>
      <c r="I1053">
        <v>7</v>
      </c>
    </row>
    <row r="1054" spans="1:9">
      <c r="A1054" s="180" t="s">
        <v>126</v>
      </c>
      <c r="B1054" s="6">
        <v>2014</v>
      </c>
      <c r="C1054" s="180" t="s">
        <v>120</v>
      </c>
      <c r="D1054" s="5">
        <v>2</v>
      </c>
      <c r="E1054" s="5">
        <v>320</v>
      </c>
      <c r="F1054" s="5">
        <v>7</v>
      </c>
      <c r="G1054">
        <v>2</v>
      </c>
      <c r="H1054">
        <v>320</v>
      </c>
      <c r="I1054">
        <v>7</v>
      </c>
    </row>
    <row r="1055" spans="1:9">
      <c r="A1055" s="180" t="s">
        <v>126</v>
      </c>
      <c r="B1055" s="6">
        <v>2015</v>
      </c>
      <c r="C1055" s="180" t="s">
        <v>120</v>
      </c>
      <c r="D1055" s="5">
        <v>2</v>
      </c>
      <c r="E1055" s="5">
        <v>320</v>
      </c>
      <c r="F1055" s="5">
        <v>7</v>
      </c>
      <c r="G1055">
        <v>2</v>
      </c>
      <c r="H1055">
        <v>320</v>
      </c>
      <c r="I1055">
        <v>7</v>
      </c>
    </row>
    <row r="1056" spans="1:9">
      <c r="A1056" s="180" t="s">
        <v>126</v>
      </c>
      <c r="B1056" s="6">
        <v>2016</v>
      </c>
      <c r="C1056" s="180" t="s">
        <v>120</v>
      </c>
      <c r="D1056" s="5">
        <v>2</v>
      </c>
      <c r="E1056" s="5">
        <v>320</v>
      </c>
      <c r="F1056" s="5">
        <v>5</v>
      </c>
      <c r="G1056">
        <v>2</v>
      </c>
      <c r="H1056">
        <v>320</v>
      </c>
      <c r="I1056">
        <v>5</v>
      </c>
    </row>
    <row r="1057" spans="1:9">
      <c r="A1057" s="180" t="s">
        <v>126</v>
      </c>
      <c r="B1057" s="6">
        <v>2017</v>
      </c>
      <c r="C1057" s="180" t="s">
        <v>120</v>
      </c>
      <c r="D1057" s="5">
        <v>5</v>
      </c>
      <c r="E1057" s="5">
        <v>300</v>
      </c>
      <c r="F1057" s="5">
        <v>5</v>
      </c>
      <c r="G1057">
        <v>5</v>
      </c>
      <c r="H1057">
        <v>300</v>
      </c>
      <c r="I1057">
        <v>5</v>
      </c>
    </row>
    <row r="1058" spans="1:9">
      <c r="A1058" s="180" t="s">
        <v>126</v>
      </c>
      <c r="B1058" s="6">
        <v>2018</v>
      </c>
      <c r="C1058" s="180" t="s">
        <v>120</v>
      </c>
      <c r="D1058" s="5">
        <v>2</v>
      </c>
      <c r="E1058" s="5" t="s">
        <v>12</v>
      </c>
      <c r="F1058" s="5">
        <v>5</v>
      </c>
      <c r="G1058">
        <v>2</v>
      </c>
      <c r="H1058">
        <v>280</v>
      </c>
      <c r="I1058">
        <v>5</v>
      </c>
    </row>
    <row r="1059" spans="1:9">
      <c r="A1059" s="180" t="s">
        <v>126</v>
      </c>
      <c r="B1059" s="6">
        <v>2019</v>
      </c>
      <c r="C1059" s="180" t="s">
        <v>120</v>
      </c>
      <c r="D1059" s="5">
        <v>60</v>
      </c>
      <c r="E1059" s="5" t="s">
        <v>12</v>
      </c>
      <c r="F1059" s="5">
        <v>5</v>
      </c>
      <c r="G1059">
        <v>60</v>
      </c>
      <c r="H1059">
        <v>260</v>
      </c>
      <c r="I1059">
        <v>5</v>
      </c>
    </row>
    <row r="1060" spans="1:9">
      <c r="A1060" s="180" t="s">
        <v>126</v>
      </c>
      <c r="B1060" s="6">
        <v>2020</v>
      </c>
      <c r="C1060" s="180" t="s">
        <v>120</v>
      </c>
      <c r="D1060" s="5">
        <v>95</v>
      </c>
      <c r="E1060" s="5" t="s">
        <v>12</v>
      </c>
      <c r="F1060" s="5" t="s">
        <v>12</v>
      </c>
      <c r="G1060">
        <v>95</v>
      </c>
      <c r="H1060">
        <v>240</v>
      </c>
      <c r="I1060">
        <v>5</v>
      </c>
    </row>
    <row r="1061" spans="1:9">
      <c r="A1061" s="180" t="s">
        <v>126</v>
      </c>
      <c r="B1061" s="6">
        <v>2021</v>
      </c>
      <c r="C1061" s="194" t="s">
        <v>120</v>
      </c>
      <c r="D1061" s="5">
        <v>96</v>
      </c>
      <c r="E1061" s="5" t="s">
        <v>12</v>
      </c>
      <c r="F1061" s="5" t="s">
        <v>12</v>
      </c>
      <c r="G1061">
        <v>96</v>
      </c>
      <c r="H1061">
        <v>240</v>
      </c>
      <c r="I1061">
        <v>5</v>
      </c>
    </row>
  </sheetData>
  <autoFilter xmlns:etc="http://www.wps.cn/officeDocument/2017/etCustomData" ref="A1:I1061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2"/>
  <sheetViews>
    <sheetView workbookViewId="0">
      <selection activeCell="I18" sqref="I18"/>
    </sheetView>
  </sheetViews>
  <sheetFormatPr defaultColWidth="8.61111111111111" defaultRowHeight="14.4"/>
  <cols>
    <col min="1" max="1" width="27" customWidth="1"/>
    <col min="3" max="12" width="12.787037037037"/>
    <col min="13" max="13" width="20" customWidth="1"/>
  </cols>
  <sheetData>
    <row r="1" spans="1:13">
      <c r="A1" s="1" t="s">
        <v>0</v>
      </c>
      <c r="B1" s="76" t="s">
        <v>3</v>
      </c>
      <c r="C1" s="76">
        <v>2012</v>
      </c>
      <c r="D1" s="76">
        <v>2013</v>
      </c>
      <c r="E1" s="76">
        <v>2014</v>
      </c>
      <c r="F1" s="76">
        <v>2015</v>
      </c>
      <c r="G1" s="76">
        <v>2016</v>
      </c>
      <c r="H1" s="76">
        <v>2017</v>
      </c>
      <c r="I1" s="76">
        <v>2018</v>
      </c>
      <c r="J1" s="76">
        <v>2019</v>
      </c>
      <c r="K1" s="76">
        <v>2020</v>
      </c>
      <c r="L1" s="76">
        <v>2021</v>
      </c>
      <c r="M1" t="s">
        <v>186</v>
      </c>
    </row>
    <row r="2" spans="1:13">
      <c r="A2" t="s">
        <v>13</v>
      </c>
      <c r="B2" t="s">
        <v>11</v>
      </c>
      <c r="C2">
        <v>0.214797970642795</v>
      </c>
      <c r="D2">
        <v>0.320235314517446</v>
      </c>
      <c r="E2">
        <v>0.350185809975206</v>
      </c>
      <c r="F2">
        <v>0.406207003933395</v>
      </c>
      <c r="G2">
        <v>0.4418653772749</v>
      </c>
      <c r="H2">
        <v>0.558447500507355</v>
      </c>
      <c r="I2">
        <v>0.448549885737485</v>
      </c>
      <c r="J2">
        <v>0.497795361370447</v>
      </c>
      <c r="K2">
        <v>0.533936890177244</v>
      </c>
      <c r="L2">
        <v>0.580216363760853</v>
      </c>
      <c r="M2">
        <v>0.435223747789713</v>
      </c>
    </row>
    <row r="3" spans="1:13">
      <c r="A3" t="s">
        <v>24</v>
      </c>
      <c r="B3" t="s">
        <v>11</v>
      </c>
      <c r="C3">
        <v>0.232075809848884</v>
      </c>
      <c r="D3">
        <v>0.321503050450444</v>
      </c>
      <c r="E3">
        <v>0.391269883366018</v>
      </c>
      <c r="F3">
        <v>0.476715412941942</v>
      </c>
      <c r="G3">
        <v>0.459107119159723</v>
      </c>
      <c r="H3">
        <v>0.501460614954679</v>
      </c>
      <c r="I3">
        <v>0.591791025918457</v>
      </c>
      <c r="J3">
        <v>0.625873857939721</v>
      </c>
      <c r="K3">
        <v>0.605234716729977</v>
      </c>
      <c r="L3">
        <v>0.638100460970696</v>
      </c>
      <c r="M3">
        <v>0.484313195228055</v>
      </c>
    </row>
    <row r="4" spans="1:13">
      <c r="A4" t="s">
        <v>19</v>
      </c>
      <c r="B4" t="s">
        <v>11</v>
      </c>
      <c r="C4">
        <v>0.285268234887806</v>
      </c>
      <c r="D4">
        <v>0.322040613501871</v>
      </c>
      <c r="E4">
        <v>0.426893656391299</v>
      </c>
      <c r="F4">
        <v>0.476547974387776</v>
      </c>
      <c r="G4">
        <v>0.313257719842775</v>
      </c>
      <c r="H4">
        <v>0.311956452049318</v>
      </c>
      <c r="I4">
        <v>0.397851388696278</v>
      </c>
      <c r="J4">
        <v>0.497249299528841</v>
      </c>
      <c r="K4">
        <v>0.554005119105928</v>
      </c>
      <c r="L4">
        <v>0.597726612346448</v>
      </c>
      <c r="M4">
        <v>0.418279707073834</v>
      </c>
    </row>
    <row r="5" spans="1:13">
      <c r="A5" t="s">
        <v>10</v>
      </c>
      <c r="B5" t="s">
        <v>11</v>
      </c>
      <c r="C5">
        <v>0.309896585116932</v>
      </c>
      <c r="D5">
        <v>0.370214826804862</v>
      </c>
      <c r="E5">
        <v>0.434866365137624</v>
      </c>
      <c r="F5">
        <v>0.440786139296083</v>
      </c>
      <c r="G5">
        <v>0.500280334165008</v>
      </c>
      <c r="H5">
        <v>0.43341542231527</v>
      </c>
      <c r="I5">
        <v>0.336587281413831</v>
      </c>
      <c r="J5">
        <v>0.416562022302176</v>
      </c>
      <c r="K5">
        <v>0.555117309371071</v>
      </c>
      <c r="L5">
        <v>0.664361247425725</v>
      </c>
      <c r="M5">
        <v>0.446208753334858</v>
      </c>
    </row>
    <row r="6" spans="1:13">
      <c r="A6" t="s">
        <v>22</v>
      </c>
      <c r="B6" t="s">
        <v>11</v>
      </c>
      <c r="C6">
        <v>0.166477425720641</v>
      </c>
      <c r="D6">
        <v>0.193249020426815</v>
      </c>
      <c r="E6">
        <v>0.12706595294708</v>
      </c>
      <c r="F6">
        <v>0.165247986881016</v>
      </c>
      <c r="G6">
        <v>0.26874138157556</v>
      </c>
      <c r="H6">
        <v>0.242393840547748</v>
      </c>
      <c r="I6">
        <v>0.277026071225527</v>
      </c>
      <c r="J6">
        <v>0.320957797491875</v>
      </c>
      <c r="K6">
        <v>0.359312256195273</v>
      </c>
      <c r="L6">
        <v>0.411711925203731</v>
      </c>
      <c r="M6">
        <v>0.253218365821527</v>
      </c>
    </row>
    <row r="7" spans="1:13">
      <c r="A7" t="s">
        <v>23</v>
      </c>
      <c r="B7" t="s">
        <v>11</v>
      </c>
      <c r="C7">
        <v>0.186673004864046</v>
      </c>
      <c r="D7">
        <v>0.2570432867582</v>
      </c>
      <c r="E7">
        <v>0.413785164540521</v>
      </c>
      <c r="F7">
        <v>0.395751971172768</v>
      </c>
      <c r="G7">
        <v>0.497183245053002</v>
      </c>
      <c r="H7">
        <v>0.452150759835953</v>
      </c>
      <c r="I7">
        <v>0.415334499561276</v>
      </c>
      <c r="J7">
        <v>0.462873946541907</v>
      </c>
      <c r="K7">
        <v>0.559058716644709</v>
      </c>
      <c r="L7">
        <v>0.620768944224464</v>
      </c>
      <c r="M7">
        <v>0.426062353919685</v>
      </c>
    </row>
    <row r="8" spans="1:13">
      <c r="A8" t="s">
        <v>20</v>
      </c>
      <c r="B8" t="s">
        <v>11</v>
      </c>
      <c r="C8">
        <v>0.0762952385142357</v>
      </c>
      <c r="D8">
        <v>0.188468712142446</v>
      </c>
      <c r="E8">
        <v>0.356537047605791</v>
      </c>
      <c r="F8">
        <v>0.524119729838099</v>
      </c>
      <c r="G8">
        <v>0.521243837375603</v>
      </c>
      <c r="H8">
        <v>0.58388524151097</v>
      </c>
      <c r="I8">
        <v>0.570001253299563</v>
      </c>
      <c r="J8">
        <v>0.63340578758532</v>
      </c>
      <c r="K8">
        <v>0.751800212103527</v>
      </c>
      <c r="L8">
        <v>0.824991223273858</v>
      </c>
      <c r="M8">
        <v>0.503074828324941</v>
      </c>
    </row>
    <row r="9" spans="1:13">
      <c r="A9" t="s">
        <v>21</v>
      </c>
      <c r="B9" t="s">
        <v>11</v>
      </c>
      <c r="C9">
        <v>0.180652401250441</v>
      </c>
      <c r="D9">
        <v>0.241046407452569</v>
      </c>
      <c r="E9">
        <v>0.375202408302735</v>
      </c>
      <c r="F9">
        <v>0.445660393497316</v>
      </c>
      <c r="G9">
        <v>0.459458286541367</v>
      </c>
      <c r="H9">
        <v>0.502886458400319</v>
      </c>
      <c r="I9">
        <v>0.43892104940547</v>
      </c>
      <c r="J9">
        <v>0.5203009622808</v>
      </c>
      <c r="K9">
        <v>0.72300819361013</v>
      </c>
      <c r="L9">
        <v>0.832180899043361</v>
      </c>
      <c r="M9">
        <v>0.471931745978451</v>
      </c>
    </row>
    <row r="10" spans="1:13">
      <c r="A10" t="s">
        <v>33</v>
      </c>
      <c r="B10" t="s">
        <v>31</v>
      </c>
      <c r="C10">
        <v>0.129187094645752</v>
      </c>
      <c r="D10">
        <v>0.21720461030282</v>
      </c>
      <c r="E10">
        <v>0.343463926572083</v>
      </c>
      <c r="F10">
        <v>0.315609428965815</v>
      </c>
      <c r="G10">
        <v>0.361309689191126</v>
      </c>
      <c r="H10">
        <v>0.426023447948802</v>
      </c>
      <c r="I10">
        <v>0.396270198827112</v>
      </c>
      <c r="J10">
        <v>0.571282896527614</v>
      </c>
      <c r="K10">
        <v>0.763197212012221</v>
      </c>
      <c r="L10">
        <v>0.928932879324656</v>
      </c>
      <c r="M10">
        <v>0.4452481384318</v>
      </c>
    </row>
    <row r="11" spans="1:13">
      <c r="A11" t="s">
        <v>37</v>
      </c>
      <c r="B11" t="s">
        <v>31</v>
      </c>
      <c r="C11">
        <v>0.257941042690589</v>
      </c>
      <c r="D11">
        <v>0.354143974768443</v>
      </c>
      <c r="E11">
        <v>0.459095260118988</v>
      </c>
      <c r="F11">
        <v>0.414972825851101</v>
      </c>
      <c r="G11">
        <v>0.432744980135369</v>
      </c>
      <c r="H11">
        <v>0.481326425796194</v>
      </c>
      <c r="I11">
        <v>0.421538609770064</v>
      </c>
      <c r="J11">
        <v>0.513338730109268</v>
      </c>
      <c r="K11">
        <v>0.624332490673001</v>
      </c>
      <c r="L11">
        <v>0.737366792327437</v>
      </c>
      <c r="M11">
        <v>0.469680113224045</v>
      </c>
    </row>
    <row r="12" spans="1:13">
      <c r="A12" t="s">
        <v>36</v>
      </c>
      <c r="B12" t="s">
        <v>31</v>
      </c>
      <c r="C12">
        <v>0.100382886782295</v>
      </c>
      <c r="D12">
        <v>0.216794005852162</v>
      </c>
      <c r="E12">
        <v>0.349602348586349</v>
      </c>
      <c r="F12">
        <v>0.401085983777556</v>
      </c>
      <c r="G12">
        <v>0.423459945633808</v>
      </c>
      <c r="H12">
        <v>0.499801014533084</v>
      </c>
      <c r="I12">
        <v>0.537283557282428</v>
      </c>
      <c r="J12">
        <v>0.627943635706978</v>
      </c>
      <c r="K12">
        <v>0.756368117426</v>
      </c>
      <c r="L12">
        <v>0.870617377177698</v>
      </c>
      <c r="M12">
        <v>0.478333887275836</v>
      </c>
    </row>
    <row r="13" spans="1:13">
      <c r="A13" t="s">
        <v>166</v>
      </c>
      <c r="B13" t="s">
        <v>31</v>
      </c>
      <c r="C13">
        <v>0.403667082171755</v>
      </c>
      <c r="D13">
        <v>0.43764502168313</v>
      </c>
      <c r="E13">
        <v>0.509976410257939</v>
      </c>
      <c r="F13">
        <v>0.46938300998542</v>
      </c>
      <c r="G13">
        <v>0.303502699718194</v>
      </c>
      <c r="H13">
        <v>0.327239802108808</v>
      </c>
      <c r="I13">
        <v>0.366376129234327</v>
      </c>
      <c r="J13">
        <v>0.40942589498064</v>
      </c>
      <c r="K13">
        <v>0.483641812673552</v>
      </c>
      <c r="L13">
        <v>0.527591128611254</v>
      </c>
      <c r="M13">
        <v>0.423844899142502</v>
      </c>
    </row>
    <row r="14" spans="1:13">
      <c r="A14" t="s">
        <v>35</v>
      </c>
      <c r="B14" t="s">
        <v>31</v>
      </c>
      <c r="C14">
        <v>0.321168183043374</v>
      </c>
      <c r="D14">
        <v>0.376340294898075</v>
      </c>
      <c r="E14">
        <v>0.494067810422333</v>
      </c>
      <c r="F14">
        <v>0.269747567606093</v>
      </c>
      <c r="G14">
        <v>0.329560389211487</v>
      </c>
      <c r="H14">
        <v>0.429823508819413</v>
      </c>
      <c r="I14">
        <v>0.404114458135078</v>
      </c>
      <c r="J14">
        <v>0.462911335936849</v>
      </c>
      <c r="K14">
        <v>0.553185611284447</v>
      </c>
      <c r="L14">
        <v>0.636384000661103</v>
      </c>
      <c r="M14">
        <v>0.427730316001825</v>
      </c>
    </row>
    <row r="15" spans="1:13">
      <c r="A15" t="s">
        <v>38</v>
      </c>
      <c r="B15" t="s">
        <v>31</v>
      </c>
      <c r="C15">
        <v>0.236766263514911</v>
      </c>
      <c r="D15">
        <v>0.203759723855072</v>
      </c>
      <c r="E15">
        <v>0.307338155171812</v>
      </c>
      <c r="F15">
        <v>0.29650751526342</v>
      </c>
      <c r="G15">
        <v>0.339339025197272</v>
      </c>
      <c r="H15">
        <v>0.396203927760597</v>
      </c>
      <c r="I15">
        <v>0.42364584063219</v>
      </c>
      <c r="J15">
        <v>0.544727441626197</v>
      </c>
      <c r="K15">
        <v>0.716158221879475</v>
      </c>
      <c r="L15">
        <v>0.858772464698491</v>
      </c>
      <c r="M15">
        <v>0.432321857959944</v>
      </c>
    </row>
    <row r="16" spans="1:13">
      <c r="A16" t="s">
        <v>39</v>
      </c>
      <c r="B16" t="s">
        <v>31</v>
      </c>
      <c r="C16">
        <v>0.178078893264874</v>
      </c>
      <c r="D16">
        <v>0.209219895866754</v>
      </c>
      <c r="E16">
        <v>0.309446792626515</v>
      </c>
      <c r="F16">
        <v>0.350479841954743</v>
      </c>
      <c r="G16">
        <v>0.405364134153913</v>
      </c>
      <c r="H16">
        <v>0.473966279305465</v>
      </c>
      <c r="I16">
        <v>0.503757982567378</v>
      </c>
      <c r="J16">
        <v>0.622203575945916</v>
      </c>
      <c r="K16">
        <v>0.784675562536214</v>
      </c>
      <c r="L16">
        <v>0.864214597240435</v>
      </c>
      <c r="M16">
        <v>0.470140755546221</v>
      </c>
    </row>
    <row r="17" spans="1:13">
      <c r="A17" t="s">
        <v>30</v>
      </c>
      <c r="B17" t="s">
        <v>31</v>
      </c>
      <c r="C17">
        <v>0.324596815712708</v>
      </c>
      <c r="D17">
        <v>0.372954950206756</v>
      </c>
      <c r="E17">
        <v>0.431154181078993</v>
      </c>
      <c r="F17">
        <v>0.402131508037916</v>
      </c>
      <c r="G17">
        <v>0.2568893914273</v>
      </c>
      <c r="H17">
        <v>0.300275021681949</v>
      </c>
      <c r="I17">
        <v>0.345859307368178</v>
      </c>
      <c r="J17">
        <v>0.375485995713521</v>
      </c>
      <c r="K17">
        <v>0.430671884789142</v>
      </c>
      <c r="L17">
        <v>0.485857780081202</v>
      </c>
      <c r="M17">
        <v>0.372587683609767</v>
      </c>
    </row>
    <row r="18" spans="1:13">
      <c r="A18" t="s">
        <v>32</v>
      </c>
      <c r="B18" t="s">
        <v>31</v>
      </c>
      <c r="C18">
        <v>0.223324800812371</v>
      </c>
      <c r="D18">
        <v>0.302061880431984</v>
      </c>
      <c r="E18">
        <v>0.314582023909921</v>
      </c>
      <c r="F18">
        <v>0.445103177923146</v>
      </c>
      <c r="G18">
        <v>0.176926951757159</v>
      </c>
      <c r="H18">
        <v>0.289472644574871</v>
      </c>
      <c r="I18">
        <v>0.3566489018694</v>
      </c>
      <c r="J18">
        <v>0.314078089936927</v>
      </c>
      <c r="K18">
        <v>0.271507278004453</v>
      </c>
      <c r="L18">
        <v>0.228936435742769</v>
      </c>
      <c r="M18">
        <v>0.2922642184963</v>
      </c>
    </row>
    <row r="19" spans="1:13">
      <c r="A19" t="s">
        <v>47</v>
      </c>
      <c r="B19" t="s">
        <v>44</v>
      </c>
      <c r="C19">
        <v>0.460683051111424</v>
      </c>
      <c r="D19">
        <v>0.470409399961359</v>
      </c>
      <c r="E19">
        <v>0.565897835573555</v>
      </c>
      <c r="F19">
        <v>0.700643223578046</v>
      </c>
      <c r="G19">
        <v>0.630291587793743</v>
      </c>
      <c r="H19">
        <v>0.316820141462605</v>
      </c>
      <c r="I19">
        <v>0.304226758076485</v>
      </c>
      <c r="J19">
        <v>0.321321014577804</v>
      </c>
      <c r="K19">
        <v>0.348604006715771</v>
      </c>
      <c r="L19">
        <v>0.415568796799273</v>
      </c>
      <c r="M19">
        <v>0.453446581565006</v>
      </c>
    </row>
    <row r="20" spans="1:13">
      <c r="A20" t="s">
        <v>46</v>
      </c>
      <c r="B20" t="s">
        <v>44</v>
      </c>
      <c r="C20">
        <v>0.179667549785062</v>
      </c>
      <c r="D20">
        <v>0.221202171804013</v>
      </c>
      <c r="E20">
        <v>0.380535025345788</v>
      </c>
      <c r="F20">
        <v>0.461285032711775</v>
      </c>
      <c r="G20">
        <v>0.408076526527263</v>
      </c>
      <c r="H20">
        <v>0.459745348584161</v>
      </c>
      <c r="I20">
        <v>0.461061441917303</v>
      </c>
      <c r="J20">
        <v>0.503537992648033</v>
      </c>
      <c r="K20">
        <v>0.623377841385583</v>
      </c>
      <c r="L20">
        <v>0.731463176082481</v>
      </c>
      <c r="M20">
        <v>0.442995210679146</v>
      </c>
    </row>
    <row r="21" spans="1:13">
      <c r="A21" t="s">
        <v>49</v>
      </c>
      <c r="B21" t="s">
        <v>44</v>
      </c>
      <c r="C21">
        <v>0.282589572865322</v>
      </c>
      <c r="D21">
        <v>0.273019695742343</v>
      </c>
      <c r="E21">
        <v>0.352879175706176</v>
      </c>
      <c r="F21">
        <v>0.422186759311743</v>
      </c>
      <c r="G21">
        <v>0.455709837344148</v>
      </c>
      <c r="H21">
        <v>0.539240608389516</v>
      </c>
      <c r="I21">
        <v>0.527533429524319</v>
      </c>
      <c r="J21">
        <v>0.589749054788358</v>
      </c>
      <c r="K21">
        <v>0.659156762475434</v>
      </c>
      <c r="L21">
        <v>0.752661946562348</v>
      </c>
      <c r="M21">
        <v>0.485472684270971</v>
      </c>
    </row>
    <row r="22" spans="1:13">
      <c r="A22" t="s">
        <v>43</v>
      </c>
      <c r="B22" t="s">
        <v>44</v>
      </c>
      <c r="C22">
        <v>0.195534178924877</v>
      </c>
      <c r="D22">
        <v>0.262287187880603</v>
      </c>
      <c r="E22">
        <v>0.507625139882686</v>
      </c>
      <c r="F22">
        <v>0.568289098198327</v>
      </c>
      <c r="G22">
        <v>0.320809356785725</v>
      </c>
      <c r="H22">
        <v>0.342216968180403</v>
      </c>
      <c r="I22">
        <v>0.25236608132842</v>
      </c>
      <c r="J22">
        <v>0.303836450447521</v>
      </c>
      <c r="K22">
        <v>0.369451457687774</v>
      </c>
      <c r="L22">
        <v>0.437722076293096</v>
      </c>
      <c r="M22">
        <v>0.356013799560943</v>
      </c>
    </row>
    <row r="23" spans="1:13">
      <c r="A23" t="s">
        <v>45</v>
      </c>
      <c r="B23" t="s">
        <v>44</v>
      </c>
      <c r="C23">
        <v>0.091228360029824</v>
      </c>
      <c r="D23">
        <v>0.169096991913372</v>
      </c>
      <c r="E23">
        <v>0.265395140759751</v>
      </c>
      <c r="F23">
        <v>0.300963678056738</v>
      </c>
      <c r="G23">
        <v>0.240854581781769</v>
      </c>
      <c r="H23">
        <v>0.24982418963737</v>
      </c>
      <c r="I23">
        <v>0.358424016314584</v>
      </c>
      <c r="J23">
        <v>0.352108554773164</v>
      </c>
      <c r="K23">
        <v>0.427551999389194</v>
      </c>
      <c r="L23">
        <v>0.502995444005224</v>
      </c>
      <c r="M23">
        <v>0.295844295666099</v>
      </c>
    </row>
    <row r="24" spans="1:13">
      <c r="A24" t="s">
        <v>48</v>
      </c>
      <c r="B24" t="s">
        <v>44</v>
      </c>
      <c r="C24">
        <v>0.137413923878127</v>
      </c>
      <c r="D24">
        <v>0.203164646028336</v>
      </c>
      <c r="E24">
        <v>0.414260981730106</v>
      </c>
      <c r="F24">
        <v>0.456737446500434</v>
      </c>
      <c r="G24">
        <v>0.45580191837163</v>
      </c>
      <c r="H24">
        <v>0.472003856104796</v>
      </c>
      <c r="I24">
        <v>0.524809205801901</v>
      </c>
      <c r="J24">
        <v>0.554900003324603</v>
      </c>
      <c r="K24">
        <v>0.648530288649086</v>
      </c>
      <c r="L24">
        <v>0.768732918764402</v>
      </c>
      <c r="M24">
        <v>0.463635518915342</v>
      </c>
    </row>
    <row r="25" spans="1:13">
      <c r="A25" t="s">
        <v>54</v>
      </c>
      <c r="B25" t="s">
        <v>44</v>
      </c>
      <c r="C25">
        <v>0.0829008858051305</v>
      </c>
      <c r="D25">
        <v>0.193765485614842</v>
      </c>
      <c r="E25">
        <v>0.377682070684257</v>
      </c>
      <c r="F25">
        <v>0.428196908474021</v>
      </c>
      <c r="G25">
        <v>0.460920983514876</v>
      </c>
      <c r="H25">
        <v>0.503893679100982</v>
      </c>
      <c r="I25">
        <v>0.545906090312105</v>
      </c>
      <c r="J25">
        <v>0.645163775962392</v>
      </c>
      <c r="K25">
        <v>0.765774780983225</v>
      </c>
      <c r="L25">
        <v>0.914019777240001</v>
      </c>
      <c r="M25">
        <v>0.491822443769183</v>
      </c>
    </row>
    <row r="26" spans="1:13">
      <c r="A26" t="s">
        <v>55</v>
      </c>
      <c r="B26" t="s">
        <v>44</v>
      </c>
      <c r="C26">
        <v>0.187633802181093</v>
      </c>
      <c r="D26">
        <v>0.286456479797714</v>
      </c>
      <c r="E26">
        <v>0.386660618113356</v>
      </c>
      <c r="F26">
        <v>0.445867851966134</v>
      </c>
      <c r="G26">
        <v>0.471191641538197</v>
      </c>
      <c r="H26">
        <v>0.563616403549391</v>
      </c>
      <c r="I26">
        <v>0.600275271308761</v>
      </c>
      <c r="J26">
        <v>0.626430914190987</v>
      </c>
      <c r="K26">
        <v>0.686598944855298</v>
      </c>
      <c r="L26">
        <v>0.851972955297704</v>
      </c>
      <c r="M26">
        <v>0.510670488279863</v>
      </c>
    </row>
    <row r="27" spans="1:13">
      <c r="A27" t="s">
        <v>60</v>
      </c>
      <c r="B27" t="s">
        <v>58</v>
      </c>
      <c r="C27">
        <v>0.14451113259762</v>
      </c>
      <c r="D27">
        <v>0.195064813379029</v>
      </c>
      <c r="E27">
        <v>0.298674937325581</v>
      </c>
      <c r="F27">
        <v>0.327622642328798</v>
      </c>
      <c r="G27">
        <v>0.405934533657683</v>
      </c>
      <c r="H27">
        <v>0.54818593768337</v>
      </c>
      <c r="I27">
        <v>0.642024609766173</v>
      </c>
      <c r="J27">
        <v>0.700504034577649</v>
      </c>
      <c r="K27">
        <v>0.769255220337256</v>
      </c>
      <c r="L27">
        <v>0.859616681628069</v>
      </c>
      <c r="M27">
        <v>0.489139454328123</v>
      </c>
    </row>
    <row r="28" spans="1:13">
      <c r="A28" t="s">
        <v>59</v>
      </c>
      <c r="B28" t="s">
        <v>58</v>
      </c>
      <c r="C28">
        <v>0.213000348223603</v>
      </c>
      <c r="D28">
        <v>0.331284822333609</v>
      </c>
      <c r="E28">
        <v>0.457761123162481</v>
      </c>
      <c r="F28">
        <v>0.480406293457811</v>
      </c>
      <c r="G28">
        <v>0.415778498947934</v>
      </c>
      <c r="H28">
        <v>0.431699323200545</v>
      </c>
      <c r="I28">
        <v>0.545833879657699</v>
      </c>
      <c r="J28">
        <v>0.65142636817857</v>
      </c>
      <c r="K28">
        <v>0.728490538201504</v>
      </c>
      <c r="L28">
        <v>0.814476237374743</v>
      </c>
      <c r="M28">
        <v>0.50701574327385</v>
      </c>
    </row>
    <row r="29" spans="1:13">
      <c r="A29" t="s">
        <v>68</v>
      </c>
      <c r="B29" t="s">
        <v>58</v>
      </c>
      <c r="C29">
        <v>0.277111112056599</v>
      </c>
      <c r="D29">
        <v>0.330852926254475</v>
      </c>
      <c r="E29">
        <v>0.296262870069668</v>
      </c>
      <c r="F29">
        <v>0.21787872911092</v>
      </c>
      <c r="G29">
        <v>0.188797687079402</v>
      </c>
      <c r="H29">
        <v>0.298978212745259</v>
      </c>
      <c r="I29">
        <v>0.55597332108504</v>
      </c>
      <c r="J29">
        <v>0.531039635258058</v>
      </c>
      <c r="K29">
        <v>0.60405913189119</v>
      </c>
      <c r="L29">
        <v>0.647084758016355</v>
      </c>
      <c r="M29">
        <v>0.394803838356697</v>
      </c>
    </row>
    <row r="30" spans="1:13">
      <c r="A30" t="s">
        <v>57</v>
      </c>
      <c r="B30" t="s">
        <v>58</v>
      </c>
      <c r="C30">
        <v>0.350383932714249</v>
      </c>
      <c r="D30">
        <v>0.342577973606765</v>
      </c>
      <c r="E30">
        <v>0.381520070655464</v>
      </c>
      <c r="F30">
        <v>0.458604130440138</v>
      </c>
      <c r="G30">
        <v>0.430833770213746</v>
      </c>
      <c r="H30">
        <v>0.494207043338583</v>
      </c>
      <c r="I30">
        <v>0.619265526309267</v>
      </c>
      <c r="J30">
        <v>0.5580576557761</v>
      </c>
      <c r="K30">
        <v>0.462287148431047</v>
      </c>
      <c r="L30">
        <v>0.366525408169139</v>
      </c>
      <c r="M30">
        <v>0.44642626596545</v>
      </c>
    </row>
    <row r="31" spans="1:13">
      <c r="A31" t="s">
        <v>61</v>
      </c>
      <c r="B31" t="s">
        <v>58</v>
      </c>
      <c r="C31">
        <v>0.13345391404804</v>
      </c>
      <c r="D31">
        <v>0.179944699985061</v>
      </c>
      <c r="E31">
        <v>0.216173796361078</v>
      </c>
      <c r="F31">
        <v>0.248260722309292</v>
      </c>
      <c r="G31">
        <v>0.260326944431402</v>
      </c>
      <c r="H31">
        <v>0.507281921080727</v>
      </c>
      <c r="I31">
        <v>0.486065780120173</v>
      </c>
      <c r="J31">
        <v>0.605441134749577</v>
      </c>
      <c r="K31">
        <v>0.72502968042634</v>
      </c>
      <c r="L31">
        <v>0.83506950829733</v>
      </c>
      <c r="M31">
        <v>0.419704810180902</v>
      </c>
    </row>
    <row r="32" spans="1:13">
      <c r="A32" t="s">
        <v>64</v>
      </c>
      <c r="B32" t="s">
        <v>58</v>
      </c>
      <c r="C32">
        <v>0.149892781227051</v>
      </c>
      <c r="D32">
        <v>0.207498431442434</v>
      </c>
      <c r="E32">
        <v>0.254174241216986</v>
      </c>
      <c r="F32">
        <v>0.344581740963244</v>
      </c>
      <c r="G32">
        <v>0.374086031198275</v>
      </c>
      <c r="H32">
        <v>0.450897387714174</v>
      </c>
      <c r="I32">
        <v>0.586844513347705</v>
      </c>
      <c r="J32">
        <v>0.700522640622996</v>
      </c>
      <c r="K32">
        <v>0.808117232228992</v>
      </c>
      <c r="L32">
        <v>0.950907848524168</v>
      </c>
      <c r="M32">
        <v>0.482752284848602</v>
      </c>
    </row>
    <row r="33" spans="1:13">
      <c r="A33" t="s">
        <v>66</v>
      </c>
      <c r="B33" t="s">
        <v>58</v>
      </c>
      <c r="C33">
        <v>0.0957969210021975</v>
      </c>
      <c r="D33">
        <v>0.152354386313622</v>
      </c>
      <c r="E33">
        <v>0.250451978594791</v>
      </c>
      <c r="F33">
        <v>0.325659065922825</v>
      </c>
      <c r="G33">
        <v>0.288703664951264</v>
      </c>
      <c r="H33">
        <v>0.356599784343877</v>
      </c>
      <c r="I33">
        <v>0.456187301369804</v>
      </c>
      <c r="J33">
        <v>0.757722046032811</v>
      </c>
      <c r="K33">
        <v>0.865926097950198</v>
      </c>
      <c r="L33">
        <v>0.965232226957196</v>
      </c>
      <c r="M33">
        <v>0.451463347343858</v>
      </c>
    </row>
    <row r="34" spans="1:13">
      <c r="A34" t="s">
        <v>107</v>
      </c>
      <c r="B34" t="s">
        <v>96</v>
      </c>
      <c r="C34">
        <v>0.377647036800717</v>
      </c>
      <c r="D34">
        <v>0.40180266748355</v>
      </c>
      <c r="E34">
        <v>0.48709276370252</v>
      </c>
      <c r="F34">
        <v>0.523243756224762</v>
      </c>
      <c r="G34">
        <v>0.537483936439131</v>
      </c>
      <c r="H34">
        <v>0.592304528769567</v>
      </c>
      <c r="I34">
        <v>0.589366164954216</v>
      </c>
      <c r="J34">
        <v>0.640223373780603</v>
      </c>
      <c r="K34">
        <v>0.710177717254543</v>
      </c>
      <c r="L34">
        <v>0.388041277024113</v>
      </c>
      <c r="M34">
        <v>0.524738322243372</v>
      </c>
    </row>
    <row r="35" spans="1:13">
      <c r="A35" t="s">
        <v>95</v>
      </c>
      <c r="B35" t="s">
        <v>96</v>
      </c>
      <c r="C35">
        <v>0.218246559660298</v>
      </c>
      <c r="D35">
        <v>0.249051164959407</v>
      </c>
      <c r="E35">
        <v>0.432200050970168</v>
      </c>
      <c r="F35">
        <v>0.427311775091392</v>
      </c>
      <c r="G35">
        <v>0.392254123865137</v>
      </c>
      <c r="H35">
        <v>0.454135566228526</v>
      </c>
      <c r="I35">
        <v>0.519483912073725</v>
      </c>
      <c r="J35">
        <v>0.566889597437592</v>
      </c>
      <c r="K35">
        <v>0.608800180590549</v>
      </c>
      <c r="L35">
        <v>0.643884160001676</v>
      </c>
      <c r="M35">
        <v>0.451225709087847</v>
      </c>
    </row>
    <row r="36" spans="1:13">
      <c r="A36" t="s">
        <v>97</v>
      </c>
      <c r="B36" t="s">
        <v>96</v>
      </c>
      <c r="C36">
        <v>0.124195674807756</v>
      </c>
      <c r="D36">
        <v>0.408066738982677</v>
      </c>
      <c r="E36">
        <v>0.421807380702105</v>
      </c>
      <c r="F36">
        <v>0.473526118324329</v>
      </c>
      <c r="G36">
        <v>0.496296209860378</v>
      </c>
      <c r="H36">
        <v>0.539738620730609</v>
      </c>
      <c r="I36">
        <v>0.69575833828675</v>
      </c>
      <c r="J36">
        <v>0.714386509609183</v>
      </c>
      <c r="K36">
        <v>0.682816657047262</v>
      </c>
      <c r="L36">
        <v>0.706616345022396</v>
      </c>
      <c r="M36">
        <v>0.526320859337345</v>
      </c>
    </row>
    <row r="37" spans="1:13">
      <c r="A37" t="s">
        <v>99</v>
      </c>
      <c r="B37" t="s">
        <v>96</v>
      </c>
      <c r="C37">
        <v>0.331127789515587</v>
      </c>
      <c r="D37">
        <v>0.420832806218477</v>
      </c>
      <c r="E37">
        <v>0.509046055557061</v>
      </c>
      <c r="F37">
        <v>0.433542300807392</v>
      </c>
      <c r="G37">
        <v>0.458793909638398</v>
      </c>
      <c r="H37">
        <v>0.60599144831954</v>
      </c>
      <c r="I37">
        <v>0.62484798603751</v>
      </c>
      <c r="J37">
        <v>0.740601275437756</v>
      </c>
      <c r="K37">
        <v>0.815334539155907</v>
      </c>
      <c r="L37">
        <v>0.329306695704458</v>
      </c>
      <c r="M37">
        <v>0.526942480639209</v>
      </c>
    </row>
    <row r="38" spans="1:13">
      <c r="A38" t="s">
        <v>100</v>
      </c>
      <c r="B38" t="s">
        <v>96</v>
      </c>
      <c r="C38">
        <v>0.348566148933485</v>
      </c>
      <c r="D38">
        <v>0.359754703974716</v>
      </c>
      <c r="E38">
        <v>0.470012640482204</v>
      </c>
      <c r="F38">
        <v>0.419673930187521</v>
      </c>
      <c r="G38">
        <v>0.478096643714814</v>
      </c>
      <c r="H38">
        <v>0.56387219222396</v>
      </c>
      <c r="I38">
        <v>0.648248012097675</v>
      </c>
      <c r="J38">
        <v>0.683831646401333</v>
      </c>
      <c r="K38">
        <v>0.736161447305307</v>
      </c>
      <c r="L38">
        <v>0.37617568665523</v>
      </c>
      <c r="M38">
        <v>0.508439305197625</v>
      </c>
    </row>
    <row r="39" spans="1:13">
      <c r="A39" t="s">
        <v>98</v>
      </c>
      <c r="B39" t="s">
        <v>96</v>
      </c>
      <c r="C39">
        <v>0.319248684523355</v>
      </c>
      <c r="D39">
        <v>0.357900406914033</v>
      </c>
      <c r="E39">
        <v>0.447885371348889</v>
      </c>
      <c r="F39">
        <v>0.353557771322225</v>
      </c>
      <c r="G39">
        <v>0.280936928592514</v>
      </c>
      <c r="H39">
        <v>0.353992168875772</v>
      </c>
      <c r="I39">
        <v>0.460244726567634</v>
      </c>
      <c r="J39">
        <v>0.553311710769955</v>
      </c>
      <c r="K39">
        <v>0.607590302634092</v>
      </c>
      <c r="L39">
        <v>0.706311508164323</v>
      </c>
      <c r="M39">
        <v>0.444097957971279</v>
      </c>
    </row>
    <row r="40" spans="1:13">
      <c r="A40" t="s">
        <v>103</v>
      </c>
      <c r="B40" t="s">
        <v>96</v>
      </c>
      <c r="C40">
        <v>0.212275793021575</v>
      </c>
      <c r="D40">
        <v>0.324429809690713</v>
      </c>
      <c r="E40">
        <v>0.419571408896585</v>
      </c>
      <c r="F40">
        <v>0.411442020520296</v>
      </c>
      <c r="G40">
        <v>0.460575413288294</v>
      </c>
      <c r="H40">
        <v>0.627493291287492</v>
      </c>
      <c r="I40">
        <v>0.748770178387918</v>
      </c>
      <c r="J40">
        <v>0.768933360553828</v>
      </c>
      <c r="K40">
        <v>0.888128957587902</v>
      </c>
      <c r="L40">
        <v>0.445457253942633</v>
      </c>
      <c r="M40">
        <v>0.530707748717724</v>
      </c>
    </row>
    <row r="41" spans="1:13">
      <c r="A41" t="s">
        <v>104</v>
      </c>
      <c r="B41" t="s">
        <v>96</v>
      </c>
      <c r="C41">
        <v>0.105316354182141</v>
      </c>
      <c r="D41">
        <v>0.132901562034679</v>
      </c>
      <c r="E41">
        <v>0.240917834110805</v>
      </c>
      <c r="F41">
        <v>0.256095920162174</v>
      </c>
      <c r="G41">
        <v>0.33091395620775</v>
      </c>
      <c r="H41">
        <v>0.493716558476708</v>
      </c>
      <c r="I41">
        <v>0.630273136617905</v>
      </c>
      <c r="J41">
        <v>0.635665170776362</v>
      </c>
      <c r="K41">
        <v>0.695677162586721</v>
      </c>
      <c r="L41">
        <v>0.260118812604658</v>
      </c>
      <c r="M41">
        <v>0.37815964677599</v>
      </c>
    </row>
    <row r="42" spans="1:13">
      <c r="A42" t="s">
        <v>102</v>
      </c>
      <c r="B42" t="s">
        <v>96</v>
      </c>
      <c r="C42">
        <v>0.463476544369102</v>
      </c>
      <c r="D42">
        <v>0.13385790061262</v>
      </c>
      <c r="E42">
        <v>0.179215268814773</v>
      </c>
      <c r="F42">
        <v>0.147350231712089</v>
      </c>
      <c r="G42">
        <v>0.119629755921603</v>
      </c>
      <c r="H42">
        <v>0.237716835328065</v>
      </c>
      <c r="I42">
        <v>0.296220411955415</v>
      </c>
      <c r="J42">
        <v>0.252535159136294</v>
      </c>
      <c r="K42">
        <v>0.247508532231631</v>
      </c>
      <c r="L42">
        <v>0.135962193500606</v>
      </c>
      <c r="M42">
        <v>0.22134728335822</v>
      </c>
    </row>
    <row r="43" spans="1:13">
      <c r="A43" t="s">
        <v>101</v>
      </c>
      <c r="B43" t="s">
        <v>96</v>
      </c>
      <c r="C43">
        <v>0.251388630847379</v>
      </c>
      <c r="D43">
        <v>0.206795573499006</v>
      </c>
      <c r="E43">
        <v>0.201217361824168</v>
      </c>
      <c r="F43">
        <v>0.222018659306701</v>
      </c>
      <c r="G43">
        <v>0.206288617487495</v>
      </c>
      <c r="H43">
        <v>0.498843803801262</v>
      </c>
      <c r="I43">
        <v>0.721054716427444</v>
      </c>
      <c r="J43">
        <v>0.400382029173368</v>
      </c>
      <c r="K43">
        <v>0.417318189841599</v>
      </c>
      <c r="L43">
        <v>0.0929780628674707</v>
      </c>
      <c r="M43">
        <v>0.321828564507589</v>
      </c>
    </row>
    <row r="44" spans="1:13">
      <c r="A44" t="s">
        <v>106</v>
      </c>
      <c r="B44" t="s">
        <v>96</v>
      </c>
      <c r="C44">
        <v>0.372531813213951</v>
      </c>
      <c r="D44">
        <v>0.0908520853238109</v>
      </c>
      <c r="E44">
        <v>0.061794112590664</v>
      </c>
      <c r="F44">
        <v>0.131165282190037</v>
      </c>
      <c r="G44">
        <v>0.12986975832506</v>
      </c>
      <c r="H44">
        <v>0.287863493014655</v>
      </c>
      <c r="I44">
        <v>0.310159852406316</v>
      </c>
      <c r="J44">
        <v>0.244550266549366</v>
      </c>
      <c r="K44">
        <v>0.282032225202008</v>
      </c>
      <c r="L44">
        <v>0.289544844547851</v>
      </c>
      <c r="M44">
        <v>0.220036373336372</v>
      </c>
    </row>
    <row r="45" spans="1:13">
      <c r="A45" t="s">
        <v>105</v>
      </c>
      <c r="B45" t="s">
        <v>96</v>
      </c>
      <c r="C45">
        <v>0.0972559987425789</v>
      </c>
      <c r="D45">
        <v>0.377228088255034</v>
      </c>
      <c r="E45">
        <v>0.300284555341137</v>
      </c>
      <c r="F45">
        <v>0.305164620523045</v>
      </c>
      <c r="G45">
        <v>0.404814944124919</v>
      </c>
      <c r="H45">
        <v>0.577854130714377</v>
      </c>
      <c r="I45">
        <v>0.290655686349636</v>
      </c>
      <c r="J45">
        <v>0.45933240513985</v>
      </c>
      <c r="K45">
        <v>0.583478242323867</v>
      </c>
      <c r="L45">
        <v>0.395251134137198</v>
      </c>
      <c r="M45">
        <v>0.379131980565164</v>
      </c>
    </row>
    <row r="46" spans="1:13">
      <c r="A46" t="s">
        <v>69</v>
      </c>
      <c r="B46" t="s">
        <v>70</v>
      </c>
      <c r="C46">
        <v>0.289556700622205</v>
      </c>
      <c r="D46">
        <v>0.310580813690875</v>
      </c>
      <c r="E46">
        <v>0.450413297930809</v>
      </c>
      <c r="F46">
        <v>0.468039925000343</v>
      </c>
      <c r="G46">
        <v>0.284396593751642</v>
      </c>
      <c r="H46">
        <v>0.360880031640642</v>
      </c>
      <c r="I46">
        <v>0.365275028845193</v>
      </c>
      <c r="J46">
        <v>0.463775901690096</v>
      </c>
      <c r="K46">
        <v>0.547259198069417</v>
      </c>
      <c r="L46">
        <v>0.520065875811214</v>
      </c>
      <c r="M46">
        <v>0.406024336705244</v>
      </c>
    </row>
    <row r="47" spans="1:13">
      <c r="A47" t="s">
        <v>74</v>
      </c>
      <c r="B47" t="s">
        <v>70</v>
      </c>
      <c r="C47">
        <v>0.133461013017002</v>
      </c>
      <c r="D47">
        <v>0.192749073512618</v>
      </c>
      <c r="E47">
        <v>0.349875324751044</v>
      </c>
      <c r="F47">
        <v>0.221398902833103</v>
      </c>
      <c r="G47">
        <v>0.375731421509104</v>
      </c>
      <c r="H47">
        <v>0.570023062254117</v>
      </c>
      <c r="I47">
        <v>0.566670323248248</v>
      </c>
      <c r="J47">
        <v>0.644770484885612</v>
      </c>
      <c r="K47">
        <v>0.684159085728516</v>
      </c>
      <c r="L47">
        <v>0.853249377298676</v>
      </c>
      <c r="M47">
        <v>0.459208806903804</v>
      </c>
    </row>
    <row r="48" spans="1:13">
      <c r="A48" t="s">
        <v>73</v>
      </c>
      <c r="B48" t="s">
        <v>70</v>
      </c>
      <c r="C48">
        <v>0.199544343526376</v>
      </c>
      <c r="D48">
        <v>0.212869061568242</v>
      </c>
      <c r="E48">
        <v>0.397762932814113</v>
      </c>
      <c r="F48">
        <v>0.327237016507933</v>
      </c>
      <c r="G48">
        <v>0.424265224620423</v>
      </c>
      <c r="H48">
        <v>0.445570184462957</v>
      </c>
      <c r="I48">
        <v>0.582511655230933</v>
      </c>
      <c r="J48">
        <v>0.626933761041492</v>
      </c>
      <c r="K48">
        <v>0.687510740064281</v>
      </c>
      <c r="L48">
        <v>0.766972993884246</v>
      </c>
      <c r="M48">
        <v>0.4671177913721</v>
      </c>
    </row>
    <row r="49" spans="1:13">
      <c r="A49" t="s">
        <v>72</v>
      </c>
      <c r="B49" t="s">
        <v>70</v>
      </c>
      <c r="C49">
        <v>0.299977508692602</v>
      </c>
      <c r="D49">
        <v>0.308893457042411</v>
      </c>
      <c r="E49">
        <v>0.471800921211747</v>
      </c>
      <c r="F49">
        <v>0.42058595201467</v>
      </c>
      <c r="G49">
        <v>0.379474152533765</v>
      </c>
      <c r="H49">
        <v>0.431807651769139</v>
      </c>
      <c r="I49">
        <v>0.486990167331103</v>
      </c>
      <c r="J49">
        <v>0.526114355039221</v>
      </c>
      <c r="K49">
        <v>0.627852856628108</v>
      </c>
      <c r="L49">
        <v>0.73976286211589</v>
      </c>
      <c r="M49">
        <v>0.469325988437865</v>
      </c>
    </row>
    <row r="50" spans="1:13">
      <c r="A50" t="s">
        <v>71</v>
      </c>
      <c r="B50" t="s">
        <v>70</v>
      </c>
      <c r="C50">
        <v>0.161837179335909</v>
      </c>
      <c r="D50">
        <v>0.236565802394404</v>
      </c>
      <c r="E50">
        <v>0.403377010798366</v>
      </c>
      <c r="F50">
        <v>0.398873035529659</v>
      </c>
      <c r="G50">
        <v>0.407475887574995</v>
      </c>
      <c r="H50">
        <v>0.45794539480313</v>
      </c>
      <c r="I50">
        <v>0.531932130157959</v>
      </c>
      <c r="J50">
        <v>0.644307508648558</v>
      </c>
      <c r="K50">
        <v>0.768951364554637</v>
      </c>
      <c r="L50">
        <v>0.896176872446146</v>
      </c>
      <c r="M50">
        <v>0.490744218624376</v>
      </c>
    </row>
    <row r="51" spans="1:13">
      <c r="A51" t="s">
        <v>75</v>
      </c>
      <c r="B51" t="s">
        <v>70</v>
      </c>
      <c r="C51">
        <v>0.267761911374888</v>
      </c>
      <c r="D51">
        <v>0.27840416149487</v>
      </c>
      <c r="E51">
        <v>0.41238336971705</v>
      </c>
      <c r="F51">
        <v>0.427457897790144</v>
      </c>
      <c r="G51">
        <v>0.385000649450904</v>
      </c>
      <c r="H51">
        <v>0.495352274022976</v>
      </c>
      <c r="I51">
        <v>0.639986678287298</v>
      </c>
      <c r="J51">
        <v>0.640015379299731</v>
      </c>
      <c r="K51">
        <v>0.698983469501705</v>
      </c>
      <c r="L51">
        <v>0.790131108192746</v>
      </c>
      <c r="M51">
        <v>0.503547689913231</v>
      </c>
    </row>
    <row r="52" spans="1:13">
      <c r="A52" t="s">
        <v>76</v>
      </c>
      <c r="B52" t="s">
        <v>70</v>
      </c>
      <c r="C52">
        <v>0.173978295488422</v>
      </c>
      <c r="D52">
        <v>0.220130248406673</v>
      </c>
      <c r="E52">
        <v>0.452741207293669</v>
      </c>
      <c r="F52">
        <v>0.410249105980748</v>
      </c>
      <c r="G52">
        <v>0.425986838288475</v>
      </c>
      <c r="H52">
        <v>0.61923934747142</v>
      </c>
      <c r="I52">
        <v>0.712352737808497</v>
      </c>
      <c r="J52">
        <v>0.768619119150094</v>
      </c>
      <c r="K52">
        <v>0.779541809419496</v>
      </c>
      <c r="L52">
        <v>0.735608524630859</v>
      </c>
      <c r="M52">
        <v>0.529844723393835</v>
      </c>
    </row>
    <row r="53" spans="1:13">
      <c r="A53" t="s">
        <v>77</v>
      </c>
      <c r="B53" t="s">
        <v>70</v>
      </c>
      <c r="C53">
        <v>0.158968799609242</v>
      </c>
      <c r="D53">
        <v>0.209947448555787</v>
      </c>
      <c r="E53">
        <v>0.355718923417458</v>
      </c>
      <c r="F53">
        <v>0.431941098572254</v>
      </c>
      <c r="G53">
        <v>0.379421355026486</v>
      </c>
      <c r="H53">
        <v>0.485234355001444</v>
      </c>
      <c r="I53">
        <v>0.56819355661112</v>
      </c>
      <c r="J53">
        <v>0.647300862701586</v>
      </c>
      <c r="K53">
        <v>0.70080419067342</v>
      </c>
      <c r="L53">
        <v>0.763260580861006</v>
      </c>
      <c r="M53">
        <v>0.47007911710298</v>
      </c>
    </row>
    <row r="54" spans="1:13">
      <c r="A54" t="s">
        <v>79</v>
      </c>
      <c r="B54" t="s">
        <v>70</v>
      </c>
      <c r="C54">
        <v>0.163188209485649</v>
      </c>
      <c r="D54">
        <v>0.203698560956403</v>
      </c>
      <c r="E54">
        <v>0.303782687084147</v>
      </c>
      <c r="F54">
        <v>0.299125720401379</v>
      </c>
      <c r="G54">
        <v>0.258512628360748</v>
      </c>
      <c r="H54">
        <v>0.337464000093573</v>
      </c>
      <c r="I54">
        <v>0.411100023671731</v>
      </c>
      <c r="J54">
        <v>0.562939913723842</v>
      </c>
      <c r="K54">
        <v>0.753000459537841</v>
      </c>
      <c r="L54">
        <v>0.912542861796582</v>
      </c>
      <c r="M54">
        <v>0.42053550651119</v>
      </c>
    </row>
    <row r="55" spans="1:13">
      <c r="A55" t="s">
        <v>78</v>
      </c>
      <c r="B55" t="s">
        <v>70</v>
      </c>
      <c r="C55">
        <v>0.260827846849284</v>
      </c>
      <c r="D55">
        <v>0.247298190063286</v>
      </c>
      <c r="E55">
        <v>0.334927919374648</v>
      </c>
      <c r="F55">
        <v>0.363926540927736</v>
      </c>
      <c r="G55">
        <v>0.391018287227493</v>
      </c>
      <c r="H55">
        <v>0.509485057406222</v>
      </c>
      <c r="I55">
        <v>0.592378946900992</v>
      </c>
      <c r="J55">
        <v>0.615891908231312</v>
      </c>
      <c r="K55">
        <v>0.726521047335369</v>
      </c>
      <c r="L55">
        <v>0.78060831335556</v>
      </c>
      <c r="M55">
        <v>0.48228840576719</v>
      </c>
    </row>
    <row r="56" spans="1:13">
      <c r="A56" t="s">
        <v>82</v>
      </c>
      <c r="B56" t="s">
        <v>70</v>
      </c>
      <c r="C56">
        <v>0.194795376423615</v>
      </c>
      <c r="D56">
        <v>0.210140938711287</v>
      </c>
      <c r="E56">
        <v>0.40817028555109</v>
      </c>
      <c r="F56">
        <v>0.363536984459433</v>
      </c>
      <c r="G56">
        <v>0.351318013313251</v>
      </c>
      <c r="H56">
        <v>0.348149834737621</v>
      </c>
      <c r="I56">
        <v>0.54490080105855</v>
      </c>
      <c r="J56">
        <v>0.536227046564107</v>
      </c>
      <c r="K56">
        <v>0.599135893890009</v>
      </c>
      <c r="L56">
        <v>0.646058641887964</v>
      </c>
      <c r="M56">
        <v>0.420243381659693</v>
      </c>
    </row>
    <row r="57" spans="1:13">
      <c r="A57" t="s">
        <v>81</v>
      </c>
      <c r="B57" t="s">
        <v>70</v>
      </c>
      <c r="C57">
        <v>0.297915254185427</v>
      </c>
      <c r="D57">
        <v>0.437447818822557</v>
      </c>
      <c r="E57">
        <v>0.544408046974853</v>
      </c>
      <c r="F57">
        <v>0.70496593718007</v>
      </c>
      <c r="G57">
        <v>0.638134665977637</v>
      </c>
      <c r="H57">
        <v>0.368756833700211</v>
      </c>
      <c r="I57">
        <v>0.55745671456625</v>
      </c>
      <c r="J57">
        <v>0.430798588470261</v>
      </c>
      <c r="K57">
        <v>0.439957073641868</v>
      </c>
      <c r="L57">
        <v>0.440800269713621</v>
      </c>
      <c r="M57">
        <v>0.486064120323275</v>
      </c>
    </row>
    <row r="58" spans="1:13">
      <c r="A58" t="s">
        <v>80</v>
      </c>
      <c r="B58" t="s">
        <v>70</v>
      </c>
      <c r="C58">
        <v>0.244928144699331</v>
      </c>
      <c r="D58">
        <v>0.268887971092724</v>
      </c>
      <c r="E58">
        <v>0.270798808528826</v>
      </c>
      <c r="F58">
        <v>0.291791605029512</v>
      </c>
      <c r="G58">
        <v>0.0709795954127832</v>
      </c>
      <c r="H58">
        <v>0.233838546703574</v>
      </c>
      <c r="I58">
        <v>0.384574575279142</v>
      </c>
      <c r="J58">
        <v>0.518128671481513</v>
      </c>
      <c r="K58">
        <v>0.624899893308267</v>
      </c>
      <c r="L58">
        <v>0.726972364615895</v>
      </c>
      <c r="M58">
        <v>0.363580017615157</v>
      </c>
    </row>
    <row r="59" spans="1:13">
      <c r="A59" t="s">
        <v>29</v>
      </c>
      <c r="B59" t="s">
        <v>26</v>
      </c>
      <c r="C59">
        <v>0.0772456428716406</v>
      </c>
      <c r="D59">
        <v>0.138100872421685</v>
      </c>
      <c r="E59">
        <v>0.288852552940093</v>
      </c>
      <c r="F59">
        <v>0.307709789198644</v>
      </c>
      <c r="G59">
        <v>0.382118134712682</v>
      </c>
      <c r="H59">
        <v>0.428363839761726</v>
      </c>
      <c r="I59">
        <v>0.553531498683194</v>
      </c>
      <c r="J59">
        <v>0.653535391679636</v>
      </c>
      <c r="K59">
        <v>0.755692562727306</v>
      </c>
      <c r="L59">
        <v>0.891085567316404</v>
      </c>
      <c r="M59">
        <v>0.447623585231301</v>
      </c>
    </row>
    <row r="60" spans="1:13">
      <c r="A60" t="s">
        <v>28</v>
      </c>
      <c r="B60" t="s">
        <v>26</v>
      </c>
      <c r="C60">
        <v>0.306967554259856</v>
      </c>
      <c r="D60">
        <v>0.378272268297511</v>
      </c>
      <c r="E60">
        <v>0.51966970135166</v>
      </c>
      <c r="F60">
        <v>0.501668691534186</v>
      </c>
      <c r="G60">
        <v>0.401552617310272</v>
      </c>
      <c r="H60">
        <v>0.320654689015797</v>
      </c>
      <c r="I60">
        <v>0.307490835536147</v>
      </c>
      <c r="J60">
        <v>0.430830568974358</v>
      </c>
      <c r="K60">
        <v>0.53222573399782</v>
      </c>
      <c r="L60">
        <v>0.637042269884868</v>
      </c>
      <c r="M60">
        <v>0.433637493016248</v>
      </c>
    </row>
    <row r="61" spans="1:13">
      <c r="A61" t="s">
        <v>25</v>
      </c>
      <c r="B61" t="s">
        <v>26</v>
      </c>
      <c r="C61">
        <v>0.22840853863699</v>
      </c>
      <c r="D61">
        <v>0.324875631842595</v>
      </c>
      <c r="E61">
        <v>0.428263390460569</v>
      </c>
      <c r="F61">
        <v>0.467086639829799</v>
      </c>
      <c r="G61">
        <v>0.385836316540944</v>
      </c>
      <c r="H61">
        <v>0.405986991147654</v>
      </c>
      <c r="I61">
        <v>0.437690564909945</v>
      </c>
      <c r="J61">
        <v>0.48833866726281</v>
      </c>
      <c r="K61">
        <v>0.554499450667965</v>
      </c>
      <c r="L61">
        <v>0.61297506157248</v>
      </c>
      <c r="M61">
        <v>0.433396125287175</v>
      </c>
    </row>
    <row r="62" spans="1:13">
      <c r="A62" t="s">
        <v>27</v>
      </c>
      <c r="B62" t="s">
        <v>26</v>
      </c>
      <c r="C62">
        <v>0.293383553006714</v>
      </c>
      <c r="D62">
        <v>0.528287558786302</v>
      </c>
      <c r="E62">
        <v>0.53014642400876</v>
      </c>
      <c r="F62">
        <v>0.480004743955382</v>
      </c>
      <c r="G62">
        <v>0.274343780391223</v>
      </c>
      <c r="H62">
        <v>0.297267645214402</v>
      </c>
      <c r="I62">
        <v>0.379949904022639</v>
      </c>
      <c r="J62">
        <v>0.326103901948903</v>
      </c>
      <c r="K62">
        <v>0.35705683414127</v>
      </c>
      <c r="L62">
        <v>0.373413658677356</v>
      </c>
      <c r="M62">
        <v>0.383995800415295</v>
      </c>
    </row>
    <row r="63" spans="1:13">
      <c r="A63" t="s">
        <v>65</v>
      </c>
      <c r="B63" t="s">
        <v>58</v>
      </c>
      <c r="C63">
        <v>0.181433443113372</v>
      </c>
      <c r="D63">
        <v>0.239196546317036</v>
      </c>
      <c r="E63">
        <v>0.339836676064073</v>
      </c>
      <c r="F63">
        <v>0.370814820973495</v>
      </c>
      <c r="G63">
        <v>0.399730357969903</v>
      </c>
      <c r="H63">
        <v>0.456683160020732</v>
      </c>
      <c r="I63">
        <v>0.576347737961247</v>
      </c>
      <c r="J63">
        <v>0.644387946783162</v>
      </c>
      <c r="K63">
        <v>0.72217442825371</v>
      </c>
      <c r="L63">
        <v>0.824415807032347</v>
      </c>
      <c r="M63">
        <v>0.475502092448907</v>
      </c>
    </row>
    <row r="64" spans="1:13">
      <c r="A64" t="s">
        <v>63</v>
      </c>
      <c r="B64" t="s">
        <v>58</v>
      </c>
      <c r="C64">
        <v>0.0750282578049545</v>
      </c>
      <c r="D64">
        <v>0.117074514928885</v>
      </c>
      <c r="E64">
        <v>0.191837768834821</v>
      </c>
      <c r="F64">
        <v>0.206606815143189</v>
      </c>
      <c r="G64">
        <v>0.259358038357898</v>
      </c>
      <c r="H64">
        <v>0.324339918531729</v>
      </c>
      <c r="I64">
        <v>0.552691213247292</v>
      </c>
      <c r="J64">
        <v>0.696157249548797</v>
      </c>
      <c r="K64">
        <v>0.830822108977336</v>
      </c>
      <c r="L64">
        <v>0.966233012173654</v>
      </c>
      <c r="M64">
        <v>0.422014889754856</v>
      </c>
    </row>
    <row r="65" spans="1:13">
      <c r="A65" t="s">
        <v>67</v>
      </c>
      <c r="B65" t="s">
        <v>58</v>
      </c>
      <c r="C65">
        <v>0.21765720576837</v>
      </c>
      <c r="D65">
        <v>0.275817632119553</v>
      </c>
      <c r="E65">
        <v>0.344091314820806</v>
      </c>
      <c r="F65">
        <v>0.426651420322303</v>
      </c>
      <c r="G65">
        <v>0.459699008424991</v>
      </c>
      <c r="H65">
        <v>0.498067759202317</v>
      </c>
      <c r="I65">
        <v>0.59564632622417</v>
      </c>
      <c r="J65">
        <v>0.661146930692924</v>
      </c>
      <c r="K65">
        <v>0.732480783571161</v>
      </c>
      <c r="L65">
        <v>0.793712490336665</v>
      </c>
      <c r="M65">
        <v>0.500497087148326</v>
      </c>
    </row>
    <row r="66" s="77" customFormat="1" spans="1:13">
      <c r="A66" s="77" t="s">
        <v>62</v>
      </c>
      <c r="B66" s="77" t="s">
        <v>58</v>
      </c>
      <c r="C66" s="77">
        <v>0.259864078671305</v>
      </c>
      <c r="D66" s="77">
        <v>0.231075224320226</v>
      </c>
      <c r="E66" s="77">
        <v>0.248724529766935</v>
      </c>
      <c r="F66" s="77">
        <v>0.345808513503414</v>
      </c>
      <c r="G66" s="77">
        <v>0.371962774490193</v>
      </c>
      <c r="H66" s="77">
        <v>0.400190432267903</v>
      </c>
      <c r="I66" s="77">
        <v>0.555343605373524</v>
      </c>
      <c r="J66" s="77">
        <v>0.58732687241448</v>
      </c>
      <c r="K66" s="77">
        <v>0.685774982904813</v>
      </c>
      <c r="L66" s="77">
        <v>0.747579026581885</v>
      </c>
      <c r="M66" s="78">
        <v>0.443365004029468</v>
      </c>
    </row>
    <row r="67" spans="1:13">
      <c r="A67" t="s">
        <v>52</v>
      </c>
      <c r="B67" t="s">
        <v>44</v>
      </c>
      <c r="C67">
        <v>0.24140567236294</v>
      </c>
      <c r="D67">
        <v>0.301998487415019</v>
      </c>
      <c r="E67">
        <v>0.274492154285264</v>
      </c>
      <c r="F67">
        <v>0.298039904886087</v>
      </c>
      <c r="G67">
        <v>0.366630550891366</v>
      </c>
      <c r="H67">
        <v>0.469662718533299</v>
      </c>
      <c r="I67">
        <v>0.398316353512104</v>
      </c>
      <c r="J67">
        <v>0.463517128340801</v>
      </c>
      <c r="K67">
        <v>0.592440117864019</v>
      </c>
      <c r="L67">
        <v>0.766189504546256</v>
      </c>
      <c r="M67">
        <v>0.417269259263715</v>
      </c>
    </row>
    <row r="68" spans="1:13">
      <c r="A68" t="s">
        <v>51</v>
      </c>
      <c r="B68" t="s">
        <v>44</v>
      </c>
      <c r="C68">
        <v>0.141698488966482</v>
      </c>
      <c r="D68">
        <v>0.122421262752858</v>
      </c>
      <c r="E68">
        <v>0.339062343706357</v>
      </c>
      <c r="F68">
        <v>0.350743756970511</v>
      </c>
      <c r="G68">
        <v>0.329439260068026</v>
      </c>
      <c r="H68">
        <v>0.437382424003767</v>
      </c>
      <c r="I68">
        <v>0.474712039283979</v>
      </c>
      <c r="J68">
        <v>0.584067675527848</v>
      </c>
      <c r="K68">
        <v>0.717935908389294</v>
      </c>
      <c r="L68">
        <v>0.876894537616855</v>
      </c>
      <c r="M68">
        <v>0.437435769728598</v>
      </c>
    </row>
    <row r="69" spans="1:13">
      <c r="A69" t="s">
        <v>50</v>
      </c>
      <c r="B69" t="s">
        <v>44</v>
      </c>
      <c r="C69">
        <v>0.281061144847987</v>
      </c>
      <c r="D69">
        <v>0.226113925460781</v>
      </c>
      <c r="E69">
        <v>0.282213463159258</v>
      </c>
      <c r="F69">
        <v>0.340560127192484</v>
      </c>
      <c r="G69">
        <v>0.278353132091617</v>
      </c>
      <c r="H69">
        <v>0.366261389458866</v>
      </c>
      <c r="I69">
        <v>0.454275147485519</v>
      </c>
      <c r="J69">
        <v>0.519042760837209</v>
      </c>
      <c r="K69">
        <v>0.647042038851471</v>
      </c>
      <c r="L69">
        <v>0.735637351194622</v>
      </c>
      <c r="M69">
        <v>0.413056048057982</v>
      </c>
    </row>
    <row r="70" spans="1:13">
      <c r="A70" t="s">
        <v>56</v>
      </c>
      <c r="B70" t="s">
        <v>44</v>
      </c>
      <c r="C70">
        <v>0.0729027268571229</v>
      </c>
      <c r="D70">
        <v>0.204666298898229</v>
      </c>
      <c r="E70">
        <v>0.38883737148782</v>
      </c>
      <c r="F70">
        <v>0.430445563154787</v>
      </c>
      <c r="G70">
        <v>0.466903445767897</v>
      </c>
      <c r="H70">
        <v>0.59511556409416</v>
      </c>
      <c r="I70">
        <v>0.641079664995904</v>
      </c>
      <c r="J70">
        <v>0.747734687616997</v>
      </c>
      <c r="K70">
        <v>0.835244069938245</v>
      </c>
      <c r="L70">
        <v>0.962513255700092</v>
      </c>
      <c r="M70">
        <v>0.534544264851125</v>
      </c>
    </row>
    <row r="71" spans="1:13">
      <c r="A71" t="s">
        <v>53</v>
      </c>
      <c r="B71" t="s">
        <v>44</v>
      </c>
      <c r="C71">
        <v>0.120248349737802</v>
      </c>
      <c r="D71">
        <v>0.19242587388876</v>
      </c>
      <c r="E71">
        <v>0.25598940984763</v>
      </c>
      <c r="F71">
        <v>0.335192645639192</v>
      </c>
      <c r="G71">
        <v>0.431605634359093</v>
      </c>
      <c r="H71">
        <v>0.563582183399603</v>
      </c>
      <c r="I71">
        <v>0.62047785219312</v>
      </c>
      <c r="J71">
        <v>0.674499394653775</v>
      </c>
      <c r="K71">
        <v>0.789771929559811</v>
      </c>
      <c r="L71">
        <v>0.889222097117689</v>
      </c>
      <c r="M71">
        <v>0.487301537039647</v>
      </c>
    </row>
    <row r="72" spans="1:13">
      <c r="A72" t="s">
        <v>40</v>
      </c>
      <c r="B72" t="s">
        <v>31</v>
      </c>
      <c r="C72">
        <v>0.122421400021366</v>
      </c>
      <c r="D72">
        <v>0.179518422751216</v>
      </c>
      <c r="E72">
        <v>0.378219299143753</v>
      </c>
      <c r="F72">
        <v>0.38978185463952</v>
      </c>
      <c r="G72">
        <v>0.40342320759575</v>
      </c>
      <c r="H72">
        <v>0.498706566425683</v>
      </c>
      <c r="I72">
        <v>0.472285821557615</v>
      </c>
      <c r="J72">
        <v>0.640289330341363</v>
      </c>
      <c r="K72">
        <v>0.777450568214913</v>
      </c>
      <c r="L72">
        <v>0.954615686927087</v>
      </c>
      <c r="M72">
        <v>0.481671215761827</v>
      </c>
    </row>
    <row r="73" spans="1:13">
      <c r="A73" t="s">
        <v>41</v>
      </c>
      <c r="B73" t="s">
        <v>31</v>
      </c>
      <c r="C73">
        <v>0.250242441422139</v>
      </c>
      <c r="D73">
        <v>0.273119597129446</v>
      </c>
      <c r="E73">
        <v>0.371184134265392</v>
      </c>
      <c r="F73">
        <v>0.391854499536352</v>
      </c>
      <c r="G73">
        <v>0.409850186030562</v>
      </c>
      <c r="H73">
        <v>0.504450302060116</v>
      </c>
      <c r="I73">
        <v>0.515252756514152</v>
      </c>
      <c r="J73">
        <v>0.526101076693755</v>
      </c>
      <c r="K73">
        <v>0.647044999568275</v>
      </c>
      <c r="L73">
        <v>0.7189890147632</v>
      </c>
      <c r="M73">
        <v>0.460808900798339</v>
      </c>
    </row>
    <row r="74" spans="1:13">
      <c r="A74" t="s">
        <v>42</v>
      </c>
      <c r="B74" t="s">
        <v>31</v>
      </c>
      <c r="C74">
        <v>0.118565591108406</v>
      </c>
      <c r="D74">
        <v>0.219222323967676</v>
      </c>
      <c r="E74">
        <v>0.246504975851722</v>
      </c>
      <c r="F74">
        <v>0.431023619319822</v>
      </c>
      <c r="G74">
        <v>0.385047513977795</v>
      </c>
      <c r="H74">
        <v>0.422393834718821</v>
      </c>
      <c r="I74">
        <v>0.526266566435766</v>
      </c>
      <c r="J74">
        <v>0.619141629184847</v>
      </c>
      <c r="K74">
        <v>0.763126604953474</v>
      </c>
      <c r="L74">
        <v>0.846947971410653</v>
      </c>
      <c r="M74">
        <v>0.457824063092898</v>
      </c>
    </row>
    <row r="75" spans="1:13">
      <c r="A75" t="s">
        <v>91</v>
      </c>
      <c r="B75" t="s">
        <v>84</v>
      </c>
      <c r="C75">
        <v>0.199964040341025</v>
      </c>
      <c r="D75">
        <v>0.246166822830753</v>
      </c>
      <c r="E75">
        <v>0.265466527901855</v>
      </c>
      <c r="F75">
        <v>0.345679008658098</v>
      </c>
      <c r="G75">
        <v>0.369529277771278</v>
      </c>
      <c r="H75">
        <v>0.486976391916266</v>
      </c>
      <c r="I75">
        <v>0.429350344114107</v>
      </c>
      <c r="J75">
        <v>0.570996820151804</v>
      </c>
      <c r="K75">
        <v>0.705300450313562</v>
      </c>
      <c r="L75">
        <v>0.857299493925658</v>
      </c>
      <c r="M75">
        <v>0.447672917792441</v>
      </c>
    </row>
    <row r="76" spans="1:13">
      <c r="A76" t="s">
        <v>90</v>
      </c>
      <c r="B76" t="s">
        <v>84</v>
      </c>
      <c r="C76">
        <v>0.111565164239463</v>
      </c>
      <c r="D76">
        <v>0.193232194997633</v>
      </c>
      <c r="E76">
        <v>0.325308571612283</v>
      </c>
      <c r="F76">
        <v>0.425444763161868</v>
      </c>
      <c r="G76">
        <v>0.633109936504374</v>
      </c>
      <c r="H76">
        <v>0.769439122417132</v>
      </c>
      <c r="I76">
        <v>0.582015773093032</v>
      </c>
      <c r="J76">
        <v>0.668915341181254</v>
      </c>
      <c r="K76">
        <v>0.768422692120911</v>
      </c>
      <c r="L76">
        <v>0.858799650233524</v>
      </c>
      <c r="M76">
        <v>0.533625320956147</v>
      </c>
    </row>
    <row r="77" spans="1:13">
      <c r="A77" t="s">
        <v>94</v>
      </c>
      <c r="B77" t="s">
        <v>84</v>
      </c>
      <c r="C77">
        <v>0.0726700364915606</v>
      </c>
      <c r="D77">
        <v>0.211185428258353</v>
      </c>
      <c r="E77">
        <v>0.301223074145575</v>
      </c>
      <c r="F77">
        <v>0.424575393924823</v>
      </c>
      <c r="G77">
        <v>0.446343372487897</v>
      </c>
      <c r="H77">
        <v>0.526378631058711</v>
      </c>
      <c r="I77">
        <v>0.642302573203989</v>
      </c>
      <c r="J77">
        <v>0.709682818243597</v>
      </c>
      <c r="K77">
        <v>0.785535709778074</v>
      </c>
      <c r="L77">
        <v>0.849215777600522</v>
      </c>
      <c r="M77">
        <v>0.49691128151931</v>
      </c>
    </row>
    <row r="78" spans="1:13">
      <c r="A78" t="s">
        <v>93</v>
      </c>
      <c r="B78" t="s">
        <v>84</v>
      </c>
      <c r="C78">
        <v>0.0583215275266022</v>
      </c>
      <c r="D78">
        <v>0.165217766418858</v>
      </c>
      <c r="E78">
        <v>0.267410869008936</v>
      </c>
      <c r="F78">
        <v>0.379521310545333</v>
      </c>
      <c r="G78">
        <v>0.432895863962215</v>
      </c>
      <c r="H78">
        <v>0.503060635508531</v>
      </c>
      <c r="I78">
        <v>0.619520009181628</v>
      </c>
      <c r="J78">
        <v>0.743044584651775</v>
      </c>
      <c r="K78">
        <v>0.865432449382187</v>
      </c>
      <c r="L78">
        <v>0.952195294653327</v>
      </c>
      <c r="M78">
        <v>0.498662031083939</v>
      </c>
    </row>
    <row r="79" spans="1:13">
      <c r="A79" t="s">
        <v>88</v>
      </c>
      <c r="B79" t="s">
        <v>84</v>
      </c>
      <c r="C79">
        <v>0.0747854891073333</v>
      </c>
      <c r="D79">
        <v>0.121573497336942</v>
      </c>
      <c r="E79">
        <v>0.249863201626501</v>
      </c>
      <c r="F79">
        <v>0.361862798118331</v>
      </c>
      <c r="G79">
        <v>0.384784322810176</v>
      </c>
      <c r="H79">
        <v>0.482304696288159</v>
      </c>
      <c r="I79">
        <v>0.516319034534152</v>
      </c>
      <c r="J79">
        <v>0.65370523442508</v>
      </c>
      <c r="K79">
        <v>0.804167870141246</v>
      </c>
      <c r="L79">
        <v>0.857672089890566</v>
      </c>
      <c r="M79">
        <v>0.450703823427849</v>
      </c>
    </row>
    <row r="80" spans="1:13">
      <c r="A80" t="s">
        <v>92</v>
      </c>
      <c r="B80" t="s">
        <v>84</v>
      </c>
      <c r="C80">
        <v>0.0611116763159051</v>
      </c>
      <c r="D80">
        <v>0.144431640751841</v>
      </c>
      <c r="E80">
        <v>0.228958458795242</v>
      </c>
      <c r="F80">
        <v>0.416212536989845</v>
      </c>
      <c r="G80">
        <v>0.454436881077706</v>
      </c>
      <c r="H80">
        <v>0.534791636721476</v>
      </c>
      <c r="I80">
        <v>0.592589221344321</v>
      </c>
      <c r="J80">
        <v>0.695729697611382</v>
      </c>
      <c r="K80">
        <v>0.787627494591134</v>
      </c>
      <c r="L80">
        <v>0.918019670660285</v>
      </c>
      <c r="M80">
        <v>0.483390891485914</v>
      </c>
    </row>
    <row r="81" spans="1:13">
      <c r="A81" t="s">
        <v>83</v>
      </c>
      <c r="B81" t="s">
        <v>84</v>
      </c>
      <c r="C81">
        <v>0.223657414303672</v>
      </c>
      <c r="D81">
        <v>0.296417188069115</v>
      </c>
      <c r="E81">
        <v>0.323700037569144</v>
      </c>
      <c r="F81">
        <v>0.423055935512739</v>
      </c>
      <c r="G81">
        <v>0.369649669062621</v>
      </c>
      <c r="H81">
        <v>0.421816278350681</v>
      </c>
      <c r="I81">
        <v>0.438406437335718</v>
      </c>
      <c r="J81">
        <v>0.519989163190604</v>
      </c>
      <c r="K81">
        <v>0.590900940796792</v>
      </c>
      <c r="L81">
        <v>0.325754664268419</v>
      </c>
      <c r="M81">
        <v>0.393334772845951</v>
      </c>
    </row>
    <row r="82" spans="1:13">
      <c r="A82" t="s">
        <v>89</v>
      </c>
      <c r="B82" t="s">
        <v>84</v>
      </c>
      <c r="C82">
        <v>0.0749621142539696</v>
      </c>
      <c r="D82">
        <v>0.144133022857651</v>
      </c>
      <c r="E82">
        <v>0.207918814208369</v>
      </c>
      <c r="F82">
        <v>0.230727372650615</v>
      </c>
      <c r="G82">
        <v>0.245332086893527</v>
      </c>
      <c r="H82">
        <v>0.321672300396345</v>
      </c>
      <c r="I82">
        <v>0.350227992312225</v>
      </c>
      <c r="J82">
        <v>0.405567224531822</v>
      </c>
      <c r="K82">
        <v>0.481247677512292</v>
      </c>
      <c r="L82">
        <v>0.705064678801105</v>
      </c>
      <c r="M82">
        <v>0.316685328441792</v>
      </c>
    </row>
    <row r="83" spans="1:13">
      <c r="A83" t="s">
        <v>85</v>
      </c>
      <c r="B83" t="s">
        <v>84</v>
      </c>
      <c r="C83">
        <v>0.294110158864798</v>
      </c>
      <c r="D83">
        <v>0.346550049006778</v>
      </c>
      <c r="E83">
        <v>0.380481963794181</v>
      </c>
      <c r="F83">
        <v>0.619330484013905</v>
      </c>
      <c r="G83">
        <v>0.636426440185673</v>
      </c>
      <c r="H83">
        <v>0.544444392495257</v>
      </c>
      <c r="I83">
        <v>0.533305944335119</v>
      </c>
      <c r="J83">
        <v>0.5754669481772</v>
      </c>
      <c r="K83">
        <v>0.693805813296426</v>
      </c>
      <c r="L83">
        <v>0.719346190746046</v>
      </c>
      <c r="M83">
        <v>0.534326838491538</v>
      </c>
    </row>
    <row r="84" spans="1:13">
      <c r="A84" t="s">
        <v>86</v>
      </c>
      <c r="B84" t="s">
        <v>84</v>
      </c>
      <c r="C84">
        <v>0.0366219707754896</v>
      </c>
      <c r="D84">
        <v>0.245079081953772</v>
      </c>
      <c r="E84">
        <v>0.378530788535376</v>
      </c>
      <c r="F84">
        <v>0.441371577796804</v>
      </c>
      <c r="G84">
        <v>0.42360612790163</v>
      </c>
      <c r="H84">
        <v>0.516033174006179</v>
      </c>
      <c r="I84">
        <v>0.633304645465331</v>
      </c>
      <c r="J84">
        <v>0.673538934623167</v>
      </c>
      <c r="K84">
        <v>0.721940676251398</v>
      </c>
      <c r="L84">
        <v>0.887019963478928</v>
      </c>
      <c r="M84">
        <v>0.495704694078807</v>
      </c>
    </row>
    <row r="85" spans="1:13">
      <c r="A85" t="s">
        <v>87</v>
      </c>
      <c r="B85" t="s">
        <v>84</v>
      </c>
      <c r="C85">
        <v>0.0278351762632245</v>
      </c>
      <c r="D85">
        <v>0.162173137369503</v>
      </c>
      <c r="E85">
        <v>0.208003742143824</v>
      </c>
      <c r="F85">
        <v>0.262175505138362</v>
      </c>
      <c r="G85">
        <v>0.442092523371973</v>
      </c>
      <c r="H85">
        <v>0.418337161387</v>
      </c>
      <c r="I85">
        <v>0.616263290451005</v>
      </c>
      <c r="J85">
        <v>0.68478662865611</v>
      </c>
      <c r="K85">
        <v>0.880332120322156</v>
      </c>
      <c r="L85">
        <v>0.955143738946639</v>
      </c>
      <c r="M85">
        <v>0.46571430240498</v>
      </c>
    </row>
    <row r="86" spans="1:13">
      <c r="A86" t="s">
        <v>108</v>
      </c>
      <c r="B86" t="s">
        <v>109</v>
      </c>
      <c r="C86">
        <v>0.299270300175334</v>
      </c>
      <c r="D86">
        <v>0.313702180608535</v>
      </c>
      <c r="E86">
        <v>0.409835788605844</v>
      </c>
      <c r="F86">
        <v>0.478480834675255</v>
      </c>
      <c r="G86">
        <v>0.499802355532266</v>
      </c>
      <c r="H86">
        <v>0.503888745236729</v>
      </c>
      <c r="I86">
        <v>0.615286240999716</v>
      </c>
      <c r="J86">
        <v>0.710265662734021</v>
      </c>
      <c r="K86">
        <v>0.785095235324213</v>
      </c>
      <c r="L86">
        <v>0.158675428383443</v>
      </c>
      <c r="M86">
        <v>0.477430277227536</v>
      </c>
    </row>
    <row r="87" spans="1:13">
      <c r="A87" t="s">
        <v>114</v>
      </c>
      <c r="B87" t="s">
        <v>109</v>
      </c>
      <c r="C87">
        <v>0.121718474168773</v>
      </c>
      <c r="D87">
        <v>0.206080140591352</v>
      </c>
      <c r="E87">
        <v>0.285008219641939</v>
      </c>
      <c r="F87">
        <v>0.36038885846251</v>
      </c>
      <c r="G87">
        <v>0.426694864910446</v>
      </c>
      <c r="H87">
        <v>0.447923728130258</v>
      </c>
      <c r="I87">
        <v>0.56215014825239</v>
      </c>
      <c r="J87">
        <v>0.722778416553953</v>
      </c>
      <c r="K87">
        <v>0.768293490744444</v>
      </c>
      <c r="L87">
        <v>0.527763100108801</v>
      </c>
      <c r="M87">
        <v>0.442879944156487</v>
      </c>
    </row>
    <row r="88" spans="1:13">
      <c r="A88" t="s">
        <v>110</v>
      </c>
      <c r="B88" t="s">
        <v>109</v>
      </c>
      <c r="C88">
        <v>0.172625715456193</v>
      </c>
      <c r="D88">
        <v>0.217822439141317</v>
      </c>
      <c r="E88">
        <v>0.323799853395253</v>
      </c>
      <c r="F88">
        <v>0.44514433090595</v>
      </c>
      <c r="G88">
        <v>0.448784460211754</v>
      </c>
      <c r="H88">
        <v>0.516788857377565</v>
      </c>
      <c r="I88">
        <v>0.588326391833927</v>
      </c>
      <c r="J88">
        <v>0.669536697390431</v>
      </c>
      <c r="K88">
        <v>0.755096408287536</v>
      </c>
      <c r="L88">
        <v>0.457570693327951</v>
      </c>
      <c r="M88">
        <v>0.459549584732788</v>
      </c>
    </row>
    <row r="89" spans="1:13">
      <c r="A89" t="s">
        <v>111</v>
      </c>
      <c r="B89" t="s">
        <v>109</v>
      </c>
      <c r="C89">
        <v>0.17714586363161</v>
      </c>
      <c r="D89">
        <v>0.134958537453461</v>
      </c>
      <c r="E89">
        <v>0.246657404986535</v>
      </c>
      <c r="F89">
        <v>0.346280342354319</v>
      </c>
      <c r="G89">
        <v>0.431646359914537</v>
      </c>
      <c r="H89">
        <v>0.493323871842998</v>
      </c>
      <c r="I89">
        <v>0.645475459097103</v>
      </c>
      <c r="J89">
        <v>0.728392434912927</v>
      </c>
      <c r="K89">
        <v>0.799970328533166</v>
      </c>
      <c r="L89">
        <v>0.658371914118451</v>
      </c>
      <c r="M89">
        <v>0.466222251684511</v>
      </c>
    </row>
    <row r="90" spans="1:13">
      <c r="A90" t="s">
        <v>112</v>
      </c>
      <c r="B90" t="s">
        <v>109</v>
      </c>
      <c r="C90">
        <v>0.15774731269145</v>
      </c>
      <c r="D90">
        <v>0.198420531679018</v>
      </c>
      <c r="E90">
        <v>0.253889176465082</v>
      </c>
      <c r="F90">
        <v>0.310407310663725</v>
      </c>
      <c r="G90">
        <v>0.373516316479874</v>
      </c>
      <c r="H90">
        <v>0.360029345925009</v>
      </c>
      <c r="I90">
        <v>0.432565562752192</v>
      </c>
      <c r="J90">
        <v>0.534992779371947</v>
      </c>
      <c r="K90">
        <v>0.582611424484745</v>
      </c>
      <c r="L90">
        <v>0.48196154238782</v>
      </c>
      <c r="M90">
        <v>0.368614130290086</v>
      </c>
    </row>
    <row r="91" spans="1:13">
      <c r="A91" t="s">
        <v>113</v>
      </c>
      <c r="B91" t="s">
        <v>109</v>
      </c>
      <c r="C91">
        <v>0.170239255224374</v>
      </c>
      <c r="D91">
        <v>0.173713121893723</v>
      </c>
      <c r="E91">
        <v>0.25637886738209</v>
      </c>
      <c r="F91">
        <v>0.342542955698658</v>
      </c>
      <c r="G91">
        <v>0.370905340387684</v>
      </c>
      <c r="H91">
        <v>0.452159973703318</v>
      </c>
      <c r="I91">
        <v>0.619420988199473</v>
      </c>
      <c r="J91">
        <v>0.664226884903062</v>
      </c>
      <c r="K91">
        <v>0.786297625332391</v>
      </c>
      <c r="L91">
        <v>0.317611217675377</v>
      </c>
      <c r="M91">
        <v>0.415349623040015</v>
      </c>
    </row>
    <row r="92" spans="1:13">
      <c r="A92" t="s">
        <v>117</v>
      </c>
      <c r="B92" t="s">
        <v>109</v>
      </c>
      <c r="C92">
        <v>0.118249435747971</v>
      </c>
      <c r="D92">
        <v>0.199364678621731</v>
      </c>
      <c r="E92">
        <v>0.355598914594714</v>
      </c>
      <c r="F92">
        <v>0.423885133300877</v>
      </c>
      <c r="G92">
        <v>0.422120014568675</v>
      </c>
      <c r="H92">
        <v>0.464067205612098</v>
      </c>
      <c r="I92">
        <v>0.576184591119485</v>
      </c>
      <c r="J92">
        <v>0.64387007277673</v>
      </c>
      <c r="K92">
        <v>0.713387417575474</v>
      </c>
      <c r="L92">
        <v>0.531752732153627</v>
      </c>
      <c r="M92">
        <v>0.444848019607138</v>
      </c>
    </row>
    <row r="93" spans="1:13">
      <c r="A93" t="s">
        <v>115</v>
      </c>
      <c r="B93" t="s">
        <v>109</v>
      </c>
      <c r="C93">
        <v>0.13175297174101</v>
      </c>
      <c r="D93">
        <v>0.185489217238046</v>
      </c>
      <c r="E93">
        <v>0.2822023508243</v>
      </c>
      <c r="F93">
        <v>0.353585856002864</v>
      </c>
      <c r="G93">
        <v>0.467479427023123</v>
      </c>
      <c r="H93">
        <v>0.519095496485748</v>
      </c>
      <c r="I93">
        <v>0.575625151007466</v>
      </c>
      <c r="J93">
        <v>0.651411531721323</v>
      </c>
      <c r="K93">
        <v>0.728835469925934</v>
      </c>
      <c r="L93">
        <v>0.0607341038659564</v>
      </c>
      <c r="M93">
        <v>0.395621157583577</v>
      </c>
    </row>
    <row r="94" spans="1:13">
      <c r="A94" t="s">
        <v>116</v>
      </c>
      <c r="B94" t="s">
        <v>109</v>
      </c>
      <c r="C94">
        <v>0.176116650953698</v>
      </c>
      <c r="D94">
        <v>0.0817633898924876</v>
      </c>
      <c r="E94">
        <v>0.0853750974543645</v>
      </c>
      <c r="F94">
        <v>0.0879779103869258</v>
      </c>
      <c r="G94">
        <v>0.0868532846135275</v>
      </c>
      <c r="H94">
        <v>0.0832176995501727</v>
      </c>
      <c r="I94">
        <v>0.0893189729566837</v>
      </c>
      <c r="J94">
        <v>0.10262031308933</v>
      </c>
      <c r="K94">
        <v>0.108721583947406</v>
      </c>
      <c r="L94">
        <v>0.469936509451692</v>
      </c>
      <c r="M94">
        <v>0.137190141229629</v>
      </c>
    </row>
    <row r="95" spans="1:13">
      <c r="A95" t="s">
        <v>118</v>
      </c>
      <c r="B95" t="s">
        <v>109</v>
      </c>
      <c r="C95">
        <v>0.33954517736794</v>
      </c>
      <c r="D95">
        <v>0.0423150341569396</v>
      </c>
      <c r="E95">
        <v>0.0488725810734533</v>
      </c>
      <c r="F95">
        <v>0.0751601024666156</v>
      </c>
      <c r="G95">
        <v>0.0882489359370347</v>
      </c>
      <c r="H95">
        <v>0.0854320200794134</v>
      </c>
      <c r="I95">
        <v>0.12487749951466</v>
      </c>
      <c r="J95">
        <v>0.322539655984973</v>
      </c>
      <c r="K95">
        <v>0.363337434339087</v>
      </c>
      <c r="L95">
        <v>0.570105546271918</v>
      </c>
      <c r="M95">
        <v>0.206043398719203</v>
      </c>
    </row>
    <row r="96" spans="1:13">
      <c r="A96" t="s">
        <v>119</v>
      </c>
      <c r="B96" t="s">
        <v>120</v>
      </c>
      <c r="C96">
        <v>0.171298129991042</v>
      </c>
      <c r="D96">
        <v>0.192855296926816</v>
      </c>
      <c r="E96">
        <v>0.410817471985183</v>
      </c>
      <c r="F96">
        <v>0.441366965412866</v>
      </c>
      <c r="G96">
        <v>0.433284155286787</v>
      </c>
      <c r="H96">
        <v>0.466243092455894</v>
      </c>
      <c r="I96">
        <v>0.532649357954214</v>
      </c>
      <c r="J96">
        <v>0.654263611571916</v>
      </c>
      <c r="K96">
        <v>0.761803551351926</v>
      </c>
      <c r="L96">
        <v>0.526646473988793</v>
      </c>
      <c r="M96">
        <v>0.459122810692544</v>
      </c>
    </row>
    <row r="97" spans="1:13">
      <c r="A97" t="s">
        <v>121</v>
      </c>
      <c r="B97" t="s">
        <v>120</v>
      </c>
      <c r="C97">
        <v>0.182427390295323</v>
      </c>
      <c r="D97">
        <v>0.200077944116949</v>
      </c>
      <c r="E97">
        <v>0.348811423485612</v>
      </c>
      <c r="F97">
        <v>0.45448798663578</v>
      </c>
      <c r="G97">
        <v>0.557439789490264</v>
      </c>
      <c r="H97">
        <v>0.582560874039255</v>
      </c>
      <c r="I97">
        <v>0.616930883401711</v>
      </c>
      <c r="J97">
        <v>0.723857886823311</v>
      </c>
      <c r="K97">
        <v>0.784742090667256</v>
      </c>
      <c r="L97">
        <v>0.544893009807123</v>
      </c>
      <c r="M97">
        <v>0.499622927876259</v>
      </c>
    </row>
    <row r="98" spans="1:13">
      <c r="A98" t="s">
        <v>124</v>
      </c>
      <c r="B98" t="s">
        <v>120</v>
      </c>
      <c r="C98">
        <v>0.31828343468244</v>
      </c>
      <c r="D98">
        <v>0.289690727340367</v>
      </c>
      <c r="E98">
        <v>0.46781962410644</v>
      </c>
      <c r="F98">
        <v>0.523219616816046</v>
      </c>
      <c r="G98">
        <v>0.541444723216432</v>
      </c>
      <c r="H98">
        <v>0.487036809338952</v>
      </c>
      <c r="I98">
        <v>0.585980845315244</v>
      </c>
      <c r="J98">
        <v>0.694064542970077</v>
      </c>
      <c r="K98">
        <v>0.776503451961771</v>
      </c>
      <c r="L98">
        <v>0.371757628959924</v>
      </c>
      <c r="M98">
        <v>0.505580140470769</v>
      </c>
    </row>
    <row r="99" spans="1:13">
      <c r="A99" t="s">
        <v>122</v>
      </c>
      <c r="B99" t="s">
        <v>120</v>
      </c>
      <c r="C99">
        <v>0.204729571316446</v>
      </c>
      <c r="D99">
        <v>0.101308963453356</v>
      </c>
      <c r="E99">
        <v>0.382507023016889</v>
      </c>
      <c r="F99">
        <v>0.454061687974944</v>
      </c>
      <c r="G99">
        <v>0.39454105546927</v>
      </c>
      <c r="H99">
        <v>0.409589897902894</v>
      </c>
      <c r="I99">
        <v>0.433602971151602</v>
      </c>
      <c r="J99">
        <v>0.468918975797591</v>
      </c>
      <c r="K99">
        <v>0.541939699609236</v>
      </c>
      <c r="L99">
        <v>0.49169150371204</v>
      </c>
      <c r="M99">
        <v>0.388289134940427</v>
      </c>
    </row>
    <row r="100" spans="1:13">
      <c r="A100" t="s">
        <v>123</v>
      </c>
      <c r="B100" t="s">
        <v>120</v>
      </c>
      <c r="C100">
        <v>0.164170803977409</v>
      </c>
      <c r="D100">
        <v>0.169106486692465</v>
      </c>
      <c r="E100">
        <v>0.291130168863543</v>
      </c>
      <c r="F100">
        <v>0.325924479316253</v>
      </c>
      <c r="G100">
        <v>0.381890605156732</v>
      </c>
      <c r="H100">
        <v>0.360764457683453</v>
      </c>
      <c r="I100">
        <v>0.384464825295792</v>
      </c>
      <c r="J100">
        <v>0.442186246883378</v>
      </c>
      <c r="K100">
        <v>0.513109635314938</v>
      </c>
      <c r="L100">
        <v>0.740634963217073</v>
      </c>
      <c r="M100">
        <v>0.377338267240104</v>
      </c>
    </row>
    <row r="101" spans="1:13">
      <c r="A101" t="s">
        <v>125</v>
      </c>
      <c r="B101" t="s">
        <v>120</v>
      </c>
      <c r="C101">
        <v>0.185448867641599</v>
      </c>
      <c r="D101">
        <v>0.181636475138407</v>
      </c>
      <c r="E101">
        <v>0.297434502235491</v>
      </c>
      <c r="F101">
        <v>0.38826666855801</v>
      </c>
      <c r="G101">
        <v>0.41774249020901</v>
      </c>
      <c r="H101">
        <v>0.479537107390419</v>
      </c>
      <c r="I101">
        <v>0.533454738503402</v>
      </c>
      <c r="J101">
        <v>0.620951033010725</v>
      </c>
      <c r="K101">
        <v>0.697940435902217</v>
      </c>
      <c r="L101">
        <v>0.589899960720354</v>
      </c>
      <c r="M101">
        <v>0.439231227930963</v>
      </c>
    </row>
    <row r="102" spans="1:13">
      <c r="A102" t="s">
        <v>126</v>
      </c>
      <c r="B102" t="s">
        <v>120</v>
      </c>
      <c r="C102">
        <v>0.143001306436433</v>
      </c>
      <c r="D102">
        <v>0.193044489804619</v>
      </c>
      <c r="E102">
        <v>0.349098287605206</v>
      </c>
      <c r="F102">
        <v>0.471865382926965</v>
      </c>
      <c r="G102">
        <v>0.575333767602871</v>
      </c>
      <c r="H102">
        <v>0.624987028129062</v>
      </c>
      <c r="I102">
        <v>0.627409371079994</v>
      </c>
      <c r="J102">
        <v>0.748546480201233</v>
      </c>
      <c r="K102">
        <v>0.797668043884293</v>
      </c>
      <c r="L102">
        <v>0.87398928659119</v>
      </c>
      <c r="M102">
        <v>0.540494344426186</v>
      </c>
    </row>
  </sheetData>
  <autoFilter xmlns:etc="http://www.wps.cn/officeDocument/2017/etCustomData" ref="A1:M102" etc:filterBottomFollowUsedRange="0">
    <extLst/>
  </autoFilter>
  <sortState ref="A2:M101">
    <sortCondition ref="B2"/>
  </sortState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2"/>
  <sheetViews>
    <sheetView workbookViewId="0">
      <selection activeCell="G22" sqref="G22"/>
    </sheetView>
  </sheetViews>
  <sheetFormatPr defaultColWidth="8.61111111111111" defaultRowHeight="14.4"/>
  <cols>
    <col min="1" max="1" width="29" customWidth="1"/>
    <col min="3" max="4" width="12.8888888888889"/>
    <col min="5" max="5" width="12.787037037037"/>
    <col min="6" max="10" width="12.8888888888889"/>
    <col min="11" max="11" width="12.787037037037"/>
    <col min="12" max="12" width="12.8888888888889"/>
  </cols>
  <sheetData>
    <row r="1" spans="1:12">
      <c r="A1" s="1" t="s">
        <v>0</v>
      </c>
      <c r="B1" s="76" t="s">
        <v>3</v>
      </c>
      <c r="C1" s="76">
        <v>2012</v>
      </c>
      <c r="D1" s="76">
        <v>2013</v>
      </c>
      <c r="E1" s="76">
        <v>2014</v>
      </c>
      <c r="F1" s="76">
        <v>2015</v>
      </c>
      <c r="G1" s="76">
        <v>2016</v>
      </c>
      <c r="H1" s="76">
        <v>2017</v>
      </c>
      <c r="I1" s="76">
        <v>2018</v>
      </c>
      <c r="J1" s="76">
        <v>2019</v>
      </c>
      <c r="K1" s="76">
        <v>2020</v>
      </c>
      <c r="L1" s="76">
        <v>2021</v>
      </c>
    </row>
    <row r="2" spans="1:12">
      <c r="A2" t="s">
        <v>13</v>
      </c>
      <c r="B2" t="s">
        <v>11</v>
      </c>
      <c r="C2">
        <v>0.214797970642795</v>
      </c>
      <c r="D2">
        <v>0.320235314517446</v>
      </c>
      <c r="E2">
        <v>0.350185809975206</v>
      </c>
      <c r="F2">
        <v>0.406207003933395</v>
      </c>
      <c r="G2">
        <v>0.4418653772749</v>
      </c>
      <c r="H2">
        <v>0.558447500507355</v>
      </c>
      <c r="I2">
        <v>0.448549885737485</v>
      </c>
      <c r="J2">
        <v>0.497795361370447</v>
      </c>
      <c r="K2">
        <v>0.533936890177244</v>
      </c>
      <c r="L2">
        <v>0.580216363760853</v>
      </c>
    </row>
    <row r="3" spans="1:12">
      <c r="A3" t="s">
        <v>24</v>
      </c>
      <c r="B3" t="s">
        <v>11</v>
      </c>
      <c r="C3">
        <v>0.232075809848884</v>
      </c>
      <c r="D3">
        <v>0.321503050450444</v>
      </c>
      <c r="E3">
        <v>0.391269883366018</v>
      </c>
      <c r="F3">
        <v>0.476715412941942</v>
      </c>
      <c r="G3">
        <v>0.459107119159723</v>
      </c>
      <c r="H3">
        <v>0.501460614954679</v>
      </c>
      <c r="I3">
        <v>0.591791025918457</v>
      </c>
      <c r="J3">
        <v>0.625873857939721</v>
      </c>
      <c r="K3">
        <v>0.605234716729977</v>
      </c>
      <c r="L3">
        <v>0.638100460970696</v>
      </c>
    </row>
    <row r="4" spans="1:12">
      <c r="A4" t="s">
        <v>19</v>
      </c>
      <c r="B4" t="s">
        <v>11</v>
      </c>
      <c r="C4">
        <v>0.285268234887806</v>
      </c>
      <c r="D4">
        <v>0.322040613501871</v>
      </c>
      <c r="E4">
        <v>0.426893656391299</v>
      </c>
      <c r="F4">
        <v>0.476547974387776</v>
      </c>
      <c r="G4">
        <v>0.313257719842775</v>
      </c>
      <c r="H4">
        <v>0.311956452049318</v>
      </c>
      <c r="I4">
        <v>0.397851388696278</v>
      </c>
      <c r="J4">
        <v>0.497249299528841</v>
      </c>
      <c r="K4">
        <v>0.554005119105928</v>
      </c>
      <c r="L4">
        <v>0.597726612346448</v>
      </c>
    </row>
    <row r="5" spans="1:12">
      <c r="A5" t="s">
        <v>10</v>
      </c>
      <c r="B5" t="s">
        <v>11</v>
      </c>
      <c r="C5">
        <v>0.309896585116932</v>
      </c>
      <c r="D5">
        <v>0.370214826804862</v>
      </c>
      <c r="E5">
        <v>0.434866365137624</v>
      </c>
      <c r="F5">
        <v>0.440786139296083</v>
      </c>
      <c r="G5">
        <v>0.500280334165008</v>
      </c>
      <c r="H5">
        <v>0.43341542231527</v>
      </c>
      <c r="I5">
        <v>0.336587281413831</v>
      </c>
      <c r="J5">
        <v>0.416562022302176</v>
      </c>
      <c r="K5">
        <v>0.555117309371071</v>
      </c>
      <c r="L5">
        <v>0.664361247425725</v>
      </c>
    </row>
    <row r="6" spans="1:12">
      <c r="A6" t="s">
        <v>22</v>
      </c>
      <c r="B6" t="s">
        <v>11</v>
      </c>
      <c r="C6">
        <v>0.166477425720641</v>
      </c>
      <c r="D6">
        <v>0.193249020426815</v>
      </c>
      <c r="E6">
        <v>0.12706595294708</v>
      </c>
      <c r="F6">
        <v>0.165247986881016</v>
      </c>
      <c r="G6">
        <v>0.26874138157556</v>
      </c>
      <c r="H6">
        <v>0.242393840547748</v>
      </c>
      <c r="I6">
        <v>0.277026071225527</v>
      </c>
      <c r="J6">
        <v>0.320957797491875</v>
      </c>
      <c r="K6">
        <v>0.359312256195273</v>
      </c>
      <c r="L6">
        <v>0.411711925203731</v>
      </c>
    </row>
    <row r="7" spans="1:12">
      <c r="A7" t="s">
        <v>23</v>
      </c>
      <c r="B7" t="s">
        <v>11</v>
      </c>
      <c r="C7">
        <v>0.186673004864046</v>
      </c>
      <c r="D7">
        <v>0.2570432867582</v>
      </c>
      <c r="E7">
        <v>0.413785164540521</v>
      </c>
      <c r="F7">
        <v>0.395751971172768</v>
      </c>
      <c r="G7">
        <v>0.497183245053002</v>
      </c>
      <c r="H7">
        <v>0.452150759835953</v>
      </c>
      <c r="I7">
        <v>0.415334499561276</v>
      </c>
      <c r="J7">
        <v>0.462873946541907</v>
      </c>
      <c r="K7">
        <v>0.559058716644709</v>
      </c>
      <c r="L7">
        <v>0.620768944224464</v>
      </c>
    </row>
    <row r="8" spans="1:12">
      <c r="A8" t="s">
        <v>20</v>
      </c>
      <c r="B8" t="s">
        <v>11</v>
      </c>
      <c r="C8">
        <v>0.0762952385142357</v>
      </c>
      <c r="D8">
        <v>0.188468712142446</v>
      </c>
      <c r="E8">
        <v>0.356537047605791</v>
      </c>
      <c r="F8">
        <v>0.524119729838099</v>
      </c>
      <c r="G8">
        <v>0.521243837375603</v>
      </c>
      <c r="H8">
        <v>0.58388524151097</v>
      </c>
      <c r="I8">
        <v>0.570001253299563</v>
      </c>
      <c r="J8">
        <v>0.63340578758532</v>
      </c>
      <c r="K8">
        <v>0.751800212103527</v>
      </c>
      <c r="L8">
        <v>0.824991223273858</v>
      </c>
    </row>
    <row r="9" spans="1:12">
      <c r="A9" t="s">
        <v>21</v>
      </c>
      <c r="B9" t="s">
        <v>11</v>
      </c>
      <c r="C9">
        <v>0.180652401250441</v>
      </c>
      <c r="D9">
        <v>0.241046407452569</v>
      </c>
      <c r="E9">
        <v>0.375202408302735</v>
      </c>
      <c r="F9">
        <v>0.445660393497316</v>
      </c>
      <c r="G9">
        <v>0.459458286541367</v>
      </c>
      <c r="H9">
        <v>0.502886458400319</v>
      </c>
      <c r="I9">
        <v>0.43892104940547</v>
      </c>
      <c r="J9">
        <v>0.5203009622808</v>
      </c>
      <c r="K9">
        <v>0.72300819361013</v>
      </c>
      <c r="L9">
        <v>0.832180899043361</v>
      </c>
    </row>
    <row r="10" spans="1:12">
      <c r="A10" t="s">
        <v>33</v>
      </c>
      <c r="B10" t="s">
        <v>31</v>
      </c>
      <c r="C10">
        <v>0.129187094645752</v>
      </c>
      <c r="D10">
        <v>0.21720461030282</v>
      </c>
      <c r="E10">
        <v>0.343463926572083</v>
      </c>
      <c r="F10">
        <v>0.315609428965815</v>
      </c>
      <c r="G10">
        <v>0.361309689191126</v>
      </c>
      <c r="H10">
        <v>0.426023447948802</v>
      </c>
      <c r="I10">
        <v>0.396270198827112</v>
      </c>
      <c r="J10">
        <v>0.571282896527614</v>
      </c>
      <c r="K10">
        <v>0.763197212012221</v>
      </c>
      <c r="L10">
        <v>0.928932879324656</v>
      </c>
    </row>
    <row r="11" spans="1:12">
      <c r="A11" t="s">
        <v>37</v>
      </c>
      <c r="B11" t="s">
        <v>31</v>
      </c>
      <c r="C11">
        <v>0.257941042690589</v>
      </c>
      <c r="D11">
        <v>0.354143974768443</v>
      </c>
      <c r="E11">
        <v>0.459095260118988</v>
      </c>
      <c r="F11">
        <v>0.414972825851101</v>
      </c>
      <c r="G11">
        <v>0.432744980135369</v>
      </c>
      <c r="H11">
        <v>0.481326425796194</v>
      </c>
      <c r="I11">
        <v>0.421538609770064</v>
      </c>
      <c r="J11">
        <v>0.513338730109268</v>
      </c>
      <c r="K11">
        <v>0.624332490673001</v>
      </c>
      <c r="L11">
        <v>0.737366792327437</v>
      </c>
    </row>
    <row r="12" spans="1:12">
      <c r="A12" t="s">
        <v>36</v>
      </c>
      <c r="B12" t="s">
        <v>31</v>
      </c>
      <c r="C12">
        <v>0.100382886782295</v>
      </c>
      <c r="D12">
        <v>0.216794005852162</v>
      </c>
      <c r="E12">
        <v>0.349602348586349</v>
      </c>
      <c r="F12">
        <v>0.401085983777556</v>
      </c>
      <c r="G12">
        <v>0.423459945633808</v>
      </c>
      <c r="H12">
        <v>0.499801014533084</v>
      </c>
      <c r="I12">
        <v>0.537283557282428</v>
      </c>
      <c r="J12">
        <v>0.627943635706978</v>
      </c>
      <c r="K12">
        <v>0.756368117426</v>
      </c>
      <c r="L12">
        <v>0.870617377177698</v>
      </c>
    </row>
    <row r="13" spans="1:12">
      <c r="A13" t="s">
        <v>166</v>
      </c>
      <c r="B13" t="s">
        <v>31</v>
      </c>
      <c r="C13">
        <v>0.403667082171755</v>
      </c>
      <c r="D13">
        <v>0.43764502168313</v>
      </c>
      <c r="E13">
        <v>0.509976410257939</v>
      </c>
      <c r="F13">
        <v>0.46938300998542</v>
      </c>
      <c r="G13">
        <v>0.303502699718194</v>
      </c>
      <c r="H13">
        <v>0.327239802108808</v>
      </c>
      <c r="I13">
        <v>0.366376129234327</v>
      </c>
      <c r="J13">
        <v>0.40942589498064</v>
      </c>
      <c r="K13">
        <v>0.483641812673552</v>
      </c>
      <c r="L13">
        <v>0.527591128611254</v>
      </c>
    </row>
    <row r="14" spans="1:12">
      <c r="A14" t="s">
        <v>35</v>
      </c>
      <c r="B14" t="s">
        <v>31</v>
      </c>
      <c r="C14">
        <v>0.321168183043374</v>
      </c>
      <c r="D14">
        <v>0.376340294898075</v>
      </c>
      <c r="E14">
        <v>0.494067810422333</v>
      </c>
      <c r="F14">
        <v>0.269747567606093</v>
      </c>
      <c r="G14">
        <v>0.329560389211487</v>
      </c>
      <c r="H14">
        <v>0.429823508819413</v>
      </c>
      <c r="I14">
        <v>0.404114458135078</v>
      </c>
      <c r="J14">
        <v>0.462911335936849</v>
      </c>
      <c r="K14">
        <v>0.553185611284447</v>
      </c>
      <c r="L14">
        <v>0.636384000661103</v>
      </c>
    </row>
    <row r="15" spans="1:12">
      <c r="A15" t="s">
        <v>38</v>
      </c>
      <c r="B15" t="s">
        <v>31</v>
      </c>
      <c r="C15">
        <v>0.236766263514911</v>
      </c>
      <c r="D15">
        <v>0.203759723855072</v>
      </c>
      <c r="E15">
        <v>0.307338155171812</v>
      </c>
      <c r="F15">
        <v>0.29650751526342</v>
      </c>
      <c r="G15">
        <v>0.339339025197272</v>
      </c>
      <c r="H15">
        <v>0.396203927760597</v>
      </c>
      <c r="I15">
        <v>0.42364584063219</v>
      </c>
      <c r="J15">
        <v>0.544727441626197</v>
      </c>
      <c r="K15">
        <v>0.716158221879475</v>
      </c>
      <c r="L15">
        <v>0.858772464698491</v>
      </c>
    </row>
    <row r="16" spans="1:12">
      <c r="A16" t="s">
        <v>39</v>
      </c>
      <c r="B16" t="s">
        <v>31</v>
      </c>
      <c r="C16">
        <v>0.178078893264874</v>
      </c>
      <c r="D16">
        <v>0.209219895866754</v>
      </c>
      <c r="E16">
        <v>0.309446792626515</v>
      </c>
      <c r="F16">
        <v>0.350479841954743</v>
      </c>
      <c r="G16">
        <v>0.405364134153913</v>
      </c>
      <c r="H16">
        <v>0.473966279305465</v>
      </c>
      <c r="I16">
        <v>0.503757982567378</v>
      </c>
      <c r="J16">
        <v>0.622203575945916</v>
      </c>
      <c r="K16">
        <v>0.784675562536214</v>
      </c>
      <c r="L16">
        <v>0.864214597240435</v>
      </c>
    </row>
    <row r="17" spans="1:12">
      <c r="A17" t="s">
        <v>30</v>
      </c>
      <c r="B17" t="s">
        <v>31</v>
      </c>
      <c r="C17">
        <v>0.324596815712708</v>
      </c>
      <c r="D17">
        <v>0.372954950206756</v>
      </c>
      <c r="E17">
        <v>0.431154181078993</v>
      </c>
      <c r="F17">
        <v>0.402131508037916</v>
      </c>
      <c r="G17">
        <v>0.2568893914273</v>
      </c>
      <c r="H17">
        <v>0.300275021681949</v>
      </c>
      <c r="I17">
        <v>0.345859307368178</v>
      </c>
      <c r="J17">
        <v>0.375485995713521</v>
      </c>
      <c r="K17">
        <v>0.430671884789142</v>
      </c>
      <c r="L17">
        <v>0.485857780081202</v>
      </c>
    </row>
    <row r="18" spans="1:12">
      <c r="A18" t="s">
        <v>32</v>
      </c>
      <c r="B18" t="s">
        <v>31</v>
      </c>
      <c r="C18">
        <v>0.223324800812371</v>
      </c>
      <c r="D18">
        <v>0.302061880431984</v>
      </c>
      <c r="E18">
        <v>0.314582023909921</v>
      </c>
      <c r="F18">
        <v>0.445103177923146</v>
      </c>
      <c r="G18">
        <v>0.176926951757159</v>
      </c>
      <c r="H18">
        <v>0.289472644574871</v>
      </c>
      <c r="I18">
        <v>0.3566489018694</v>
      </c>
      <c r="J18">
        <v>0.314078089936927</v>
      </c>
      <c r="K18">
        <v>0.271507278004453</v>
      </c>
      <c r="L18">
        <v>0.228936435742769</v>
      </c>
    </row>
    <row r="19" spans="1:12">
      <c r="A19" t="s">
        <v>47</v>
      </c>
      <c r="B19" t="s">
        <v>44</v>
      </c>
      <c r="C19">
        <v>0.460683051111424</v>
      </c>
      <c r="D19">
        <v>0.470409399961359</v>
      </c>
      <c r="E19">
        <v>0.565897835573555</v>
      </c>
      <c r="F19">
        <v>0.700643223578046</v>
      </c>
      <c r="G19">
        <v>0.630291587793743</v>
      </c>
      <c r="H19">
        <v>0.316820141462605</v>
      </c>
      <c r="I19">
        <v>0.304226758076485</v>
      </c>
      <c r="J19">
        <v>0.321321014577804</v>
      </c>
      <c r="K19">
        <v>0.348604006715771</v>
      </c>
      <c r="L19">
        <v>0.415568796799273</v>
      </c>
    </row>
    <row r="20" spans="1:12">
      <c r="A20" t="s">
        <v>46</v>
      </c>
      <c r="B20" t="s">
        <v>44</v>
      </c>
      <c r="C20">
        <v>0.179667549785062</v>
      </c>
      <c r="D20">
        <v>0.221202171804013</v>
      </c>
      <c r="E20">
        <v>0.380535025345788</v>
      </c>
      <c r="F20">
        <v>0.461285032711775</v>
      </c>
      <c r="G20">
        <v>0.408076526527263</v>
      </c>
      <c r="H20">
        <v>0.459745348584161</v>
      </c>
      <c r="I20">
        <v>0.461061441917303</v>
      </c>
      <c r="J20">
        <v>0.503537992648033</v>
      </c>
      <c r="K20">
        <v>0.623377841385583</v>
      </c>
      <c r="L20">
        <v>0.731463176082481</v>
      </c>
    </row>
    <row r="21" spans="1:12">
      <c r="A21" t="s">
        <v>49</v>
      </c>
      <c r="B21" t="s">
        <v>44</v>
      </c>
      <c r="C21">
        <v>0.282589572865322</v>
      </c>
      <c r="D21">
        <v>0.273019695742343</v>
      </c>
      <c r="E21">
        <v>0.352879175706176</v>
      </c>
      <c r="F21">
        <v>0.422186759311743</v>
      </c>
      <c r="G21">
        <v>0.455709837344148</v>
      </c>
      <c r="H21">
        <v>0.539240608389516</v>
      </c>
      <c r="I21">
        <v>0.527533429524319</v>
      </c>
      <c r="J21">
        <v>0.589749054788358</v>
      </c>
      <c r="K21">
        <v>0.659156762475434</v>
      </c>
      <c r="L21">
        <v>0.752661946562348</v>
      </c>
    </row>
    <row r="22" spans="1:12">
      <c r="A22" t="s">
        <v>43</v>
      </c>
      <c r="B22" t="s">
        <v>44</v>
      </c>
      <c r="C22">
        <v>0.195534178924877</v>
      </c>
      <c r="D22">
        <v>0.262287187880603</v>
      </c>
      <c r="E22">
        <v>0.507625139882686</v>
      </c>
      <c r="F22">
        <v>0.568289098198327</v>
      </c>
      <c r="G22">
        <v>0.320809356785725</v>
      </c>
      <c r="H22">
        <v>0.342216968180403</v>
      </c>
      <c r="I22">
        <v>0.25236608132842</v>
      </c>
      <c r="J22">
        <v>0.303836450447521</v>
      </c>
      <c r="K22">
        <v>0.369451457687774</v>
      </c>
      <c r="L22">
        <v>0.437722076293096</v>
      </c>
    </row>
    <row r="23" spans="1:12">
      <c r="A23" t="s">
        <v>45</v>
      </c>
      <c r="B23" t="s">
        <v>44</v>
      </c>
      <c r="C23">
        <v>0.091228360029824</v>
      </c>
      <c r="D23">
        <v>0.169096991913372</v>
      </c>
      <c r="E23">
        <v>0.265395140759751</v>
      </c>
      <c r="F23">
        <v>0.300963678056738</v>
      </c>
      <c r="G23">
        <v>0.240854581781769</v>
      </c>
      <c r="H23">
        <v>0.24982418963737</v>
      </c>
      <c r="I23">
        <v>0.358424016314584</v>
      </c>
      <c r="J23">
        <v>0.352108554773164</v>
      </c>
      <c r="K23">
        <v>0.427551999389194</v>
      </c>
      <c r="L23">
        <v>0.502995444005224</v>
      </c>
    </row>
    <row r="24" spans="1:12">
      <c r="A24" t="s">
        <v>48</v>
      </c>
      <c r="B24" t="s">
        <v>44</v>
      </c>
      <c r="C24">
        <v>0.137413923878127</v>
      </c>
      <c r="D24">
        <v>0.203164646028336</v>
      </c>
      <c r="E24">
        <v>0.414260981730106</v>
      </c>
      <c r="F24">
        <v>0.456737446500434</v>
      </c>
      <c r="G24">
        <v>0.45580191837163</v>
      </c>
      <c r="H24">
        <v>0.472003856104796</v>
      </c>
      <c r="I24">
        <v>0.524809205801901</v>
      </c>
      <c r="J24">
        <v>0.554900003324603</v>
      </c>
      <c r="K24">
        <v>0.648530288649086</v>
      </c>
      <c r="L24">
        <v>0.768732918764402</v>
      </c>
    </row>
    <row r="25" spans="1:12">
      <c r="A25" t="s">
        <v>54</v>
      </c>
      <c r="B25" t="s">
        <v>44</v>
      </c>
      <c r="C25">
        <v>0.0829008858051305</v>
      </c>
      <c r="D25">
        <v>0.193765485614842</v>
      </c>
      <c r="E25">
        <v>0.377682070684257</v>
      </c>
      <c r="F25">
        <v>0.428196908474021</v>
      </c>
      <c r="G25">
        <v>0.460920983514876</v>
      </c>
      <c r="H25">
        <v>0.503893679100982</v>
      </c>
      <c r="I25">
        <v>0.545906090312105</v>
      </c>
      <c r="J25">
        <v>0.645163775962392</v>
      </c>
      <c r="K25">
        <v>0.765774780983225</v>
      </c>
      <c r="L25">
        <v>0.914019777240001</v>
      </c>
    </row>
    <row r="26" spans="1:12">
      <c r="A26" t="s">
        <v>55</v>
      </c>
      <c r="B26" t="s">
        <v>44</v>
      </c>
      <c r="C26">
        <v>0.187633802181093</v>
      </c>
      <c r="D26">
        <v>0.286456479797714</v>
      </c>
      <c r="E26">
        <v>0.386660618113356</v>
      </c>
      <c r="F26">
        <v>0.445867851966134</v>
      </c>
      <c r="G26">
        <v>0.471191641538197</v>
      </c>
      <c r="H26">
        <v>0.563616403549391</v>
      </c>
      <c r="I26">
        <v>0.600275271308761</v>
      </c>
      <c r="J26">
        <v>0.626430914190987</v>
      </c>
      <c r="K26">
        <v>0.686598944855298</v>
      </c>
      <c r="L26">
        <v>0.851972955297704</v>
      </c>
    </row>
    <row r="27" spans="1:12">
      <c r="A27" t="s">
        <v>60</v>
      </c>
      <c r="B27" t="s">
        <v>58</v>
      </c>
      <c r="C27">
        <v>0.14451113259762</v>
      </c>
      <c r="D27">
        <v>0.195064813379029</v>
      </c>
      <c r="E27">
        <v>0.298674937325581</v>
      </c>
      <c r="F27">
        <v>0.327622642328798</v>
      </c>
      <c r="G27">
        <v>0.405934533657683</v>
      </c>
      <c r="H27">
        <v>0.54818593768337</v>
      </c>
      <c r="I27">
        <v>0.642024609766173</v>
      </c>
      <c r="J27">
        <v>0.700504034577649</v>
      </c>
      <c r="K27">
        <v>0.769255220337256</v>
      </c>
      <c r="L27">
        <v>0.859616681628069</v>
      </c>
    </row>
    <row r="28" spans="1:12">
      <c r="A28" t="s">
        <v>59</v>
      </c>
      <c r="B28" t="s">
        <v>58</v>
      </c>
      <c r="C28">
        <v>0.213000348223603</v>
      </c>
      <c r="D28">
        <v>0.331284822333609</v>
      </c>
      <c r="E28">
        <v>0.457761123162481</v>
      </c>
      <c r="F28">
        <v>0.480406293457811</v>
      </c>
      <c r="G28">
        <v>0.415778498947934</v>
      </c>
      <c r="H28">
        <v>0.431699323200545</v>
      </c>
      <c r="I28">
        <v>0.545833879657699</v>
      </c>
      <c r="J28">
        <v>0.65142636817857</v>
      </c>
      <c r="K28">
        <v>0.728490538201504</v>
      </c>
      <c r="L28">
        <v>0.814476237374743</v>
      </c>
    </row>
    <row r="29" spans="1:12">
      <c r="A29" t="s">
        <v>68</v>
      </c>
      <c r="B29" t="s">
        <v>58</v>
      </c>
      <c r="C29">
        <v>0.277111112056599</v>
      </c>
      <c r="D29">
        <v>0.330852926254475</v>
      </c>
      <c r="E29">
        <v>0.296262870069668</v>
      </c>
      <c r="F29">
        <v>0.21787872911092</v>
      </c>
      <c r="G29">
        <v>0.188797687079402</v>
      </c>
      <c r="H29">
        <v>0.298978212745259</v>
      </c>
      <c r="I29">
        <v>0.55597332108504</v>
      </c>
      <c r="J29">
        <v>0.531039635258058</v>
      </c>
      <c r="K29">
        <v>0.60405913189119</v>
      </c>
      <c r="L29">
        <v>0.647084758016355</v>
      </c>
    </row>
    <row r="30" spans="1:12">
      <c r="A30" t="s">
        <v>57</v>
      </c>
      <c r="B30" t="s">
        <v>58</v>
      </c>
      <c r="C30">
        <v>0.350383932714249</v>
      </c>
      <c r="D30">
        <v>0.342577973606765</v>
      </c>
      <c r="E30">
        <v>0.381520070655464</v>
      </c>
      <c r="F30">
        <v>0.458604130440138</v>
      </c>
      <c r="G30">
        <v>0.430833770213746</v>
      </c>
      <c r="H30">
        <v>0.494207043338583</v>
      </c>
      <c r="I30">
        <v>0.619265526309267</v>
      </c>
      <c r="J30">
        <v>0.5580576557761</v>
      </c>
      <c r="K30">
        <v>0.462287148431047</v>
      </c>
      <c r="L30">
        <v>0.366525408169139</v>
      </c>
    </row>
    <row r="31" spans="1:12">
      <c r="A31" t="s">
        <v>61</v>
      </c>
      <c r="B31" t="s">
        <v>58</v>
      </c>
      <c r="C31">
        <v>0.13345391404804</v>
      </c>
      <c r="D31">
        <v>0.179944699985061</v>
      </c>
      <c r="E31">
        <v>0.216173796361078</v>
      </c>
      <c r="F31">
        <v>0.248260722309292</v>
      </c>
      <c r="G31">
        <v>0.260326944431402</v>
      </c>
      <c r="H31">
        <v>0.507281921080727</v>
      </c>
      <c r="I31">
        <v>0.486065780120173</v>
      </c>
      <c r="J31">
        <v>0.605441134749577</v>
      </c>
      <c r="K31">
        <v>0.72502968042634</v>
      </c>
      <c r="L31">
        <v>0.83506950829733</v>
      </c>
    </row>
    <row r="32" spans="1:12">
      <c r="A32" t="s">
        <v>64</v>
      </c>
      <c r="B32" t="s">
        <v>58</v>
      </c>
      <c r="C32">
        <v>0.149892781227051</v>
      </c>
      <c r="D32">
        <v>0.207498431442434</v>
      </c>
      <c r="E32">
        <v>0.254174241216986</v>
      </c>
      <c r="F32">
        <v>0.344581740963244</v>
      </c>
      <c r="G32">
        <v>0.374086031198275</v>
      </c>
      <c r="H32">
        <v>0.450897387714174</v>
      </c>
      <c r="I32">
        <v>0.586844513347705</v>
      </c>
      <c r="J32">
        <v>0.700522640622996</v>
      </c>
      <c r="K32">
        <v>0.808117232228992</v>
      </c>
      <c r="L32">
        <v>0.950907848524168</v>
      </c>
    </row>
    <row r="33" spans="1:12">
      <c r="A33" t="s">
        <v>66</v>
      </c>
      <c r="B33" t="s">
        <v>58</v>
      </c>
      <c r="C33">
        <v>0.0957969210021975</v>
      </c>
      <c r="D33">
        <v>0.152354386313622</v>
      </c>
      <c r="E33">
        <v>0.250451978594791</v>
      </c>
      <c r="F33">
        <v>0.325659065922825</v>
      </c>
      <c r="G33">
        <v>0.288703664951264</v>
      </c>
      <c r="H33">
        <v>0.356599784343877</v>
      </c>
      <c r="I33">
        <v>0.456187301369804</v>
      </c>
      <c r="J33">
        <v>0.757722046032811</v>
      </c>
      <c r="K33">
        <v>0.865926097950198</v>
      </c>
      <c r="L33">
        <v>0.965232226957196</v>
      </c>
    </row>
    <row r="34" spans="1:12">
      <c r="A34" t="s">
        <v>107</v>
      </c>
      <c r="B34" t="s">
        <v>96</v>
      </c>
      <c r="C34">
        <v>0.377647036800717</v>
      </c>
      <c r="D34">
        <v>0.40180266748355</v>
      </c>
      <c r="E34">
        <v>0.48709276370252</v>
      </c>
      <c r="F34">
        <v>0.523243756224762</v>
      </c>
      <c r="G34">
        <v>0.537483936439131</v>
      </c>
      <c r="H34">
        <v>0.592304528769567</v>
      </c>
      <c r="I34">
        <v>0.589366164954216</v>
      </c>
      <c r="J34">
        <v>0.640223373780603</v>
      </c>
      <c r="K34">
        <v>0.710177717254543</v>
      </c>
      <c r="L34">
        <v>0.388041277024113</v>
      </c>
    </row>
    <row r="35" spans="1:12">
      <c r="A35" t="s">
        <v>95</v>
      </c>
      <c r="B35" t="s">
        <v>96</v>
      </c>
      <c r="C35">
        <v>0.218246559660298</v>
      </c>
      <c r="D35">
        <v>0.249051164959407</v>
      </c>
      <c r="E35">
        <v>0.432200050970168</v>
      </c>
      <c r="F35">
        <v>0.427311775091392</v>
      </c>
      <c r="G35">
        <v>0.392254123865137</v>
      </c>
      <c r="H35">
        <v>0.454135566228526</v>
      </c>
      <c r="I35">
        <v>0.519483912073725</v>
      </c>
      <c r="J35">
        <v>0.566889597437592</v>
      </c>
      <c r="K35">
        <v>0.608800180590549</v>
      </c>
      <c r="L35">
        <v>0.643884160001676</v>
      </c>
    </row>
    <row r="36" spans="1:12">
      <c r="A36" t="s">
        <v>97</v>
      </c>
      <c r="B36" t="s">
        <v>96</v>
      </c>
      <c r="C36">
        <v>0.124195674807756</v>
      </c>
      <c r="D36">
        <v>0.408066738982677</v>
      </c>
      <c r="E36">
        <v>0.421807380702105</v>
      </c>
      <c r="F36">
        <v>0.473526118324329</v>
      </c>
      <c r="G36">
        <v>0.496296209860378</v>
      </c>
      <c r="H36">
        <v>0.539738620730609</v>
      </c>
      <c r="I36">
        <v>0.69575833828675</v>
      </c>
      <c r="J36">
        <v>0.714386509609183</v>
      </c>
      <c r="K36">
        <v>0.682816657047262</v>
      </c>
      <c r="L36">
        <v>0.706616345022396</v>
      </c>
    </row>
    <row r="37" spans="1:12">
      <c r="A37" t="s">
        <v>99</v>
      </c>
      <c r="B37" t="s">
        <v>96</v>
      </c>
      <c r="C37">
        <v>0.331127789515587</v>
      </c>
      <c r="D37">
        <v>0.420832806218477</v>
      </c>
      <c r="E37">
        <v>0.509046055557061</v>
      </c>
      <c r="F37">
        <v>0.433542300807392</v>
      </c>
      <c r="G37">
        <v>0.458793909638398</v>
      </c>
      <c r="H37">
        <v>0.60599144831954</v>
      </c>
      <c r="I37">
        <v>0.62484798603751</v>
      </c>
      <c r="J37">
        <v>0.740601275437756</v>
      </c>
      <c r="K37">
        <v>0.815334539155907</v>
      </c>
      <c r="L37">
        <v>0.329306695704458</v>
      </c>
    </row>
    <row r="38" spans="1:12">
      <c r="A38" t="s">
        <v>100</v>
      </c>
      <c r="B38" t="s">
        <v>96</v>
      </c>
      <c r="C38">
        <v>0.348566148933485</v>
      </c>
      <c r="D38">
        <v>0.359754703974716</v>
      </c>
      <c r="E38">
        <v>0.470012640482204</v>
      </c>
      <c r="F38">
        <v>0.419673930187521</v>
      </c>
      <c r="G38">
        <v>0.478096643714814</v>
      </c>
      <c r="H38">
        <v>0.56387219222396</v>
      </c>
      <c r="I38">
        <v>0.648248012097675</v>
      </c>
      <c r="J38">
        <v>0.683831646401333</v>
      </c>
      <c r="K38">
        <v>0.736161447305307</v>
      </c>
      <c r="L38">
        <v>0.37617568665523</v>
      </c>
    </row>
    <row r="39" spans="1:12">
      <c r="A39" t="s">
        <v>98</v>
      </c>
      <c r="B39" t="s">
        <v>96</v>
      </c>
      <c r="C39">
        <v>0.319248684523355</v>
      </c>
      <c r="D39">
        <v>0.357900406914033</v>
      </c>
      <c r="E39">
        <v>0.447885371348889</v>
      </c>
      <c r="F39">
        <v>0.353557771322225</v>
      </c>
      <c r="G39">
        <v>0.280936928592514</v>
      </c>
      <c r="H39">
        <v>0.353992168875772</v>
      </c>
      <c r="I39">
        <v>0.460244726567634</v>
      </c>
      <c r="J39">
        <v>0.553311710769955</v>
      </c>
      <c r="K39">
        <v>0.607590302634092</v>
      </c>
      <c r="L39">
        <v>0.706311508164323</v>
      </c>
    </row>
    <row r="40" spans="1:12">
      <c r="A40" t="s">
        <v>103</v>
      </c>
      <c r="B40" t="s">
        <v>96</v>
      </c>
      <c r="C40">
        <v>0.212275793021575</v>
      </c>
      <c r="D40">
        <v>0.324429809690713</v>
      </c>
      <c r="E40">
        <v>0.419571408896585</v>
      </c>
      <c r="F40">
        <v>0.411442020520296</v>
      </c>
      <c r="G40">
        <v>0.460575413288294</v>
      </c>
      <c r="H40">
        <v>0.627493291287492</v>
      </c>
      <c r="I40">
        <v>0.748770178387918</v>
      </c>
      <c r="J40">
        <v>0.768933360553828</v>
      </c>
      <c r="K40">
        <v>0.888128957587902</v>
      </c>
      <c r="L40">
        <v>0.445457253942633</v>
      </c>
    </row>
    <row r="41" spans="1:12">
      <c r="A41" t="s">
        <v>104</v>
      </c>
      <c r="B41" t="s">
        <v>96</v>
      </c>
      <c r="C41">
        <v>0.105316354182141</v>
      </c>
      <c r="D41">
        <v>0.132901562034679</v>
      </c>
      <c r="E41">
        <v>0.240917834110805</v>
      </c>
      <c r="F41">
        <v>0.256095920162174</v>
      </c>
      <c r="G41">
        <v>0.33091395620775</v>
      </c>
      <c r="H41">
        <v>0.493716558476708</v>
      </c>
      <c r="I41">
        <v>0.630273136617905</v>
      </c>
      <c r="J41">
        <v>0.635665170776362</v>
      </c>
      <c r="K41">
        <v>0.695677162586721</v>
      </c>
      <c r="L41">
        <v>0.260118812604658</v>
      </c>
    </row>
    <row r="42" spans="1:12">
      <c r="A42" t="s">
        <v>102</v>
      </c>
      <c r="B42" t="s">
        <v>96</v>
      </c>
      <c r="C42">
        <v>0.463476544369102</v>
      </c>
      <c r="D42">
        <v>0.13385790061262</v>
      </c>
      <c r="E42">
        <v>0.179215268814773</v>
      </c>
      <c r="F42">
        <v>0.147350231712089</v>
      </c>
      <c r="G42">
        <v>0.119629755921603</v>
      </c>
      <c r="H42">
        <v>0.237716835328065</v>
      </c>
      <c r="I42">
        <v>0.296220411955415</v>
      </c>
      <c r="J42">
        <v>0.252535159136294</v>
      </c>
      <c r="K42">
        <v>0.247508532231631</v>
      </c>
      <c r="L42">
        <v>0.135962193500606</v>
      </c>
    </row>
    <row r="43" spans="1:12">
      <c r="A43" t="s">
        <v>101</v>
      </c>
      <c r="B43" t="s">
        <v>96</v>
      </c>
      <c r="C43">
        <v>0.251388630847379</v>
      </c>
      <c r="D43">
        <v>0.206795573499006</v>
      </c>
      <c r="E43">
        <v>0.201217361824168</v>
      </c>
      <c r="F43">
        <v>0.222018659306701</v>
      </c>
      <c r="G43">
        <v>0.206288617487495</v>
      </c>
      <c r="H43">
        <v>0.498843803801262</v>
      </c>
      <c r="I43">
        <v>0.721054716427444</v>
      </c>
      <c r="J43">
        <v>0.400382029173368</v>
      </c>
      <c r="K43">
        <v>0.417318189841599</v>
      </c>
      <c r="L43">
        <v>0.0929780628674707</v>
      </c>
    </row>
    <row r="44" spans="1:12">
      <c r="A44" t="s">
        <v>106</v>
      </c>
      <c r="B44" t="s">
        <v>96</v>
      </c>
      <c r="C44">
        <v>0.372531813213951</v>
      </c>
      <c r="D44">
        <v>0.0908520853238109</v>
      </c>
      <c r="E44">
        <v>0.061794112590664</v>
      </c>
      <c r="F44">
        <v>0.131165282190037</v>
      </c>
      <c r="G44">
        <v>0.12986975832506</v>
      </c>
      <c r="H44">
        <v>0.287863493014655</v>
      </c>
      <c r="I44">
        <v>0.310159852406316</v>
      </c>
      <c r="J44">
        <v>0.244550266549366</v>
      </c>
      <c r="K44">
        <v>0.282032225202008</v>
      </c>
      <c r="L44">
        <v>0.289544844547851</v>
      </c>
    </row>
    <row r="45" spans="1:12">
      <c r="A45" t="s">
        <v>105</v>
      </c>
      <c r="B45" t="s">
        <v>96</v>
      </c>
      <c r="C45">
        <v>0.0972559987425789</v>
      </c>
      <c r="D45">
        <v>0.377228088255034</v>
      </c>
      <c r="E45">
        <v>0.300284555341137</v>
      </c>
      <c r="F45">
        <v>0.305164620523045</v>
      </c>
      <c r="G45">
        <v>0.404814944124919</v>
      </c>
      <c r="H45">
        <v>0.577854130714377</v>
      </c>
      <c r="I45">
        <v>0.290655686349636</v>
      </c>
      <c r="J45">
        <v>0.45933240513985</v>
      </c>
      <c r="K45">
        <v>0.583478242323867</v>
      </c>
      <c r="L45">
        <v>0.395251134137198</v>
      </c>
    </row>
    <row r="46" spans="1:12">
      <c r="A46" t="s">
        <v>69</v>
      </c>
      <c r="B46" t="s">
        <v>70</v>
      </c>
      <c r="C46">
        <v>0.289556700622205</v>
      </c>
      <c r="D46">
        <v>0.310580813690875</v>
      </c>
      <c r="E46">
        <v>0.450413297930809</v>
      </c>
      <c r="F46">
        <v>0.468039925000343</v>
      </c>
      <c r="G46">
        <v>0.284396593751642</v>
      </c>
      <c r="H46">
        <v>0.360880031640642</v>
      </c>
      <c r="I46">
        <v>0.365275028845193</v>
      </c>
      <c r="J46">
        <v>0.463775901690096</v>
      </c>
      <c r="K46">
        <v>0.547259198069417</v>
      </c>
      <c r="L46">
        <v>0.520065875811214</v>
      </c>
    </row>
    <row r="47" spans="1:12">
      <c r="A47" t="s">
        <v>74</v>
      </c>
      <c r="B47" t="s">
        <v>70</v>
      </c>
      <c r="C47">
        <v>0.133461013017002</v>
      </c>
      <c r="D47">
        <v>0.192749073512618</v>
      </c>
      <c r="E47">
        <v>0.349875324751044</v>
      </c>
      <c r="F47">
        <v>0.221398902833103</v>
      </c>
      <c r="G47">
        <v>0.375731421509104</v>
      </c>
      <c r="H47">
        <v>0.570023062254117</v>
      </c>
      <c r="I47">
        <v>0.566670323248248</v>
      </c>
      <c r="J47">
        <v>0.644770484885612</v>
      </c>
      <c r="K47">
        <v>0.684159085728516</v>
      </c>
      <c r="L47">
        <v>0.853249377298676</v>
      </c>
    </row>
    <row r="48" spans="1:12">
      <c r="A48" t="s">
        <v>73</v>
      </c>
      <c r="B48" t="s">
        <v>70</v>
      </c>
      <c r="C48">
        <v>0.199544343526376</v>
      </c>
      <c r="D48">
        <v>0.212869061568242</v>
      </c>
      <c r="E48">
        <v>0.397762932814113</v>
      </c>
      <c r="F48">
        <v>0.327237016507933</v>
      </c>
      <c r="G48">
        <v>0.424265224620423</v>
      </c>
      <c r="H48">
        <v>0.445570184462957</v>
      </c>
      <c r="I48">
        <v>0.582511655230933</v>
      </c>
      <c r="J48">
        <v>0.626933761041492</v>
      </c>
      <c r="K48">
        <v>0.687510740064281</v>
      </c>
      <c r="L48">
        <v>0.766972993884246</v>
      </c>
    </row>
    <row r="49" spans="1:12">
      <c r="A49" t="s">
        <v>72</v>
      </c>
      <c r="B49" t="s">
        <v>70</v>
      </c>
      <c r="C49">
        <v>0.299977508692602</v>
      </c>
      <c r="D49">
        <v>0.308893457042411</v>
      </c>
      <c r="E49">
        <v>0.471800921211747</v>
      </c>
      <c r="F49">
        <v>0.42058595201467</v>
      </c>
      <c r="G49">
        <v>0.379474152533765</v>
      </c>
      <c r="H49">
        <v>0.431807651769139</v>
      </c>
      <c r="I49">
        <v>0.486990167331103</v>
      </c>
      <c r="J49">
        <v>0.526114355039221</v>
      </c>
      <c r="K49">
        <v>0.627852856628108</v>
      </c>
      <c r="L49">
        <v>0.73976286211589</v>
      </c>
    </row>
    <row r="50" spans="1:12">
      <c r="A50" t="s">
        <v>71</v>
      </c>
      <c r="B50" t="s">
        <v>70</v>
      </c>
      <c r="C50">
        <v>0.161837179335909</v>
      </c>
      <c r="D50">
        <v>0.236565802394404</v>
      </c>
      <c r="E50">
        <v>0.403377010798366</v>
      </c>
      <c r="F50">
        <v>0.398873035529659</v>
      </c>
      <c r="G50">
        <v>0.407475887574995</v>
      </c>
      <c r="H50">
        <v>0.45794539480313</v>
      </c>
      <c r="I50">
        <v>0.531932130157959</v>
      </c>
      <c r="J50">
        <v>0.644307508648558</v>
      </c>
      <c r="K50">
        <v>0.768951364554637</v>
      </c>
      <c r="L50">
        <v>0.896176872446146</v>
      </c>
    </row>
    <row r="51" spans="1:12">
      <c r="A51" t="s">
        <v>75</v>
      </c>
      <c r="B51" t="s">
        <v>70</v>
      </c>
      <c r="C51">
        <v>0.267761911374888</v>
      </c>
      <c r="D51">
        <v>0.27840416149487</v>
      </c>
      <c r="E51">
        <v>0.41238336971705</v>
      </c>
      <c r="F51">
        <v>0.427457897790144</v>
      </c>
      <c r="G51">
        <v>0.385000649450904</v>
      </c>
      <c r="H51">
        <v>0.495352274022976</v>
      </c>
      <c r="I51">
        <v>0.639986678287298</v>
      </c>
      <c r="J51">
        <v>0.640015379299731</v>
      </c>
      <c r="K51">
        <v>0.698983469501705</v>
      </c>
      <c r="L51">
        <v>0.790131108192746</v>
      </c>
    </row>
    <row r="52" spans="1:12">
      <c r="A52" t="s">
        <v>76</v>
      </c>
      <c r="B52" t="s">
        <v>70</v>
      </c>
      <c r="C52">
        <v>0.173978295488422</v>
      </c>
      <c r="D52">
        <v>0.220130248406673</v>
      </c>
      <c r="E52">
        <v>0.452741207293669</v>
      </c>
      <c r="F52">
        <v>0.410249105980748</v>
      </c>
      <c r="G52">
        <v>0.425986838288475</v>
      </c>
      <c r="H52">
        <v>0.61923934747142</v>
      </c>
      <c r="I52">
        <v>0.712352737808497</v>
      </c>
      <c r="J52">
        <v>0.768619119150094</v>
      </c>
      <c r="K52">
        <v>0.779541809419496</v>
      </c>
      <c r="L52">
        <v>0.735608524630859</v>
      </c>
    </row>
    <row r="53" spans="1:12">
      <c r="A53" t="s">
        <v>77</v>
      </c>
      <c r="B53" t="s">
        <v>70</v>
      </c>
      <c r="C53">
        <v>0.158968799609242</v>
      </c>
      <c r="D53">
        <v>0.209947448555787</v>
      </c>
      <c r="E53">
        <v>0.355718923417458</v>
      </c>
      <c r="F53">
        <v>0.431941098572254</v>
      </c>
      <c r="G53">
        <v>0.379421355026486</v>
      </c>
      <c r="H53">
        <v>0.485234355001444</v>
      </c>
      <c r="I53">
        <v>0.56819355661112</v>
      </c>
      <c r="J53">
        <v>0.647300862701586</v>
      </c>
      <c r="K53">
        <v>0.70080419067342</v>
      </c>
      <c r="L53">
        <v>0.763260580861006</v>
      </c>
    </row>
    <row r="54" spans="1:12">
      <c r="A54" t="s">
        <v>79</v>
      </c>
      <c r="B54" t="s">
        <v>70</v>
      </c>
      <c r="C54">
        <v>0.163188209485649</v>
      </c>
      <c r="D54">
        <v>0.203698560956403</v>
      </c>
      <c r="E54">
        <v>0.303782687084147</v>
      </c>
      <c r="F54">
        <v>0.299125720401379</v>
      </c>
      <c r="G54">
        <v>0.258512628360748</v>
      </c>
      <c r="H54">
        <v>0.337464000093573</v>
      </c>
      <c r="I54">
        <v>0.411100023671731</v>
      </c>
      <c r="J54">
        <v>0.562939913723842</v>
      </c>
      <c r="K54">
        <v>0.753000459537841</v>
      </c>
      <c r="L54">
        <v>0.912542861796582</v>
      </c>
    </row>
    <row r="55" spans="1:12">
      <c r="A55" t="s">
        <v>78</v>
      </c>
      <c r="B55" t="s">
        <v>70</v>
      </c>
      <c r="C55">
        <v>0.260827846849284</v>
      </c>
      <c r="D55">
        <v>0.247298190063286</v>
      </c>
      <c r="E55">
        <v>0.334927919374648</v>
      </c>
      <c r="F55">
        <v>0.363926540927736</v>
      </c>
      <c r="G55">
        <v>0.391018287227493</v>
      </c>
      <c r="H55">
        <v>0.509485057406222</v>
      </c>
      <c r="I55">
        <v>0.592378946900992</v>
      </c>
      <c r="J55">
        <v>0.615891908231312</v>
      </c>
      <c r="K55">
        <v>0.726521047335369</v>
      </c>
      <c r="L55">
        <v>0.78060831335556</v>
      </c>
    </row>
    <row r="56" spans="1:12">
      <c r="A56" t="s">
        <v>82</v>
      </c>
      <c r="B56" t="s">
        <v>70</v>
      </c>
      <c r="C56">
        <v>0.194795376423615</v>
      </c>
      <c r="D56">
        <v>0.210140938711287</v>
      </c>
      <c r="E56">
        <v>0.40817028555109</v>
      </c>
      <c r="F56">
        <v>0.363536984459433</v>
      </c>
      <c r="G56">
        <v>0.351318013313251</v>
      </c>
      <c r="H56">
        <v>0.348149834737621</v>
      </c>
      <c r="I56">
        <v>0.54490080105855</v>
      </c>
      <c r="J56">
        <v>0.536227046564107</v>
      </c>
      <c r="K56">
        <v>0.599135893890009</v>
      </c>
      <c r="L56">
        <v>0.646058641887964</v>
      </c>
    </row>
    <row r="57" spans="1:12">
      <c r="A57" t="s">
        <v>81</v>
      </c>
      <c r="B57" t="s">
        <v>70</v>
      </c>
      <c r="C57">
        <v>0.297915254185427</v>
      </c>
      <c r="D57">
        <v>0.437447818822557</v>
      </c>
      <c r="E57">
        <v>0.544408046974853</v>
      </c>
      <c r="F57">
        <v>0.70496593718007</v>
      </c>
      <c r="G57">
        <v>0.638134665977637</v>
      </c>
      <c r="H57">
        <v>0.368756833700211</v>
      </c>
      <c r="I57">
        <v>0.55745671456625</v>
      </c>
      <c r="J57">
        <v>0.430798588470261</v>
      </c>
      <c r="K57">
        <v>0.439957073641868</v>
      </c>
      <c r="L57">
        <v>0.440800269713621</v>
      </c>
    </row>
    <row r="58" spans="1:12">
      <c r="A58" t="s">
        <v>80</v>
      </c>
      <c r="B58" t="s">
        <v>70</v>
      </c>
      <c r="C58">
        <v>0.244928144699331</v>
      </c>
      <c r="D58">
        <v>0.268887971092724</v>
      </c>
      <c r="E58">
        <v>0.270798808528826</v>
      </c>
      <c r="F58">
        <v>0.291791605029512</v>
      </c>
      <c r="G58">
        <v>0.0709795954127832</v>
      </c>
      <c r="H58">
        <v>0.233838546703574</v>
      </c>
      <c r="I58">
        <v>0.384574575279142</v>
      </c>
      <c r="J58">
        <v>0.518128671481513</v>
      </c>
      <c r="K58">
        <v>0.624899893308267</v>
      </c>
      <c r="L58">
        <v>0.726972364615895</v>
      </c>
    </row>
    <row r="59" spans="1:12">
      <c r="A59" t="s">
        <v>29</v>
      </c>
      <c r="B59" t="s">
        <v>26</v>
      </c>
      <c r="C59">
        <v>0.0772456428716406</v>
      </c>
      <c r="D59">
        <v>0.138100872421685</v>
      </c>
      <c r="E59">
        <v>0.288852552940093</v>
      </c>
      <c r="F59">
        <v>0.307709789198644</v>
      </c>
      <c r="G59">
        <v>0.382118134712682</v>
      </c>
      <c r="H59">
        <v>0.428363839761726</v>
      </c>
      <c r="I59">
        <v>0.553531498683194</v>
      </c>
      <c r="J59">
        <v>0.653535391679636</v>
      </c>
      <c r="K59">
        <v>0.755692562727306</v>
      </c>
      <c r="L59">
        <v>0.891085567316404</v>
      </c>
    </row>
    <row r="60" spans="1:12">
      <c r="A60" t="s">
        <v>28</v>
      </c>
      <c r="B60" t="s">
        <v>26</v>
      </c>
      <c r="C60">
        <v>0.306967554259856</v>
      </c>
      <c r="D60">
        <v>0.378272268297511</v>
      </c>
      <c r="E60">
        <v>0.51966970135166</v>
      </c>
      <c r="F60">
        <v>0.501668691534186</v>
      </c>
      <c r="G60">
        <v>0.401552617310272</v>
      </c>
      <c r="H60">
        <v>0.320654689015797</v>
      </c>
      <c r="I60">
        <v>0.307490835536147</v>
      </c>
      <c r="J60">
        <v>0.430830568974358</v>
      </c>
      <c r="K60">
        <v>0.53222573399782</v>
      </c>
      <c r="L60">
        <v>0.637042269884868</v>
      </c>
    </row>
    <row r="61" spans="1:12">
      <c r="A61" t="s">
        <v>25</v>
      </c>
      <c r="B61" t="s">
        <v>26</v>
      </c>
      <c r="C61">
        <v>0.22840853863699</v>
      </c>
      <c r="D61">
        <v>0.324875631842595</v>
      </c>
      <c r="E61">
        <v>0.428263390460569</v>
      </c>
      <c r="F61">
        <v>0.467086639829799</v>
      </c>
      <c r="G61">
        <v>0.385836316540944</v>
      </c>
      <c r="H61">
        <v>0.405986991147654</v>
      </c>
      <c r="I61">
        <v>0.437690564909945</v>
      </c>
      <c r="J61">
        <v>0.48833866726281</v>
      </c>
      <c r="K61">
        <v>0.554499450667965</v>
      </c>
      <c r="L61">
        <v>0.61297506157248</v>
      </c>
    </row>
    <row r="62" spans="1:12">
      <c r="A62" t="s">
        <v>27</v>
      </c>
      <c r="B62" t="s">
        <v>26</v>
      </c>
      <c r="C62">
        <v>0.293383553006714</v>
      </c>
      <c r="D62">
        <v>0.528287558786302</v>
      </c>
      <c r="E62">
        <v>0.53014642400876</v>
      </c>
      <c r="F62">
        <v>0.480004743955382</v>
      </c>
      <c r="G62">
        <v>0.274343780391223</v>
      </c>
      <c r="H62">
        <v>0.297267645214402</v>
      </c>
      <c r="I62">
        <v>0.379949904022639</v>
      </c>
      <c r="J62">
        <v>0.326103901948903</v>
      </c>
      <c r="K62">
        <v>0.35705683414127</v>
      </c>
      <c r="L62">
        <v>0.373413658677356</v>
      </c>
    </row>
    <row r="63" spans="1:12">
      <c r="A63" t="s">
        <v>65</v>
      </c>
      <c r="B63" t="s">
        <v>58</v>
      </c>
      <c r="C63">
        <v>0.181433443113372</v>
      </c>
      <c r="D63">
        <v>0.239196546317036</v>
      </c>
      <c r="E63">
        <v>0.339836676064073</v>
      </c>
      <c r="F63">
        <v>0.370814820973495</v>
      </c>
      <c r="G63">
        <v>0.399730357969903</v>
      </c>
      <c r="H63">
        <v>0.456683160020732</v>
      </c>
      <c r="I63">
        <v>0.576347737961247</v>
      </c>
      <c r="J63">
        <v>0.644387946783162</v>
      </c>
      <c r="K63">
        <v>0.72217442825371</v>
      </c>
      <c r="L63">
        <v>0.824415807032347</v>
      </c>
    </row>
    <row r="64" spans="1:12">
      <c r="A64" t="s">
        <v>63</v>
      </c>
      <c r="B64" t="s">
        <v>58</v>
      </c>
      <c r="C64">
        <v>0.0750282578049545</v>
      </c>
      <c r="D64">
        <v>0.117074514928885</v>
      </c>
      <c r="E64">
        <v>0.191837768834821</v>
      </c>
      <c r="F64">
        <v>0.206606815143189</v>
      </c>
      <c r="G64">
        <v>0.259358038357898</v>
      </c>
      <c r="H64">
        <v>0.324339918531729</v>
      </c>
      <c r="I64">
        <v>0.552691213247292</v>
      </c>
      <c r="J64">
        <v>0.696157249548797</v>
      </c>
      <c r="K64">
        <v>0.830822108977336</v>
      </c>
      <c r="L64">
        <v>0.966233012173654</v>
      </c>
    </row>
    <row r="65" spans="1:12">
      <c r="A65" t="s">
        <v>67</v>
      </c>
      <c r="B65" t="s">
        <v>58</v>
      </c>
      <c r="C65">
        <v>0.21765720576837</v>
      </c>
      <c r="D65">
        <v>0.275817632119553</v>
      </c>
      <c r="E65">
        <v>0.344091314820806</v>
      </c>
      <c r="F65">
        <v>0.426651420322303</v>
      </c>
      <c r="G65">
        <v>0.459699008424991</v>
      </c>
      <c r="H65">
        <v>0.498067759202317</v>
      </c>
      <c r="I65">
        <v>0.59564632622417</v>
      </c>
      <c r="J65">
        <v>0.661146930692924</v>
      </c>
      <c r="K65">
        <v>0.732480783571161</v>
      </c>
      <c r="L65">
        <v>0.793712490336665</v>
      </c>
    </row>
    <row r="66" spans="1:12">
      <c r="A66" s="77" t="s">
        <v>62</v>
      </c>
      <c r="B66" s="77" t="s">
        <v>58</v>
      </c>
      <c r="C66" s="77">
        <v>0.259864078671305</v>
      </c>
      <c r="D66" s="77">
        <v>0.231075224320226</v>
      </c>
      <c r="E66" s="77">
        <v>0.248724529766935</v>
      </c>
      <c r="F66" s="77">
        <v>0.345808513503414</v>
      </c>
      <c r="G66" s="77">
        <v>0.371962774490193</v>
      </c>
      <c r="H66" s="77">
        <v>0.400190432267903</v>
      </c>
      <c r="I66" s="77">
        <v>0.555343605373524</v>
      </c>
      <c r="J66" s="77">
        <v>0.58732687241448</v>
      </c>
      <c r="K66" s="77">
        <v>0.685774982904813</v>
      </c>
      <c r="L66" s="77">
        <v>0.747579026581885</v>
      </c>
    </row>
    <row r="67" spans="1:12">
      <c r="A67" t="s">
        <v>52</v>
      </c>
      <c r="B67" t="s">
        <v>44</v>
      </c>
      <c r="C67">
        <v>0.24140567236294</v>
      </c>
      <c r="D67">
        <v>0.301998487415019</v>
      </c>
      <c r="E67">
        <v>0.274492154285264</v>
      </c>
      <c r="F67">
        <v>0.298039904886087</v>
      </c>
      <c r="G67">
        <v>0.366630550891366</v>
      </c>
      <c r="H67">
        <v>0.469662718533299</v>
      </c>
      <c r="I67">
        <v>0.398316353512104</v>
      </c>
      <c r="J67">
        <v>0.463517128340801</v>
      </c>
      <c r="K67">
        <v>0.592440117864019</v>
      </c>
      <c r="L67">
        <v>0.766189504546256</v>
      </c>
    </row>
    <row r="68" spans="1:12">
      <c r="A68" t="s">
        <v>51</v>
      </c>
      <c r="B68" t="s">
        <v>44</v>
      </c>
      <c r="C68">
        <v>0.141698488966482</v>
      </c>
      <c r="D68">
        <v>0.122421262752858</v>
      </c>
      <c r="E68">
        <v>0.339062343706357</v>
      </c>
      <c r="F68">
        <v>0.350743756970511</v>
      </c>
      <c r="G68">
        <v>0.329439260068026</v>
      </c>
      <c r="H68">
        <v>0.437382424003767</v>
      </c>
      <c r="I68">
        <v>0.474712039283979</v>
      </c>
      <c r="J68">
        <v>0.584067675527848</v>
      </c>
      <c r="K68">
        <v>0.717935908389294</v>
      </c>
      <c r="L68">
        <v>0.876894537616855</v>
      </c>
    </row>
    <row r="69" spans="1:12">
      <c r="A69" t="s">
        <v>50</v>
      </c>
      <c r="B69" t="s">
        <v>44</v>
      </c>
      <c r="C69">
        <v>0.281061144847987</v>
      </c>
      <c r="D69">
        <v>0.226113925460781</v>
      </c>
      <c r="E69">
        <v>0.282213463159258</v>
      </c>
      <c r="F69">
        <v>0.340560127192484</v>
      </c>
      <c r="G69">
        <v>0.278353132091617</v>
      </c>
      <c r="H69">
        <v>0.366261389458866</v>
      </c>
      <c r="I69">
        <v>0.454275147485519</v>
      </c>
      <c r="J69">
        <v>0.519042760837209</v>
      </c>
      <c r="K69">
        <v>0.647042038851471</v>
      </c>
      <c r="L69">
        <v>0.735637351194622</v>
      </c>
    </row>
    <row r="70" spans="1:12">
      <c r="A70" t="s">
        <v>56</v>
      </c>
      <c r="B70" t="s">
        <v>44</v>
      </c>
      <c r="C70">
        <v>0.0729027268571229</v>
      </c>
      <c r="D70">
        <v>0.204666298898229</v>
      </c>
      <c r="E70">
        <v>0.38883737148782</v>
      </c>
      <c r="F70">
        <v>0.430445563154787</v>
      </c>
      <c r="G70">
        <v>0.466903445767897</v>
      </c>
      <c r="H70">
        <v>0.59511556409416</v>
      </c>
      <c r="I70">
        <v>0.641079664995904</v>
      </c>
      <c r="J70">
        <v>0.747734687616997</v>
      </c>
      <c r="K70">
        <v>0.835244069938245</v>
      </c>
      <c r="L70">
        <v>0.962513255700092</v>
      </c>
    </row>
    <row r="71" spans="1:12">
      <c r="A71" t="s">
        <v>53</v>
      </c>
      <c r="B71" t="s">
        <v>44</v>
      </c>
      <c r="C71">
        <v>0.120248349737802</v>
      </c>
      <c r="D71">
        <v>0.19242587388876</v>
      </c>
      <c r="E71">
        <v>0.25598940984763</v>
      </c>
      <c r="F71">
        <v>0.335192645639192</v>
      </c>
      <c r="G71">
        <v>0.431605634359093</v>
      </c>
      <c r="H71">
        <v>0.563582183399603</v>
      </c>
      <c r="I71">
        <v>0.62047785219312</v>
      </c>
      <c r="J71">
        <v>0.674499394653775</v>
      </c>
      <c r="K71">
        <v>0.789771929559811</v>
      </c>
      <c r="L71">
        <v>0.889222097117689</v>
      </c>
    </row>
    <row r="72" spans="1:12">
      <c r="A72" t="s">
        <v>40</v>
      </c>
      <c r="B72" t="s">
        <v>31</v>
      </c>
      <c r="C72">
        <v>0.122421400021366</v>
      </c>
      <c r="D72">
        <v>0.179518422751216</v>
      </c>
      <c r="E72">
        <v>0.378219299143753</v>
      </c>
      <c r="F72">
        <v>0.38978185463952</v>
      </c>
      <c r="G72">
        <v>0.40342320759575</v>
      </c>
      <c r="H72">
        <v>0.498706566425683</v>
      </c>
      <c r="I72">
        <v>0.472285821557615</v>
      </c>
      <c r="J72">
        <v>0.640289330341363</v>
      </c>
      <c r="K72">
        <v>0.777450568214913</v>
      </c>
      <c r="L72">
        <v>0.954615686927087</v>
      </c>
    </row>
    <row r="73" spans="1:12">
      <c r="A73" t="s">
        <v>41</v>
      </c>
      <c r="B73" t="s">
        <v>31</v>
      </c>
      <c r="C73">
        <v>0.250242441422139</v>
      </c>
      <c r="D73">
        <v>0.273119597129446</v>
      </c>
      <c r="E73">
        <v>0.371184134265392</v>
      </c>
      <c r="F73">
        <v>0.391854499536352</v>
      </c>
      <c r="G73">
        <v>0.409850186030562</v>
      </c>
      <c r="H73">
        <v>0.504450302060116</v>
      </c>
      <c r="I73">
        <v>0.515252756514152</v>
      </c>
      <c r="J73">
        <v>0.526101076693755</v>
      </c>
      <c r="K73">
        <v>0.647044999568275</v>
      </c>
      <c r="L73">
        <v>0.7189890147632</v>
      </c>
    </row>
    <row r="74" spans="1:12">
      <c r="A74" t="s">
        <v>42</v>
      </c>
      <c r="B74" t="s">
        <v>31</v>
      </c>
      <c r="C74">
        <v>0.118565591108406</v>
      </c>
      <c r="D74">
        <v>0.219222323967676</v>
      </c>
      <c r="E74">
        <v>0.246504975851722</v>
      </c>
      <c r="F74">
        <v>0.431023619319822</v>
      </c>
      <c r="G74">
        <v>0.385047513977795</v>
      </c>
      <c r="H74">
        <v>0.422393834718821</v>
      </c>
      <c r="I74">
        <v>0.526266566435766</v>
      </c>
      <c r="J74">
        <v>0.619141629184847</v>
      </c>
      <c r="K74">
        <v>0.763126604953474</v>
      </c>
      <c r="L74">
        <v>0.846947971410653</v>
      </c>
    </row>
    <row r="75" spans="1:12">
      <c r="A75" t="s">
        <v>91</v>
      </c>
      <c r="B75" t="s">
        <v>84</v>
      </c>
      <c r="C75">
        <v>0.199964040341025</v>
      </c>
      <c r="D75">
        <v>0.246166822830753</v>
      </c>
      <c r="E75">
        <v>0.265466527901855</v>
      </c>
      <c r="F75">
        <v>0.345679008658098</v>
      </c>
      <c r="G75">
        <v>0.369529277771278</v>
      </c>
      <c r="H75">
        <v>0.486976391916266</v>
      </c>
      <c r="I75">
        <v>0.429350344114107</v>
      </c>
      <c r="J75">
        <v>0.570996820151804</v>
      </c>
      <c r="K75">
        <v>0.705300450313562</v>
      </c>
      <c r="L75">
        <v>0.857299493925658</v>
      </c>
    </row>
    <row r="76" spans="1:12">
      <c r="A76" t="s">
        <v>90</v>
      </c>
      <c r="B76" t="s">
        <v>84</v>
      </c>
      <c r="C76">
        <v>0.111565164239463</v>
      </c>
      <c r="D76">
        <v>0.193232194997633</v>
      </c>
      <c r="E76">
        <v>0.325308571612283</v>
      </c>
      <c r="F76">
        <v>0.425444763161868</v>
      </c>
      <c r="G76">
        <v>0.633109936504374</v>
      </c>
      <c r="H76">
        <v>0.769439122417132</v>
      </c>
      <c r="I76">
        <v>0.582015773093032</v>
      </c>
      <c r="J76">
        <v>0.668915341181254</v>
      </c>
      <c r="K76">
        <v>0.768422692120911</v>
      </c>
      <c r="L76">
        <v>0.858799650233524</v>
      </c>
    </row>
    <row r="77" spans="1:12">
      <c r="A77" t="s">
        <v>94</v>
      </c>
      <c r="B77" t="s">
        <v>84</v>
      </c>
      <c r="C77">
        <v>0.0726700364915606</v>
      </c>
      <c r="D77">
        <v>0.211185428258353</v>
      </c>
      <c r="E77">
        <v>0.301223074145575</v>
      </c>
      <c r="F77">
        <v>0.424575393924823</v>
      </c>
      <c r="G77">
        <v>0.446343372487897</v>
      </c>
      <c r="H77">
        <v>0.526378631058711</v>
      </c>
      <c r="I77">
        <v>0.642302573203989</v>
      </c>
      <c r="J77">
        <v>0.709682818243597</v>
      </c>
      <c r="K77">
        <v>0.785535709778074</v>
      </c>
      <c r="L77">
        <v>0.849215777600522</v>
      </c>
    </row>
    <row r="78" spans="1:12">
      <c r="A78" t="s">
        <v>93</v>
      </c>
      <c r="B78" t="s">
        <v>84</v>
      </c>
      <c r="C78">
        <v>0.0583215275266022</v>
      </c>
      <c r="D78">
        <v>0.165217766418858</v>
      </c>
      <c r="E78">
        <v>0.267410869008936</v>
      </c>
      <c r="F78">
        <v>0.379521310545333</v>
      </c>
      <c r="G78">
        <v>0.432895863962215</v>
      </c>
      <c r="H78">
        <v>0.503060635508531</v>
      </c>
      <c r="I78">
        <v>0.619520009181628</v>
      </c>
      <c r="J78">
        <v>0.743044584651775</v>
      </c>
      <c r="K78">
        <v>0.865432449382187</v>
      </c>
      <c r="L78">
        <v>0.952195294653327</v>
      </c>
    </row>
    <row r="79" spans="1:12">
      <c r="A79" t="s">
        <v>88</v>
      </c>
      <c r="B79" t="s">
        <v>84</v>
      </c>
      <c r="C79">
        <v>0.0747854891073333</v>
      </c>
      <c r="D79">
        <v>0.121573497336942</v>
      </c>
      <c r="E79">
        <v>0.249863201626501</v>
      </c>
      <c r="F79">
        <v>0.361862798118331</v>
      </c>
      <c r="G79">
        <v>0.384784322810176</v>
      </c>
      <c r="H79">
        <v>0.482304696288159</v>
      </c>
      <c r="I79">
        <v>0.516319034534152</v>
      </c>
      <c r="J79">
        <v>0.65370523442508</v>
      </c>
      <c r="K79">
        <v>0.804167870141246</v>
      </c>
      <c r="L79">
        <v>0.857672089890566</v>
      </c>
    </row>
    <row r="80" spans="1:12">
      <c r="A80" t="s">
        <v>92</v>
      </c>
      <c r="B80" t="s">
        <v>84</v>
      </c>
      <c r="C80">
        <v>0.0611116763159051</v>
      </c>
      <c r="D80">
        <v>0.144431640751841</v>
      </c>
      <c r="E80">
        <v>0.228958458795242</v>
      </c>
      <c r="F80">
        <v>0.416212536989845</v>
      </c>
      <c r="G80">
        <v>0.454436881077706</v>
      </c>
      <c r="H80">
        <v>0.534791636721476</v>
      </c>
      <c r="I80">
        <v>0.592589221344321</v>
      </c>
      <c r="J80">
        <v>0.695729697611382</v>
      </c>
      <c r="K80">
        <v>0.787627494591134</v>
      </c>
      <c r="L80">
        <v>0.918019670660285</v>
      </c>
    </row>
    <row r="81" spans="1:12">
      <c r="A81" t="s">
        <v>83</v>
      </c>
      <c r="B81" t="s">
        <v>84</v>
      </c>
      <c r="C81">
        <v>0.223657414303672</v>
      </c>
      <c r="D81">
        <v>0.296417188069115</v>
      </c>
      <c r="E81">
        <v>0.323700037569144</v>
      </c>
      <c r="F81">
        <v>0.423055935512739</v>
      </c>
      <c r="G81">
        <v>0.369649669062621</v>
      </c>
      <c r="H81">
        <v>0.421816278350681</v>
      </c>
      <c r="I81">
        <v>0.438406437335718</v>
      </c>
      <c r="J81">
        <v>0.519989163190604</v>
      </c>
      <c r="K81">
        <v>0.590900940796792</v>
      </c>
      <c r="L81">
        <v>0.325754664268419</v>
      </c>
    </row>
    <row r="82" spans="1:12">
      <c r="A82" t="s">
        <v>89</v>
      </c>
      <c r="B82" t="s">
        <v>84</v>
      </c>
      <c r="C82">
        <v>0.0749621142539696</v>
      </c>
      <c r="D82">
        <v>0.144133022857651</v>
      </c>
      <c r="E82">
        <v>0.207918814208369</v>
      </c>
      <c r="F82">
        <v>0.230727372650615</v>
      </c>
      <c r="G82">
        <v>0.245332086893527</v>
      </c>
      <c r="H82">
        <v>0.321672300396345</v>
      </c>
      <c r="I82">
        <v>0.350227992312225</v>
      </c>
      <c r="J82">
        <v>0.405567224531822</v>
      </c>
      <c r="K82">
        <v>0.481247677512292</v>
      </c>
      <c r="L82">
        <v>0.705064678801105</v>
      </c>
    </row>
    <row r="83" spans="1:12">
      <c r="A83" t="s">
        <v>85</v>
      </c>
      <c r="B83" t="s">
        <v>84</v>
      </c>
      <c r="C83">
        <v>0.294110158864798</v>
      </c>
      <c r="D83">
        <v>0.346550049006778</v>
      </c>
      <c r="E83">
        <v>0.380481963794181</v>
      </c>
      <c r="F83">
        <v>0.619330484013905</v>
      </c>
      <c r="G83">
        <v>0.636426440185673</v>
      </c>
      <c r="H83">
        <v>0.544444392495257</v>
      </c>
      <c r="I83">
        <v>0.533305944335119</v>
      </c>
      <c r="J83">
        <v>0.5754669481772</v>
      </c>
      <c r="K83">
        <v>0.693805813296426</v>
      </c>
      <c r="L83">
        <v>0.719346190746046</v>
      </c>
    </row>
    <row r="84" spans="1:12">
      <c r="A84" t="s">
        <v>86</v>
      </c>
      <c r="B84" t="s">
        <v>84</v>
      </c>
      <c r="C84">
        <v>0.0366219707754896</v>
      </c>
      <c r="D84">
        <v>0.245079081953772</v>
      </c>
      <c r="E84">
        <v>0.378530788535376</v>
      </c>
      <c r="F84">
        <v>0.441371577796804</v>
      </c>
      <c r="G84">
        <v>0.42360612790163</v>
      </c>
      <c r="H84">
        <v>0.516033174006179</v>
      </c>
      <c r="I84">
        <v>0.633304645465331</v>
      </c>
      <c r="J84">
        <v>0.673538934623167</v>
      </c>
      <c r="K84">
        <v>0.721940676251398</v>
      </c>
      <c r="L84">
        <v>0.887019963478928</v>
      </c>
    </row>
    <row r="85" spans="1:12">
      <c r="A85" t="s">
        <v>87</v>
      </c>
      <c r="B85" t="s">
        <v>84</v>
      </c>
      <c r="C85">
        <v>0.0278351762632245</v>
      </c>
      <c r="D85">
        <v>0.162173137369503</v>
      </c>
      <c r="E85">
        <v>0.208003742143824</v>
      </c>
      <c r="F85">
        <v>0.262175505138362</v>
      </c>
      <c r="G85">
        <v>0.442092523371973</v>
      </c>
      <c r="H85">
        <v>0.418337161387</v>
      </c>
      <c r="I85">
        <v>0.616263290451005</v>
      </c>
      <c r="J85">
        <v>0.68478662865611</v>
      </c>
      <c r="K85">
        <v>0.880332120322156</v>
      </c>
      <c r="L85">
        <v>0.955143738946639</v>
      </c>
    </row>
    <row r="86" spans="1:12">
      <c r="A86" t="s">
        <v>108</v>
      </c>
      <c r="B86" t="s">
        <v>109</v>
      </c>
      <c r="C86">
        <v>0.299270300175334</v>
      </c>
      <c r="D86">
        <v>0.313702180608535</v>
      </c>
      <c r="E86">
        <v>0.409835788605844</v>
      </c>
      <c r="F86">
        <v>0.478480834675255</v>
      </c>
      <c r="G86">
        <v>0.499802355532266</v>
      </c>
      <c r="H86">
        <v>0.503888745236729</v>
      </c>
      <c r="I86">
        <v>0.615286240999716</v>
      </c>
      <c r="J86">
        <v>0.710265662734021</v>
      </c>
      <c r="K86">
        <v>0.785095235324213</v>
      </c>
      <c r="L86">
        <v>0.158675428383443</v>
      </c>
    </row>
    <row r="87" spans="1:12">
      <c r="A87" t="s">
        <v>114</v>
      </c>
      <c r="B87" t="s">
        <v>109</v>
      </c>
      <c r="C87">
        <v>0.121718474168773</v>
      </c>
      <c r="D87">
        <v>0.206080140591352</v>
      </c>
      <c r="E87">
        <v>0.285008219641939</v>
      </c>
      <c r="F87">
        <v>0.36038885846251</v>
      </c>
      <c r="G87">
        <v>0.426694864910446</v>
      </c>
      <c r="H87">
        <v>0.447923728130258</v>
      </c>
      <c r="I87">
        <v>0.56215014825239</v>
      </c>
      <c r="J87">
        <v>0.722778416553953</v>
      </c>
      <c r="K87">
        <v>0.768293490744444</v>
      </c>
      <c r="L87">
        <v>0.527763100108801</v>
      </c>
    </row>
    <row r="88" spans="1:12">
      <c r="A88" t="s">
        <v>110</v>
      </c>
      <c r="B88" t="s">
        <v>109</v>
      </c>
      <c r="C88">
        <v>0.172625715456193</v>
      </c>
      <c r="D88">
        <v>0.217822439141317</v>
      </c>
      <c r="E88">
        <v>0.323799853395253</v>
      </c>
      <c r="F88">
        <v>0.44514433090595</v>
      </c>
      <c r="G88">
        <v>0.448784460211754</v>
      </c>
      <c r="H88">
        <v>0.516788857377565</v>
      </c>
      <c r="I88">
        <v>0.588326391833927</v>
      </c>
      <c r="J88">
        <v>0.669536697390431</v>
      </c>
      <c r="K88">
        <v>0.755096408287536</v>
      </c>
      <c r="L88">
        <v>0.457570693327951</v>
      </c>
    </row>
    <row r="89" spans="1:12">
      <c r="A89" t="s">
        <v>111</v>
      </c>
      <c r="B89" t="s">
        <v>109</v>
      </c>
      <c r="C89">
        <v>0.17714586363161</v>
      </c>
      <c r="D89">
        <v>0.134958537453461</v>
      </c>
      <c r="E89">
        <v>0.246657404986535</v>
      </c>
      <c r="F89">
        <v>0.346280342354319</v>
      </c>
      <c r="G89">
        <v>0.431646359914537</v>
      </c>
      <c r="H89">
        <v>0.493323871842998</v>
      </c>
      <c r="I89">
        <v>0.645475459097103</v>
      </c>
      <c r="J89">
        <v>0.728392434912927</v>
      </c>
      <c r="K89">
        <v>0.799970328533166</v>
      </c>
      <c r="L89">
        <v>0.658371914118451</v>
      </c>
    </row>
    <row r="90" spans="1:12">
      <c r="A90" t="s">
        <v>112</v>
      </c>
      <c r="B90" t="s">
        <v>109</v>
      </c>
      <c r="C90">
        <v>0.15774731269145</v>
      </c>
      <c r="D90">
        <v>0.198420531679018</v>
      </c>
      <c r="E90">
        <v>0.253889176465082</v>
      </c>
      <c r="F90">
        <v>0.310407310663725</v>
      </c>
      <c r="G90">
        <v>0.373516316479874</v>
      </c>
      <c r="H90">
        <v>0.360029345925009</v>
      </c>
      <c r="I90">
        <v>0.432565562752192</v>
      </c>
      <c r="J90">
        <v>0.534992779371947</v>
      </c>
      <c r="K90">
        <v>0.582611424484745</v>
      </c>
      <c r="L90">
        <v>0.48196154238782</v>
      </c>
    </row>
    <row r="91" spans="1:12">
      <c r="A91" t="s">
        <v>113</v>
      </c>
      <c r="B91" t="s">
        <v>109</v>
      </c>
      <c r="C91">
        <v>0.170239255224374</v>
      </c>
      <c r="D91">
        <v>0.173713121893723</v>
      </c>
      <c r="E91">
        <v>0.25637886738209</v>
      </c>
      <c r="F91">
        <v>0.342542955698658</v>
      </c>
      <c r="G91">
        <v>0.370905340387684</v>
      </c>
      <c r="H91">
        <v>0.452159973703318</v>
      </c>
      <c r="I91">
        <v>0.619420988199473</v>
      </c>
      <c r="J91">
        <v>0.664226884903062</v>
      </c>
      <c r="K91">
        <v>0.786297625332391</v>
      </c>
      <c r="L91">
        <v>0.317611217675377</v>
      </c>
    </row>
    <row r="92" spans="1:12">
      <c r="A92" t="s">
        <v>117</v>
      </c>
      <c r="B92" t="s">
        <v>109</v>
      </c>
      <c r="C92">
        <v>0.118249435747971</v>
      </c>
      <c r="D92">
        <v>0.199364678621731</v>
      </c>
      <c r="E92">
        <v>0.355598914594714</v>
      </c>
      <c r="F92">
        <v>0.423885133300877</v>
      </c>
      <c r="G92">
        <v>0.422120014568675</v>
      </c>
      <c r="H92">
        <v>0.464067205612098</v>
      </c>
      <c r="I92">
        <v>0.576184591119485</v>
      </c>
      <c r="J92">
        <v>0.64387007277673</v>
      </c>
      <c r="K92">
        <v>0.713387417575474</v>
      </c>
      <c r="L92">
        <v>0.531752732153627</v>
      </c>
    </row>
    <row r="93" spans="1:12">
      <c r="A93" t="s">
        <v>115</v>
      </c>
      <c r="B93" t="s">
        <v>109</v>
      </c>
      <c r="C93">
        <v>0.13175297174101</v>
      </c>
      <c r="D93">
        <v>0.185489217238046</v>
      </c>
      <c r="E93">
        <v>0.2822023508243</v>
      </c>
      <c r="F93">
        <v>0.353585856002864</v>
      </c>
      <c r="G93">
        <v>0.467479427023123</v>
      </c>
      <c r="H93">
        <v>0.519095496485748</v>
      </c>
      <c r="I93">
        <v>0.575625151007466</v>
      </c>
      <c r="J93">
        <v>0.651411531721323</v>
      </c>
      <c r="K93">
        <v>0.728835469925934</v>
      </c>
      <c r="L93">
        <v>0.0607341038659564</v>
      </c>
    </row>
    <row r="94" spans="1:12">
      <c r="A94" t="s">
        <v>116</v>
      </c>
      <c r="B94" t="s">
        <v>109</v>
      </c>
      <c r="C94">
        <v>0.176116650953698</v>
      </c>
      <c r="D94">
        <v>0.0817633898924876</v>
      </c>
      <c r="E94">
        <v>0.0853750974543645</v>
      </c>
      <c r="F94">
        <v>0.0879779103869258</v>
      </c>
      <c r="G94">
        <v>0.0868532846135275</v>
      </c>
      <c r="H94">
        <v>0.0832176995501727</v>
      </c>
      <c r="I94">
        <v>0.0893189729566837</v>
      </c>
      <c r="J94">
        <v>0.10262031308933</v>
      </c>
      <c r="K94">
        <v>0.108721583947406</v>
      </c>
      <c r="L94">
        <v>0.469936509451692</v>
      </c>
    </row>
    <row r="95" spans="1:12">
      <c r="A95" t="s">
        <v>118</v>
      </c>
      <c r="B95" t="s">
        <v>109</v>
      </c>
      <c r="C95">
        <v>0.33954517736794</v>
      </c>
      <c r="D95">
        <v>0.0423150341569396</v>
      </c>
      <c r="E95">
        <v>0.0488725810734533</v>
      </c>
      <c r="F95">
        <v>0.0751601024666156</v>
      </c>
      <c r="G95">
        <v>0.0882489359370347</v>
      </c>
      <c r="H95">
        <v>0.0854320200794134</v>
      </c>
      <c r="I95">
        <v>0.12487749951466</v>
      </c>
      <c r="J95">
        <v>0.322539655984973</v>
      </c>
      <c r="K95">
        <v>0.363337434339087</v>
      </c>
      <c r="L95">
        <v>0.570105546271918</v>
      </c>
    </row>
    <row r="96" spans="1:12">
      <c r="A96" t="s">
        <v>119</v>
      </c>
      <c r="B96" t="s">
        <v>120</v>
      </c>
      <c r="C96">
        <v>0.171298129991042</v>
      </c>
      <c r="D96">
        <v>0.192855296926816</v>
      </c>
      <c r="E96">
        <v>0.410817471985183</v>
      </c>
      <c r="F96">
        <v>0.441366965412866</v>
      </c>
      <c r="G96">
        <v>0.433284155286787</v>
      </c>
      <c r="H96">
        <v>0.466243092455894</v>
      </c>
      <c r="I96">
        <v>0.532649357954214</v>
      </c>
      <c r="J96">
        <v>0.654263611571916</v>
      </c>
      <c r="K96">
        <v>0.761803551351926</v>
      </c>
      <c r="L96">
        <v>0.526646473988793</v>
      </c>
    </row>
    <row r="97" spans="1:12">
      <c r="A97" t="s">
        <v>121</v>
      </c>
      <c r="B97" t="s">
        <v>120</v>
      </c>
      <c r="C97">
        <v>0.182427390295323</v>
      </c>
      <c r="D97">
        <v>0.200077944116949</v>
      </c>
      <c r="E97">
        <v>0.348811423485612</v>
      </c>
      <c r="F97">
        <v>0.45448798663578</v>
      </c>
      <c r="G97">
        <v>0.557439789490264</v>
      </c>
      <c r="H97">
        <v>0.582560874039255</v>
      </c>
      <c r="I97">
        <v>0.616930883401711</v>
      </c>
      <c r="J97">
        <v>0.723857886823311</v>
      </c>
      <c r="K97">
        <v>0.784742090667256</v>
      </c>
      <c r="L97">
        <v>0.544893009807123</v>
      </c>
    </row>
    <row r="98" spans="1:12">
      <c r="A98" t="s">
        <v>124</v>
      </c>
      <c r="B98" t="s">
        <v>120</v>
      </c>
      <c r="C98">
        <v>0.31828343468244</v>
      </c>
      <c r="D98">
        <v>0.289690727340367</v>
      </c>
      <c r="E98">
        <v>0.46781962410644</v>
      </c>
      <c r="F98">
        <v>0.523219616816046</v>
      </c>
      <c r="G98">
        <v>0.541444723216432</v>
      </c>
      <c r="H98">
        <v>0.487036809338952</v>
      </c>
      <c r="I98">
        <v>0.585980845315244</v>
      </c>
      <c r="J98">
        <v>0.694064542970077</v>
      </c>
      <c r="K98">
        <v>0.776503451961771</v>
      </c>
      <c r="L98">
        <v>0.371757628959924</v>
      </c>
    </row>
    <row r="99" spans="1:12">
      <c r="A99" t="s">
        <v>122</v>
      </c>
      <c r="B99" t="s">
        <v>120</v>
      </c>
      <c r="C99">
        <v>0.204729571316446</v>
      </c>
      <c r="D99">
        <v>0.101308963453356</v>
      </c>
      <c r="E99">
        <v>0.382507023016889</v>
      </c>
      <c r="F99">
        <v>0.454061687974944</v>
      </c>
      <c r="G99">
        <v>0.39454105546927</v>
      </c>
      <c r="H99">
        <v>0.409589897902894</v>
      </c>
      <c r="I99">
        <v>0.433602971151602</v>
      </c>
      <c r="J99">
        <v>0.468918975797591</v>
      </c>
      <c r="K99">
        <v>0.541939699609236</v>
      </c>
      <c r="L99">
        <v>0.49169150371204</v>
      </c>
    </row>
    <row r="100" spans="1:12">
      <c r="A100" t="s">
        <v>123</v>
      </c>
      <c r="B100" t="s">
        <v>120</v>
      </c>
      <c r="C100">
        <v>0.164170803977409</v>
      </c>
      <c r="D100">
        <v>0.169106486692465</v>
      </c>
      <c r="E100">
        <v>0.291130168863543</v>
      </c>
      <c r="F100">
        <v>0.325924479316253</v>
      </c>
      <c r="G100">
        <v>0.381890605156732</v>
      </c>
      <c r="H100">
        <v>0.360764457683453</v>
      </c>
      <c r="I100">
        <v>0.384464825295792</v>
      </c>
      <c r="J100">
        <v>0.442186246883378</v>
      </c>
      <c r="K100">
        <v>0.513109635314938</v>
      </c>
      <c r="L100">
        <v>0.740634963217073</v>
      </c>
    </row>
    <row r="101" spans="1:12">
      <c r="A101" t="s">
        <v>125</v>
      </c>
      <c r="B101" t="s">
        <v>120</v>
      </c>
      <c r="C101">
        <v>0.185448867641599</v>
      </c>
      <c r="D101">
        <v>0.181636475138407</v>
      </c>
      <c r="E101">
        <v>0.297434502235491</v>
      </c>
      <c r="F101">
        <v>0.38826666855801</v>
      </c>
      <c r="G101">
        <v>0.41774249020901</v>
      </c>
      <c r="H101">
        <v>0.479537107390419</v>
      </c>
      <c r="I101">
        <v>0.533454738503402</v>
      </c>
      <c r="J101">
        <v>0.620951033010725</v>
      </c>
      <c r="K101">
        <v>0.697940435902217</v>
      </c>
      <c r="L101">
        <v>0.589899960720354</v>
      </c>
    </row>
    <row r="102" spans="1:12">
      <c r="A102" t="s">
        <v>126</v>
      </c>
      <c r="B102" t="s">
        <v>120</v>
      </c>
      <c r="C102">
        <v>0.143001306436433</v>
      </c>
      <c r="D102">
        <v>0.193044489804619</v>
      </c>
      <c r="E102">
        <v>0.349098287605206</v>
      </c>
      <c r="F102">
        <v>0.471865382926965</v>
      </c>
      <c r="G102">
        <v>0.575333767602871</v>
      </c>
      <c r="H102">
        <v>0.624987028129062</v>
      </c>
      <c r="I102">
        <v>0.627409371079994</v>
      </c>
      <c r="J102">
        <v>0.748546480201233</v>
      </c>
      <c r="K102">
        <v>0.797668043884293</v>
      </c>
      <c r="L102">
        <v>0.87398928659119</v>
      </c>
    </row>
  </sheetData>
  <autoFilter xmlns:etc="http://www.wps.cn/officeDocument/2017/etCustomData" ref="A1:L102" etc:filterBottomFollowUsedRange="0">
    <extLst/>
  </autoFilter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11"/>
  <sheetViews>
    <sheetView tabSelected="1" workbookViewId="0">
      <selection activeCell="J21" sqref="J21"/>
    </sheetView>
  </sheetViews>
  <sheetFormatPr defaultColWidth="8.61111111111111" defaultRowHeight="14.4" outlineLevelCol="4"/>
  <cols>
    <col min="2" max="2" width="8.61111111111111" customWidth="1"/>
    <col min="5" max="5" width="12.8888888888889"/>
  </cols>
  <sheetData>
    <row r="1" ht="26.4" spans="1:5">
      <c r="A1" s="1" t="s">
        <v>0</v>
      </c>
      <c r="B1" s="2" t="s">
        <v>3</v>
      </c>
      <c r="C1" s="1" t="s">
        <v>187</v>
      </c>
      <c r="D1" s="3" t="s">
        <v>2</v>
      </c>
      <c r="E1" t="s">
        <v>188</v>
      </c>
    </row>
    <row r="2" spans="1:5">
      <c r="A2" s="4" t="s">
        <v>71</v>
      </c>
      <c r="B2" s="4" t="s">
        <v>70</v>
      </c>
      <c r="C2" s="4">
        <v>49</v>
      </c>
      <c r="D2" s="4">
        <v>2012</v>
      </c>
      <c r="E2">
        <v>0.161837179335909</v>
      </c>
    </row>
    <row r="3" spans="1:5">
      <c r="A3" s="4" t="s">
        <v>71</v>
      </c>
      <c r="B3" s="4" t="s">
        <v>70</v>
      </c>
      <c r="C3" s="4">
        <v>49</v>
      </c>
      <c r="D3" s="4">
        <v>2013</v>
      </c>
      <c r="E3">
        <v>0.236565802394404</v>
      </c>
    </row>
    <row r="4" spans="1:5">
      <c r="A4" s="4" t="s">
        <v>71</v>
      </c>
      <c r="B4" s="4" t="s">
        <v>70</v>
      </c>
      <c r="C4" s="4">
        <v>49</v>
      </c>
      <c r="D4" s="4">
        <v>2014</v>
      </c>
      <c r="E4">
        <v>0.403377010798366</v>
      </c>
    </row>
    <row r="5" spans="1:5">
      <c r="A5" s="4" t="s">
        <v>71</v>
      </c>
      <c r="B5" s="4" t="s">
        <v>70</v>
      </c>
      <c r="C5" s="4">
        <v>49</v>
      </c>
      <c r="D5" s="4">
        <v>2015</v>
      </c>
      <c r="E5">
        <v>0.398873035529659</v>
      </c>
    </row>
    <row r="6" spans="1:5">
      <c r="A6" s="4" t="s">
        <v>71</v>
      </c>
      <c r="B6" s="4" t="s">
        <v>70</v>
      </c>
      <c r="C6" s="4">
        <v>49</v>
      </c>
      <c r="D6" s="4">
        <v>2016</v>
      </c>
      <c r="E6">
        <v>0.407475887574995</v>
      </c>
    </row>
    <row r="7" spans="1:5">
      <c r="A7" s="4" t="s">
        <v>71</v>
      </c>
      <c r="B7" s="4" t="s">
        <v>70</v>
      </c>
      <c r="C7" s="4">
        <v>49</v>
      </c>
      <c r="D7" s="4">
        <v>2017</v>
      </c>
      <c r="E7">
        <v>0.45794539480313</v>
      </c>
    </row>
    <row r="8" spans="1:5">
      <c r="A8" s="4" t="s">
        <v>71</v>
      </c>
      <c r="B8" s="4" t="s">
        <v>70</v>
      </c>
      <c r="C8" s="4">
        <v>49</v>
      </c>
      <c r="D8" s="4">
        <v>2018</v>
      </c>
      <c r="E8">
        <v>0.531932130157959</v>
      </c>
    </row>
    <row r="9" spans="1:5">
      <c r="A9" s="4" t="s">
        <v>71</v>
      </c>
      <c r="B9" s="4" t="s">
        <v>70</v>
      </c>
      <c r="C9" s="4">
        <v>49</v>
      </c>
      <c r="D9" s="4">
        <v>2019</v>
      </c>
      <c r="E9">
        <v>0.644307508648558</v>
      </c>
    </row>
    <row r="10" spans="1:5">
      <c r="A10" s="4" t="s">
        <v>71</v>
      </c>
      <c r="B10" s="4" t="s">
        <v>70</v>
      </c>
      <c r="C10" s="4">
        <v>49</v>
      </c>
      <c r="D10" s="4">
        <v>2020</v>
      </c>
      <c r="E10">
        <v>0.768951364554637</v>
      </c>
    </row>
    <row r="11" spans="1:5">
      <c r="A11" s="4" t="s">
        <v>71</v>
      </c>
      <c r="B11" s="4" t="s">
        <v>70</v>
      </c>
      <c r="C11" s="4">
        <v>49</v>
      </c>
      <c r="D11" s="4">
        <v>2021</v>
      </c>
      <c r="E11">
        <v>0.896176872446146</v>
      </c>
    </row>
    <row r="12" spans="1:5">
      <c r="A12" s="4" t="s">
        <v>118</v>
      </c>
      <c r="B12" s="4" t="s">
        <v>109</v>
      </c>
      <c r="C12" s="4">
        <v>94</v>
      </c>
      <c r="D12" s="4">
        <v>2012</v>
      </c>
      <c r="E12">
        <v>0.33954517736794</v>
      </c>
    </row>
    <row r="13" spans="1:5">
      <c r="A13" s="4" t="s">
        <v>118</v>
      </c>
      <c r="B13" s="4" t="s">
        <v>109</v>
      </c>
      <c r="C13" s="4">
        <v>94</v>
      </c>
      <c r="D13" s="4">
        <v>2013</v>
      </c>
      <c r="E13">
        <v>0.0423150341569396</v>
      </c>
    </row>
    <row r="14" spans="1:5">
      <c r="A14" s="4" t="s">
        <v>118</v>
      </c>
      <c r="B14" s="4" t="s">
        <v>109</v>
      </c>
      <c r="C14" s="4">
        <v>94</v>
      </c>
      <c r="D14" s="4">
        <v>2014</v>
      </c>
      <c r="E14">
        <v>0.0488725810734533</v>
      </c>
    </row>
    <row r="15" spans="1:5">
      <c r="A15" s="4" t="s">
        <v>118</v>
      </c>
      <c r="B15" s="4" t="s">
        <v>109</v>
      </c>
      <c r="C15" s="4">
        <v>94</v>
      </c>
      <c r="D15" s="4">
        <v>2015</v>
      </c>
      <c r="E15">
        <v>0.0751601024666156</v>
      </c>
    </row>
    <row r="16" spans="1:5">
      <c r="A16" s="4" t="s">
        <v>118</v>
      </c>
      <c r="B16" s="4" t="s">
        <v>109</v>
      </c>
      <c r="C16" s="4">
        <v>94</v>
      </c>
      <c r="D16" s="4">
        <v>2016</v>
      </c>
      <c r="E16">
        <v>0.0882489359370347</v>
      </c>
    </row>
    <row r="17" spans="1:5">
      <c r="A17" s="4" t="s">
        <v>118</v>
      </c>
      <c r="B17" s="4" t="s">
        <v>109</v>
      </c>
      <c r="C17" s="4">
        <v>94</v>
      </c>
      <c r="D17" s="4">
        <v>2017</v>
      </c>
      <c r="E17">
        <v>0.0854320200794134</v>
      </c>
    </row>
    <row r="18" spans="1:5">
      <c r="A18" s="4" t="s">
        <v>118</v>
      </c>
      <c r="B18" s="4" t="s">
        <v>109</v>
      </c>
      <c r="C18" s="4">
        <v>94</v>
      </c>
      <c r="D18" s="4">
        <v>2018</v>
      </c>
      <c r="E18">
        <v>0.12487749951466</v>
      </c>
    </row>
    <row r="19" spans="1:5">
      <c r="A19" s="4" t="s">
        <v>118</v>
      </c>
      <c r="B19" s="4" t="s">
        <v>109</v>
      </c>
      <c r="C19" s="4">
        <v>94</v>
      </c>
      <c r="D19" s="4">
        <v>2019</v>
      </c>
      <c r="E19">
        <v>0.322539655984973</v>
      </c>
    </row>
    <row r="20" spans="1:5">
      <c r="A20" s="4" t="s">
        <v>118</v>
      </c>
      <c r="B20" s="4" t="s">
        <v>109</v>
      </c>
      <c r="C20" s="4">
        <v>94</v>
      </c>
      <c r="D20" s="4">
        <v>2020</v>
      </c>
      <c r="E20">
        <v>0.363337434339087</v>
      </c>
    </row>
    <row r="21" spans="1:5">
      <c r="A21" s="4" t="s">
        <v>118</v>
      </c>
      <c r="B21" s="4" t="s">
        <v>109</v>
      </c>
      <c r="C21" s="4">
        <v>94</v>
      </c>
      <c r="D21" s="4">
        <v>2021</v>
      </c>
      <c r="E21">
        <v>0.570105546271918</v>
      </c>
    </row>
    <row r="22" spans="1:5">
      <c r="A22" s="5" t="s">
        <v>65</v>
      </c>
      <c r="B22" s="5" t="s">
        <v>58</v>
      </c>
      <c r="C22" s="5">
        <v>62</v>
      </c>
      <c r="D22" s="6">
        <v>2012</v>
      </c>
      <c r="E22">
        <v>0.181433443113371</v>
      </c>
    </row>
    <row r="23" spans="1:5">
      <c r="A23" s="5" t="s">
        <v>65</v>
      </c>
      <c r="B23" s="5" t="s">
        <v>58</v>
      </c>
      <c r="C23" s="5">
        <v>62</v>
      </c>
      <c r="D23" s="6">
        <v>2013</v>
      </c>
      <c r="E23">
        <v>0.239196546317035</v>
      </c>
    </row>
    <row r="24" spans="1:5">
      <c r="A24" s="5" t="s">
        <v>65</v>
      </c>
      <c r="B24" s="5" t="s">
        <v>58</v>
      </c>
      <c r="C24" s="5">
        <v>62</v>
      </c>
      <c r="D24" s="6">
        <v>2014</v>
      </c>
      <c r="E24">
        <v>0.339836676064072</v>
      </c>
    </row>
    <row r="25" spans="1:5">
      <c r="A25" s="5" t="s">
        <v>65</v>
      </c>
      <c r="B25" s="5" t="s">
        <v>58</v>
      </c>
      <c r="C25" s="5">
        <v>62</v>
      </c>
      <c r="D25" s="6">
        <v>2015</v>
      </c>
      <c r="E25">
        <v>0.370814820973494</v>
      </c>
    </row>
    <row r="26" spans="1:5">
      <c r="A26" s="5" t="s">
        <v>65</v>
      </c>
      <c r="B26" s="5" t="s">
        <v>58</v>
      </c>
      <c r="C26" s="5">
        <v>62</v>
      </c>
      <c r="D26" s="6">
        <v>2016</v>
      </c>
      <c r="E26">
        <v>0.399730357969902</v>
      </c>
    </row>
    <row r="27" spans="1:5">
      <c r="A27" s="5" t="s">
        <v>65</v>
      </c>
      <c r="B27" s="5" t="s">
        <v>58</v>
      </c>
      <c r="C27" s="5">
        <v>62</v>
      </c>
      <c r="D27" s="6">
        <v>2017</v>
      </c>
      <c r="E27">
        <v>0.456683160020731</v>
      </c>
    </row>
    <row r="28" spans="1:5">
      <c r="A28" s="5" t="s">
        <v>65</v>
      </c>
      <c r="B28" s="5" t="s">
        <v>58</v>
      </c>
      <c r="C28" s="5">
        <v>62</v>
      </c>
      <c r="D28" s="6">
        <v>2018</v>
      </c>
      <c r="E28">
        <v>0.576347737961247</v>
      </c>
    </row>
    <row r="29" spans="1:5">
      <c r="A29" s="5" t="s">
        <v>65</v>
      </c>
      <c r="B29" s="5" t="s">
        <v>58</v>
      </c>
      <c r="C29" s="5">
        <v>62</v>
      </c>
      <c r="D29" s="6">
        <v>2019</v>
      </c>
      <c r="E29">
        <v>0.644387946783162</v>
      </c>
    </row>
    <row r="30" spans="1:5">
      <c r="A30" s="5" t="s">
        <v>65</v>
      </c>
      <c r="B30" s="5" t="s">
        <v>58</v>
      </c>
      <c r="C30" s="5">
        <v>62</v>
      </c>
      <c r="D30" s="6">
        <v>2020</v>
      </c>
      <c r="E30">
        <v>0.72217442825371</v>
      </c>
    </row>
    <row r="31" spans="1:5">
      <c r="A31" s="7" t="s">
        <v>65</v>
      </c>
      <c r="B31" s="8" t="s">
        <v>58</v>
      </c>
      <c r="C31" s="7">
        <v>62</v>
      </c>
      <c r="D31" s="9">
        <v>2021</v>
      </c>
      <c r="E31">
        <v>0.824415807032347</v>
      </c>
    </row>
    <row r="32" spans="1:5">
      <c r="A32" s="4" t="s">
        <v>69</v>
      </c>
      <c r="B32" s="4" t="s">
        <v>70</v>
      </c>
      <c r="C32" s="4">
        <v>45</v>
      </c>
      <c r="D32" s="4">
        <v>2012</v>
      </c>
      <c r="E32">
        <v>0.289556700622205</v>
      </c>
    </row>
    <row r="33" spans="1:5">
      <c r="A33" s="4" t="s">
        <v>69</v>
      </c>
      <c r="B33" s="4" t="s">
        <v>70</v>
      </c>
      <c r="C33" s="4">
        <v>45</v>
      </c>
      <c r="D33" s="4">
        <v>2013</v>
      </c>
      <c r="E33">
        <v>0.310580813690875</v>
      </c>
    </row>
    <row r="34" spans="1:5">
      <c r="A34" s="4" t="s">
        <v>69</v>
      </c>
      <c r="B34" s="4" t="s">
        <v>70</v>
      </c>
      <c r="C34" s="4">
        <v>45</v>
      </c>
      <c r="D34" s="4">
        <v>2014</v>
      </c>
      <c r="E34">
        <v>0.450413297930809</v>
      </c>
    </row>
    <row r="35" spans="1:5">
      <c r="A35" s="4" t="s">
        <v>69</v>
      </c>
      <c r="B35" s="4" t="s">
        <v>70</v>
      </c>
      <c r="C35" s="4">
        <v>45</v>
      </c>
      <c r="D35" s="4">
        <v>2015</v>
      </c>
      <c r="E35">
        <v>0.468039925000343</v>
      </c>
    </row>
    <row r="36" spans="1:5">
      <c r="A36" s="4" t="s">
        <v>69</v>
      </c>
      <c r="B36" s="4" t="s">
        <v>70</v>
      </c>
      <c r="C36" s="4">
        <v>45</v>
      </c>
      <c r="D36" s="4">
        <v>2016</v>
      </c>
      <c r="E36">
        <v>0.284396593751642</v>
      </c>
    </row>
    <row r="37" spans="1:5">
      <c r="A37" s="4" t="s">
        <v>69</v>
      </c>
      <c r="B37" s="4" t="s">
        <v>70</v>
      </c>
      <c r="C37" s="4">
        <v>45</v>
      </c>
      <c r="D37" s="4">
        <v>2017</v>
      </c>
      <c r="E37">
        <v>0.360880031640642</v>
      </c>
    </row>
    <row r="38" spans="1:5">
      <c r="A38" s="4" t="s">
        <v>69</v>
      </c>
      <c r="B38" s="4" t="s">
        <v>70</v>
      </c>
      <c r="C38" s="4">
        <v>45</v>
      </c>
      <c r="D38" s="4">
        <v>2018</v>
      </c>
      <c r="E38">
        <v>0.365275028845193</v>
      </c>
    </row>
    <row r="39" spans="1:5">
      <c r="A39" s="4" t="s">
        <v>69</v>
      </c>
      <c r="B39" s="4" t="s">
        <v>70</v>
      </c>
      <c r="C39" s="4">
        <v>45</v>
      </c>
      <c r="D39" s="4">
        <v>2019</v>
      </c>
      <c r="E39">
        <v>0.463775901690096</v>
      </c>
    </row>
    <row r="40" spans="1:5">
      <c r="A40" s="4" t="s">
        <v>69</v>
      </c>
      <c r="B40" s="4" t="s">
        <v>70</v>
      </c>
      <c r="C40" s="4">
        <v>45</v>
      </c>
      <c r="D40" s="4">
        <v>2020</v>
      </c>
      <c r="E40">
        <v>0.547259198069417</v>
      </c>
    </row>
    <row r="41" spans="1:5">
      <c r="A41" s="4" t="s">
        <v>69</v>
      </c>
      <c r="B41" s="4" t="s">
        <v>70</v>
      </c>
      <c r="C41" s="4">
        <v>45</v>
      </c>
      <c r="D41" s="4">
        <v>2021</v>
      </c>
      <c r="E41">
        <v>0.520065875811214</v>
      </c>
    </row>
    <row r="42" ht="36" spans="1:5">
      <c r="A42" s="10" t="s">
        <v>13</v>
      </c>
      <c r="B42" s="11" t="s">
        <v>11</v>
      </c>
      <c r="C42" s="10">
        <v>1</v>
      </c>
      <c r="D42" s="9">
        <v>2012</v>
      </c>
      <c r="E42">
        <v>0.214797970642795</v>
      </c>
    </row>
    <row r="43" ht="36" spans="1:5">
      <c r="A43" s="10" t="s">
        <v>13</v>
      </c>
      <c r="B43" s="11" t="s">
        <v>11</v>
      </c>
      <c r="C43" s="10">
        <v>1</v>
      </c>
      <c r="D43" s="9">
        <v>2013</v>
      </c>
      <c r="E43">
        <v>0.320235314517446</v>
      </c>
    </row>
    <row r="44" ht="36" spans="1:5">
      <c r="A44" s="10" t="s">
        <v>13</v>
      </c>
      <c r="B44" s="11" t="s">
        <v>11</v>
      </c>
      <c r="C44" s="10">
        <v>1</v>
      </c>
      <c r="D44" s="9">
        <v>2014</v>
      </c>
      <c r="E44">
        <v>0.350185809975206</v>
      </c>
    </row>
    <row r="45" ht="36" spans="1:5">
      <c r="A45" s="10" t="s">
        <v>13</v>
      </c>
      <c r="B45" s="11" t="s">
        <v>11</v>
      </c>
      <c r="C45" s="10">
        <v>1</v>
      </c>
      <c r="D45" s="9">
        <v>2015</v>
      </c>
      <c r="E45">
        <v>0.406207003933395</v>
      </c>
    </row>
    <row r="46" ht="36" spans="1:5">
      <c r="A46" s="10" t="s">
        <v>13</v>
      </c>
      <c r="B46" s="11" t="s">
        <v>11</v>
      </c>
      <c r="C46" s="10">
        <v>1</v>
      </c>
      <c r="D46" s="9">
        <v>2016</v>
      </c>
      <c r="E46">
        <v>0.4418653772749</v>
      </c>
    </row>
    <row r="47" ht="36" spans="1:5">
      <c r="A47" s="10" t="s">
        <v>13</v>
      </c>
      <c r="B47" s="11" t="s">
        <v>11</v>
      </c>
      <c r="C47" s="10">
        <v>1</v>
      </c>
      <c r="D47" s="9">
        <v>2017</v>
      </c>
      <c r="E47">
        <v>0.558447500507355</v>
      </c>
    </row>
    <row r="48" ht="36" spans="1:5">
      <c r="A48" s="10" t="s">
        <v>13</v>
      </c>
      <c r="B48" s="11" t="s">
        <v>11</v>
      </c>
      <c r="C48" s="10">
        <v>1</v>
      </c>
      <c r="D48" s="9">
        <v>2018</v>
      </c>
      <c r="E48">
        <v>0.448549885737485</v>
      </c>
    </row>
    <row r="49" ht="36" spans="1:5">
      <c r="A49" s="10" t="s">
        <v>13</v>
      </c>
      <c r="B49" s="11" t="s">
        <v>11</v>
      </c>
      <c r="C49" s="10">
        <v>1</v>
      </c>
      <c r="D49" s="9">
        <v>2019</v>
      </c>
      <c r="E49">
        <v>0.497795361370447</v>
      </c>
    </row>
    <row r="50" ht="36" spans="1:5">
      <c r="A50" s="10" t="s">
        <v>13</v>
      </c>
      <c r="B50" s="11" t="s">
        <v>11</v>
      </c>
      <c r="C50" s="10">
        <v>1</v>
      </c>
      <c r="D50" s="9">
        <v>2020</v>
      </c>
      <c r="E50">
        <v>0.533936890177244</v>
      </c>
    </row>
    <row r="51" ht="36" spans="1:5">
      <c r="A51" s="10" t="s">
        <v>13</v>
      </c>
      <c r="B51" s="11" t="s">
        <v>11</v>
      </c>
      <c r="C51" s="10">
        <v>1</v>
      </c>
      <c r="D51" s="9">
        <v>2021</v>
      </c>
      <c r="E51">
        <v>0.580216363760853</v>
      </c>
    </row>
    <row r="52" spans="1:5">
      <c r="A52" s="4" t="s">
        <v>56</v>
      </c>
      <c r="B52" s="4" t="s">
        <v>44</v>
      </c>
      <c r="C52" s="4">
        <v>69</v>
      </c>
      <c r="D52" s="4">
        <v>2012</v>
      </c>
      <c r="E52">
        <v>0.0729027268571229</v>
      </c>
    </row>
    <row r="53" spans="1:5">
      <c r="A53" s="4" t="s">
        <v>56</v>
      </c>
      <c r="B53" s="4" t="s">
        <v>44</v>
      </c>
      <c r="C53" s="4">
        <v>69</v>
      </c>
      <c r="D53" s="4">
        <v>2013</v>
      </c>
      <c r="E53">
        <v>0.204666298898229</v>
      </c>
    </row>
    <row r="54" spans="1:5">
      <c r="A54" s="4" t="s">
        <v>56</v>
      </c>
      <c r="B54" s="4" t="s">
        <v>44</v>
      </c>
      <c r="C54" s="4">
        <v>69</v>
      </c>
      <c r="D54" s="4">
        <v>2014</v>
      </c>
      <c r="E54">
        <v>0.38883737148782</v>
      </c>
    </row>
    <row r="55" spans="1:5">
      <c r="A55" s="4" t="s">
        <v>56</v>
      </c>
      <c r="B55" s="4" t="s">
        <v>44</v>
      </c>
      <c r="C55" s="4">
        <v>69</v>
      </c>
      <c r="D55" s="4">
        <v>2015</v>
      </c>
      <c r="E55">
        <v>0.430445563154787</v>
      </c>
    </row>
    <row r="56" spans="1:5">
      <c r="A56" s="4" t="s">
        <v>56</v>
      </c>
      <c r="B56" s="4" t="s">
        <v>44</v>
      </c>
      <c r="C56" s="4">
        <v>69</v>
      </c>
      <c r="D56" s="4">
        <v>2016</v>
      </c>
      <c r="E56">
        <v>0.466903445767897</v>
      </c>
    </row>
    <row r="57" spans="1:5">
      <c r="A57" s="4" t="s">
        <v>56</v>
      </c>
      <c r="B57" s="4" t="s">
        <v>44</v>
      </c>
      <c r="C57" s="4">
        <v>69</v>
      </c>
      <c r="D57" s="4">
        <v>2017</v>
      </c>
      <c r="E57">
        <v>0.59511556409416</v>
      </c>
    </row>
    <row r="58" spans="1:5">
      <c r="A58" s="4" t="s">
        <v>56</v>
      </c>
      <c r="B58" s="4" t="s">
        <v>44</v>
      </c>
      <c r="C58" s="4">
        <v>69</v>
      </c>
      <c r="D58" s="4">
        <v>2018</v>
      </c>
      <c r="E58">
        <v>0.641079664995904</v>
      </c>
    </row>
    <row r="59" spans="1:5">
      <c r="A59" s="4" t="s">
        <v>56</v>
      </c>
      <c r="B59" s="4" t="s">
        <v>44</v>
      </c>
      <c r="C59" s="4">
        <v>69</v>
      </c>
      <c r="D59" s="4">
        <v>2019</v>
      </c>
      <c r="E59">
        <v>0.747734687616997</v>
      </c>
    </row>
    <row r="60" spans="1:5">
      <c r="A60" s="4" t="s">
        <v>56</v>
      </c>
      <c r="B60" s="4" t="s">
        <v>44</v>
      </c>
      <c r="C60" s="4">
        <v>69</v>
      </c>
      <c r="D60" s="4">
        <v>2020</v>
      </c>
      <c r="E60">
        <v>0.835244069938245</v>
      </c>
    </row>
    <row r="61" spans="1:5">
      <c r="A61" s="4" t="s">
        <v>56</v>
      </c>
      <c r="B61" s="4" t="s">
        <v>44</v>
      </c>
      <c r="C61" s="4">
        <v>69</v>
      </c>
      <c r="D61" s="4">
        <v>2021</v>
      </c>
      <c r="E61">
        <v>0.962513255700092</v>
      </c>
    </row>
    <row r="62" ht="48" spans="1:5">
      <c r="A62" s="12" t="s">
        <v>10</v>
      </c>
      <c r="B62" s="13" t="s">
        <v>11</v>
      </c>
      <c r="C62" s="12">
        <v>4</v>
      </c>
      <c r="D62" s="14">
        <v>2012</v>
      </c>
      <c r="E62">
        <v>0.309896585116932</v>
      </c>
    </row>
    <row r="63" ht="48" spans="1:5">
      <c r="A63" s="15" t="s">
        <v>10</v>
      </c>
      <c r="B63" s="16" t="s">
        <v>11</v>
      </c>
      <c r="C63" s="15">
        <v>4</v>
      </c>
      <c r="D63" s="17">
        <v>2013</v>
      </c>
      <c r="E63">
        <v>0.370214826804862</v>
      </c>
    </row>
    <row r="64" ht="48" spans="1:5">
      <c r="A64" s="15" t="s">
        <v>10</v>
      </c>
      <c r="B64" s="16" t="s">
        <v>11</v>
      </c>
      <c r="C64" s="12">
        <v>4</v>
      </c>
      <c r="D64" s="17">
        <v>2014</v>
      </c>
      <c r="E64">
        <v>0.434866365137624</v>
      </c>
    </row>
    <row r="65" ht="48" spans="1:5">
      <c r="A65" s="15" t="s">
        <v>10</v>
      </c>
      <c r="B65" s="16" t="s">
        <v>11</v>
      </c>
      <c r="C65" s="15">
        <v>4</v>
      </c>
      <c r="D65" s="17">
        <v>2015</v>
      </c>
      <c r="E65">
        <v>0.440786139296083</v>
      </c>
    </row>
    <row r="66" ht="48" spans="1:5">
      <c r="A66" s="15" t="s">
        <v>10</v>
      </c>
      <c r="B66" s="16" t="s">
        <v>11</v>
      </c>
      <c r="C66" s="12">
        <v>4</v>
      </c>
      <c r="D66" s="17">
        <v>2016</v>
      </c>
      <c r="E66">
        <v>0.500280334165008</v>
      </c>
    </row>
    <row r="67" ht="48" spans="1:5">
      <c r="A67" s="15" t="s">
        <v>10</v>
      </c>
      <c r="B67" s="16" t="s">
        <v>11</v>
      </c>
      <c r="C67" s="15">
        <v>4</v>
      </c>
      <c r="D67" s="17">
        <v>2017</v>
      </c>
      <c r="E67">
        <v>0.43341542231527</v>
      </c>
    </row>
    <row r="68" ht="48" spans="1:5">
      <c r="A68" s="15" t="s">
        <v>10</v>
      </c>
      <c r="B68" s="16" t="s">
        <v>11</v>
      </c>
      <c r="C68" s="12">
        <v>4</v>
      </c>
      <c r="D68" s="17">
        <v>2018</v>
      </c>
      <c r="E68">
        <v>0.336587281413831</v>
      </c>
    </row>
    <row r="69" ht="48" spans="1:5">
      <c r="A69" s="15" t="s">
        <v>10</v>
      </c>
      <c r="B69" s="16" t="s">
        <v>11</v>
      </c>
      <c r="C69" s="15">
        <v>4</v>
      </c>
      <c r="D69" s="17">
        <v>2019</v>
      </c>
      <c r="E69">
        <v>0.416562022302176</v>
      </c>
    </row>
    <row r="70" ht="48" spans="1:5">
      <c r="A70" s="15" t="s">
        <v>10</v>
      </c>
      <c r="B70" s="16" t="s">
        <v>11</v>
      </c>
      <c r="C70" s="12">
        <v>4</v>
      </c>
      <c r="D70" s="17">
        <v>2020</v>
      </c>
      <c r="E70">
        <v>0.555117309371071</v>
      </c>
    </row>
    <row r="71" ht="48" spans="1:5">
      <c r="A71" s="15" t="s">
        <v>10</v>
      </c>
      <c r="B71" s="16" t="s">
        <v>11</v>
      </c>
      <c r="C71" s="15">
        <v>4</v>
      </c>
      <c r="D71" s="9">
        <v>2021</v>
      </c>
      <c r="E71">
        <v>0.664361247425725</v>
      </c>
    </row>
    <row r="72" spans="1:5">
      <c r="A72" s="4" t="s">
        <v>51</v>
      </c>
      <c r="B72" s="4" t="s">
        <v>44</v>
      </c>
      <c r="C72" s="4">
        <v>67</v>
      </c>
      <c r="D72" s="4">
        <v>2012</v>
      </c>
      <c r="E72">
        <v>0.141698488966482</v>
      </c>
    </row>
    <row r="73" spans="1:5">
      <c r="A73" s="4" t="s">
        <v>51</v>
      </c>
      <c r="B73" s="4" t="s">
        <v>44</v>
      </c>
      <c r="C73" s="4">
        <v>67</v>
      </c>
      <c r="D73" s="4">
        <v>2013</v>
      </c>
      <c r="E73">
        <v>0.122421262752858</v>
      </c>
    </row>
    <row r="74" spans="1:5">
      <c r="A74" s="4" t="s">
        <v>51</v>
      </c>
      <c r="B74" s="4" t="s">
        <v>44</v>
      </c>
      <c r="C74" s="4">
        <v>67</v>
      </c>
      <c r="D74" s="4">
        <v>2014</v>
      </c>
      <c r="E74">
        <v>0.339062343706357</v>
      </c>
    </row>
    <row r="75" spans="1:5">
      <c r="A75" s="4" t="s">
        <v>51</v>
      </c>
      <c r="B75" s="4" t="s">
        <v>44</v>
      </c>
      <c r="C75" s="4">
        <v>67</v>
      </c>
      <c r="D75" s="4">
        <v>2015</v>
      </c>
      <c r="E75">
        <v>0.350743756970511</v>
      </c>
    </row>
    <row r="76" spans="1:5">
      <c r="A76" s="4" t="s">
        <v>51</v>
      </c>
      <c r="B76" s="4" t="s">
        <v>44</v>
      </c>
      <c r="C76" s="4">
        <v>67</v>
      </c>
      <c r="D76" s="4">
        <v>2016</v>
      </c>
      <c r="E76">
        <v>0.329439260068026</v>
      </c>
    </row>
    <row r="77" spans="1:5">
      <c r="A77" s="4" t="s">
        <v>51</v>
      </c>
      <c r="B77" s="4" t="s">
        <v>44</v>
      </c>
      <c r="C77" s="4">
        <v>67</v>
      </c>
      <c r="D77" s="4">
        <v>2017</v>
      </c>
      <c r="E77">
        <v>0.437382424003767</v>
      </c>
    </row>
    <row r="78" spans="1:5">
      <c r="A78" s="4" t="s">
        <v>51</v>
      </c>
      <c r="B78" s="4" t="s">
        <v>44</v>
      </c>
      <c r="C78" s="4">
        <v>67</v>
      </c>
      <c r="D78" s="4">
        <v>2018</v>
      </c>
      <c r="E78">
        <v>0.474712039283979</v>
      </c>
    </row>
    <row r="79" spans="1:5">
      <c r="A79" s="4" t="s">
        <v>51</v>
      </c>
      <c r="B79" s="4" t="s">
        <v>44</v>
      </c>
      <c r="C79" s="4">
        <v>67</v>
      </c>
      <c r="D79" s="4">
        <v>2019</v>
      </c>
      <c r="E79">
        <v>0.584067675527848</v>
      </c>
    </row>
    <row r="80" spans="1:5">
      <c r="A80" s="4" t="s">
        <v>51</v>
      </c>
      <c r="B80" s="4" t="s">
        <v>44</v>
      </c>
      <c r="C80" s="4">
        <v>67</v>
      </c>
      <c r="D80" s="4">
        <v>2020</v>
      </c>
      <c r="E80">
        <v>0.717935908389294</v>
      </c>
    </row>
    <row r="81" spans="1:5">
      <c r="A81" s="4" t="s">
        <v>51</v>
      </c>
      <c r="B81" s="4" t="s">
        <v>44</v>
      </c>
      <c r="C81" s="4">
        <v>67</v>
      </c>
      <c r="D81" s="4">
        <v>2021</v>
      </c>
      <c r="E81">
        <v>0.876894537616855</v>
      </c>
    </row>
    <row r="82" spans="1:5">
      <c r="A82" s="18" t="s">
        <v>33</v>
      </c>
      <c r="B82" s="18" t="s">
        <v>31</v>
      </c>
      <c r="C82" s="18">
        <v>9</v>
      </c>
      <c r="D82" s="19">
        <v>2012</v>
      </c>
      <c r="E82">
        <v>0.129187094645752</v>
      </c>
    </row>
    <row r="83" spans="1:5">
      <c r="A83" s="18" t="s">
        <v>33</v>
      </c>
      <c r="B83" s="18" t="s">
        <v>31</v>
      </c>
      <c r="C83" s="18">
        <v>9</v>
      </c>
      <c r="D83" s="19">
        <v>2013</v>
      </c>
      <c r="E83">
        <v>0.21720461030282</v>
      </c>
    </row>
    <row r="84" spans="1:5">
      <c r="A84" s="18" t="s">
        <v>33</v>
      </c>
      <c r="B84" s="18" t="s">
        <v>31</v>
      </c>
      <c r="C84" s="18">
        <v>9</v>
      </c>
      <c r="D84" s="19">
        <v>2014</v>
      </c>
      <c r="E84">
        <v>0.343463926572083</v>
      </c>
    </row>
    <row r="85" spans="1:5">
      <c r="A85" s="18" t="s">
        <v>33</v>
      </c>
      <c r="B85" s="18" t="s">
        <v>31</v>
      </c>
      <c r="C85" s="18">
        <v>9</v>
      </c>
      <c r="D85" s="19">
        <v>2015</v>
      </c>
      <c r="E85">
        <v>0.315609428965815</v>
      </c>
    </row>
    <row r="86" spans="1:5">
      <c r="A86" s="18" t="s">
        <v>33</v>
      </c>
      <c r="B86" s="18" t="s">
        <v>31</v>
      </c>
      <c r="C86" s="18">
        <v>9</v>
      </c>
      <c r="D86" s="19">
        <v>2016</v>
      </c>
      <c r="E86">
        <v>0.361309689191126</v>
      </c>
    </row>
    <row r="87" spans="1:5">
      <c r="A87" s="18" t="s">
        <v>33</v>
      </c>
      <c r="B87" s="18" t="s">
        <v>31</v>
      </c>
      <c r="C87" s="18">
        <v>9</v>
      </c>
      <c r="D87" s="19">
        <v>2017</v>
      </c>
      <c r="E87">
        <v>0.426023447948802</v>
      </c>
    </row>
    <row r="88" spans="1:5">
      <c r="A88" s="18" t="s">
        <v>33</v>
      </c>
      <c r="B88" s="18" t="s">
        <v>31</v>
      </c>
      <c r="C88" s="18">
        <v>9</v>
      </c>
      <c r="D88" s="19">
        <v>2018</v>
      </c>
      <c r="E88">
        <v>0.396270198827112</v>
      </c>
    </row>
    <row r="89" spans="1:5">
      <c r="A89" s="18" t="s">
        <v>33</v>
      </c>
      <c r="B89" s="18" t="s">
        <v>31</v>
      </c>
      <c r="C89" s="18">
        <v>9</v>
      </c>
      <c r="D89" s="19">
        <v>2019</v>
      </c>
      <c r="E89">
        <v>0.571282896527614</v>
      </c>
    </row>
    <row r="90" spans="1:5">
      <c r="A90" s="18" t="s">
        <v>33</v>
      </c>
      <c r="B90" s="18" t="s">
        <v>31</v>
      </c>
      <c r="C90" s="18">
        <v>9</v>
      </c>
      <c r="D90" s="19">
        <v>2020</v>
      </c>
      <c r="E90">
        <v>0.763197212012221</v>
      </c>
    </row>
    <row r="91" spans="1:5">
      <c r="A91" s="7" t="s">
        <v>33</v>
      </c>
      <c r="B91" s="8" t="s">
        <v>31</v>
      </c>
      <c r="C91" s="7">
        <v>9</v>
      </c>
      <c r="D91" s="9">
        <v>2021</v>
      </c>
      <c r="E91">
        <v>0.928932879324656</v>
      </c>
    </row>
    <row r="92" spans="1:5">
      <c r="A92" s="20" t="s">
        <v>63</v>
      </c>
      <c r="B92" s="20" t="s">
        <v>58</v>
      </c>
      <c r="C92" s="20">
        <v>63</v>
      </c>
      <c r="D92" s="21">
        <v>2012</v>
      </c>
      <c r="E92">
        <v>0.0750282578049544</v>
      </c>
    </row>
    <row r="93" spans="1:5">
      <c r="A93" s="20" t="s">
        <v>63</v>
      </c>
      <c r="B93" s="20" t="s">
        <v>58</v>
      </c>
      <c r="C93" s="20">
        <v>63</v>
      </c>
      <c r="D93" s="21">
        <v>2013</v>
      </c>
      <c r="E93">
        <v>0.117074514928885</v>
      </c>
    </row>
    <row r="94" spans="1:5">
      <c r="A94" s="20" t="s">
        <v>63</v>
      </c>
      <c r="B94" s="20" t="s">
        <v>58</v>
      </c>
      <c r="C94" s="20">
        <v>63</v>
      </c>
      <c r="D94" s="21">
        <v>2014</v>
      </c>
      <c r="E94">
        <v>0.191837768834821</v>
      </c>
    </row>
    <row r="95" spans="1:5">
      <c r="A95" s="20" t="s">
        <v>63</v>
      </c>
      <c r="B95" s="20" t="s">
        <v>58</v>
      </c>
      <c r="C95" s="20">
        <v>63</v>
      </c>
      <c r="D95" s="21">
        <v>2015</v>
      </c>
      <c r="E95">
        <v>0.206606815143189</v>
      </c>
    </row>
    <row r="96" spans="1:5">
      <c r="A96" s="20" t="s">
        <v>63</v>
      </c>
      <c r="B96" s="20" t="s">
        <v>58</v>
      </c>
      <c r="C96" s="20">
        <v>63</v>
      </c>
      <c r="D96" s="21">
        <v>2016</v>
      </c>
      <c r="E96">
        <v>0.259358038357898</v>
      </c>
    </row>
    <row r="97" spans="1:5">
      <c r="A97" s="20" t="s">
        <v>63</v>
      </c>
      <c r="B97" s="20" t="s">
        <v>58</v>
      </c>
      <c r="C97" s="20">
        <v>63</v>
      </c>
      <c r="D97" s="21">
        <v>2017</v>
      </c>
      <c r="E97">
        <v>0.324339918531728</v>
      </c>
    </row>
    <row r="98" spans="1:5">
      <c r="A98" s="20" t="s">
        <v>63</v>
      </c>
      <c r="B98" s="20" t="s">
        <v>58</v>
      </c>
      <c r="C98" s="20">
        <v>63</v>
      </c>
      <c r="D98" s="21">
        <v>2018</v>
      </c>
      <c r="E98">
        <v>0.552691213247292</v>
      </c>
    </row>
    <row r="99" spans="1:5">
      <c r="A99" s="20" t="s">
        <v>63</v>
      </c>
      <c r="B99" s="20" t="s">
        <v>58</v>
      </c>
      <c r="C99" s="20">
        <v>63</v>
      </c>
      <c r="D99" s="21">
        <v>2019</v>
      </c>
      <c r="E99">
        <v>0.696157249548797</v>
      </c>
    </row>
    <row r="100" spans="1:5">
      <c r="A100" s="20" t="s">
        <v>63</v>
      </c>
      <c r="B100" s="20" t="s">
        <v>58</v>
      </c>
      <c r="C100" s="20">
        <v>63</v>
      </c>
      <c r="D100" s="21">
        <v>2020</v>
      </c>
      <c r="E100">
        <v>0.830822108977336</v>
      </c>
    </row>
    <row r="101" spans="1:5">
      <c r="A101" s="7" t="s">
        <v>63</v>
      </c>
      <c r="B101" s="8" t="s">
        <v>58</v>
      </c>
      <c r="C101" s="7">
        <v>63</v>
      </c>
      <c r="D101" s="9">
        <v>2021</v>
      </c>
      <c r="E101">
        <v>0.966233012173654</v>
      </c>
    </row>
    <row r="102" spans="1:5">
      <c r="A102" s="4" t="s">
        <v>86</v>
      </c>
      <c r="B102" s="4" t="s">
        <v>84</v>
      </c>
      <c r="C102" s="4">
        <v>83</v>
      </c>
      <c r="D102" s="4">
        <v>2012</v>
      </c>
      <c r="E102">
        <v>0.0366219707754896</v>
      </c>
    </row>
    <row r="103" spans="1:5">
      <c r="A103" s="4" t="s">
        <v>86</v>
      </c>
      <c r="B103" s="4" t="s">
        <v>84</v>
      </c>
      <c r="C103" s="4">
        <v>83</v>
      </c>
      <c r="D103" s="4">
        <v>2013</v>
      </c>
      <c r="E103">
        <v>0.245079081953772</v>
      </c>
    </row>
    <row r="104" spans="1:5">
      <c r="A104" s="4" t="s">
        <v>86</v>
      </c>
      <c r="B104" s="4" t="s">
        <v>84</v>
      </c>
      <c r="C104" s="4">
        <v>83</v>
      </c>
      <c r="D104" s="4">
        <v>2014</v>
      </c>
      <c r="E104">
        <v>0.378530788535376</v>
      </c>
    </row>
    <row r="105" spans="1:5">
      <c r="A105" s="4" t="s">
        <v>86</v>
      </c>
      <c r="B105" s="4" t="s">
        <v>84</v>
      </c>
      <c r="C105" s="4">
        <v>83</v>
      </c>
      <c r="D105" s="4">
        <v>2015</v>
      </c>
      <c r="E105">
        <v>0.441371577796804</v>
      </c>
    </row>
    <row r="106" spans="1:5">
      <c r="A106" s="4" t="s">
        <v>86</v>
      </c>
      <c r="B106" s="4" t="s">
        <v>84</v>
      </c>
      <c r="C106" s="4">
        <v>83</v>
      </c>
      <c r="D106" s="4">
        <v>2016</v>
      </c>
      <c r="E106">
        <v>0.42360612790163</v>
      </c>
    </row>
    <row r="107" spans="1:5">
      <c r="A107" s="4" t="s">
        <v>86</v>
      </c>
      <c r="B107" s="4" t="s">
        <v>84</v>
      </c>
      <c r="C107" s="4">
        <v>83</v>
      </c>
      <c r="D107" s="4">
        <v>2017</v>
      </c>
      <c r="E107">
        <v>0.516033174006179</v>
      </c>
    </row>
    <row r="108" spans="1:5">
      <c r="A108" s="4" t="s">
        <v>86</v>
      </c>
      <c r="B108" s="4" t="s">
        <v>84</v>
      </c>
      <c r="C108" s="4">
        <v>83</v>
      </c>
      <c r="D108" s="4">
        <v>2018</v>
      </c>
      <c r="E108">
        <v>0.633304645465331</v>
      </c>
    </row>
    <row r="109" spans="1:5">
      <c r="A109" s="4" t="s">
        <v>86</v>
      </c>
      <c r="B109" s="4" t="s">
        <v>84</v>
      </c>
      <c r="C109" s="4">
        <v>83</v>
      </c>
      <c r="D109" s="4">
        <v>2019</v>
      </c>
      <c r="E109">
        <v>0.673538934623167</v>
      </c>
    </row>
    <row r="110" spans="1:5">
      <c r="A110" s="4" t="s">
        <v>86</v>
      </c>
      <c r="B110" s="4" t="s">
        <v>84</v>
      </c>
      <c r="C110" s="4">
        <v>83</v>
      </c>
      <c r="D110" s="4">
        <v>2020</v>
      </c>
      <c r="E110">
        <v>0.721940676251398</v>
      </c>
    </row>
    <row r="111" spans="1:5">
      <c r="A111" s="4" t="s">
        <v>86</v>
      </c>
      <c r="B111" s="4" t="s">
        <v>84</v>
      </c>
      <c r="C111" s="4">
        <v>83</v>
      </c>
      <c r="D111" s="4">
        <v>2021</v>
      </c>
      <c r="E111">
        <v>0.887019963478928</v>
      </c>
    </row>
    <row r="112" spans="1:5">
      <c r="A112" t="s">
        <v>53</v>
      </c>
      <c r="B112" t="s">
        <v>44</v>
      </c>
      <c r="C112">
        <v>70</v>
      </c>
      <c r="D112">
        <v>2012</v>
      </c>
      <c r="E112">
        <v>0.120248349737802</v>
      </c>
    </row>
    <row r="113" spans="1:5">
      <c r="A113" t="s">
        <v>53</v>
      </c>
      <c r="B113" t="s">
        <v>44</v>
      </c>
      <c r="C113">
        <v>70</v>
      </c>
      <c r="D113">
        <v>2013</v>
      </c>
      <c r="E113">
        <v>0.19242587388876</v>
      </c>
    </row>
    <row r="114" spans="1:5">
      <c r="A114" t="s">
        <v>53</v>
      </c>
      <c r="B114" t="s">
        <v>44</v>
      </c>
      <c r="C114">
        <v>70</v>
      </c>
      <c r="D114">
        <v>2014</v>
      </c>
      <c r="E114">
        <v>0.25598940984763</v>
      </c>
    </row>
    <row r="115" spans="1:5">
      <c r="A115" t="s">
        <v>53</v>
      </c>
      <c r="B115" t="s">
        <v>44</v>
      </c>
      <c r="C115">
        <v>70</v>
      </c>
      <c r="D115">
        <v>2015</v>
      </c>
      <c r="E115">
        <v>0.335192645639192</v>
      </c>
    </row>
    <row r="116" spans="1:5">
      <c r="A116" t="s">
        <v>53</v>
      </c>
      <c r="B116" t="s">
        <v>44</v>
      </c>
      <c r="C116">
        <v>70</v>
      </c>
      <c r="D116">
        <v>2016</v>
      </c>
      <c r="E116">
        <v>0.431605634359093</v>
      </c>
    </row>
    <row r="117" spans="1:5">
      <c r="A117" t="s">
        <v>53</v>
      </c>
      <c r="B117" t="s">
        <v>44</v>
      </c>
      <c r="C117">
        <v>70</v>
      </c>
      <c r="D117">
        <v>2017</v>
      </c>
      <c r="E117">
        <v>0.563582183399603</v>
      </c>
    </row>
    <row r="118" spans="1:5">
      <c r="A118" t="s">
        <v>53</v>
      </c>
      <c r="B118" t="s">
        <v>44</v>
      </c>
      <c r="C118">
        <v>70</v>
      </c>
      <c r="D118">
        <v>2018</v>
      </c>
      <c r="E118">
        <v>0.62047785219312</v>
      </c>
    </row>
    <row r="119" spans="1:5">
      <c r="A119" t="s">
        <v>53</v>
      </c>
      <c r="B119" t="s">
        <v>44</v>
      </c>
      <c r="C119">
        <v>70</v>
      </c>
      <c r="D119">
        <v>2019</v>
      </c>
      <c r="E119">
        <v>0.674499394653775</v>
      </c>
    </row>
    <row r="120" spans="1:5">
      <c r="A120" t="s">
        <v>53</v>
      </c>
      <c r="B120" t="s">
        <v>44</v>
      </c>
      <c r="C120">
        <v>70</v>
      </c>
      <c r="D120">
        <v>2020</v>
      </c>
      <c r="E120">
        <v>0.789771929559811</v>
      </c>
    </row>
    <row r="121" spans="1:5">
      <c r="A121" t="s">
        <v>53</v>
      </c>
      <c r="B121" t="s">
        <v>44</v>
      </c>
      <c r="C121">
        <v>70</v>
      </c>
      <c r="D121">
        <v>2021</v>
      </c>
      <c r="E121">
        <v>0.889222097117689</v>
      </c>
    </row>
    <row r="122" spans="1:5">
      <c r="A122" s="22" t="s">
        <v>61</v>
      </c>
      <c r="B122" s="22" t="s">
        <v>58</v>
      </c>
      <c r="C122" s="22">
        <v>30</v>
      </c>
      <c r="D122" s="23">
        <v>2012</v>
      </c>
      <c r="E122">
        <v>0.13345391404804</v>
      </c>
    </row>
    <row r="123" spans="1:5">
      <c r="A123" s="22" t="s">
        <v>61</v>
      </c>
      <c r="B123" s="22" t="s">
        <v>58</v>
      </c>
      <c r="C123" s="22">
        <v>30</v>
      </c>
      <c r="D123" s="23">
        <v>2013</v>
      </c>
      <c r="E123">
        <v>0.179944699985061</v>
      </c>
    </row>
    <row r="124" spans="1:5">
      <c r="A124" s="22" t="s">
        <v>61</v>
      </c>
      <c r="B124" s="22" t="s">
        <v>58</v>
      </c>
      <c r="C124" s="22">
        <v>30</v>
      </c>
      <c r="D124" s="23">
        <v>2014</v>
      </c>
      <c r="E124">
        <v>0.216173796361078</v>
      </c>
    </row>
    <row r="125" spans="1:5">
      <c r="A125" s="22" t="s">
        <v>61</v>
      </c>
      <c r="B125" s="22" t="s">
        <v>58</v>
      </c>
      <c r="C125" s="22">
        <v>30</v>
      </c>
      <c r="D125" s="23">
        <v>2015</v>
      </c>
      <c r="E125">
        <v>0.248260722309292</v>
      </c>
    </row>
    <row r="126" spans="1:5">
      <c r="A126" s="22" t="s">
        <v>61</v>
      </c>
      <c r="B126" s="22" t="s">
        <v>58</v>
      </c>
      <c r="C126" s="22">
        <v>30</v>
      </c>
      <c r="D126" s="23">
        <v>2016</v>
      </c>
      <c r="E126">
        <v>0.260326944431402</v>
      </c>
    </row>
    <row r="127" spans="1:5">
      <c r="A127" s="22" t="s">
        <v>61</v>
      </c>
      <c r="B127" s="22" t="s">
        <v>58</v>
      </c>
      <c r="C127" s="22">
        <v>30</v>
      </c>
      <c r="D127" s="23">
        <v>2017</v>
      </c>
      <c r="E127">
        <v>0.507281921080727</v>
      </c>
    </row>
    <row r="128" spans="1:5">
      <c r="A128" s="22" t="s">
        <v>61</v>
      </c>
      <c r="B128" s="22" t="s">
        <v>58</v>
      </c>
      <c r="C128" s="22">
        <v>30</v>
      </c>
      <c r="D128" s="23">
        <v>2018</v>
      </c>
      <c r="E128">
        <v>0.486065780120173</v>
      </c>
    </row>
    <row r="129" spans="1:5">
      <c r="A129" s="22" t="s">
        <v>61</v>
      </c>
      <c r="B129" s="22" t="s">
        <v>58</v>
      </c>
      <c r="C129" s="22">
        <v>30</v>
      </c>
      <c r="D129" s="23">
        <v>2019</v>
      </c>
      <c r="E129">
        <v>0.605441134749577</v>
      </c>
    </row>
    <row r="130" spans="1:5">
      <c r="A130" s="22" t="s">
        <v>61</v>
      </c>
      <c r="B130" s="22" t="s">
        <v>58</v>
      </c>
      <c r="C130" s="22">
        <v>30</v>
      </c>
      <c r="D130" s="23">
        <v>2020</v>
      </c>
      <c r="E130">
        <v>0.72502968042634</v>
      </c>
    </row>
    <row r="131" spans="1:5">
      <c r="A131" s="24" t="s">
        <v>61</v>
      </c>
      <c r="B131" s="25" t="s">
        <v>58</v>
      </c>
      <c r="C131" s="24">
        <v>30</v>
      </c>
      <c r="D131" s="26">
        <v>2021</v>
      </c>
      <c r="E131">
        <v>0.83506950829733</v>
      </c>
    </row>
    <row r="132" spans="1:5">
      <c r="A132" s="4" t="s">
        <v>122</v>
      </c>
      <c r="B132" s="4" t="s">
        <v>120</v>
      </c>
      <c r="C132" s="4">
        <v>98</v>
      </c>
      <c r="D132" s="4">
        <v>2012</v>
      </c>
      <c r="E132">
        <v>0.204729571316446</v>
      </c>
    </row>
    <row r="133" spans="1:5">
      <c r="A133" s="4" t="s">
        <v>122</v>
      </c>
      <c r="B133" s="4" t="s">
        <v>120</v>
      </c>
      <c r="C133" s="4">
        <v>98</v>
      </c>
      <c r="D133" s="4">
        <v>2013</v>
      </c>
      <c r="E133">
        <v>0.101308963453356</v>
      </c>
    </row>
    <row r="134" spans="1:5">
      <c r="A134" s="4" t="s">
        <v>122</v>
      </c>
      <c r="B134" s="4" t="s">
        <v>120</v>
      </c>
      <c r="C134" s="4">
        <v>98</v>
      </c>
      <c r="D134" s="4">
        <v>2014</v>
      </c>
      <c r="E134">
        <v>0.382507023016889</v>
      </c>
    </row>
    <row r="135" spans="1:5">
      <c r="A135" s="4" t="s">
        <v>122</v>
      </c>
      <c r="B135" s="4" t="s">
        <v>120</v>
      </c>
      <c r="C135" s="4">
        <v>98</v>
      </c>
      <c r="D135" s="4">
        <v>2015</v>
      </c>
      <c r="E135">
        <v>0.454061687974944</v>
      </c>
    </row>
    <row r="136" spans="1:5">
      <c r="A136" s="4" t="s">
        <v>122</v>
      </c>
      <c r="B136" s="4" t="s">
        <v>120</v>
      </c>
      <c r="C136" s="4">
        <v>98</v>
      </c>
      <c r="D136" s="4">
        <v>2016</v>
      </c>
      <c r="E136">
        <v>0.39454105546927</v>
      </c>
    </row>
    <row r="137" spans="1:5">
      <c r="A137" s="4" t="s">
        <v>122</v>
      </c>
      <c r="B137" s="4" t="s">
        <v>120</v>
      </c>
      <c r="C137" s="4">
        <v>98</v>
      </c>
      <c r="D137" s="4">
        <v>2017</v>
      </c>
      <c r="E137">
        <v>0.409589897902894</v>
      </c>
    </row>
    <row r="138" spans="1:5">
      <c r="A138" s="4" t="s">
        <v>122</v>
      </c>
      <c r="B138" s="4" t="s">
        <v>120</v>
      </c>
      <c r="C138" s="4">
        <v>98</v>
      </c>
      <c r="D138" s="4">
        <v>2018</v>
      </c>
      <c r="E138">
        <v>0.433602971151602</v>
      </c>
    </row>
    <row r="139" spans="1:5">
      <c r="A139" s="4" t="s">
        <v>122</v>
      </c>
      <c r="B139" s="4" t="s">
        <v>120</v>
      </c>
      <c r="C139" s="4">
        <v>98</v>
      </c>
      <c r="D139" s="4">
        <v>2019</v>
      </c>
      <c r="E139">
        <v>0.468918975797591</v>
      </c>
    </row>
    <row r="140" spans="1:5">
      <c r="A140" s="4" t="s">
        <v>122</v>
      </c>
      <c r="B140" s="4" t="s">
        <v>120</v>
      </c>
      <c r="C140" s="4">
        <v>98</v>
      </c>
      <c r="D140" s="4">
        <v>2020</v>
      </c>
      <c r="E140">
        <v>0.541939699609236</v>
      </c>
    </row>
    <row r="141" spans="1:5">
      <c r="A141" s="4" t="s">
        <v>122</v>
      </c>
      <c r="B141" s="4" t="s">
        <v>120</v>
      </c>
      <c r="C141" s="4">
        <v>98</v>
      </c>
      <c r="D141" s="4">
        <v>2021</v>
      </c>
      <c r="E141">
        <v>0.49169150371204</v>
      </c>
    </row>
    <row r="142" spans="1:5">
      <c r="A142" s="27" t="s">
        <v>100</v>
      </c>
      <c r="B142" s="27" t="s">
        <v>96</v>
      </c>
      <c r="C142" s="27">
        <v>37</v>
      </c>
      <c r="D142" s="28">
        <v>2012</v>
      </c>
      <c r="E142">
        <v>0.348566148933485</v>
      </c>
    </row>
    <row r="143" spans="1:5">
      <c r="A143" s="27" t="s">
        <v>100</v>
      </c>
      <c r="B143" s="27" t="s">
        <v>96</v>
      </c>
      <c r="C143" s="27">
        <v>37</v>
      </c>
      <c r="D143" s="28">
        <v>2013</v>
      </c>
      <c r="E143">
        <v>0.359754703974716</v>
      </c>
    </row>
    <row r="144" spans="1:5">
      <c r="A144" s="27" t="s">
        <v>100</v>
      </c>
      <c r="B144" s="27" t="s">
        <v>96</v>
      </c>
      <c r="C144" s="27">
        <v>37</v>
      </c>
      <c r="D144" s="28">
        <v>2014</v>
      </c>
      <c r="E144">
        <v>0.470012640482204</v>
      </c>
    </row>
    <row r="145" spans="1:5">
      <c r="A145" s="27" t="s">
        <v>100</v>
      </c>
      <c r="B145" s="27" t="s">
        <v>96</v>
      </c>
      <c r="C145" s="27">
        <v>37</v>
      </c>
      <c r="D145" s="28">
        <v>2015</v>
      </c>
      <c r="E145">
        <v>0.419673930187521</v>
      </c>
    </row>
    <row r="146" spans="1:5">
      <c r="A146" s="27" t="s">
        <v>100</v>
      </c>
      <c r="B146" s="27" t="s">
        <v>96</v>
      </c>
      <c r="C146" s="27">
        <v>37</v>
      </c>
      <c r="D146" s="28">
        <v>2016</v>
      </c>
      <c r="E146">
        <v>0.478096643714814</v>
      </c>
    </row>
    <row r="147" spans="1:5">
      <c r="A147" s="27" t="s">
        <v>100</v>
      </c>
      <c r="B147" s="27" t="s">
        <v>96</v>
      </c>
      <c r="C147" s="27">
        <v>37</v>
      </c>
      <c r="D147" s="28">
        <v>2017</v>
      </c>
      <c r="E147">
        <v>0.56387219222396</v>
      </c>
    </row>
    <row r="148" spans="1:5">
      <c r="A148" s="27" t="s">
        <v>100</v>
      </c>
      <c r="B148" s="27" t="s">
        <v>96</v>
      </c>
      <c r="C148" s="27">
        <v>37</v>
      </c>
      <c r="D148" s="28">
        <v>2018</v>
      </c>
      <c r="E148">
        <v>0.648248012097675</v>
      </c>
    </row>
    <row r="149" spans="1:5">
      <c r="A149" s="27" t="s">
        <v>100</v>
      </c>
      <c r="B149" s="27" t="s">
        <v>96</v>
      </c>
      <c r="C149" s="27">
        <v>37</v>
      </c>
      <c r="D149" s="28">
        <v>2019</v>
      </c>
      <c r="E149">
        <v>0.683831646401333</v>
      </c>
    </row>
    <row r="150" spans="1:5">
      <c r="A150" s="27" t="s">
        <v>100</v>
      </c>
      <c r="B150" s="27" t="s">
        <v>96</v>
      </c>
      <c r="C150" s="27">
        <v>37</v>
      </c>
      <c r="D150" s="28">
        <v>2020</v>
      </c>
      <c r="E150">
        <v>0.736161447305307</v>
      </c>
    </row>
    <row r="151" spans="1:5">
      <c r="A151" s="27" t="s">
        <v>100</v>
      </c>
      <c r="B151" s="29" t="s">
        <v>96</v>
      </c>
      <c r="C151" s="27">
        <v>37</v>
      </c>
      <c r="D151" s="28">
        <v>2021</v>
      </c>
      <c r="E151">
        <v>0.37617568665523</v>
      </c>
    </row>
    <row r="152" spans="1:5">
      <c r="A152" s="4" t="s">
        <v>41</v>
      </c>
      <c r="B152" s="4" t="s">
        <v>31</v>
      </c>
      <c r="C152" s="4">
        <v>72</v>
      </c>
      <c r="D152" s="4">
        <v>2012</v>
      </c>
      <c r="E152">
        <v>0.250242441422139</v>
      </c>
    </row>
    <row r="153" spans="1:5">
      <c r="A153" s="4" t="s">
        <v>41</v>
      </c>
      <c r="B153" s="4" t="s">
        <v>31</v>
      </c>
      <c r="C153" s="4">
        <v>72</v>
      </c>
      <c r="D153" s="4">
        <v>2013</v>
      </c>
      <c r="E153">
        <v>0.273119597129446</v>
      </c>
    </row>
    <row r="154" spans="1:5">
      <c r="A154" s="4" t="s">
        <v>41</v>
      </c>
      <c r="B154" s="4" t="s">
        <v>31</v>
      </c>
      <c r="C154" s="4">
        <v>72</v>
      </c>
      <c r="D154" s="4">
        <v>2014</v>
      </c>
      <c r="E154">
        <v>0.371184134265392</v>
      </c>
    </row>
    <row r="155" spans="1:5">
      <c r="A155" s="4" t="s">
        <v>41</v>
      </c>
      <c r="B155" s="4" t="s">
        <v>31</v>
      </c>
      <c r="C155" s="4">
        <v>72</v>
      </c>
      <c r="D155" s="4">
        <v>2015</v>
      </c>
      <c r="E155">
        <v>0.391854499536352</v>
      </c>
    </row>
    <row r="156" spans="1:5">
      <c r="A156" s="4" t="s">
        <v>41</v>
      </c>
      <c r="B156" s="4" t="s">
        <v>31</v>
      </c>
      <c r="C156" s="4">
        <v>72</v>
      </c>
      <c r="D156" s="4">
        <v>2016</v>
      </c>
      <c r="E156">
        <v>0.409850186030562</v>
      </c>
    </row>
    <row r="157" spans="1:5">
      <c r="A157" s="4" t="s">
        <v>41</v>
      </c>
      <c r="B157" s="4" t="s">
        <v>31</v>
      </c>
      <c r="C157" s="4">
        <v>72</v>
      </c>
      <c r="D157" s="4">
        <v>2017</v>
      </c>
      <c r="E157">
        <v>0.504450302060116</v>
      </c>
    </row>
    <row r="158" spans="1:5">
      <c r="A158" s="4" t="s">
        <v>41</v>
      </c>
      <c r="B158" s="4" t="s">
        <v>31</v>
      </c>
      <c r="C158" s="4">
        <v>72</v>
      </c>
      <c r="D158" s="4">
        <v>2018</v>
      </c>
      <c r="E158">
        <v>0.515252756514152</v>
      </c>
    </row>
    <row r="159" spans="1:5">
      <c r="A159" s="4" t="s">
        <v>41</v>
      </c>
      <c r="B159" s="4" t="s">
        <v>31</v>
      </c>
      <c r="C159" s="4">
        <v>72</v>
      </c>
      <c r="D159" s="4">
        <v>2019</v>
      </c>
      <c r="E159">
        <v>0.526101076693755</v>
      </c>
    </row>
    <row r="160" spans="1:5">
      <c r="A160" s="4" t="s">
        <v>41</v>
      </c>
      <c r="B160" s="4" t="s">
        <v>31</v>
      </c>
      <c r="C160" s="4">
        <v>72</v>
      </c>
      <c r="D160" s="4">
        <v>2020</v>
      </c>
      <c r="E160">
        <v>0.647044999568275</v>
      </c>
    </row>
    <row r="161" spans="1:5">
      <c r="A161" s="4" t="s">
        <v>41</v>
      </c>
      <c r="B161" s="4" t="s">
        <v>31</v>
      </c>
      <c r="C161" s="4">
        <v>72</v>
      </c>
      <c r="D161" s="4">
        <v>2021</v>
      </c>
      <c r="E161">
        <v>0.7189890147632</v>
      </c>
    </row>
    <row r="162" spans="1:5">
      <c r="A162" s="4" t="s">
        <v>166</v>
      </c>
      <c r="B162" s="4" t="s">
        <v>31</v>
      </c>
      <c r="C162" s="4">
        <v>12</v>
      </c>
      <c r="D162" s="4">
        <v>2012</v>
      </c>
      <c r="E162">
        <v>0.403667082171755</v>
      </c>
    </row>
    <row r="163" spans="1:5">
      <c r="A163" s="4" t="s">
        <v>166</v>
      </c>
      <c r="B163" s="4" t="s">
        <v>31</v>
      </c>
      <c r="C163" s="4">
        <v>12</v>
      </c>
      <c r="D163" s="4">
        <v>2013</v>
      </c>
      <c r="E163">
        <v>0.43764502168313</v>
      </c>
    </row>
    <row r="164" spans="1:5">
      <c r="A164" s="4" t="s">
        <v>166</v>
      </c>
      <c r="B164" s="4" t="s">
        <v>31</v>
      </c>
      <c r="C164" s="4">
        <v>12</v>
      </c>
      <c r="D164" s="4">
        <v>2014</v>
      </c>
      <c r="E164">
        <v>0.509976410257939</v>
      </c>
    </row>
    <row r="165" spans="1:5">
      <c r="A165" s="4" t="s">
        <v>166</v>
      </c>
      <c r="B165" s="4" t="s">
        <v>31</v>
      </c>
      <c r="C165" s="4">
        <v>12</v>
      </c>
      <c r="D165" s="4">
        <v>2015</v>
      </c>
      <c r="E165">
        <v>0.46938300998542</v>
      </c>
    </row>
    <row r="166" spans="1:5">
      <c r="A166" s="4" t="s">
        <v>166</v>
      </c>
      <c r="B166" s="4" t="s">
        <v>31</v>
      </c>
      <c r="C166" s="4">
        <v>12</v>
      </c>
      <c r="D166" s="4">
        <v>2016</v>
      </c>
      <c r="E166">
        <v>0.303502699718194</v>
      </c>
    </row>
    <row r="167" spans="1:5">
      <c r="A167" s="4" t="s">
        <v>166</v>
      </c>
      <c r="B167" s="4" t="s">
        <v>31</v>
      </c>
      <c r="C167" s="4">
        <v>12</v>
      </c>
      <c r="D167" s="4">
        <v>2017</v>
      </c>
      <c r="E167">
        <v>0.327239802108808</v>
      </c>
    </row>
    <row r="168" spans="1:5">
      <c r="A168" s="4" t="s">
        <v>166</v>
      </c>
      <c r="B168" s="4" t="s">
        <v>31</v>
      </c>
      <c r="C168" s="4">
        <v>12</v>
      </c>
      <c r="D168" s="4">
        <v>2018</v>
      </c>
      <c r="E168">
        <v>0.366376129234327</v>
      </c>
    </row>
    <row r="169" spans="1:5">
      <c r="A169" s="4" t="s">
        <v>166</v>
      </c>
      <c r="B169" s="4" t="s">
        <v>31</v>
      </c>
      <c r="C169" s="4">
        <v>12</v>
      </c>
      <c r="D169" s="4">
        <v>2019</v>
      </c>
      <c r="E169">
        <v>0.40942589498064</v>
      </c>
    </row>
    <row r="170" spans="1:5">
      <c r="A170" s="4" t="s">
        <v>166</v>
      </c>
      <c r="B170" s="4" t="s">
        <v>31</v>
      </c>
      <c r="C170" s="4">
        <v>12</v>
      </c>
      <c r="D170" s="4">
        <v>2020</v>
      </c>
      <c r="E170">
        <v>0.483641812673552</v>
      </c>
    </row>
    <row r="171" spans="1:5">
      <c r="A171" s="4" t="s">
        <v>166</v>
      </c>
      <c r="B171" s="4" t="s">
        <v>31</v>
      </c>
      <c r="C171" s="4">
        <v>12</v>
      </c>
      <c r="D171" s="4">
        <v>2021</v>
      </c>
      <c r="E171">
        <v>0.527591128611254</v>
      </c>
    </row>
    <row r="172" spans="1:5">
      <c r="A172" t="s">
        <v>94</v>
      </c>
      <c r="B172" t="s">
        <v>84</v>
      </c>
      <c r="C172">
        <v>76</v>
      </c>
      <c r="D172">
        <v>2012</v>
      </c>
      <c r="E172">
        <v>0.0726700364915606</v>
      </c>
    </row>
    <row r="173" spans="1:5">
      <c r="A173" t="s">
        <v>94</v>
      </c>
      <c r="B173" t="s">
        <v>84</v>
      </c>
      <c r="C173">
        <v>76</v>
      </c>
      <c r="D173">
        <v>2013</v>
      </c>
      <c r="E173">
        <v>0.211185428258353</v>
      </c>
    </row>
    <row r="174" spans="1:5">
      <c r="A174" t="s">
        <v>94</v>
      </c>
      <c r="B174" t="s">
        <v>84</v>
      </c>
      <c r="C174">
        <v>76</v>
      </c>
      <c r="D174">
        <v>2014</v>
      </c>
      <c r="E174">
        <v>0.301223074145575</v>
      </c>
    </row>
    <row r="175" spans="1:5">
      <c r="A175" t="s">
        <v>94</v>
      </c>
      <c r="B175" t="s">
        <v>84</v>
      </c>
      <c r="C175">
        <v>76</v>
      </c>
      <c r="D175">
        <v>2015</v>
      </c>
      <c r="E175">
        <v>0.424575393924823</v>
      </c>
    </row>
    <row r="176" spans="1:5">
      <c r="A176" t="s">
        <v>94</v>
      </c>
      <c r="B176" t="s">
        <v>84</v>
      </c>
      <c r="C176">
        <v>76</v>
      </c>
      <c r="D176">
        <v>2016</v>
      </c>
      <c r="E176">
        <v>0.446343372487897</v>
      </c>
    </row>
    <row r="177" spans="1:5">
      <c r="A177" t="s">
        <v>94</v>
      </c>
      <c r="B177" t="s">
        <v>84</v>
      </c>
      <c r="C177">
        <v>76</v>
      </c>
      <c r="D177">
        <v>2017</v>
      </c>
      <c r="E177">
        <v>0.526378631058711</v>
      </c>
    </row>
    <row r="178" spans="1:5">
      <c r="A178" t="s">
        <v>94</v>
      </c>
      <c r="B178" t="s">
        <v>84</v>
      </c>
      <c r="C178">
        <v>76</v>
      </c>
      <c r="D178">
        <v>2018</v>
      </c>
      <c r="E178">
        <v>0.642302573203989</v>
      </c>
    </row>
    <row r="179" spans="1:5">
      <c r="A179" t="s">
        <v>94</v>
      </c>
      <c r="B179" t="s">
        <v>84</v>
      </c>
      <c r="C179">
        <v>76</v>
      </c>
      <c r="D179">
        <v>2019</v>
      </c>
      <c r="E179">
        <v>0.709682818243597</v>
      </c>
    </row>
    <row r="180" spans="1:5">
      <c r="A180" t="s">
        <v>94</v>
      </c>
      <c r="B180" t="s">
        <v>84</v>
      </c>
      <c r="C180">
        <v>76</v>
      </c>
      <c r="D180">
        <v>2020</v>
      </c>
      <c r="E180">
        <v>0.785535709778074</v>
      </c>
    </row>
    <row r="181" spans="1:5">
      <c r="A181" t="s">
        <v>94</v>
      </c>
      <c r="B181" t="s">
        <v>84</v>
      </c>
      <c r="C181">
        <v>76</v>
      </c>
      <c r="D181">
        <v>2021</v>
      </c>
      <c r="E181">
        <v>0.849215777600522</v>
      </c>
    </row>
    <row r="182" spans="1:5">
      <c r="A182" t="s">
        <v>78</v>
      </c>
      <c r="B182" t="s">
        <v>70</v>
      </c>
      <c r="C182">
        <v>54</v>
      </c>
      <c r="D182">
        <v>2012</v>
      </c>
      <c r="E182">
        <v>0.260827846849284</v>
      </c>
    </row>
    <row r="183" spans="1:5">
      <c r="A183" t="s">
        <v>78</v>
      </c>
      <c r="B183" t="s">
        <v>70</v>
      </c>
      <c r="C183">
        <v>54</v>
      </c>
      <c r="D183">
        <v>2013</v>
      </c>
      <c r="E183">
        <v>0.247298190063286</v>
      </c>
    </row>
    <row r="184" spans="1:5">
      <c r="A184" t="s">
        <v>78</v>
      </c>
      <c r="B184" t="s">
        <v>70</v>
      </c>
      <c r="C184">
        <v>54</v>
      </c>
      <c r="D184">
        <v>2014</v>
      </c>
      <c r="E184">
        <v>0.334927919374648</v>
      </c>
    </row>
    <row r="185" spans="1:5">
      <c r="A185" t="s">
        <v>78</v>
      </c>
      <c r="B185" t="s">
        <v>70</v>
      </c>
      <c r="C185">
        <v>54</v>
      </c>
      <c r="D185">
        <v>2015</v>
      </c>
      <c r="E185">
        <v>0.363926540927736</v>
      </c>
    </row>
    <row r="186" spans="1:5">
      <c r="A186" t="s">
        <v>78</v>
      </c>
      <c r="B186" t="s">
        <v>70</v>
      </c>
      <c r="C186">
        <v>54</v>
      </c>
      <c r="D186">
        <v>2016</v>
      </c>
      <c r="E186">
        <v>0.391018287227494</v>
      </c>
    </row>
    <row r="187" spans="1:5">
      <c r="A187" t="s">
        <v>78</v>
      </c>
      <c r="B187" t="s">
        <v>70</v>
      </c>
      <c r="C187">
        <v>54</v>
      </c>
      <c r="D187">
        <v>2017</v>
      </c>
      <c r="E187">
        <v>0.509485057406222</v>
      </c>
    </row>
    <row r="188" spans="1:5">
      <c r="A188" t="s">
        <v>78</v>
      </c>
      <c r="B188" t="s">
        <v>70</v>
      </c>
      <c r="C188">
        <v>54</v>
      </c>
      <c r="D188">
        <v>2018</v>
      </c>
      <c r="E188">
        <v>0.592378946900992</v>
      </c>
    </row>
    <row r="189" spans="1:5">
      <c r="A189" t="s">
        <v>78</v>
      </c>
      <c r="B189" t="s">
        <v>70</v>
      </c>
      <c r="C189">
        <v>54</v>
      </c>
      <c r="D189">
        <v>2019</v>
      </c>
      <c r="E189">
        <v>0.615891908231312</v>
      </c>
    </row>
    <row r="190" spans="1:5">
      <c r="A190" t="s">
        <v>78</v>
      </c>
      <c r="B190" t="s">
        <v>70</v>
      </c>
      <c r="C190">
        <v>54</v>
      </c>
      <c r="D190">
        <v>2020</v>
      </c>
      <c r="E190">
        <v>0.726521047335369</v>
      </c>
    </row>
    <row r="191" spans="1:5">
      <c r="A191" t="s">
        <v>78</v>
      </c>
      <c r="B191" t="s">
        <v>70</v>
      </c>
      <c r="C191">
        <v>54</v>
      </c>
      <c r="D191">
        <v>2021</v>
      </c>
      <c r="E191">
        <v>0.78060831335556</v>
      </c>
    </row>
    <row r="192" spans="1:5">
      <c r="A192" s="30" t="s">
        <v>36</v>
      </c>
      <c r="B192" s="30" t="s">
        <v>31</v>
      </c>
      <c r="C192" s="30">
        <v>11</v>
      </c>
      <c r="D192" s="31">
        <v>2012</v>
      </c>
      <c r="E192">
        <v>0.100382886782295</v>
      </c>
    </row>
    <row r="193" spans="1:5">
      <c r="A193" s="30" t="s">
        <v>36</v>
      </c>
      <c r="B193" s="30" t="s">
        <v>31</v>
      </c>
      <c r="C193" s="30">
        <v>11</v>
      </c>
      <c r="D193" s="31">
        <v>2013</v>
      </c>
      <c r="E193">
        <v>0.216794005852162</v>
      </c>
    </row>
    <row r="194" spans="1:5">
      <c r="A194" s="30" t="s">
        <v>36</v>
      </c>
      <c r="B194" s="30" t="s">
        <v>31</v>
      </c>
      <c r="C194" s="30">
        <v>11</v>
      </c>
      <c r="D194" s="31">
        <v>2014</v>
      </c>
      <c r="E194">
        <v>0.349602348586349</v>
      </c>
    </row>
    <row r="195" spans="1:5">
      <c r="A195" s="30" t="s">
        <v>36</v>
      </c>
      <c r="B195" s="30" t="s">
        <v>31</v>
      </c>
      <c r="C195" s="30">
        <v>11</v>
      </c>
      <c r="D195" s="31">
        <v>2015</v>
      </c>
      <c r="E195">
        <v>0.401085983777556</v>
      </c>
    </row>
    <row r="196" spans="1:5">
      <c r="A196" s="30" t="s">
        <v>36</v>
      </c>
      <c r="B196" s="30" t="s">
        <v>31</v>
      </c>
      <c r="C196" s="30">
        <v>11</v>
      </c>
      <c r="D196" s="31">
        <v>2016</v>
      </c>
      <c r="E196">
        <v>0.423459945633808</v>
      </c>
    </row>
    <row r="197" spans="1:5">
      <c r="A197" s="30" t="s">
        <v>36</v>
      </c>
      <c r="B197" s="30" t="s">
        <v>31</v>
      </c>
      <c r="C197" s="30">
        <v>11</v>
      </c>
      <c r="D197" s="31">
        <v>2017</v>
      </c>
      <c r="E197">
        <v>0.499801014533084</v>
      </c>
    </row>
    <row r="198" spans="1:5">
      <c r="A198" s="30" t="s">
        <v>36</v>
      </c>
      <c r="B198" s="30" t="s">
        <v>31</v>
      </c>
      <c r="C198" s="30">
        <v>11</v>
      </c>
      <c r="D198" s="31">
        <v>2018</v>
      </c>
      <c r="E198">
        <v>0.537283557282428</v>
      </c>
    </row>
    <row r="199" spans="1:5">
      <c r="A199" s="30" t="s">
        <v>36</v>
      </c>
      <c r="B199" s="30" t="s">
        <v>31</v>
      </c>
      <c r="C199" s="30">
        <v>11</v>
      </c>
      <c r="D199" s="31">
        <v>2019</v>
      </c>
      <c r="E199">
        <v>0.627943635706978</v>
      </c>
    </row>
    <row r="200" spans="1:5">
      <c r="A200" s="30" t="s">
        <v>36</v>
      </c>
      <c r="B200" s="30" t="s">
        <v>31</v>
      </c>
      <c r="C200" s="30">
        <v>11</v>
      </c>
      <c r="D200" s="31">
        <v>2020</v>
      </c>
      <c r="E200">
        <v>0.756368117426</v>
      </c>
    </row>
    <row r="201" spans="1:5">
      <c r="A201" s="24" t="s">
        <v>36</v>
      </c>
      <c r="B201" s="25" t="s">
        <v>31</v>
      </c>
      <c r="C201" s="24">
        <v>11</v>
      </c>
      <c r="D201" s="26">
        <v>2021</v>
      </c>
      <c r="E201">
        <v>0.870617377177698</v>
      </c>
    </row>
    <row r="202" spans="1:5">
      <c r="A202" s="32" t="s">
        <v>98</v>
      </c>
      <c r="B202" s="32" t="s">
        <v>96</v>
      </c>
      <c r="C202" s="32">
        <v>38</v>
      </c>
      <c r="D202" s="33">
        <v>2012</v>
      </c>
      <c r="E202">
        <v>0.319248684523355</v>
      </c>
    </row>
    <row r="203" spans="1:5">
      <c r="A203" s="32" t="s">
        <v>98</v>
      </c>
      <c r="B203" s="32" t="s">
        <v>96</v>
      </c>
      <c r="C203" s="32">
        <v>38</v>
      </c>
      <c r="D203" s="33">
        <v>2013</v>
      </c>
      <c r="E203">
        <v>0.357900406914033</v>
      </c>
    </row>
    <row r="204" spans="1:5">
      <c r="A204" s="32" t="s">
        <v>98</v>
      </c>
      <c r="B204" s="32" t="s">
        <v>96</v>
      </c>
      <c r="C204" s="32">
        <v>38</v>
      </c>
      <c r="D204" s="33">
        <v>2014</v>
      </c>
      <c r="E204">
        <v>0.447885371348889</v>
      </c>
    </row>
    <row r="205" spans="1:5">
      <c r="A205" s="32" t="s">
        <v>98</v>
      </c>
      <c r="B205" s="32" t="s">
        <v>96</v>
      </c>
      <c r="C205" s="32">
        <v>38</v>
      </c>
      <c r="D205" s="33">
        <v>2015</v>
      </c>
      <c r="E205">
        <v>0.353557771322225</v>
      </c>
    </row>
    <row r="206" spans="1:5">
      <c r="A206" s="32" t="s">
        <v>98</v>
      </c>
      <c r="B206" s="32" t="s">
        <v>96</v>
      </c>
      <c r="C206" s="32">
        <v>38</v>
      </c>
      <c r="D206" s="33">
        <v>2016</v>
      </c>
      <c r="E206">
        <v>0.280936928592514</v>
      </c>
    </row>
    <row r="207" spans="1:5">
      <c r="A207" s="32" t="s">
        <v>98</v>
      </c>
      <c r="B207" s="32" t="s">
        <v>96</v>
      </c>
      <c r="C207" s="32">
        <v>38</v>
      </c>
      <c r="D207" s="33">
        <v>2017</v>
      </c>
      <c r="E207">
        <v>0.353992168875772</v>
      </c>
    </row>
    <row r="208" spans="1:5">
      <c r="A208" s="32" t="s">
        <v>98</v>
      </c>
      <c r="B208" s="32" t="s">
        <v>96</v>
      </c>
      <c r="C208" s="32">
        <v>38</v>
      </c>
      <c r="D208" s="33">
        <v>2018</v>
      </c>
      <c r="E208">
        <v>0.460244726567634</v>
      </c>
    </row>
    <row r="209" spans="1:5">
      <c r="A209" s="32" t="s">
        <v>98</v>
      </c>
      <c r="B209" s="32" t="s">
        <v>96</v>
      </c>
      <c r="C209" s="32">
        <v>38</v>
      </c>
      <c r="D209" s="33">
        <v>2019</v>
      </c>
      <c r="E209">
        <v>0.553311710769955</v>
      </c>
    </row>
    <row r="210" spans="1:5">
      <c r="A210" s="32" t="s">
        <v>98</v>
      </c>
      <c r="B210" s="32" t="s">
        <v>96</v>
      </c>
      <c r="C210" s="32">
        <v>38</v>
      </c>
      <c r="D210" s="33">
        <v>2020</v>
      </c>
      <c r="E210">
        <v>0.607590302634092</v>
      </c>
    </row>
    <row r="211" spans="1:5">
      <c r="A211" s="32" t="s">
        <v>98</v>
      </c>
      <c r="B211" s="34" t="s">
        <v>96</v>
      </c>
      <c r="C211" s="32">
        <v>38</v>
      </c>
      <c r="D211" s="33">
        <v>2021</v>
      </c>
      <c r="E211">
        <v>0.706311508164323</v>
      </c>
    </row>
    <row r="212" spans="1:5">
      <c r="A212" s="35" t="s">
        <v>66</v>
      </c>
      <c r="B212" s="35" t="s">
        <v>58</v>
      </c>
      <c r="C212" s="35">
        <v>32</v>
      </c>
      <c r="D212" s="36">
        <v>2012</v>
      </c>
      <c r="E212">
        <v>0.0957969210021975</v>
      </c>
    </row>
    <row r="213" spans="1:5">
      <c r="A213" s="35" t="s">
        <v>66</v>
      </c>
      <c r="B213" s="35" t="s">
        <v>58</v>
      </c>
      <c r="C213" s="35">
        <v>32</v>
      </c>
      <c r="D213" s="36">
        <v>2013</v>
      </c>
      <c r="E213">
        <v>0.152354386313622</v>
      </c>
    </row>
    <row r="214" spans="1:5">
      <c r="A214" s="35" t="s">
        <v>66</v>
      </c>
      <c r="B214" s="35" t="s">
        <v>58</v>
      </c>
      <c r="C214" s="35">
        <v>32</v>
      </c>
      <c r="D214" s="36">
        <v>2014</v>
      </c>
      <c r="E214">
        <v>0.250451978594791</v>
      </c>
    </row>
    <row r="215" spans="1:5">
      <c r="A215" s="35" t="s">
        <v>66</v>
      </c>
      <c r="B215" s="35" t="s">
        <v>58</v>
      </c>
      <c r="C215" s="35">
        <v>32</v>
      </c>
      <c r="D215" s="36">
        <v>2015</v>
      </c>
      <c r="E215">
        <v>0.325659065922825</v>
      </c>
    </row>
    <row r="216" spans="1:5">
      <c r="A216" s="35" t="s">
        <v>66</v>
      </c>
      <c r="B216" s="35" t="s">
        <v>58</v>
      </c>
      <c r="C216" s="35">
        <v>32</v>
      </c>
      <c r="D216" s="36">
        <v>2016</v>
      </c>
      <c r="E216">
        <v>0.288703664951264</v>
      </c>
    </row>
    <row r="217" spans="1:5">
      <c r="A217" s="35" t="s">
        <v>66</v>
      </c>
      <c r="B217" s="35" t="s">
        <v>58</v>
      </c>
      <c r="C217" s="35">
        <v>32</v>
      </c>
      <c r="D217" s="36">
        <v>2017</v>
      </c>
      <c r="E217">
        <v>0.356599784343877</v>
      </c>
    </row>
    <row r="218" spans="1:5">
      <c r="A218" s="35" t="s">
        <v>66</v>
      </c>
      <c r="B218" s="35" t="s">
        <v>58</v>
      </c>
      <c r="C218" s="35">
        <v>32</v>
      </c>
      <c r="D218" s="36">
        <v>2018</v>
      </c>
      <c r="E218">
        <v>0.456187301369804</v>
      </c>
    </row>
    <row r="219" spans="1:5">
      <c r="A219" s="35" t="s">
        <v>66</v>
      </c>
      <c r="B219" s="35" t="s">
        <v>58</v>
      </c>
      <c r="C219" s="35">
        <v>32</v>
      </c>
      <c r="D219" s="36">
        <v>2019</v>
      </c>
      <c r="E219">
        <v>0.757722046032811</v>
      </c>
    </row>
    <row r="220" spans="1:5">
      <c r="A220" s="35" t="s">
        <v>66</v>
      </c>
      <c r="B220" s="35" t="s">
        <v>58</v>
      </c>
      <c r="C220" s="35">
        <v>32</v>
      </c>
      <c r="D220" s="36">
        <v>2020</v>
      </c>
      <c r="E220">
        <v>0.865926097950198</v>
      </c>
    </row>
    <row r="221" spans="1:5">
      <c r="A221" s="24" t="s">
        <v>66</v>
      </c>
      <c r="B221" s="25" t="s">
        <v>58</v>
      </c>
      <c r="C221" s="24">
        <v>32</v>
      </c>
      <c r="D221" s="26">
        <v>2021</v>
      </c>
      <c r="E221">
        <v>0.965232226957196</v>
      </c>
    </row>
    <row r="222" spans="1:5">
      <c r="A222" t="s">
        <v>77</v>
      </c>
      <c r="B222" t="s">
        <v>70</v>
      </c>
      <c r="C222">
        <v>52</v>
      </c>
      <c r="D222">
        <v>2012</v>
      </c>
      <c r="E222">
        <v>0.158968799609242</v>
      </c>
    </row>
    <row r="223" spans="1:5">
      <c r="A223" t="s">
        <v>77</v>
      </c>
      <c r="B223" t="s">
        <v>70</v>
      </c>
      <c r="C223">
        <v>52</v>
      </c>
      <c r="D223">
        <v>2013</v>
      </c>
      <c r="E223">
        <v>0.209947448555787</v>
      </c>
    </row>
    <row r="224" spans="1:5">
      <c r="A224" t="s">
        <v>77</v>
      </c>
      <c r="B224" t="s">
        <v>70</v>
      </c>
      <c r="C224">
        <v>52</v>
      </c>
      <c r="D224">
        <v>2014</v>
      </c>
      <c r="E224">
        <v>0.355718923417458</v>
      </c>
    </row>
    <row r="225" spans="1:5">
      <c r="A225" t="s">
        <v>77</v>
      </c>
      <c r="B225" t="s">
        <v>70</v>
      </c>
      <c r="C225">
        <v>52</v>
      </c>
      <c r="D225">
        <v>2015</v>
      </c>
      <c r="E225">
        <v>0.431941098572254</v>
      </c>
    </row>
    <row r="226" spans="1:5">
      <c r="A226" t="s">
        <v>77</v>
      </c>
      <c r="B226" t="s">
        <v>70</v>
      </c>
      <c r="C226">
        <v>52</v>
      </c>
      <c r="D226">
        <v>2016</v>
      </c>
      <c r="E226">
        <v>0.379421355026487</v>
      </c>
    </row>
    <row r="227" spans="1:5">
      <c r="A227" t="s">
        <v>77</v>
      </c>
      <c r="B227" t="s">
        <v>70</v>
      </c>
      <c r="C227">
        <v>52</v>
      </c>
      <c r="D227">
        <v>2017</v>
      </c>
      <c r="E227">
        <v>0.485234355001444</v>
      </c>
    </row>
    <row r="228" spans="1:5">
      <c r="A228" t="s">
        <v>77</v>
      </c>
      <c r="B228" t="s">
        <v>70</v>
      </c>
      <c r="C228">
        <v>52</v>
      </c>
      <c r="D228">
        <v>2018</v>
      </c>
      <c r="E228">
        <v>0.56819355661112</v>
      </c>
    </row>
    <row r="229" spans="1:5">
      <c r="A229" t="s">
        <v>77</v>
      </c>
      <c r="B229" t="s">
        <v>70</v>
      </c>
      <c r="C229">
        <v>52</v>
      </c>
      <c r="D229">
        <v>2019</v>
      </c>
      <c r="E229">
        <v>0.647300862701586</v>
      </c>
    </row>
    <row r="230" spans="1:5">
      <c r="A230" t="s">
        <v>77</v>
      </c>
      <c r="B230" t="s">
        <v>70</v>
      </c>
      <c r="C230">
        <v>52</v>
      </c>
      <c r="D230">
        <v>2020</v>
      </c>
      <c r="E230">
        <v>0.700804190673421</v>
      </c>
    </row>
    <row r="231" spans="1:5">
      <c r="A231" t="s">
        <v>77</v>
      </c>
      <c r="B231" t="s">
        <v>70</v>
      </c>
      <c r="C231">
        <v>52</v>
      </c>
      <c r="D231">
        <v>2021</v>
      </c>
      <c r="E231">
        <v>0.763260580861006</v>
      </c>
    </row>
    <row r="232" spans="1:5">
      <c r="A232" s="37" t="s">
        <v>20</v>
      </c>
      <c r="B232" s="38" t="s">
        <v>11</v>
      </c>
      <c r="C232" s="37">
        <v>7</v>
      </c>
      <c r="D232" s="39">
        <v>2012</v>
      </c>
      <c r="E232">
        <v>0.0762952385142357</v>
      </c>
    </row>
    <row r="233" spans="1:5">
      <c r="A233" s="40" t="s">
        <v>20</v>
      </c>
      <c r="B233" s="40" t="s">
        <v>11</v>
      </c>
      <c r="C233" s="40">
        <v>7</v>
      </c>
      <c r="D233" s="41">
        <v>2013</v>
      </c>
      <c r="E233">
        <v>0.188468712142446</v>
      </c>
    </row>
    <row r="234" spans="1:5">
      <c r="A234" s="40" t="s">
        <v>20</v>
      </c>
      <c r="B234" s="40" t="s">
        <v>11</v>
      </c>
      <c r="C234" s="37">
        <v>7</v>
      </c>
      <c r="D234" s="41">
        <v>2014</v>
      </c>
      <c r="E234">
        <v>0.356537047605791</v>
      </c>
    </row>
    <row r="235" spans="1:5">
      <c r="A235" s="40" t="s">
        <v>20</v>
      </c>
      <c r="B235" s="40" t="s">
        <v>11</v>
      </c>
      <c r="C235" s="40">
        <v>7</v>
      </c>
      <c r="D235" s="41">
        <v>2015</v>
      </c>
      <c r="E235">
        <v>0.524119729838099</v>
      </c>
    </row>
    <row r="236" spans="1:5">
      <c r="A236" s="40" t="s">
        <v>20</v>
      </c>
      <c r="B236" s="40" t="s">
        <v>11</v>
      </c>
      <c r="C236" s="37">
        <v>7</v>
      </c>
      <c r="D236" s="41">
        <v>2016</v>
      </c>
      <c r="E236">
        <v>0.521243837375603</v>
      </c>
    </row>
    <row r="237" spans="1:5">
      <c r="A237" s="40" t="s">
        <v>20</v>
      </c>
      <c r="B237" s="40" t="s">
        <v>11</v>
      </c>
      <c r="C237" s="40">
        <v>7</v>
      </c>
      <c r="D237" s="41">
        <v>2017</v>
      </c>
      <c r="E237">
        <v>0.58388524151097</v>
      </c>
    </row>
    <row r="238" spans="1:5">
      <c r="A238" s="40" t="s">
        <v>20</v>
      </c>
      <c r="B238" s="40" t="s">
        <v>11</v>
      </c>
      <c r="C238" s="37">
        <v>7</v>
      </c>
      <c r="D238" s="41">
        <v>2018</v>
      </c>
      <c r="E238">
        <v>0.570001253299563</v>
      </c>
    </row>
    <row r="239" spans="1:5">
      <c r="A239" s="40" t="s">
        <v>20</v>
      </c>
      <c r="B239" s="40" t="s">
        <v>11</v>
      </c>
      <c r="C239" s="40">
        <v>7</v>
      </c>
      <c r="D239" s="41">
        <v>2019</v>
      </c>
      <c r="E239">
        <v>0.63340578758532</v>
      </c>
    </row>
    <row r="240" spans="1:5">
      <c r="A240" s="40" t="s">
        <v>20</v>
      </c>
      <c r="B240" s="40" t="s">
        <v>11</v>
      </c>
      <c r="C240" s="37">
        <v>7</v>
      </c>
      <c r="D240" s="41">
        <v>2020</v>
      </c>
      <c r="E240">
        <v>0.751800212103527</v>
      </c>
    </row>
    <row r="241" spans="1:5">
      <c r="A241" s="40" t="s">
        <v>20</v>
      </c>
      <c r="B241" s="42" t="s">
        <v>11</v>
      </c>
      <c r="C241" s="40">
        <v>7</v>
      </c>
      <c r="D241" s="41">
        <v>2021</v>
      </c>
      <c r="E241">
        <v>0.824991223273858</v>
      </c>
    </row>
    <row r="242" spans="1:5">
      <c r="A242" t="s">
        <v>108</v>
      </c>
      <c r="B242" t="s">
        <v>109</v>
      </c>
      <c r="C242">
        <v>85</v>
      </c>
      <c r="D242">
        <v>2012</v>
      </c>
      <c r="E242">
        <v>0.299270300175334</v>
      </c>
    </row>
    <row r="243" spans="1:5">
      <c r="A243" t="s">
        <v>108</v>
      </c>
      <c r="B243" t="s">
        <v>109</v>
      </c>
      <c r="C243">
        <v>85</v>
      </c>
      <c r="D243">
        <v>2013</v>
      </c>
      <c r="E243">
        <v>0.313702180608535</v>
      </c>
    </row>
    <row r="244" spans="1:5">
      <c r="A244" t="s">
        <v>108</v>
      </c>
      <c r="B244" t="s">
        <v>109</v>
      </c>
      <c r="C244">
        <v>85</v>
      </c>
      <c r="D244">
        <v>2014</v>
      </c>
      <c r="E244">
        <v>0.409835788605844</v>
      </c>
    </row>
    <row r="245" spans="1:5">
      <c r="A245" t="s">
        <v>108</v>
      </c>
      <c r="B245" t="s">
        <v>109</v>
      </c>
      <c r="C245">
        <v>85</v>
      </c>
      <c r="D245">
        <v>2015</v>
      </c>
      <c r="E245">
        <v>0.478480834675255</v>
      </c>
    </row>
    <row r="246" spans="1:5">
      <c r="A246" t="s">
        <v>108</v>
      </c>
      <c r="B246" t="s">
        <v>109</v>
      </c>
      <c r="C246">
        <v>85</v>
      </c>
      <c r="D246">
        <v>2016</v>
      </c>
      <c r="E246">
        <v>0.499802355532266</v>
      </c>
    </row>
    <row r="247" spans="1:5">
      <c r="A247" t="s">
        <v>108</v>
      </c>
      <c r="B247" t="s">
        <v>109</v>
      </c>
      <c r="C247">
        <v>85</v>
      </c>
      <c r="D247">
        <v>2017</v>
      </c>
      <c r="E247">
        <v>0.503888745236729</v>
      </c>
    </row>
    <row r="248" spans="1:5">
      <c r="A248" t="s">
        <v>108</v>
      </c>
      <c r="B248" t="s">
        <v>109</v>
      </c>
      <c r="C248">
        <v>85</v>
      </c>
      <c r="D248">
        <v>2018</v>
      </c>
      <c r="E248">
        <v>0.615286240999716</v>
      </c>
    </row>
    <row r="249" spans="1:5">
      <c r="A249" t="s">
        <v>108</v>
      </c>
      <c r="B249" t="s">
        <v>109</v>
      </c>
      <c r="C249">
        <v>85</v>
      </c>
      <c r="D249">
        <v>2019</v>
      </c>
      <c r="E249">
        <v>0.710265662734021</v>
      </c>
    </row>
    <row r="250" spans="1:5">
      <c r="A250" t="s">
        <v>108</v>
      </c>
      <c r="B250" t="s">
        <v>109</v>
      </c>
      <c r="C250">
        <v>85</v>
      </c>
      <c r="D250">
        <v>2020</v>
      </c>
      <c r="E250">
        <v>0.785095235324213</v>
      </c>
    </row>
    <row r="251" spans="1:5">
      <c r="A251" t="s">
        <v>108</v>
      </c>
      <c r="B251" t="s">
        <v>109</v>
      </c>
      <c r="C251">
        <v>85</v>
      </c>
      <c r="D251">
        <v>2021</v>
      </c>
      <c r="E251">
        <v>0.158675428383443</v>
      </c>
    </row>
    <row r="252" spans="1:5">
      <c r="A252" s="43" t="s">
        <v>67</v>
      </c>
      <c r="B252" s="43" t="s">
        <v>58</v>
      </c>
      <c r="C252" s="43">
        <v>64</v>
      </c>
      <c r="D252" s="44">
        <v>2012</v>
      </c>
      <c r="E252">
        <v>0.21765720576837</v>
      </c>
    </row>
    <row r="253" spans="1:5">
      <c r="A253" s="43" t="s">
        <v>67</v>
      </c>
      <c r="B253" s="43" t="s">
        <v>58</v>
      </c>
      <c r="C253" s="43">
        <v>64</v>
      </c>
      <c r="D253" s="44">
        <v>2013</v>
      </c>
      <c r="E253">
        <v>0.275817632119553</v>
      </c>
    </row>
    <row r="254" spans="1:5">
      <c r="A254" s="43" t="s">
        <v>67</v>
      </c>
      <c r="B254" s="43" t="s">
        <v>58</v>
      </c>
      <c r="C254" s="43">
        <v>64</v>
      </c>
      <c r="D254" s="44">
        <v>2014</v>
      </c>
      <c r="E254">
        <v>0.344091314820806</v>
      </c>
    </row>
    <row r="255" spans="1:5">
      <c r="A255" s="43" t="s">
        <v>67</v>
      </c>
      <c r="B255" s="43" t="s">
        <v>58</v>
      </c>
      <c r="C255" s="43">
        <v>64</v>
      </c>
      <c r="D255" s="44">
        <v>2015</v>
      </c>
      <c r="E255">
        <v>0.426651420322303</v>
      </c>
    </row>
    <row r="256" spans="1:5">
      <c r="A256" s="43" t="s">
        <v>67</v>
      </c>
      <c r="B256" s="43" t="s">
        <v>58</v>
      </c>
      <c r="C256" s="43">
        <v>64</v>
      </c>
      <c r="D256" s="44">
        <v>2016</v>
      </c>
      <c r="E256">
        <v>0.459699008424991</v>
      </c>
    </row>
    <row r="257" spans="1:5">
      <c r="A257" s="43" t="s">
        <v>67</v>
      </c>
      <c r="B257" s="43" t="s">
        <v>58</v>
      </c>
      <c r="C257" s="43">
        <v>64</v>
      </c>
      <c r="D257" s="44">
        <v>2017</v>
      </c>
      <c r="E257">
        <v>0.498067759202317</v>
      </c>
    </row>
    <row r="258" spans="1:5">
      <c r="A258" s="43" t="s">
        <v>67</v>
      </c>
      <c r="B258" s="43" t="s">
        <v>58</v>
      </c>
      <c r="C258" s="43">
        <v>64</v>
      </c>
      <c r="D258" s="44">
        <v>2018</v>
      </c>
      <c r="E258">
        <v>0.59564632622417</v>
      </c>
    </row>
    <row r="259" spans="1:5">
      <c r="A259" s="43" t="s">
        <v>67</v>
      </c>
      <c r="B259" s="43" t="s">
        <v>58</v>
      </c>
      <c r="C259" s="43">
        <v>64</v>
      </c>
      <c r="D259" s="44">
        <v>2019</v>
      </c>
      <c r="E259">
        <v>0.661146930692923</v>
      </c>
    </row>
    <row r="260" spans="1:5">
      <c r="A260" s="43" t="s">
        <v>67</v>
      </c>
      <c r="B260" s="43" t="s">
        <v>58</v>
      </c>
      <c r="C260" s="43">
        <v>64</v>
      </c>
      <c r="D260" s="44">
        <v>2020</v>
      </c>
      <c r="E260">
        <v>0.73248078357116</v>
      </c>
    </row>
    <row r="261" spans="1:5">
      <c r="A261" s="7" t="s">
        <v>67</v>
      </c>
      <c r="B261" s="8" t="s">
        <v>58</v>
      </c>
      <c r="C261" s="7">
        <v>64</v>
      </c>
      <c r="D261" s="9">
        <v>2021</v>
      </c>
      <c r="E261">
        <v>0.793712490336664</v>
      </c>
    </row>
    <row r="262" spans="1:5">
      <c r="A262" s="4" t="s">
        <v>83</v>
      </c>
      <c r="B262" s="4" t="s">
        <v>84</v>
      </c>
      <c r="C262" s="4">
        <v>80</v>
      </c>
      <c r="D262" s="4">
        <v>2012</v>
      </c>
      <c r="E262">
        <v>0.223657414303672</v>
      </c>
    </row>
    <row r="263" spans="1:5">
      <c r="A263" s="4" t="s">
        <v>83</v>
      </c>
      <c r="B263" s="4" t="s">
        <v>84</v>
      </c>
      <c r="C263" s="4">
        <v>80</v>
      </c>
      <c r="D263" s="4">
        <v>2013</v>
      </c>
      <c r="E263">
        <v>0.296417188069115</v>
      </c>
    </row>
    <row r="264" spans="1:5">
      <c r="A264" s="4" t="s">
        <v>83</v>
      </c>
      <c r="B264" s="4" t="s">
        <v>84</v>
      </c>
      <c r="C264" s="4">
        <v>80</v>
      </c>
      <c r="D264" s="4">
        <v>2014</v>
      </c>
      <c r="E264">
        <v>0.323700037569144</v>
      </c>
    </row>
    <row r="265" spans="1:5">
      <c r="A265" s="4" t="s">
        <v>83</v>
      </c>
      <c r="B265" s="4" t="s">
        <v>84</v>
      </c>
      <c r="C265" s="4">
        <v>80</v>
      </c>
      <c r="D265" s="4">
        <v>2015</v>
      </c>
      <c r="E265">
        <v>0.423055935512739</v>
      </c>
    </row>
    <row r="266" spans="1:5">
      <c r="A266" s="4" t="s">
        <v>83</v>
      </c>
      <c r="B266" s="4" t="s">
        <v>84</v>
      </c>
      <c r="C266" s="4">
        <v>80</v>
      </c>
      <c r="D266" s="4">
        <v>2016</v>
      </c>
      <c r="E266">
        <v>0.369649669062621</v>
      </c>
    </row>
    <row r="267" spans="1:5">
      <c r="A267" s="4" t="s">
        <v>83</v>
      </c>
      <c r="B267" s="4" t="s">
        <v>84</v>
      </c>
      <c r="C267" s="4">
        <v>80</v>
      </c>
      <c r="D267" s="4">
        <v>2017</v>
      </c>
      <c r="E267">
        <v>0.421816278350681</v>
      </c>
    </row>
    <row r="268" spans="1:5">
      <c r="A268" s="4" t="s">
        <v>83</v>
      </c>
      <c r="B268" s="4" t="s">
        <v>84</v>
      </c>
      <c r="C268" s="4">
        <v>80</v>
      </c>
      <c r="D268" s="4">
        <v>2018</v>
      </c>
      <c r="E268">
        <v>0.438406437335718</v>
      </c>
    </row>
    <row r="269" spans="1:5">
      <c r="A269" s="4" t="s">
        <v>83</v>
      </c>
      <c r="B269" s="4" t="s">
        <v>84</v>
      </c>
      <c r="C269" s="4">
        <v>80</v>
      </c>
      <c r="D269" s="4">
        <v>2019</v>
      </c>
      <c r="E269">
        <v>0.519989163190604</v>
      </c>
    </row>
    <row r="270" spans="1:5">
      <c r="A270" s="4" t="s">
        <v>83</v>
      </c>
      <c r="B270" s="4" t="s">
        <v>84</v>
      </c>
      <c r="C270" s="4">
        <v>80</v>
      </c>
      <c r="D270" s="4">
        <v>2020</v>
      </c>
      <c r="E270">
        <v>0.590900940796792</v>
      </c>
    </row>
    <row r="271" spans="1:5">
      <c r="A271" s="4" t="s">
        <v>83</v>
      </c>
      <c r="B271" s="4" t="s">
        <v>84</v>
      </c>
      <c r="C271" s="4">
        <v>80</v>
      </c>
      <c r="D271" s="4">
        <v>2021</v>
      </c>
      <c r="E271">
        <v>0.325754664268419</v>
      </c>
    </row>
    <row r="272" spans="1:5">
      <c r="A272" s="4" t="s">
        <v>110</v>
      </c>
      <c r="B272" s="4" t="s">
        <v>109</v>
      </c>
      <c r="C272" s="4">
        <v>87</v>
      </c>
      <c r="D272" s="4">
        <v>2012</v>
      </c>
      <c r="E272">
        <v>0.172625715456193</v>
      </c>
    </row>
    <row r="273" spans="1:5">
      <c r="A273" s="4" t="s">
        <v>110</v>
      </c>
      <c r="B273" s="4" t="s">
        <v>109</v>
      </c>
      <c r="C273" s="4">
        <v>87</v>
      </c>
      <c r="D273" s="4">
        <v>2013</v>
      </c>
      <c r="E273">
        <v>0.217822439141317</v>
      </c>
    </row>
    <row r="274" spans="1:5">
      <c r="A274" s="4" t="s">
        <v>110</v>
      </c>
      <c r="B274" s="4" t="s">
        <v>109</v>
      </c>
      <c r="C274" s="4">
        <v>87</v>
      </c>
      <c r="D274" s="4">
        <v>2014</v>
      </c>
      <c r="E274">
        <v>0.323799853395253</v>
      </c>
    </row>
    <row r="275" spans="1:5">
      <c r="A275" s="4" t="s">
        <v>110</v>
      </c>
      <c r="B275" s="4" t="s">
        <v>109</v>
      </c>
      <c r="C275" s="4">
        <v>87</v>
      </c>
      <c r="D275" s="4">
        <v>2015</v>
      </c>
      <c r="E275">
        <v>0.44514433090595</v>
      </c>
    </row>
    <row r="276" spans="1:5">
      <c r="A276" s="4" t="s">
        <v>110</v>
      </c>
      <c r="B276" s="4" t="s">
        <v>109</v>
      </c>
      <c r="C276" s="4">
        <v>87</v>
      </c>
      <c r="D276" s="4">
        <v>2016</v>
      </c>
      <c r="E276">
        <v>0.448784460211754</v>
      </c>
    </row>
    <row r="277" spans="1:5">
      <c r="A277" s="4" t="s">
        <v>110</v>
      </c>
      <c r="B277" s="4" t="s">
        <v>109</v>
      </c>
      <c r="C277" s="4">
        <v>87</v>
      </c>
      <c r="D277" s="4">
        <v>2017</v>
      </c>
      <c r="E277">
        <v>0.516788857377565</v>
      </c>
    </row>
    <row r="278" spans="1:5">
      <c r="A278" s="4" t="s">
        <v>110</v>
      </c>
      <c r="B278" s="4" t="s">
        <v>109</v>
      </c>
      <c r="C278" s="4">
        <v>87</v>
      </c>
      <c r="D278" s="4">
        <v>2018</v>
      </c>
      <c r="E278">
        <v>0.588326391833927</v>
      </c>
    </row>
    <row r="279" spans="1:5">
      <c r="A279" s="4" t="s">
        <v>110</v>
      </c>
      <c r="B279" s="4" t="s">
        <v>109</v>
      </c>
      <c r="C279" s="4">
        <v>87</v>
      </c>
      <c r="D279" s="4">
        <v>2019</v>
      </c>
      <c r="E279">
        <v>0.669536697390431</v>
      </c>
    </row>
    <row r="280" spans="1:5">
      <c r="A280" s="4" t="s">
        <v>110</v>
      </c>
      <c r="B280" s="4" t="s">
        <v>109</v>
      </c>
      <c r="C280" s="4">
        <v>87</v>
      </c>
      <c r="D280" s="4">
        <v>2020</v>
      </c>
      <c r="E280">
        <v>0.755096408287536</v>
      </c>
    </row>
    <row r="281" spans="1:5">
      <c r="A281" s="4" t="s">
        <v>110</v>
      </c>
      <c r="B281" s="4" t="s">
        <v>109</v>
      </c>
      <c r="C281" s="4">
        <v>87</v>
      </c>
      <c r="D281" s="4">
        <v>2021</v>
      </c>
      <c r="E281">
        <v>0.457570693327951</v>
      </c>
    </row>
    <row r="282" spans="1:5">
      <c r="A282" s="45" t="s">
        <v>97</v>
      </c>
      <c r="B282" s="45" t="s">
        <v>96</v>
      </c>
      <c r="C282" s="45">
        <v>35</v>
      </c>
      <c r="D282" s="46">
        <v>2012</v>
      </c>
      <c r="E282">
        <v>0.124195674807756</v>
      </c>
    </row>
    <row r="283" spans="1:5">
      <c r="A283" s="45" t="s">
        <v>97</v>
      </c>
      <c r="B283" s="45" t="s">
        <v>96</v>
      </c>
      <c r="C283" s="45">
        <v>35</v>
      </c>
      <c r="D283" s="46">
        <v>2013</v>
      </c>
      <c r="E283">
        <v>0.408066738982677</v>
      </c>
    </row>
    <row r="284" spans="1:5">
      <c r="A284" s="45" t="s">
        <v>97</v>
      </c>
      <c r="B284" s="45" t="s">
        <v>96</v>
      </c>
      <c r="C284" s="45">
        <v>35</v>
      </c>
      <c r="D284" s="46">
        <v>2014</v>
      </c>
      <c r="E284">
        <v>0.421807380702105</v>
      </c>
    </row>
    <row r="285" spans="1:5">
      <c r="A285" s="45" t="s">
        <v>97</v>
      </c>
      <c r="B285" s="45" t="s">
        <v>96</v>
      </c>
      <c r="C285" s="45">
        <v>35</v>
      </c>
      <c r="D285" s="46">
        <v>2015</v>
      </c>
      <c r="E285">
        <v>0.473526118324329</v>
      </c>
    </row>
    <row r="286" spans="1:5">
      <c r="A286" s="45" t="s">
        <v>97</v>
      </c>
      <c r="B286" s="45" t="s">
        <v>96</v>
      </c>
      <c r="C286" s="45">
        <v>35</v>
      </c>
      <c r="D286" s="46">
        <v>2016</v>
      </c>
      <c r="E286">
        <v>0.496296209860378</v>
      </c>
    </row>
    <row r="287" spans="1:5">
      <c r="A287" s="45" t="s">
        <v>97</v>
      </c>
      <c r="B287" s="45" t="s">
        <v>96</v>
      </c>
      <c r="C287" s="45">
        <v>35</v>
      </c>
      <c r="D287" s="46">
        <v>2017</v>
      </c>
      <c r="E287">
        <v>0.539738620730609</v>
      </c>
    </row>
    <row r="288" spans="1:5">
      <c r="A288" s="45" t="s">
        <v>97</v>
      </c>
      <c r="B288" s="45" t="s">
        <v>96</v>
      </c>
      <c r="C288" s="45">
        <v>35</v>
      </c>
      <c r="D288" s="46">
        <v>2018</v>
      </c>
      <c r="E288">
        <v>0.69575833828675</v>
      </c>
    </row>
    <row r="289" spans="1:5">
      <c r="A289" s="45" t="s">
        <v>97</v>
      </c>
      <c r="B289" s="45" t="s">
        <v>96</v>
      </c>
      <c r="C289" s="45">
        <v>35</v>
      </c>
      <c r="D289" s="46">
        <v>2019</v>
      </c>
      <c r="E289">
        <v>0.714386509609183</v>
      </c>
    </row>
    <row r="290" spans="1:5">
      <c r="A290" s="45" t="s">
        <v>97</v>
      </c>
      <c r="B290" s="45" t="s">
        <v>96</v>
      </c>
      <c r="C290" s="45">
        <v>35</v>
      </c>
      <c r="D290" s="46">
        <v>2020</v>
      </c>
      <c r="E290">
        <v>0.682816657047262</v>
      </c>
    </row>
    <row r="291" spans="1:5">
      <c r="A291" s="7" t="s">
        <v>97</v>
      </c>
      <c r="B291" s="8" t="s">
        <v>96</v>
      </c>
      <c r="C291" s="7">
        <v>35</v>
      </c>
      <c r="D291" s="9">
        <v>2021</v>
      </c>
      <c r="E291">
        <v>0.706616345022396</v>
      </c>
    </row>
    <row r="292" spans="1:5">
      <c r="A292" s="4" t="s">
        <v>62</v>
      </c>
      <c r="B292" s="4" t="s">
        <v>58</v>
      </c>
      <c r="C292" s="4">
        <v>65</v>
      </c>
      <c r="D292" s="44">
        <v>2012</v>
      </c>
      <c r="E292">
        <v>0.259864078671305</v>
      </c>
    </row>
    <row r="293" spans="1:5">
      <c r="A293" s="4" t="s">
        <v>62</v>
      </c>
      <c r="B293" s="4" t="s">
        <v>58</v>
      </c>
      <c r="C293" s="4">
        <v>65</v>
      </c>
      <c r="D293" s="44">
        <v>2013</v>
      </c>
      <c r="E293">
        <v>0.231075224320226</v>
      </c>
    </row>
    <row r="294" spans="1:5">
      <c r="A294" s="4" t="s">
        <v>62</v>
      </c>
      <c r="B294" s="4" t="s">
        <v>58</v>
      </c>
      <c r="C294" s="4">
        <v>65</v>
      </c>
      <c r="D294" s="44">
        <v>2014</v>
      </c>
      <c r="E294">
        <v>0.248724529766935</v>
      </c>
    </row>
    <row r="295" spans="1:5">
      <c r="A295" s="4" t="s">
        <v>62</v>
      </c>
      <c r="B295" s="4" t="s">
        <v>58</v>
      </c>
      <c r="C295" s="4">
        <v>65</v>
      </c>
      <c r="D295" s="44">
        <v>2015</v>
      </c>
      <c r="E295">
        <v>0.345808513503414</v>
      </c>
    </row>
    <row r="296" spans="1:5">
      <c r="A296" s="4" t="s">
        <v>62</v>
      </c>
      <c r="B296" s="4" t="s">
        <v>58</v>
      </c>
      <c r="C296" s="4">
        <v>65</v>
      </c>
      <c r="D296" s="44">
        <v>2016</v>
      </c>
      <c r="E296">
        <v>0.371962774490193</v>
      </c>
    </row>
    <row r="297" spans="1:5">
      <c r="A297" s="4" t="s">
        <v>62</v>
      </c>
      <c r="B297" s="4" t="s">
        <v>58</v>
      </c>
      <c r="C297" s="4">
        <v>65</v>
      </c>
      <c r="D297" s="44">
        <v>2017</v>
      </c>
      <c r="E297">
        <v>0.400190432267903</v>
      </c>
    </row>
    <row r="298" spans="1:5">
      <c r="A298" s="4" t="s">
        <v>62</v>
      </c>
      <c r="B298" s="4" t="s">
        <v>58</v>
      </c>
      <c r="C298" s="4">
        <v>65</v>
      </c>
      <c r="D298" s="44">
        <v>2018</v>
      </c>
      <c r="E298">
        <v>0.555343605373524</v>
      </c>
    </row>
    <row r="299" spans="1:5">
      <c r="A299" s="4" t="s">
        <v>62</v>
      </c>
      <c r="B299" s="4" t="s">
        <v>58</v>
      </c>
      <c r="C299" s="4">
        <v>65</v>
      </c>
      <c r="D299" s="44">
        <v>2019</v>
      </c>
      <c r="E299">
        <v>0.58732687241448</v>
      </c>
    </row>
    <row r="300" spans="1:5">
      <c r="A300" s="4" t="s">
        <v>62</v>
      </c>
      <c r="B300" s="4" t="s">
        <v>58</v>
      </c>
      <c r="C300" s="4">
        <v>65</v>
      </c>
      <c r="D300" s="44">
        <v>2020</v>
      </c>
      <c r="E300">
        <v>0.685774982904813</v>
      </c>
    </row>
    <row r="301" spans="1:5">
      <c r="A301" s="4" t="s">
        <v>62</v>
      </c>
      <c r="B301" s="4" t="s">
        <v>58</v>
      </c>
      <c r="C301" s="4">
        <v>65</v>
      </c>
      <c r="D301" s="9">
        <v>2021</v>
      </c>
      <c r="E301">
        <v>0.747579026581885</v>
      </c>
    </row>
    <row r="302" spans="1:5">
      <c r="A302" s="4" t="s">
        <v>82</v>
      </c>
      <c r="B302" s="4" t="s">
        <v>70</v>
      </c>
      <c r="C302" s="4">
        <v>55</v>
      </c>
      <c r="D302" s="4">
        <v>2012</v>
      </c>
      <c r="E302">
        <v>0.194795376423615</v>
      </c>
    </row>
    <row r="303" spans="1:5">
      <c r="A303" s="4" t="s">
        <v>82</v>
      </c>
      <c r="B303" s="4" t="s">
        <v>70</v>
      </c>
      <c r="C303" s="4">
        <v>55</v>
      </c>
      <c r="D303" s="4">
        <v>2013</v>
      </c>
      <c r="E303">
        <v>0.210140938711287</v>
      </c>
    </row>
    <row r="304" spans="1:5">
      <c r="A304" s="4" t="s">
        <v>82</v>
      </c>
      <c r="B304" s="4" t="s">
        <v>70</v>
      </c>
      <c r="C304" s="4">
        <v>55</v>
      </c>
      <c r="D304" s="4">
        <v>2014</v>
      </c>
      <c r="E304">
        <v>0.40817028555109</v>
      </c>
    </row>
    <row r="305" spans="1:5">
      <c r="A305" s="4" t="s">
        <v>82</v>
      </c>
      <c r="B305" s="4" t="s">
        <v>70</v>
      </c>
      <c r="C305" s="4">
        <v>55</v>
      </c>
      <c r="D305" s="4">
        <v>2015</v>
      </c>
      <c r="E305">
        <v>0.363536984459433</v>
      </c>
    </row>
    <row r="306" spans="1:5">
      <c r="A306" s="4" t="s">
        <v>82</v>
      </c>
      <c r="B306" s="4" t="s">
        <v>70</v>
      </c>
      <c r="C306" s="4">
        <v>55</v>
      </c>
      <c r="D306" s="4">
        <v>2016</v>
      </c>
      <c r="E306">
        <v>0.351318013313251</v>
      </c>
    </row>
    <row r="307" spans="1:5">
      <c r="A307" s="4" t="s">
        <v>82</v>
      </c>
      <c r="B307" s="4" t="s">
        <v>70</v>
      </c>
      <c r="C307" s="4">
        <v>55</v>
      </c>
      <c r="D307" s="4">
        <v>2017</v>
      </c>
      <c r="E307">
        <v>0.348149834737621</v>
      </c>
    </row>
    <row r="308" spans="1:5">
      <c r="A308" s="4" t="s">
        <v>82</v>
      </c>
      <c r="B308" s="4" t="s">
        <v>70</v>
      </c>
      <c r="C308" s="4">
        <v>55</v>
      </c>
      <c r="D308" s="4">
        <v>2018</v>
      </c>
      <c r="E308">
        <v>0.54490080105855</v>
      </c>
    </row>
    <row r="309" spans="1:5">
      <c r="A309" s="4" t="s">
        <v>82</v>
      </c>
      <c r="B309" s="4" t="s">
        <v>70</v>
      </c>
      <c r="C309" s="4">
        <v>55</v>
      </c>
      <c r="D309" s="4">
        <v>2019</v>
      </c>
      <c r="E309">
        <v>0.536227046564107</v>
      </c>
    </row>
    <row r="310" spans="1:5">
      <c r="A310" s="4" t="s">
        <v>82</v>
      </c>
      <c r="B310" s="4" t="s">
        <v>70</v>
      </c>
      <c r="C310" s="4">
        <v>55</v>
      </c>
      <c r="D310" s="4">
        <v>2020</v>
      </c>
      <c r="E310">
        <v>0.599135893890009</v>
      </c>
    </row>
    <row r="311" spans="1:5">
      <c r="A311" s="4" t="s">
        <v>82</v>
      </c>
      <c r="B311" s="4" t="s">
        <v>70</v>
      </c>
      <c r="C311" s="4">
        <v>55</v>
      </c>
      <c r="D311" s="4">
        <v>2021</v>
      </c>
      <c r="E311">
        <v>0.646058641887964</v>
      </c>
    </row>
    <row r="312" spans="1:5">
      <c r="A312" s="4" t="s">
        <v>81</v>
      </c>
      <c r="B312" s="4" t="s">
        <v>70</v>
      </c>
      <c r="C312" s="4">
        <v>56</v>
      </c>
      <c r="D312" s="4">
        <v>2012</v>
      </c>
      <c r="E312">
        <v>0.297915254185427</v>
      </c>
    </row>
    <row r="313" spans="1:5">
      <c r="A313" s="4" t="s">
        <v>81</v>
      </c>
      <c r="B313" s="4" t="s">
        <v>70</v>
      </c>
      <c r="C313" s="4">
        <v>56</v>
      </c>
      <c r="D313" s="4">
        <v>2013</v>
      </c>
      <c r="E313">
        <v>0.437447818822557</v>
      </c>
    </row>
    <row r="314" spans="1:5">
      <c r="A314" s="4" t="s">
        <v>81</v>
      </c>
      <c r="B314" s="4" t="s">
        <v>70</v>
      </c>
      <c r="C314" s="4">
        <v>56</v>
      </c>
      <c r="D314" s="4">
        <v>2014</v>
      </c>
      <c r="E314">
        <v>0.544408046974853</v>
      </c>
    </row>
    <row r="315" spans="1:5">
      <c r="A315" s="4" t="s">
        <v>81</v>
      </c>
      <c r="B315" s="4" t="s">
        <v>70</v>
      </c>
      <c r="C315" s="4">
        <v>56</v>
      </c>
      <c r="D315" s="4">
        <v>2015</v>
      </c>
      <c r="E315">
        <v>0.70496593718007</v>
      </c>
    </row>
    <row r="316" spans="1:5">
      <c r="A316" s="4" t="s">
        <v>81</v>
      </c>
      <c r="B316" s="4" t="s">
        <v>70</v>
      </c>
      <c r="C316" s="4">
        <v>56</v>
      </c>
      <c r="D316" s="4">
        <v>2016</v>
      </c>
      <c r="E316">
        <v>0.638134665977637</v>
      </c>
    </row>
    <row r="317" spans="1:5">
      <c r="A317" s="4" t="s">
        <v>81</v>
      </c>
      <c r="B317" s="4" t="s">
        <v>70</v>
      </c>
      <c r="C317" s="4">
        <v>56</v>
      </c>
      <c r="D317" s="4">
        <v>2017</v>
      </c>
      <c r="E317">
        <v>0.368756833700211</v>
      </c>
    </row>
    <row r="318" spans="1:5">
      <c r="A318" s="4" t="s">
        <v>81</v>
      </c>
      <c r="B318" s="4" t="s">
        <v>70</v>
      </c>
      <c r="C318" s="4">
        <v>56</v>
      </c>
      <c r="D318" s="4">
        <v>2018</v>
      </c>
      <c r="E318">
        <v>0.55745671456625</v>
      </c>
    </row>
    <row r="319" spans="1:5">
      <c r="A319" s="4" t="s">
        <v>81</v>
      </c>
      <c r="B319" s="4" t="s">
        <v>70</v>
      </c>
      <c r="C319" s="4">
        <v>56</v>
      </c>
      <c r="D319" s="4">
        <v>2019</v>
      </c>
      <c r="E319">
        <v>0.430798588470261</v>
      </c>
    </row>
    <row r="320" spans="1:5">
      <c r="A320" s="4" t="s">
        <v>81</v>
      </c>
      <c r="B320" s="4" t="s">
        <v>70</v>
      </c>
      <c r="C320" s="4">
        <v>56</v>
      </c>
      <c r="D320" s="4">
        <v>2020</v>
      </c>
      <c r="E320">
        <v>0.439957073641868</v>
      </c>
    </row>
    <row r="321" spans="1:5">
      <c r="A321" s="4" t="s">
        <v>81</v>
      </c>
      <c r="B321" s="4" t="s">
        <v>70</v>
      </c>
      <c r="C321" s="4">
        <v>56</v>
      </c>
      <c r="D321" s="4">
        <v>2021</v>
      </c>
      <c r="E321">
        <v>0.440800269713621</v>
      </c>
    </row>
    <row r="322" spans="1:5">
      <c r="A322" s="27" t="s">
        <v>68</v>
      </c>
      <c r="B322" s="27" t="s">
        <v>58</v>
      </c>
      <c r="C322" s="27">
        <v>28</v>
      </c>
      <c r="D322" s="28">
        <v>2012</v>
      </c>
      <c r="E322">
        <v>0.277111112056599</v>
      </c>
    </row>
    <row r="323" spans="1:5">
      <c r="A323" s="27" t="s">
        <v>68</v>
      </c>
      <c r="B323" s="27" t="s">
        <v>58</v>
      </c>
      <c r="C323" s="27">
        <v>28</v>
      </c>
      <c r="D323" s="28">
        <v>2013</v>
      </c>
      <c r="E323">
        <v>0.330852926254475</v>
      </c>
    </row>
    <row r="324" spans="1:5">
      <c r="A324" s="27" t="s">
        <v>68</v>
      </c>
      <c r="B324" s="27" t="s">
        <v>58</v>
      </c>
      <c r="C324" s="27">
        <v>28</v>
      </c>
      <c r="D324" s="28">
        <v>2014</v>
      </c>
      <c r="E324">
        <v>0.296262870069668</v>
      </c>
    </row>
    <row r="325" spans="1:5">
      <c r="A325" s="27" t="s">
        <v>68</v>
      </c>
      <c r="B325" s="27" t="s">
        <v>58</v>
      </c>
      <c r="C325" s="27">
        <v>28</v>
      </c>
      <c r="D325" s="28">
        <v>2015</v>
      </c>
      <c r="E325">
        <v>0.21787872911092</v>
      </c>
    </row>
    <row r="326" spans="1:5">
      <c r="A326" s="27" t="s">
        <v>68</v>
      </c>
      <c r="B326" s="27" t="s">
        <v>58</v>
      </c>
      <c r="C326" s="27">
        <v>28</v>
      </c>
      <c r="D326" s="28">
        <v>2016</v>
      </c>
      <c r="E326">
        <v>0.188797687079402</v>
      </c>
    </row>
    <row r="327" spans="1:5">
      <c r="A327" s="27" t="s">
        <v>68</v>
      </c>
      <c r="B327" s="27" t="s">
        <v>58</v>
      </c>
      <c r="C327" s="27">
        <v>28</v>
      </c>
      <c r="D327" s="28">
        <v>2017</v>
      </c>
      <c r="E327">
        <v>0.298978212745259</v>
      </c>
    </row>
    <row r="328" spans="1:5">
      <c r="A328" s="27" t="s">
        <v>68</v>
      </c>
      <c r="B328" s="27" t="s">
        <v>58</v>
      </c>
      <c r="C328" s="27">
        <v>28</v>
      </c>
      <c r="D328" s="28">
        <v>2018</v>
      </c>
      <c r="E328">
        <v>0.55597332108504</v>
      </c>
    </row>
    <row r="329" spans="1:5">
      <c r="A329" s="27" t="s">
        <v>68</v>
      </c>
      <c r="B329" s="27" t="s">
        <v>58</v>
      </c>
      <c r="C329" s="27">
        <v>28</v>
      </c>
      <c r="D329" s="28">
        <v>2019</v>
      </c>
      <c r="E329">
        <v>0.531039635258058</v>
      </c>
    </row>
    <row r="330" spans="1:5">
      <c r="A330" s="27" t="s">
        <v>68</v>
      </c>
      <c r="B330" s="27" t="s">
        <v>58</v>
      </c>
      <c r="C330" s="27">
        <v>28</v>
      </c>
      <c r="D330" s="28">
        <v>2020</v>
      </c>
      <c r="E330">
        <v>0.60405913189119</v>
      </c>
    </row>
    <row r="331" spans="1:5">
      <c r="A331" s="7" t="s">
        <v>68</v>
      </c>
      <c r="B331" s="8" t="s">
        <v>58</v>
      </c>
      <c r="C331" s="7">
        <v>28</v>
      </c>
      <c r="D331" s="9">
        <v>2021</v>
      </c>
      <c r="E331">
        <v>0.647084758016355</v>
      </c>
    </row>
    <row r="332" spans="1:5">
      <c r="A332" s="5" t="s">
        <v>59</v>
      </c>
      <c r="B332" s="5" t="s">
        <v>58</v>
      </c>
      <c r="C332" s="5">
        <v>27</v>
      </c>
      <c r="D332" s="6">
        <v>2012</v>
      </c>
      <c r="E332">
        <v>0.213000348223603</v>
      </c>
    </row>
    <row r="333" spans="1:5">
      <c r="A333" s="5" t="s">
        <v>59</v>
      </c>
      <c r="B333" s="5" t="s">
        <v>58</v>
      </c>
      <c r="C333" s="5">
        <v>27</v>
      </c>
      <c r="D333" s="6">
        <v>2013</v>
      </c>
      <c r="E333">
        <v>0.331284822333609</v>
      </c>
    </row>
    <row r="334" spans="1:5">
      <c r="A334" s="5" t="s">
        <v>59</v>
      </c>
      <c r="B334" s="5" t="s">
        <v>58</v>
      </c>
      <c r="C334" s="5">
        <v>27</v>
      </c>
      <c r="D334" s="6">
        <v>2014</v>
      </c>
      <c r="E334">
        <v>0.457761123162481</v>
      </c>
    </row>
    <row r="335" spans="1:5">
      <c r="A335" s="5" t="s">
        <v>59</v>
      </c>
      <c r="B335" s="5" t="s">
        <v>58</v>
      </c>
      <c r="C335" s="5">
        <v>27</v>
      </c>
      <c r="D335" s="6">
        <v>2015</v>
      </c>
      <c r="E335">
        <v>0.480406293457811</v>
      </c>
    </row>
    <row r="336" spans="1:5">
      <c r="A336" s="5" t="s">
        <v>59</v>
      </c>
      <c r="B336" s="5" t="s">
        <v>58</v>
      </c>
      <c r="C336" s="5">
        <v>27</v>
      </c>
      <c r="D336" s="6">
        <v>2016</v>
      </c>
      <c r="E336">
        <v>0.415778498947934</v>
      </c>
    </row>
    <row r="337" spans="1:5">
      <c r="A337" s="5" t="s">
        <v>59</v>
      </c>
      <c r="B337" s="5" t="s">
        <v>58</v>
      </c>
      <c r="C337" s="5">
        <v>27</v>
      </c>
      <c r="D337" s="6">
        <v>2017</v>
      </c>
      <c r="E337">
        <v>0.431699323200545</v>
      </c>
    </row>
    <row r="338" spans="1:5">
      <c r="A338" s="5" t="s">
        <v>59</v>
      </c>
      <c r="B338" s="5" t="s">
        <v>58</v>
      </c>
      <c r="C338" s="5">
        <v>27</v>
      </c>
      <c r="D338" s="6">
        <v>2018</v>
      </c>
      <c r="E338">
        <v>0.545833879657699</v>
      </c>
    </row>
    <row r="339" spans="1:5">
      <c r="A339" s="5" t="s">
        <v>59</v>
      </c>
      <c r="B339" s="5" t="s">
        <v>58</v>
      </c>
      <c r="C339" s="5">
        <v>27</v>
      </c>
      <c r="D339" s="6">
        <v>2019</v>
      </c>
      <c r="E339">
        <v>0.65142636817857</v>
      </c>
    </row>
    <row r="340" spans="1:5">
      <c r="A340" s="5" t="s">
        <v>59</v>
      </c>
      <c r="B340" s="5" t="s">
        <v>58</v>
      </c>
      <c r="C340" s="5">
        <v>27</v>
      </c>
      <c r="D340" s="6">
        <v>2020</v>
      </c>
      <c r="E340">
        <v>0.728490538201504</v>
      </c>
    </row>
    <row r="341" spans="1:5">
      <c r="A341" s="7" t="s">
        <v>59</v>
      </c>
      <c r="B341" s="8" t="s">
        <v>58</v>
      </c>
      <c r="C341" s="7">
        <v>27</v>
      </c>
      <c r="D341" s="9">
        <v>2021</v>
      </c>
      <c r="E341">
        <v>0.814476237374743</v>
      </c>
    </row>
    <row r="342" spans="1:5">
      <c r="A342" s="13" t="s">
        <v>21</v>
      </c>
      <c r="B342" s="13" t="s">
        <v>11</v>
      </c>
      <c r="C342" s="13">
        <v>8</v>
      </c>
      <c r="D342" s="14">
        <v>2012</v>
      </c>
      <c r="E342">
        <v>0.180652401250441</v>
      </c>
    </row>
    <row r="343" spans="1:5">
      <c r="A343" s="27" t="s">
        <v>21</v>
      </c>
      <c r="B343" s="27" t="s">
        <v>11</v>
      </c>
      <c r="C343" s="27">
        <v>8</v>
      </c>
      <c r="D343" s="28">
        <v>2013</v>
      </c>
      <c r="E343">
        <v>0.241046407452569</v>
      </c>
    </row>
    <row r="344" spans="1:5">
      <c r="A344" s="27" t="s">
        <v>21</v>
      </c>
      <c r="B344" s="27" t="s">
        <v>11</v>
      </c>
      <c r="C344" s="13">
        <v>8</v>
      </c>
      <c r="D344" s="28">
        <v>2014</v>
      </c>
      <c r="E344">
        <v>0.375202408302735</v>
      </c>
    </row>
    <row r="345" spans="1:5">
      <c r="A345" s="27" t="s">
        <v>21</v>
      </c>
      <c r="B345" s="27" t="s">
        <v>11</v>
      </c>
      <c r="C345" s="27">
        <v>8</v>
      </c>
      <c r="D345" s="28">
        <v>2015</v>
      </c>
      <c r="E345">
        <v>0.445660393497316</v>
      </c>
    </row>
    <row r="346" spans="1:5">
      <c r="A346" s="27" t="s">
        <v>21</v>
      </c>
      <c r="B346" s="27" t="s">
        <v>11</v>
      </c>
      <c r="C346" s="13">
        <v>8</v>
      </c>
      <c r="D346" s="28">
        <v>2016</v>
      </c>
      <c r="E346">
        <v>0.459458286541367</v>
      </c>
    </row>
    <row r="347" spans="1:5">
      <c r="A347" s="27" t="s">
        <v>21</v>
      </c>
      <c r="B347" s="27" t="s">
        <v>11</v>
      </c>
      <c r="C347" s="27">
        <v>8</v>
      </c>
      <c r="D347" s="28">
        <v>2017</v>
      </c>
      <c r="E347">
        <v>0.502886458400319</v>
      </c>
    </row>
    <row r="348" spans="1:5">
      <c r="A348" s="27" t="s">
        <v>21</v>
      </c>
      <c r="B348" s="27" t="s">
        <v>11</v>
      </c>
      <c r="C348" s="13">
        <v>8</v>
      </c>
      <c r="D348" s="28">
        <v>2018</v>
      </c>
      <c r="E348">
        <v>0.43892104940547</v>
      </c>
    </row>
    <row r="349" spans="1:5">
      <c r="A349" s="27" t="s">
        <v>21</v>
      </c>
      <c r="B349" s="27" t="s">
        <v>11</v>
      </c>
      <c r="C349" s="27">
        <v>8</v>
      </c>
      <c r="D349" s="28">
        <v>2019</v>
      </c>
      <c r="E349">
        <v>0.5203009622808</v>
      </c>
    </row>
    <row r="350" spans="1:5">
      <c r="A350" s="27" t="s">
        <v>21</v>
      </c>
      <c r="B350" s="27" t="s">
        <v>11</v>
      </c>
      <c r="C350" s="13">
        <v>8</v>
      </c>
      <c r="D350" s="28">
        <v>2020</v>
      </c>
      <c r="E350">
        <v>0.72300819361013</v>
      </c>
    </row>
    <row r="351" spans="1:5">
      <c r="A351" s="7" t="s">
        <v>21</v>
      </c>
      <c r="B351" s="8" t="s">
        <v>11</v>
      </c>
      <c r="C351" s="27">
        <v>8</v>
      </c>
      <c r="D351" s="9">
        <v>2021</v>
      </c>
      <c r="E351">
        <v>0.832180899043361</v>
      </c>
    </row>
    <row r="352" spans="1:5">
      <c r="A352" s="13" t="s">
        <v>103</v>
      </c>
      <c r="B352" s="13" t="s">
        <v>96</v>
      </c>
      <c r="C352" s="13">
        <v>39</v>
      </c>
      <c r="D352" s="14">
        <v>2012</v>
      </c>
      <c r="E352">
        <v>0.212275793021575</v>
      </c>
    </row>
    <row r="353" spans="1:5">
      <c r="A353" s="13" t="s">
        <v>103</v>
      </c>
      <c r="B353" s="13" t="s">
        <v>96</v>
      </c>
      <c r="C353" s="13">
        <v>39</v>
      </c>
      <c r="D353" s="14">
        <v>2013</v>
      </c>
      <c r="E353">
        <v>0.324429809690713</v>
      </c>
    </row>
    <row r="354" spans="1:5">
      <c r="A354" s="13" t="s">
        <v>103</v>
      </c>
      <c r="B354" s="13" t="s">
        <v>96</v>
      </c>
      <c r="C354" s="13">
        <v>39</v>
      </c>
      <c r="D354" s="14">
        <v>2014</v>
      </c>
      <c r="E354">
        <v>0.419571408896585</v>
      </c>
    </row>
    <row r="355" spans="1:5">
      <c r="A355" s="13" t="s">
        <v>103</v>
      </c>
      <c r="B355" s="13" t="s">
        <v>96</v>
      </c>
      <c r="C355" s="13">
        <v>39</v>
      </c>
      <c r="D355" s="14">
        <v>2015</v>
      </c>
      <c r="E355">
        <v>0.411442020520296</v>
      </c>
    </row>
    <row r="356" spans="1:5">
      <c r="A356" s="13" t="s">
        <v>103</v>
      </c>
      <c r="B356" s="13" t="s">
        <v>96</v>
      </c>
      <c r="C356" s="13">
        <v>39</v>
      </c>
      <c r="D356" s="14">
        <v>2016</v>
      </c>
      <c r="E356">
        <v>0.460575413288294</v>
      </c>
    </row>
    <row r="357" spans="1:5">
      <c r="A357" s="13" t="s">
        <v>103</v>
      </c>
      <c r="B357" s="13" t="s">
        <v>96</v>
      </c>
      <c r="C357" s="13">
        <v>39</v>
      </c>
      <c r="D357" s="14">
        <v>2017</v>
      </c>
      <c r="E357">
        <v>0.627493291287492</v>
      </c>
    </row>
    <row r="358" spans="1:5">
      <c r="A358" s="13" t="s">
        <v>103</v>
      </c>
      <c r="B358" s="13" t="s">
        <v>96</v>
      </c>
      <c r="C358" s="13">
        <v>39</v>
      </c>
      <c r="D358" s="14">
        <v>2018</v>
      </c>
      <c r="E358">
        <v>0.748770178387918</v>
      </c>
    </row>
    <row r="359" spans="1:5">
      <c r="A359" s="13" t="s">
        <v>103</v>
      </c>
      <c r="B359" s="13" t="s">
        <v>96</v>
      </c>
      <c r="C359" s="13">
        <v>39</v>
      </c>
      <c r="D359" s="14">
        <v>2019</v>
      </c>
      <c r="E359">
        <v>0.768933360553828</v>
      </c>
    </row>
    <row r="360" spans="1:5">
      <c r="A360" s="13" t="s">
        <v>103</v>
      </c>
      <c r="B360" s="13" t="s">
        <v>96</v>
      </c>
      <c r="C360" s="13">
        <v>39</v>
      </c>
      <c r="D360" s="14">
        <v>2020</v>
      </c>
      <c r="E360">
        <v>0.888128957587902</v>
      </c>
    </row>
    <row r="361" spans="1:5">
      <c r="A361" s="7" t="s">
        <v>103</v>
      </c>
      <c r="B361" s="8" t="s">
        <v>96</v>
      </c>
      <c r="C361" s="7">
        <v>39</v>
      </c>
      <c r="D361" s="9">
        <v>2021</v>
      </c>
      <c r="E361">
        <v>0.445457253942633</v>
      </c>
    </row>
    <row r="362" spans="1:5">
      <c r="A362" s="47" t="s">
        <v>99</v>
      </c>
      <c r="B362" s="47" t="s">
        <v>96</v>
      </c>
      <c r="C362" s="47">
        <v>36</v>
      </c>
      <c r="D362" s="48">
        <v>2012</v>
      </c>
      <c r="E362">
        <v>0.331127789515587</v>
      </c>
    </row>
    <row r="363" spans="1:5">
      <c r="A363" s="47" t="s">
        <v>99</v>
      </c>
      <c r="B363" s="47" t="s">
        <v>96</v>
      </c>
      <c r="C363" s="47">
        <v>36</v>
      </c>
      <c r="D363" s="48">
        <v>2013</v>
      </c>
      <c r="E363">
        <v>0.420832806218477</v>
      </c>
    </row>
    <row r="364" spans="1:5">
      <c r="A364" s="47" t="s">
        <v>99</v>
      </c>
      <c r="B364" s="47" t="s">
        <v>96</v>
      </c>
      <c r="C364" s="47">
        <v>36</v>
      </c>
      <c r="D364" s="48">
        <v>2014</v>
      </c>
      <c r="E364">
        <v>0.509046055557061</v>
      </c>
    </row>
    <row r="365" spans="1:5">
      <c r="A365" s="47" t="s">
        <v>99</v>
      </c>
      <c r="B365" s="47" t="s">
        <v>96</v>
      </c>
      <c r="C365" s="47">
        <v>36</v>
      </c>
      <c r="D365" s="48">
        <v>2015</v>
      </c>
      <c r="E365">
        <v>0.433542300807392</v>
      </c>
    </row>
    <row r="366" spans="1:5">
      <c r="A366" s="47" t="s">
        <v>99</v>
      </c>
      <c r="B366" s="47" t="s">
        <v>96</v>
      </c>
      <c r="C366" s="47">
        <v>36</v>
      </c>
      <c r="D366" s="48">
        <v>2016</v>
      </c>
      <c r="E366">
        <v>0.458793909638398</v>
      </c>
    </row>
    <row r="367" spans="1:5">
      <c r="A367" s="47" t="s">
        <v>99</v>
      </c>
      <c r="B367" s="47" t="s">
        <v>96</v>
      </c>
      <c r="C367" s="47">
        <v>36</v>
      </c>
      <c r="D367" s="48">
        <v>2017</v>
      </c>
      <c r="E367">
        <v>0.60599144831954</v>
      </c>
    </row>
    <row r="368" spans="1:5">
      <c r="A368" s="47" t="s">
        <v>99</v>
      </c>
      <c r="B368" s="47" t="s">
        <v>96</v>
      </c>
      <c r="C368" s="47">
        <v>36</v>
      </c>
      <c r="D368" s="48">
        <v>2018</v>
      </c>
      <c r="E368">
        <v>0.62484798603751</v>
      </c>
    </row>
    <row r="369" spans="1:5">
      <c r="A369" s="49" t="s">
        <v>99</v>
      </c>
      <c r="B369" s="47" t="s">
        <v>96</v>
      </c>
      <c r="C369" s="49">
        <v>36</v>
      </c>
      <c r="D369" s="48">
        <v>2019</v>
      </c>
      <c r="E369">
        <v>0.740601275437756</v>
      </c>
    </row>
    <row r="370" spans="1:5">
      <c r="A370" s="47" t="s">
        <v>99</v>
      </c>
      <c r="B370" s="47" t="s">
        <v>96</v>
      </c>
      <c r="C370" s="47">
        <v>36</v>
      </c>
      <c r="D370" s="48">
        <v>2020</v>
      </c>
      <c r="E370">
        <v>0.815334539155907</v>
      </c>
    </row>
    <row r="371" spans="1:5">
      <c r="A371" s="7" t="s">
        <v>99</v>
      </c>
      <c r="B371" s="8" t="s">
        <v>96</v>
      </c>
      <c r="C371" s="7">
        <v>36</v>
      </c>
      <c r="D371" s="9">
        <v>2021</v>
      </c>
      <c r="E371">
        <v>0.329306695704458</v>
      </c>
    </row>
    <row r="372" spans="1:5">
      <c r="A372" s="4" t="s">
        <v>47</v>
      </c>
      <c r="B372" s="4" t="s">
        <v>44</v>
      </c>
      <c r="C372" s="4">
        <v>18</v>
      </c>
      <c r="D372" s="4">
        <v>2012</v>
      </c>
      <c r="E372">
        <v>0.460683051111424</v>
      </c>
    </row>
    <row r="373" spans="1:5">
      <c r="A373" s="4" t="s">
        <v>47</v>
      </c>
      <c r="B373" s="4" t="s">
        <v>44</v>
      </c>
      <c r="C373" s="4">
        <v>18</v>
      </c>
      <c r="D373" s="4">
        <v>2013</v>
      </c>
      <c r="E373">
        <v>0.470409399961359</v>
      </c>
    </row>
    <row r="374" spans="1:5">
      <c r="A374" s="4" t="s">
        <v>47</v>
      </c>
      <c r="B374" s="4" t="s">
        <v>44</v>
      </c>
      <c r="C374" s="4">
        <v>18</v>
      </c>
      <c r="D374" s="4">
        <v>2014</v>
      </c>
      <c r="E374">
        <v>0.565897835573555</v>
      </c>
    </row>
    <row r="375" spans="1:5">
      <c r="A375" s="4" t="s">
        <v>47</v>
      </c>
      <c r="B375" s="4" t="s">
        <v>44</v>
      </c>
      <c r="C375" s="4">
        <v>18</v>
      </c>
      <c r="D375" s="4">
        <v>2015</v>
      </c>
      <c r="E375">
        <v>0.700643223578046</v>
      </c>
    </row>
    <row r="376" spans="1:5">
      <c r="A376" s="4" t="s">
        <v>47</v>
      </c>
      <c r="B376" s="4" t="s">
        <v>44</v>
      </c>
      <c r="C376" s="4">
        <v>18</v>
      </c>
      <c r="D376" s="4">
        <v>2016</v>
      </c>
      <c r="E376">
        <v>0.630291587793743</v>
      </c>
    </row>
    <row r="377" spans="1:5">
      <c r="A377" s="4" t="s">
        <v>47</v>
      </c>
      <c r="B377" s="4" t="s">
        <v>44</v>
      </c>
      <c r="C377" s="4">
        <v>18</v>
      </c>
      <c r="D377" s="4">
        <v>2017</v>
      </c>
      <c r="E377">
        <v>0.316820141462605</v>
      </c>
    </row>
    <row r="378" spans="1:5">
      <c r="A378" s="4" t="s">
        <v>47</v>
      </c>
      <c r="B378" s="4" t="s">
        <v>44</v>
      </c>
      <c r="C378" s="4">
        <v>18</v>
      </c>
      <c r="D378" s="4">
        <v>2018</v>
      </c>
      <c r="E378">
        <v>0.304226758076485</v>
      </c>
    </row>
    <row r="379" spans="1:5">
      <c r="A379" s="4" t="s">
        <v>47</v>
      </c>
      <c r="B379" s="4" t="s">
        <v>44</v>
      </c>
      <c r="C379" s="4">
        <v>18</v>
      </c>
      <c r="D379" s="4">
        <v>2019</v>
      </c>
      <c r="E379">
        <v>0.321321014577804</v>
      </c>
    </row>
    <row r="380" spans="1:5">
      <c r="A380" s="4" t="s">
        <v>47</v>
      </c>
      <c r="B380" s="4" t="s">
        <v>44</v>
      </c>
      <c r="C380" s="4">
        <v>18</v>
      </c>
      <c r="D380" s="4">
        <v>2020</v>
      </c>
      <c r="E380">
        <v>0.348604006715771</v>
      </c>
    </row>
    <row r="381" spans="1:5">
      <c r="A381" s="4" t="s">
        <v>47</v>
      </c>
      <c r="B381" s="4" t="s">
        <v>44</v>
      </c>
      <c r="C381" s="4">
        <v>18</v>
      </c>
      <c r="D381" s="4">
        <v>2021</v>
      </c>
      <c r="E381">
        <v>0.415568796799273</v>
      </c>
    </row>
    <row r="382" spans="1:5">
      <c r="A382" s="13" t="s">
        <v>32</v>
      </c>
      <c r="B382" s="50" t="s">
        <v>31</v>
      </c>
      <c r="C382" s="13">
        <v>17</v>
      </c>
      <c r="D382" s="14">
        <v>2012</v>
      </c>
      <c r="E382">
        <v>0.223324800812371</v>
      </c>
    </row>
    <row r="383" spans="1:5">
      <c r="A383" s="7" t="s">
        <v>32</v>
      </c>
      <c r="B383" s="51" t="s">
        <v>31</v>
      </c>
      <c r="C383" s="7">
        <v>17</v>
      </c>
      <c r="D383" s="28">
        <v>2013</v>
      </c>
      <c r="E383">
        <v>0.302061880431984</v>
      </c>
    </row>
    <row r="384" spans="1:5">
      <c r="A384" s="7" t="s">
        <v>32</v>
      </c>
      <c r="B384" s="51" t="s">
        <v>31</v>
      </c>
      <c r="C384" s="7">
        <v>17</v>
      </c>
      <c r="D384" s="28">
        <v>2014</v>
      </c>
      <c r="E384">
        <v>0.314582023909921</v>
      </c>
    </row>
    <row r="385" spans="1:5">
      <c r="A385" s="7" t="s">
        <v>32</v>
      </c>
      <c r="B385" s="51" t="s">
        <v>31</v>
      </c>
      <c r="C385" s="7">
        <v>17</v>
      </c>
      <c r="D385" s="28">
        <v>2015</v>
      </c>
      <c r="E385">
        <v>0.445103177923146</v>
      </c>
    </row>
    <row r="386" spans="1:5">
      <c r="A386" s="7" t="s">
        <v>32</v>
      </c>
      <c r="B386" s="51" t="s">
        <v>31</v>
      </c>
      <c r="C386" s="7">
        <v>17</v>
      </c>
      <c r="D386" s="28">
        <v>2016</v>
      </c>
      <c r="E386">
        <v>0.176926951757159</v>
      </c>
    </row>
    <row r="387" spans="1:5">
      <c r="A387" s="7" t="s">
        <v>32</v>
      </c>
      <c r="B387" s="51" t="s">
        <v>31</v>
      </c>
      <c r="C387" s="7">
        <v>17</v>
      </c>
      <c r="D387" s="28">
        <v>2017</v>
      </c>
      <c r="E387">
        <v>0.289472644574871</v>
      </c>
    </row>
    <row r="388" spans="1:5">
      <c r="A388" s="7" t="s">
        <v>32</v>
      </c>
      <c r="B388" s="51" t="s">
        <v>31</v>
      </c>
      <c r="C388" s="7">
        <v>17</v>
      </c>
      <c r="D388" s="28">
        <v>2018</v>
      </c>
      <c r="E388">
        <v>0.3566489018694</v>
      </c>
    </row>
    <row r="389" spans="1:5">
      <c r="A389" s="7" t="s">
        <v>32</v>
      </c>
      <c r="B389" s="51" t="s">
        <v>31</v>
      </c>
      <c r="C389" s="7">
        <v>17</v>
      </c>
      <c r="D389" s="28">
        <v>2019</v>
      </c>
      <c r="E389">
        <v>0.314078089936927</v>
      </c>
    </row>
    <row r="390" spans="1:5">
      <c r="A390" s="7" t="s">
        <v>32</v>
      </c>
      <c r="B390" s="51" t="s">
        <v>31</v>
      </c>
      <c r="C390" s="7">
        <v>17</v>
      </c>
      <c r="D390" s="28">
        <v>2020</v>
      </c>
      <c r="E390">
        <v>0.271507278004453</v>
      </c>
    </row>
    <row r="391" spans="1:5">
      <c r="A391" s="7" t="s">
        <v>32</v>
      </c>
      <c r="B391" s="51" t="s">
        <v>31</v>
      </c>
      <c r="C391" s="7">
        <v>17</v>
      </c>
      <c r="D391" s="28">
        <v>2021</v>
      </c>
      <c r="E391">
        <v>0.228936435742769</v>
      </c>
    </row>
    <row r="392" spans="1:5">
      <c r="A392" s="4" t="s">
        <v>114</v>
      </c>
      <c r="B392" s="4" t="s">
        <v>109</v>
      </c>
      <c r="C392" s="4">
        <v>86</v>
      </c>
      <c r="D392" s="4">
        <v>2012</v>
      </c>
      <c r="E392">
        <v>0.121718474168773</v>
      </c>
    </row>
    <row r="393" spans="1:5">
      <c r="A393" s="4" t="s">
        <v>114</v>
      </c>
      <c r="B393" s="4" t="s">
        <v>109</v>
      </c>
      <c r="C393" s="4">
        <v>86</v>
      </c>
      <c r="D393" s="4">
        <v>2013</v>
      </c>
      <c r="E393">
        <v>0.206080140591352</v>
      </c>
    </row>
    <row r="394" spans="1:5">
      <c r="A394" s="4" t="s">
        <v>114</v>
      </c>
      <c r="B394" s="4" t="s">
        <v>109</v>
      </c>
      <c r="C394" s="4">
        <v>86</v>
      </c>
      <c r="D394" s="4">
        <v>2014</v>
      </c>
      <c r="E394">
        <v>0.285008219641939</v>
      </c>
    </row>
    <row r="395" spans="1:5">
      <c r="A395" s="4" t="s">
        <v>114</v>
      </c>
      <c r="B395" s="4" t="s">
        <v>109</v>
      </c>
      <c r="C395" s="4">
        <v>86</v>
      </c>
      <c r="D395" s="4">
        <v>2015</v>
      </c>
      <c r="E395">
        <v>0.36038885846251</v>
      </c>
    </row>
    <row r="396" spans="1:5">
      <c r="A396" s="4" t="s">
        <v>114</v>
      </c>
      <c r="B396" s="4" t="s">
        <v>109</v>
      </c>
      <c r="C396" s="4">
        <v>86</v>
      </c>
      <c r="D396" s="4">
        <v>2016</v>
      </c>
      <c r="E396">
        <v>0.426694864910446</v>
      </c>
    </row>
    <row r="397" spans="1:5">
      <c r="A397" s="4" t="s">
        <v>114</v>
      </c>
      <c r="B397" s="4" t="s">
        <v>109</v>
      </c>
      <c r="C397" s="4">
        <v>86</v>
      </c>
      <c r="D397" s="4">
        <v>2017</v>
      </c>
      <c r="E397">
        <v>0.447923728130258</v>
      </c>
    </row>
    <row r="398" spans="1:5">
      <c r="A398" s="4" t="s">
        <v>114</v>
      </c>
      <c r="B398" s="4" t="s">
        <v>109</v>
      </c>
      <c r="C398" s="4">
        <v>86</v>
      </c>
      <c r="D398" s="4">
        <v>2018</v>
      </c>
      <c r="E398">
        <v>0.56215014825239</v>
      </c>
    </row>
    <row r="399" spans="1:5">
      <c r="A399" s="4" t="s">
        <v>114</v>
      </c>
      <c r="B399" s="4" t="s">
        <v>109</v>
      </c>
      <c r="C399" s="4">
        <v>86</v>
      </c>
      <c r="D399" s="4">
        <v>2019</v>
      </c>
      <c r="E399">
        <v>0.722778416553953</v>
      </c>
    </row>
    <row r="400" spans="1:5">
      <c r="A400" s="4" t="s">
        <v>114</v>
      </c>
      <c r="B400" s="4" t="s">
        <v>109</v>
      </c>
      <c r="C400" s="4">
        <v>86</v>
      </c>
      <c r="D400" s="4">
        <v>2020</v>
      </c>
      <c r="E400">
        <v>0.768293490744444</v>
      </c>
    </row>
    <row r="401" spans="1:5">
      <c r="A401" s="4" t="s">
        <v>114</v>
      </c>
      <c r="B401" s="4" t="s">
        <v>109</v>
      </c>
      <c r="C401" s="4">
        <v>86</v>
      </c>
      <c r="D401" s="4">
        <v>2021</v>
      </c>
      <c r="E401">
        <v>0.527763100108801</v>
      </c>
    </row>
    <row r="402" spans="1:5">
      <c r="A402" s="13" t="s">
        <v>22</v>
      </c>
      <c r="B402" s="13" t="s">
        <v>11</v>
      </c>
      <c r="C402" s="13">
        <v>5</v>
      </c>
      <c r="D402" s="14">
        <v>2012</v>
      </c>
      <c r="E402">
        <v>0.166477425720641</v>
      </c>
    </row>
    <row r="403" spans="1:5">
      <c r="A403" s="52" t="s">
        <v>22</v>
      </c>
      <c r="B403" s="52" t="s">
        <v>11</v>
      </c>
      <c r="C403" s="52">
        <v>5</v>
      </c>
      <c r="D403" s="53">
        <v>2013</v>
      </c>
      <c r="E403">
        <v>0.193249020426815</v>
      </c>
    </row>
    <row r="404" spans="1:5">
      <c r="A404" s="52" t="s">
        <v>22</v>
      </c>
      <c r="B404" s="52" t="s">
        <v>11</v>
      </c>
      <c r="C404" s="13">
        <v>5</v>
      </c>
      <c r="D404" s="53">
        <v>2014</v>
      </c>
      <c r="E404">
        <v>0.12706595294708</v>
      </c>
    </row>
    <row r="405" spans="1:5">
      <c r="A405" s="52" t="s">
        <v>22</v>
      </c>
      <c r="B405" s="52" t="s">
        <v>11</v>
      </c>
      <c r="C405" s="52">
        <v>5</v>
      </c>
      <c r="D405" s="53">
        <v>2015</v>
      </c>
      <c r="E405">
        <v>0.165247986881016</v>
      </c>
    </row>
    <row r="406" spans="1:5">
      <c r="A406" s="52" t="s">
        <v>22</v>
      </c>
      <c r="B406" s="52" t="s">
        <v>11</v>
      </c>
      <c r="C406" s="13">
        <v>5</v>
      </c>
      <c r="D406" s="53">
        <v>2016</v>
      </c>
      <c r="E406">
        <v>0.26874138157556</v>
      </c>
    </row>
    <row r="407" spans="1:5">
      <c r="A407" s="52" t="s">
        <v>22</v>
      </c>
      <c r="B407" s="52" t="s">
        <v>11</v>
      </c>
      <c r="C407" s="52">
        <v>5</v>
      </c>
      <c r="D407" s="53">
        <v>2017</v>
      </c>
      <c r="E407">
        <v>0.242393840547748</v>
      </c>
    </row>
    <row r="408" spans="1:5">
      <c r="A408" s="52" t="s">
        <v>22</v>
      </c>
      <c r="B408" s="52" t="s">
        <v>11</v>
      </c>
      <c r="C408" s="13">
        <v>5</v>
      </c>
      <c r="D408" s="53">
        <v>2018</v>
      </c>
      <c r="E408">
        <v>0.277026071225527</v>
      </c>
    </row>
    <row r="409" spans="1:5">
      <c r="A409" s="52" t="s">
        <v>22</v>
      </c>
      <c r="B409" s="52" t="s">
        <v>11</v>
      </c>
      <c r="C409" s="52">
        <v>5</v>
      </c>
      <c r="D409" s="53">
        <v>2019</v>
      </c>
      <c r="E409">
        <v>0.320957797491875</v>
      </c>
    </row>
    <row r="410" spans="1:5">
      <c r="A410" s="52" t="s">
        <v>22</v>
      </c>
      <c r="B410" s="52" t="s">
        <v>11</v>
      </c>
      <c r="C410" s="13">
        <v>5</v>
      </c>
      <c r="D410" s="53">
        <v>2020</v>
      </c>
      <c r="E410">
        <v>0.359312256195273</v>
      </c>
    </row>
    <row r="411" spans="1:5">
      <c r="A411" s="7" t="s">
        <v>22</v>
      </c>
      <c r="B411" s="8" t="s">
        <v>11</v>
      </c>
      <c r="C411" s="52">
        <v>5</v>
      </c>
      <c r="D411" s="9">
        <v>2021</v>
      </c>
      <c r="E411">
        <v>0.411711925203731</v>
      </c>
    </row>
    <row r="412" spans="1:5">
      <c r="A412" s="54" t="s">
        <v>19</v>
      </c>
      <c r="B412" s="54" t="s">
        <v>11</v>
      </c>
      <c r="C412" s="54">
        <v>3</v>
      </c>
      <c r="D412" s="14">
        <v>2012</v>
      </c>
      <c r="E412">
        <v>0.285268234887806</v>
      </c>
    </row>
    <row r="413" spans="1:5">
      <c r="A413" s="55" t="s">
        <v>19</v>
      </c>
      <c r="B413" s="55" t="s">
        <v>11</v>
      </c>
      <c r="C413" s="55">
        <v>3</v>
      </c>
      <c r="D413" s="21">
        <v>2013</v>
      </c>
      <c r="E413">
        <v>0.322040613501871</v>
      </c>
    </row>
    <row r="414" spans="1:5">
      <c r="A414" s="55" t="s">
        <v>19</v>
      </c>
      <c r="B414" s="55" t="s">
        <v>11</v>
      </c>
      <c r="C414" s="54">
        <v>3</v>
      </c>
      <c r="D414" s="21">
        <v>2014</v>
      </c>
      <c r="E414">
        <v>0.426893656391299</v>
      </c>
    </row>
    <row r="415" spans="1:5">
      <c r="A415" s="55" t="s">
        <v>19</v>
      </c>
      <c r="B415" s="55" t="s">
        <v>11</v>
      </c>
      <c r="C415" s="55">
        <v>3</v>
      </c>
      <c r="D415" s="21">
        <v>2015</v>
      </c>
      <c r="E415">
        <v>0.476547974387776</v>
      </c>
    </row>
    <row r="416" spans="1:5">
      <c r="A416" s="55" t="s">
        <v>19</v>
      </c>
      <c r="B416" s="55" t="s">
        <v>11</v>
      </c>
      <c r="C416" s="54">
        <v>3</v>
      </c>
      <c r="D416" s="21">
        <v>2016</v>
      </c>
      <c r="E416">
        <v>0.313257719842775</v>
      </c>
    </row>
    <row r="417" spans="1:5">
      <c r="A417" s="55" t="s">
        <v>19</v>
      </c>
      <c r="B417" s="55" t="s">
        <v>11</v>
      </c>
      <c r="C417" s="55">
        <v>3</v>
      </c>
      <c r="D417" s="21">
        <v>2017</v>
      </c>
      <c r="E417">
        <v>0.311956452049318</v>
      </c>
    </row>
    <row r="418" spans="1:5">
      <c r="A418" s="55" t="s">
        <v>19</v>
      </c>
      <c r="B418" s="55" t="s">
        <v>11</v>
      </c>
      <c r="C418" s="54">
        <v>3</v>
      </c>
      <c r="D418" s="21">
        <v>2018</v>
      </c>
      <c r="E418">
        <v>0.397851388696278</v>
      </c>
    </row>
    <row r="419" spans="1:5">
      <c r="A419" s="55" t="s">
        <v>19</v>
      </c>
      <c r="B419" s="55" t="s">
        <v>11</v>
      </c>
      <c r="C419" s="55">
        <v>3</v>
      </c>
      <c r="D419" s="21">
        <v>2019</v>
      </c>
      <c r="E419">
        <v>0.497249299528841</v>
      </c>
    </row>
    <row r="420" spans="1:5">
      <c r="A420" s="55" t="s">
        <v>19</v>
      </c>
      <c r="B420" s="55" t="s">
        <v>11</v>
      </c>
      <c r="C420" s="54">
        <v>3</v>
      </c>
      <c r="D420" s="21">
        <v>2020</v>
      </c>
      <c r="E420">
        <v>0.554005119105928</v>
      </c>
    </row>
    <row r="421" spans="1:5">
      <c r="A421" s="55" t="s">
        <v>19</v>
      </c>
      <c r="B421" s="55" t="s">
        <v>11</v>
      </c>
      <c r="C421" s="55">
        <v>3</v>
      </c>
      <c r="D421" s="21">
        <v>2021</v>
      </c>
      <c r="E421">
        <v>0.597726612346448</v>
      </c>
    </row>
    <row r="422" spans="1:5">
      <c r="A422" s="11" t="s">
        <v>57</v>
      </c>
      <c r="B422" s="51" t="s">
        <v>58</v>
      </c>
      <c r="C422" s="11">
        <v>29</v>
      </c>
      <c r="D422" s="46">
        <v>2012</v>
      </c>
      <c r="E422">
        <v>0.350383932714249</v>
      </c>
    </row>
    <row r="423" spans="1:5">
      <c r="A423" s="7" t="s">
        <v>57</v>
      </c>
      <c r="B423" s="51" t="s">
        <v>58</v>
      </c>
      <c r="C423" s="7">
        <v>29</v>
      </c>
      <c r="D423" s="46">
        <v>2013</v>
      </c>
      <c r="E423">
        <v>0.342577973606765</v>
      </c>
    </row>
    <row r="424" spans="1:5">
      <c r="A424" s="7" t="s">
        <v>57</v>
      </c>
      <c r="B424" s="51" t="s">
        <v>58</v>
      </c>
      <c r="C424" s="7">
        <v>29</v>
      </c>
      <c r="D424" s="46">
        <v>2014</v>
      </c>
      <c r="E424">
        <v>0.381520070655464</v>
      </c>
    </row>
    <row r="425" spans="1:5">
      <c r="A425" s="7" t="s">
        <v>57</v>
      </c>
      <c r="B425" s="51" t="s">
        <v>58</v>
      </c>
      <c r="C425" s="7">
        <v>29</v>
      </c>
      <c r="D425" s="46">
        <v>2015</v>
      </c>
      <c r="E425">
        <v>0.458604130440138</v>
      </c>
    </row>
    <row r="426" spans="1:5">
      <c r="A426" s="7" t="s">
        <v>57</v>
      </c>
      <c r="B426" s="51" t="s">
        <v>58</v>
      </c>
      <c r="C426" s="7">
        <v>29</v>
      </c>
      <c r="D426" s="46">
        <v>2016</v>
      </c>
      <c r="E426">
        <v>0.430833770213746</v>
      </c>
    </row>
    <row r="427" spans="1:5">
      <c r="A427" s="7" t="s">
        <v>57</v>
      </c>
      <c r="B427" s="51" t="s">
        <v>58</v>
      </c>
      <c r="C427" s="7">
        <v>29</v>
      </c>
      <c r="D427" s="46">
        <v>2017</v>
      </c>
      <c r="E427">
        <v>0.494207043338583</v>
      </c>
    </row>
    <row r="428" spans="1:5">
      <c r="A428" s="7" t="s">
        <v>57</v>
      </c>
      <c r="B428" s="51" t="s">
        <v>58</v>
      </c>
      <c r="C428" s="7">
        <v>29</v>
      </c>
      <c r="D428" s="46">
        <v>2018</v>
      </c>
      <c r="E428">
        <v>0.619265526309267</v>
      </c>
    </row>
    <row r="429" spans="1:5">
      <c r="A429" s="7" t="s">
        <v>57</v>
      </c>
      <c r="B429" s="51" t="s">
        <v>58</v>
      </c>
      <c r="C429" s="7">
        <v>29</v>
      </c>
      <c r="D429" s="46">
        <v>2019</v>
      </c>
      <c r="E429">
        <v>0.5580576557761</v>
      </c>
    </row>
    <row r="430" spans="1:5">
      <c r="A430" s="7" t="s">
        <v>57</v>
      </c>
      <c r="B430" s="51" t="s">
        <v>58</v>
      </c>
      <c r="C430" s="7">
        <v>29</v>
      </c>
      <c r="D430" s="46">
        <v>2020</v>
      </c>
      <c r="E430">
        <v>0.462287148431047</v>
      </c>
    </row>
    <row r="431" spans="1:5">
      <c r="A431" s="7" t="s">
        <v>57</v>
      </c>
      <c r="B431" s="51" t="s">
        <v>58</v>
      </c>
      <c r="C431" s="7">
        <v>29</v>
      </c>
      <c r="D431" s="9">
        <v>2021</v>
      </c>
      <c r="E431">
        <v>0.366525408169139</v>
      </c>
    </row>
    <row r="432" spans="1:5">
      <c r="A432" s="4" t="s">
        <v>40</v>
      </c>
      <c r="B432" s="4" t="s">
        <v>31</v>
      </c>
      <c r="C432" s="4">
        <v>71</v>
      </c>
      <c r="D432" s="4">
        <v>2012</v>
      </c>
      <c r="E432">
        <v>0.122421400021366</v>
      </c>
    </row>
    <row r="433" spans="1:5">
      <c r="A433" s="4" t="s">
        <v>40</v>
      </c>
      <c r="B433" s="4" t="s">
        <v>31</v>
      </c>
      <c r="C433" s="4">
        <v>71</v>
      </c>
      <c r="D433" s="4">
        <v>2013</v>
      </c>
      <c r="E433">
        <v>0.179518422751216</v>
      </c>
    </row>
    <row r="434" spans="1:5">
      <c r="A434" s="4" t="s">
        <v>40</v>
      </c>
      <c r="B434" s="4" t="s">
        <v>31</v>
      </c>
      <c r="C434" s="4">
        <v>71</v>
      </c>
      <c r="D434" s="4">
        <v>2014</v>
      </c>
      <c r="E434">
        <v>0.378219299143753</v>
      </c>
    </row>
    <row r="435" spans="1:5">
      <c r="A435" s="4" t="s">
        <v>40</v>
      </c>
      <c r="B435" s="4" t="s">
        <v>31</v>
      </c>
      <c r="C435" s="4">
        <v>71</v>
      </c>
      <c r="D435" s="4">
        <v>2015</v>
      </c>
      <c r="E435">
        <v>0.38978185463952</v>
      </c>
    </row>
    <row r="436" spans="1:5">
      <c r="A436" s="4" t="s">
        <v>40</v>
      </c>
      <c r="B436" s="4" t="s">
        <v>31</v>
      </c>
      <c r="C436" s="4">
        <v>71</v>
      </c>
      <c r="D436" s="4">
        <v>2016</v>
      </c>
      <c r="E436">
        <v>0.40342320759575</v>
      </c>
    </row>
    <row r="437" spans="1:5">
      <c r="A437" s="4" t="s">
        <v>40</v>
      </c>
      <c r="B437" s="4" t="s">
        <v>31</v>
      </c>
      <c r="C437" s="4">
        <v>71</v>
      </c>
      <c r="D437" s="4">
        <v>2017</v>
      </c>
      <c r="E437">
        <v>0.498706566425683</v>
      </c>
    </row>
    <row r="438" spans="1:5">
      <c r="A438" s="4" t="s">
        <v>40</v>
      </c>
      <c r="B438" s="4" t="s">
        <v>31</v>
      </c>
      <c r="C438" s="4">
        <v>71</v>
      </c>
      <c r="D438" s="4">
        <v>2018</v>
      </c>
      <c r="E438">
        <v>0.472285821557615</v>
      </c>
    </row>
    <row r="439" spans="1:5">
      <c r="A439" s="4" t="s">
        <v>40</v>
      </c>
      <c r="B439" s="4" t="s">
        <v>31</v>
      </c>
      <c r="C439" s="4">
        <v>71</v>
      </c>
      <c r="D439" s="4">
        <v>2019</v>
      </c>
      <c r="E439">
        <v>0.640289330341363</v>
      </c>
    </row>
    <row r="440" spans="1:5">
      <c r="A440" s="4" t="s">
        <v>40</v>
      </c>
      <c r="B440" s="4" t="s">
        <v>31</v>
      </c>
      <c r="C440" s="4">
        <v>71</v>
      </c>
      <c r="D440" s="4">
        <v>2020</v>
      </c>
      <c r="E440">
        <v>0.777450568214913</v>
      </c>
    </row>
    <row r="441" spans="1:5">
      <c r="A441" s="4" t="s">
        <v>40</v>
      </c>
      <c r="B441" s="4" t="s">
        <v>31</v>
      </c>
      <c r="C441" s="4">
        <v>71</v>
      </c>
      <c r="D441" s="4">
        <v>2021</v>
      </c>
      <c r="E441">
        <v>0.954615686927087</v>
      </c>
    </row>
    <row r="442" spans="1:5">
      <c r="A442" t="s">
        <v>49</v>
      </c>
      <c r="B442" t="s">
        <v>44</v>
      </c>
      <c r="C442">
        <v>20</v>
      </c>
      <c r="D442">
        <v>2012</v>
      </c>
      <c r="E442">
        <v>0.282589572865322</v>
      </c>
    </row>
    <row r="443" spans="1:5">
      <c r="A443" t="s">
        <v>49</v>
      </c>
      <c r="B443" t="s">
        <v>44</v>
      </c>
      <c r="C443">
        <v>20</v>
      </c>
      <c r="D443">
        <v>2013</v>
      </c>
      <c r="E443">
        <v>0.273019695742343</v>
      </c>
    </row>
    <row r="444" spans="1:5">
      <c r="A444" t="s">
        <v>49</v>
      </c>
      <c r="B444" t="s">
        <v>44</v>
      </c>
      <c r="C444">
        <v>20</v>
      </c>
      <c r="D444">
        <v>2014</v>
      </c>
      <c r="E444">
        <v>0.352879175706176</v>
      </c>
    </row>
    <row r="445" spans="1:5">
      <c r="A445" t="s">
        <v>49</v>
      </c>
      <c r="B445" t="s">
        <v>44</v>
      </c>
      <c r="C445">
        <v>20</v>
      </c>
      <c r="D445">
        <v>2015</v>
      </c>
      <c r="E445">
        <v>0.422186759311743</v>
      </c>
    </row>
    <row r="446" spans="1:5">
      <c r="A446" t="s">
        <v>49</v>
      </c>
      <c r="B446" t="s">
        <v>44</v>
      </c>
      <c r="C446">
        <v>20</v>
      </c>
      <c r="D446">
        <v>2016</v>
      </c>
      <c r="E446">
        <v>0.455709837344148</v>
      </c>
    </row>
    <row r="447" spans="1:5">
      <c r="A447" t="s">
        <v>49</v>
      </c>
      <c r="B447" t="s">
        <v>44</v>
      </c>
      <c r="C447">
        <v>20</v>
      </c>
      <c r="D447">
        <v>2017</v>
      </c>
      <c r="E447">
        <v>0.539240608389516</v>
      </c>
    </row>
    <row r="448" spans="1:5">
      <c r="A448" t="s">
        <v>49</v>
      </c>
      <c r="B448" t="s">
        <v>44</v>
      </c>
      <c r="C448">
        <v>20</v>
      </c>
      <c r="D448">
        <v>2018</v>
      </c>
      <c r="E448">
        <v>0.527533429524319</v>
      </c>
    </row>
    <row r="449" spans="1:5">
      <c r="A449" t="s">
        <v>49</v>
      </c>
      <c r="B449" t="s">
        <v>44</v>
      </c>
      <c r="C449">
        <v>20</v>
      </c>
      <c r="D449">
        <v>2019</v>
      </c>
      <c r="E449">
        <v>0.589749054788358</v>
      </c>
    </row>
    <row r="450" spans="1:5">
      <c r="A450" t="s">
        <v>49</v>
      </c>
      <c r="B450" t="s">
        <v>44</v>
      </c>
      <c r="C450">
        <v>20</v>
      </c>
      <c r="D450">
        <v>2020</v>
      </c>
      <c r="E450">
        <v>0.659156762475434</v>
      </c>
    </row>
    <row r="451" spans="1:5">
      <c r="A451" t="s">
        <v>49</v>
      </c>
      <c r="B451" t="s">
        <v>44</v>
      </c>
      <c r="C451">
        <v>20</v>
      </c>
      <c r="D451">
        <v>2021</v>
      </c>
      <c r="E451">
        <v>0.752661946562348</v>
      </c>
    </row>
    <row r="452" spans="1:5">
      <c r="A452" t="s">
        <v>93</v>
      </c>
      <c r="B452" t="s">
        <v>84</v>
      </c>
      <c r="C452">
        <v>77</v>
      </c>
      <c r="D452">
        <v>2012</v>
      </c>
      <c r="E452">
        <v>0.0583215275266022</v>
      </c>
    </row>
    <row r="453" spans="1:5">
      <c r="A453" t="s">
        <v>93</v>
      </c>
      <c r="B453" t="s">
        <v>84</v>
      </c>
      <c r="C453">
        <v>77</v>
      </c>
      <c r="D453">
        <v>2013</v>
      </c>
      <c r="E453">
        <v>0.165217766418858</v>
      </c>
    </row>
    <row r="454" spans="1:5">
      <c r="A454" t="s">
        <v>93</v>
      </c>
      <c r="B454" t="s">
        <v>84</v>
      </c>
      <c r="C454">
        <v>77</v>
      </c>
      <c r="D454">
        <v>2014</v>
      </c>
      <c r="E454">
        <v>0.267410869008936</v>
      </c>
    </row>
    <row r="455" spans="1:5">
      <c r="A455" t="s">
        <v>93</v>
      </c>
      <c r="B455" t="s">
        <v>84</v>
      </c>
      <c r="C455">
        <v>77</v>
      </c>
      <c r="D455">
        <v>2015</v>
      </c>
      <c r="E455">
        <v>0.379521310545333</v>
      </c>
    </row>
    <row r="456" spans="1:5">
      <c r="A456" t="s">
        <v>93</v>
      </c>
      <c r="B456" t="s">
        <v>84</v>
      </c>
      <c r="C456">
        <v>77</v>
      </c>
      <c r="D456">
        <v>2016</v>
      </c>
      <c r="E456">
        <v>0.432895863962215</v>
      </c>
    </row>
    <row r="457" spans="1:5">
      <c r="A457" t="s">
        <v>93</v>
      </c>
      <c r="B457" t="s">
        <v>84</v>
      </c>
      <c r="C457">
        <v>77</v>
      </c>
      <c r="D457">
        <v>2017</v>
      </c>
      <c r="E457">
        <v>0.503060635508531</v>
      </c>
    </row>
    <row r="458" spans="1:5">
      <c r="A458" t="s">
        <v>93</v>
      </c>
      <c r="B458" t="s">
        <v>84</v>
      </c>
      <c r="C458">
        <v>77</v>
      </c>
      <c r="D458">
        <v>2018</v>
      </c>
      <c r="E458">
        <v>0.619520009181628</v>
      </c>
    </row>
    <row r="459" spans="1:5">
      <c r="A459" t="s">
        <v>93</v>
      </c>
      <c r="B459" t="s">
        <v>84</v>
      </c>
      <c r="C459">
        <v>77</v>
      </c>
      <c r="D459">
        <v>2019</v>
      </c>
      <c r="E459">
        <v>0.743044584651775</v>
      </c>
    </row>
    <row r="460" spans="1:5">
      <c r="A460" t="s">
        <v>93</v>
      </c>
      <c r="B460" t="s">
        <v>84</v>
      </c>
      <c r="C460">
        <v>77</v>
      </c>
      <c r="D460">
        <v>2020</v>
      </c>
      <c r="E460">
        <v>0.865432449382187</v>
      </c>
    </row>
    <row r="461" spans="1:5">
      <c r="A461" t="s">
        <v>93</v>
      </c>
      <c r="B461" t="s">
        <v>84</v>
      </c>
      <c r="C461">
        <v>77</v>
      </c>
      <c r="D461">
        <v>2021</v>
      </c>
      <c r="E461">
        <v>0.952195294653327</v>
      </c>
    </row>
    <row r="462" spans="1:5">
      <c r="A462" s="35" t="s">
        <v>38</v>
      </c>
      <c r="B462" s="35" t="s">
        <v>31</v>
      </c>
      <c r="C462" s="35">
        <v>14</v>
      </c>
      <c r="D462" s="36">
        <v>2012</v>
      </c>
      <c r="E462">
        <v>0.236766263514911</v>
      </c>
    </row>
    <row r="463" spans="1:5">
      <c r="A463" s="35" t="s">
        <v>38</v>
      </c>
      <c r="B463" s="35" t="s">
        <v>31</v>
      </c>
      <c r="C463" s="35">
        <v>14</v>
      </c>
      <c r="D463" s="36">
        <v>2013</v>
      </c>
      <c r="E463">
        <v>0.203759723855072</v>
      </c>
    </row>
    <row r="464" spans="1:5">
      <c r="A464" s="35" t="s">
        <v>38</v>
      </c>
      <c r="B464" s="35" t="s">
        <v>31</v>
      </c>
      <c r="C464" s="35">
        <v>14</v>
      </c>
      <c r="D464" s="36">
        <v>2014</v>
      </c>
      <c r="E464">
        <v>0.307338155171812</v>
      </c>
    </row>
    <row r="465" spans="1:5">
      <c r="A465" s="35" t="s">
        <v>38</v>
      </c>
      <c r="B465" s="35" t="s">
        <v>31</v>
      </c>
      <c r="C465" s="35">
        <v>14</v>
      </c>
      <c r="D465" s="36">
        <v>2015</v>
      </c>
      <c r="E465">
        <v>0.29650751526342</v>
      </c>
    </row>
    <row r="466" spans="1:5">
      <c r="A466" s="35" t="s">
        <v>38</v>
      </c>
      <c r="B466" s="35" t="s">
        <v>31</v>
      </c>
      <c r="C466" s="35">
        <v>14</v>
      </c>
      <c r="D466" s="36">
        <v>2016</v>
      </c>
      <c r="E466">
        <v>0.339339025197272</v>
      </c>
    </row>
    <row r="467" spans="1:5">
      <c r="A467" s="35" t="s">
        <v>38</v>
      </c>
      <c r="B467" s="35" t="s">
        <v>31</v>
      </c>
      <c r="C467" s="35">
        <v>14</v>
      </c>
      <c r="D467" s="36">
        <v>2017</v>
      </c>
      <c r="E467">
        <v>0.396203927760597</v>
      </c>
    </row>
    <row r="468" spans="1:5">
      <c r="A468" s="35" t="s">
        <v>38</v>
      </c>
      <c r="B468" s="35" t="s">
        <v>31</v>
      </c>
      <c r="C468" s="35">
        <v>14</v>
      </c>
      <c r="D468" s="36">
        <v>2018</v>
      </c>
      <c r="E468">
        <v>0.42364584063219</v>
      </c>
    </row>
    <row r="469" spans="1:5">
      <c r="A469" s="35" t="s">
        <v>38</v>
      </c>
      <c r="B469" s="35" t="s">
        <v>31</v>
      </c>
      <c r="C469" s="35">
        <v>14</v>
      </c>
      <c r="D469" s="36">
        <v>2019</v>
      </c>
      <c r="E469">
        <v>0.544727441626197</v>
      </c>
    </row>
    <row r="470" spans="1:5">
      <c r="A470" s="35" t="s">
        <v>38</v>
      </c>
      <c r="B470" s="35" t="s">
        <v>31</v>
      </c>
      <c r="C470" s="35">
        <v>14</v>
      </c>
      <c r="D470" s="36">
        <v>2020</v>
      </c>
      <c r="E470">
        <v>0.716158221879475</v>
      </c>
    </row>
    <row r="471" spans="1:5">
      <c r="A471" s="24" t="s">
        <v>38</v>
      </c>
      <c r="B471" s="25" t="s">
        <v>31</v>
      </c>
      <c r="C471" s="24">
        <v>14</v>
      </c>
      <c r="D471" s="26">
        <v>2021</v>
      </c>
      <c r="E471">
        <v>0.858772464698491</v>
      </c>
    </row>
    <row r="472" spans="1:5">
      <c r="A472" t="s">
        <v>91</v>
      </c>
      <c r="B472" t="s">
        <v>84</v>
      </c>
      <c r="C472">
        <v>74</v>
      </c>
      <c r="D472">
        <v>2012</v>
      </c>
      <c r="E472">
        <v>0.199964040341025</v>
      </c>
    </row>
    <row r="473" spans="1:5">
      <c r="A473" t="s">
        <v>91</v>
      </c>
      <c r="B473" t="s">
        <v>84</v>
      </c>
      <c r="C473">
        <v>74</v>
      </c>
      <c r="D473">
        <v>2013</v>
      </c>
      <c r="E473">
        <v>0.246166822830753</v>
      </c>
    </row>
    <row r="474" spans="1:5">
      <c r="A474" t="s">
        <v>91</v>
      </c>
      <c r="B474" t="s">
        <v>84</v>
      </c>
      <c r="C474">
        <v>74</v>
      </c>
      <c r="D474">
        <v>2014</v>
      </c>
      <c r="E474">
        <v>0.265466527901855</v>
      </c>
    </row>
    <row r="475" spans="1:5">
      <c r="A475" t="s">
        <v>91</v>
      </c>
      <c r="B475" t="s">
        <v>84</v>
      </c>
      <c r="C475">
        <v>74</v>
      </c>
      <c r="D475">
        <v>2015</v>
      </c>
      <c r="E475">
        <v>0.345679008658098</v>
      </c>
    </row>
    <row r="476" spans="1:5">
      <c r="A476" t="s">
        <v>91</v>
      </c>
      <c r="B476" t="s">
        <v>84</v>
      </c>
      <c r="C476">
        <v>74</v>
      </c>
      <c r="D476">
        <v>2016</v>
      </c>
      <c r="E476">
        <v>0.369529277771278</v>
      </c>
    </row>
    <row r="477" spans="1:5">
      <c r="A477" t="s">
        <v>91</v>
      </c>
      <c r="B477" t="s">
        <v>84</v>
      </c>
      <c r="C477">
        <v>74</v>
      </c>
      <c r="D477">
        <v>2017</v>
      </c>
      <c r="E477">
        <v>0.486976391916266</v>
      </c>
    </row>
    <row r="478" spans="1:5">
      <c r="A478" t="s">
        <v>91</v>
      </c>
      <c r="B478" t="s">
        <v>84</v>
      </c>
      <c r="C478">
        <v>74</v>
      </c>
      <c r="D478">
        <v>2018</v>
      </c>
      <c r="E478">
        <v>0.429350344114107</v>
      </c>
    </row>
    <row r="479" spans="1:5">
      <c r="A479" t="s">
        <v>91</v>
      </c>
      <c r="B479" t="s">
        <v>84</v>
      </c>
      <c r="C479">
        <v>74</v>
      </c>
      <c r="D479">
        <v>2019</v>
      </c>
      <c r="E479">
        <v>0.570996820151804</v>
      </c>
    </row>
    <row r="480" spans="1:5">
      <c r="A480" t="s">
        <v>91</v>
      </c>
      <c r="B480" t="s">
        <v>84</v>
      </c>
      <c r="C480">
        <v>74</v>
      </c>
      <c r="D480">
        <v>2020</v>
      </c>
      <c r="E480">
        <v>0.705300450313562</v>
      </c>
    </row>
    <row r="481" spans="1:5">
      <c r="A481" t="s">
        <v>91</v>
      </c>
      <c r="B481" t="s">
        <v>84</v>
      </c>
      <c r="C481">
        <v>74</v>
      </c>
      <c r="D481">
        <v>2021</v>
      </c>
      <c r="E481">
        <v>0.857299493925658</v>
      </c>
    </row>
    <row r="482" spans="1:5">
      <c r="A482" t="s">
        <v>79</v>
      </c>
      <c r="B482" t="s">
        <v>70</v>
      </c>
      <c r="C482">
        <v>53</v>
      </c>
      <c r="D482">
        <v>2012</v>
      </c>
      <c r="E482">
        <v>0.163188209485649</v>
      </c>
    </row>
    <row r="483" spans="1:5">
      <c r="A483" t="s">
        <v>79</v>
      </c>
      <c r="B483" t="s">
        <v>70</v>
      </c>
      <c r="C483">
        <v>53</v>
      </c>
      <c r="D483">
        <v>2013</v>
      </c>
      <c r="E483">
        <v>0.203698560956403</v>
      </c>
    </row>
    <row r="484" spans="1:5">
      <c r="A484" t="s">
        <v>79</v>
      </c>
      <c r="B484" t="s">
        <v>70</v>
      </c>
      <c r="C484">
        <v>53</v>
      </c>
      <c r="D484">
        <v>2014</v>
      </c>
      <c r="E484">
        <v>0.303782687084147</v>
      </c>
    </row>
    <row r="485" spans="1:5">
      <c r="A485" t="s">
        <v>79</v>
      </c>
      <c r="B485" t="s">
        <v>70</v>
      </c>
      <c r="C485">
        <v>53</v>
      </c>
      <c r="D485">
        <v>2015</v>
      </c>
      <c r="E485">
        <v>0.299125720401379</v>
      </c>
    </row>
    <row r="486" spans="1:5">
      <c r="A486" t="s">
        <v>79</v>
      </c>
      <c r="B486" t="s">
        <v>70</v>
      </c>
      <c r="C486">
        <v>53</v>
      </c>
      <c r="D486">
        <v>2016</v>
      </c>
      <c r="E486">
        <v>0.258512628360748</v>
      </c>
    </row>
    <row r="487" spans="1:5">
      <c r="A487" t="s">
        <v>79</v>
      </c>
      <c r="B487" t="s">
        <v>70</v>
      </c>
      <c r="C487">
        <v>53</v>
      </c>
      <c r="D487">
        <v>2017</v>
      </c>
      <c r="E487">
        <v>0.337464000093573</v>
      </c>
    </row>
    <row r="488" spans="1:5">
      <c r="A488" t="s">
        <v>79</v>
      </c>
      <c r="B488" t="s">
        <v>70</v>
      </c>
      <c r="C488">
        <v>53</v>
      </c>
      <c r="D488">
        <v>2018</v>
      </c>
      <c r="E488">
        <v>0.411100023671731</v>
      </c>
    </row>
    <row r="489" spans="1:5">
      <c r="A489" t="s">
        <v>79</v>
      </c>
      <c r="B489" t="s">
        <v>70</v>
      </c>
      <c r="C489">
        <v>53</v>
      </c>
      <c r="D489">
        <v>2019</v>
      </c>
      <c r="E489">
        <v>0.562939913723842</v>
      </c>
    </row>
    <row r="490" spans="1:5">
      <c r="A490" t="s">
        <v>79</v>
      </c>
      <c r="B490" t="s">
        <v>70</v>
      </c>
      <c r="C490">
        <v>53</v>
      </c>
      <c r="D490">
        <v>2020</v>
      </c>
      <c r="E490">
        <v>0.753000459537841</v>
      </c>
    </row>
    <row r="491" spans="1:5">
      <c r="A491" t="s">
        <v>79</v>
      </c>
      <c r="B491" t="s">
        <v>70</v>
      </c>
      <c r="C491">
        <v>53</v>
      </c>
      <c r="D491">
        <v>2021</v>
      </c>
      <c r="E491">
        <v>0.912542861796581</v>
      </c>
    </row>
    <row r="492" spans="1:5">
      <c r="A492" t="s">
        <v>121</v>
      </c>
      <c r="B492" t="s">
        <v>120</v>
      </c>
      <c r="C492">
        <v>96</v>
      </c>
      <c r="D492">
        <v>2012</v>
      </c>
      <c r="E492">
        <v>0.182427390295323</v>
      </c>
    </row>
    <row r="493" spans="1:5">
      <c r="A493" t="s">
        <v>121</v>
      </c>
      <c r="B493" t="s">
        <v>120</v>
      </c>
      <c r="C493">
        <v>96</v>
      </c>
      <c r="D493">
        <v>2013</v>
      </c>
      <c r="E493">
        <v>0.200077944116949</v>
      </c>
    </row>
    <row r="494" spans="1:5">
      <c r="A494" t="s">
        <v>121</v>
      </c>
      <c r="B494" t="s">
        <v>120</v>
      </c>
      <c r="C494">
        <v>96</v>
      </c>
      <c r="D494">
        <v>2014</v>
      </c>
      <c r="E494">
        <v>0.348811423485612</v>
      </c>
    </row>
    <row r="495" spans="1:5">
      <c r="A495" t="s">
        <v>121</v>
      </c>
      <c r="B495" t="s">
        <v>120</v>
      </c>
      <c r="C495">
        <v>96</v>
      </c>
      <c r="D495">
        <v>2015</v>
      </c>
      <c r="E495">
        <v>0.45448798663578</v>
      </c>
    </row>
    <row r="496" spans="1:5">
      <c r="A496" t="s">
        <v>121</v>
      </c>
      <c r="B496" t="s">
        <v>120</v>
      </c>
      <c r="C496">
        <v>96</v>
      </c>
      <c r="D496">
        <v>2016</v>
      </c>
      <c r="E496">
        <v>0.557439789490264</v>
      </c>
    </row>
    <row r="497" spans="1:5">
      <c r="A497" t="s">
        <v>121</v>
      </c>
      <c r="B497" t="s">
        <v>120</v>
      </c>
      <c r="C497">
        <v>96</v>
      </c>
      <c r="D497">
        <v>2017</v>
      </c>
      <c r="E497">
        <v>0.582560874039255</v>
      </c>
    </row>
    <row r="498" spans="1:5">
      <c r="A498" t="s">
        <v>121</v>
      </c>
      <c r="B498" t="s">
        <v>120</v>
      </c>
      <c r="C498">
        <v>96</v>
      </c>
      <c r="D498">
        <v>2018</v>
      </c>
      <c r="E498">
        <v>0.616930883401711</v>
      </c>
    </row>
    <row r="499" spans="1:5">
      <c r="A499" t="s">
        <v>121</v>
      </c>
      <c r="B499" t="s">
        <v>120</v>
      </c>
      <c r="C499">
        <v>96</v>
      </c>
      <c r="D499">
        <v>2019</v>
      </c>
      <c r="E499">
        <v>0.723857886823311</v>
      </c>
    </row>
    <row r="500" spans="1:5">
      <c r="A500" t="s">
        <v>121</v>
      </c>
      <c r="B500" t="s">
        <v>120</v>
      </c>
      <c r="C500">
        <v>96</v>
      </c>
      <c r="D500">
        <v>2020</v>
      </c>
      <c r="E500">
        <v>0.784742090667256</v>
      </c>
    </row>
    <row r="501" spans="1:5">
      <c r="A501" t="s">
        <v>121</v>
      </c>
      <c r="B501" t="s">
        <v>120</v>
      </c>
      <c r="C501">
        <v>96</v>
      </c>
      <c r="D501">
        <v>2021</v>
      </c>
      <c r="E501">
        <v>0.544893009807123</v>
      </c>
    </row>
    <row r="502" spans="1:5">
      <c r="A502" s="40" t="s">
        <v>37</v>
      </c>
      <c r="B502" s="40" t="s">
        <v>31</v>
      </c>
      <c r="C502" s="40">
        <v>10</v>
      </c>
      <c r="D502" s="41">
        <v>2012</v>
      </c>
      <c r="E502">
        <v>0.257941042690589</v>
      </c>
    </row>
    <row r="503" spans="1:5">
      <c r="A503" s="40" t="s">
        <v>37</v>
      </c>
      <c r="B503" s="40" t="s">
        <v>31</v>
      </c>
      <c r="C503" s="40">
        <v>10</v>
      </c>
      <c r="D503" s="41">
        <v>2013</v>
      </c>
      <c r="E503">
        <v>0.354143974768443</v>
      </c>
    </row>
    <row r="504" spans="1:5">
      <c r="A504" s="40" t="s">
        <v>37</v>
      </c>
      <c r="B504" s="40" t="s">
        <v>31</v>
      </c>
      <c r="C504" s="40">
        <v>10</v>
      </c>
      <c r="D504" s="41">
        <v>2014</v>
      </c>
      <c r="E504">
        <v>0.459095260118988</v>
      </c>
    </row>
    <row r="505" spans="1:5">
      <c r="A505" s="40" t="s">
        <v>37</v>
      </c>
      <c r="B505" s="40" t="s">
        <v>31</v>
      </c>
      <c r="C505" s="40">
        <v>10</v>
      </c>
      <c r="D505" s="41">
        <v>2015</v>
      </c>
      <c r="E505">
        <v>0.414972825851101</v>
      </c>
    </row>
    <row r="506" spans="1:5">
      <c r="A506" s="40" t="s">
        <v>37</v>
      </c>
      <c r="B506" s="40" t="s">
        <v>31</v>
      </c>
      <c r="C506" s="40">
        <v>10</v>
      </c>
      <c r="D506" s="41">
        <v>2016</v>
      </c>
      <c r="E506">
        <v>0.432744980135369</v>
      </c>
    </row>
    <row r="507" spans="1:5">
      <c r="A507" s="40" t="s">
        <v>37</v>
      </c>
      <c r="B507" s="40" t="s">
        <v>31</v>
      </c>
      <c r="C507" s="40">
        <v>10</v>
      </c>
      <c r="D507" s="41">
        <v>2017</v>
      </c>
      <c r="E507">
        <v>0.481326425796194</v>
      </c>
    </row>
    <row r="508" spans="1:5">
      <c r="A508" s="40" t="s">
        <v>37</v>
      </c>
      <c r="B508" s="40" t="s">
        <v>31</v>
      </c>
      <c r="C508" s="40">
        <v>10</v>
      </c>
      <c r="D508" s="41">
        <v>2018</v>
      </c>
      <c r="E508">
        <v>0.421538609770064</v>
      </c>
    </row>
    <row r="509" spans="1:5">
      <c r="A509" s="40" t="s">
        <v>37</v>
      </c>
      <c r="B509" s="40" t="s">
        <v>31</v>
      </c>
      <c r="C509" s="40">
        <v>10</v>
      </c>
      <c r="D509" s="41">
        <v>2019</v>
      </c>
      <c r="E509">
        <v>0.513338730109268</v>
      </c>
    </row>
    <row r="510" spans="1:5">
      <c r="A510" s="40" t="s">
        <v>37</v>
      </c>
      <c r="B510" s="40" t="s">
        <v>31</v>
      </c>
      <c r="C510" s="40">
        <v>10</v>
      </c>
      <c r="D510" s="41">
        <v>2020</v>
      </c>
      <c r="E510">
        <v>0.624332490673001</v>
      </c>
    </row>
    <row r="511" spans="1:5">
      <c r="A511" s="24" t="s">
        <v>37</v>
      </c>
      <c r="B511" s="25" t="s">
        <v>31</v>
      </c>
      <c r="C511" s="24">
        <v>10</v>
      </c>
      <c r="D511" s="26">
        <v>2021</v>
      </c>
      <c r="E511">
        <v>0.737366792327437</v>
      </c>
    </row>
    <row r="512" spans="1:5">
      <c r="A512" t="s">
        <v>89</v>
      </c>
      <c r="B512" t="s">
        <v>84</v>
      </c>
      <c r="C512">
        <v>81</v>
      </c>
      <c r="D512">
        <v>2012</v>
      </c>
      <c r="E512">
        <v>0.0749621142539696</v>
      </c>
    </row>
    <row r="513" spans="1:5">
      <c r="A513" t="s">
        <v>89</v>
      </c>
      <c r="B513" t="s">
        <v>84</v>
      </c>
      <c r="C513">
        <v>81</v>
      </c>
      <c r="D513">
        <v>2013</v>
      </c>
      <c r="E513">
        <v>0.144133022857651</v>
      </c>
    </row>
    <row r="514" spans="1:5">
      <c r="A514" t="s">
        <v>89</v>
      </c>
      <c r="B514" t="s">
        <v>84</v>
      </c>
      <c r="C514">
        <v>81</v>
      </c>
      <c r="D514">
        <v>2014</v>
      </c>
      <c r="E514">
        <v>0.207918814208369</v>
      </c>
    </row>
    <row r="515" spans="1:5">
      <c r="A515" t="s">
        <v>89</v>
      </c>
      <c r="B515" t="s">
        <v>84</v>
      </c>
      <c r="C515">
        <v>81</v>
      </c>
      <c r="D515">
        <v>2015</v>
      </c>
      <c r="E515">
        <v>0.230727372650615</v>
      </c>
    </row>
    <row r="516" spans="1:5">
      <c r="A516" t="s">
        <v>89</v>
      </c>
      <c r="B516" t="s">
        <v>84</v>
      </c>
      <c r="C516">
        <v>81</v>
      </c>
      <c r="D516">
        <v>2016</v>
      </c>
      <c r="E516">
        <v>0.245332086893527</v>
      </c>
    </row>
    <row r="517" spans="1:5">
      <c r="A517" t="s">
        <v>89</v>
      </c>
      <c r="B517" t="s">
        <v>84</v>
      </c>
      <c r="C517">
        <v>81</v>
      </c>
      <c r="D517">
        <v>2017</v>
      </c>
      <c r="E517">
        <v>0.321672300396345</v>
      </c>
    </row>
    <row r="518" spans="1:5">
      <c r="A518" t="s">
        <v>89</v>
      </c>
      <c r="B518" t="s">
        <v>84</v>
      </c>
      <c r="C518">
        <v>81</v>
      </c>
      <c r="D518">
        <v>2018</v>
      </c>
      <c r="E518">
        <v>0.350227992312225</v>
      </c>
    </row>
    <row r="519" spans="1:5">
      <c r="A519" t="s">
        <v>89</v>
      </c>
      <c r="B519" t="s">
        <v>84</v>
      </c>
      <c r="C519">
        <v>81</v>
      </c>
      <c r="D519">
        <v>2019</v>
      </c>
      <c r="E519">
        <v>0.405567224531822</v>
      </c>
    </row>
    <row r="520" spans="1:5">
      <c r="A520" t="s">
        <v>89</v>
      </c>
      <c r="B520" t="s">
        <v>84</v>
      </c>
      <c r="C520">
        <v>81</v>
      </c>
      <c r="D520">
        <v>2020</v>
      </c>
      <c r="E520">
        <v>0.481247677512292</v>
      </c>
    </row>
    <row r="521" spans="1:5">
      <c r="A521" t="s">
        <v>89</v>
      </c>
      <c r="B521" t="s">
        <v>84</v>
      </c>
      <c r="C521">
        <v>81</v>
      </c>
      <c r="D521">
        <v>2021</v>
      </c>
      <c r="E521">
        <v>0.705064678801105</v>
      </c>
    </row>
    <row r="522" spans="1:5">
      <c r="A522" s="56" t="s">
        <v>102</v>
      </c>
      <c r="B522" s="56" t="s">
        <v>96</v>
      </c>
      <c r="C522" s="56">
        <v>41</v>
      </c>
      <c r="D522" s="57">
        <v>2012</v>
      </c>
      <c r="E522">
        <v>0.463476544369102</v>
      </c>
    </row>
    <row r="523" spans="1:5">
      <c r="A523" s="40" t="s">
        <v>102</v>
      </c>
      <c r="B523" s="40" t="s">
        <v>96</v>
      </c>
      <c r="C523" s="40">
        <v>41</v>
      </c>
      <c r="D523" s="41">
        <v>2013</v>
      </c>
      <c r="E523">
        <v>0.13385790061262</v>
      </c>
    </row>
    <row r="524" spans="1:5">
      <c r="A524" s="40" t="s">
        <v>102</v>
      </c>
      <c r="B524" s="40" t="s">
        <v>96</v>
      </c>
      <c r="C524" s="40">
        <v>41</v>
      </c>
      <c r="D524" s="41">
        <v>2014</v>
      </c>
      <c r="E524">
        <v>0.179215268814773</v>
      </c>
    </row>
    <row r="525" spans="1:5">
      <c r="A525" s="40" t="s">
        <v>102</v>
      </c>
      <c r="B525" s="40" t="s">
        <v>96</v>
      </c>
      <c r="C525" s="40">
        <v>41</v>
      </c>
      <c r="D525" s="41">
        <v>2015</v>
      </c>
      <c r="E525">
        <v>0.147350231712089</v>
      </c>
    </row>
    <row r="526" spans="1:5">
      <c r="A526" s="40" t="s">
        <v>102</v>
      </c>
      <c r="B526" s="40" t="s">
        <v>96</v>
      </c>
      <c r="C526" s="40">
        <v>41</v>
      </c>
      <c r="D526" s="41">
        <v>2016</v>
      </c>
      <c r="E526">
        <v>0.119629755921603</v>
      </c>
    </row>
    <row r="527" spans="1:5">
      <c r="A527" s="40" t="s">
        <v>102</v>
      </c>
      <c r="B527" s="40" t="s">
        <v>96</v>
      </c>
      <c r="C527" s="40">
        <v>41</v>
      </c>
      <c r="D527" s="41">
        <v>2017</v>
      </c>
      <c r="E527">
        <v>0.237716835328065</v>
      </c>
    </row>
    <row r="528" spans="1:5">
      <c r="A528" s="40" t="s">
        <v>102</v>
      </c>
      <c r="B528" s="40" t="s">
        <v>96</v>
      </c>
      <c r="C528" s="40">
        <v>41</v>
      </c>
      <c r="D528" s="41">
        <v>2018</v>
      </c>
      <c r="E528">
        <v>0.296220411955415</v>
      </c>
    </row>
    <row r="529" spans="1:5">
      <c r="A529" s="40" t="s">
        <v>102</v>
      </c>
      <c r="B529" s="40" t="s">
        <v>96</v>
      </c>
      <c r="C529" s="40">
        <v>41</v>
      </c>
      <c r="D529" s="41">
        <v>2019</v>
      </c>
      <c r="E529">
        <v>0.252535159136294</v>
      </c>
    </row>
    <row r="530" spans="1:5">
      <c r="A530" s="40" t="s">
        <v>102</v>
      </c>
      <c r="B530" s="40" t="s">
        <v>96</v>
      </c>
      <c r="C530" s="40">
        <v>41</v>
      </c>
      <c r="D530" s="41">
        <v>2020</v>
      </c>
      <c r="E530">
        <v>0.247508532231631</v>
      </c>
    </row>
    <row r="531" spans="1:5">
      <c r="A531" s="40" t="s">
        <v>102</v>
      </c>
      <c r="B531" s="42" t="s">
        <v>96</v>
      </c>
      <c r="C531" s="40">
        <v>41</v>
      </c>
      <c r="D531" s="41">
        <v>2021</v>
      </c>
      <c r="E531">
        <v>0.135962193500606</v>
      </c>
    </row>
    <row r="532" spans="1:5">
      <c r="A532" t="s">
        <v>85</v>
      </c>
      <c r="B532" t="s">
        <v>84</v>
      </c>
      <c r="C532">
        <v>82</v>
      </c>
      <c r="D532">
        <v>2012</v>
      </c>
      <c r="E532">
        <v>0.294110158864798</v>
      </c>
    </row>
    <row r="533" spans="1:5">
      <c r="A533" t="s">
        <v>85</v>
      </c>
      <c r="B533" t="s">
        <v>84</v>
      </c>
      <c r="C533">
        <v>82</v>
      </c>
      <c r="D533">
        <v>2013</v>
      </c>
      <c r="E533">
        <v>0.346550049006778</v>
      </c>
    </row>
    <row r="534" spans="1:5">
      <c r="A534" t="s">
        <v>85</v>
      </c>
      <c r="B534" t="s">
        <v>84</v>
      </c>
      <c r="C534">
        <v>82</v>
      </c>
      <c r="D534">
        <v>2014</v>
      </c>
      <c r="E534">
        <v>0.380481963794181</v>
      </c>
    </row>
    <row r="535" spans="1:5">
      <c r="A535" t="s">
        <v>85</v>
      </c>
      <c r="B535" t="s">
        <v>84</v>
      </c>
      <c r="C535">
        <v>82</v>
      </c>
      <c r="D535">
        <v>2015</v>
      </c>
      <c r="E535">
        <v>0.619330484013905</v>
      </c>
    </row>
    <row r="536" spans="1:5">
      <c r="A536" t="s">
        <v>85</v>
      </c>
      <c r="B536" t="s">
        <v>84</v>
      </c>
      <c r="C536">
        <v>82</v>
      </c>
      <c r="D536">
        <v>2016</v>
      </c>
      <c r="E536">
        <v>0.636426440185673</v>
      </c>
    </row>
    <row r="537" spans="1:5">
      <c r="A537" t="s">
        <v>85</v>
      </c>
      <c r="B537" t="s">
        <v>84</v>
      </c>
      <c r="C537">
        <v>82</v>
      </c>
      <c r="D537">
        <v>2017</v>
      </c>
      <c r="E537">
        <v>0.544444392495257</v>
      </c>
    </row>
    <row r="538" spans="1:5">
      <c r="A538" t="s">
        <v>85</v>
      </c>
      <c r="B538" t="s">
        <v>84</v>
      </c>
      <c r="C538">
        <v>82</v>
      </c>
      <c r="D538">
        <v>2018</v>
      </c>
      <c r="E538">
        <v>0.533305944335119</v>
      </c>
    </row>
    <row r="539" spans="1:5">
      <c r="A539" t="s">
        <v>85</v>
      </c>
      <c r="B539" t="s">
        <v>84</v>
      </c>
      <c r="C539">
        <v>82</v>
      </c>
      <c r="D539">
        <v>2019</v>
      </c>
      <c r="E539">
        <v>0.5754669481772</v>
      </c>
    </row>
    <row r="540" spans="1:5">
      <c r="A540" t="s">
        <v>85</v>
      </c>
      <c r="B540" t="s">
        <v>84</v>
      </c>
      <c r="C540">
        <v>82</v>
      </c>
      <c r="D540">
        <v>2020</v>
      </c>
      <c r="E540">
        <v>0.693805813296426</v>
      </c>
    </row>
    <row r="541" spans="1:5">
      <c r="A541" t="s">
        <v>85</v>
      </c>
      <c r="B541" t="s">
        <v>84</v>
      </c>
      <c r="C541">
        <v>82</v>
      </c>
      <c r="D541">
        <v>2021</v>
      </c>
      <c r="E541">
        <v>0.719346190746046</v>
      </c>
    </row>
    <row r="542" spans="1:5">
      <c r="A542" t="s">
        <v>90</v>
      </c>
      <c r="B542" t="s">
        <v>84</v>
      </c>
      <c r="C542">
        <v>75</v>
      </c>
      <c r="D542">
        <v>2012</v>
      </c>
      <c r="E542">
        <v>0.111565164239463</v>
      </c>
    </row>
    <row r="543" spans="1:5">
      <c r="A543" t="s">
        <v>90</v>
      </c>
      <c r="B543" t="s">
        <v>84</v>
      </c>
      <c r="C543">
        <v>75</v>
      </c>
      <c r="D543">
        <v>2013</v>
      </c>
      <c r="E543">
        <v>0.193232194997633</v>
      </c>
    </row>
    <row r="544" spans="1:5">
      <c r="A544" t="s">
        <v>90</v>
      </c>
      <c r="B544" t="s">
        <v>84</v>
      </c>
      <c r="C544">
        <v>75</v>
      </c>
      <c r="D544">
        <v>2014</v>
      </c>
      <c r="E544">
        <v>0.325308571612283</v>
      </c>
    </row>
    <row r="545" spans="1:5">
      <c r="A545" t="s">
        <v>90</v>
      </c>
      <c r="B545" t="s">
        <v>84</v>
      </c>
      <c r="C545">
        <v>75</v>
      </c>
      <c r="D545">
        <v>2015</v>
      </c>
      <c r="E545">
        <v>0.425444763161868</v>
      </c>
    </row>
    <row r="546" spans="1:5">
      <c r="A546" t="s">
        <v>90</v>
      </c>
      <c r="B546" t="s">
        <v>84</v>
      </c>
      <c r="C546">
        <v>75</v>
      </c>
      <c r="D546">
        <v>2016</v>
      </c>
      <c r="E546">
        <v>0.633109936504374</v>
      </c>
    </row>
    <row r="547" spans="1:5">
      <c r="A547" t="s">
        <v>90</v>
      </c>
      <c r="B547" t="s">
        <v>84</v>
      </c>
      <c r="C547">
        <v>75</v>
      </c>
      <c r="D547">
        <v>2017</v>
      </c>
      <c r="E547">
        <v>0.769439122417132</v>
      </c>
    </row>
    <row r="548" spans="1:5">
      <c r="A548" t="s">
        <v>90</v>
      </c>
      <c r="B548" t="s">
        <v>84</v>
      </c>
      <c r="C548">
        <v>75</v>
      </c>
      <c r="D548">
        <v>2018</v>
      </c>
      <c r="E548">
        <v>0.582015773093032</v>
      </c>
    </row>
    <row r="549" spans="1:5">
      <c r="A549" t="s">
        <v>90</v>
      </c>
      <c r="B549" t="s">
        <v>84</v>
      </c>
      <c r="C549">
        <v>75</v>
      </c>
      <c r="D549">
        <v>2019</v>
      </c>
      <c r="E549">
        <v>0.668915341181254</v>
      </c>
    </row>
    <row r="550" spans="1:5">
      <c r="A550" t="s">
        <v>90</v>
      </c>
      <c r="B550" t="s">
        <v>84</v>
      </c>
      <c r="C550">
        <v>75</v>
      </c>
      <c r="D550">
        <v>2020</v>
      </c>
      <c r="E550">
        <v>0.768422692120911</v>
      </c>
    </row>
    <row r="551" spans="1:5">
      <c r="A551" t="s">
        <v>90</v>
      </c>
      <c r="B551" t="s">
        <v>84</v>
      </c>
      <c r="C551">
        <v>75</v>
      </c>
      <c r="D551">
        <v>2021</v>
      </c>
      <c r="E551">
        <v>0.858799650233524</v>
      </c>
    </row>
    <row r="552" spans="1:5">
      <c r="A552" t="s">
        <v>112</v>
      </c>
      <c r="B552" t="s">
        <v>109</v>
      </c>
      <c r="C552">
        <v>89</v>
      </c>
      <c r="D552">
        <v>2012</v>
      </c>
      <c r="E552">
        <v>0.15774731269145</v>
      </c>
    </row>
    <row r="553" spans="1:5">
      <c r="A553" t="s">
        <v>112</v>
      </c>
      <c r="B553" t="s">
        <v>109</v>
      </c>
      <c r="C553">
        <v>89</v>
      </c>
      <c r="D553">
        <v>2013</v>
      </c>
      <c r="E553">
        <v>0.198420531679018</v>
      </c>
    </row>
    <row r="554" spans="1:5">
      <c r="A554" t="s">
        <v>112</v>
      </c>
      <c r="B554" t="s">
        <v>109</v>
      </c>
      <c r="C554">
        <v>89</v>
      </c>
      <c r="D554">
        <v>2014</v>
      </c>
      <c r="E554">
        <v>0.253889176465082</v>
      </c>
    </row>
    <row r="555" spans="1:5">
      <c r="A555" t="s">
        <v>112</v>
      </c>
      <c r="B555" t="s">
        <v>109</v>
      </c>
      <c r="C555">
        <v>89</v>
      </c>
      <c r="D555">
        <v>2015</v>
      </c>
      <c r="E555">
        <v>0.310407310663725</v>
      </c>
    </row>
    <row r="556" spans="1:5">
      <c r="A556" t="s">
        <v>112</v>
      </c>
      <c r="B556" t="s">
        <v>109</v>
      </c>
      <c r="C556">
        <v>89</v>
      </c>
      <c r="D556">
        <v>2016</v>
      </c>
      <c r="E556">
        <v>0.373516316479874</v>
      </c>
    </row>
    <row r="557" spans="1:5">
      <c r="A557" t="s">
        <v>112</v>
      </c>
      <c r="B557" t="s">
        <v>109</v>
      </c>
      <c r="C557">
        <v>89</v>
      </c>
      <c r="D557">
        <v>2017</v>
      </c>
      <c r="E557">
        <v>0.360029345925009</v>
      </c>
    </row>
    <row r="558" spans="1:5">
      <c r="A558" t="s">
        <v>112</v>
      </c>
      <c r="B558" t="s">
        <v>109</v>
      </c>
      <c r="C558">
        <v>89</v>
      </c>
      <c r="D558">
        <v>2018</v>
      </c>
      <c r="E558">
        <v>0.432565562752192</v>
      </c>
    </row>
    <row r="559" spans="1:5">
      <c r="A559" t="s">
        <v>112</v>
      </c>
      <c r="B559" t="s">
        <v>109</v>
      </c>
      <c r="C559">
        <v>89</v>
      </c>
      <c r="D559">
        <v>2019</v>
      </c>
      <c r="E559">
        <v>0.534992779371947</v>
      </c>
    </row>
    <row r="560" spans="1:5">
      <c r="A560" t="s">
        <v>112</v>
      </c>
      <c r="B560" t="s">
        <v>109</v>
      </c>
      <c r="C560">
        <v>89</v>
      </c>
      <c r="D560">
        <v>2020</v>
      </c>
      <c r="E560">
        <v>0.582611424484745</v>
      </c>
    </row>
    <row r="561" spans="1:5">
      <c r="A561" t="s">
        <v>112</v>
      </c>
      <c r="B561" t="s">
        <v>109</v>
      </c>
      <c r="C561">
        <v>89</v>
      </c>
      <c r="D561">
        <v>2021</v>
      </c>
      <c r="E561">
        <v>0.48196154238782</v>
      </c>
    </row>
    <row r="562" spans="1:5">
      <c r="A562" t="s">
        <v>115</v>
      </c>
      <c r="B562" t="s">
        <v>109</v>
      </c>
      <c r="C562">
        <v>92</v>
      </c>
      <c r="D562">
        <v>2012</v>
      </c>
      <c r="E562">
        <v>0.13175297174101</v>
      </c>
    </row>
    <row r="563" spans="1:5">
      <c r="A563" t="s">
        <v>115</v>
      </c>
      <c r="B563" t="s">
        <v>109</v>
      </c>
      <c r="C563">
        <v>92</v>
      </c>
      <c r="D563">
        <v>2013</v>
      </c>
      <c r="E563">
        <v>0.185489217238046</v>
      </c>
    </row>
    <row r="564" spans="1:5">
      <c r="A564" t="s">
        <v>115</v>
      </c>
      <c r="B564" t="s">
        <v>109</v>
      </c>
      <c r="C564">
        <v>92</v>
      </c>
      <c r="D564">
        <v>2014</v>
      </c>
      <c r="E564">
        <v>0.2822023508243</v>
      </c>
    </row>
    <row r="565" spans="1:5">
      <c r="A565" t="s">
        <v>115</v>
      </c>
      <c r="B565" t="s">
        <v>109</v>
      </c>
      <c r="C565">
        <v>92</v>
      </c>
      <c r="D565">
        <v>2015</v>
      </c>
      <c r="E565">
        <v>0.353585856002864</v>
      </c>
    </row>
    <row r="566" spans="1:5">
      <c r="A566" t="s">
        <v>115</v>
      </c>
      <c r="B566" t="s">
        <v>109</v>
      </c>
      <c r="C566">
        <v>92</v>
      </c>
      <c r="D566">
        <v>2016</v>
      </c>
      <c r="E566">
        <v>0.467479427023123</v>
      </c>
    </row>
    <row r="567" spans="1:5">
      <c r="A567" t="s">
        <v>115</v>
      </c>
      <c r="B567" t="s">
        <v>109</v>
      </c>
      <c r="C567">
        <v>92</v>
      </c>
      <c r="D567">
        <v>2017</v>
      </c>
      <c r="E567">
        <v>0.519095496485748</v>
      </c>
    </row>
    <row r="568" spans="1:5">
      <c r="A568" t="s">
        <v>115</v>
      </c>
      <c r="B568" t="s">
        <v>109</v>
      </c>
      <c r="C568">
        <v>92</v>
      </c>
      <c r="D568">
        <v>2018</v>
      </c>
      <c r="E568">
        <v>0.575625151007466</v>
      </c>
    </row>
    <row r="569" spans="1:5">
      <c r="A569" t="s">
        <v>115</v>
      </c>
      <c r="B569" t="s">
        <v>109</v>
      </c>
      <c r="C569">
        <v>92</v>
      </c>
      <c r="D569">
        <v>2019</v>
      </c>
      <c r="E569">
        <v>0.651411531721323</v>
      </c>
    </row>
    <row r="570" spans="1:5">
      <c r="A570" t="s">
        <v>115</v>
      </c>
      <c r="B570" t="s">
        <v>109</v>
      </c>
      <c r="C570">
        <v>92</v>
      </c>
      <c r="D570">
        <v>2020</v>
      </c>
      <c r="E570">
        <v>0.728835469925934</v>
      </c>
    </row>
    <row r="571" spans="1:5">
      <c r="A571" t="s">
        <v>115</v>
      </c>
      <c r="B571" t="s">
        <v>109</v>
      </c>
      <c r="C571">
        <v>92</v>
      </c>
      <c r="D571">
        <v>2021</v>
      </c>
      <c r="E571">
        <v>0.0607341038659564</v>
      </c>
    </row>
    <row r="572" spans="1:5">
      <c r="A572" s="52" t="s">
        <v>64</v>
      </c>
      <c r="B572" s="52" t="s">
        <v>58</v>
      </c>
      <c r="C572" s="52">
        <v>31</v>
      </c>
      <c r="D572" s="53">
        <v>2012</v>
      </c>
      <c r="E572">
        <v>0.149892781227051</v>
      </c>
    </row>
    <row r="573" spans="1:5">
      <c r="A573" s="52" t="s">
        <v>64</v>
      </c>
      <c r="B573" s="52" t="s">
        <v>58</v>
      </c>
      <c r="C573" s="52">
        <v>31</v>
      </c>
      <c r="D573" s="53">
        <v>2013</v>
      </c>
      <c r="E573">
        <v>0.207498431442434</v>
      </c>
    </row>
    <row r="574" spans="1:5">
      <c r="A574" s="52" t="s">
        <v>64</v>
      </c>
      <c r="B574" s="52" t="s">
        <v>58</v>
      </c>
      <c r="C574" s="52">
        <v>31</v>
      </c>
      <c r="D574" s="53">
        <v>2014</v>
      </c>
      <c r="E574">
        <v>0.254174241216986</v>
      </c>
    </row>
    <row r="575" spans="1:5">
      <c r="A575" s="52" t="s">
        <v>64</v>
      </c>
      <c r="B575" s="52" t="s">
        <v>58</v>
      </c>
      <c r="C575" s="52">
        <v>31</v>
      </c>
      <c r="D575" s="53">
        <v>2015</v>
      </c>
      <c r="E575">
        <v>0.344581740963244</v>
      </c>
    </row>
    <row r="576" spans="1:5">
      <c r="A576" s="52" t="s">
        <v>64</v>
      </c>
      <c r="B576" s="52" t="s">
        <v>58</v>
      </c>
      <c r="C576" s="52">
        <v>31</v>
      </c>
      <c r="D576" s="53">
        <v>2016</v>
      </c>
      <c r="E576">
        <v>0.374086031198275</v>
      </c>
    </row>
    <row r="577" spans="1:5">
      <c r="A577" s="52" t="s">
        <v>64</v>
      </c>
      <c r="B577" s="52" t="s">
        <v>58</v>
      </c>
      <c r="C577" s="52">
        <v>31</v>
      </c>
      <c r="D577" s="53">
        <v>2017</v>
      </c>
      <c r="E577">
        <v>0.450897387714174</v>
      </c>
    </row>
    <row r="578" spans="1:5">
      <c r="A578" s="52" t="s">
        <v>64</v>
      </c>
      <c r="B578" s="52" t="s">
        <v>58</v>
      </c>
      <c r="C578" s="52">
        <v>31</v>
      </c>
      <c r="D578" s="53">
        <v>2018</v>
      </c>
      <c r="E578">
        <v>0.586844513347705</v>
      </c>
    </row>
    <row r="579" spans="1:5">
      <c r="A579" s="52" t="s">
        <v>64</v>
      </c>
      <c r="B579" s="52" t="s">
        <v>58</v>
      </c>
      <c r="C579" s="52">
        <v>31</v>
      </c>
      <c r="D579" s="53">
        <v>2019</v>
      </c>
      <c r="E579">
        <v>0.700522640622996</v>
      </c>
    </row>
    <row r="580" spans="1:5">
      <c r="A580" s="52" t="s">
        <v>64</v>
      </c>
      <c r="B580" s="52" t="s">
        <v>58</v>
      </c>
      <c r="C580" s="52">
        <v>31</v>
      </c>
      <c r="D580" s="53">
        <v>2020</v>
      </c>
      <c r="E580">
        <v>0.808117232228992</v>
      </c>
    </row>
    <row r="581" spans="1:5">
      <c r="A581" s="7" t="s">
        <v>64</v>
      </c>
      <c r="B581" s="8" t="s">
        <v>58</v>
      </c>
      <c r="C581" s="7">
        <v>31</v>
      </c>
      <c r="D581" s="9">
        <v>2021</v>
      </c>
      <c r="E581">
        <v>0.950907848524168</v>
      </c>
    </row>
    <row r="582" spans="1:5">
      <c r="A582" s="4" t="s">
        <v>48</v>
      </c>
      <c r="B582" s="4" t="s">
        <v>44</v>
      </c>
      <c r="C582" s="4">
        <v>23</v>
      </c>
      <c r="D582" s="4">
        <v>2012</v>
      </c>
      <c r="E582">
        <v>0.137413923878127</v>
      </c>
    </row>
    <row r="583" spans="1:5">
      <c r="A583" s="4" t="s">
        <v>48</v>
      </c>
      <c r="B583" s="4" t="s">
        <v>44</v>
      </c>
      <c r="C583" s="4">
        <v>23</v>
      </c>
      <c r="D583" s="4">
        <v>2013</v>
      </c>
      <c r="E583">
        <v>0.203164646028336</v>
      </c>
    </row>
    <row r="584" spans="1:5">
      <c r="A584" s="4" t="s">
        <v>48</v>
      </c>
      <c r="B584" s="4" t="s">
        <v>44</v>
      </c>
      <c r="C584" s="4">
        <v>23</v>
      </c>
      <c r="D584" s="4">
        <v>2014</v>
      </c>
      <c r="E584">
        <v>0.414260981730106</v>
      </c>
    </row>
    <row r="585" spans="1:5">
      <c r="A585" s="4" t="s">
        <v>48</v>
      </c>
      <c r="B585" s="4" t="s">
        <v>44</v>
      </c>
      <c r="C585" s="4">
        <v>23</v>
      </c>
      <c r="D585" s="4">
        <v>2015</v>
      </c>
      <c r="E585">
        <v>0.456737446500434</v>
      </c>
    </row>
    <row r="586" spans="1:5">
      <c r="A586" s="4" t="s">
        <v>48</v>
      </c>
      <c r="B586" s="4" t="s">
        <v>44</v>
      </c>
      <c r="C586" s="4">
        <v>23</v>
      </c>
      <c r="D586" s="4">
        <v>2016</v>
      </c>
      <c r="E586">
        <v>0.45580191837163</v>
      </c>
    </row>
    <row r="587" spans="1:5">
      <c r="A587" s="4" t="s">
        <v>48</v>
      </c>
      <c r="B587" s="4" t="s">
        <v>44</v>
      </c>
      <c r="C587" s="4">
        <v>23</v>
      </c>
      <c r="D587" s="4">
        <v>2017</v>
      </c>
      <c r="E587">
        <v>0.472003856104796</v>
      </c>
    </row>
    <row r="588" spans="1:5">
      <c r="A588" s="4" t="s">
        <v>48</v>
      </c>
      <c r="B588" s="4" t="s">
        <v>44</v>
      </c>
      <c r="C588" s="4">
        <v>23</v>
      </c>
      <c r="D588" s="4">
        <v>2018</v>
      </c>
      <c r="E588">
        <v>0.524809205801901</v>
      </c>
    </row>
    <row r="589" spans="1:5">
      <c r="A589" s="4" t="s">
        <v>48</v>
      </c>
      <c r="B589" s="4" t="s">
        <v>44</v>
      </c>
      <c r="C589" s="4">
        <v>23</v>
      </c>
      <c r="D589" s="4">
        <v>2019</v>
      </c>
      <c r="E589">
        <v>0.554900003324603</v>
      </c>
    </row>
    <row r="590" spans="1:5">
      <c r="A590" s="4" t="s">
        <v>48</v>
      </c>
      <c r="B590" s="4" t="s">
        <v>44</v>
      </c>
      <c r="C590" s="4">
        <v>23</v>
      </c>
      <c r="D590" s="4">
        <v>2020</v>
      </c>
      <c r="E590">
        <v>0.648530288649086</v>
      </c>
    </row>
    <row r="591" spans="1:5">
      <c r="A591" s="4" t="s">
        <v>48</v>
      </c>
      <c r="B591" s="4" t="s">
        <v>44</v>
      </c>
      <c r="C591" s="4">
        <v>23</v>
      </c>
      <c r="D591" s="4">
        <v>2021</v>
      </c>
      <c r="E591">
        <v>0.768732918764402</v>
      </c>
    </row>
    <row r="592" spans="1:5">
      <c r="A592" s="43" t="s">
        <v>39</v>
      </c>
      <c r="B592" s="43" t="s">
        <v>31</v>
      </c>
      <c r="C592" s="43">
        <v>15</v>
      </c>
      <c r="D592" s="44">
        <v>2012</v>
      </c>
      <c r="E592">
        <v>0.178078893264874</v>
      </c>
    </row>
    <row r="593" spans="1:5">
      <c r="A593" s="43" t="s">
        <v>39</v>
      </c>
      <c r="B593" s="43" t="s">
        <v>31</v>
      </c>
      <c r="C593" s="43">
        <v>15</v>
      </c>
      <c r="D593" s="44">
        <v>2013</v>
      </c>
      <c r="E593">
        <v>0.209219895866754</v>
      </c>
    </row>
    <row r="594" spans="1:5">
      <c r="A594" s="43" t="s">
        <v>39</v>
      </c>
      <c r="B594" s="43" t="s">
        <v>31</v>
      </c>
      <c r="C594" s="43">
        <v>15</v>
      </c>
      <c r="D594" s="44">
        <v>2014</v>
      </c>
      <c r="E594">
        <v>0.309446792626515</v>
      </c>
    </row>
    <row r="595" spans="1:5">
      <c r="A595" s="43" t="s">
        <v>39</v>
      </c>
      <c r="B595" s="43" t="s">
        <v>31</v>
      </c>
      <c r="C595" s="43">
        <v>15</v>
      </c>
      <c r="D595" s="44">
        <v>2015</v>
      </c>
      <c r="E595">
        <v>0.350479841954743</v>
      </c>
    </row>
    <row r="596" spans="1:5">
      <c r="A596" s="43" t="s">
        <v>39</v>
      </c>
      <c r="B596" s="43" t="s">
        <v>31</v>
      </c>
      <c r="C596" s="43">
        <v>15</v>
      </c>
      <c r="D596" s="44">
        <v>2016</v>
      </c>
      <c r="E596">
        <v>0.405364134153913</v>
      </c>
    </row>
    <row r="597" spans="1:5">
      <c r="A597" s="43" t="s">
        <v>39</v>
      </c>
      <c r="B597" s="43" t="s">
        <v>31</v>
      </c>
      <c r="C597" s="43">
        <v>15</v>
      </c>
      <c r="D597" s="44">
        <v>2017</v>
      </c>
      <c r="E597">
        <v>0.473966279305465</v>
      </c>
    </row>
    <row r="598" spans="1:5">
      <c r="A598" s="43" t="s">
        <v>39</v>
      </c>
      <c r="B598" s="43" t="s">
        <v>31</v>
      </c>
      <c r="C598" s="43">
        <v>15</v>
      </c>
      <c r="D598" s="44">
        <v>2018</v>
      </c>
      <c r="E598">
        <v>0.503757982567378</v>
      </c>
    </row>
    <row r="599" spans="1:5">
      <c r="A599" s="43" t="s">
        <v>39</v>
      </c>
      <c r="B599" s="43" t="s">
        <v>31</v>
      </c>
      <c r="C599" s="43">
        <v>15</v>
      </c>
      <c r="D599" s="44">
        <v>2019</v>
      </c>
      <c r="E599">
        <v>0.622203575945916</v>
      </c>
    </row>
    <row r="600" spans="1:5">
      <c r="A600" s="43" t="s">
        <v>39</v>
      </c>
      <c r="B600" s="43" t="s">
        <v>31</v>
      </c>
      <c r="C600" s="43">
        <v>15</v>
      </c>
      <c r="D600" s="44">
        <v>2020</v>
      </c>
      <c r="E600">
        <v>0.784675562536214</v>
      </c>
    </row>
    <row r="601" spans="1:5">
      <c r="A601" s="7" t="s">
        <v>39</v>
      </c>
      <c r="B601" s="8" t="s">
        <v>31</v>
      </c>
      <c r="C601" s="7">
        <v>15</v>
      </c>
      <c r="D601" s="9">
        <v>2021</v>
      </c>
      <c r="E601">
        <v>0.864214597240435</v>
      </c>
    </row>
    <row r="602" spans="1:5">
      <c r="A602" s="4" t="s">
        <v>43</v>
      </c>
      <c r="B602" s="4" t="s">
        <v>44</v>
      </c>
      <c r="C602" s="4">
        <v>21</v>
      </c>
      <c r="D602" s="4">
        <v>2012</v>
      </c>
      <c r="E602">
        <v>0.195534178924877</v>
      </c>
    </row>
    <row r="603" spans="1:5">
      <c r="A603" s="4" t="s">
        <v>43</v>
      </c>
      <c r="B603" s="4" t="s">
        <v>44</v>
      </c>
      <c r="C603" s="4">
        <v>21</v>
      </c>
      <c r="D603" s="4">
        <v>2013</v>
      </c>
      <c r="E603">
        <v>0.262287187880603</v>
      </c>
    </row>
    <row r="604" spans="1:5">
      <c r="A604" s="4" t="s">
        <v>43</v>
      </c>
      <c r="B604" s="4" t="s">
        <v>44</v>
      </c>
      <c r="C604" s="4">
        <v>21</v>
      </c>
      <c r="D604" s="4">
        <v>2014</v>
      </c>
      <c r="E604">
        <v>0.507625139882686</v>
      </c>
    </row>
    <row r="605" spans="1:5">
      <c r="A605" s="4" t="s">
        <v>43</v>
      </c>
      <c r="B605" s="4" t="s">
        <v>44</v>
      </c>
      <c r="C605" s="4">
        <v>21</v>
      </c>
      <c r="D605" s="4">
        <v>2015</v>
      </c>
      <c r="E605">
        <v>0.568289098198327</v>
      </c>
    </row>
    <row r="606" spans="1:5">
      <c r="A606" s="4" t="s">
        <v>43</v>
      </c>
      <c r="B606" s="4" t="s">
        <v>44</v>
      </c>
      <c r="C606" s="4">
        <v>21</v>
      </c>
      <c r="D606" s="4">
        <v>2016</v>
      </c>
      <c r="E606">
        <v>0.320809356785725</v>
      </c>
    </row>
    <row r="607" spans="1:5">
      <c r="A607" s="4" t="s">
        <v>43</v>
      </c>
      <c r="B607" s="4" t="s">
        <v>44</v>
      </c>
      <c r="C607" s="4">
        <v>21</v>
      </c>
      <c r="D607" s="4">
        <v>2017</v>
      </c>
      <c r="E607">
        <v>0.342216968180403</v>
      </c>
    </row>
    <row r="608" spans="1:5">
      <c r="A608" s="4" t="s">
        <v>43</v>
      </c>
      <c r="B608" s="4" t="s">
        <v>44</v>
      </c>
      <c r="C608" s="4">
        <v>21</v>
      </c>
      <c r="D608" s="4">
        <v>2018</v>
      </c>
      <c r="E608">
        <v>0.25236608132842</v>
      </c>
    </row>
    <row r="609" spans="1:5">
      <c r="A609" s="4" t="s">
        <v>43</v>
      </c>
      <c r="B609" s="4" t="s">
        <v>44</v>
      </c>
      <c r="C609" s="4">
        <v>21</v>
      </c>
      <c r="D609" s="4">
        <v>2019</v>
      </c>
      <c r="E609">
        <v>0.303836450447521</v>
      </c>
    </row>
    <row r="610" spans="1:5">
      <c r="A610" s="4" t="s">
        <v>43</v>
      </c>
      <c r="B610" s="4" t="s">
        <v>44</v>
      </c>
      <c r="C610" s="4">
        <v>21</v>
      </c>
      <c r="D610" s="4">
        <v>2020</v>
      </c>
      <c r="E610">
        <v>0.369451457687774</v>
      </c>
    </row>
    <row r="611" spans="1:5">
      <c r="A611" s="4" t="s">
        <v>43</v>
      </c>
      <c r="B611" s="4" t="s">
        <v>44</v>
      </c>
      <c r="C611" s="4">
        <v>21</v>
      </c>
      <c r="D611" s="4">
        <v>2021</v>
      </c>
      <c r="E611">
        <v>0.437722076293096</v>
      </c>
    </row>
    <row r="612" spans="1:5">
      <c r="A612" s="58" t="s">
        <v>105</v>
      </c>
      <c r="B612" s="58" t="s">
        <v>96</v>
      </c>
      <c r="C612" s="58">
        <v>44</v>
      </c>
      <c r="D612" s="59">
        <v>2012</v>
      </c>
      <c r="E612">
        <v>0.0972559987425789</v>
      </c>
    </row>
    <row r="613" spans="1:5">
      <c r="A613" s="52" t="s">
        <v>105</v>
      </c>
      <c r="B613" s="52" t="s">
        <v>96</v>
      </c>
      <c r="C613" s="52">
        <v>44</v>
      </c>
      <c r="D613" s="53">
        <v>2013</v>
      </c>
      <c r="E613">
        <v>0.377228088255034</v>
      </c>
    </row>
    <row r="614" spans="1:5">
      <c r="A614" s="52" t="s">
        <v>105</v>
      </c>
      <c r="B614" s="52" t="s">
        <v>96</v>
      </c>
      <c r="C614" s="52">
        <v>44</v>
      </c>
      <c r="D614" s="53">
        <v>2014</v>
      </c>
      <c r="E614">
        <v>0.300284555341137</v>
      </c>
    </row>
    <row r="615" spans="1:5">
      <c r="A615" s="52" t="s">
        <v>105</v>
      </c>
      <c r="B615" s="52" t="s">
        <v>96</v>
      </c>
      <c r="C615" s="52">
        <v>44</v>
      </c>
      <c r="D615" s="53">
        <v>2015</v>
      </c>
      <c r="E615">
        <v>0.305164620523045</v>
      </c>
    </row>
    <row r="616" spans="1:5">
      <c r="A616" s="52" t="s">
        <v>105</v>
      </c>
      <c r="B616" s="52" t="s">
        <v>96</v>
      </c>
      <c r="C616" s="52">
        <v>44</v>
      </c>
      <c r="D616" s="53">
        <v>2016</v>
      </c>
      <c r="E616">
        <v>0.404814944124919</v>
      </c>
    </row>
    <row r="617" spans="1:5">
      <c r="A617" s="52" t="s">
        <v>105</v>
      </c>
      <c r="B617" s="52" t="s">
        <v>96</v>
      </c>
      <c r="C617" s="52">
        <v>44</v>
      </c>
      <c r="D617" s="53">
        <v>2017</v>
      </c>
      <c r="E617">
        <v>0.577854130714377</v>
      </c>
    </row>
    <row r="618" spans="1:5">
      <c r="A618" s="52" t="s">
        <v>105</v>
      </c>
      <c r="B618" s="52" t="s">
        <v>96</v>
      </c>
      <c r="C618" s="52">
        <v>44</v>
      </c>
      <c r="D618" s="53">
        <v>2018</v>
      </c>
      <c r="E618">
        <v>0.290655686349636</v>
      </c>
    </row>
    <row r="619" spans="1:5">
      <c r="A619" s="52" t="s">
        <v>105</v>
      </c>
      <c r="B619" s="52" t="s">
        <v>96</v>
      </c>
      <c r="C619" s="52">
        <v>44</v>
      </c>
      <c r="D619" s="53">
        <v>2019</v>
      </c>
      <c r="E619">
        <v>0.45933240513985</v>
      </c>
    </row>
    <row r="620" spans="1:5">
      <c r="A620" s="52" t="s">
        <v>105</v>
      </c>
      <c r="B620" s="52" t="s">
        <v>96</v>
      </c>
      <c r="C620" s="52">
        <v>44</v>
      </c>
      <c r="D620" s="53">
        <v>2020</v>
      </c>
      <c r="E620">
        <v>0.583478242323867</v>
      </c>
    </row>
    <row r="621" spans="1:5">
      <c r="A621" s="52" t="s">
        <v>105</v>
      </c>
      <c r="B621" s="60" t="s">
        <v>96</v>
      </c>
      <c r="C621" s="52">
        <v>44</v>
      </c>
      <c r="D621" s="53">
        <v>2021</v>
      </c>
      <c r="E621">
        <v>0.395251134137198</v>
      </c>
    </row>
    <row r="622" spans="1:5">
      <c r="A622" s="4" t="s">
        <v>35</v>
      </c>
      <c r="B622" s="4" t="s">
        <v>31</v>
      </c>
      <c r="C622" s="4">
        <v>13</v>
      </c>
      <c r="D622" s="4">
        <v>2012</v>
      </c>
      <c r="E622">
        <v>0.321168183043374</v>
      </c>
    </row>
    <row r="623" spans="1:5">
      <c r="A623" s="4" t="s">
        <v>35</v>
      </c>
      <c r="B623" s="4" t="s">
        <v>31</v>
      </c>
      <c r="C623" s="4">
        <v>13</v>
      </c>
      <c r="D623" s="4">
        <v>2013</v>
      </c>
      <c r="E623">
        <v>0.376340294898075</v>
      </c>
    </row>
    <row r="624" spans="1:5">
      <c r="A624" s="4" t="s">
        <v>35</v>
      </c>
      <c r="B624" s="4" t="s">
        <v>31</v>
      </c>
      <c r="C624" s="4">
        <v>13</v>
      </c>
      <c r="D624" s="4">
        <v>2014</v>
      </c>
      <c r="E624">
        <v>0.494067810422333</v>
      </c>
    </row>
    <row r="625" spans="1:5">
      <c r="A625" s="4" t="s">
        <v>35</v>
      </c>
      <c r="B625" s="4" t="s">
        <v>31</v>
      </c>
      <c r="C625" s="4">
        <v>13</v>
      </c>
      <c r="D625" s="4">
        <v>2015</v>
      </c>
      <c r="E625">
        <v>0.269747567606093</v>
      </c>
    </row>
    <row r="626" spans="1:5">
      <c r="A626" s="4" t="s">
        <v>35</v>
      </c>
      <c r="B626" s="4" t="s">
        <v>31</v>
      </c>
      <c r="C626" s="4">
        <v>13</v>
      </c>
      <c r="D626" s="4">
        <v>2016</v>
      </c>
      <c r="E626">
        <v>0.329560389211487</v>
      </c>
    </row>
    <row r="627" spans="1:5">
      <c r="A627" s="4" t="s">
        <v>35</v>
      </c>
      <c r="B627" s="4" t="s">
        <v>31</v>
      </c>
      <c r="C627" s="4">
        <v>13</v>
      </c>
      <c r="D627" s="4">
        <v>2017</v>
      </c>
      <c r="E627">
        <v>0.429823508819413</v>
      </c>
    </row>
    <row r="628" spans="1:5">
      <c r="A628" s="4" t="s">
        <v>35</v>
      </c>
      <c r="B628" s="4" t="s">
        <v>31</v>
      </c>
      <c r="C628" s="4">
        <v>13</v>
      </c>
      <c r="D628" s="4">
        <v>2018</v>
      </c>
      <c r="E628">
        <v>0.404114458135078</v>
      </c>
    </row>
    <row r="629" spans="1:5">
      <c r="A629" s="4" t="s">
        <v>35</v>
      </c>
      <c r="B629" s="4" t="s">
        <v>31</v>
      </c>
      <c r="C629" s="4">
        <v>13</v>
      </c>
      <c r="D629" s="4">
        <v>2019</v>
      </c>
      <c r="E629">
        <v>0.462911335936849</v>
      </c>
    </row>
    <row r="630" spans="1:5">
      <c r="A630" s="4" t="s">
        <v>35</v>
      </c>
      <c r="B630" s="4" t="s">
        <v>31</v>
      </c>
      <c r="C630" s="4">
        <v>13</v>
      </c>
      <c r="D630" s="4">
        <v>2020</v>
      </c>
      <c r="E630">
        <v>0.553185611284447</v>
      </c>
    </row>
    <row r="631" spans="1:5">
      <c r="A631" s="4" t="s">
        <v>35</v>
      </c>
      <c r="B631" s="4" t="s">
        <v>31</v>
      </c>
      <c r="C631" s="4">
        <v>13</v>
      </c>
      <c r="D631" s="4">
        <v>2021</v>
      </c>
      <c r="E631">
        <v>0.636384000661103</v>
      </c>
    </row>
    <row r="632" spans="1:5">
      <c r="A632" s="4" t="s">
        <v>46</v>
      </c>
      <c r="B632" s="4" t="s">
        <v>44</v>
      </c>
      <c r="C632" s="4">
        <v>19</v>
      </c>
      <c r="D632" s="4">
        <v>2012</v>
      </c>
      <c r="E632">
        <v>0.179667549785062</v>
      </c>
    </row>
    <row r="633" spans="1:5">
      <c r="A633" s="4" t="s">
        <v>46</v>
      </c>
      <c r="B633" s="4" t="s">
        <v>44</v>
      </c>
      <c r="C633" s="4">
        <v>19</v>
      </c>
      <c r="D633" s="4">
        <v>2013</v>
      </c>
      <c r="E633">
        <v>0.221202171804013</v>
      </c>
    </row>
    <row r="634" spans="1:5">
      <c r="A634" s="4" t="s">
        <v>46</v>
      </c>
      <c r="B634" s="4" t="s">
        <v>44</v>
      </c>
      <c r="C634" s="4">
        <v>19</v>
      </c>
      <c r="D634" s="4">
        <v>2014</v>
      </c>
      <c r="E634">
        <v>0.380535025345788</v>
      </c>
    </row>
    <row r="635" spans="1:5">
      <c r="A635" s="4" t="s">
        <v>46</v>
      </c>
      <c r="B635" s="4" t="s">
        <v>44</v>
      </c>
      <c r="C635" s="4">
        <v>19</v>
      </c>
      <c r="D635" s="4">
        <v>2015</v>
      </c>
      <c r="E635">
        <v>0.461285032711775</v>
      </c>
    </row>
    <row r="636" spans="1:5">
      <c r="A636" s="4" t="s">
        <v>46</v>
      </c>
      <c r="B636" s="4" t="s">
        <v>44</v>
      </c>
      <c r="C636" s="4">
        <v>19</v>
      </c>
      <c r="D636" s="4">
        <v>2016</v>
      </c>
      <c r="E636">
        <v>0.408076526527263</v>
      </c>
    </row>
    <row r="637" spans="1:5">
      <c r="A637" s="4" t="s">
        <v>46</v>
      </c>
      <c r="B637" s="4" t="s">
        <v>44</v>
      </c>
      <c r="C637" s="4">
        <v>19</v>
      </c>
      <c r="D637" s="4">
        <v>2017</v>
      </c>
      <c r="E637">
        <v>0.459745348584161</v>
      </c>
    </row>
    <row r="638" spans="1:5">
      <c r="A638" s="4" t="s">
        <v>46</v>
      </c>
      <c r="B638" s="4" t="s">
        <v>44</v>
      </c>
      <c r="C638" s="4">
        <v>19</v>
      </c>
      <c r="D638" s="4">
        <v>2018</v>
      </c>
      <c r="E638">
        <v>0.461061441917303</v>
      </c>
    </row>
    <row r="639" spans="1:5">
      <c r="A639" s="4" t="s">
        <v>46</v>
      </c>
      <c r="B639" s="4" t="s">
        <v>44</v>
      </c>
      <c r="C639" s="4">
        <v>19</v>
      </c>
      <c r="D639" s="4">
        <v>2019</v>
      </c>
      <c r="E639">
        <v>0.503537992648033</v>
      </c>
    </row>
    <row r="640" spans="1:5">
      <c r="A640" s="4" t="s">
        <v>46</v>
      </c>
      <c r="B640" s="4" t="s">
        <v>44</v>
      </c>
      <c r="C640" s="4">
        <v>19</v>
      </c>
      <c r="D640" s="4">
        <v>2020</v>
      </c>
      <c r="E640">
        <v>0.623377841385583</v>
      </c>
    </row>
    <row r="641" spans="1:5">
      <c r="A641" s="4" t="s">
        <v>46</v>
      </c>
      <c r="B641" s="4" t="s">
        <v>44</v>
      </c>
      <c r="C641" s="4">
        <v>19</v>
      </c>
      <c r="D641" s="4">
        <v>2021</v>
      </c>
      <c r="E641">
        <v>0.731463176082481</v>
      </c>
    </row>
    <row r="642" spans="1:5">
      <c r="A642" t="s">
        <v>123</v>
      </c>
      <c r="B642" t="s">
        <v>120</v>
      </c>
      <c r="C642">
        <v>99</v>
      </c>
      <c r="D642" s="4">
        <v>2012</v>
      </c>
      <c r="E642">
        <v>0.164170803977409</v>
      </c>
    </row>
    <row r="643" spans="1:5">
      <c r="A643" t="s">
        <v>123</v>
      </c>
      <c r="B643" t="s">
        <v>120</v>
      </c>
      <c r="C643">
        <v>99</v>
      </c>
      <c r="D643" s="4">
        <v>2013</v>
      </c>
      <c r="E643">
        <v>0.169106486692465</v>
      </c>
    </row>
    <row r="644" spans="1:5">
      <c r="A644" t="s">
        <v>123</v>
      </c>
      <c r="B644" t="s">
        <v>120</v>
      </c>
      <c r="C644">
        <v>99</v>
      </c>
      <c r="D644" s="4">
        <v>2014</v>
      </c>
      <c r="E644">
        <v>0.291130168863543</v>
      </c>
    </row>
    <row r="645" spans="1:5">
      <c r="A645" t="s">
        <v>123</v>
      </c>
      <c r="B645" t="s">
        <v>120</v>
      </c>
      <c r="C645">
        <v>99</v>
      </c>
      <c r="D645" s="4">
        <v>2015</v>
      </c>
      <c r="E645">
        <v>0.325924479316253</v>
      </c>
    </row>
    <row r="646" spans="1:5">
      <c r="A646" t="s">
        <v>123</v>
      </c>
      <c r="B646" t="s">
        <v>120</v>
      </c>
      <c r="C646">
        <v>99</v>
      </c>
      <c r="D646" s="4">
        <v>2016</v>
      </c>
      <c r="E646">
        <v>0.381890605156732</v>
      </c>
    </row>
    <row r="647" spans="1:5">
      <c r="A647" t="s">
        <v>123</v>
      </c>
      <c r="B647" t="s">
        <v>120</v>
      </c>
      <c r="C647">
        <v>99</v>
      </c>
      <c r="D647" s="4">
        <v>2017</v>
      </c>
      <c r="E647">
        <v>0.360764457683453</v>
      </c>
    </row>
    <row r="648" spans="1:5">
      <c r="A648" t="s">
        <v>123</v>
      </c>
      <c r="B648" t="s">
        <v>120</v>
      </c>
      <c r="C648">
        <v>99</v>
      </c>
      <c r="D648" s="4">
        <v>2018</v>
      </c>
      <c r="E648">
        <v>0.384464825295792</v>
      </c>
    </row>
    <row r="649" spans="1:5">
      <c r="A649" t="s">
        <v>123</v>
      </c>
      <c r="B649" t="s">
        <v>120</v>
      </c>
      <c r="C649">
        <v>99</v>
      </c>
      <c r="D649" s="4">
        <v>2019</v>
      </c>
      <c r="E649">
        <v>0.442186246883378</v>
      </c>
    </row>
    <row r="650" spans="1:5">
      <c r="A650" t="s">
        <v>123</v>
      </c>
      <c r="B650" t="s">
        <v>120</v>
      </c>
      <c r="C650">
        <v>99</v>
      </c>
      <c r="D650" s="4">
        <v>2020</v>
      </c>
      <c r="E650">
        <v>0.513109635314938</v>
      </c>
    </row>
    <row r="651" spans="1:5">
      <c r="A651" t="s">
        <v>123</v>
      </c>
      <c r="B651" t="s">
        <v>120</v>
      </c>
      <c r="C651">
        <v>99</v>
      </c>
      <c r="D651" s="4">
        <v>2021</v>
      </c>
      <c r="E651">
        <v>0.740634963217073</v>
      </c>
    </row>
    <row r="652" spans="1:5">
      <c r="A652" t="s">
        <v>119</v>
      </c>
      <c r="B652" t="s">
        <v>120</v>
      </c>
      <c r="C652">
        <v>95</v>
      </c>
      <c r="D652">
        <v>2012</v>
      </c>
      <c r="E652">
        <v>0.171298129991042</v>
      </c>
    </row>
    <row r="653" spans="1:5">
      <c r="A653" t="s">
        <v>119</v>
      </c>
      <c r="B653" t="s">
        <v>120</v>
      </c>
      <c r="C653">
        <v>95</v>
      </c>
      <c r="D653">
        <v>2013</v>
      </c>
      <c r="E653">
        <v>0.192855296926816</v>
      </c>
    </row>
    <row r="654" spans="1:5">
      <c r="A654" t="s">
        <v>119</v>
      </c>
      <c r="B654" t="s">
        <v>120</v>
      </c>
      <c r="C654">
        <v>95</v>
      </c>
      <c r="D654">
        <v>2014</v>
      </c>
      <c r="E654">
        <v>0.410817471985183</v>
      </c>
    </row>
    <row r="655" spans="1:5">
      <c r="A655" t="s">
        <v>119</v>
      </c>
      <c r="B655" t="s">
        <v>120</v>
      </c>
      <c r="C655">
        <v>95</v>
      </c>
      <c r="D655">
        <v>2015</v>
      </c>
      <c r="E655">
        <v>0.441366965412866</v>
      </c>
    </row>
    <row r="656" spans="1:5">
      <c r="A656" t="s">
        <v>119</v>
      </c>
      <c r="B656" t="s">
        <v>120</v>
      </c>
      <c r="C656">
        <v>95</v>
      </c>
      <c r="D656">
        <v>2016</v>
      </c>
      <c r="E656">
        <v>0.433284155286787</v>
      </c>
    </row>
    <row r="657" spans="1:5">
      <c r="A657" t="s">
        <v>119</v>
      </c>
      <c r="B657" t="s">
        <v>120</v>
      </c>
      <c r="C657">
        <v>95</v>
      </c>
      <c r="D657">
        <v>2017</v>
      </c>
      <c r="E657">
        <v>0.466243092455894</v>
      </c>
    </row>
    <row r="658" spans="1:5">
      <c r="A658" t="s">
        <v>119</v>
      </c>
      <c r="B658" t="s">
        <v>120</v>
      </c>
      <c r="C658">
        <v>95</v>
      </c>
      <c r="D658">
        <v>2018</v>
      </c>
      <c r="E658">
        <v>0.532649357954214</v>
      </c>
    </row>
    <row r="659" spans="1:5">
      <c r="A659" t="s">
        <v>119</v>
      </c>
      <c r="B659" t="s">
        <v>120</v>
      </c>
      <c r="C659">
        <v>95</v>
      </c>
      <c r="D659">
        <v>2019</v>
      </c>
      <c r="E659">
        <v>0.654263611571916</v>
      </c>
    </row>
    <row r="660" spans="1:5">
      <c r="A660" t="s">
        <v>119</v>
      </c>
      <c r="B660" t="s">
        <v>120</v>
      </c>
      <c r="C660">
        <v>95</v>
      </c>
      <c r="D660">
        <v>2020</v>
      </c>
      <c r="E660">
        <v>0.761803551351926</v>
      </c>
    </row>
    <row r="661" spans="1:5">
      <c r="A661" t="s">
        <v>119</v>
      </c>
      <c r="B661" t="s">
        <v>120</v>
      </c>
      <c r="C661">
        <v>95</v>
      </c>
      <c r="D661">
        <v>2021</v>
      </c>
      <c r="E661">
        <v>0.526646473988793</v>
      </c>
    </row>
    <row r="662" spans="1:5">
      <c r="A662" t="s">
        <v>124</v>
      </c>
      <c r="B662" t="s">
        <v>120</v>
      </c>
      <c r="C662">
        <v>97</v>
      </c>
      <c r="D662">
        <v>2012</v>
      </c>
      <c r="E662">
        <v>0.31828343468244</v>
      </c>
    </row>
    <row r="663" spans="1:5">
      <c r="A663" t="s">
        <v>124</v>
      </c>
      <c r="B663" t="s">
        <v>120</v>
      </c>
      <c r="C663">
        <v>97</v>
      </c>
      <c r="D663">
        <v>2013</v>
      </c>
      <c r="E663">
        <v>0.289690727340367</v>
      </c>
    </row>
    <row r="664" spans="1:5">
      <c r="A664" t="s">
        <v>124</v>
      </c>
      <c r="B664" t="s">
        <v>120</v>
      </c>
      <c r="C664">
        <v>97</v>
      </c>
      <c r="D664">
        <v>2014</v>
      </c>
      <c r="E664">
        <v>0.46781962410644</v>
      </c>
    </row>
    <row r="665" spans="1:5">
      <c r="A665" t="s">
        <v>124</v>
      </c>
      <c r="B665" t="s">
        <v>120</v>
      </c>
      <c r="C665">
        <v>97</v>
      </c>
      <c r="D665">
        <v>2015</v>
      </c>
      <c r="E665">
        <v>0.523219616816046</v>
      </c>
    </row>
    <row r="666" spans="1:5">
      <c r="A666" t="s">
        <v>124</v>
      </c>
      <c r="B666" t="s">
        <v>120</v>
      </c>
      <c r="C666">
        <v>97</v>
      </c>
      <c r="D666">
        <v>2016</v>
      </c>
      <c r="E666">
        <v>0.541444723216432</v>
      </c>
    </row>
    <row r="667" spans="1:5">
      <c r="A667" t="s">
        <v>124</v>
      </c>
      <c r="B667" t="s">
        <v>120</v>
      </c>
      <c r="C667">
        <v>97</v>
      </c>
      <c r="D667">
        <v>2017</v>
      </c>
      <c r="E667">
        <v>0.487036809338952</v>
      </c>
    </row>
    <row r="668" spans="1:5">
      <c r="A668" t="s">
        <v>124</v>
      </c>
      <c r="B668" t="s">
        <v>120</v>
      </c>
      <c r="C668">
        <v>97</v>
      </c>
      <c r="D668">
        <v>2018</v>
      </c>
      <c r="E668">
        <v>0.585980845315244</v>
      </c>
    </row>
    <row r="669" spans="1:5">
      <c r="A669" t="s">
        <v>124</v>
      </c>
      <c r="B669" t="s">
        <v>120</v>
      </c>
      <c r="C669">
        <v>97</v>
      </c>
      <c r="D669">
        <v>2019</v>
      </c>
      <c r="E669">
        <v>0.694064542970077</v>
      </c>
    </row>
    <row r="670" spans="1:5">
      <c r="A670" t="s">
        <v>124</v>
      </c>
      <c r="B670" t="s">
        <v>120</v>
      </c>
      <c r="C670">
        <v>97</v>
      </c>
      <c r="D670">
        <v>2020</v>
      </c>
      <c r="E670">
        <v>0.776503451961771</v>
      </c>
    </row>
    <row r="671" spans="1:5">
      <c r="A671" t="s">
        <v>124</v>
      </c>
      <c r="B671" t="s">
        <v>120</v>
      </c>
      <c r="C671">
        <v>97</v>
      </c>
      <c r="D671">
        <v>2021</v>
      </c>
      <c r="E671">
        <v>0.371757628959924</v>
      </c>
    </row>
    <row r="672" spans="1:5">
      <c r="A672" s="61" t="s">
        <v>107</v>
      </c>
      <c r="B672" s="61" t="s">
        <v>96</v>
      </c>
      <c r="C672" s="61">
        <v>33</v>
      </c>
      <c r="D672" s="62">
        <v>2012</v>
      </c>
      <c r="E672">
        <v>0.377647036800717</v>
      </c>
    </row>
    <row r="673" spans="1:5">
      <c r="A673" s="61" t="s">
        <v>107</v>
      </c>
      <c r="B673" s="61" t="s">
        <v>96</v>
      </c>
      <c r="C673" s="61">
        <v>33</v>
      </c>
      <c r="D673" s="62">
        <v>2013</v>
      </c>
      <c r="E673">
        <v>0.40180266748355</v>
      </c>
    </row>
    <row r="674" spans="1:5">
      <c r="A674" s="61" t="s">
        <v>107</v>
      </c>
      <c r="B674" s="61" t="s">
        <v>96</v>
      </c>
      <c r="C674" s="61">
        <v>33</v>
      </c>
      <c r="D674" s="62">
        <v>2014</v>
      </c>
      <c r="E674">
        <v>0.48709276370252</v>
      </c>
    </row>
    <row r="675" spans="1:5">
      <c r="A675" s="61" t="s">
        <v>107</v>
      </c>
      <c r="B675" s="61" t="s">
        <v>96</v>
      </c>
      <c r="C675" s="61">
        <v>33</v>
      </c>
      <c r="D675" s="62">
        <v>2015</v>
      </c>
      <c r="E675">
        <v>0.523243756224762</v>
      </c>
    </row>
    <row r="676" spans="1:5">
      <c r="A676" s="61" t="s">
        <v>107</v>
      </c>
      <c r="B676" s="61" t="s">
        <v>96</v>
      </c>
      <c r="C676" s="61">
        <v>33</v>
      </c>
      <c r="D676" s="62">
        <v>2016</v>
      </c>
      <c r="E676">
        <v>0.537483936439131</v>
      </c>
    </row>
    <row r="677" spans="1:5">
      <c r="A677" s="61" t="s">
        <v>107</v>
      </c>
      <c r="B677" s="61" t="s">
        <v>96</v>
      </c>
      <c r="C677" s="61">
        <v>33</v>
      </c>
      <c r="D677" s="62">
        <v>2017</v>
      </c>
      <c r="E677">
        <v>0.592304528769567</v>
      </c>
    </row>
    <row r="678" spans="1:5">
      <c r="A678" s="61" t="s">
        <v>107</v>
      </c>
      <c r="B678" s="61" t="s">
        <v>96</v>
      </c>
      <c r="C678" s="61">
        <v>33</v>
      </c>
      <c r="D678" s="62">
        <v>2018</v>
      </c>
      <c r="E678">
        <v>0.589366164954216</v>
      </c>
    </row>
    <row r="679" spans="1:5">
      <c r="A679" s="61" t="s">
        <v>107</v>
      </c>
      <c r="B679" s="61" t="s">
        <v>96</v>
      </c>
      <c r="C679" s="61">
        <v>33</v>
      </c>
      <c r="D679" s="62">
        <v>2019</v>
      </c>
      <c r="E679">
        <v>0.640223373780603</v>
      </c>
    </row>
    <row r="680" spans="1:5">
      <c r="A680" s="61" t="s">
        <v>107</v>
      </c>
      <c r="B680" s="61" t="s">
        <v>96</v>
      </c>
      <c r="C680" s="61">
        <v>33</v>
      </c>
      <c r="D680" s="62">
        <v>2020</v>
      </c>
      <c r="E680">
        <v>0.710177717254543</v>
      </c>
    </row>
    <row r="681" spans="1:5">
      <c r="A681" s="61" t="s">
        <v>107</v>
      </c>
      <c r="B681" s="63" t="s">
        <v>96</v>
      </c>
      <c r="C681" s="61">
        <v>33</v>
      </c>
      <c r="D681" s="62">
        <v>2021</v>
      </c>
      <c r="E681">
        <v>0.388041277024113</v>
      </c>
    </row>
    <row r="682" spans="1:5">
      <c r="A682" t="s">
        <v>111</v>
      </c>
      <c r="B682" t="s">
        <v>109</v>
      </c>
      <c r="C682">
        <v>88</v>
      </c>
      <c r="D682">
        <v>2012</v>
      </c>
      <c r="E682">
        <v>0.17714586363161</v>
      </c>
    </row>
    <row r="683" spans="1:5">
      <c r="A683" t="s">
        <v>111</v>
      </c>
      <c r="B683" t="s">
        <v>109</v>
      </c>
      <c r="C683">
        <v>88</v>
      </c>
      <c r="D683">
        <v>2013</v>
      </c>
      <c r="E683">
        <v>0.134958537453461</v>
      </c>
    </row>
    <row r="684" spans="1:5">
      <c r="A684" t="s">
        <v>111</v>
      </c>
      <c r="B684" t="s">
        <v>109</v>
      </c>
      <c r="C684">
        <v>88</v>
      </c>
      <c r="D684">
        <v>2014</v>
      </c>
      <c r="E684">
        <v>0.246657404986535</v>
      </c>
    </row>
    <row r="685" spans="1:5">
      <c r="A685" t="s">
        <v>111</v>
      </c>
      <c r="B685" t="s">
        <v>109</v>
      </c>
      <c r="C685">
        <v>88</v>
      </c>
      <c r="D685">
        <v>2015</v>
      </c>
      <c r="E685">
        <v>0.346280342354319</v>
      </c>
    </row>
    <row r="686" spans="1:5">
      <c r="A686" t="s">
        <v>111</v>
      </c>
      <c r="B686" t="s">
        <v>109</v>
      </c>
      <c r="C686">
        <v>88</v>
      </c>
      <c r="D686">
        <v>2016</v>
      </c>
      <c r="E686">
        <v>0.431646359914537</v>
      </c>
    </row>
    <row r="687" spans="1:5">
      <c r="A687" t="s">
        <v>111</v>
      </c>
      <c r="B687" t="s">
        <v>109</v>
      </c>
      <c r="C687">
        <v>88</v>
      </c>
      <c r="D687">
        <v>2017</v>
      </c>
      <c r="E687">
        <v>0.493323871842998</v>
      </c>
    </row>
    <row r="688" spans="1:5">
      <c r="A688" t="s">
        <v>111</v>
      </c>
      <c r="B688" t="s">
        <v>109</v>
      </c>
      <c r="C688">
        <v>88</v>
      </c>
      <c r="D688">
        <v>2018</v>
      </c>
      <c r="E688">
        <v>0.645475459097103</v>
      </c>
    </row>
    <row r="689" spans="1:5">
      <c r="A689" t="s">
        <v>111</v>
      </c>
      <c r="B689" t="s">
        <v>109</v>
      </c>
      <c r="C689">
        <v>88</v>
      </c>
      <c r="D689">
        <v>2019</v>
      </c>
      <c r="E689">
        <v>0.728392434912927</v>
      </c>
    </row>
    <row r="690" spans="1:5">
      <c r="A690" t="s">
        <v>111</v>
      </c>
      <c r="B690" t="s">
        <v>109</v>
      </c>
      <c r="C690">
        <v>88</v>
      </c>
      <c r="D690">
        <v>2020</v>
      </c>
      <c r="E690">
        <v>0.799970328533166</v>
      </c>
    </row>
    <row r="691" spans="1:5">
      <c r="A691" t="s">
        <v>111</v>
      </c>
      <c r="B691" t="s">
        <v>109</v>
      </c>
      <c r="C691">
        <v>88</v>
      </c>
      <c r="D691">
        <v>2021</v>
      </c>
      <c r="E691">
        <v>0.658371914118451</v>
      </c>
    </row>
    <row r="692" spans="1:5">
      <c r="A692" s="56" t="s">
        <v>101</v>
      </c>
      <c r="B692" s="56" t="s">
        <v>96</v>
      </c>
      <c r="C692" s="56">
        <v>42</v>
      </c>
      <c r="D692" s="57">
        <v>2012</v>
      </c>
      <c r="E692">
        <v>0.251388630847379</v>
      </c>
    </row>
    <row r="693" spans="1:5">
      <c r="A693" s="64" t="s">
        <v>101</v>
      </c>
      <c r="B693" s="64" t="s">
        <v>96</v>
      </c>
      <c r="C693" s="64">
        <v>42</v>
      </c>
      <c r="D693" s="65">
        <v>2013</v>
      </c>
      <c r="E693">
        <v>0.206795573499006</v>
      </c>
    </row>
    <row r="694" spans="1:5">
      <c r="A694" s="64" t="s">
        <v>101</v>
      </c>
      <c r="B694" s="64" t="s">
        <v>96</v>
      </c>
      <c r="C694" s="64">
        <v>42</v>
      </c>
      <c r="D694" s="65">
        <v>2014</v>
      </c>
      <c r="E694">
        <v>0.201217361824168</v>
      </c>
    </row>
    <row r="695" spans="1:5">
      <c r="A695" s="64" t="s">
        <v>101</v>
      </c>
      <c r="B695" s="64" t="s">
        <v>96</v>
      </c>
      <c r="C695" s="64">
        <v>42</v>
      </c>
      <c r="D695" s="65">
        <v>2015</v>
      </c>
      <c r="E695">
        <v>0.222018659306701</v>
      </c>
    </row>
    <row r="696" spans="1:5">
      <c r="A696" s="64" t="s">
        <v>101</v>
      </c>
      <c r="B696" s="64" t="s">
        <v>96</v>
      </c>
      <c r="C696" s="64">
        <v>42</v>
      </c>
      <c r="D696" s="65">
        <v>2016</v>
      </c>
      <c r="E696">
        <v>0.206288617487495</v>
      </c>
    </row>
    <row r="697" spans="1:5">
      <c r="A697" s="64" t="s">
        <v>101</v>
      </c>
      <c r="B697" s="64" t="s">
        <v>96</v>
      </c>
      <c r="C697" s="64">
        <v>42</v>
      </c>
      <c r="D697" s="65">
        <v>2017</v>
      </c>
      <c r="E697">
        <v>0.498843803801262</v>
      </c>
    </row>
    <row r="698" spans="1:5">
      <c r="A698" s="64" t="s">
        <v>101</v>
      </c>
      <c r="B698" s="64" t="s">
        <v>96</v>
      </c>
      <c r="C698" s="64">
        <v>42</v>
      </c>
      <c r="D698" s="65">
        <v>2018</v>
      </c>
      <c r="E698">
        <v>0.721054716427444</v>
      </c>
    </row>
    <row r="699" spans="1:5">
      <c r="A699" s="66" t="s">
        <v>101</v>
      </c>
      <c r="B699" s="64" t="s">
        <v>96</v>
      </c>
      <c r="C699" s="66">
        <v>42</v>
      </c>
      <c r="D699" s="65">
        <v>2019</v>
      </c>
      <c r="E699">
        <v>0.400382029173368</v>
      </c>
    </row>
    <row r="700" spans="1:5">
      <c r="A700" s="64" t="s">
        <v>101</v>
      </c>
      <c r="B700" s="64" t="s">
        <v>96</v>
      </c>
      <c r="C700" s="64">
        <v>42</v>
      </c>
      <c r="D700" s="65">
        <v>2020</v>
      </c>
      <c r="E700">
        <v>0.417318189841599</v>
      </c>
    </row>
    <row r="701" spans="1:5">
      <c r="A701" s="64" t="s">
        <v>101</v>
      </c>
      <c r="B701" s="67" t="s">
        <v>96</v>
      </c>
      <c r="C701" s="64">
        <v>42</v>
      </c>
      <c r="D701" s="65">
        <v>2021</v>
      </c>
      <c r="E701">
        <v>0.0929780628674707</v>
      </c>
    </row>
    <row r="702" spans="1:5">
      <c r="A702" t="s">
        <v>42</v>
      </c>
      <c r="B702" t="s">
        <v>31</v>
      </c>
      <c r="C702">
        <v>73</v>
      </c>
      <c r="D702">
        <v>2012</v>
      </c>
      <c r="E702">
        <v>0.118565591108406</v>
      </c>
    </row>
    <row r="703" spans="1:5">
      <c r="A703" t="s">
        <v>42</v>
      </c>
      <c r="B703" t="s">
        <v>31</v>
      </c>
      <c r="C703">
        <v>73</v>
      </c>
      <c r="D703">
        <v>2013</v>
      </c>
      <c r="E703">
        <v>0.219222323967676</v>
      </c>
    </row>
    <row r="704" spans="1:5">
      <c r="A704" t="s">
        <v>42</v>
      </c>
      <c r="B704" t="s">
        <v>31</v>
      </c>
      <c r="C704">
        <v>73</v>
      </c>
      <c r="D704">
        <v>2014</v>
      </c>
      <c r="E704">
        <v>0.246504975851722</v>
      </c>
    </row>
    <row r="705" spans="1:5">
      <c r="A705" t="s">
        <v>42</v>
      </c>
      <c r="B705" t="s">
        <v>31</v>
      </c>
      <c r="C705">
        <v>73</v>
      </c>
      <c r="D705">
        <v>2015</v>
      </c>
      <c r="E705">
        <v>0.431023619319822</v>
      </c>
    </row>
    <row r="706" spans="1:5">
      <c r="A706" t="s">
        <v>42</v>
      </c>
      <c r="B706" t="s">
        <v>31</v>
      </c>
      <c r="C706">
        <v>73</v>
      </c>
      <c r="D706">
        <v>2016</v>
      </c>
      <c r="E706">
        <v>0.385047513977795</v>
      </c>
    </row>
    <row r="707" spans="1:5">
      <c r="A707" t="s">
        <v>42</v>
      </c>
      <c r="B707" t="s">
        <v>31</v>
      </c>
      <c r="C707">
        <v>73</v>
      </c>
      <c r="D707">
        <v>2017</v>
      </c>
      <c r="E707">
        <v>0.422393834718821</v>
      </c>
    </row>
    <row r="708" spans="1:5">
      <c r="A708" t="s">
        <v>42</v>
      </c>
      <c r="B708" t="s">
        <v>31</v>
      </c>
      <c r="C708">
        <v>73</v>
      </c>
      <c r="D708">
        <v>2018</v>
      </c>
      <c r="E708">
        <v>0.526266566435766</v>
      </c>
    </row>
    <row r="709" spans="1:5">
      <c r="A709" t="s">
        <v>42</v>
      </c>
      <c r="B709" t="s">
        <v>31</v>
      </c>
      <c r="C709">
        <v>73</v>
      </c>
      <c r="D709">
        <v>2019</v>
      </c>
      <c r="E709">
        <v>0.619141629184847</v>
      </c>
    </row>
    <row r="710" spans="1:5">
      <c r="A710" t="s">
        <v>42</v>
      </c>
      <c r="B710" t="s">
        <v>31</v>
      </c>
      <c r="C710">
        <v>73</v>
      </c>
      <c r="D710">
        <v>2020</v>
      </c>
      <c r="E710">
        <v>0.763126604953474</v>
      </c>
    </row>
    <row r="711" spans="1:5">
      <c r="A711" t="s">
        <v>42</v>
      </c>
      <c r="B711" t="s">
        <v>31</v>
      </c>
      <c r="C711">
        <v>73</v>
      </c>
      <c r="D711">
        <v>2021</v>
      </c>
      <c r="E711">
        <v>0.846947971410653</v>
      </c>
    </row>
    <row r="712" spans="1:5">
      <c r="A712" s="68" t="s">
        <v>60</v>
      </c>
      <c r="B712" s="68" t="s">
        <v>58</v>
      </c>
      <c r="C712" s="68">
        <v>26</v>
      </c>
      <c r="D712" s="69">
        <v>2012</v>
      </c>
      <c r="E712">
        <v>0.14451113259762</v>
      </c>
    </row>
    <row r="713" spans="1:5">
      <c r="A713" s="68" t="s">
        <v>60</v>
      </c>
      <c r="B713" s="68" t="s">
        <v>58</v>
      </c>
      <c r="C713" s="68">
        <v>26</v>
      </c>
      <c r="D713" s="69">
        <v>2013</v>
      </c>
      <c r="E713">
        <v>0.195064813379029</v>
      </c>
    </row>
    <row r="714" spans="1:5">
      <c r="A714" s="68" t="s">
        <v>60</v>
      </c>
      <c r="B714" s="68" t="s">
        <v>58</v>
      </c>
      <c r="C714" s="68">
        <v>26</v>
      </c>
      <c r="D714" s="69">
        <v>2014</v>
      </c>
      <c r="E714">
        <v>0.298674937325581</v>
      </c>
    </row>
    <row r="715" spans="1:5">
      <c r="A715" s="68" t="s">
        <v>60</v>
      </c>
      <c r="B715" s="68" t="s">
        <v>58</v>
      </c>
      <c r="C715" s="68">
        <v>26</v>
      </c>
      <c r="D715" s="69">
        <v>2015</v>
      </c>
      <c r="E715">
        <v>0.327622642328798</v>
      </c>
    </row>
    <row r="716" spans="1:5">
      <c r="A716" s="68" t="s">
        <v>60</v>
      </c>
      <c r="B716" s="68" t="s">
        <v>58</v>
      </c>
      <c r="C716" s="68">
        <v>26</v>
      </c>
      <c r="D716" s="69">
        <v>2016</v>
      </c>
      <c r="E716">
        <v>0.405934533657683</v>
      </c>
    </row>
    <row r="717" spans="1:5">
      <c r="A717" s="68" t="s">
        <v>60</v>
      </c>
      <c r="B717" s="68" t="s">
        <v>58</v>
      </c>
      <c r="C717" s="68">
        <v>26</v>
      </c>
      <c r="D717" s="69">
        <v>2017</v>
      </c>
      <c r="E717">
        <v>0.54818593768337</v>
      </c>
    </row>
    <row r="718" spans="1:5">
      <c r="A718" s="68" t="s">
        <v>60</v>
      </c>
      <c r="B718" s="68" t="s">
        <v>58</v>
      </c>
      <c r="C718" s="68">
        <v>26</v>
      </c>
      <c r="D718" s="69">
        <v>2018</v>
      </c>
      <c r="E718">
        <v>0.642024609766173</v>
      </c>
    </row>
    <row r="719" spans="1:5">
      <c r="A719" s="68" t="s">
        <v>60</v>
      </c>
      <c r="B719" s="68" t="s">
        <v>58</v>
      </c>
      <c r="C719" s="68">
        <v>26</v>
      </c>
      <c r="D719" s="69">
        <v>2019</v>
      </c>
      <c r="E719">
        <v>0.700504034577649</v>
      </c>
    </row>
    <row r="720" spans="1:5">
      <c r="A720" s="68" t="s">
        <v>60</v>
      </c>
      <c r="B720" s="68" t="s">
        <v>58</v>
      </c>
      <c r="C720" s="68">
        <v>26</v>
      </c>
      <c r="D720" s="69">
        <v>2020</v>
      </c>
      <c r="E720">
        <v>0.769255220337256</v>
      </c>
    </row>
    <row r="721" spans="1:5">
      <c r="A721" s="24" t="s">
        <v>60</v>
      </c>
      <c r="B721" s="25" t="s">
        <v>58</v>
      </c>
      <c r="C721" s="24">
        <v>26</v>
      </c>
      <c r="D721" s="26">
        <v>2021</v>
      </c>
      <c r="E721">
        <v>0.859616681628069</v>
      </c>
    </row>
    <row r="722" spans="1:5">
      <c r="A722" s="24" t="s">
        <v>25</v>
      </c>
      <c r="B722" s="70" t="s">
        <v>26</v>
      </c>
      <c r="C722" s="24">
        <v>60</v>
      </c>
      <c r="D722" s="33">
        <v>2012</v>
      </c>
      <c r="E722">
        <v>0.22840853863699</v>
      </c>
    </row>
    <row r="723" spans="1:5">
      <c r="A723" s="24" t="s">
        <v>25</v>
      </c>
      <c r="B723" s="70" t="s">
        <v>26</v>
      </c>
      <c r="C723" s="24">
        <v>60</v>
      </c>
      <c r="D723" s="33">
        <v>2013</v>
      </c>
      <c r="E723">
        <v>0.324875631842595</v>
      </c>
    </row>
    <row r="724" spans="1:5">
      <c r="A724" s="24" t="s">
        <v>25</v>
      </c>
      <c r="B724" s="70" t="s">
        <v>26</v>
      </c>
      <c r="C724" s="24">
        <v>60</v>
      </c>
      <c r="D724" s="33">
        <v>2014</v>
      </c>
      <c r="E724">
        <v>0.428263390460569</v>
      </c>
    </row>
    <row r="725" spans="1:5">
      <c r="A725" s="24" t="s">
        <v>25</v>
      </c>
      <c r="B725" s="70" t="s">
        <v>26</v>
      </c>
      <c r="C725" s="24">
        <v>60</v>
      </c>
      <c r="D725" s="33">
        <v>2015</v>
      </c>
      <c r="E725">
        <v>0.467086639829799</v>
      </c>
    </row>
    <row r="726" spans="1:5">
      <c r="A726" s="24" t="s">
        <v>25</v>
      </c>
      <c r="B726" s="70" t="s">
        <v>26</v>
      </c>
      <c r="C726" s="24">
        <v>60</v>
      </c>
      <c r="D726" s="33">
        <v>2016</v>
      </c>
      <c r="E726">
        <v>0.385836316540944</v>
      </c>
    </row>
    <row r="727" spans="1:5">
      <c r="A727" s="24" t="s">
        <v>25</v>
      </c>
      <c r="B727" s="70" t="s">
        <v>26</v>
      </c>
      <c r="C727" s="24">
        <v>60</v>
      </c>
      <c r="D727" s="33">
        <v>2017</v>
      </c>
      <c r="E727">
        <v>0.405986991147654</v>
      </c>
    </row>
    <row r="728" spans="1:5">
      <c r="A728" s="24" t="s">
        <v>25</v>
      </c>
      <c r="B728" s="70" t="s">
        <v>26</v>
      </c>
      <c r="C728" s="24">
        <v>60</v>
      </c>
      <c r="D728" s="33">
        <v>2018</v>
      </c>
      <c r="E728">
        <v>0.437690564909945</v>
      </c>
    </row>
    <row r="729" spans="1:5">
      <c r="A729" s="24" t="s">
        <v>25</v>
      </c>
      <c r="B729" s="70" t="s">
        <v>26</v>
      </c>
      <c r="C729" s="24">
        <v>60</v>
      </c>
      <c r="D729" s="33">
        <v>2019</v>
      </c>
      <c r="E729">
        <v>0.48833866726281</v>
      </c>
    </row>
    <row r="730" spans="1:5">
      <c r="A730" s="24" t="s">
        <v>25</v>
      </c>
      <c r="B730" s="70" t="s">
        <v>26</v>
      </c>
      <c r="C730" s="24">
        <v>60</v>
      </c>
      <c r="D730" s="33">
        <v>2020</v>
      </c>
      <c r="E730">
        <v>0.554499450667965</v>
      </c>
    </row>
    <row r="731" spans="1:5">
      <c r="A731" s="24" t="s">
        <v>25</v>
      </c>
      <c r="B731" s="70" t="s">
        <v>26</v>
      </c>
      <c r="C731" s="24">
        <v>60</v>
      </c>
      <c r="D731" s="33">
        <v>2021</v>
      </c>
      <c r="E731">
        <v>0.61297506157248</v>
      </c>
    </row>
    <row r="732" spans="1:5">
      <c r="A732" s="24" t="s">
        <v>30</v>
      </c>
      <c r="B732" s="70" t="s">
        <v>31</v>
      </c>
      <c r="C732" s="24">
        <v>16</v>
      </c>
      <c r="D732" s="36">
        <v>2012</v>
      </c>
      <c r="E732">
        <v>0.324596815712708</v>
      </c>
    </row>
    <row r="733" spans="1:5">
      <c r="A733" s="24" t="s">
        <v>30</v>
      </c>
      <c r="B733" s="70" t="s">
        <v>31</v>
      </c>
      <c r="C733" s="24">
        <v>16</v>
      </c>
      <c r="D733" s="36">
        <v>2013</v>
      </c>
      <c r="E733">
        <v>0.372954950206756</v>
      </c>
    </row>
    <row r="734" spans="1:5">
      <c r="A734" s="24" t="s">
        <v>30</v>
      </c>
      <c r="B734" s="70" t="s">
        <v>31</v>
      </c>
      <c r="C734" s="24">
        <v>16</v>
      </c>
      <c r="D734" s="36">
        <v>2014</v>
      </c>
      <c r="E734">
        <v>0.431154181078993</v>
      </c>
    </row>
    <row r="735" spans="1:5">
      <c r="A735" s="24" t="s">
        <v>30</v>
      </c>
      <c r="B735" s="70" t="s">
        <v>31</v>
      </c>
      <c r="C735" s="24">
        <v>16</v>
      </c>
      <c r="D735" s="36">
        <v>2015</v>
      </c>
      <c r="E735">
        <v>0.402131508037916</v>
      </c>
    </row>
    <row r="736" spans="1:5">
      <c r="A736" s="24" t="s">
        <v>30</v>
      </c>
      <c r="B736" s="70" t="s">
        <v>31</v>
      </c>
      <c r="C736" s="24">
        <v>16</v>
      </c>
      <c r="D736" s="36">
        <v>2016</v>
      </c>
      <c r="E736">
        <v>0.2568893914273</v>
      </c>
    </row>
    <row r="737" spans="1:5">
      <c r="A737" s="24" t="s">
        <v>30</v>
      </c>
      <c r="B737" s="70" t="s">
        <v>31</v>
      </c>
      <c r="C737" s="24">
        <v>16</v>
      </c>
      <c r="D737" s="36">
        <v>2017</v>
      </c>
      <c r="E737">
        <v>0.300275021681949</v>
      </c>
    </row>
    <row r="738" spans="1:5">
      <c r="A738" s="24" t="s">
        <v>30</v>
      </c>
      <c r="B738" s="70" t="s">
        <v>31</v>
      </c>
      <c r="C738" s="24">
        <v>16</v>
      </c>
      <c r="D738" s="36">
        <v>2018</v>
      </c>
      <c r="E738">
        <v>0.345859307368178</v>
      </c>
    </row>
    <row r="739" spans="1:5">
      <c r="A739" s="24" t="s">
        <v>30</v>
      </c>
      <c r="B739" s="70" t="s">
        <v>31</v>
      </c>
      <c r="C739" s="24">
        <v>16</v>
      </c>
      <c r="D739" s="36">
        <v>2019</v>
      </c>
      <c r="E739">
        <v>0.375485995713521</v>
      </c>
    </row>
    <row r="740" spans="1:5">
      <c r="A740" s="24" t="s">
        <v>30</v>
      </c>
      <c r="B740" s="70" t="s">
        <v>31</v>
      </c>
      <c r="C740" s="24">
        <v>16</v>
      </c>
      <c r="D740" s="36">
        <v>2020</v>
      </c>
      <c r="E740">
        <v>0.430671884789142</v>
      </c>
    </row>
    <row r="741" spans="1:5">
      <c r="A741" s="24" t="s">
        <v>30</v>
      </c>
      <c r="B741" s="70" t="s">
        <v>31</v>
      </c>
      <c r="C741" s="24">
        <v>16</v>
      </c>
      <c r="D741" s="36">
        <v>2021</v>
      </c>
      <c r="E741">
        <v>0.485857780081202</v>
      </c>
    </row>
    <row r="742" spans="1:5">
      <c r="A742" t="s">
        <v>45</v>
      </c>
      <c r="B742" t="s">
        <v>44</v>
      </c>
      <c r="C742">
        <v>22</v>
      </c>
      <c r="D742">
        <v>2012</v>
      </c>
      <c r="E742">
        <v>0.091228360029824</v>
      </c>
    </row>
    <row r="743" spans="1:5">
      <c r="A743" t="s">
        <v>45</v>
      </c>
      <c r="B743" t="s">
        <v>44</v>
      </c>
      <c r="C743">
        <v>22</v>
      </c>
      <c r="D743">
        <v>2013</v>
      </c>
      <c r="E743">
        <v>0.169096991913372</v>
      </c>
    </row>
    <row r="744" spans="1:5">
      <c r="A744" t="s">
        <v>45</v>
      </c>
      <c r="B744" t="s">
        <v>44</v>
      </c>
      <c r="C744">
        <v>22</v>
      </c>
      <c r="D744">
        <v>2014</v>
      </c>
      <c r="E744">
        <v>0.265395140759751</v>
      </c>
    </row>
    <row r="745" spans="1:5">
      <c r="A745" t="s">
        <v>45</v>
      </c>
      <c r="B745" t="s">
        <v>44</v>
      </c>
      <c r="C745">
        <v>22</v>
      </c>
      <c r="D745">
        <v>2015</v>
      </c>
      <c r="E745">
        <v>0.300963678056738</v>
      </c>
    </row>
    <row r="746" spans="1:5">
      <c r="A746" t="s">
        <v>45</v>
      </c>
      <c r="B746" t="s">
        <v>44</v>
      </c>
      <c r="C746">
        <v>22</v>
      </c>
      <c r="D746">
        <v>2016</v>
      </c>
      <c r="E746">
        <v>0.240854581781769</v>
      </c>
    </row>
    <row r="747" spans="1:5">
      <c r="A747" t="s">
        <v>45</v>
      </c>
      <c r="B747" t="s">
        <v>44</v>
      </c>
      <c r="C747">
        <v>22</v>
      </c>
      <c r="D747">
        <v>2017</v>
      </c>
      <c r="E747">
        <v>0.24982418963737</v>
      </c>
    </row>
    <row r="748" spans="1:5">
      <c r="A748" t="s">
        <v>45</v>
      </c>
      <c r="B748" t="s">
        <v>44</v>
      </c>
      <c r="C748">
        <v>22</v>
      </c>
      <c r="D748">
        <v>2018</v>
      </c>
      <c r="E748">
        <v>0.358424016314584</v>
      </c>
    </row>
    <row r="749" spans="1:5">
      <c r="A749" t="s">
        <v>45</v>
      </c>
      <c r="B749" t="s">
        <v>44</v>
      </c>
      <c r="C749">
        <v>22</v>
      </c>
      <c r="D749">
        <v>2019</v>
      </c>
      <c r="E749">
        <v>0.352108554773164</v>
      </c>
    </row>
    <row r="750" spans="1:5">
      <c r="A750" t="s">
        <v>45</v>
      </c>
      <c r="B750" t="s">
        <v>44</v>
      </c>
      <c r="C750">
        <v>22</v>
      </c>
      <c r="D750">
        <v>2020</v>
      </c>
      <c r="E750">
        <v>0.427551999389194</v>
      </c>
    </row>
    <row r="751" spans="1:5">
      <c r="A751" t="s">
        <v>45</v>
      </c>
      <c r="B751" t="s">
        <v>44</v>
      </c>
      <c r="C751">
        <v>22</v>
      </c>
      <c r="D751">
        <v>2021</v>
      </c>
      <c r="E751">
        <v>0.502995444005224</v>
      </c>
    </row>
    <row r="752" spans="1:5">
      <c r="A752" s="56" t="s">
        <v>104</v>
      </c>
      <c r="B752" s="56" t="s">
        <v>96</v>
      </c>
      <c r="C752" s="56">
        <v>40</v>
      </c>
      <c r="D752" s="57">
        <v>2012</v>
      </c>
      <c r="E752">
        <v>0.105316354182141</v>
      </c>
    </row>
    <row r="753" spans="1:5">
      <c r="A753" s="64" t="s">
        <v>104</v>
      </c>
      <c r="B753" s="64" t="s">
        <v>96</v>
      </c>
      <c r="C753" s="64">
        <v>40</v>
      </c>
      <c r="D753" s="65">
        <v>2013</v>
      </c>
      <c r="E753">
        <v>0.132901562034679</v>
      </c>
    </row>
    <row r="754" spans="1:5">
      <c r="A754" s="64" t="s">
        <v>104</v>
      </c>
      <c r="B754" s="64" t="s">
        <v>96</v>
      </c>
      <c r="C754" s="64">
        <v>40</v>
      </c>
      <c r="D754" s="65">
        <v>2014</v>
      </c>
      <c r="E754">
        <v>0.240917834110805</v>
      </c>
    </row>
    <row r="755" spans="1:5">
      <c r="A755" s="64" t="s">
        <v>104</v>
      </c>
      <c r="B755" s="64" t="s">
        <v>96</v>
      </c>
      <c r="C755" s="64">
        <v>40</v>
      </c>
      <c r="D755" s="65">
        <v>2015</v>
      </c>
      <c r="E755">
        <v>0.256095920162174</v>
      </c>
    </row>
    <row r="756" spans="1:5">
      <c r="A756" s="64" t="s">
        <v>104</v>
      </c>
      <c r="B756" s="64" t="s">
        <v>96</v>
      </c>
      <c r="C756" s="64">
        <v>40</v>
      </c>
      <c r="D756" s="65">
        <v>2016</v>
      </c>
      <c r="E756">
        <v>0.33091395620775</v>
      </c>
    </row>
    <row r="757" spans="1:5">
      <c r="A757" s="64" t="s">
        <v>104</v>
      </c>
      <c r="B757" s="64" t="s">
        <v>96</v>
      </c>
      <c r="C757" s="64">
        <v>40</v>
      </c>
      <c r="D757" s="65">
        <v>2017</v>
      </c>
      <c r="E757">
        <v>0.493716558476708</v>
      </c>
    </row>
    <row r="758" spans="1:5">
      <c r="A758" s="64" t="s">
        <v>104</v>
      </c>
      <c r="B758" s="64" t="s">
        <v>96</v>
      </c>
      <c r="C758" s="64">
        <v>40</v>
      </c>
      <c r="D758" s="65">
        <v>2018</v>
      </c>
      <c r="E758">
        <v>0.630273136617905</v>
      </c>
    </row>
    <row r="759" spans="1:5">
      <c r="A759" s="64" t="s">
        <v>104</v>
      </c>
      <c r="B759" s="64" t="s">
        <v>96</v>
      </c>
      <c r="C759" s="64">
        <v>40</v>
      </c>
      <c r="D759" s="65">
        <v>2019</v>
      </c>
      <c r="E759">
        <v>0.635665170776362</v>
      </c>
    </row>
    <row r="760" spans="1:5">
      <c r="A760" s="64" t="s">
        <v>104</v>
      </c>
      <c r="B760" s="64" t="s">
        <v>96</v>
      </c>
      <c r="C760" s="64">
        <v>40</v>
      </c>
      <c r="D760" s="65">
        <v>2020</v>
      </c>
      <c r="E760">
        <v>0.695677162586721</v>
      </c>
    </row>
    <row r="761" spans="1:5">
      <c r="A761" s="24" t="s">
        <v>104</v>
      </c>
      <c r="B761" s="25" t="s">
        <v>96</v>
      </c>
      <c r="C761" s="24">
        <v>40</v>
      </c>
      <c r="D761" s="26">
        <v>2021</v>
      </c>
      <c r="E761">
        <v>0.260118812604658</v>
      </c>
    </row>
    <row r="762" spans="1:5">
      <c r="A762" t="s">
        <v>54</v>
      </c>
      <c r="B762" t="s">
        <v>44</v>
      </c>
      <c r="C762">
        <v>24</v>
      </c>
      <c r="D762">
        <v>2012</v>
      </c>
      <c r="E762">
        <v>0.0829008858051305</v>
      </c>
    </row>
    <row r="763" spans="1:5">
      <c r="A763" t="s">
        <v>54</v>
      </c>
      <c r="B763" t="s">
        <v>44</v>
      </c>
      <c r="C763">
        <v>24</v>
      </c>
      <c r="D763">
        <v>2013</v>
      </c>
      <c r="E763">
        <v>0.193765485614842</v>
      </c>
    </row>
    <row r="764" spans="1:5">
      <c r="A764" t="s">
        <v>54</v>
      </c>
      <c r="B764" t="s">
        <v>44</v>
      </c>
      <c r="C764">
        <v>24</v>
      </c>
      <c r="D764">
        <v>2014</v>
      </c>
      <c r="E764">
        <v>0.377682070684257</v>
      </c>
    </row>
    <row r="765" spans="1:5">
      <c r="A765" t="s">
        <v>54</v>
      </c>
      <c r="B765" t="s">
        <v>44</v>
      </c>
      <c r="C765">
        <v>24</v>
      </c>
      <c r="D765">
        <v>2015</v>
      </c>
      <c r="E765">
        <v>0.428196908474021</v>
      </c>
    </row>
    <row r="766" spans="1:5">
      <c r="A766" t="s">
        <v>54</v>
      </c>
      <c r="B766" t="s">
        <v>44</v>
      </c>
      <c r="C766">
        <v>24</v>
      </c>
      <c r="D766">
        <v>2016</v>
      </c>
      <c r="E766">
        <v>0.460920983514876</v>
      </c>
    </row>
    <row r="767" spans="1:5">
      <c r="A767" t="s">
        <v>54</v>
      </c>
      <c r="B767" t="s">
        <v>44</v>
      </c>
      <c r="C767">
        <v>24</v>
      </c>
      <c r="D767">
        <v>2017</v>
      </c>
      <c r="E767">
        <v>0.503893679100982</v>
      </c>
    </row>
    <row r="768" spans="1:5">
      <c r="A768" t="s">
        <v>54</v>
      </c>
      <c r="B768" t="s">
        <v>44</v>
      </c>
      <c r="C768">
        <v>24</v>
      </c>
      <c r="D768">
        <v>2018</v>
      </c>
      <c r="E768">
        <v>0.545906090312105</v>
      </c>
    </row>
    <row r="769" spans="1:5">
      <c r="A769" t="s">
        <v>54</v>
      </c>
      <c r="B769" t="s">
        <v>44</v>
      </c>
      <c r="C769">
        <v>24</v>
      </c>
      <c r="D769">
        <v>2019</v>
      </c>
      <c r="E769">
        <v>0.645163775962392</v>
      </c>
    </row>
    <row r="770" spans="1:5">
      <c r="A770" t="s">
        <v>54</v>
      </c>
      <c r="B770" t="s">
        <v>44</v>
      </c>
      <c r="C770">
        <v>24</v>
      </c>
      <c r="D770">
        <v>2020</v>
      </c>
      <c r="E770">
        <v>0.765774780983225</v>
      </c>
    </row>
    <row r="771" spans="1:5">
      <c r="A771" t="s">
        <v>54</v>
      </c>
      <c r="B771" t="s">
        <v>44</v>
      </c>
      <c r="C771">
        <v>24</v>
      </c>
      <c r="D771">
        <v>2021</v>
      </c>
      <c r="E771">
        <v>0.914019777240001</v>
      </c>
    </row>
    <row r="772" spans="1:5">
      <c r="A772" t="s">
        <v>76</v>
      </c>
      <c r="B772" t="s">
        <v>70</v>
      </c>
      <c r="C772">
        <v>51</v>
      </c>
      <c r="D772">
        <v>2012</v>
      </c>
      <c r="E772">
        <v>0.173978295488422</v>
      </c>
    </row>
    <row r="773" spans="1:5">
      <c r="A773" t="s">
        <v>76</v>
      </c>
      <c r="B773" t="s">
        <v>70</v>
      </c>
      <c r="C773">
        <v>51</v>
      </c>
      <c r="D773">
        <v>2013</v>
      </c>
      <c r="E773">
        <v>0.220130248406672</v>
      </c>
    </row>
    <row r="774" spans="1:5">
      <c r="A774" t="s">
        <v>76</v>
      </c>
      <c r="B774" t="s">
        <v>70</v>
      </c>
      <c r="C774">
        <v>51</v>
      </c>
      <c r="D774">
        <v>2014</v>
      </c>
      <c r="E774">
        <v>0.452741207293669</v>
      </c>
    </row>
    <row r="775" spans="1:5">
      <c r="A775" t="s">
        <v>76</v>
      </c>
      <c r="B775" t="s">
        <v>70</v>
      </c>
      <c r="C775">
        <v>51</v>
      </c>
      <c r="D775">
        <v>2015</v>
      </c>
      <c r="E775">
        <v>0.410249105980748</v>
      </c>
    </row>
    <row r="776" spans="1:5">
      <c r="A776" t="s">
        <v>76</v>
      </c>
      <c r="B776" t="s">
        <v>70</v>
      </c>
      <c r="C776">
        <v>51</v>
      </c>
      <c r="D776">
        <v>2016</v>
      </c>
      <c r="E776">
        <v>0.425986838288475</v>
      </c>
    </row>
    <row r="777" spans="1:5">
      <c r="A777" t="s">
        <v>76</v>
      </c>
      <c r="B777" t="s">
        <v>70</v>
      </c>
      <c r="C777">
        <v>51</v>
      </c>
      <c r="D777">
        <v>2017</v>
      </c>
      <c r="E777">
        <v>0.619239347471419</v>
      </c>
    </row>
    <row r="778" spans="1:5">
      <c r="A778" t="s">
        <v>76</v>
      </c>
      <c r="B778" t="s">
        <v>70</v>
      </c>
      <c r="C778">
        <v>51</v>
      </c>
      <c r="D778">
        <v>2018</v>
      </c>
      <c r="E778">
        <v>0.712352737808496</v>
      </c>
    </row>
    <row r="779" spans="1:5">
      <c r="A779" t="s">
        <v>76</v>
      </c>
      <c r="B779" t="s">
        <v>70</v>
      </c>
      <c r="C779">
        <v>51</v>
      </c>
      <c r="D779">
        <v>2019</v>
      </c>
      <c r="E779">
        <v>0.768619119150094</v>
      </c>
    </row>
    <row r="780" spans="1:5">
      <c r="A780" t="s">
        <v>76</v>
      </c>
      <c r="B780" t="s">
        <v>70</v>
      </c>
      <c r="C780">
        <v>51</v>
      </c>
      <c r="D780">
        <v>2020</v>
      </c>
      <c r="E780">
        <v>0.779541809419496</v>
      </c>
    </row>
    <row r="781" spans="1:5">
      <c r="A781" t="s">
        <v>76</v>
      </c>
      <c r="B781" t="s">
        <v>70</v>
      </c>
      <c r="C781">
        <v>51</v>
      </c>
      <c r="D781">
        <v>2021</v>
      </c>
      <c r="E781">
        <v>0.735608524630859</v>
      </c>
    </row>
    <row r="782" spans="1:5">
      <c r="A782" t="s">
        <v>55</v>
      </c>
      <c r="B782" t="s">
        <v>44</v>
      </c>
      <c r="C782">
        <v>25</v>
      </c>
      <c r="D782">
        <v>2012</v>
      </c>
      <c r="E782">
        <v>0.187633802181093</v>
      </c>
    </row>
    <row r="783" spans="1:5">
      <c r="A783" t="s">
        <v>55</v>
      </c>
      <c r="B783" t="s">
        <v>44</v>
      </c>
      <c r="C783">
        <v>25</v>
      </c>
      <c r="D783">
        <v>2013</v>
      </c>
      <c r="E783">
        <v>0.286456479797714</v>
      </c>
    </row>
    <row r="784" spans="1:5">
      <c r="A784" t="s">
        <v>55</v>
      </c>
      <c r="B784" t="s">
        <v>44</v>
      </c>
      <c r="C784">
        <v>25</v>
      </c>
      <c r="D784">
        <v>2014</v>
      </c>
      <c r="E784">
        <v>0.386660618113356</v>
      </c>
    </row>
    <row r="785" spans="1:5">
      <c r="A785" t="s">
        <v>55</v>
      </c>
      <c r="B785" t="s">
        <v>44</v>
      </c>
      <c r="C785">
        <v>25</v>
      </c>
      <c r="D785">
        <v>2015</v>
      </c>
      <c r="E785">
        <v>0.445867851966134</v>
      </c>
    </row>
    <row r="786" spans="1:5">
      <c r="A786" t="s">
        <v>55</v>
      </c>
      <c r="B786" t="s">
        <v>44</v>
      </c>
      <c r="C786">
        <v>25</v>
      </c>
      <c r="D786">
        <v>2016</v>
      </c>
      <c r="E786">
        <v>0.471191641538197</v>
      </c>
    </row>
    <row r="787" spans="1:5">
      <c r="A787" t="s">
        <v>55</v>
      </c>
      <c r="B787" t="s">
        <v>44</v>
      </c>
      <c r="C787">
        <v>25</v>
      </c>
      <c r="D787">
        <v>2017</v>
      </c>
      <c r="E787">
        <v>0.563616403549391</v>
      </c>
    </row>
    <row r="788" spans="1:5">
      <c r="A788" t="s">
        <v>55</v>
      </c>
      <c r="B788" t="s">
        <v>44</v>
      </c>
      <c r="C788">
        <v>25</v>
      </c>
      <c r="D788">
        <v>2018</v>
      </c>
      <c r="E788">
        <v>0.600275271308761</v>
      </c>
    </row>
    <row r="789" spans="1:5">
      <c r="A789" t="s">
        <v>55</v>
      </c>
      <c r="B789" t="s">
        <v>44</v>
      </c>
      <c r="C789">
        <v>25</v>
      </c>
      <c r="D789">
        <v>2019</v>
      </c>
      <c r="E789">
        <v>0.626430914190987</v>
      </c>
    </row>
    <row r="790" spans="1:5">
      <c r="A790" t="s">
        <v>55</v>
      </c>
      <c r="B790" t="s">
        <v>44</v>
      </c>
      <c r="C790">
        <v>25</v>
      </c>
      <c r="D790">
        <v>2020</v>
      </c>
      <c r="E790">
        <v>0.686598944855298</v>
      </c>
    </row>
    <row r="791" spans="1:5">
      <c r="A791" t="s">
        <v>55</v>
      </c>
      <c r="B791" t="s">
        <v>44</v>
      </c>
      <c r="C791">
        <v>25</v>
      </c>
      <c r="D791">
        <v>2021</v>
      </c>
      <c r="E791">
        <v>0.851972955297704</v>
      </c>
    </row>
    <row r="792" spans="1:5">
      <c r="A792" t="s">
        <v>88</v>
      </c>
      <c r="B792" t="s">
        <v>84</v>
      </c>
      <c r="C792">
        <v>78</v>
      </c>
      <c r="D792">
        <v>2012</v>
      </c>
      <c r="E792">
        <v>0.0747854891073333</v>
      </c>
    </row>
    <row r="793" spans="1:5">
      <c r="A793" t="s">
        <v>88</v>
      </c>
      <c r="B793" t="s">
        <v>84</v>
      </c>
      <c r="C793">
        <v>78</v>
      </c>
      <c r="D793">
        <v>2013</v>
      </c>
      <c r="E793">
        <v>0.121573497336942</v>
      </c>
    </row>
    <row r="794" spans="1:5">
      <c r="A794" t="s">
        <v>88</v>
      </c>
      <c r="B794" t="s">
        <v>84</v>
      </c>
      <c r="C794">
        <v>78</v>
      </c>
      <c r="D794">
        <v>2014</v>
      </c>
      <c r="E794">
        <v>0.249863201626501</v>
      </c>
    </row>
    <row r="795" spans="1:5">
      <c r="A795" t="s">
        <v>88</v>
      </c>
      <c r="B795" t="s">
        <v>84</v>
      </c>
      <c r="C795">
        <v>78</v>
      </c>
      <c r="D795">
        <v>2015</v>
      </c>
      <c r="E795">
        <v>0.361862798118331</v>
      </c>
    </row>
    <row r="796" spans="1:5">
      <c r="A796" t="s">
        <v>88</v>
      </c>
      <c r="B796" t="s">
        <v>84</v>
      </c>
      <c r="C796">
        <v>78</v>
      </c>
      <c r="D796">
        <v>2016</v>
      </c>
      <c r="E796">
        <v>0.384784322810176</v>
      </c>
    </row>
    <row r="797" spans="1:5">
      <c r="A797" t="s">
        <v>88</v>
      </c>
      <c r="B797" t="s">
        <v>84</v>
      </c>
      <c r="C797">
        <v>78</v>
      </c>
      <c r="D797">
        <v>2017</v>
      </c>
      <c r="E797">
        <v>0.482304696288159</v>
      </c>
    </row>
    <row r="798" spans="1:5">
      <c r="A798" t="s">
        <v>88</v>
      </c>
      <c r="B798" t="s">
        <v>84</v>
      </c>
      <c r="C798">
        <v>78</v>
      </c>
      <c r="D798">
        <v>2018</v>
      </c>
      <c r="E798">
        <v>0.516319034534152</v>
      </c>
    </row>
    <row r="799" spans="1:5">
      <c r="A799" t="s">
        <v>88</v>
      </c>
      <c r="B799" t="s">
        <v>84</v>
      </c>
      <c r="C799">
        <v>78</v>
      </c>
      <c r="D799">
        <v>2019</v>
      </c>
      <c r="E799">
        <v>0.65370523442508</v>
      </c>
    </row>
    <row r="800" spans="1:5">
      <c r="A800" t="s">
        <v>88</v>
      </c>
      <c r="B800" t="s">
        <v>84</v>
      </c>
      <c r="C800">
        <v>78</v>
      </c>
      <c r="D800">
        <v>2020</v>
      </c>
      <c r="E800">
        <v>0.804167870141246</v>
      </c>
    </row>
    <row r="801" spans="1:5">
      <c r="A801" t="s">
        <v>88</v>
      </c>
      <c r="B801" t="s">
        <v>84</v>
      </c>
      <c r="C801">
        <v>78</v>
      </c>
      <c r="D801">
        <v>2021</v>
      </c>
      <c r="E801">
        <v>0.857672089890566</v>
      </c>
    </row>
    <row r="802" spans="1:5">
      <c r="A802" t="s">
        <v>117</v>
      </c>
      <c r="B802" t="s">
        <v>109</v>
      </c>
      <c r="C802">
        <v>91</v>
      </c>
      <c r="D802">
        <v>2012</v>
      </c>
      <c r="E802">
        <v>0.118249435747971</v>
      </c>
    </row>
    <row r="803" spans="1:5">
      <c r="A803" t="s">
        <v>117</v>
      </c>
      <c r="B803" t="s">
        <v>109</v>
      </c>
      <c r="C803">
        <v>91</v>
      </c>
      <c r="D803">
        <v>2013</v>
      </c>
      <c r="E803">
        <v>0.199364678621731</v>
      </c>
    </row>
    <row r="804" spans="1:5">
      <c r="A804" t="s">
        <v>117</v>
      </c>
      <c r="B804" t="s">
        <v>109</v>
      </c>
      <c r="C804">
        <v>91</v>
      </c>
      <c r="D804">
        <v>2014</v>
      </c>
      <c r="E804">
        <v>0.355598914594714</v>
      </c>
    </row>
    <row r="805" spans="1:5">
      <c r="A805" t="s">
        <v>117</v>
      </c>
      <c r="B805" t="s">
        <v>109</v>
      </c>
      <c r="C805">
        <v>91</v>
      </c>
      <c r="D805">
        <v>2015</v>
      </c>
      <c r="E805">
        <v>0.423885133300877</v>
      </c>
    </row>
    <row r="806" spans="1:5">
      <c r="A806" t="s">
        <v>117</v>
      </c>
      <c r="B806" t="s">
        <v>109</v>
      </c>
      <c r="C806">
        <v>91</v>
      </c>
      <c r="D806">
        <v>2016</v>
      </c>
      <c r="E806">
        <v>0.422120014568675</v>
      </c>
    </row>
    <row r="807" spans="1:5">
      <c r="A807" t="s">
        <v>117</v>
      </c>
      <c r="B807" t="s">
        <v>109</v>
      </c>
      <c r="C807">
        <v>91</v>
      </c>
      <c r="D807">
        <v>2017</v>
      </c>
      <c r="E807">
        <v>0.464067205612098</v>
      </c>
    </row>
    <row r="808" spans="1:5">
      <c r="A808" t="s">
        <v>117</v>
      </c>
      <c r="B808" t="s">
        <v>109</v>
      </c>
      <c r="C808">
        <v>91</v>
      </c>
      <c r="D808">
        <v>2018</v>
      </c>
      <c r="E808">
        <v>0.576184591119485</v>
      </c>
    </row>
    <row r="809" spans="1:5">
      <c r="A809" t="s">
        <v>117</v>
      </c>
      <c r="B809" t="s">
        <v>109</v>
      </c>
      <c r="C809">
        <v>91</v>
      </c>
      <c r="D809">
        <v>2019</v>
      </c>
      <c r="E809">
        <v>0.64387007277673</v>
      </c>
    </row>
    <row r="810" spans="1:5">
      <c r="A810" t="s">
        <v>117</v>
      </c>
      <c r="B810" t="s">
        <v>109</v>
      </c>
      <c r="C810">
        <v>91</v>
      </c>
      <c r="D810">
        <v>2020</v>
      </c>
      <c r="E810">
        <v>0.713387417575474</v>
      </c>
    </row>
    <row r="811" spans="1:5">
      <c r="A811" t="s">
        <v>117</v>
      </c>
      <c r="B811" t="s">
        <v>109</v>
      </c>
      <c r="C811">
        <v>91</v>
      </c>
      <c r="D811">
        <v>2021</v>
      </c>
      <c r="E811">
        <v>0.531752732153627</v>
      </c>
    </row>
    <row r="812" spans="1:5">
      <c r="A812" t="s">
        <v>52</v>
      </c>
      <c r="B812" t="s">
        <v>44</v>
      </c>
      <c r="C812">
        <v>66</v>
      </c>
      <c r="D812">
        <v>2012</v>
      </c>
      <c r="E812">
        <v>0.24140567236294</v>
      </c>
    </row>
    <row r="813" spans="1:5">
      <c r="A813" t="s">
        <v>52</v>
      </c>
      <c r="B813" t="s">
        <v>44</v>
      </c>
      <c r="C813">
        <v>66</v>
      </c>
      <c r="D813">
        <v>2013</v>
      </c>
      <c r="E813">
        <v>0.301998487415019</v>
      </c>
    </row>
    <row r="814" spans="1:5">
      <c r="A814" t="s">
        <v>52</v>
      </c>
      <c r="B814" t="s">
        <v>44</v>
      </c>
      <c r="C814">
        <v>66</v>
      </c>
      <c r="D814">
        <v>2014</v>
      </c>
      <c r="E814">
        <v>0.274492154285264</v>
      </c>
    </row>
    <row r="815" spans="1:5">
      <c r="A815" t="s">
        <v>52</v>
      </c>
      <c r="B815" t="s">
        <v>44</v>
      </c>
      <c r="C815">
        <v>66</v>
      </c>
      <c r="D815">
        <v>2015</v>
      </c>
      <c r="E815">
        <v>0.298039904886087</v>
      </c>
    </row>
    <row r="816" spans="1:5">
      <c r="A816" t="s">
        <v>52</v>
      </c>
      <c r="B816" t="s">
        <v>44</v>
      </c>
      <c r="C816">
        <v>66</v>
      </c>
      <c r="D816">
        <v>2016</v>
      </c>
      <c r="E816">
        <v>0.366630550891366</v>
      </c>
    </row>
    <row r="817" spans="1:5">
      <c r="A817" t="s">
        <v>52</v>
      </c>
      <c r="B817" t="s">
        <v>44</v>
      </c>
      <c r="C817">
        <v>66</v>
      </c>
      <c r="D817">
        <v>2017</v>
      </c>
      <c r="E817">
        <v>0.469662718533299</v>
      </c>
    </row>
    <row r="818" spans="1:5">
      <c r="A818" t="s">
        <v>52</v>
      </c>
      <c r="B818" t="s">
        <v>44</v>
      </c>
      <c r="C818">
        <v>66</v>
      </c>
      <c r="D818">
        <v>2018</v>
      </c>
      <c r="E818">
        <v>0.398316353512104</v>
      </c>
    </row>
    <row r="819" spans="1:5">
      <c r="A819" t="s">
        <v>52</v>
      </c>
      <c r="B819" t="s">
        <v>44</v>
      </c>
      <c r="C819">
        <v>66</v>
      </c>
      <c r="D819">
        <v>2019</v>
      </c>
      <c r="E819">
        <v>0.463517128340801</v>
      </c>
    </row>
    <row r="820" spans="1:5">
      <c r="A820" t="s">
        <v>52</v>
      </c>
      <c r="B820" t="s">
        <v>44</v>
      </c>
      <c r="C820">
        <v>66</v>
      </c>
      <c r="D820">
        <v>2020</v>
      </c>
      <c r="E820">
        <v>0.592440117864019</v>
      </c>
    </row>
    <row r="821" spans="1:5">
      <c r="A821" t="s">
        <v>52</v>
      </c>
      <c r="B821" t="s">
        <v>44</v>
      </c>
      <c r="C821">
        <v>66</v>
      </c>
      <c r="D821">
        <v>2021</v>
      </c>
      <c r="E821">
        <v>0.766189504546256</v>
      </c>
    </row>
    <row r="822" spans="1:5">
      <c r="A822" t="s">
        <v>72</v>
      </c>
      <c r="B822" t="s">
        <v>70</v>
      </c>
      <c r="C822">
        <v>48</v>
      </c>
      <c r="D822">
        <v>2012</v>
      </c>
      <c r="E822">
        <v>0.299977508692602</v>
      </c>
    </row>
    <row r="823" spans="1:5">
      <c r="A823" t="s">
        <v>72</v>
      </c>
      <c r="B823" t="s">
        <v>70</v>
      </c>
      <c r="C823">
        <v>48</v>
      </c>
      <c r="D823">
        <v>2013</v>
      </c>
      <c r="E823">
        <v>0.308893457042411</v>
      </c>
    </row>
    <row r="824" spans="1:5">
      <c r="A824" t="s">
        <v>72</v>
      </c>
      <c r="B824" t="s">
        <v>70</v>
      </c>
      <c r="C824">
        <v>48</v>
      </c>
      <c r="D824">
        <v>2014</v>
      </c>
      <c r="E824">
        <v>0.471800921211747</v>
      </c>
    </row>
    <row r="825" spans="1:5">
      <c r="A825" t="s">
        <v>72</v>
      </c>
      <c r="B825" t="s">
        <v>70</v>
      </c>
      <c r="C825">
        <v>48</v>
      </c>
      <c r="D825">
        <v>2015</v>
      </c>
      <c r="E825">
        <v>0.42058595201467</v>
      </c>
    </row>
    <row r="826" spans="1:5">
      <c r="A826" t="s">
        <v>72</v>
      </c>
      <c r="B826" t="s">
        <v>70</v>
      </c>
      <c r="C826">
        <v>48</v>
      </c>
      <c r="D826">
        <v>2016</v>
      </c>
      <c r="E826">
        <v>0.379474152533765</v>
      </c>
    </row>
    <row r="827" spans="1:5">
      <c r="A827" t="s">
        <v>72</v>
      </c>
      <c r="B827" t="s">
        <v>70</v>
      </c>
      <c r="C827">
        <v>48</v>
      </c>
      <c r="D827">
        <v>2017</v>
      </c>
      <c r="E827">
        <v>0.431807651769139</v>
      </c>
    </row>
    <row r="828" spans="1:5">
      <c r="A828" t="s">
        <v>72</v>
      </c>
      <c r="B828" t="s">
        <v>70</v>
      </c>
      <c r="C828">
        <v>48</v>
      </c>
      <c r="D828">
        <v>2018</v>
      </c>
      <c r="E828">
        <v>0.486990167331103</v>
      </c>
    </row>
    <row r="829" spans="1:5">
      <c r="A829" t="s">
        <v>72</v>
      </c>
      <c r="B829" t="s">
        <v>70</v>
      </c>
      <c r="C829">
        <v>48</v>
      </c>
      <c r="D829">
        <v>2019</v>
      </c>
      <c r="E829">
        <v>0.526114355039221</v>
      </c>
    </row>
    <row r="830" spans="1:5">
      <c r="A830" t="s">
        <v>72</v>
      </c>
      <c r="B830" t="s">
        <v>70</v>
      </c>
      <c r="C830">
        <v>48</v>
      </c>
      <c r="D830">
        <v>2020</v>
      </c>
      <c r="E830">
        <v>0.627852856628108</v>
      </c>
    </row>
    <row r="831" spans="1:5">
      <c r="A831" t="s">
        <v>72</v>
      </c>
      <c r="B831" t="s">
        <v>70</v>
      </c>
      <c r="C831">
        <v>48</v>
      </c>
      <c r="D831">
        <v>2021</v>
      </c>
      <c r="E831">
        <v>0.73976286211589</v>
      </c>
    </row>
    <row r="832" spans="1:5">
      <c r="A832" t="s">
        <v>73</v>
      </c>
      <c r="B832" t="s">
        <v>70</v>
      </c>
      <c r="C832">
        <v>47</v>
      </c>
      <c r="D832">
        <v>2012</v>
      </c>
      <c r="E832">
        <v>0.199544343526376</v>
      </c>
    </row>
    <row r="833" spans="1:5">
      <c r="A833" t="s">
        <v>73</v>
      </c>
      <c r="B833" t="s">
        <v>70</v>
      </c>
      <c r="C833">
        <v>47</v>
      </c>
      <c r="D833">
        <v>2013</v>
      </c>
      <c r="E833">
        <v>0.212869061568242</v>
      </c>
    </row>
    <row r="834" spans="1:5">
      <c r="A834" t="s">
        <v>73</v>
      </c>
      <c r="B834" t="s">
        <v>70</v>
      </c>
      <c r="C834">
        <v>47</v>
      </c>
      <c r="D834">
        <v>2014</v>
      </c>
      <c r="E834">
        <v>0.397762932814113</v>
      </c>
    </row>
    <row r="835" spans="1:5">
      <c r="A835" t="s">
        <v>73</v>
      </c>
      <c r="B835" t="s">
        <v>70</v>
      </c>
      <c r="C835">
        <v>47</v>
      </c>
      <c r="D835">
        <v>2015</v>
      </c>
      <c r="E835">
        <v>0.327237016507933</v>
      </c>
    </row>
    <row r="836" spans="1:5">
      <c r="A836" t="s">
        <v>73</v>
      </c>
      <c r="B836" t="s">
        <v>70</v>
      </c>
      <c r="C836">
        <v>47</v>
      </c>
      <c r="D836">
        <v>2016</v>
      </c>
      <c r="E836">
        <v>0.424265224620423</v>
      </c>
    </row>
    <row r="837" spans="1:5">
      <c r="A837" t="s">
        <v>73</v>
      </c>
      <c r="B837" t="s">
        <v>70</v>
      </c>
      <c r="C837">
        <v>47</v>
      </c>
      <c r="D837">
        <v>2017</v>
      </c>
      <c r="E837">
        <v>0.445570184462957</v>
      </c>
    </row>
    <row r="838" spans="1:5">
      <c r="A838" t="s">
        <v>73</v>
      </c>
      <c r="B838" t="s">
        <v>70</v>
      </c>
      <c r="C838">
        <v>47</v>
      </c>
      <c r="D838">
        <v>2018</v>
      </c>
      <c r="E838">
        <v>0.582511655230933</v>
      </c>
    </row>
    <row r="839" spans="1:5">
      <c r="A839" t="s">
        <v>73</v>
      </c>
      <c r="B839" t="s">
        <v>70</v>
      </c>
      <c r="C839">
        <v>47</v>
      </c>
      <c r="D839">
        <v>2019</v>
      </c>
      <c r="E839">
        <v>0.626933761041492</v>
      </c>
    </row>
    <row r="840" spans="1:5">
      <c r="A840" t="s">
        <v>73</v>
      </c>
      <c r="B840" t="s">
        <v>70</v>
      </c>
      <c r="C840">
        <v>47</v>
      </c>
      <c r="D840">
        <v>2020</v>
      </c>
      <c r="E840">
        <v>0.687510740064281</v>
      </c>
    </row>
    <row r="841" spans="1:5">
      <c r="A841" t="s">
        <v>73</v>
      </c>
      <c r="B841" t="s">
        <v>70</v>
      </c>
      <c r="C841">
        <v>47</v>
      </c>
      <c r="D841">
        <v>2021</v>
      </c>
      <c r="E841">
        <v>0.766972993884246</v>
      </c>
    </row>
    <row r="842" spans="1:5">
      <c r="A842" t="s">
        <v>87</v>
      </c>
      <c r="B842" t="s">
        <v>84</v>
      </c>
      <c r="C842">
        <v>84</v>
      </c>
      <c r="D842">
        <v>2012</v>
      </c>
      <c r="E842">
        <v>0.0278351762632245</v>
      </c>
    </row>
    <row r="843" spans="1:5">
      <c r="A843" t="s">
        <v>87</v>
      </c>
      <c r="B843" t="s">
        <v>84</v>
      </c>
      <c r="C843">
        <v>84</v>
      </c>
      <c r="D843">
        <v>2013</v>
      </c>
      <c r="E843">
        <v>0.162173137369503</v>
      </c>
    </row>
    <row r="844" spans="1:5">
      <c r="A844" t="s">
        <v>87</v>
      </c>
      <c r="B844" t="s">
        <v>84</v>
      </c>
      <c r="C844">
        <v>84</v>
      </c>
      <c r="D844">
        <v>2014</v>
      </c>
      <c r="E844">
        <v>0.208003742143824</v>
      </c>
    </row>
    <row r="845" spans="1:5">
      <c r="A845" t="s">
        <v>87</v>
      </c>
      <c r="B845" t="s">
        <v>84</v>
      </c>
      <c r="C845">
        <v>84</v>
      </c>
      <c r="D845">
        <v>2015</v>
      </c>
      <c r="E845">
        <v>0.262175505138362</v>
      </c>
    </row>
    <row r="846" spans="1:5">
      <c r="A846" t="s">
        <v>87</v>
      </c>
      <c r="B846" t="s">
        <v>84</v>
      </c>
      <c r="C846">
        <v>84</v>
      </c>
      <c r="D846">
        <v>2016</v>
      </c>
      <c r="E846">
        <v>0.442092523371973</v>
      </c>
    </row>
    <row r="847" spans="1:5">
      <c r="A847" t="s">
        <v>87</v>
      </c>
      <c r="B847" t="s">
        <v>84</v>
      </c>
      <c r="C847">
        <v>84</v>
      </c>
      <c r="D847">
        <v>2017</v>
      </c>
      <c r="E847">
        <v>0.418337161387</v>
      </c>
    </row>
    <row r="848" spans="1:5">
      <c r="A848" t="s">
        <v>87</v>
      </c>
      <c r="B848" t="s">
        <v>84</v>
      </c>
      <c r="C848">
        <v>84</v>
      </c>
      <c r="D848">
        <v>2018</v>
      </c>
      <c r="E848">
        <v>0.616263290451005</v>
      </c>
    </row>
    <row r="849" spans="1:5">
      <c r="A849" t="s">
        <v>87</v>
      </c>
      <c r="B849" t="s">
        <v>84</v>
      </c>
      <c r="C849">
        <v>84</v>
      </c>
      <c r="D849">
        <v>2019</v>
      </c>
      <c r="E849">
        <v>0.68478662865611</v>
      </c>
    </row>
    <row r="850" spans="1:5">
      <c r="A850" t="s">
        <v>87</v>
      </c>
      <c r="B850" t="s">
        <v>84</v>
      </c>
      <c r="C850">
        <v>84</v>
      </c>
      <c r="D850">
        <v>2020</v>
      </c>
      <c r="E850">
        <v>0.880332120322156</v>
      </c>
    </row>
    <row r="851" spans="1:5">
      <c r="A851" t="s">
        <v>87</v>
      </c>
      <c r="B851" t="s">
        <v>84</v>
      </c>
      <c r="C851">
        <v>84</v>
      </c>
      <c r="D851">
        <v>2021</v>
      </c>
      <c r="E851">
        <v>0.955143738946639</v>
      </c>
    </row>
    <row r="852" spans="1:5">
      <c r="A852" s="38" t="s">
        <v>24</v>
      </c>
      <c r="B852" s="71" t="s">
        <v>11</v>
      </c>
      <c r="C852" s="38">
        <v>2</v>
      </c>
      <c r="D852" s="39">
        <v>2012</v>
      </c>
      <c r="E852">
        <v>0.232075809848884</v>
      </c>
    </row>
    <row r="853" spans="1:5">
      <c r="A853" s="24" t="s">
        <v>24</v>
      </c>
      <c r="B853" s="70" t="s">
        <v>11</v>
      </c>
      <c r="C853" s="24">
        <v>2</v>
      </c>
      <c r="D853" s="26">
        <v>2013</v>
      </c>
      <c r="E853">
        <v>0.321503050450444</v>
      </c>
    </row>
    <row r="854" spans="1:5">
      <c r="A854" s="24" t="s">
        <v>24</v>
      </c>
      <c r="B854" s="70" t="s">
        <v>11</v>
      </c>
      <c r="C854" s="38">
        <v>2</v>
      </c>
      <c r="D854" s="26">
        <v>2014</v>
      </c>
      <c r="E854">
        <v>0.391269883366018</v>
      </c>
    </row>
    <row r="855" spans="1:5">
      <c r="A855" s="24" t="s">
        <v>24</v>
      </c>
      <c r="B855" s="70" t="s">
        <v>11</v>
      </c>
      <c r="C855" s="24">
        <v>2</v>
      </c>
      <c r="D855" s="26">
        <v>2015</v>
      </c>
      <c r="E855">
        <v>0.476715412941942</v>
      </c>
    </row>
    <row r="856" spans="1:5">
      <c r="A856" s="24" t="s">
        <v>24</v>
      </c>
      <c r="B856" s="70" t="s">
        <v>11</v>
      </c>
      <c r="C856" s="38">
        <v>2</v>
      </c>
      <c r="D856" s="26">
        <v>2016</v>
      </c>
      <c r="E856">
        <v>0.459107119159723</v>
      </c>
    </row>
    <row r="857" spans="1:5">
      <c r="A857" s="24" t="s">
        <v>24</v>
      </c>
      <c r="B857" s="70" t="s">
        <v>11</v>
      </c>
      <c r="C857" s="24">
        <v>2</v>
      </c>
      <c r="D857" s="26">
        <v>2017</v>
      </c>
      <c r="E857">
        <v>0.501460614954679</v>
      </c>
    </row>
    <row r="858" spans="1:5">
      <c r="A858" s="24" t="s">
        <v>24</v>
      </c>
      <c r="B858" s="70" t="s">
        <v>11</v>
      </c>
      <c r="C858" s="38">
        <v>2</v>
      </c>
      <c r="D858" s="26">
        <v>2018</v>
      </c>
      <c r="E858">
        <v>0.591791025918457</v>
      </c>
    </row>
    <row r="859" spans="1:5">
      <c r="A859" s="24" t="s">
        <v>24</v>
      </c>
      <c r="B859" s="70" t="s">
        <v>11</v>
      </c>
      <c r="C859" s="24">
        <v>2</v>
      </c>
      <c r="D859" s="26">
        <v>2019</v>
      </c>
      <c r="E859">
        <v>0.625873857939721</v>
      </c>
    </row>
    <row r="860" spans="1:5">
      <c r="A860" s="24" t="s">
        <v>24</v>
      </c>
      <c r="B860" s="70" t="s">
        <v>11</v>
      </c>
      <c r="C860" s="38">
        <v>2</v>
      </c>
      <c r="D860" s="26">
        <v>2020</v>
      </c>
      <c r="E860">
        <v>0.605234716729977</v>
      </c>
    </row>
    <row r="861" spans="1:5">
      <c r="A861" s="24" t="s">
        <v>24</v>
      </c>
      <c r="B861" s="70" t="s">
        <v>11</v>
      </c>
      <c r="C861" s="24">
        <v>2</v>
      </c>
      <c r="D861" s="26">
        <v>2021</v>
      </c>
      <c r="E861">
        <v>0.638100460970696</v>
      </c>
    </row>
    <row r="862" spans="1:5">
      <c r="A862" s="30" t="s">
        <v>28</v>
      </c>
      <c r="B862" s="30" t="s">
        <v>26</v>
      </c>
      <c r="C862" s="30">
        <v>59</v>
      </c>
      <c r="D862" s="31">
        <v>2012</v>
      </c>
      <c r="E862">
        <v>0.306967554259856</v>
      </c>
    </row>
    <row r="863" spans="1:5">
      <c r="A863" s="30" t="s">
        <v>28</v>
      </c>
      <c r="B863" s="30" t="s">
        <v>26</v>
      </c>
      <c r="C863" s="30">
        <v>59</v>
      </c>
      <c r="D863" s="31">
        <v>2013</v>
      </c>
      <c r="E863">
        <v>0.378272268297511</v>
      </c>
    </row>
    <row r="864" spans="1:5">
      <c r="A864" s="30" t="s">
        <v>28</v>
      </c>
      <c r="B864" s="30" t="s">
        <v>26</v>
      </c>
      <c r="C864" s="30">
        <v>59</v>
      </c>
      <c r="D864" s="31">
        <v>2014</v>
      </c>
      <c r="E864">
        <v>0.51966970135166</v>
      </c>
    </row>
    <row r="865" spans="1:5">
      <c r="A865" s="30" t="s">
        <v>28</v>
      </c>
      <c r="B865" s="30" t="s">
        <v>26</v>
      </c>
      <c r="C865" s="30">
        <v>59</v>
      </c>
      <c r="D865" s="31">
        <v>2015</v>
      </c>
      <c r="E865">
        <v>0.501668691534186</v>
      </c>
    </row>
    <row r="866" spans="1:5">
      <c r="A866" s="30" t="s">
        <v>28</v>
      </c>
      <c r="B866" s="30" t="s">
        <v>26</v>
      </c>
      <c r="C866" s="30">
        <v>59</v>
      </c>
      <c r="D866" s="31">
        <v>2016</v>
      </c>
      <c r="E866">
        <v>0.401552617310272</v>
      </c>
    </row>
    <row r="867" spans="1:5">
      <c r="A867" s="30" t="s">
        <v>28</v>
      </c>
      <c r="B867" s="30" t="s">
        <v>26</v>
      </c>
      <c r="C867" s="30">
        <v>59</v>
      </c>
      <c r="D867" s="31">
        <v>2017</v>
      </c>
      <c r="E867">
        <v>0.320654689015797</v>
      </c>
    </row>
    <row r="868" spans="1:5">
      <c r="A868" s="30" t="s">
        <v>28</v>
      </c>
      <c r="B868" s="30" t="s">
        <v>26</v>
      </c>
      <c r="C868" s="30">
        <v>59</v>
      </c>
      <c r="D868" s="31">
        <v>2018</v>
      </c>
      <c r="E868">
        <v>0.307490835536147</v>
      </c>
    </row>
    <row r="869" spans="1:5">
      <c r="A869" s="30" t="s">
        <v>28</v>
      </c>
      <c r="B869" s="30" t="s">
        <v>26</v>
      </c>
      <c r="C869" s="30">
        <v>59</v>
      </c>
      <c r="D869" s="31">
        <v>2019</v>
      </c>
      <c r="E869">
        <v>0.430830568974358</v>
      </c>
    </row>
    <row r="870" spans="1:5">
      <c r="A870" s="30" t="s">
        <v>28</v>
      </c>
      <c r="B870" s="30" t="s">
        <v>26</v>
      </c>
      <c r="C870" s="30">
        <v>59</v>
      </c>
      <c r="D870" s="31">
        <v>2020</v>
      </c>
      <c r="E870">
        <v>0.53222573399782</v>
      </c>
    </row>
    <row r="871" spans="1:5">
      <c r="A871" s="30" t="s">
        <v>28</v>
      </c>
      <c r="B871" s="72" t="s">
        <v>26</v>
      </c>
      <c r="C871" s="30">
        <v>59</v>
      </c>
      <c r="D871" s="31">
        <v>2021</v>
      </c>
      <c r="E871">
        <v>0.637042269884868</v>
      </c>
    </row>
    <row r="872" spans="1:5">
      <c r="A872" t="s">
        <v>80</v>
      </c>
      <c r="B872" t="s">
        <v>70</v>
      </c>
      <c r="C872">
        <v>57</v>
      </c>
      <c r="D872">
        <v>2012</v>
      </c>
      <c r="E872">
        <v>0.244928144699331</v>
      </c>
    </row>
    <row r="873" spans="1:5">
      <c r="A873" t="s">
        <v>80</v>
      </c>
      <c r="B873" t="s">
        <v>70</v>
      </c>
      <c r="C873">
        <v>57</v>
      </c>
      <c r="D873">
        <v>2013</v>
      </c>
      <c r="E873">
        <v>0.268887971092724</v>
      </c>
    </row>
    <row r="874" spans="1:5">
      <c r="A874" t="s">
        <v>80</v>
      </c>
      <c r="B874" t="s">
        <v>70</v>
      </c>
      <c r="C874">
        <v>57</v>
      </c>
      <c r="D874">
        <v>2014</v>
      </c>
      <c r="E874">
        <v>0.270798808528826</v>
      </c>
    </row>
    <row r="875" spans="1:5">
      <c r="A875" t="s">
        <v>80</v>
      </c>
      <c r="B875" t="s">
        <v>70</v>
      </c>
      <c r="C875">
        <v>57</v>
      </c>
      <c r="D875">
        <v>2015</v>
      </c>
      <c r="E875">
        <v>0.291791605029512</v>
      </c>
    </row>
    <row r="876" spans="1:5">
      <c r="A876" t="s">
        <v>80</v>
      </c>
      <c r="B876" t="s">
        <v>70</v>
      </c>
      <c r="C876">
        <v>57</v>
      </c>
      <c r="D876">
        <v>2016</v>
      </c>
      <c r="E876">
        <v>0.0709795954127832</v>
      </c>
    </row>
    <row r="877" spans="1:5">
      <c r="A877" t="s">
        <v>80</v>
      </c>
      <c r="B877" t="s">
        <v>70</v>
      </c>
      <c r="C877">
        <v>57</v>
      </c>
      <c r="D877">
        <v>2017</v>
      </c>
      <c r="E877">
        <v>0.233838546703574</v>
      </c>
    </row>
    <row r="878" spans="1:5">
      <c r="A878" t="s">
        <v>80</v>
      </c>
      <c r="B878" t="s">
        <v>70</v>
      </c>
      <c r="C878">
        <v>57</v>
      </c>
      <c r="D878">
        <v>2018</v>
      </c>
      <c r="E878">
        <v>0.384574575279142</v>
      </c>
    </row>
    <row r="879" spans="1:5">
      <c r="A879" t="s">
        <v>80</v>
      </c>
      <c r="B879" t="s">
        <v>70</v>
      </c>
      <c r="C879">
        <v>57</v>
      </c>
      <c r="D879">
        <v>2019</v>
      </c>
      <c r="E879">
        <v>0.518128671481513</v>
      </c>
    </row>
    <row r="880" spans="1:5">
      <c r="A880" t="s">
        <v>80</v>
      </c>
      <c r="B880" t="s">
        <v>70</v>
      </c>
      <c r="C880">
        <v>57</v>
      </c>
      <c r="D880">
        <v>2020</v>
      </c>
      <c r="E880">
        <v>0.624899893308267</v>
      </c>
    </row>
    <row r="881" spans="1:5">
      <c r="A881" t="s">
        <v>80</v>
      </c>
      <c r="B881" t="s">
        <v>70</v>
      </c>
      <c r="C881">
        <v>57</v>
      </c>
      <c r="D881">
        <v>2021</v>
      </c>
      <c r="E881">
        <v>0.726972364615895</v>
      </c>
    </row>
    <row r="882" spans="1:5">
      <c r="A882" s="73" t="s">
        <v>29</v>
      </c>
      <c r="B882" s="73" t="s">
        <v>26</v>
      </c>
      <c r="C882" s="73">
        <v>58</v>
      </c>
      <c r="D882" s="74">
        <v>2012</v>
      </c>
      <c r="E882">
        <v>0.0772456428716406</v>
      </c>
    </row>
    <row r="883" spans="1:5">
      <c r="A883" s="73" t="s">
        <v>29</v>
      </c>
      <c r="B883" s="73" t="s">
        <v>26</v>
      </c>
      <c r="C883" s="73">
        <v>58</v>
      </c>
      <c r="D883" s="74">
        <v>2013</v>
      </c>
      <c r="E883">
        <v>0.138100872421685</v>
      </c>
    </row>
    <row r="884" spans="1:5">
      <c r="A884" s="73" t="s">
        <v>29</v>
      </c>
      <c r="B884" s="73" t="s">
        <v>26</v>
      </c>
      <c r="C884" s="73">
        <v>58</v>
      </c>
      <c r="D884" s="74">
        <v>2014</v>
      </c>
      <c r="E884">
        <v>0.288852552940093</v>
      </c>
    </row>
    <row r="885" spans="1:5">
      <c r="A885" s="73" t="s">
        <v>29</v>
      </c>
      <c r="B885" s="73" t="s">
        <v>26</v>
      </c>
      <c r="C885" s="73">
        <v>58</v>
      </c>
      <c r="D885" s="74">
        <v>2015</v>
      </c>
      <c r="E885">
        <v>0.307709789198644</v>
      </c>
    </row>
    <row r="886" spans="1:5">
      <c r="A886" s="73" t="s">
        <v>29</v>
      </c>
      <c r="B886" s="73" t="s">
        <v>26</v>
      </c>
      <c r="C886" s="73">
        <v>58</v>
      </c>
      <c r="D886" s="74">
        <v>2016</v>
      </c>
      <c r="E886">
        <v>0.382118134712682</v>
      </c>
    </row>
    <row r="887" spans="1:5">
      <c r="A887" s="73" t="s">
        <v>29</v>
      </c>
      <c r="B887" s="73" t="s">
        <v>26</v>
      </c>
      <c r="C887" s="73">
        <v>58</v>
      </c>
      <c r="D887" s="74">
        <v>2017</v>
      </c>
      <c r="E887">
        <v>0.428363839761726</v>
      </c>
    </row>
    <row r="888" spans="1:5">
      <c r="A888" s="73" t="s">
        <v>29</v>
      </c>
      <c r="B888" s="73" t="s">
        <v>26</v>
      </c>
      <c r="C888" s="73">
        <v>58</v>
      </c>
      <c r="D888" s="74">
        <v>2018</v>
      </c>
      <c r="E888">
        <v>0.553531498683194</v>
      </c>
    </row>
    <row r="889" spans="1:5">
      <c r="A889" s="73" t="s">
        <v>29</v>
      </c>
      <c r="B889" s="73" t="s">
        <v>26</v>
      </c>
      <c r="C889" s="73">
        <v>58</v>
      </c>
      <c r="D889" s="74">
        <v>2019</v>
      </c>
      <c r="E889">
        <v>0.653535391679636</v>
      </c>
    </row>
    <row r="890" spans="1:5">
      <c r="A890" s="73" t="s">
        <v>29</v>
      </c>
      <c r="B890" s="73" t="s">
        <v>26</v>
      </c>
      <c r="C890" s="73">
        <v>58</v>
      </c>
      <c r="D890" s="74">
        <v>2020</v>
      </c>
      <c r="E890">
        <v>0.755692562727306</v>
      </c>
    </row>
    <row r="891" spans="1:5">
      <c r="A891" s="24" t="s">
        <v>29</v>
      </c>
      <c r="B891" s="25" t="s">
        <v>26</v>
      </c>
      <c r="C891" s="24">
        <v>58</v>
      </c>
      <c r="D891" s="26">
        <v>2021</v>
      </c>
      <c r="E891">
        <v>0.891085567316404</v>
      </c>
    </row>
    <row r="892" spans="1:5">
      <c r="A892" s="24" t="s">
        <v>27</v>
      </c>
      <c r="B892" s="70" t="s">
        <v>26</v>
      </c>
      <c r="C892" s="24">
        <v>61</v>
      </c>
      <c r="D892" s="75">
        <v>2012</v>
      </c>
      <c r="E892">
        <v>0.293383553006714</v>
      </c>
    </row>
    <row r="893" spans="1:5">
      <c r="A893" s="24" t="s">
        <v>27</v>
      </c>
      <c r="B893" s="70" t="s">
        <v>26</v>
      </c>
      <c r="C893" s="24">
        <v>61</v>
      </c>
      <c r="D893" s="75">
        <v>2013</v>
      </c>
      <c r="E893">
        <v>0.528287558786302</v>
      </c>
    </row>
    <row r="894" spans="1:5">
      <c r="A894" s="24" t="s">
        <v>27</v>
      </c>
      <c r="B894" s="70" t="s">
        <v>26</v>
      </c>
      <c r="C894" s="24">
        <v>61</v>
      </c>
      <c r="D894" s="75">
        <v>2014</v>
      </c>
      <c r="E894">
        <v>0.53014642400876</v>
      </c>
    </row>
    <row r="895" spans="1:5">
      <c r="A895" s="24" t="s">
        <v>27</v>
      </c>
      <c r="B895" s="70" t="s">
        <v>26</v>
      </c>
      <c r="C895" s="24">
        <v>61</v>
      </c>
      <c r="D895" s="75">
        <v>2015</v>
      </c>
      <c r="E895">
        <v>0.480004743955382</v>
      </c>
    </row>
    <row r="896" spans="1:5">
      <c r="A896" s="24" t="s">
        <v>27</v>
      </c>
      <c r="B896" s="70" t="s">
        <v>26</v>
      </c>
      <c r="C896" s="24">
        <v>61</v>
      </c>
      <c r="D896" s="75">
        <v>2016</v>
      </c>
      <c r="E896">
        <v>0.274343780391223</v>
      </c>
    </row>
    <row r="897" spans="1:5">
      <c r="A897" s="24" t="s">
        <v>27</v>
      </c>
      <c r="B897" s="70" t="s">
        <v>26</v>
      </c>
      <c r="C897" s="24">
        <v>61</v>
      </c>
      <c r="D897" s="75">
        <v>2017</v>
      </c>
      <c r="E897">
        <v>0.297267645214402</v>
      </c>
    </row>
    <row r="898" spans="1:5">
      <c r="A898" s="24" t="s">
        <v>27</v>
      </c>
      <c r="B898" s="70" t="s">
        <v>26</v>
      </c>
      <c r="C898" s="24">
        <v>61</v>
      </c>
      <c r="D898" s="75">
        <v>2018</v>
      </c>
      <c r="E898">
        <v>0.379949904022639</v>
      </c>
    </row>
    <row r="899" spans="1:5">
      <c r="A899" s="24" t="s">
        <v>27</v>
      </c>
      <c r="B899" s="70" t="s">
        <v>26</v>
      </c>
      <c r="C899" s="24">
        <v>61</v>
      </c>
      <c r="D899" s="75">
        <v>2019</v>
      </c>
      <c r="E899">
        <v>0.326103901948903</v>
      </c>
    </row>
    <row r="900" spans="1:5">
      <c r="A900" s="24" t="s">
        <v>27</v>
      </c>
      <c r="B900" s="70" t="s">
        <v>26</v>
      </c>
      <c r="C900" s="24">
        <v>61</v>
      </c>
      <c r="D900" s="75">
        <v>2020</v>
      </c>
      <c r="E900">
        <v>0.35705683414127</v>
      </c>
    </row>
    <row r="901" spans="1:5">
      <c r="A901" s="24" t="s">
        <v>27</v>
      </c>
      <c r="B901" s="70" t="s">
        <v>26</v>
      </c>
      <c r="C901" s="24">
        <v>61</v>
      </c>
      <c r="D901" s="75">
        <v>2021</v>
      </c>
      <c r="E901">
        <v>0.373413658677356</v>
      </c>
    </row>
    <row r="902" spans="1:5">
      <c r="A902" t="s">
        <v>50</v>
      </c>
      <c r="B902" t="s">
        <v>44</v>
      </c>
      <c r="C902">
        <v>68</v>
      </c>
      <c r="D902">
        <v>2012</v>
      </c>
      <c r="E902">
        <v>0.281061144847987</v>
      </c>
    </row>
    <row r="903" spans="1:5">
      <c r="A903" t="s">
        <v>50</v>
      </c>
      <c r="B903" t="s">
        <v>44</v>
      </c>
      <c r="C903">
        <v>68</v>
      </c>
      <c r="D903">
        <v>2013</v>
      </c>
      <c r="E903">
        <v>0.226113925460781</v>
      </c>
    </row>
    <row r="904" spans="1:5">
      <c r="A904" t="s">
        <v>50</v>
      </c>
      <c r="B904" t="s">
        <v>44</v>
      </c>
      <c r="C904">
        <v>68</v>
      </c>
      <c r="D904">
        <v>2014</v>
      </c>
      <c r="E904">
        <v>0.282213463159258</v>
      </c>
    </row>
    <row r="905" spans="1:5">
      <c r="A905" t="s">
        <v>50</v>
      </c>
      <c r="B905" t="s">
        <v>44</v>
      </c>
      <c r="C905">
        <v>68</v>
      </c>
      <c r="D905">
        <v>2015</v>
      </c>
      <c r="E905">
        <v>0.340560127192484</v>
      </c>
    </row>
    <row r="906" spans="1:5">
      <c r="A906" t="s">
        <v>50</v>
      </c>
      <c r="B906" t="s">
        <v>44</v>
      </c>
      <c r="C906">
        <v>68</v>
      </c>
      <c r="D906">
        <v>2016</v>
      </c>
      <c r="E906">
        <v>0.278353132091617</v>
      </c>
    </row>
    <row r="907" spans="1:5">
      <c r="A907" t="s">
        <v>50</v>
      </c>
      <c r="B907" t="s">
        <v>44</v>
      </c>
      <c r="C907">
        <v>68</v>
      </c>
      <c r="D907">
        <v>2017</v>
      </c>
      <c r="E907">
        <v>0.366261389458866</v>
      </c>
    </row>
    <row r="908" spans="1:5">
      <c r="A908" t="s">
        <v>50</v>
      </c>
      <c r="B908" t="s">
        <v>44</v>
      </c>
      <c r="C908">
        <v>68</v>
      </c>
      <c r="D908">
        <v>2018</v>
      </c>
      <c r="E908">
        <v>0.454275147485519</v>
      </c>
    </row>
    <row r="909" spans="1:5">
      <c r="A909" t="s">
        <v>50</v>
      </c>
      <c r="B909" t="s">
        <v>44</v>
      </c>
      <c r="C909">
        <v>68</v>
      </c>
      <c r="D909">
        <v>2019</v>
      </c>
      <c r="E909">
        <v>0.519042760837209</v>
      </c>
    </row>
    <row r="910" spans="1:5">
      <c r="A910" t="s">
        <v>50</v>
      </c>
      <c r="B910" t="s">
        <v>44</v>
      </c>
      <c r="C910">
        <v>68</v>
      </c>
      <c r="D910">
        <v>2020</v>
      </c>
      <c r="E910">
        <v>0.647042038851471</v>
      </c>
    </row>
    <row r="911" spans="1:5">
      <c r="A911" t="s">
        <v>50</v>
      </c>
      <c r="B911" t="s">
        <v>44</v>
      </c>
      <c r="C911">
        <v>68</v>
      </c>
      <c r="D911">
        <v>2021</v>
      </c>
      <c r="E911">
        <v>0.735637351194622</v>
      </c>
    </row>
    <row r="912" spans="1:5">
      <c r="A912" s="24" t="s">
        <v>95</v>
      </c>
      <c r="B912" s="35" t="s">
        <v>96</v>
      </c>
      <c r="C912" s="24">
        <v>34</v>
      </c>
      <c r="D912" s="36">
        <v>2012</v>
      </c>
      <c r="E912">
        <v>0.218246559660298</v>
      </c>
    </row>
    <row r="913" spans="1:5">
      <c r="A913" s="24" t="s">
        <v>95</v>
      </c>
      <c r="B913" s="35" t="s">
        <v>96</v>
      </c>
      <c r="C913" s="24">
        <v>34</v>
      </c>
      <c r="D913" s="36">
        <v>2013</v>
      </c>
      <c r="E913">
        <v>0.249051164959407</v>
      </c>
    </row>
    <row r="914" spans="1:5">
      <c r="A914" s="24" t="s">
        <v>95</v>
      </c>
      <c r="B914" s="35" t="s">
        <v>96</v>
      </c>
      <c r="C914" s="24">
        <v>34</v>
      </c>
      <c r="D914" s="36">
        <v>2014</v>
      </c>
      <c r="E914">
        <v>0.432200050970168</v>
      </c>
    </row>
    <row r="915" spans="1:5">
      <c r="A915" s="24" t="s">
        <v>95</v>
      </c>
      <c r="B915" s="35" t="s">
        <v>96</v>
      </c>
      <c r="C915" s="24">
        <v>34</v>
      </c>
      <c r="D915" s="36">
        <v>2015</v>
      </c>
      <c r="E915">
        <v>0.427311775091392</v>
      </c>
    </row>
    <row r="916" spans="1:5">
      <c r="A916" s="24" t="s">
        <v>95</v>
      </c>
      <c r="B916" s="35" t="s">
        <v>96</v>
      </c>
      <c r="C916" s="24">
        <v>34</v>
      </c>
      <c r="D916" s="36">
        <v>2016</v>
      </c>
      <c r="E916">
        <v>0.392254123865137</v>
      </c>
    </row>
    <row r="917" spans="1:5">
      <c r="A917" s="24" t="s">
        <v>95</v>
      </c>
      <c r="B917" s="35" t="s">
        <v>96</v>
      </c>
      <c r="C917" s="24">
        <v>34</v>
      </c>
      <c r="D917" s="36">
        <v>2017</v>
      </c>
      <c r="E917">
        <v>0.454135566228526</v>
      </c>
    </row>
    <row r="918" spans="1:5">
      <c r="A918" s="24" t="s">
        <v>95</v>
      </c>
      <c r="B918" s="35" t="s">
        <v>96</v>
      </c>
      <c r="C918" s="24">
        <v>34</v>
      </c>
      <c r="D918" s="36">
        <v>2018</v>
      </c>
      <c r="E918">
        <v>0.519483912073725</v>
      </c>
    </row>
    <row r="919" spans="1:5">
      <c r="A919" s="24" t="s">
        <v>95</v>
      </c>
      <c r="B919" s="35" t="s">
        <v>96</v>
      </c>
      <c r="C919" s="24">
        <v>34</v>
      </c>
      <c r="D919" s="36">
        <v>2019</v>
      </c>
      <c r="E919">
        <v>0.566889597437592</v>
      </c>
    </row>
    <row r="920" spans="1:5">
      <c r="A920" s="24" t="s">
        <v>95</v>
      </c>
      <c r="B920" s="35" t="s">
        <v>96</v>
      </c>
      <c r="C920" s="24">
        <v>34</v>
      </c>
      <c r="D920" s="36">
        <v>2020</v>
      </c>
      <c r="E920">
        <v>0.608800180590549</v>
      </c>
    </row>
    <row r="921" spans="1:5">
      <c r="A921" s="24" t="s">
        <v>95</v>
      </c>
      <c r="B921" s="35" t="s">
        <v>96</v>
      </c>
      <c r="C921" s="24">
        <v>34</v>
      </c>
      <c r="D921" s="26">
        <v>2021</v>
      </c>
      <c r="E921">
        <v>0.643884160001676</v>
      </c>
    </row>
    <row r="922" spans="1:5">
      <c r="A922" t="s">
        <v>126</v>
      </c>
      <c r="B922" t="s">
        <v>120</v>
      </c>
      <c r="C922">
        <v>101</v>
      </c>
      <c r="D922">
        <v>2012</v>
      </c>
      <c r="E922">
        <v>0.143001306436433</v>
      </c>
    </row>
    <row r="923" spans="1:5">
      <c r="A923" t="s">
        <v>126</v>
      </c>
      <c r="B923" t="s">
        <v>120</v>
      </c>
      <c r="C923">
        <v>101</v>
      </c>
      <c r="D923">
        <v>2013</v>
      </c>
      <c r="E923">
        <v>0.193044489804619</v>
      </c>
    </row>
    <row r="924" spans="1:5">
      <c r="A924" t="s">
        <v>126</v>
      </c>
      <c r="B924" t="s">
        <v>120</v>
      </c>
      <c r="C924">
        <v>101</v>
      </c>
      <c r="D924">
        <v>2014</v>
      </c>
      <c r="E924">
        <v>0.349098287605206</v>
      </c>
    </row>
    <row r="925" spans="1:5">
      <c r="A925" t="s">
        <v>126</v>
      </c>
      <c r="B925" t="s">
        <v>120</v>
      </c>
      <c r="C925">
        <v>101</v>
      </c>
      <c r="D925">
        <v>2015</v>
      </c>
      <c r="E925">
        <v>0.471865382926965</v>
      </c>
    </row>
    <row r="926" spans="1:5">
      <c r="A926" t="s">
        <v>126</v>
      </c>
      <c r="B926" t="s">
        <v>120</v>
      </c>
      <c r="C926">
        <v>101</v>
      </c>
      <c r="D926">
        <v>2016</v>
      </c>
      <c r="E926">
        <v>0.575333767602871</v>
      </c>
    </row>
    <row r="927" spans="1:5">
      <c r="A927" t="s">
        <v>126</v>
      </c>
      <c r="B927" t="s">
        <v>120</v>
      </c>
      <c r="C927">
        <v>101</v>
      </c>
      <c r="D927">
        <v>2017</v>
      </c>
      <c r="E927">
        <v>0.624987028129062</v>
      </c>
    </row>
    <row r="928" spans="1:5">
      <c r="A928" t="s">
        <v>126</v>
      </c>
      <c r="B928" t="s">
        <v>120</v>
      </c>
      <c r="C928">
        <v>101</v>
      </c>
      <c r="D928">
        <v>2018</v>
      </c>
      <c r="E928">
        <v>0.627409371079994</v>
      </c>
    </row>
    <row r="929" spans="1:5">
      <c r="A929" t="s">
        <v>126</v>
      </c>
      <c r="B929" t="s">
        <v>120</v>
      </c>
      <c r="C929">
        <v>101</v>
      </c>
      <c r="D929">
        <v>2019</v>
      </c>
      <c r="E929">
        <v>0.748546480201233</v>
      </c>
    </row>
    <row r="930" spans="1:5">
      <c r="A930" t="s">
        <v>126</v>
      </c>
      <c r="B930" t="s">
        <v>120</v>
      </c>
      <c r="C930">
        <v>101</v>
      </c>
      <c r="D930">
        <v>2020</v>
      </c>
      <c r="E930">
        <v>0.797668043884293</v>
      </c>
    </row>
    <row r="931" spans="1:5">
      <c r="A931" t="s">
        <v>126</v>
      </c>
      <c r="B931" t="s">
        <v>120</v>
      </c>
      <c r="C931">
        <v>101</v>
      </c>
      <c r="D931">
        <v>2021</v>
      </c>
      <c r="E931">
        <v>0.87398928659119</v>
      </c>
    </row>
    <row r="932" spans="1:5">
      <c r="A932" t="s">
        <v>125</v>
      </c>
      <c r="B932" t="s">
        <v>120</v>
      </c>
      <c r="C932">
        <v>100</v>
      </c>
      <c r="D932">
        <v>2012</v>
      </c>
      <c r="E932">
        <v>0.185448867641599</v>
      </c>
    </row>
    <row r="933" spans="1:5">
      <c r="A933" t="s">
        <v>125</v>
      </c>
      <c r="B933" t="s">
        <v>120</v>
      </c>
      <c r="C933">
        <v>100</v>
      </c>
      <c r="D933">
        <v>2013</v>
      </c>
      <c r="E933">
        <v>0.181636475138407</v>
      </c>
    </row>
    <row r="934" spans="1:5">
      <c r="A934" t="s">
        <v>125</v>
      </c>
      <c r="B934" t="s">
        <v>120</v>
      </c>
      <c r="C934">
        <v>100</v>
      </c>
      <c r="D934">
        <v>2014</v>
      </c>
      <c r="E934">
        <v>0.297434502235491</v>
      </c>
    </row>
    <row r="935" spans="1:5">
      <c r="A935" t="s">
        <v>125</v>
      </c>
      <c r="B935" t="s">
        <v>120</v>
      </c>
      <c r="C935">
        <v>100</v>
      </c>
      <c r="D935">
        <v>2015</v>
      </c>
      <c r="E935">
        <v>0.38826666855801</v>
      </c>
    </row>
    <row r="936" spans="1:5">
      <c r="A936" t="s">
        <v>125</v>
      </c>
      <c r="B936" t="s">
        <v>120</v>
      </c>
      <c r="C936">
        <v>100</v>
      </c>
      <c r="D936">
        <v>2016</v>
      </c>
      <c r="E936">
        <v>0.41774249020901</v>
      </c>
    </row>
    <row r="937" spans="1:5">
      <c r="A937" t="s">
        <v>125</v>
      </c>
      <c r="B937" t="s">
        <v>120</v>
      </c>
      <c r="C937">
        <v>100</v>
      </c>
      <c r="D937">
        <v>2017</v>
      </c>
      <c r="E937">
        <v>0.479537107390419</v>
      </c>
    </row>
    <row r="938" spans="1:5">
      <c r="A938" t="s">
        <v>125</v>
      </c>
      <c r="B938" t="s">
        <v>120</v>
      </c>
      <c r="C938">
        <v>100</v>
      </c>
      <c r="D938">
        <v>2018</v>
      </c>
      <c r="E938">
        <v>0.533454738503402</v>
      </c>
    </row>
    <row r="939" spans="1:5">
      <c r="A939" t="s">
        <v>125</v>
      </c>
      <c r="B939" t="s">
        <v>120</v>
      </c>
      <c r="C939">
        <v>100</v>
      </c>
      <c r="D939">
        <v>2019</v>
      </c>
      <c r="E939">
        <v>0.620951033010725</v>
      </c>
    </row>
    <row r="940" spans="1:5">
      <c r="A940" t="s">
        <v>125</v>
      </c>
      <c r="B940" t="s">
        <v>120</v>
      </c>
      <c r="C940">
        <v>100</v>
      </c>
      <c r="D940">
        <v>2020</v>
      </c>
      <c r="E940">
        <v>0.697940435902217</v>
      </c>
    </row>
    <row r="941" spans="1:5">
      <c r="A941" t="s">
        <v>125</v>
      </c>
      <c r="B941" t="s">
        <v>120</v>
      </c>
      <c r="C941">
        <v>100</v>
      </c>
      <c r="D941">
        <v>2021</v>
      </c>
      <c r="E941">
        <v>0.589899960720354</v>
      </c>
    </row>
    <row r="942" spans="1:5">
      <c r="A942" t="s">
        <v>92</v>
      </c>
      <c r="B942" t="s">
        <v>84</v>
      </c>
      <c r="C942">
        <v>79</v>
      </c>
      <c r="D942">
        <v>2012</v>
      </c>
      <c r="E942">
        <v>0.0611116763159051</v>
      </c>
    </row>
    <row r="943" spans="1:5">
      <c r="A943" t="s">
        <v>92</v>
      </c>
      <c r="B943" t="s">
        <v>84</v>
      </c>
      <c r="C943">
        <v>79</v>
      </c>
      <c r="D943">
        <v>2013</v>
      </c>
      <c r="E943">
        <v>0.144431640751841</v>
      </c>
    </row>
    <row r="944" spans="1:5">
      <c r="A944" t="s">
        <v>92</v>
      </c>
      <c r="B944" t="s">
        <v>84</v>
      </c>
      <c r="C944">
        <v>79</v>
      </c>
      <c r="D944">
        <v>2014</v>
      </c>
      <c r="E944">
        <v>0.228958458795242</v>
      </c>
    </row>
    <row r="945" spans="1:5">
      <c r="A945" t="s">
        <v>92</v>
      </c>
      <c r="B945" t="s">
        <v>84</v>
      </c>
      <c r="C945">
        <v>79</v>
      </c>
      <c r="D945">
        <v>2015</v>
      </c>
      <c r="E945">
        <v>0.416212536989845</v>
      </c>
    </row>
    <row r="946" spans="1:5">
      <c r="A946" t="s">
        <v>92</v>
      </c>
      <c r="B946" t="s">
        <v>84</v>
      </c>
      <c r="C946">
        <v>79</v>
      </c>
      <c r="D946">
        <v>2016</v>
      </c>
      <c r="E946">
        <v>0.454436881077706</v>
      </c>
    </row>
    <row r="947" spans="1:5">
      <c r="A947" t="s">
        <v>92</v>
      </c>
      <c r="B947" t="s">
        <v>84</v>
      </c>
      <c r="C947">
        <v>79</v>
      </c>
      <c r="D947">
        <v>2017</v>
      </c>
      <c r="E947">
        <v>0.534791636721476</v>
      </c>
    </row>
    <row r="948" spans="1:5">
      <c r="A948" t="s">
        <v>92</v>
      </c>
      <c r="B948" t="s">
        <v>84</v>
      </c>
      <c r="C948">
        <v>79</v>
      </c>
      <c r="D948">
        <v>2018</v>
      </c>
      <c r="E948">
        <v>0.592589221344321</v>
      </c>
    </row>
    <row r="949" spans="1:5">
      <c r="A949" t="s">
        <v>92</v>
      </c>
      <c r="B949" t="s">
        <v>84</v>
      </c>
      <c r="C949">
        <v>79</v>
      </c>
      <c r="D949">
        <v>2019</v>
      </c>
      <c r="E949">
        <v>0.695729697611382</v>
      </c>
    </row>
    <row r="950" spans="1:5">
      <c r="A950" t="s">
        <v>92</v>
      </c>
      <c r="B950" t="s">
        <v>84</v>
      </c>
      <c r="C950">
        <v>79</v>
      </c>
      <c r="D950">
        <v>2020</v>
      </c>
      <c r="E950">
        <v>0.787627494591134</v>
      </c>
    </row>
    <row r="951" spans="1:5">
      <c r="A951" t="s">
        <v>92</v>
      </c>
      <c r="B951" t="s">
        <v>84</v>
      </c>
      <c r="C951">
        <v>79</v>
      </c>
      <c r="D951">
        <v>2021</v>
      </c>
      <c r="E951">
        <v>0.918019670660285</v>
      </c>
    </row>
    <row r="952" spans="1:5">
      <c r="A952" t="s">
        <v>116</v>
      </c>
      <c r="B952" t="s">
        <v>109</v>
      </c>
      <c r="C952">
        <v>93</v>
      </c>
      <c r="D952">
        <v>2012</v>
      </c>
      <c r="E952">
        <v>0.176116650953698</v>
      </c>
    </row>
    <row r="953" spans="1:5">
      <c r="A953" t="s">
        <v>116</v>
      </c>
      <c r="B953" t="s">
        <v>109</v>
      </c>
      <c r="C953">
        <v>93</v>
      </c>
      <c r="D953">
        <v>2013</v>
      </c>
      <c r="E953">
        <v>0.0817633898924876</v>
      </c>
    </row>
    <row r="954" spans="1:5">
      <c r="A954" t="s">
        <v>116</v>
      </c>
      <c r="B954" t="s">
        <v>109</v>
      </c>
      <c r="C954">
        <v>93</v>
      </c>
      <c r="D954">
        <v>2014</v>
      </c>
      <c r="E954">
        <v>0.0853750974543645</v>
      </c>
    </row>
    <row r="955" spans="1:5">
      <c r="A955" t="s">
        <v>116</v>
      </c>
      <c r="B955" t="s">
        <v>109</v>
      </c>
      <c r="C955">
        <v>93</v>
      </c>
      <c r="D955">
        <v>2015</v>
      </c>
      <c r="E955">
        <v>0.0879779103869258</v>
      </c>
    </row>
    <row r="956" spans="1:5">
      <c r="A956" t="s">
        <v>116</v>
      </c>
      <c r="B956" t="s">
        <v>109</v>
      </c>
      <c r="C956">
        <v>93</v>
      </c>
      <c r="D956">
        <v>2016</v>
      </c>
      <c r="E956">
        <v>0.0868532846135275</v>
      </c>
    </row>
    <row r="957" spans="1:5">
      <c r="A957" t="s">
        <v>116</v>
      </c>
      <c r="B957" t="s">
        <v>109</v>
      </c>
      <c r="C957">
        <v>93</v>
      </c>
      <c r="D957">
        <v>2017</v>
      </c>
      <c r="E957">
        <v>0.0832176995501727</v>
      </c>
    </row>
    <row r="958" spans="1:5">
      <c r="A958" t="s">
        <v>116</v>
      </c>
      <c r="B958" t="s">
        <v>109</v>
      </c>
      <c r="C958">
        <v>93</v>
      </c>
      <c r="D958">
        <v>2018</v>
      </c>
      <c r="E958">
        <v>0.0893189729566837</v>
      </c>
    </row>
    <row r="959" spans="1:5">
      <c r="A959" t="s">
        <v>116</v>
      </c>
      <c r="B959" t="s">
        <v>109</v>
      </c>
      <c r="C959">
        <v>93</v>
      </c>
      <c r="D959">
        <v>2019</v>
      </c>
      <c r="E959">
        <v>0.10262031308933</v>
      </c>
    </row>
    <row r="960" spans="1:5">
      <c r="A960" t="s">
        <v>116</v>
      </c>
      <c r="B960" t="s">
        <v>109</v>
      </c>
      <c r="C960">
        <v>93</v>
      </c>
      <c r="D960">
        <v>2020</v>
      </c>
      <c r="E960">
        <v>0.108721583947406</v>
      </c>
    </row>
    <row r="961" spans="1:5">
      <c r="A961" t="s">
        <v>116</v>
      </c>
      <c r="B961" t="s">
        <v>109</v>
      </c>
      <c r="C961">
        <v>93</v>
      </c>
      <c r="D961">
        <v>2021</v>
      </c>
      <c r="E961">
        <v>0.469936509451692</v>
      </c>
    </row>
    <row r="962" spans="1:5">
      <c r="A962" t="s">
        <v>75</v>
      </c>
      <c r="B962" t="s">
        <v>70</v>
      </c>
      <c r="C962">
        <v>50</v>
      </c>
      <c r="D962">
        <v>2012</v>
      </c>
      <c r="E962">
        <v>0.267761911374888</v>
      </c>
    </row>
    <row r="963" spans="1:5">
      <c r="A963" t="s">
        <v>75</v>
      </c>
      <c r="B963" t="s">
        <v>70</v>
      </c>
      <c r="C963">
        <v>50</v>
      </c>
      <c r="D963">
        <v>2013</v>
      </c>
      <c r="E963">
        <v>0.27840416149487</v>
      </c>
    </row>
    <row r="964" spans="1:5">
      <c r="A964" t="s">
        <v>75</v>
      </c>
      <c r="B964" t="s">
        <v>70</v>
      </c>
      <c r="C964">
        <v>50</v>
      </c>
      <c r="D964">
        <v>2014</v>
      </c>
      <c r="E964">
        <v>0.41238336971705</v>
      </c>
    </row>
    <row r="965" spans="1:5">
      <c r="A965" t="s">
        <v>75</v>
      </c>
      <c r="B965" t="s">
        <v>70</v>
      </c>
      <c r="C965">
        <v>50</v>
      </c>
      <c r="D965">
        <v>2015</v>
      </c>
      <c r="E965">
        <v>0.427457897790144</v>
      </c>
    </row>
    <row r="966" spans="1:5">
      <c r="A966" t="s">
        <v>75</v>
      </c>
      <c r="B966" t="s">
        <v>70</v>
      </c>
      <c r="C966">
        <v>50</v>
      </c>
      <c r="D966">
        <v>2016</v>
      </c>
      <c r="E966">
        <v>0.385000649450904</v>
      </c>
    </row>
    <row r="967" spans="1:5">
      <c r="A967" t="s">
        <v>75</v>
      </c>
      <c r="B967" t="s">
        <v>70</v>
      </c>
      <c r="C967">
        <v>50</v>
      </c>
      <c r="D967">
        <v>2017</v>
      </c>
      <c r="E967">
        <v>0.495352274022976</v>
      </c>
    </row>
    <row r="968" spans="1:5">
      <c r="A968" t="s">
        <v>75</v>
      </c>
      <c r="B968" t="s">
        <v>70</v>
      </c>
      <c r="C968">
        <v>50</v>
      </c>
      <c r="D968">
        <v>2018</v>
      </c>
      <c r="E968">
        <v>0.639986678287298</v>
      </c>
    </row>
    <row r="969" spans="1:5">
      <c r="A969" t="s">
        <v>75</v>
      </c>
      <c r="B969" t="s">
        <v>70</v>
      </c>
      <c r="C969">
        <v>50</v>
      </c>
      <c r="D969">
        <v>2019</v>
      </c>
      <c r="E969">
        <v>0.640015379299731</v>
      </c>
    </row>
    <row r="970" spans="1:5">
      <c r="A970" t="s">
        <v>75</v>
      </c>
      <c r="B970" t="s">
        <v>70</v>
      </c>
      <c r="C970">
        <v>50</v>
      </c>
      <c r="D970">
        <v>2020</v>
      </c>
      <c r="E970">
        <v>0.698983469501705</v>
      </c>
    </row>
    <row r="971" spans="1:5">
      <c r="A971" t="s">
        <v>75</v>
      </c>
      <c r="B971" t="s">
        <v>70</v>
      </c>
      <c r="C971">
        <v>50</v>
      </c>
      <c r="D971">
        <v>2021</v>
      </c>
      <c r="E971">
        <v>0.790131108192746</v>
      </c>
    </row>
    <row r="972" spans="1:5">
      <c r="A972" s="38" t="s">
        <v>23</v>
      </c>
      <c r="B972" s="38" t="s">
        <v>11</v>
      </c>
      <c r="C972" s="38">
        <v>6</v>
      </c>
      <c r="D972" s="39">
        <v>2012</v>
      </c>
      <c r="E972">
        <v>0.186673004864046</v>
      </c>
    </row>
    <row r="973" spans="1:5">
      <c r="A973" s="40" t="s">
        <v>23</v>
      </c>
      <c r="B973" s="40" t="s">
        <v>11</v>
      </c>
      <c r="C973" s="40">
        <v>6</v>
      </c>
      <c r="D973" s="41">
        <v>2013</v>
      </c>
      <c r="E973">
        <v>0.2570432867582</v>
      </c>
    </row>
    <row r="974" spans="1:5">
      <c r="A974" s="40" t="s">
        <v>23</v>
      </c>
      <c r="B974" s="40" t="s">
        <v>11</v>
      </c>
      <c r="C974" s="38">
        <v>6</v>
      </c>
      <c r="D974" s="41">
        <v>2014</v>
      </c>
      <c r="E974">
        <v>0.413785164540521</v>
      </c>
    </row>
    <row r="975" spans="1:5">
      <c r="A975" s="40" t="s">
        <v>23</v>
      </c>
      <c r="B975" s="40" t="s">
        <v>11</v>
      </c>
      <c r="C975" s="40">
        <v>6</v>
      </c>
      <c r="D975" s="41">
        <v>2015</v>
      </c>
      <c r="E975">
        <v>0.395751971172768</v>
      </c>
    </row>
    <row r="976" spans="1:5">
      <c r="A976" s="40" t="s">
        <v>23</v>
      </c>
      <c r="B976" s="40" t="s">
        <v>11</v>
      </c>
      <c r="C976" s="38">
        <v>6</v>
      </c>
      <c r="D976" s="41">
        <v>2016</v>
      </c>
      <c r="E976">
        <v>0.497183245053002</v>
      </c>
    </row>
    <row r="977" spans="1:5">
      <c r="A977" s="40" t="s">
        <v>23</v>
      </c>
      <c r="B977" s="40" t="s">
        <v>11</v>
      </c>
      <c r="C977" s="40">
        <v>6</v>
      </c>
      <c r="D977" s="41">
        <v>2017</v>
      </c>
      <c r="E977">
        <v>0.452150759835953</v>
      </c>
    </row>
    <row r="978" spans="1:5">
      <c r="A978" s="40" t="s">
        <v>23</v>
      </c>
      <c r="B978" s="40" t="s">
        <v>11</v>
      </c>
      <c r="C978" s="38">
        <v>6</v>
      </c>
      <c r="D978" s="41">
        <v>2018</v>
      </c>
      <c r="E978">
        <v>0.415334499561276</v>
      </c>
    </row>
    <row r="979" spans="1:5">
      <c r="A979" s="40" t="s">
        <v>23</v>
      </c>
      <c r="B979" s="40" t="s">
        <v>11</v>
      </c>
      <c r="C979" s="40">
        <v>6</v>
      </c>
      <c r="D979" s="41">
        <v>2019</v>
      </c>
      <c r="E979">
        <v>0.462873946541907</v>
      </c>
    </row>
    <row r="980" spans="1:5">
      <c r="A980" s="40" t="s">
        <v>23</v>
      </c>
      <c r="B980" s="40" t="s">
        <v>11</v>
      </c>
      <c r="C980" s="38">
        <v>6</v>
      </c>
      <c r="D980" s="41">
        <v>2020</v>
      </c>
      <c r="E980">
        <v>0.559058716644709</v>
      </c>
    </row>
    <row r="981" spans="1:5">
      <c r="A981" s="40" t="s">
        <v>23</v>
      </c>
      <c r="B981" s="42" t="s">
        <v>11</v>
      </c>
      <c r="C981" s="40">
        <v>6</v>
      </c>
      <c r="D981" s="41">
        <v>2021</v>
      </c>
      <c r="E981">
        <v>0.620768944224464</v>
      </c>
    </row>
    <row r="982" spans="1:5">
      <c r="A982" t="s">
        <v>74</v>
      </c>
      <c r="B982" t="s">
        <v>70</v>
      </c>
      <c r="C982">
        <v>46</v>
      </c>
      <c r="D982">
        <v>2012</v>
      </c>
      <c r="E982">
        <v>0.133461013017002</v>
      </c>
    </row>
    <row r="983" spans="1:5">
      <c r="A983" t="s">
        <v>74</v>
      </c>
      <c r="B983" t="s">
        <v>70</v>
      </c>
      <c r="C983">
        <v>46</v>
      </c>
      <c r="D983">
        <v>2013</v>
      </c>
      <c r="E983">
        <v>0.192749073512618</v>
      </c>
    </row>
    <row r="984" spans="1:5">
      <c r="A984" t="s">
        <v>74</v>
      </c>
      <c r="B984" t="s">
        <v>70</v>
      </c>
      <c r="C984">
        <v>46</v>
      </c>
      <c r="D984">
        <v>2014</v>
      </c>
      <c r="E984">
        <v>0.349875324751044</v>
      </c>
    </row>
    <row r="985" spans="1:5">
      <c r="A985" t="s">
        <v>74</v>
      </c>
      <c r="B985" t="s">
        <v>70</v>
      </c>
      <c r="C985">
        <v>46</v>
      </c>
      <c r="D985">
        <v>2015</v>
      </c>
      <c r="E985">
        <v>0.221398902833103</v>
      </c>
    </row>
    <row r="986" spans="1:5">
      <c r="A986" t="s">
        <v>74</v>
      </c>
      <c r="B986" t="s">
        <v>70</v>
      </c>
      <c r="C986">
        <v>46</v>
      </c>
      <c r="D986">
        <v>2016</v>
      </c>
      <c r="E986">
        <v>0.375731421509104</v>
      </c>
    </row>
    <row r="987" spans="1:5">
      <c r="A987" t="s">
        <v>74</v>
      </c>
      <c r="B987" t="s">
        <v>70</v>
      </c>
      <c r="C987">
        <v>46</v>
      </c>
      <c r="D987">
        <v>2017</v>
      </c>
      <c r="E987">
        <v>0.570023062254117</v>
      </c>
    </row>
    <row r="988" spans="1:5">
      <c r="A988" t="s">
        <v>74</v>
      </c>
      <c r="B988" t="s">
        <v>70</v>
      </c>
      <c r="C988">
        <v>46</v>
      </c>
      <c r="D988">
        <v>2018</v>
      </c>
      <c r="E988">
        <v>0.566670323248248</v>
      </c>
    </row>
    <row r="989" spans="1:5">
      <c r="A989" t="s">
        <v>74</v>
      </c>
      <c r="B989" t="s">
        <v>70</v>
      </c>
      <c r="C989">
        <v>46</v>
      </c>
      <c r="D989">
        <v>2019</v>
      </c>
      <c r="E989">
        <v>0.644770484885612</v>
      </c>
    </row>
    <row r="990" spans="1:5">
      <c r="A990" t="s">
        <v>74</v>
      </c>
      <c r="B990" t="s">
        <v>70</v>
      </c>
      <c r="C990">
        <v>46</v>
      </c>
      <c r="D990">
        <v>2020</v>
      </c>
      <c r="E990">
        <v>0.684159085728516</v>
      </c>
    </row>
    <row r="991" spans="1:5">
      <c r="A991" t="s">
        <v>74</v>
      </c>
      <c r="B991" t="s">
        <v>70</v>
      </c>
      <c r="C991">
        <v>46</v>
      </c>
      <c r="D991">
        <v>2021</v>
      </c>
      <c r="E991">
        <v>0.853249377298676</v>
      </c>
    </row>
    <row r="992" spans="1:5">
      <c r="A992" t="s">
        <v>113</v>
      </c>
      <c r="B992" t="s">
        <v>109</v>
      </c>
      <c r="C992">
        <v>90</v>
      </c>
      <c r="D992">
        <v>2012</v>
      </c>
      <c r="E992">
        <v>0.170239255224374</v>
      </c>
    </row>
    <row r="993" spans="1:5">
      <c r="A993" t="s">
        <v>113</v>
      </c>
      <c r="B993" t="s">
        <v>109</v>
      </c>
      <c r="C993">
        <v>90</v>
      </c>
      <c r="D993">
        <v>2013</v>
      </c>
      <c r="E993">
        <v>0.173713121893723</v>
      </c>
    </row>
    <row r="994" spans="1:5">
      <c r="A994" t="s">
        <v>113</v>
      </c>
      <c r="B994" t="s">
        <v>109</v>
      </c>
      <c r="C994">
        <v>90</v>
      </c>
      <c r="D994">
        <v>2014</v>
      </c>
      <c r="E994">
        <v>0.25637886738209</v>
      </c>
    </row>
    <row r="995" spans="1:5">
      <c r="A995" t="s">
        <v>113</v>
      </c>
      <c r="B995" t="s">
        <v>109</v>
      </c>
      <c r="C995">
        <v>90</v>
      </c>
      <c r="D995">
        <v>2015</v>
      </c>
      <c r="E995">
        <v>0.342542955698658</v>
      </c>
    </row>
    <row r="996" spans="1:5">
      <c r="A996" t="s">
        <v>113</v>
      </c>
      <c r="B996" t="s">
        <v>109</v>
      </c>
      <c r="C996">
        <v>90</v>
      </c>
      <c r="D996">
        <v>2016</v>
      </c>
      <c r="E996">
        <v>0.370905340387684</v>
      </c>
    </row>
    <row r="997" spans="1:5">
      <c r="A997" t="s">
        <v>113</v>
      </c>
      <c r="B997" t="s">
        <v>109</v>
      </c>
      <c r="C997">
        <v>90</v>
      </c>
      <c r="D997">
        <v>2017</v>
      </c>
      <c r="E997">
        <v>0.452159973703318</v>
      </c>
    </row>
    <row r="998" spans="1:5">
      <c r="A998" t="s">
        <v>113</v>
      </c>
      <c r="B998" t="s">
        <v>109</v>
      </c>
      <c r="C998">
        <v>90</v>
      </c>
      <c r="D998">
        <v>2018</v>
      </c>
      <c r="E998">
        <v>0.619420988199473</v>
      </c>
    </row>
    <row r="999" spans="1:5">
      <c r="A999" t="s">
        <v>113</v>
      </c>
      <c r="B999" t="s">
        <v>109</v>
      </c>
      <c r="C999">
        <v>90</v>
      </c>
      <c r="D999">
        <v>2019</v>
      </c>
      <c r="E999">
        <v>0.664226884903062</v>
      </c>
    </row>
    <row r="1000" spans="1:5">
      <c r="A1000" t="s">
        <v>113</v>
      </c>
      <c r="B1000" t="s">
        <v>109</v>
      </c>
      <c r="C1000">
        <v>90</v>
      </c>
      <c r="D1000">
        <v>2020</v>
      </c>
      <c r="E1000">
        <v>0.786297625332391</v>
      </c>
    </row>
    <row r="1001" spans="1:5">
      <c r="A1001" t="s">
        <v>113</v>
      </c>
      <c r="B1001" t="s">
        <v>109</v>
      </c>
      <c r="C1001">
        <v>90</v>
      </c>
      <c r="D1001">
        <v>2021</v>
      </c>
      <c r="E1001">
        <v>0.317611217675377</v>
      </c>
    </row>
    <row r="1002" spans="1:5">
      <c r="A1002" s="37" t="s">
        <v>106</v>
      </c>
      <c r="B1002" s="37" t="s">
        <v>96</v>
      </c>
      <c r="C1002" s="37">
        <v>43</v>
      </c>
      <c r="D1002" s="39">
        <v>2012</v>
      </c>
      <c r="E1002">
        <v>0.372531813213951</v>
      </c>
    </row>
    <row r="1003" spans="1:5">
      <c r="A1003" s="32" t="s">
        <v>106</v>
      </c>
      <c r="B1003" s="32" t="s">
        <v>96</v>
      </c>
      <c r="C1003" s="32">
        <v>43</v>
      </c>
      <c r="D1003" s="33">
        <v>2013</v>
      </c>
      <c r="E1003">
        <v>0.0908520853238109</v>
      </c>
    </row>
    <row r="1004" spans="1:5">
      <c r="A1004" s="32" t="s">
        <v>106</v>
      </c>
      <c r="B1004" s="32" t="s">
        <v>96</v>
      </c>
      <c r="C1004" s="32">
        <v>43</v>
      </c>
      <c r="D1004" s="33">
        <v>2014</v>
      </c>
      <c r="E1004">
        <v>0.061794112590664</v>
      </c>
    </row>
    <row r="1005" spans="1:5">
      <c r="A1005" s="32" t="s">
        <v>106</v>
      </c>
      <c r="B1005" s="32" t="s">
        <v>96</v>
      </c>
      <c r="C1005" s="32">
        <v>43</v>
      </c>
      <c r="D1005" s="33">
        <v>2015</v>
      </c>
      <c r="E1005">
        <v>0.131165282190037</v>
      </c>
    </row>
    <row r="1006" spans="1:5">
      <c r="A1006" s="32" t="s">
        <v>106</v>
      </c>
      <c r="B1006" s="32" t="s">
        <v>96</v>
      </c>
      <c r="C1006" s="32">
        <v>43</v>
      </c>
      <c r="D1006" s="33">
        <v>2016</v>
      </c>
      <c r="E1006">
        <v>0.12986975832506</v>
      </c>
    </row>
    <row r="1007" spans="1:5">
      <c r="A1007" s="32" t="s">
        <v>106</v>
      </c>
      <c r="B1007" s="32" t="s">
        <v>96</v>
      </c>
      <c r="C1007" s="32">
        <v>43</v>
      </c>
      <c r="D1007" s="33">
        <v>2017</v>
      </c>
      <c r="E1007">
        <v>0.287863493014655</v>
      </c>
    </row>
    <row r="1008" spans="1:5">
      <c r="A1008" s="32" t="s">
        <v>106</v>
      </c>
      <c r="B1008" s="32" t="s">
        <v>96</v>
      </c>
      <c r="C1008" s="32">
        <v>43</v>
      </c>
      <c r="D1008" s="33">
        <v>2018</v>
      </c>
      <c r="E1008">
        <v>0.310159852406316</v>
      </c>
    </row>
    <row r="1009" spans="1:5">
      <c r="A1009" s="32" t="s">
        <v>106</v>
      </c>
      <c r="B1009" s="32" t="s">
        <v>96</v>
      </c>
      <c r="C1009" s="32">
        <v>43</v>
      </c>
      <c r="D1009" s="33">
        <v>2019</v>
      </c>
      <c r="E1009">
        <v>0.244550266549366</v>
      </c>
    </row>
    <row r="1010" spans="1:5">
      <c r="A1010" s="32" t="s">
        <v>106</v>
      </c>
      <c r="B1010" s="32" t="s">
        <v>96</v>
      </c>
      <c r="C1010" s="32">
        <v>43</v>
      </c>
      <c r="D1010" s="33">
        <v>2020</v>
      </c>
      <c r="E1010">
        <v>0.282032225202008</v>
      </c>
    </row>
    <row r="1011" spans="1:5">
      <c r="A1011" s="32" t="s">
        <v>106</v>
      </c>
      <c r="B1011" s="34" t="s">
        <v>96</v>
      </c>
      <c r="C1011" s="32">
        <v>43</v>
      </c>
      <c r="D1011" s="33">
        <v>2021</v>
      </c>
      <c r="E1011">
        <v>0.289544844547851</v>
      </c>
    </row>
  </sheetData>
  <autoFilter xmlns:etc="http://www.wps.cn/officeDocument/2017/etCustomData" ref="A1:E1011" etc:filterBottomFollowUsedRange="0">
    <extLst/>
  </autoFilter>
  <sortState ref="A2:E1011">
    <sortCondition ref="A2"/>
  </sortState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70"/>
  <sheetViews>
    <sheetView workbookViewId="0">
      <pane ySplit="1" topLeftCell="A922" activePane="bottomLeft" state="frozen"/>
      <selection/>
      <selection pane="bottomLeft" activeCell="P947" sqref="P947"/>
    </sheetView>
  </sheetViews>
  <sheetFormatPr defaultColWidth="9" defaultRowHeight="14.4" outlineLevelCol="6"/>
  <cols>
    <col min="1" max="1" width="26.5555555555556" customWidth="1"/>
    <col min="2" max="2" width="15.1111111111111" customWidth="1"/>
    <col min="3" max="3" width="16.4444444444444" customWidth="1"/>
    <col min="5" max="5" width="10.6666666666667"/>
    <col min="7" max="7" width="10.5462962962963"/>
  </cols>
  <sheetData>
    <row r="1" ht="72" spans="1:7">
      <c r="A1" s="1" t="s">
        <v>0</v>
      </c>
      <c r="B1" s="3" t="s">
        <v>2</v>
      </c>
      <c r="C1" s="2" t="s">
        <v>3</v>
      </c>
      <c r="D1" s="208" t="s">
        <v>133</v>
      </c>
      <c r="E1" s="209" t="s">
        <v>134</v>
      </c>
      <c r="F1" t="s">
        <v>135</v>
      </c>
      <c r="G1" t="s">
        <v>136</v>
      </c>
    </row>
    <row r="2" spans="1:7">
      <c r="A2" s="176" t="s">
        <v>10</v>
      </c>
      <c r="B2" s="17">
        <v>2012</v>
      </c>
      <c r="C2" s="177" t="s">
        <v>11</v>
      </c>
      <c r="D2">
        <v>30456</v>
      </c>
      <c r="E2" s="210">
        <v>59.170857</v>
      </c>
      <c r="F2">
        <v>30456</v>
      </c>
      <c r="G2">
        <v>59.170856</v>
      </c>
    </row>
    <row r="3" spans="1:7">
      <c r="A3" s="176" t="s">
        <v>10</v>
      </c>
      <c r="B3" s="17">
        <v>2013</v>
      </c>
      <c r="C3" s="177" t="s">
        <v>11</v>
      </c>
      <c r="D3">
        <v>30124</v>
      </c>
      <c r="E3" s="210">
        <v>58.027079</v>
      </c>
      <c r="F3">
        <v>30124</v>
      </c>
      <c r="G3">
        <v>58.027081</v>
      </c>
    </row>
    <row r="4" spans="1:7">
      <c r="A4" s="176" t="s">
        <v>10</v>
      </c>
      <c r="B4" s="17">
        <v>2014</v>
      </c>
      <c r="C4" s="177" t="s">
        <v>11</v>
      </c>
      <c r="D4">
        <v>29920</v>
      </c>
      <c r="E4" s="210">
        <v>52.275564</v>
      </c>
      <c r="F4">
        <v>29920</v>
      </c>
      <c r="G4">
        <v>52.275562</v>
      </c>
    </row>
    <row r="5" spans="1:7">
      <c r="A5" s="176" t="s">
        <v>10</v>
      </c>
      <c r="B5" s="17">
        <v>2015</v>
      </c>
      <c r="C5" s="177" t="s">
        <v>11</v>
      </c>
      <c r="D5">
        <v>27318</v>
      </c>
      <c r="E5" s="210">
        <v>45.921857</v>
      </c>
      <c r="F5">
        <v>27318</v>
      </c>
      <c r="G5">
        <v>45.921856</v>
      </c>
    </row>
    <row r="6" spans="1:7">
      <c r="A6" s="176" t="s">
        <v>10</v>
      </c>
      <c r="B6" s="17">
        <v>2016</v>
      </c>
      <c r="C6" s="177" t="s">
        <v>11</v>
      </c>
      <c r="D6" s="198">
        <v>21888</v>
      </c>
      <c r="E6" s="210">
        <v>48.819923</v>
      </c>
      <c r="F6">
        <v>21888</v>
      </c>
      <c r="G6">
        <v>48.819923</v>
      </c>
    </row>
    <row r="7" spans="1:7">
      <c r="A7" s="176" t="s">
        <v>10</v>
      </c>
      <c r="B7" s="17">
        <v>2017</v>
      </c>
      <c r="C7" s="177" t="s">
        <v>11</v>
      </c>
      <c r="D7" s="198">
        <v>17602</v>
      </c>
      <c r="E7" s="210">
        <v>49.550613</v>
      </c>
      <c r="F7">
        <v>17602</v>
      </c>
      <c r="G7">
        <v>49.550613</v>
      </c>
    </row>
    <row r="8" spans="1:7">
      <c r="A8" s="176" t="s">
        <v>10</v>
      </c>
      <c r="B8" s="17">
        <v>2018</v>
      </c>
      <c r="C8" s="177" t="s">
        <v>11</v>
      </c>
      <c r="D8" s="198">
        <v>16026</v>
      </c>
      <c r="E8" s="210">
        <v>42.398517</v>
      </c>
      <c r="F8">
        <v>16026</v>
      </c>
      <c r="G8">
        <v>42.398518</v>
      </c>
    </row>
    <row r="9" spans="1:7">
      <c r="A9" s="176" t="s">
        <v>10</v>
      </c>
      <c r="B9" s="17">
        <v>2019</v>
      </c>
      <c r="C9" s="177" t="s">
        <v>11</v>
      </c>
      <c r="D9" s="198">
        <v>15572</v>
      </c>
      <c r="E9" s="210" t="s">
        <v>12</v>
      </c>
      <c r="F9">
        <v>15572</v>
      </c>
      <c r="G9">
        <v>35.246422</v>
      </c>
    </row>
    <row r="10" spans="1:7">
      <c r="A10" s="176" t="s">
        <v>10</v>
      </c>
      <c r="B10" s="17">
        <v>2020</v>
      </c>
      <c r="C10" s="177" t="s">
        <v>11</v>
      </c>
      <c r="D10" t="s">
        <v>12</v>
      </c>
      <c r="E10" s="210" t="s">
        <v>12</v>
      </c>
      <c r="F10">
        <v>15118</v>
      </c>
      <c r="G10">
        <v>28.094326</v>
      </c>
    </row>
    <row r="11" spans="1:7">
      <c r="A11" s="176" t="s">
        <v>10</v>
      </c>
      <c r="B11" s="9">
        <v>2021</v>
      </c>
      <c r="C11" s="177" t="s">
        <v>11</v>
      </c>
      <c r="D11" t="s">
        <v>12</v>
      </c>
      <c r="E11" s="210" t="s">
        <v>12</v>
      </c>
      <c r="F11">
        <v>14664</v>
      </c>
      <c r="G11">
        <v>20.94223</v>
      </c>
    </row>
    <row r="12" spans="1:7">
      <c r="A12" s="181" t="s">
        <v>13</v>
      </c>
      <c r="B12" s="17">
        <v>2012</v>
      </c>
      <c r="C12" s="182" t="s">
        <v>11</v>
      </c>
      <c r="D12">
        <v>10372</v>
      </c>
      <c r="E12" s="211">
        <v>80.442453</v>
      </c>
      <c r="F12">
        <v>10372</v>
      </c>
      <c r="G12">
        <v>80.442451</v>
      </c>
    </row>
    <row r="13" spans="1:7">
      <c r="A13" s="181" t="s">
        <v>13</v>
      </c>
      <c r="B13" s="17">
        <v>2013</v>
      </c>
      <c r="C13" s="182" t="s">
        <v>11</v>
      </c>
      <c r="D13">
        <v>8705</v>
      </c>
      <c r="E13" s="211">
        <v>81.290566</v>
      </c>
      <c r="F13">
        <v>8705</v>
      </c>
      <c r="G13">
        <v>81.290565</v>
      </c>
    </row>
    <row r="14" spans="1:7">
      <c r="A14" s="181" t="s">
        <v>13</v>
      </c>
      <c r="B14" s="17">
        <v>2014</v>
      </c>
      <c r="C14" s="182" t="s">
        <v>11</v>
      </c>
      <c r="D14">
        <v>8616</v>
      </c>
      <c r="E14" s="211">
        <v>71.375786</v>
      </c>
      <c r="F14">
        <v>8616</v>
      </c>
      <c r="G14">
        <v>71.375786</v>
      </c>
    </row>
    <row r="15" spans="1:7">
      <c r="A15" s="181" t="s">
        <v>13</v>
      </c>
      <c r="B15" s="17">
        <v>2015</v>
      </c>
      <c r="C15" s="182" t="s">
        <v>11</v>
      </c>
      <c r="D15">
        <v>7798</v>
      </c>
      <c r="E15" s="211">
        <v>58.23239</v>
      </c>
      <c r="F15">
        <v>7798</v>
      </c>
      <c r="G15">
        <v>58.232391</v>
      </c>
    </row>
    <row r="16" spans="1:7">
      <c r="A16" s="181" t="s">
        <v>13</v>
      </c>
      <c r="B16" s="17">
        <v>2016</v>
      </c>
      <c r="C16" s="182" t="s">
        <v>11</v>
      </c>
      <c r="D16">
        <v>7645</v>
      </c>
      <c r="E16" s="211">
        <v>68.139937</v>
      </c>
      <c r="F16">
        <v>7645</v>
      </c>
      <c r="G16">
        <v>68.139938</v>
      </c>
    </row>
    <row r="17" spans="1:7">
      <c r="A17" s="181" t="s">
        <v>13</v>
      </c>
      <c r="B17" s="17">
        <v>2017</v>
      </c>
      <c r="C17" s="182" t="s">
        <v>11</v>
      </c>
      <c r="D17">
        <v>7484</v>
      </c>
      <c r="E17" s="211">
        <v>68.616038</v>
      </c>
      <c r="F17">
        <v>7484</v>
      </c>
      <c r="G17">
        <v>68.616035</v>
      </c>
    </row>
    <row r="18" spans="1:7">
      <c r="A18" s="181" t="s">
        <v>13</v>
      </c>
      <c r="B18" s="17">
        <v>2018</v>
      </c>
      <c r="C18" s="182" t="s">
        <v>11</v>
      </c>
      <c r="D18">
        <v>7121</v>
      </c>
      <c r="E18" s="211">
        <v>57.071069</v>
      </c>
      <c r="F18">
        <v>7121</v>
      </c>
      <c r="G18">
        <v>57.071068</v>
      </c>
    </row>
    <row r="19" spans="1:7">
      <c r="A19" s="181" t="s">
        <v>13</v>
      </c>
      <c r="B19" s="17">
        <v>2019</v>
      </c>
      <c r="C19" s="182" t="s">
        <v>11</v>
      </c>
      <c r="D19">
        <v>2352</v>
      </c>
      <c r="E19" s="210" t="s">
        <v>12</v>
      </c>
      <c r="F19">
        <v>2352</v>
      </c>
      <c r="G19">
        <v>45.5261</v>
      </c>
    </row>
    <row r="20" spans="1:7">
      <c r="A20" s="181" t="s">
        <v>13</v>
      </c>
      <c r="B20" s="17">
        <v>2020</v>
      </c>
      <c r="C20" s="182" t="s">
        <v>11</v>
      </c>
      <c r="D20">
        <v>2729</v>
      </c>
      <c r="E20" s="210" t="s">
        <v>12</v>
      </c>
      <c r="F20">
        <v>2729</v>
      </c>
      <c r="G20">
        <v>33.981133</v>
      </c>
    </row>
    <row r="21" spans="1:7">
      <c r="A21" s="181" t="s">
        <v>13</v>
      </c>
      <c r="B21" s="9">
        <v>2021</v>
      </c>
      <c r="C21" s="182" t="s">
        <v>11</v>
      </c>
      <c r="D21" t="s">
        <v>12</v>
      </c>
      <c r="E21" s="210" t="s">
        <v>12</v>
      </c>
      <c r="F21">
        <v>3106</v>
      </c>
      <c r="G21">
        <v>22.436165</v>
      </c>
    </row>
    <row r="22" spans="1:7">
      <c r="A22" s="173" t="s">
        <v>14</v>
      </c>
      <c r="B22" s="17">
        <v>2012</v>
      </c>
      <c r="C22" s="173" t="s">
        <v>11</v>
      </c>
      <c r="D22">
        <v>148</v>
      </c>
      <c r="E22" s="211">
        <v>83.9125</v>
      </c>
      <c r="F22">
        <v>148</v>
      </c>
      <c r="G22">
        <v>83.912498</v>
      </c>
    </row>
    <row r="23" spans="1:7">
      <c r="A23" s="173" t="s">
        <v>14</v>
      </c>
      <c r="B23" s="17">
        <v>2013</v>
      </c>
      <c r="C23" s="173" t="s">
        <v>11</v>
      </c>
      <c r="D23">
        <v>122</v>
      </c>
      <c r="E23" s="211">
        <v>83.829166</v>
      </c>
      <c r="F23">
        <v>122</v>
      </c>
      <c r="G23">
        <v>83.829163</v>
      </c>
    </row>
    <row r="24" spans="1:7">
      <c r="A24" s="173" t="s">
        <v>14</v>
      </c>
      <c r="B24" s="17">
        <v>2014</v>
      </c>
      <c r="C24" s="173" t="s">
        <v>11</v>
      </c>
      <c r="D24">
        <v>115</v>
      </c>
      <c r="E24" s="211">
        <v>73.673611</v>
      </c>
      <c r="F24">
        <v>115</v>
      </c>
      <c r="G24">
        <v>73.673615</v>
      </c>
    </row>
    <row r="25" spans="1:7">
      <c r="A25" s="173" t="s">
        <v>14</v>
      </c>
      <c r="B25" s="17">
        <v>2015</v>
      </c>
      <c r="C25" s="173" t="s">
        <v>11</v>
      </c>
      <c r="D25" t="s">
        <v>12</v>
      </c>
      <c r="E25" s="211">
        <v>62.115278</v>
      </c>
      <c r="F25">
        <v>108</v>
      </c>
      <c r="G25">
        <v>62.115276</v>
      </c>
    </row>
    <row r="26" spans="1:7">
      <c r="A26" s="173" t="s">
        <v>14</v>
      </c>
      <c r="B26" s="17">
        <v>2016</v>
      </c>
      <c r="C26" s="173" t="s">
        <v>11</v>
      </c>
      <c r="D26" t="s">
        <v>12</v>
      </c>
      <c r="E26" s="211">
        <v>73.003472</v>
      </c>
      <c r="F26">
        <v>101</v>
      </c>
      <c r="G26">
        <v>73.003471</v>
      </c>
    </row>
    <row r="27" spans="1:7">
      <c r="A27" s="173" t="s">
        <v>14</v>
      </c>
      <c r="B27" s="17">
        <v>2017</v>
      </c>
      <c r="C27" s="173" t="s">
        <v>11</v>
      </c>
      <c r="D27" t="s">
        <v>12</v>
      </c>
      <c r="E27" s="211">
        <v>77.103472</v>
      </c>
      <c r="F27">
        <v>94</v>
      </c>
      <c r="G27">
        <v>77.10347</v>
      </c>
    </row>
    <row r="28" spans="1:7">
      <c r="A28" s="173" t="s">
        <v>14</v>
      </c>
      <c r="B28" s="17">
        <v>2018</v>
      </c>
      <c r="C28" s="173" t="s">
        <v>11</v>
      </c>
      <c r="D28" t="s">
        <v>12</v>
      </c>
      <c r="E28" s="211">
        <v>63.08125</v>
      </c>
      <c r="F28">
        <v>87</v>
      </c>
      <c r="G28">
        <v>63.081249</v>
      </c>
    </row>
    <row r="29" spans="1:7">
      <c r="A29" s="173" t="s">
        <v>14</v>
      </c>
      <c r="B29" s="17">
        <v>2019</v>
      </c>
      <c r="C29" s="173" t="s">
        <v>11</v>
      </c>
      <c r="D29" t="s">
        <v>12</v>
      </c>
      <c r="E29" s="212" t="s">
        <v>12</v>
      </c>
      <c r="F29">
        <v>80</v>
      </c>
      <c r="G29">
        <v>49.059029</v>
      </c>
    </row>
    <row r="30" spans="1:7">
      <c r="A30" s="173" t="s">
        <v>14</v>
      </c>
      <c r="B30" s="17">
        <v>2020</v>
      </c>
      <c r="C30" s="173" t="s">
        <v>11</v>
      </c>
      <c r="D30" t="s">
        <v>12</v>
      </c>
      <c r="E30" s="212" t="s">
        <v>12</v>
      </c>
      <c r="F30">
        <v>73</v>
      </c>
      <c r="G30">
        <v>35.036808</v>
      </c>
    </row>
    <row r="31" spans="1:7">
      <c r="A31" s="173" t="s">
        <v>14</v>
      </c>
      <c r="B31" s="9">
        <v>2021</v>
      </c>
      <c r="C31" s="173" t="s">
        <v>11</v>
      </c>
      <c r="D31" t="s">
        <v>12</v>
      </c>
      <c r="E31" s="212" t="s">
        <v>12</v>
      </c>
      <c r="F31">
        <v>66</v>
      </c>
      <c r="G31">
        <v>21.014587</v>
      </c>
    </row>
    <row r="32" spans="1:7">
      <c r="A32" s="173" t="s">
        <v>15</v>
      </c>
      <c r="B32" s="17">
        <v>2012</v>
      </c>
      <c r="C32" s="173" t="s">
        <v>11</v>
      </c>
      <c r="D32" s="198">
        <v>808</v>
      </c>
      <c r="E32" s="211">
        <v>82.929545</v>
      </c>
      <c r="F32">
        <v>808</v>
      </c>
      <c r="G32">
        <v>82.929543</v>
      </c>
    </row>
    <row r="33" spans="1:7">
      <c r="A33" s="173" t="s">
        <v>15</v>
      </c>
      <c r="B33" s="17">
        <v>2013</v>
      </c>
      <c r="C33" s="173" t="s">
        <v>11</v>
      </c>
      <c r="D33" s="198">
        <v>1642</v>
      </c>
      <c r="E33" s="212">
        <v>83.454167</v>
      </c>
      <c r="F33">
        <v>1642</v>
      </c>
      <c r="G33">
        <v>83.45417</v>
      </c>
    </row>
    <row r="34" spans="1:7">
      <c r="A34" s="173" t="s">
        <v>15</v>
      </c>
      <c r="B34" s="17">
        <v>2014</v>
      </c>
      <c r="C34" s="173" t="s">
        <v>11</v>
      </c>
      <c r="D34" s="198">
        <v>1524</v>
      </c>
      <c r="E34" s="211">
        <v>73.642045</v>
      </c>
      <c r="F34">
        <v>1524</v>
      </c>
      <c r="G34">
        <v>73.642044</v>
      </c>
    </row>
    <row r="35" spans="1:7">
      <c r="A35" s="173" t="s">
        <v>15</v>
      </c>
      <c r="B35" s="17">
        <v>2015</v>
      </c>
      <c r="C35" s="173" t="s">
        <v>11</v>
      </c>
      <c r="D35" s="198">
        <v>1418</v>
      </c>
      <c r="E35" s="212">
        <v>59.313636</v>
      </c>
      <c r="F35">
        <v>1418</v>
      </c>
      <c r="G35">
        <v>59.313637</v>
      </c>
    </row>
    <row r="36" spans="1:7">
      <c r="A36" s="173" t="s">
        <v>15</v>
      </c>
      <c r="B36" s="17">
        <v>2016</v>
      </c>
      <c r="C36" s="173" t="s">
        <v>11</v>
      </c>
      <c r="D36" s="198">
        <v>281</v>
      </c>
      <c r="E36" s="211">
        <v>75.672727</v>
      </c>
      <c r="F36">
        <v>281</v>
      </c>
      <c r="G36">
        <v>75.672729</v>
      </c>
    </row>
    <row r="37" spans="1:7">
      <c r="A37" s="173" t="s">
        <v>15</v>
      </c>
      <c r="B37" s="17">
        <v>2017</v>
      </c>
      <c r="C37" s="173" t="s">
        <v>11</v>
      </c>
      <c r="D37" s="198">
        <v>239</v>
      </c>
      <c r="E37" s="212">
        <v>74.557197</v>
      </c>
      <c r="F37">
        <v>239</v>
      </c>
      <c r="G37">
        <v>74.557198</v>
      </c>
    </row>
    <row r="38" spans="1:7">
      <c r="A38" s="173" t="s">
        <v>15</v>
      </c>
      <c r="B38" s="17">
        <v>2018</v>
      </c>
      <c r="C38" s="173" t="s">
        <v>11</v>
      </c>
      <c r="D38" s="198">
        <v>204</v>
      </c>
      <c r="E38" s="212">
        <v>61.930682</v>
      </c>
      <c r="F38">
        <v>204</v>
      </c>
      <c r="G38">
        <v>61.930683</v>
      </c>
    </row>
    <row r="39" spans="1:7">
      <c r="A39" s="173" t="s">
        <v>15</v>
      </c>
      <c r="B39" s="17">
        <v>2019</v>
      </c>
      <c r="C39" s="173" t="s">
        <v>11</v>
      </c>
      <c r="D39" s="198">
        <v>169</v>
      </c>
      <c r="E39" s="212" t="s">
        <v>12</v>
      </c>
      <c r="F39">
        <v>169</v>
      </c>
      <c r="G39">
        <v>49.304169</v>
      </c>
    </row>
    <row r="40" spans="1:7">
      <c r="A40" s="173" t="s">
        <v>15</v>
      </c>
      <c r="B40" s="17">
        <v>2020</v>
      </c>
      <c r="C40" s="173" t="s">
        <v>11</v>
      </c>
      <c r="D40" s="198">
        <v>178</v>
      </c>
      <c r="E40" s="212" t="s">
        <v>12</v>
      </c>
      <c r="F40">
        <v>178</v>
      </c>
      <c r="G40">
        <v>36.677654</v>
      </c>
    </row>
    <row r="41" spans="1:7">
      <c r="A41" s="173" t="s">
        <v>15</v>
      </c>
      <c r="B41" s="9">
        <v>2021</v>
      </c>
      <c r="C41" s="173" t="s">
        <v>11</v>
      </c>
      <c r="D41" t="s">
        <v>12</v>
      </c>
      <c r="E41" s="212" t="s">
        <v>12</v>
      </c>
      <c r="F41">
        <v>187</v>
      </c>
      <c r="G41">
        <v>24.05114</v>
      </c>
    </row>
    <row r="42" spans="1:7">
      <c r="A42" s="173" t="s">
        <v>16</v>
      </c>
      <c r="B42" s="17">
        <v>2012</v>
      </c>
      <c r="C42" s="173" t="s">
        <v>11</v>
      </c>
      <c r="D42" t="s">
        <v>12</v>
      </c>
      <c r="E42" s="212">
        <v>85.32174</v>
      </c>
      <c r="G42">
        <v>85.321739</v>
      </c>
    </row>
    <row r="43" spans="1:7">
      <c r="A43" s="173" t="s">
        <v>16</v>
      </c>
      <c r="B43" s="17">
        <v>2013</v>
      </c>
      <c r="C43" s="173" t="s">
        <v>11</v>
      </c>
      <c r="D43" t="s">
        <v>12</v>
      </c>
      <c r="E43" s="211">
        <v>84.713044</v>
      </c>
      <c r="G43">
        <v>84.713043</v>
      </c>
    </row>
    <row r="44" spans="1:7">
      <c r="A44" s="173" t="s">
        <v>16</v>
      </c>
      <c r="B44" s="17">
        <v>2014</v>
      </c>
      <c r="C44" s="173" t="s">
        <v>11</v>
      </c>
      <c r="D44" t="s">
        <v>12</v>
      </c>
      <c r="E44" s="211">
        <v>75.873913</v>
      </c>
      <c r="G44">
        <v>75.873917</v>
      </c>
    </row>
    <row r="45" spans="1:7">
      <c r="A45" s="173" t="s">
        <v>16</v>
      </c>
      <c r="B45" s="17">
        <v>2015</v>
      </c>
      <c r="C45" s="173" t="s">
        <v>11</v>
      </c>
      <c r="D45" t="s">
        <v>12</v>
      </c>
      <c r="E45" s="211">
        <v>59.591304</v>
      </c>
      <c r="G45">
        <v>59.591305</v>
      </c>
    </row>
    <row r="46" spans="1:7">
      <c r="A46" s="173" t="s">
        <v>16</v>
      </c>
      <c r="B46" s="17">
        <v>2016</v>
      </c>
      <c r="C46" s="173" t="s">
        <v>11</v>
      </c>
      <c r="D46" t="s">
        <v>12</v>
      </c>
      <c r="E46" s="211">
        <v>77.534782</v>
      </c>
      <c r="G46">
        <v>77.534782</v>
      </c>
    </row>
    <row r="47" spans="1:7">
      <c r="A47" s="173" t="s">
        <v>16</v>
      </c>
      <c r="B47" s="17">
        <v>2017</v>
      </c>
      <c r="C47" s="173" t="s">
        <v>11</v>
      </c>
      <c r="D47" t="s">
        <v>12</v>
      </c>
      <c r="E47" s="211">
        <v>76.447826</v>
      </c>
      <c r="G47">
        <v>76.447823</v>
      </c>
    </row>
    <row r="48" spans="1:7">
      <c r="A48" s="173" t="s">
        <v>16</v>
      </c>
      <c r="B48" s="17">
        <v>2018</v>
      </c>
      <c r="C48" s="173" t="s">
        <v>11</v>
      </c>
      <c r="D48" t="s">
        <v>12</v>
      </c>
      <c r="E48" s="211">
        <v>63.286957</v>
      </c>
      <c r="G48">
        <v>63.286957</v>
      </c>
    </row>
    <row r="49" spans="1:7">
      <c r="A49" s="173" t="s">
        <v>16</v>
      </c>
      <c r="B49" s="17">
        <v>2019</v>
      </c>
      <c r="C49" s="173" t="s">
        <v>11</v>
      </c>
      <c r="D49" t="s">
        <v>12</v>
      </c>
      <c r="E49" s="212" t="s">
        <v>12</v>
      </c>
      <c r="G49">
        <v>50.126091</v>
      </c>
    </row>
    <row r="50" spans="1:7">
      <c r="A50" s="173" t="s">
        <v>16</v>
      </c>
      <c r="B50" s="17">
        <v>2020</v>
      </c>
      <c r="C50" s="173" t="s">
        <v>11</v>
      </c>
      <c r="D50" t="s">
        <v>12</v>
      </c>
      <c r="E50" s="212" t="s">
        <v>12</v>
      </c>
      <c r="G50">
        <v>36.965225</v>
      </c>
    </row>
    <row r="51" spans="1:7">
      <c r="A51" s="173" t="s">
        <v>16</v>
      </c>
      <c r="B51" s="17">
        <v>2021</v>
      </c>
      <c r="C51" s="173" t="s">
        <v>11</v>
      </c>
      <c r="D51" t="s">
        <v>12</v>
      </c>
      <c r="E51" s="212" t="s">
        <v>12</v>
      </c>
      <c r="G51">
        <v>23.804359</v>
      </c>
    </row>
    <row r="52" spans="1:7">
      <c r="A52" s="173" t="s">
        <v>17</v>
      </c>
      <c r="B52" s="17">
        <v>2012</v>
      </c>
      <c r="C52" s="173" t="s">
        <v>11</v>
      </c>
      <c r="D52" t="s">
        <v>12</v>
      </c>
      <c r="E52" s="212">
        <v>84.468965</v>
      </c>
      <c r="G52">
        <v>84.468964</v>
      </c>
    </row>
    <row r="53" spans="1:7">
      <c r="A53" s="173" t="s">
        <v>17</v>
      </c>
      <c r="B53" s="17">
        <v>2013</v>
      </c>
      <c r="C53" s="173" t="s">
        <v>11</v>
      </c>
      <c r="D53" t="s">
        <v>12</v>
      </c>
      <c r="E53" s="211">
        <v>84.244827</v>
      </c>
      <c r="G53">
        <v>84.244827</v>
      </c>
    </row>
    <row r="54" spans="1:7">
      <c r="A54" s="173" t="s">
        <v>17</v>
      </c>
      <c r="B54" s="17">
        <v>2014</v>
      </c>
      <c r="C54" s="173" t="s">
        <v>11</v>
      </c>
      <c r="D54" t="s">
        <v>12</v>
      </c>
      <c r="E54" s="211">
        <v>74.972413</v>
      </c>
      <c r="G54">
        <v>74.972412</v>
      </c>
    </row>
    <row r="55" spans="1:7">
      <c r="A55" s="173" t="s">
        <v>17</v>
      </c>
      <c r="B55" s="17">
        <v>2015</v>
      </c>
      <c r="C55" s="173" t="s">
        <v>11</v>
      </c>
      <c r="D55" t="s">
        <v>12</v>
      </c>
      <c r="E55" s="211">
        <v>57.696552</v>
      </c>
      <c r="G55">
        <v>57.696552</v>
      </c>
    </row>
    <row r="56" spans="1:7">
      <c r="A56" s="173" t="s">
        <v>17</v>
      </c>
      <c r="B56" s="17">
        <v>2016</v>
      </c>
      <c r="C56" s="173" t="s">
        <v>11</v>
      </c>
      <c r="D56" t="s">
        <v>12</v>
      </c>
      <c r="E56" s="211">
        <v>76.710345</v>
      </c>
      <c r="G56">
        <v>76.710342</v>
      </c>
    </row>
    <row r="57" spans="1:7">
      <c r="A57" s="173" t="s">
        <v>17</v>
      </c>
      <c r="B57" s="17">
        <v>2017</v>
      </c>
      <c r="C57" s="173" t="s">
        <v>11</v>
      </c>
      <c r="D57" t="s">
        <v>12</v>
      </c>
      <c r="E57" s="211">
        <v>74.748276</v>
      </c>
      <c r="G57">
        <v>74.748276</v>
      </c>
    </row>
    <row r="58" spans="1:7">
      <c r="A58" s="173" t="s">
        <v>17</v>
      </c>
      <c r="B58" s="17">
        <v>2018</v>
      </c>
      <c r="C58" s="173" t="s">
        <v>11</v>
      </c>
      <c r="D58" t="s">
        <v>12</v>
      </c>
      <c r="E58" s="211">
        <v>62.603448</v>
      </c>
      <c r="G58">
        <v>62.603447</v>
      </c>
    </row>
    <row r="59" spans="1:7">
      <c r="A59" s="173" t="s">
        <v>17</v>
      </c>
      <c r="B59" s="17">
        <v>2019</v>
      </c>
      <c r="C59" s="173" t="s">
        <v>11</v>
      </c>
      <c r="D59" t="s">
        <v>12</v>
      </c>
      <c r="E59" s="212" t="s">
        <v>12</v>
      </c>
      <c r="G59">
        <v>50.458618</v>
      </c>
    </row>
    <row r="60" spans="1:7">
      <c r="A60" s="173" t="s">
        <v>17</v>
      </c>
      <c r="B60" s="17">
        <v>2020</v>
      </c>
      <c r="C60" s="173" t="s">
        <v>11</v>
      </c>
      <c r="D60" t="s">
        <v>12</v>
      </c>
      <c r="E60" s="212" t="s">
        <v>12</v>
      </c>
      <c r="G60">
        <v>38.313789</v>
      </c>
    </row>
    <row r="61" spans="1:7">
      <c r="A61" s="173" t="s">
        <v>17</v>
      </c>
      <c r="B61" s="17">
        <v>2021</v>
      </c>
      <c r="C61" s="173" t="s">
        <v>11</v>
      </c>
      <c r="D61" t="s">
        <v>12</v>
      </c>
      <c r="E61" s="212" t="s">
        <v>12</v>
      </c>
      <c r="G61">
        <v>26.168961</v>
      </c>
    </row>
    <row r="62" spans="1:7">
      <c r="A62" s="173" t="s">
        <v>18</v>
      </c>
      <c r="B62" s="17">
        <v>2012</v>
      </c>
      <c r="C62" s="173" t="s">
        <v>11</v>
      </c>
      <c r="D62" t="s">
        <v>12</v>
      </c>
      <c r="E62" s="211">
        <v>84.644444</v>
      </c>
      <c r="G62">
        <v>84.644447</v>
      </c>
    </row>
    <row r="63" spans="1:7">
      <c r="A63" s="173" t="s">
        <v>18</v>
      </c>
      <c r="B63" s="17">
        <v>2013</v>
      </c>
      <c r="C63" s="173" t="s">
        <v>11</v>
      </c>
      <c r="D63" t="s">
        <v>12</v>
      </c>
      <c r="E63" s="211">
        <v>84.050001</v>
      </c>
      <c r="G63">
        <v>84.050003</v>
      </c>
    </row>
    <row r="64" spans="1:7">
      <c r="A64" s="173" t="s">
        <v>18</v>
      </c>
      <c r="B64" s="17">
        <v>2014</v>
      </c>
      <c r="C64" s="173" t="s">
        <v>11</v>
      </c>
      <c r="D64" t="s">
        <v>12</v>
      </c>
      <c r="E64" s="211">
        <v>74.847223</v>
      </c>
      <c r="G64">
        <v>74.847221</v>
      </c>
    </row>
    <row r="65" spans="1:7">
      <c r="A65" s="173" t="s">
        <v>18</v>
      </c>
      <c r="B65" s="17">
        <v>2015</v>
      </c>
      <c r="C65" s="173" t="s">
        <v>11</v>
      </c>
      <c r="D65" t="s">
        <v>12</v>
      </c>
      <c r="E65" s="211">
        <v>59.175</v>
      </c>
      <c r="G65">
        <v>59.174999</v>
      </c>
    </row>
    <row r="66" spans="1:7">
      <c r="A66" s="173" t="s">
        <v>18</v>
      </c>
      <c r="B66" s="17">
        <v>2016</v>
      </c>
      <c r="C66" s="173" t="s">
        <v>11</v>
      </c>
      <c r="D66" t="s">
        <v>12</v>
      </c>
      <c r="E66" s="211">
        <v>79.613889</v>
      </c>
      <c r="G66">
        <v>79.613892</v>
      </c>
    </row>
    <row r="67" spans="1:7">
      <c r="A67" s="173" t="s">
        <v>18</v>
      </c>
      <c r="B67" s="17">
        <v>2017</v>
      </c>
      <c r="C67" s="173" t="s">
        <v>11</v>
      </c>
      <c r="D67" t="s">
        <v>12</v>
      </c>
      <c r="E67" s="211">
        <v>76.677778</v>
      </c>
      <c r="G67">
        <v>76.67778</v>
      </c>
    </row>
    <row r="68" spans="1:7">
      <c r="A68" s="173" t="s">
        <v>18</v>
      </c>
      <c r="B68" s="17">
        <v>2018</v>
      </c>
      <c r="C68" s="173" t="s">
        <v>11</v>
      </c>
      <c r="D68" t="s">
        <v>12</v>
      </c>
      <c r="E68" s="211">
        <v>63.875</v>
      </c>
      <c r="G68">
        <v>63.875</v>
      </c>
    </row>
    <row r="69" spans="1:7">
      <c r="A69" s="173" t="s">
        <v>18</v>
      </c>
      <c r="B69" s="17">
        <v>2019</v>
      </c>
      <c r="C69" s="173" t="s">
        <v>11</v>
      </c>
      <c r="D69" t="s">
        <v>12</v>
      </c>
      <c r="E69" s="212" t="s">
        <v>12</v>
      </c>
      <c r="G69">
        <v>51.07222</v>
      </c>
    </row>
    <row r="70" spans="1:7">
      <c r="A70" s="173" t="s">
        <v>18</v>
      </c>
      <c r="B70" s="17">
        <v>2020</v>
      </c>
      <c r="C70" s="173" t="s">
        <v>11</v>
      </c>
      <c r="D70" t="s">
        <v>12</v>
      </c>
      <c r="E70" s="212" t="s">
        <v>12</v>
      </c>
      <c r="G70">
        <v>38.26944</v>
      </c>
    </row>
    <row r="71" spans="1:7">
      <c r="A71" s="173" t="s">
        <v>18</v>
      </c>
      <c r="B71" s="17">
        <v>2021</v>
      </c>
      <c r="C71" s="173" t="s">
        <v>11</v>
      </c>
      <c r="D71" t="s">
        <v>12</v>
      </c>
      <c r="E71" s="212" t="s">
        <v>12</v>
      </c>
      <c r="G71">
        <v>25.46666</v>
      </c>
    </row>
    <row r="72" spans="1:7">
      <c r="A72" s="173" t="s">
        <v>19</v>
      </c>
      <c r="B72" s="17">
        <v>2012</v>
      </c>
      <c r="C72" s="173" t="s">
        <v>11</v>
      </c>
      <c r="D72">
        <v>39101</v>
      </c>
      <c r="E72" s="211">
        <v>75.873942</v>
      </c>
      <c r="F72">
        <v>39101</v>
      </c>
      <c r="G72">
        <v>75.87394</v>
      </c>
    </row>
    <row r="73" spans="1:7">
      <c r="A73" s="173" t="s">
        <v>19</v>
      </c>
      <c r="B73" s="17">
        <v>2013</v>
      </c>
      <c r="C73" s="173" t="s">
        <v>11</v>
      </c>
      <c r="D73">
        <v>39256</v>
      </c>
      <c r="E73" s="211">
        <v>75.67951</v>
      </c>
      <c r="F73">
        <v>39256</v>
      </c>
      <c r="G73">
        <v>75.679512</v>
      </c>
    </row>
    <row r="74" spans="1:7">
      <c r="A74" s="173" t="s">
        <v>19</v>
      </c>
      <c r="B74" s="17">
        <v>2014</v>
      </c>
      <c r="C74" s="173" t="s">
        <v>11</v>
      </c>
      <c r="D74">
        <v>39641</v>
      </c>
      <c r="E74" s="211">
        <v>66.918708</v>
      </c>
      <c r="F74">
        <v>39641</v>
      </c>
      <c r="G74">
        <v>66.918709</v>
      </c>
    </row>
    <row r="75" spans="1:7">
      <c r="A75" s="173" t="s">
        <v>19</v>
      </c>
      <c r="B75" s="17">
        <v>2015</v>
      </c>
      <c r="C75" s="173" t="s">
        <v>11</v>
      </c>
      <c r="D75">
        <v>39813</v>
      </c>
      <c r="E75" s="211">
        <v>55.756904</v>
      </c>
      <c r="F75">
        <v>39813</v>
      </c>
      <c r="G75">
        <v>55.756905</v>
      </c>
    </row>
    <row r="76" spans="1:7">
      <c r="A76" s="173" t="s">
        <v>19</v>
      </c>
      <c r="B76" s="17">
        <v>2016</v>
      </c>
      <c r="C76" s="173" t="s">
        <v>11</v>
      </c>
      <c r="D76">
        <v>39949</v>
      </c>
      <c r="E76" s="211">
        <v>63.830067</v>
      </c>
      <c r="F76">
        <v>39949</v>
      </c>
      <c r="G76">
        <v>63.830067</v>
      </c>
    </row>
    <row r="77" spans="1:7">
      <c r="A77" s="173" t="s">
        <v>19</v>
      </c>
      <c r="B77" s="17">
        <v>2017</v>
      </c>
      <c r="C77" s="173" t="s">
        <v>11</v>
      </c>
      <c r="D77">
        <v>40008</v>
      </c>
      <c r="E77" s="211">
        <v>62.626837</v>
      </c>
      <c r="F77">
        <v>40008</v>
      </c>
      <c r="G77">
        <v>62.626839</v>
      </c>
    </row>
    <row r="78" spans="1:7">
      <c r="A78" s="173" t="s">
        <v>19</v>
      </c>
      <c r="B78" s="17">
        <v>2018</v>
      </c>
      <c r="C78" s="173" t="s">
        <v>11</v>
      </c>
      <c r="D78">
        <v>40674</v>
      </c>
      <c r="E78" s="211">
        <v>53.138419</v>
      </c>
      <c r="F78">
        <v>40674</v>
      </c>
      <c r="G78">
        <v>53.13842</v>
      </c>
    </row>
    <row r="79" spans="1:7">
      <c r="A79" s="173" t="s">
        <v>19</v>
      </c>
      <c r="B79" s="17">
        <v>2019</v>
      </c>
      <c r="C79" s="173" t="s">
        <v>11</v>
      </c>
      <c r="D79">
        <v>39222</v>
      </c>
      <c r="E79" s="212" t="s">
        <v>12</v>
      </c>
      <c r="F79">
        <v>39222</v>
      </c>
      <c r="G79">
        <v>43.650002</v>
      </c>
    </row>
    <row r="80" spans="1:7">
      <c r="A80" s="173" t="s">
        <v>19</v>
      </c>
      <c r="B80" s="17">
        <v>2020</v>
      </c>
      <c r="C80" s="173" t="s">
        <v>11</v>
      </c>
      <c r="D80">
        <v>46683</v>
      </c>
      <c r="E80" s="212" t="s">
        <v>12</v>
      </c>
      <c r="F80">
        <v>46683</v>
      </c>
      <c r="G80">
        <v>34.161583</v>
      </c>
    </row>
    <row r="81" spans="1:7">
      <c r="A81" s="173" t="s">
        <v>19</v>
      </c>
      <c r="B81" s="17">
        <v>2021</v>
      </c>
      <c r="C81" s="173" t="s">
        <v>11</v>
      </c>
      <c r="D81" t="s">
        <v>12</v>
      </c>
      <c r="E81" s="212" t="s">
        <v>12</v>
      </c>
      <c r="F81">
        <v>54144</v>
      </c>
      <c r="G81">
        <v>24.673164</v>
      </c>
    </row>
    <row r="82" spans="1:7">
      <c r="A82" s="173" t="s">
        <v>20</v>
      </c>
      <c r="B82" s="17">
        <v>2012</v>
      </c>
      <c r="C82" s="175" t="s">
        <v>11</v>
      </c>
      <c r="D82" t="s">
        <v>12</v>
      </c>
      <c r="E82" s="212">
        <v>77.068683</v>
      </c>
      <c r="F82">
        <v>106535</v>
      </c>
      <c r="G82">
        <v>77.06868</v>
      </c>
    </row>
    <row r="83" spans="1:7">
      <c r="A83" s="175" t="s">
        <v>20</v>
      </c>
      <c r="B83" s="17">
        <v>2013</v>
      </c>
      <c r="C83" s="175" t="s">
        <v>11</v>
      </c>
      <c r="D83" t="s">
        <v>12</v>
      </c>
      <c r="E83" s="212">
        <v>79.482206</v>
      </c>
      <c r="F83">
        <v>76274</v>
      </c>
      <c r="G83">
        <v>79.482208</v>
      </c>
    </row>
    <row r="84" spans="1:7">
      <c r="A84" s="175" t="s">
        <v>20</v>
      </c>
      <c r="B84" s="17">
        <v>2014</v>
      </c>
      <c r="C84" s="175" t="s">
        <v>11</v>
      </c>
      <c r="D84" s="198">
        <v>46013</v>
      </c>
      <c r="E84" s="212">
        <v>69.803559</v>
      </c>
      <c r="F84">
        <v>46013</v>
      </c>
      <c r="G84">
        <v>69.803558</v>
      </c>
    </row>
    <row r="85" spans="1:7">
      <c r="A85" s="175" t="s">
        <v>20</v>
      </c>
      <c r="B85" s="17">
        <v>2015</v>
      </c>
      <c r="C85" s="175" t="s">
        <v>11</v>
      </c>
      <c r="D85" s="198">
        <v>15752</v>
      </c>
      <c r="E85" s="212">
        <v>53.706762</v>
      </c>
      <c r="F85">
        <v>15752</v>
      </c>
      <c r="G85">
        <v>53.70676</v>
      </c>
    </row>
    <row r="86" spans="1:7">
      <c r="A86" s="175" t="s">
        <v>20</v>
      </c>
      <c r="B86" s="17">
        <v>2016</v>
      </c>
      <c r="C86" s="175" t="s">
        <v>11</v>
      </c>
      <c r="D86" s="198">
        <v>14005</v>
      </c>
      <c r="E86" s="212">
        <v>64.419217</v>
      </c>
      <c r="F86">
        <v>14005</v>
      </c>
      <c r="G86">
        <v>64.41922</v>
      </c>
    </row>
    <row r="87" spans="1:7">
      <c r="A87" s="175" t="s">
        <v>20</v>
      </c>
      <c r="B87" s="17">
        <v>2017</v>
      </c>
      <c r="C87" s="175" t="s">
        <v>11</v>
      </c>
      <c r="D87" s="198">
        <v>13885</v>
      </c>
      <c r="E87" s="212">
        <v>64.990747</v>
      </c>
      <c r="F87">
        <v>13885</v>
      </c>
      <c r="G87">
        <v>64.990746</v>
      </c>
    </row>
    <row r="88" spans="1:7">
      <c r="A88" s="175" t="s">
        <v>20</v>
      </c>
      <c r="B88" s="17">
        <v>2018</v>
      </c>
      <c r="C88" s="175" t="s">
        <v>11</v>
      </c>
      <c r="D88" s="198">
        <v>13297</v>
      </c>
      <c r="E88" s="212">
        <v>54.578292</v>
      </c>
      <c r="F88">
        <v>13297</v>
      </c>
      <c r="G88">
        <v>54.578293</v>
      </c>
    </row>
    <row r="89" spans="1:7">
      <c r="A89" s="175" t="s">
        <v>20</v>
      </c>
      <c r="B89" s="17">
        <v>2019</v>
      </c>
      <c r="C89" s="175" t="s">
        <v>11</v>
      </c>
      <c r="D89" s="198">
        <v>12802</v>
      </c>
      <c r="E89" t="s">
        <v>12</v>
      </c>
      <c r="F89">
        <v>12802</v>
      </c>
      <c r="G89">
        <v>44.16584</v>
      </c>
    </row>
    <row r="90" spans="1:7">
      <c r="A90" s="175" t="s">
        <v>20</v>
      </c>
      <c r="B90" s="17">
        <v>2020</v>
      </c>
      <c r="C90" s="175" t="s">
        <v>11</v>
      </c>
      <c r="D90" t="s">
        <v>12</v>
      </c>
      <c r="E90" t="s">
        <v>12</v>
      </c>
      <c r="F90">
        <v>12307</v>
      </c>
      <c r="G90">
        <v>33.753387</v>
      </c>
    </row>
    <row r="91" spans="1:7">
      <c r="A91" s="176" t="s">
        <v>20</v>
      </c>
      <c r="B91" s="9">
        <v>2021</v>
      </c>
      <c r="C91" s="177" t="s">
        <v>11</v>
      </c>
      <c r="D91" t="s">
        <v>12</v>
      </c>
      <c r="E91" t="s">
        <v>12</v>
      </c>
      <c r="F91">
        <v>11812</v>
      </c>
      <c r="G91">
        <v>23.340935</v>
      </c>
    </row>
    <row r="92" spans="1:7">
      <c r="A92" s="178" t="s">
        <v>21</v>
      </c>
      <c r="B92" s="28">
        <v>2012</v>
      </c>
      <c r="C92" s="178" t="s">
        <v>11</v>
      </c>
      <c r="D92" t="s">
        <v>12</v>
      </c>
      <c r="E92" s="213">
        <v>55.386469</v>
      </c>
      <c r="F92">
        <v>43780</v>
      </c>
      <c r="G92">
        <v>55.386471</v>
      </c>
    </row>
    <row r="93" spans="1:7">
      <c r="A93" s="178" t="s">
        <v>21</v>
      </c>
      <c r="B93" s="28">
        <v>2013</v>
      </c>
      <c r="C93" s="178" t="s">
        <v>11</v>
      </c>
      <c r="D93" t="s">
        <v>12</v>
      </c>
      <c r="E93" s="213">
        <v>54.102002</v>
      </c>
      <c r="F93">
        <v>41416</v>
      </c>
      <c r="G93">
        <v>54.102001</v>
      </c>
    </row>
    <row r="94" spans="1:7">
      <c r="A94" s="178" t="s">
        <v>21</v>
      </c>
      <c r="B94" s="28">
        <v>2014</v>
      </c>
      <c r="C94" s="178" t="s">
        <v>11</v>
      </c>
      <c r="D94" t="s">
        <v>12</v>
      </c>
      <c r="E94" s="213">
        <v>47.577022</v>
      </c>
      <c r="F94">
        <v>39052</v>
      </c>
      <c r="G94">
        <v>47.577023</v>
      </c>
    </row>
    <row r="95" spans="1:7">
      <c r="A95" s="178" t="s">
        <v>21</v>
      </c>
      <c r="B95" s="28">
        <v>2015</v>
      </c>
      <c r="C95" s="178" t="s">
        <v>11</v>
      </c>
      <c r="D95" t="s">
        <v>12</v>
      </c>
      <c r="E95" s="213">
        <v>42.935628</v>
      </c>
      <c r="F95">
        <v>36688</v>
      </c>
      <c r="G95">
        <v>42.935627</v>
      </c>
    </row>
    <row r="96" spans="1:7">
      <c r="A96" s="178" t="s">
        <v>21</v>
      </c>
      <c r="B96" s="28">
        <v>2016</v>
      </c>
      <c r="C96" s="178" t="s">
        <v>11</v>
      </c>
      <c r="D96" s="214">
        <v>34324</v>
      </c>
      <c r="E96" s="213">
        <v>45.135548</v>
      </c>
      <c r="F96">
        <v>34324</v>
      </c>
      <c r="G96">
        <v>45.135548</v>
      </c>
    </row>
    <row r="97" spans="1:7">
      <c r="A97" s="178" t="s">
        <v>21</v>
      </c>
      <c r="B97" s="28">
        <v>2017</v>
      </c>
      <c r="C97" s="178" t="s">
        <v>11</v>
      </c>
      <c r="D97" s="214">
        <v>31960</v>
      </c>
      <c r="E97" s="213">
        <v>44.847798</v>
      </c>
      <c r="F97">
        <v>31960</v>
      </c>
      <c r="G97">
        <v>44.847797</v>
      </c>
    </row>
    <row r="98" spans="1:7">
      <c r="A98" s="178" t="s">
        <v>21</v>
      </c>
      <c r="B98" s="28">
        <v>2018</v>
      </c>
      <c r="C98" s="178" t="s">
        <v>11</v>
      </c>
      <c r="D98" s="214">
        <v>31751</v>
      </c>
      <c r="E98" s="213">
        <v>39.208167</v>
      </c>
      <c r="F98">
        <v>31751</v>
      </c>
      <c r="G98">
        <v>39.208168</v>
      </c>
    </row>
    <row r="99" spans="1:7">
      <c r="A99" s="178" t="s">
        <v>21</v>
      </c>
      <c r="B99" s="28">
        <v>2019</v>
      </c>
      <c r="C99" s="178" t="s">
        <v>11</v>
      </c>
      <c r="D99" s="214">
        <v>30730</v>
      </c>
      <c r="E99" t="s">
        <v>12</v>
      </c>
      <c r="F99">
        <v>30730</v>
      </c>
      <c r="G99">
        <v>33.568539</v>
      </c>
    </row>
    <row r="100" spans="1:7">
      <c r="A100" s="178" t="s">
        <v>21</v>
      </c>
      <c r="B100" s="28">
        <v>2020</v>
      </c>
      <c r="C100" s="178" t="s">
        <v>11</v>
      </c>
      <c r="D100" s="214">
        <v>30690</v>
      </c>
      <c r="E100" t="s">
        <v>12</v>
      </c>
      <c r="F100">
        <v>30690</v>
      </c>
      <c r="G100">
        <v>27.928909</v>
      </c>
    </row>
    <row r="101" spans="1:7">
      <c r="A101" s="176" t="s">
        <v>21</v>
      </c>
      <c r="B101" s="9">
        <v>2021</v>
      </c>
      <c r="C101" s="177" t="s">
        <v>11</v>
      </c>
      <c r="D101" t="s">
        <v>12</v>
      </c>
      <c r="E101" t="s">
        <v>12</v>
      </c>
      <c r="F101">
        <v>30650</v>
      </c>
      <c r="G101">
        <v>22.28928</v>
      </c>
    </row>
    <row r="102" spans="1:7">
      <c r="A102" s="179" t="s">
        <v>22</v>
      </c>
      <c r="B102" s="53">
        <v>2012</v>
      </c>
      <c r="C102" s="179" t="s">
        <v>11</v>
      </c>
      <c r="D102" s="215">
        <v>36350</v>
      </c>
      <c r="E102" s="216">
        <v>45.659481</v>
      </c>
      <c r="F102">
        <v>36350</v>
      </c>
      <c r="G102">
        <v>45.659481</v>
      </c>
    </row>
    <row r="103" spans="1:7">
      <c r="A103" s="179" t="s">
        <v>22</v>
      </c>
      <c r="B103" s="53">
        <v>2013</v>
      </c>
      <c r="C103" s="179" t="s">
        <v>11</v>
      </c>
      <c r="D103" s="215">
        <v>36091</v>
      </c>
      <c r="E103" s="216">
        <v>44.164413</v>
      </c>
      <c r="F103">
        <v>36091</v>
      </c>
      <c r="G103">
        <v>44.164413</v>
      </c>
    </row>
    <row r="104" spans="1:7">
      <c r="A104" s="179" t="s">
        <v>22</v>
      </c>
      <c r="B104" s="53">
        <v>2014</v>
      </c>
      <c r="C104" s="179" t="s">
        <v>11</v>
      </c>
      <c r="D104" s="215">
        <v>47017</v>
      </c>
      <c r="E104" s="216">
        <v>40.314337</v>
      </c>
      <c r="F104">
        <v>47017</v>
      </c>
      <c r="G104">
        <v>40.314339</v>
      </c>
    </row>
    <row r="105" spans="1:7">
      <c r="A105" s="179" t="s">
        <v>22</v>
      </c>
      <c r="B105" s="53">
        <v>2015</v>
      </c>
      <c r="C105" s="179" t="s">
        <v>11</v>
      </c>
      <c r="D105" s="215">
        <v>46208</v>
      </c>
      <c r="E105" s="216">
        <v>37.564006</v>
      </c>
      <c r="F105">
        <v>46208</v>
      </c>
      <c r="G105">
        <v>37.564007</v>
      </c>
    </row>
    <row r="106" spans="1:7">
      <c r="A106" s="179" t="s">
        <v>22</v>
      </c>
      <c r="B106" s="53">
        <v>2016</v>
      </c>
      <c r="C106" s="179" t="s">
        <v>11</v>
      </c>
      <c r="D106" s="215">
        <v>46235</v>
      </c>
      <c r="E106" s="216">
        <v>34.632333</v>
      </c>
      <c r="F106">
        <v>46235</v>
      </c>
      <c r="G106">
        <v>34.632332</v>
      </c>
    </row>
    <row r="107" spans="1:7">
      <c r="A107" s="179" t="s">
        <v>22</v>
      </c>
      <c r="B107" s="53">
        <v>2017</v>
      </c>
      <c r="C107" s="179" t="s">
        <v>11</v>
      </c>
      <c r="D107" s="215">
        <v>46769</v>
      </c>
      <c r="E107" s="216">
        <v>33.786375</v>
      </c>
      <c r="F107">
        <v>46769</v>
      </c>
      <c r="G107">
        <v>33.786373</v>
      </c>
    </row>
    <row r="108" spans="1:7">
      <c r="A108" s="179" t="s">
        <v>22</v>
      </c>
      <c r="B108" s="53">
        <v>2018</v>
      </c>
      <c r="C108" s="179" t="s">
        <v>11</v>
      </c>
      <c r="D108" s="215">
        <v>46737</v>
      </c>
      <c r="E108" s="216">
        <v>29.382664</v>
      </c>
      <c r="F108">
        <v>46737</v>
      </c>
      <c r="G108">
        <v>29.382664</v>
      </c>
    </row>
    <row r="109" spans="1:7">
      <c r="A109" s="179" t="s">
        <v>22</v>
      </c>
      <c r="B109" s="53">
        <v>2019</v>
      </c>
      <c r="C109" s="179" t="s">
        <v>11</v>
      </c>
      <c r="D109" s="215">
        <v>45932</v>
      </c>
      <c r="E109" t="s">
        <v>12</v>
      </c>
      <c r="F109">
        <v>45932</v>
      </c>
      <c r="G109">
        <v>24.978954</v>
      </c>
    </row>
    <row r="110" spans="1:7">
      <c r="A110" s="179" t="s">
        <v>22</v>
      </c>
      <c r="B110" s="53">
        <v>2020</v>
      </c>
      <c r="C110" s="179" t="s">
        <v>11</v>
      </c>
      <c r="D110" s="215">
        <v>45668</v>
      </c>
      <c r="E110" t="s">
        <v>12</v>
      </c>
      <c r="F110">
        <v>45668</v>
      </c>
      <c r="G110">
        <v>20.575245</v>
      </c>
    </row>
    <row r="111" spans="1:7">
      <c r="A111" s="176" t="s">
        <v>22</v>
      </c>
      <c r="B111" s="9">
        <v>2021</v>
      </c>
      <c r="C111" s="177" t="s">
        <v>11</v>
      </c>
      <c r="D111" t="s">
        <v>12</v>
      </c>
      <c r="E111" t="s">
        <v>12</v>
      </c>
      <c r="F111">
        <v>45404</v>
      </c>
      <c r="G111">
        <v>16.171535</v>
      </c>
    </row>
    <row r="112" spans="1:7">
      <c r="A112" s="180" t="s">
        <v>23</v>
      </c>
      <c r="B112" s="6">
        <v>2012</v>
      </c>
      <c r="C112" s="180" t="s">
        <v>11</v>
      </c>
      <c r="D112" s="217">
        <v>46965</v>
      </c>
      <c r="E112" s="218">
        <v>44.902819</v>
      </c>
      <c r="F112">
        <v>46965</v>
      </c>
      <c r="G112">
        <v>44.902821</v>
      </c>
    </row>
    <row r="113" spans="1:7">
      <c r="A113" s="180" t="s">
        <v>23</v>
      </c>
      <c r="B113" s="6">
        <v>2013</v>
      </c>
      <c r="C113" s="180" t="s">
        <v>11</v>
      </c>
      <c r="D113" s="217">
        <v>46989</v>
      </c>
      <c r="E113" s="218">
        <v>40.869509</v>
      </c>
      <c r="F113">
        <v>46989</v>
      </c>
      <c r="G113">
        <v>40.869511</v>
      </c>
    </row>
    <row r="114" spans="1:7">
      <c r="A114" s="180" t="s">
        <v>23</v>
      </c>
      <c r="B114" s="6">
        <v>2014</v>
      </c>
      <c r="C114" s="180" t="s">
        <v>11</v>
      </c>
      <c r="D114" s="217">
        <v>33755</v>
      </c>
      <c r="E114" s="218">
        <v>37.372885</v>
      </c>
      <c r="F114">
        <v>33755</v>
      </c>
      <c r="G114">
        <v>37.372887</v>
      </c>
    </row>
    <row r="115" spans="1:7">
      <c r="A115" s="180" t="s">
        <v>23</v>
      </c>
      <c r="B115" s="6">
        <v>2015</v>
      </c>
      <c r="C115" s="180" t="s">
        <v>11</v>
      </c>
      <c r="D115" s="217">
        <v>48221</v>
      </c>
      <c r="E115" s="218">
        <v>32.316533</v>
      </c>
      <c r="F115">
        <v>48221</v>
      </c>
      <c r="G115">
        <v>32.316532</v>
      </c>
    </row>
    <row r="116" spans="1:7">
      <c r="A116" s="180" t="s">
        <v>23</v>
      </c>
      <c r="B116" s="6">
        <v>2016</v>
      </c>
      <c r="C116" s="180" t="s">
        <v>11</v>
      </c>
      <c r="D116" s="217">
        <v>52778</v>
      </c>
      <c r="E116" s="218">
        <v>32.733937</v>
      </c>
      <c r="F116">
        <v>52778</v>
      </c>
      <c r="G116">
        <v>32.733936</v>
      </c>
    </row>
    <row r="117" spans="1:7">
      <c r="A117" s="180" t="s">
        <v>23</v>
      </c>
      <c r="B117" s="6">
        <v>2017</v>
      </c>
      <c r="C117" s="180" t="s">
        <v>11</v>
      </c>
      <c r="D117" s="217">
        <v>52752</v>
      </c>
      <c r="E117" s="218">
        <v>30.972851</v>
      </c>
      <c r="F117">
        <v>52752</v>
      </c>
      <c r="G117">
        <v>30.972851</v>
      </c>
    </row>
    <row r="118" spans="1:7">
      <c r="A118" s="180" t="s">
        <v>23</v>
      </c>
      <c r="B118" s="6">
        <v>2018</v>
      </c>
      <c r="C118" s="180" t="s">
        <v>11</v>
      </c>
      <c r="D118" s="217">
        <v>52774</v>
      </c>
      <c r="E118" s="218">
        <v>27.313366</v>
      </c>
      <c r="F118">
        <v>52774</v>
      </c>
      <c r="G118">
        <v>27.313366</v>
      </c>
    </row>
    <row r="119" spans="1:7">
      <c r="A119" s="180" t="s">
        <v>23</v>
      </c>
      <c r="B119" s="6">
        <v>2019</v>
      </c>
      <c r="C119" s="180" t="s">
        <v>11</v>
      </c>
      <c r="D119" s="217">
        <v>52414</v>
      </c>
      <c r="E119" t="s">
        <v>12</v>
      </c>
      <c r="F119">
        <v>52414</v>
      </c>
      <c r="G119">
        <v>23.653881</v>
      </c>
    </row>
    <row r="120" spans="1:7">
      <c r="A120" s="180" t="s">
        <v>23</v>
      </c>
      <c r="B120" s="6">
        <v>2020</v>
      </c>
      <c r="C120" s="180" t="s">
        <v>11</v>
      </c>
      <c r="D120" s="217">
        <v>52412</v>
      </c>
      <c r="E120" t="s">
        <v>12</v>
      </c>
      <c r="F120">
        <v>52412</v>
      </c>
      <c r="G120">
        <v>19.994396</v>
      </c>
    </row>
    <row r="121" spans="1:7">
      <c r="A121" s="176" t="s">
        <v>23</v>
      </c>
      <c r="B121" s="9">
        <v>2021</v>
      </c>
      <c r="C121" s="177" t="s">
        <v>11</v>
      </c>
      <c r="D121" t="s">
        <v>12</v>
      </c>
      <c r="E121" t="s">
        <v>12</v>
      </c>
      <c r="F121">
        <v>52410</v>
      </c>
      <c r="G121">
        <v>16.334911</v>
      </c>
    </row>
    <row r="122" spans="1:7">
      <c r="A122" s="181" t="s">
        <v>24</v>
      </c>
      <c r="B122" s="6">
        <v>2012</v>
      </c>
      <c r="C122" s="182" t="s">
        <v>11</v>
      </c>
      <c r="D122">
        <v>19275</v>
      </c>
      <c r="E122">
        <v>80.003292</v>
      </c>
      <c r="F122">
        <v>19275</v>
      </c>
      <c r="G122">
        <v>80.003288</v>
      </c>
    </row>
    <row r="123" spans="1:7">
      <c r="A123" s="181" t="s">
        <v>24</v>
      </c>
      <c r="B123" s="6">
        <v>2013</v>
      </c>
      <c r="C123" s="182" t="s">
        <v>11</v>
      </c>
      <c r="D123">
        <v>21696</v>
      </c>
      <c r="E123">
        <v>78.667078</v>
      </c>
      <c r="F123">
        <v>21696</v>
      </c>
      <c r="G123">
        <v>78.667076</v>
      </c>
    </row>
    <row r="124" spans="1:7">
      <c r="A124" s="181" t="s">
        <v>24</v>
      </c>
      <c r="B124" s="6">
        <v>2014</v>
      </c>
      <c r="C124" s="182" t="s">
        <v>11</v>
      </c>
      <c r="D124">
        <v>24039</v>
      </c>
      <c r="E124">
        <v>70.771605</v>
      </c>
      <c r="F124">
        <v>24039</v>
      </c>
      <c r="G124">
        <v>70.771606</v>
      </c>
    </row>
    <row r="125" spans="1:7">
      <c r="A125" s="181" t="s">
        <v>24</v>
      </c>
      <c r="B125" s="6">
        <v>2015</v>
      </c>
      <c r="C125" s="182" t="s">
        <v>11</v>
      </c>
      <c r="D125">
        <v>25050</v>
      </c>
      <c r="E125">
        <v>57.274897</v>
      </c>
      <c r="F125">
        <v>25050</v>
      </c>
      <c r="G125">
        <v>57.274899</v>
      </c>
    </row>
    <row r="126" spans="1:7">
      <c r="A126" s="181" t="s">
        <v>24</v>
      </c>
      <c r="B126" s="6">
        <v>2016</v>
      </c>
      <c r="C126" s="182" t="s">
        <v>11</v>
      </c>
      <c r="D126">
        <v>25766</v>
      </c>
      <c r="E126">
        <v>66.408642</v>
      </c>
      <c r="F126">
        <v>25766</v>
      </c>
      <c r="G126">
        <v>66.408646</v>
      </c>
    </row>
    <row r="127" spans="1:7">
      <c r="A127" s="181" t="s">
        <v>24</v>
      </c>
      <c r="B127" s="6">
        <v>2017</v>
      </c>
      <c r="C127" s="182" t="s">
        <v>11</v>
      </c>
      <c r="D127">
        <v>27921</v>
      </c>
      <c r="E127">
        <v>66.238271</v>
      </c>
      <c r="F127">
        <v>27921</v>
      </c>
      <c r="G127">
        <v>66.238274</v>
      </c>
    </row>
    <row r="128" spans="1:7">
      <c r="A128" s="181" t="s">
        <v>24</v>
      </c>
      <c r="B128" s="6">
        <v>2018</v>
      </c>
      <c r="C128" s="182" t="s">
        <v>11</v>
      </c>
      <c r="D128">
        <v>28240</v>
      </c>
      <c r="E128">
        <v>56.865844</v>
      </c>
      <c r="F128">
        <v>28240</v>
      </c>
      <c r="G128">
        <v>56.865845</v>
      </c>
    </row>
    <row r="129" spans="1:7">
      <c r="A129" s="181" t="s">
        <v>24</v>
      </c>
      <c r="B129" s="6">
        <v>2019</v>
      </c>
      <c r="C129" s="182" t="s">
        <v>11</v>
      </c>
      <c r="D129">
        <v>30042</v>
      </c>
      <c r="E129" t="s">
        <v>12</v>
      </c>
      <c r="F129">
        <v>30042</v>
      </c>
      <c r="G129">
        <v>47.493416</v>
      </c>
    </row>
    <row r="130" spans="1:7">
      <c r="A130" s="181" t="s">
        <v>24</v>
      </c>
      <c r="B130" s="6">
        <v>2020</v>
      </c>
      <c r="C130" s="182" t="s">
        <v>11</v>
      </c>
      <c r="D130">
        <v>31599</v>
      </c>
      <c r="E130" t="s">
        <v>12</v>
      </c>
      <c r="F130">
        <v>31599</v>
      </c>
      <c r="G130">
        <v>38.120987</v>
      </c>
    </row>
    <row r="131" spans="1:7">
      <c r="A131" s="181" t="s">
        <v>24</v>
      </c>
      <c r="B131" s="9">
        <v>2021</v>
      </c>
      <c r="C131" s="182" t="s">
        <v>11</v>
      </c>
      <c r="D131" t="s">
        <v>12</v>
      </c>
      <c r="E131" t="s">
        <v>12</v>
      </c>
      <c r="F131">
        <v>33156</v>
      </c>
      <c r="G131">
        <v>28.748558</v>
      </c>
    </row>
    <row r="132" spans="1:7">
      <c r="A132" s="176" t="s">
        <v>25</v>
      </c>
      <c r="B132" s="28">
        <v>2012</v>
      </c>
      <c r="C132" s="182" t="s">
        <v>26</v>
      </c>
      <c r="D132">
        <v>1837</v>
      </c>
      <c r="E132">
        <v>46.889678</v>
      </c>
      <c r="F132">
        <v>1837</v>
      </c>
      <c r="G132">
        <v>46.889679</v>
      </c>
    </row>
    <row r="133" spans="1:7">
      <c r="A133" s="176" t="s">
        <v>25</v>
      </c>
      <c r="B133" s="28">
        <v>2013</v>
      </c>
      <c r="C133" s="182" t="s">
        <v>26</v>
      </c>
      <c r="D133">
        <v>1836</v>
      </c>
      <c r="E133">
        <v>51.79871</v>
      </c>
      <c r="F133">
        <v>1836</v>
      </c>
      <c r="G133">
        <v>51.79871</v>
      </c>
    </row>
    <row r="134" spans="1:7">
      <c r="A134" s="176" t="s">
        <v>25</v>
      </c>
      <c r="B134" s="28">
        <v>2014</v>
      </c>
      <c r="C134" s="182" t="s">
        <v>26</v>
      </c>
      <c r="D134">
        <v>1834</v>
      </c>
      <c r="E134">
        <v>44.656129</v>
      </c>
      <c r="F134">
        <v>1834</v>
      </c>
      <c r="G134">
        <v>44.656128</v>
      </c>
    </row>
    <row r="135" spans="1:7">
      <c r="A135" s="176" t="s">
        <v>25</v>
      </c>
      <c r="B135" s="28">
        <v>2015</v>
      </c>
      <c r="C135" s="182" t="s">
        <v>26</v>
      </c>
      <c r="D135">
        <v>1605</v>
      </c>
      <c r="E135">
        <v>39.577419</v>
      </c>
      <c r="F135">
        <v>1605</v>
      </c>
      <c r="G135">
        <v>39.577419</v>
      </c>
    </row>
    <row r="136" spans="1:7">
      <c r="A136" s="176" t="s">
        <v>25</v>
      </c>
      <c r="B136" s="28">
        <v>2016</v>
      </c>
      <c r="C136" s="182" t="s">
        <v>26</v>
      </c>
      <c r="D136">
        <v>1529</v>
      </c>
      <c r="E136">
        <v>35.854194</v>
      </c>
      <c r="F136">
        <v>1529</v>
      </c>
      <c r="G136">
        <v>35.854195</v>
      </c>
    </row>
    <row r="137" spans="1:7">
      <c r="A137" s="176" t="s">
        <v>25</v>
      </c>
      <c r="B137" s="28">
        <v>2017</v>
      </c>
      <c r="C137" s="182" t="s">
        <v>26</v>
      </c>
      <c r="D137">
        <v>1526</v>
      </c>
      <c r="E137">
        <v>31.883226</v>
      </c>
      <c r="F137">
        <v>1526</v>
      </c>
      <c r="G137">
        <v>31.883226</v>
      </c>
    </row>
    <row r="138" spans="1:7">
      <c r="A138" s="176" t="s">
        <v>25</v>
      </c>
      <c r="B138" s="28">
        <v>2018</v>
      </c>
      <c r="C138" s="182" t="s">
        <v>26</v>
      </c>
      <c r="D138">
        <v>1497</v>
      </c>
      <c r="E138">
        <v>29.341935</v>
      </c>
      <c r="F138">
        <v>1497</v>
      </c>
      <c r="G138">
        <v>29.341934</v>
      </c>
    </row>
    <row r="139" spans="1:7">
      <c r="A139" s="176" t="s">
        <v>25</v>
      </c>
      <c r="B139" s="28">
        <v>2019</v>
      </c>
      <c r="C139" s="182" t="s">
        <v>26</v>
      </c>
      <c r="D139">
        <v>1472</v>
      </c>
      <c r="E139" t="s">
        <v>12</v>
      </c>
      <c r="F139">
        <v>1472</v>
      </c>
      <c r="G139">
        <v>26.800642</v>
      </c>
    </row>
    <row r="140" spans="1:7">
      <c r="A140" s="176" t="s">
        <v>25</v>
      </c>
      <c r="B140" s="28">
        <v>2020</v>
      </c>
      <c r="C140" s="182" t="s">
        <v>26</v>
      </c>
      <c r="D140" t="s">
        <v>12</v>
      </c>
      <c r="E140" t="s">
        <v>12</v>
      </c>
      <c r="F140">
        <v>1447</v>
      </c>
      <c r="G140">
        <v>24.25935</v>
      </c>
    </row>
    <row r="141" spans="1:7">
      <c r="A141" s="176" t="s">
        <v>25</v>
      </c>
      <c r="B141" s="28">
        <v>2021</v>
      </c>
      <c r="C141" s="182" t="s">
        <v>26</v>
      </c>
      <c r="D141" t="s">
        <v>12</v>
      </c>
      <c r="E141" t="s">
        <v>12</v>
      </c>
      <c r="F141">
        <v>1422</v>
      </c>
      <c r="G141">
        <v>21.718058</v>
      </c>
    </row>
    <row r="142" spans="1:7">
      <c r="A142" s="176" t="s">
        <v>27</v>
      </c>
      <c r="B142" s="127">
        <v>2012</v>
      </c>
      <c r="C142" s="182" t="s">
        <v>26</v>
      </c>
      <c r="D142">
        <v>8586</v>
      </c>
      <c r="E142">
        <v>34.67053</v>
      </c>
      <c r="F142">
        <v>8586</v>
      </c>
      <c r="G142">
        <v>34.670528</v>
      </c>
    </row>
    <row r="143" spans="1:7">
      <c r="A143" s="176" t="s">
        <v>27</v>
      </c>
      <c r="B143" s="127">
        <v>2013</v>
      </c>
      <c r="C143" s="182" t="s">
        <v>26</v>
      </c>
      <c r="D143">
        <v>6519</v>
      </c>
      <c r="E143">
        <v>38.939735</v>
      </c>
      <c r="F143">
        <v>6519</v>
      </c>
      <c r="G143">
        <v>38.939735</v>
      </c>
    </row>
    <row r="144" spans="1:7">
      <c r="A144" s="176" t="s">
        <v>27</v>
      </c>
      <c r="B144" s="127">
        <v>2014</v>
      </c>
      <c r="C144" s="182" t="s">
        <v>26</v>
      </c>
      <c r="D144">
        <v>7216</v>
      </c>
      <c r="E144">
        <v>32.899338</v>
      </c>
      <c r="F144">
        <v>7216</v>
      </c>
      <c r="G144">
        <v>32.899338</v>
      </c>
    </row>
    <row r="145" spans="1:7">
      <c r="A145" s="176" t="s">
        <v>27</v>
      </c>
      <c r="B145" s="127">
        <v>2015</v>
      </c>
      <c r="C145" s="182" t="s">
        <v>26</v>
      </c>
      <c r="D145">
        <v>8385</v>
      </c>
      <c r="E145">
        <v>29.354967</v>
      </c>
      <c r="F145">
        <v>8385</v>
      </c>
      <c r="G145">
        <v>29.354967</v>
      </c>
    </row>
    <row r="146" spans="1:7">
      <c r="A146" s="176" t="s">
        <v>27</v>
      </c>
      <c r="B146" s="127">
        <v>2016</v>
      </c>
      <c r="C146" s="182" t="s">
        <v>26</v>
      </c>
      <c r="D146">
        <v>7861</v>
      </c>
      <c r="E146">
        <v>22.667881</v>
      </c>
      <c r="F146">
        <v>7861</v>
      </c>
      <c r="G146">
        <v>22.667881</v>
      </c>
    </row>
    <row r="147" spans="1:7">
      <c r="A147" s="176" t="s">
        <v>27</v>
      </c>
      <c r="B147" s="127">
        <v>2017</v>
      </c>
      <c r="C147" s="182" t="s">
        <v>26</v>
      </c>
      <c r="D147">
        <v>8131</v>
      </c>
      <c r="E147">
        <v>20.65298</v>
      </c>
      <c r="F147">
        <v>8131</v>
      </c>
      <c r="G147">
        <v>20.652981</v>
      </c>
    </row>
    <row r="148" spans="1:7">
      <c r="A148" s="176" t="s">
        <v>27</v>
      </c>
      <c r="B148" s="127">
        <v>2018</v>
      </c>
      <c r="C148" s="182" t="s">
        <v>26</v>
      </c>
      <c r="D148">
        <v>7779</v>
      </c>
      <c r="E148">
        <v>20.644868</v>
      </c>
      <c r="F148">
        <v>7779</v>
      </c>
      <c r="G148">
        <v>20.644869</v>
      </c>
    </row>
    <row r="149" spans="1:7">
      <c r="A149" s="176" t="s">
        <v>27</v>
      </c>
      <c r="B149" s="127">
        <v>2019</v>
      </c>
      <c r="C149" s="182" t="s">
        <v>26</v>
      </c>
      <c r="D149">
        <v>8040</v>
      </c>
      <c r="E149" t="s">
        <v>12</v>
      </c>
      <c r="F149">
        <v>8040</v>
      </c>
      <c r="G149">
        <v>20.636757</v>
      </c>
    </row>
    <row r="150" spans="1:7">
      <c r="A150" s="176" t="s">
        <v>27</v>
      </c>
      <c r="B150" s="127">
        <v>2020</v>
      </c>
      <c r="C150" s="182" t="s">
        <v>26</v>
      </c>
      <c r="D150" t="s">
        <v>12</v>
      </c>
      <c r="E150" t="s">
        <v>12</v>
      </c>
      <c r="F150">
        <v>8301</v>
      </c>
      <c r="G150">
        <v>20.628645</v>
      </c>
    </row>
    <row r="151" spans="1:7">
      <c r="A151" s="176" t="s">
        <v>27</v>
      </c>
      <c r="B151" s="127">
        <v>2021</v>
      </c>
      <c r="C151" s="182" t="s">
        <v>26</v>
      </c>
      <c r="D151" t="s">
        <v>12</v>
      </c>
      <c r="E151" t="s">
        <v>12</v>
      </c>
      <c r="F151">
        <v>8562</v>
      </c>
      <c r="G151">
        <v>20.620533</v>
      </c>
    </row>
    <row r="152" spans="1:7">
      <c r="A152" s="183" t="s">
        <v>28</v>
      </c>
      <c r="B152" s="46">
        <v>2012</v>
      </c>
      <c r="C152" s="183" t="s">
        <v>26</v>
      </c>
      <c r="D152" s="219">
        <v>29347</v>
      </c>
      <c r="E152" s="220">
        <v>40.164035</v>
      </c>
      <c r="F152">
        <v>29347</v>
      </c>
      <c r="G152">
        <v>40.164036</v>
      </c>
    </row>
    <row r="153" spans="1:7">
      <c r="A153" s="183" t="s">
        <v>28</v>
      </c>
      <c r="B153" s="46">
        <v>2013</v>
      </c>
      <c r="C153" s="183" t="s">
        <v>26</v>
      </c>
      <c r="D153" s="219">
        <v>30238</v>
      </c>
      <c r="E153" s="220">
        <v>42.533709</v>
      </c>
      <c r="F153">
        <v>30238</v>
      </c>
      <c r="G153">
        <v>42.53371</v>
      </c>
    </row>
    <row r="154" spans="1:7">
      <c r="A154" s="183" t="s">
        <v>28</v>
      </c>
      <c r="B154" s="46">
        <v>2014</v>
      </c>
      <c r="C154" s="183" t="s">
        <v>26</v>
      </c>
      <c r="D154" s="219">
        <v>30320</v>
      </c>
      <c r="E154" s="220">
        <v>37.297494</v>
      </c>
      <c r="F154">
        <v>30320</v>
      </c>
      <c r="G154">
        <v>37.297493</v>
      </c>
    </row>
    <row r="155" spans="1:7">
      <c r="A155" s="183" t="s">
        <v>28</v>
      </c>
      <c r="B155" s="46">
        <v>2015</v>
      </c>
      <c r="C155" s="183" t="s">
        <v>26</v>
      </c>
      <c r="D155" s="219">
        <v>32049</v>
      </c>
      <c r="E155" s="220">
        <v>33.047932</v>
      </c>
      <c r="F155">
        <v>32049</v>
      </c>
      <c r="G155">
        <v>33.047932</v>
      </c>
    </row>
    <row r="156" spans="1:7">
      <c r="A156" s="183" t="s">
        <v>28</v>
      </c>
      <c r="B156" s="46">
        <v>2016</v>
      </c>
      <c r="C156" s="183" t="s">
        <v>26</v>
      </c>
      <c r="D156" s="219">
        <v>31436</v>
      </c>
      <c r="E156" s="220">
        <v>29.179699</v>
      </c>
      <c r="F156">
        <v>31436</v>
      </c>
      <c r="G156">
        <v>29.179699</v>
      </c>
    </row>
    <row r="157" spans="1:7">
      <c r="A157" s="183" t="s">
        <v>28</v>
      </c>
      <c r="B157" s="46">
        <v>2017</v>
      </c>
      <c r="C157" s="183" t="s">
        <v>26</v>
      </c>
      <c r="D157" s="219">
        <v>33047</v>
      </c>
      <c r="E157" s="220">
        <v>25.975188</v>
      </c>
      <c r="F157">
        <v>33047</v>
      </c>
      <c r="G157">
        <v>25.975187</v>
      </c>
    </row>
    <row r="158" spans="1:7">
      <c r="A158" s="183" t="s">
        <v>28</v>
      </c>
      <c r="B158" s="46">
        <v>2018</v>
      </c>
      <c r="C158" s="183" t="s">
        <v>26</v>
      </c>
      <c r="D158" s="219">
        <v>32752</v>
      </c>
      <c r="E158" s="220">
        <v>25.48089</v>
      </c>
      <c r="F158">
        <v>32752</v>
      </c>
      <c r="G158">
        <v>25.48089</v>
      </c>
    </row>
    <row r="159" spans="1:7">
      <c r="A159" s="183" t="s">
        <v>28</v>
      </c>
      <c r="B159" s="46">
        <v>2019</v>
      </c>
      <c r="C159" s="183" t="s">
        <v>26</v>
      </c>
      <c r="D159" s="219">
        <v>27512</v>
      </c>
      <c r="E159" t="s">
        <v>12</v>
      </c>
      <c r="F159">
        <v>27512</v>
      </c>
      <c r="G159">
        <v>24.986593</v>
      </c>
    </row>
    <row r="160" spans="1:7">
      <c r="A160" s="183" t="s">
        <v>28</v>
      </c>
      <c r="B160" s="46">
        <v>2020</v>
      </c>
      <c r="C160" s="183" t="s">
        <v>26</v>
      </c>
      <c r="D160" t="s">
        <v>12</v>
      </c>
      <c r="E160" t="s">
        <v>12</v>
      </c>
      <c r="F160">
        <v>22272</v>
      </c>
      <c r="G160">
        <v>24.492296</v>
      </c>
    </row>
    <row r="161" spans="1:7">
      <c r="A161" s="176" t="s">
        <v>28</v>
      </c>
      <c r="B161" s="9">
        <v>2021</v>
      </c>
      <c r="C161" s="177" t="s">
        <v>26</v>
      </c>
      <c r="D161" t="s">
        <v>12</v>
      </c>
      <c r="E161" t="s">
        <v>12</v>
      </c>
      <c r="F161">
        <v>17032</v>
      </c>
      <c r="G161">
        <v>23.997999</v>
      </c>
    </row>
    <row r="162" spans="1:7">
      <c r="A162" s="184" t="s">
        <v>29</v>
      </c>
      <c r="B162" s="126">
        <v>2012</v>
      </c>
      <c r="C162" s="184" t="s">
        <v>26</v>
      </c>
      <c r="D162" s="221">
        <v>12588</v>
      </c>
      <c r="E162" s="222">
        <v>34.278252</v>
      </c>
      <c r="F162">
        <v>12588</v>
      </c>
      <c r="G162">
        <v>34.278252</v>
      </c>
    </row>
    <row r="163" spans="1:7">
      <c r="A163" s="184" t="s">
        <v>29</v>
      </c>
      <c r="B163" s="126">
        <v>2013</v>
      </c>
      <c r="C163" s="184" t="s">
        <v>26</v>
      </c>
      <c r="D163" s="221">
        <v>12589</v>
      </c>
      <c r="E163" s="222">
        <v>40.414009</v>
      </c>
      <c r="F163">
        <v>12589</v>
      </c>
      <c r="G163">
        <v>40.414009</v>
      </c>
    </row>
    <row r="164" spans="1:7">
      <c r="A164" s="184" t="s">
        <v>29</v>
      </c>
      <c r="B164" s="126">
        <v>2014</v>
      </c>
      <c r="C164" s="184" t="s">
        <v>26</v>
      </c>
      <c r="D164" s="221">
        <v>12559</v>
      </c>
      <c r="E164" s="222">
        <v>32.145964</v>
      </c>
      <c r="F164">
        <v>12559</v>
      </c>
      <c r="G164">
        <v>32.145966</v>
      </c>
    </row>
    <row r="165" spans="1:7">
      <c r="A165" s="184" t="s">
        <v>29</v>
      </c>
      <c r="B165" s="126">
        <v>2015</v>
      </c>
      <c r="C165" s="184" t="s">
        <v>26</v>
      </c>
      <c r="D165" s="221">
        <v>12546</v>
      </c>
      <c r="E165" s="222">
        <v>29.533889</v>
      </c>
      <c r="F165">
        <v>12546</v>
      </c>
      <c r="G165">
        <v>29.53389</v>
      </c>
    </row>
    <row r="166" spans="1:7">
      <c r="A166" s="184" t="s">
        <v>29</v>
      </c>
      <c r="B166" s="126">
        <v>2016</v>
      </c>
      <c r="C166" s="184" t="s">
        <v>26</v>
      </c>
      <c r="D166" s="221">
        <v>12149</v>
      </c>
      <c r="E166" s="222">
        <v>25.547632</v>
      </c>
      <c r="F166">
        <v>12149</v>
      </c>
      <c r="G166">
        <v>25.547632</v>
      </c>
    </row>
    <row r="167" spans="1:7">
      <c r="A167" s="184" t="s">
        <v>29</v>
      </c>
      <c r="B167" s="126">
        <v>2017</v>
      </c>
      <c r="C167" s="184" t="s">
        <v>26</v>
      </c>
      <c r="D167" s="221">
        <v>12532</v>
      </c>
      <c r="E167" s="222">
        <v>24.428753</v>
      </c>
      <c r="F167">
        <v>12532</v>
      </c>
      <c r="G167">
        <v>24.428753</v>
      </c>
    </row>
    <row r="168" spans="1:7">
      <c r="A168" s="184" t="s">
        <v>29</v>
      </c>
      <c r="B168" s="126">
        <v>2018</v>
      </c>
      <c r="C168" s="184" t="s">
        <v>26</v>
      </c>
      <c r="D168" s="221">
        <v>12721</v>
      </c>
      <c r="E168" s="222">
        <v>24.293329</v>
      </c>
      <c r="F168">
        <v>12721</v>
      </c>
      <c r="G168">
        <v>24.293329</v>
      </c>
    </row>
    <row r="169" spans="1:7">
      <c r="A169" s="184" t="s">
        <v>29</v>
      </c>
      <c r="B169" s="126">
        <v>2019</v>
      </c>
      <c r="C169" s="184" t="s">
        <v>26</v>
      </c>
      <c r="D169" s="221">
        <v>11437</v>
      </c>
      <c r="E169" t="s">
        <v>12</v>
      </c>
      <c r="F169">
        <v>11437</v>
      </c>
      <c r="G169">
        <v>24.157906</v>
      </c>
    </row>
    <row r="170" spans="1:7">
      <c r="A170" s="184" t="s">
        <v>29</v>
      </c>
      <c r="B170" s="126">
        <v>2020</v>
      </c>
      <c r="C170" s="184" t="s">
        <v>26</v>
      </c>
      <c r="D170" t="s">
        <v>12</v>
      </c>
      <c r="E170" t="s">
        <v>12</v>
      </c>
      <c r="F170">
        <v>10153</v>
      </c>
      <c r="G170">
        <v>24.022482</v>
      </c>
    </row>
    <row r="171" spans="1:7">
      <c r="A171" s="176" t="s">
        <v>29</v>
      </c>
      <c r="B171" s="9">
        <v>2021</v>
      </c>
      <c r="C171" s="177" t="s">
        <v>26</v>
      </c>
      <c r="D171" t="s">
        <v>12</v>
      </c>
      <c r="E171" t="s">
        <v>12</v>
      </c>
      <c r="F171">
        <v>8869</v>
      </c>
      <c r="G171">
        <v>23.887058</v>
      </c>
    </row>
    <row r="172" spans="1:7">
      <c r="A172" s="176" t="s">
        <v>30</v>
      </c>
      <c r="B172" s="46">
        <v>2012</v>
      </c>
      <c r="C172" s="182" t="s">
        <v>31</v>
      </c>
      <c r="D172">
        <v>7224</v>
      </c>
      <c r="E172">
        <v>48.568275</v>
      </c>
      <c r="F172">
        <v>7224</v>
      </c>
      <c r="G172">
        <v>48.568275</v>
      </c>
    </row>
    <row r="173" spans="1:7">
      <c r="A173" s="176" t="s">
        <v>30</v>
      </c>
      <c r="B173" s="46">
        <v>2013</v>
      </c>
      <c r="C173" s="182" t="s">
        <v>31</v>
      </c>
      <c r="D173">
        <v>7378</v>
      </c>
      <c r="E173">
        <v>44.924125</v>
      </c>
      <c r="F173">
        <v>7378</v>
      </c>
      <c r="G173">
        <v>44.924126</v>
      </c>
    </row>
    <row r="174" spans="1:7">
      <c r="A174" s="176" t="s">
        <v>30</v>
      </c>
      <c r="B174" s="46">
        <v>2014</v>
      </c>
      <c r="C174" s="182" t="s">
        <v>31</v>
      </c>
      <c r="D174">
        <v>7231</v>
      </c>
      <c r="E174">
        <v>40.504946</v>
      </c>
      <c r="F174">
        <v>7231</v>
      </c>
      <c r="G174">
        <v>40.504948</v>
      </c>
    </row>
    <row r="175" spans="1:7">
      <c r="A175" s="176" t="s">
        <v>30</v>
      </c>
      <c r="B175" s="46">
        <v>2015</v>
      </c>
      <c r="C175" s="182" t="s">
        <v>31</v>
      </c>
      <c r="D175">
        <v>2072</v>
      </c>
      <c r="E175">
        <v>37.636188</v>
      </c>
      <c r="F175">
        <v>2072</v>
      </c>
      <c r="G175">
        <v>37.636189</v>
      </c>
    </row>
    <row r="176" spans="1:7">
      <c r="A176" s="176" t="s">
        <v>30</v>
      </c>
      <c r="B176" s="46">
        <v>2016</v>
      </c>
      <c r="C176" s="182" t="s">
        <v>31</v>
      </c>
      <c r="D176">
        <v>5010</v>
      </c>
      <c r="E176">
        <v>38.012425</v>
      </c>
      <c r="F176">
        <v>5010</v>
      </c>
      <c r="G176">
        <v>38.012424</v>
      </c>
    </row>
    <row r="177" spans="1:7">
      <c r="A177" s="176" t="s">
        <v>30</v>
      </c>
      <c r="B177" s="46">
        <v>2017</v>
      </c>
      <c r="C177" s="182" t="s">
        <v>31</v>
      </c>
      <c r="D177">
        <v>5149</v>
      </c>
      <c r="E177">
        <v>35.172738</v>
      </c>
      <c r="F177">
        <v>5149</v>
      </c>
      <c r="G177">
        <v>35.172737</v>
      </c>
    </row>
    <row r="178" spans="1:7">
      <c r="A178" s="176" t="s">
        <v>30</v>
      </c>
      <c r="B178" s="46">
        <v>2018</v>
      </c>
      <c r="C178" s="182" t="s">
        <v>31</v>
      </c>
      <c r="D178">
        <v>4676</v>
      </c>
      <c r="E178">
        <v>31.010856</v>
      </c>
      <c r="F178">
        <v>4676</v>
      </c>
      <c r="G178">
        <v>31.010857</v>
      </c>
    </row>
    <row r="179" spans="1:7">
      <c r="A179" s="176" t="s">
        <v>30</v>
      </c>
      <c r="B179" s="46">
        <v>2019</v>
      </c>
      <c r="C179" s="182" t="s">
        <v>31</v>
      </c>
      <c r="D179">
        <v>4217</v>
      </c>
      <c r="E179" t="s">
        <v>12</v>
      </c>
      <c r="F179">
        <v>4217</v>
      </c>
      <c r="G179">
        <v>26.848976</v>
      </c>
    </row>
    <row r="180" spans="1:7">
      <c r="A180" s="176" t="s">
        <v>30</v>
      </c>
      <c r="B180" s="46">
        <v>2020</v>
      </c>
      <c r="C180" s="182" t="s">
        <v>31</v>
      </c>
      <c r="D180" t="s">
        <v>12</v>
      </c>
      <c r="E180" t="s">
        <v>12</v>
      </c>
      <c r="F180">
        <v>3758</v>
      </c>
      <c r="G180">
        <v>22.687096</v>
      </c>
    </row>
    <row r="181" spans="1:7">
      <c r="A181" s="176" t="s">
        <v>30</v>
      </c>
      <c r="B181" s="46">
        <v>2021</v>
      </c>
      <c r="C181" s="182" t="s">
        <v>31</v>
      </c>
      <c r="D181" t="s">
        <v>12</v>
      </c>
      <c r="E181" t="s">
        <v>12</v>
      </c>
      <c r="F181">
        <v>3299</v>
      </c>
      <c r="G181">
        <v>18.525215</v>
      </c>
    </row>
    <row r="182" spans="1:7">
      <c r="A182" s="176" t="s">
        <v>32</v>
      </c>
      <c r="B182" s="28">
        <v>2012</v>
      </c>
      <c r="C182" s="182" t="s">
        <v>31</v>
      </c>
      <c r="D182">
        <v>6221</v>
      </c>
      <c r="E182">
        <v>62.355115</v>
      </c>
      <c r="F182">
        <v>6221</v>
      </c>
      <c r="G182">
        <v>62.355114</v>
      </c>
    </row>
    <row r="183" spans="1:7">
      <c r="A183" s="176" t="s">
        <v>32</v>
      </c>
      <c r="B183" s="28">
        <v>2013</v>
      </c>
      <c r="C183" s="182" t="s">
        <v>31</v>
      </c>
      <c r="D183">
        <v>6146</v>
      </c>
      <c r="E183">
        <v>60.756436</v>
      </c>
      <c r="F183">
        <v>6146</v>
      </c>
      <c r="G183">
        <v>60.756435</v>
      </c>
    </row>
    <row r="184" spans="1:7">
      <c r="A184" s="176" t="s">
        <v>32</v>
      </c>
      <c r="B184" s="28">
        <v>2014</v>
      </c>
      <c r="C184" s="182" t="s">
        <v>31</v>
      </c>
      <c r="D184">
        <v>5431</v>
      </c>
      <c r="E184">
        <v>55.7033</v>
      </c>
      <c r="F184">
        <v>5431</v>
      </c>
      <c r="G184">
        <v>55.7033</v>
      </c>
    </row>
    <row r="185" spans="1:7">
      <c r="A185" s="176" t="s">
        <v>32</v>
      </c>
      <c r="B185" s="28">
        <v>2015</v>
      </c>
      <c r="C185" s="182" t="s">
        <v>31</v>
      </c>
      <c r="D185">
        <v>5081</v>
      </c>
      <c r="E185">
        <v>50.927393</v>
      </c>
      <c r="F185">
        <v>5081</v>
      </c>
      <c r="G185">
        <v>50.927395</v>
      </c>
    </row>
    <row r="186" spans="1:7">
      <c r="A186" s="176" t="s">
        <v>32</v>
      </c>
      <c r="B186" s="28">
        <v>2016</v>
      </c>
      <c r="C186" s="182" t="s">
        <v>31</v>
      </c>
      <c r="D186">
        <v>4736</v>
      </c>
      <c r="E186">
        <v>52.475248</v>
      </c>
      <c r="F186">
        <v>4736</v>
      </c>
      <c r="G186">
        <v>52.475246</v>
      </c>
    </row>
    <row r="187" spans="1:7">
      <c r="A187" s="176" t="s">
        <v>32</v>
      </c>
      <c r="B187" s="28">
        <v>2017</v>
      </c>
      <c r="C187" s="182" t="s">
        <v>31</v>
      </c>
      <c r="D187">
        <v>4781</v>
      </c>
      <c r="E187">
        <v>49.631023</v>
      </c>
      <c r="F187">
        <v>4781</v>
      </c>
      <c r="G187">
        <v>49.631023</v>
      </c>
    </row>
    <row r="188" spans="1:7">
      <c r="A188" s="176" t="s">
        <v>32</v>
      </c>
      <c r="B188" s="28">
        <v>2018</v>
      </c>
      <c r="C188" s="182" t="s">
        <v>31</v>
      </c>
      <c r="D188">
        <v>4489</v>
      </c>
      <c r="E188">
        <v>44.511551</v>
      </c>
      <c r="F188">
        <v>4489</v>
      </c>
      <c r="G188">
        <v>44.511551</v>
      </c>
    </row>
    <row r="189" spans="1:7">
      <c r="A189" s="176" t="s">
        <v>32</v>
      </c>
      <c r="B189" s="28">
        <v>2019</v>
      </c>
      <c r="C189" s="182" t="s">
        <v>31</v>
      </c>
      <c r="D189">
        <v>4489</v>
      </c>
      <c r="E189" t="s">
        <v>12</v>
      </c>
      <c r="F189">
        <v>4489</v>
      </c>
      <c r="G189">
        <v>39.392078</v>
      </c>
    </row>
    <row r="190" spans="1:7">
      <c r="A190" s="176" t="s">
        <v>32</v>
      </c>
      <c r="B190" s="28">
        <v>2020</v>
      </c>
      <c r="C190" s="182" t="s">
        <v>31</v>
      </c>
      <c r="D190" t="s">
        <v>12</v>
      </c>
      <c r="E190" t="s">
        <v>12</v>
      </c>
      <c r="F190">
        <v>4489</v>
      </c>
      <c r="G190">
        <v>34.272606</v>
      </c>
    </row>
    <row r="191" spans="1:7">
      <c r="A191" s="176" t="s">
        <v>32</v>
      </c>
      <c r="B191" s="28">
        <v>2021</v>
      </c>
      <c r="C191" s="182" t="s">
        <v>31</v>
      </c>
      <c r="D191" t="s">
        <v>12</v>
      </c>
      <c r="E191" t="s">
        <v>12</v>
      </c>
      <c r="F191">
        <v>4489</v>
      </c>
      <c r="G191">
        <v>29.153133</v>
      </c>
    </row>
    <row r="192" spans="1:7">
      <c r="A192" s="185" t="s">
        <v>33</v>
      </c>
      <c r="B192" s="19">
        <v>2012</v>
      </c>
      <c r="C192" s="185" t="s">
        <v>31</v>
      </c>
      <c r="D192" s="223">
        <v>31252</v>
      </c>
      <c r="E192" s="224">
        <v>50.477539</v>
      </c>
      <c r="F192">
        <v>31252</v>
      </c>
      <c r="G192">
        <v>50.477539</v>
      </c>
    </row>
    <row r="193" spans="1:7">
      <c r="A193" s="185" t="s">
        <v>33</v>
      </c>
      <c r="B193" s="19">
        <v>2013</v>
      </c>
      <c r="C193" s="185" t="s">
        <v>31</v>
      </c>
      <c r="D193" s="223">
        <v>31402</v>
      </c>
      <c r="E193" s="224">
        <v>48.536127</v>
      </c>
      <c r="F193">
        <v>31402</v>
      </c>
      <c r="G193">
        <v>48.536125</v>
      </c>
    </row>
    <row r="194" spans="1:7">
      <c r="A194" s="185" t="s">
        <v>33</v>
      </c>
      <c r="B194" s="19">
        <v>2014</v>
      </c>
      <c r="C194" s="185" t="s">
        <v>31</v>
      </c>
      <c r="D194" s="223">
        <v>30721</v>
      </c>
      <c r="E194" s="224">
        <v>42.766226</v>
      </c>
      <c r="F194">
        <v>30721</v>
      </c>
      <c r="G194">
        <v>42.766228</v>
      </c>
    </row>
    <row r="195" spans="1:7">
      <c r="A195" s="185" t="s">
        <v>33</v>
      </c>
      <c r="B195" s="19">
        <v>2015</v>
      </c>
      <c r="C195" s="185" t="s">
        <v>31</v>
      </c>
      <c r="D195" s="223">
        <v>31190</v>
      </c>
      <c r="E195" s="224">
        <v>39.756606</v>
      </c>
      <c r="F195">
        <v>31190</v>
      </c>
      <c r="G195">
        <v>39.756607</v>
      </c>
    </row>
    <row r="196" spans="1:7">
      <c r="A196" s="185" t="s">
        <v>33</v>
      </c>
      <c r="B196" s="19">
        <v>2016</v>
      </c>
      <c r="C196" s="185" t="s">
        <v>31</v>
      </c>
      <c r="D196" s="223">
        <v>31052</v>
      </c>
      <c r="E196" s="224">
        <v>40.940173</v>
      </c>
      <c r="F196">
        <v>31052</v>
      </c>
      <c r="G196">
        <v>40.940174</v>
      </c>
    </row>
    <row r="197" spans="1:7">
      <c r="A197" s="185" t="s">
        <v>33</v>
      </c>
      <c r="B197" s="19">
        <v>2017</v>
      </c>
      <c r="C197" s="185" t="s">
        <v>31</v>
      </c>
      <c r="D197" s="223">
        <v>31731</v>
      </c>
      <c r="E197" s="224">
        <v>37.796408</v>
      </c>
      <c r="F197">
        <v>31731</v>
      </c>
      <c r="G197">
        <v>37.79641</v>
      </c>
    </row>
    <row r="198" spans="1:7">
      <c r="A198" s="185" t="s">
        <v>33</v>
      </c>
      <c r="B198" s="19">
        <v>2018</v>
      </c>
      <c r="C198" s="185" t="s">
        <v>31</v>
      </c>
      <c r="D198" s="223">
        <v>32585</v>
      </c>
      <c r="E198" s="224">
        <v>33.460652</v>
      </c>
      <c r="F198">
        <v>32585</v>
      </c>
      <c r="G198">
        <v>33.460651</v>
      </c>
    </row>
    <row r="199" spans="1:7">
      <c r="A199" s="185" t="s">
        <v>33</v>
      </c>
      <c r="B199" s="19">
        <v>2019</v>
      </c>
      <c r="C199" s="185" t="s">
        <v>31</v>
      </c>
      <c r="D199" s="223">
        <v>30394</v>
      </c>
      <c r="E199" t="s">
        <v>12</v>
      </c>
      <c r="F199">
        <v>30394</v>
      </c>
      <c r="G199">
        <v>29.124893</v>
      </c>
    </row>
    <row r="200" spans="1:7">
      <c r="A200" s="185" t="s">
        <v>33</v>
      </c>
      <c r="B200" s="19">
        <v>2020</v>
      </c>
      <c r="C200" s="185" t="s">
        <v>31</v>
      </c>
      <c r="D200" t="s">
        <v>12</v>
      </c>
      <c r="E200" t="s">
        <v>12</v>
      </c>
      <c r="F200">
        <v>28203</v>
      </c>
      <c r="G200">
        <v>24.789135</v>
      </c>
    </row>
    <row r="201" spans="1:7">
      <c r="A201" s="176" t="s">
        <v>33</v>
      </c>
      <c r="B201" s="9">
        <v>2021</v>
      </c>
      <c r="C201" s="177" t="s">
        <v>31</v>
      </c>
      <c r="D201" t="s">
        <v>12</v>
      </c>
      <c r="E201" t="s">
        <v>12</v>
      </c>
      <c r="F201">
        <v>26012</v>
      </c>
      <c r="G201">
        <v>20.453377</v>
      </c>
    </row>
    <row r="202" spans="1:7">
      <c r="A202" s="178" t="s">
        <v>34</v>
      </c>
      <c r="B202" s="28">
        <v>2012</v>
      </c>
      <c r="C202" s="178" t="s">
        <v>31</v>
      </c>
      <c r="D202" s="225">
        <v>37833</v>
      </c>
      <c r="E202" s="218">
        <v>52.499669</v>
      </c>
      <c r="F202">
        <v>37833</v>
      </c>
      <c r="G202">
        <v>52.499668</v>
      </c>
    </row>
    <row r="203" spans="1:7">
      <c r="A203" s="178" t="s">
        <v>34</v>
      </c>
      <c r="B203" s="28">
        <v>2013</v>
      </c>
      <c r="C203" s="178" t="s">
        <v>31</v>
      </c>
      <c r="D203" s="225">
        <v>39781</v>
      </c>
      <c r="E203" s="218">
        <v>49.700745</v>
      </c>
      <c r="F203">
        <v>39781</v>
      </c>
      <c r="G203">
        <v>49.700745</v>
      </c>
    </row>
    <row r="204" spans="1:7">
      <c r="A204" s="178" t="s">
        <v>34</v>
      </c>
      <c r="B204" s="28">
        <v>2014</v>
      </c>
      <c r="C204" s="178" t="s">
        <v>31</v>
      </c>
      <c r="D204" s="225">
        <v>42299</v>
      </c>
      <c r="E204" s="218">
        <v>45.862086</v>
      </c>
      <c r="F204">
        <v>42299</v>
      </c>
      <c r="G204">
        <v>45.862087</v>
      </c>
    </row>
    <row r="205" spans="1:7">
      <c r="A205" s="178" t="s">
        <v>34</v>
      </c>
      <c r="B205" s="28">
        <v>2015</v>
      </c>
      <c r="C205" s="178" t="s">
        <v>31</v>
      </c>
      <c r="D205" s="225">
        <v>43274</v>
      </c>
      <c r="E205" s="218">
        <v>41.294371</v>
      </c>
      <c r="F205">
        <v>43274</v>
      </c>
      <c r="G205">
        <v>41.294373</v>
      </c>
    </row>
    <row r="206" spans="1:7">
      <c r="A206" s="178" t="s">
        <v>34</v>
      </c>
      <c r="B206" s="28">
        <v>2016</v>
      </c>
      <c r="C206" s="178" t="s">
        <v>31</v>
      </c>
      <c r="D206" s="225">
        <v>43220</v>
      </c>
      <c r="E206" s="218">
        <v>41.784934</v>
      </c>
      <c r="F206">
        <v>43220</v>
      </c>
      <c r="G206">
        <v>41.784935</v>
      </c>
    </row>
    <row r="207" spans="1:7">
      <c r="A207" s="178" t="s">
        <v>34</v>
      </c>
      <c r="B207" s="28">
        <v>2017</v>
      </c>
      <c r="C207" s="178" t="s">
        <v>31</v>
      </c>
      <c r="D207" s="225">
        <v>43400</v>
      </c>
      <c r="E207" s="218">
        <v>39.075497</v>
      </c>
      <c r="F207">
        <v>43400</v>
      </c>
      <c r="G207">
        <v>39.075497</v>
      </c>
    </row>
    <row r="208" spans="1:7">
      <c r="A208" s="178" t="s">
        <v>34</v>
      </c>
      <c r="B208" s="28">
        <v>2018</v>
      </c>
      <c r="C208" s="178" t="s">
        <v>31</v>
      </c>
      <c r="D208" s="225">
        <v>43089</v>
      </c>
      <c r="E208" s="218">
        <v>34.504387</v>
      </c>
      <c r="F208">
        <v>43089</v>
      </c>
      <c r="G208">
        <v>34.504387</v>
      </c>
    </row>
    <row r="209" spans="1:7">
      <c r="A209" s="178" t="s">
        <v>34</v>
      </c>
      <c r="B209" s="28">
        <v>2019</v>
      </c>
      <c r="C209" s="178" t="s">
        <v>31</v>
      </c>
      <c r="D209" s="225">
        <v>42975</v>
      </c>
      <c r="E209" t="s">
        <v>12</v>
      </c>
      <c r="F209">
        <v>42975</v>
      </c>
      <c r="G209">
        <v>29.933277</v>
      </c>
    </row>
    <row r="210" spans="1:7">
      <c r="A210" s="178" t="s">
        <v>34</v>
      </c>
      <c r="B210" s="28">
        <v>2020</v>
      </c>
      <c r="C210" s="178" t="s">
        <v>31</v>
      </c>
      <c r="D210" t="s">
        <v>12</v>
      </c>
      <c r="E210" t="s">
        <v>12</v>
      </c>
      <c r="F210">
        <v>42861</v>
      </c>
      <c r="G210">
        <v>25.362167</v>
      </c>
    </row>
    <row r="211" spans="1:7">
      <c r="A211" s="176" t="s">
        <v>34</v>
      </c>
      <c r="B211" s="9">
        <v>2021</v>
      </c>
      <c r="C211" s="177" t="s">
        <v>31</v>
      </c>
      <c r="D211" t="s">
        <v>12</v>
      </c>
      <c r="E211" t="s">
        <v>12</v>
      </c>
      <c r="F211">
        <v>42747</v>
      </c>
      <c r="G211">
        <v>20.791058</v>
      </c>
    </row>
    <row r="212" spans="1:7">
      <c r="A212" s="169" t="s">
        <v>35</v>
      </c>
      <c r="B212" s="21">
        <v>2012</v>
      </c>
      <c r="C212" s="169" t="s">
        <v>31</v>
      </c>
      <c r="D212" s="215">
        <v>22623</v>
      </c>
      <c r="E212" s="226">
        <v>60.597265</v>
      </c>
      <c r="F212">
        <v>22623</v>
      </c>
      <c r="G212">
        <v>60.597263</v>
      </c>
    </row>
    <row r="213" spans="1:7">
      <c r="A213" s="169" t="s">
        <v>35</v>
      </c>
      <c r="B213" s="21">
        <v>2013</v>
      </c>
      <c r="C213" s="169" t="s">
        <v>31</v>
      </c>
      <c r="D213" s="215">
        <v>24680</v>
      </c>
      <c r="E213" s="226">
        <v>57.532818</v>
      </c>
      <c r="F213">
        <v>24680</v>
      </c>
      <c r="G213">
        <v>57.532818</v>
      </c>
    </row>
    <row r="214" spans="1:7">
      <c r="A214" s="169" t="s">
        <v>35</v>
      </c>
      <c r="B214" s="21">
        <v>2014</v>
      </c>
      <c r="C214" s="169" t="s">
        <v>31</v>
      </c>
      <c r="D214" s="215">
        <v>24571</v>
      </c>
      <c r="E214" s="226">
        <v>52.542806</v>
      </c>
      <c r="F214">
        <v>24571</v>
      </c>
      <c r="G214">
        <v>52.542805</v>
      </c>
    </row>
    <row r="215" spans="1:7">
      <c r="A215" s="169" t="s">
        <v>35</v>
      </c>
      <c r="B215" s="21">
        <v>2015</v>
      </c>
      <c r="C215" s="169" t="s">
        <v>31</v>
      </c>
      <c r="D215" s="215">
        <v>24990</v>
      </c>
      <c r="E215" s="226">
        <v>48.193103</v>
      </c>
      <c r="F215">
        <v>24990</v>
      </c>
      <c r="G215">
        <v>48.193104</v>
      </c>
    </row>
    <row r="216" spans="1:7">
      <c r="A216" s="169" t="s">
        <v>35</v>
      </c>
      <c r="B216" s="21">
        <v>2016</v>
      </c>
      <c r="C216" s="169" t="s">
        <v>31</v>
      </c>
      <c r="D216" s="215">
        <v>24652</v>
      </c>
      <c r="E216" s="226">
        <v>47.757432</v>
      </c>
      <c r="F216">
        <v>24652</v>
      </c>
      <c r="G216">
        <v>47.757431</v>
      </c>
    </row>
    <row r="217" spans="1:7">
      <c r="A217" s="169" t="s">
        <v>35</v>
      </c>
      <c r="B217" s="21">
        <v>2017</v>
      </c>
      <c r="C217" s="169" t="s">
        <v>31</v>
      </c>
      <c r="D217" s="215">
        <v>24404</v>
      </c>
      <c r="E217" s="226">
        <v>47.087515</v>
      </c>
      <c r="F217">
        <v>24404</v>
      </c>
      <c r="G217">
        <v>47.087517</v>
      </c>
    </row>
    <row r="218" spans="1:7">
      <c r="A218" s="169" t="s">
        <v>35</v>
      </c>
      <c r="B218" s="21">
        <v>2018</v>
      </c>
      <c r="C218" s="169" t="s">
        <v>31</v>
      </c>
      <c r="D218" s="215">
        <v>24214</v>
      </c>
      <c r="E218" s="226">
        <v>41.10975</v>
      </c>
      <c r="F218">
        <v>24214</v>
      </c>
      <c r="G218">
        <v>41.109749</v>
      </c>
    </row>
    <row r="219" spans="1:7">
      <c r="A219" s="169" t="s">
        <v>35</v>
      </c>
      <c r="B219" s="21">
        <v>2019</v>
      </c>
      <c r="C219" s="169" t="s">
        <v>31</v>
      </c>
      <c r="D219" s="215">
        <v>24667</v>
      </c>
      <c r="E219" t="s">
        <v>12</v>
      </c>
      <c r="F219">
        <v>24667</v>
      </c>
      <c r="G219">
        <v>35.131981</v>
      </c>
    </row>
    <row r="220" spans="1:7">
      <c r="A220" s="169" t="s">
        <v>35</v>
      </c>
      <c r="B220" s="21">
        <v>2020</v>
      </c>
      <c r="C220" s="169" t="s">
        <v>31</v>
      </c>
      <c r="D220" t="s">
        <v>12</v>
      </c>
      <c r="E220" t="s">
        <v>12</v>
      </c>
      <c r="F220">
        <v>25120</v>
      </c>
      <c r="G220">
        <v>29.154213</v>
      </c>
    </row>
    <row r="221" spans="1:7">
      <c r="A221" s="176" t="s">
        <v>35</v>
      </c>
      <c r="B221" s="9">
        <v>2021</v>
      </c>
      <c r="C221" s="177" t="s">
        <v>31</v>
      </c>
      <c r="D221" t="s">
        <v>12</v>
      </c>
      <c r="E221" t="s">
        <v>12</v>
      </c>
      <c r="F221">
        <v>25573</v>
      </c>
      <c r="G221">
        <v>23.176445</v>
      </c>
    </row>
    <row r="222" spans="1:7">
      <c r="A222" s="179" t="s">
        <v>36</v>
      </c>
      <c r="B222" s="53">
        <v>2012</v>
      </c>
      <c r="C222" s="179" t="s">
        <v>31</v>
      </c>
      <c r="D222" s="217">
        <v>54736</v>
      </c>
      <c r="E222" s="222">
        <v>66.671184</v>
      </c>
      <c r="F222">
        <v>54736</v>
      </c>
      <c r="G222">
        <v>66.671181</v>
      </c>
    </row>
    <row r="223" spans="1:7">
      <c r="A223" s="179" t="s">
        <v>36</v>
      </c>
      <c r="B223" s="53">
        <v>2013</v>
      </c>
      <c r="C223" s="179" t="s">
        <v>31</v>
      </c>
      <c r="D223" s="217">
        <v>52866</v>
      </c>
      <c r="E223" s="222">
        <v>64.60214</v>
      </c>
      <c r="F223">
        <v>52866</v>
      </c>
      <c r="G223">
        <v>64.602142</v>
      </c>
    </row>
    <row r="224" spans="1:7">
      <c r="A224" s="179" t="s">
        <v>36</v>
      </c>
      <c r="B224" s="53">
        <v>2014</v>
      </c>
      <c r="C224" s="179" t="s">
        <v>31</v>
      </c>
      <c r="D224" s="217">
        <v>50924</v>
      </c>
      <c r="E224" s="222">
        <v>58.470185</v>
      </c>
      <c r="F224">
        <v>50924</v>
      </c>
      <c r="G224">
        <v>58.470184</v>
      </c>
    </row>
    <row r="225" spans="1:7">
      <c r="A225" s="179" t="s">
        <v>36</v>
      </c>
      <c r="B225" s="53">
        <v>2015</v>
      </c>
      <c r="C225" s="179" t="s">
        <v>31</v>
      </c>
      <c r="D225" s="217">
        <v>50504</v>
      </c>
      <c r="E225" s="222">
        <v>52.920542</v>
      </c>
      <c r="F225">
        <v>50504</v>
      </c>
      <c r="G225">
        <v>52.920544</v>
      </c>
    </row>
    <row r="226" spans="1:7">
      <c r="A226" s="179" t="s">
        <v>36</v>
      </c>
      <c r="B226" s="53">
        <v>2016</v>
      </c>
      <c r="C226" s="179" t="s">
        <v>31</v>
      </c>
      <c r="D226" s="217">
        <v>49933</v>
      </c>
      <c r="E226" s="222">
        <v>53.873466</v>
      </c>
      <c r="F226">
        <v>49933</v>
      </c>
      <c r="G226">
        <v>53.873466</v>
      </c>
    </row>
    <row r="227" spans="1:7">
      <c r="A227" s="179" t="s">
        <v>36</v>
      </c>
      <c r="B227" s="53">
        <v>2017</v>
      </c>
      <c r="C227" s="179" t="s">
        <v>31</v>
      </c>
      <c r="D227" s="217">
        <v>48329</v>
      </c>
      <c r="E227" s="222">
        <v>53.907561</v>
      </c>
      <c r="F227">
        <v>48329</v>
      </c>
      <c r="G227">
        <v>53.907562</v>
      </c>
    </row>
    <row r="228" spans="1:7">
      <c r="A228" s="179" t="s">
        <v>36</v>
      </c>
      <c r="B228" s="53">
        <v>2018</v>
      </c>
      <c r="C228" s="179" t="s">
        <v>31</v>
      </c>
      <c r="D228" s="217">
        <v>48616</v>
      </c>
      <c r="E228" s="222">
        <v>47.642796</v>
      </c>
      <c r="F228">
        <v>48616</v>
      </c>
      <c r="G228">
        <v>47.642796</v>
      </c>
    </row>
    <row r="229" spans="1:7">
      <c r="A229" s="179" t="s">
        <v>36</v>
      </c>
      <c r="B229" s="53">
        <v>2019</v>
      </c>
      <c r="C229" s="179" t="s">
        <v>31</v>
      </c>
      <c r="D229" s="217">
        <v>48474</v>
      </c>
      <c r="E229" t="s">
        <v>12</v>
      </c>
      <c r="F229">
        <v>48474</v>
      </c>
      <c r="G229">
        <v>41.378029</v>
      </c>
    </row>
    <row r="230" spans="1:7">
      <c r="A230" s="179" t="s">
        <v>36</v>
      </c>
      <c r="B230" s="53">
        <v>2020</v>
      </c>
      <c r="C230" s="179" t="s">
        <v>31</v>
      </c>
      <c r="D230" t="s">
        <v>12</v>
      </c>
      <c r="E230" t="s">
        <v>12</v>
      </c>
      <c r="F230">
        <v>48332</v>
      </c>
      <c r="G230">
        <v>35.113262</v>
      </c>
    </row>
    <row r="231" spans="1:7">
      <c r="A231" s="176" t="s">
        <v>36</v>
      </c>
      <c r="B231" s="9">
        <v>2021</v>
      </c>
      <c r="C231" s="177" t="s">
        <v>31</v>
      </c>
      <c r="D231" t="s">
        <v>12</v>
      </c>
      <c r="E231" t="s">
        <v>12</v>
      </c>
      <c r="F231">
        <v>48190</v>
      </c>
      <c r="G231">
        <v>28.848495</v>
      </c>
    </row>
    <row r="232" spans="1:7">
      <c r="A232" s="180" t="s">
        <v>37</v>
      </c>
      <c r="B232" s="6">
        <v>2012</v>
      </c>
      <c r="C232" s="180" t="s">
        <v>31</v>
      </c>
      <c r="D232" s="223">
        <v>40480</v>
      </c>
      <c r="E232" s="211">
        <v>58.409856</v>
      </c>
      <c r="F232">
        <v>40480</v>
      </c>
      <c r="G232">
        <v>58.409855</v>
      </c>
    </row>
    <row r="233" spans="1:7">
      <c r="A233" s="180" t="s">
        <v>37</v>
      </c>
      <c r="B233" s="6">
        <v>2013</v>
      </c>
      <c r="C233" s="180" t="s">
        <v>31</v>
      </c>
      <c r="D233" s="223">
        <v>41394</v>
      </c>
      <c r="E233" s="211">
        <v>54.413582</v>
      </c>
      <c r="F233">
        <v>41394</v>
      </c>
      <c r="G233">
        <v>54.413582</v>
      </c>
    </row>
    <row r="234" spans="1:7">
      <c r="A234" s="180" t="s">
        <v>37</v>
      </c>
      <c r="B234" s="6">
        <v>2014</v>
      </c>
      <c r="C234" s="180" t="s">
        <v>31</v>
      </c>
      <c r="D234" s="223">
        <v>41974</v>
      </c>
      <c r="E234" s="211">
        <v>49.331851</v>
      </c>
      <c r="F234">
        <v>41974</v>
      </c>
      <c r="G234">
        <v>49.331852</v>
      </c>
    </row>
    <row r="235" spans="1:7">
      <c r="A235" s="180" t="s">
        <v>37</v>
      </c>
      <c r="B235" s="6">
        <v>2015</v>
      </c>
      <c r="C235" s="180" t="s">
        <v>31</v>
      </c>
      <c r="D235" s="223">
        <v>43974</v>
      </c>
      <c r="E235" s="211">
        <v>44.930769</v>
      </c>
      <c r="F235">
        <v>43974</v>
      </c>
      <c r="G235">
        <v>44.930771</v>
      </c>
    </row>
    <row r="236" spans="1:7">
      <c r="A236" s="180" t="s">
        <v>37</v>
      </c>
      <c r="B236" s="6">
        <v>2016</v>
      </c>
      <c r="C236" s="180" t="s">
        <v>31</v>
      </c>
      <c r="D236" s="223">
        <v>44025</v>
      </c>
      <c r="E236" s="211">
        <v>45.644591</v>
      </c>
      <c r="F236">
        <v>44025</v>
      </c>
      <c r="G236">
        <v>45.644592</v>
      </c>
    </row>
    <row r="237" spans="1:7">
      <c r="A237" s="180" t="s">
        <v>37</v>
      </c>
      <c r="B237" s="6">
        <v>2017</v>
      </c>
      <c r="C237" s="180" t="s">
        <v>31</v>
      </c>
      <c r="D237" s="223">
        <v>44096</v>
      </c>
      <c r="E237" s="211">
        <v>43.271755</v>
      </c>
      <c r="F237">
        <v>44096</v>
      </c>
      <c r="G237">
        <v>43.271755</v>
      </c>
    </row>
    <row r="238" spans="1:7">
      <c r="A238" s="180" t="s">
        <v>37</v>
      </c>
      <c r="B238" s="6">
        <v>2018</v>
      </c>
      <c r="C238" s="180" t="s">
        <v>31</v>
      </c>
      <c r="D238" s="223">
        <v>44556</v>
      </c>
      <c r="E238" s="211">
        <v>38.868149</v>
      </c>
      <c r="F238">
        <v>44556</v>
      </c>
      <c r="G238">
        <v>38.868149</v>
      </c>
    </row>
    <row r="239" spans="1:7">
      <c r="A239" s="180" t="s">
        <v>37</v>
      </c>
      <c r="B239" s="6">
        <v>2019</v>
      </c>
      <c r="C239" s="180" t="s">
        <v>31</v>
      </c>
      <c r="D239" s="223">
        <v>44641</v>
      </c>
      <c r="E239" t="s">
        <v>12</v>
      </c>
      <c r="F239">
        <v>44641</v>
      </c>
      <c r="G239">
        <v>34.464542</v>
      </c>
    </row>
    <row r="240" spans="1:7">
      <c r="A240" s="180" t="s">
        <v>37</v>
      </c>
      <c r="B240" s="6">
        <v>2020</v>
      </c>
      <c r="C240" s="180" t="s">
        <v>31</v>
      </c>
      <c r="D240" t="s">
        <v>12</v>
      </c>
      <c r="E240" t="s">
        <v>12</v>
      </c>
      <c r="F240">
        <v>44726</v>
      </c>
      <c r="G240">
        <v>30.060936</v>
      </c>
    </row>
    <row r="241" spans="1:7">
      <c r="A241" s="176" t="s">
        <v>37</v>
      </c>
      <c r="B241" s="9">
        <v>2021</v>
      </c>
      <c r="C241" s="177" t="s">
        <v>31</v>
      </c>
      <c r="D241" t="s">
        <v>12</v>
      </c>
      <c r="E241" t="s">
        <v>12</v>
      </c>
      <c r="F241">
        <v>44811</v>
      </c>
      <c r="G241">
        <v>25.65733</v>
      </c>
    </row>
    <row r="242" spans="1:7">
      <c r="A242" s="183" t="s">
        <v>38</v>
      </c>
      <c r="B242" s="46">
        <v>2012</v>
      </c>
      <c r="C242" s="183" t="s">
        <v>31</v>
      </c>
      <c r="D242" s="227">
        <v>12711</v>
      </c>
      <c r="E242" s="211">
        <v>39.230268</v>
      </c>
      <c r="F242">
        <v>12711</v>
      </c>
      <c r="G242">
        <v>39.230267</v>
      </c>
    </row>
    <row r="243" spans="1:7">
      <c r="A243" s="183" t="s">
        <v>38</v>
      </c>
      <c r="B243" s="46">
        <v>2013</v>
      </c>
      <c r="C243" s="183" t="s">
        <v>31</v>
      </c>
      <c r="D243" s="227">
        <v>13277</v>
      </c>
      <c r="E243" s="211">
        <v>40.053437</v>
      </c>
      <c r="F243">
        <v>13277</v>
      </c>
      <c r="G243">
        <v>40.053436</v>
      </c>
    </row>
    <row r="244" spans="1:7">
      <c r="A244" s="183" t="s">
        <v>38</v>
      </c>
      <c r="B244" s="46">
        <v>2014</v>
      </c>
      <c r="C244" s="183" t="s">
        <v>31</v>
      </c>
      <c r="D244" s="227">
        <v>13492</v>
      </c>
      <c r="E244" s="211">
        <v>34.057411</v>
      </c>
      <c r="F244">
        <v>13492</v>
      </c>
      <c r="G244">
        <v>34.057411</v>
      </c>
    </row>
    <row r="245" spans="1:7">
      <c r="A245" s="183" t="s">
        <v>38</v>
      </c>
      <c r="B245" s="46">
        <v>2015</v>
      </c>
      <c r="C245" s="183" t="s">
        <v>31</v>
      </c>
      <c r="D245" s="227">
        <v>13609</v>
      </c>
      <c r="E245" s="211">
        <v>31.157455</v>
      </c>
      <c r="F245">
        <v>13609</v>
      </c>
      <c r="G245">
        <v>31.157455</v>
      </c>
    </row>
    <row r="246" spans="1:7">
      <c r="A246" s="183" t="s">
        <v>38</v>
      </c>
      <c r="B246" s="46">
        <v>2016</v>
      </c>
      <c r="C246" s="183" t="s">
        <v>31</v>
      </c>
      <c r="D246" s="227">
        <v>13493</v>
      </c>
      <c r="E246" s="211">
        <v>34.20058</v>
      </c>
      <c r="F246">
        <v>13493</v>
      </c>
      <c r="G246">
        <v>34.200581</v>
      </c>
    </row>
    <row r="247" spans="1:7">
      <c r="A247" s="183" t="s">
        <v>38</v>
      </c>
      <c r="B247" s="46">
        <v>2017</v>
      </c>
      <c r="C247" s="183" t="s">
        <v>31</v>
      </c>
      <c r="D247" s="227">
        <v>14488</v>
      </c>
      <c r="E247" s="211">
        <v>28.689777</v>
      </c>
      <c r="F247">
        <v>14488</v>
      </c>
      <c r="G247">
        <v>28.689777</v>
      </c>
    </row>
    <row r="248" spans="1:7">
      <c r="A248" s="183" t="s">
        <v>38</v>
      </c>
      <c r="B248" s="46">
        <v>2018</v>
      </c>
      <c r="C248" s="183" t="s">
        <v>31</v>
      </c>
      <c r="D248" s="227">
        <v>14520</v>
      </c>
      <c r="E248" s="211">
        <v>26.11942</v>
      </c>
      <c r="F248">
        <v>14520</v>
      </c>
      <c r="G248">
        <v>26.119419</v>
      </c>
    </row>
    <row r="249" spans="1:7">
      <c r="A249" s="183" t="s">
        <v>38</v>
      </c>
      <c r="B249" s="46">
        <v>2019</v>
      </c>
      <c r="C249" s="183" t="s">
        <v>31</v>
      </c>
      <c r="D249" s="227">
        <v>14189</v>
      </c>
      <c r="E249" t="s">
        <v>12</v>
      </c>
      <c r="F249">
        <v>14189</v>
      </c>
      <c r="G249">
        <v>23.549061</v>
      </c>
    </row>
    <row r="250" spans="1:7">
      <c r="A250" s="183" t="s">
        <v>38</v>
      </c>
      <c r="B250" s="46">
        <v>2020</v>
      </c>
      <c r="C250" s="183" t="s">
        <v>31</v>
      </c>
      <c r="D250" t="s">
        <v>12</v>
      </c>
      <c r="E250" t="s">
        <v>12</v>
      </c>
      <c r="F250">
        <v>13858</v>
      </c>
      <c r="G250">
        <v>20.978703</v>
      </c>
    </row>
    <row r="251" spans="1:7">
      <c r="A251" s="176" t="s">
        <v>38</v>
      </c>
      <c r="B251" s="9">
        <v>2021</v>
      </c>
      <c r="C251" s="177" t="s">
        <v>31</v>
      </c>
      <c r="D251" t="s">
        <v>12</v>
      </c>
      <c r="E251" t="s">
        <v>12</v>
      </c>
      <c r="F251">
        <v>13527</v>
      </c>
      <c r="G251">
        <v>18.408344</v>
      </c>
    </row>
    <row r="252" spans="1:7">
      <c r="A252" s="186" t="s">
        <v>39</v>
      </c>
      <c r="B252" s="44">
        <v>2012</v>
      </c>
      <c r="C252" s="186" t="s">
        <v>31</v>
      </c>
      <c r="D252" s="225">
        <v>11709</v>
      </c>
      <c r="E252" s="211">
        <v>48.29563</v>
      </c>
      <c r="F252">
        <v>11709</v>
      </c>
      <c r="G252">
        <v>48.295631</v>
      </c>
    </row>
    <row r="253" spans="1:7">
      <c r="A253" s="186" t="s">
        <v>39</v>
      </c>
      <c r="B253" s="44">
        <v>2013</v>
      </c>
      <c r="C253" s="186" t="s">
        <v>31</v>
      </c>
      <c r="D253" s="225">
        <v>12602</v>
      </c>
      <c r="E253" s="211">
        <v>48.838923</v>
      </c>
      <c r="F253">
        <v>12602</v>
      </c>
      <c r="G253">
        <v>48.838924</v>
      </c>
    </row>
    <row r="254" spans="1:7">
      <c r="A254" s="186" t="s">
        <v>39</v>
      </c>
      <c r="B254" s="44">
        <v>2014</v>
      </c>
      <c r="C254" s="186" t="s">
        <v>31</v>
      </c>
      <c r="D254" s="225">
        <v>12955</v>
      </c>
      <c r="E254" s="211">
        <v>42.970325</v>
      </c>
      <c r="F254">
        <v>12955</v>
      </c>
      <c r="G254">
        <v>42.970325</v>
      </c>
    </row>
    <row r="255" spans="1:7">
      <c r="A255" s="186" t="s">
        <v>39</v>
      </c>
      <c r="B255" s="44">
        <v>2015</v>
      </c>
      <c r="C255" s="186" t="s">
        <v>31</v>
      </c>
      <c r="D255" s="225">
        <v>12551</v>
      </c>
      <c r="E255" s="211">
        <v>39.189024</v>
      </c>
      <c r="F255">
        <v>12551</v>
      </c>
      <c r="G255">
        <v>39.189026</v>
      </c>
    </row>
    <row r="256" spans="1:7">
      <c r="A256" s="186" t="s">
        <v>39</v>
      </c>
      <c r="B256" s="44">
        <v>2016</v>
      </c>
      <c r="C256" s="186" t="s">
        <v>31</v>
      </c>
      <c r="D256" s="225">
        <v>12363</v>
      </c>
      <c r="E256" s="211">
        <v>41.636077</v>
      </c>
      <c r="F256">
        <v>12363</v>
      </c>
      <c r="G256">
        <v>41.636078</v>
      </c>
    </row>
    <row r="257" spans="1:7">
      <c r="A257" s="186" t="s">
        <v>39</v>
      </c>
      <c r="B257" s="44">
        <v>2017</v>
      </c>
      <c r="C257" s="186" t="s">
        <v>31</v>
      </c>
      <c r="D257" s="225">
        <v>12325</v>
      </c>
      <c r="E257" s="211">
        <v>37.452947</v>
      </c>
      <c r="F257">
        <v>12325</v>
      </c>
      <c r="G257">
        <v>37.452946</v>
      </c>
    </row>
    <row r="258" spans="1:7">
      <c r="A258" s="186" t="s">
        <v>39</v>
      </c>
      <c r="B258" s="44">
        <v>2018</v>
      </c>
      <c r="C258" s="186" t="s">
        <v>31</v>
      </c>
      <c r="D258" s="225">
        <v>11804</v>
      </c>
      <c r="E258" s="211">
        <v>33.942276</v>
      </c>
      <c r="F258">
        <v>11804</v>
      </c>
      <c r="G258">
        <v>33.942276</v>
      </c>
    </row>
    <row r="259" spans="1:7">
      <c r="A259" s="186" t="s">
        <v>39</v>
      </c>
      <c r="B259" s="44">
        <v>2019</v>
      </c>
      <c r="C259" s="186" t="s">
        <v>31</v>
      </c>
      <c r="D259" s="225">
        <v>12448</v>
      </c>
      <c r="E259" t="s">
        <v>12</v>
      </c>
      <c r="F259">
        <v>12448</v>
      </c>
      <c r="G259">
        <v>30.431606</v>
      </c>
    </row>
    <row r="260" spans="1:7">
      <c r="A260" s="186" t="s">
        <v>39</v>
      </c>
      <c r="B260" s="44">
        <v>2020</v>
      </c>
      <c r="C260" s="186" t="s">
        <v>31</v>
      </c>
      <c r="D260" t="s">
        <v>12</v>
      </c>
      <c r="E260" t="s">
        <v>12</v>
      </c>
      <c r="F260">
        <v>13092</v>
      </c>
      <c r="G260">
        <v>26.920937</v>
      </c>
    </row>
    <row r="261" spans="1:7">
      <c r="A261" s="176" t="s">
        <v>39</v>
      </c>
      <c r="B261" s="9">
        <v>2021</v>
      </c>
      <c r="C261" s="177" t="s">
        <v>31</v>
      </c>
      <c r="D261" t="s">
        <v>12</v>
      </c>
      <c r="E261" t="s">
        <v>12</v>
      </c>
      <c r="F261">
        <v>13736</v>
      </c>
      <c r="G261">
        <v>23.410267</v>
      </c>
    </row>
    <row r="262" spans="1:7">
      <c r="A262" s="187" t="s">
        <v>40</v>
      </c>
      <c r="B262" s="19">
        <v>2012</v>
      </c>
      <c r="C262" s="187" t="s">
        <v>31</v>
      </c>
      <c r="D262" s="217">
        <v>23197</v>
      </c>
      <c r="E262" s="211">
        <v>34.348216</v>
      </c>
      <c r="F262">
        <v>23197</v>
      </c>
      <c r="G262">
        <v>34.348217</v>
      </c>
    </row>
    <row r="263" spans="1:7">
      <c r="A263" s="187" t="s">
        <v>40</v>
      </c>
      <c r="B263" s="19">
        <v>2013</v>
      </c>
      <c r="C263" s="187" t="s">
        <v>31</v>
      </c>
      <c r="D263" s="217">
        <v>23604</v>
      </c>
      <c r="E263" s="211">
        <v>32.630797</v>
      </c>
      <c r="F263">
        <v>23604</v>
      </c>
      <c r="G263">
        <v>32.630798</v>
      </c>
    </row>
    <row r="264" spans="1:7">
      <c r="A264" s="187" t="s">
        <v>40</v>
      </c>
      <c r="B264" s="19">
        <v>2014</v>
      </c>
      <c r="C264" s="187" t="s">
        <v>31</v>
      </c>
      <c r="D264" s="217">
        <v>14824</v>
      </c>
      <c r="E264" s="211">
        <v>29.030202</v>
      </c>
      <c r="F264">
        <v>14824</v>
      </c>
      <c r="G264">
        <v>29.030203</v>
      </c>
    </row>
    <row r="265" spans="1:7">
      <c r="A265" s="187" t="s">
        <v>40</v>
      </c>
      <c r="B265" s="19">
        <v>2015</v>
      </c>
      <c r="C265" s="187" t="s">
        <v>31</v>
      </c>
      <c r="D265" s="217">
        <v>15242</v>
      </c>
      <c r="E265" s="211">
        <v>25.006421</v>
      </c>
      <c r="F265">
        <v>15242</v>
      </c>
      <c r="G265">
        <v>25.00642</v>
      </c>
    </row>
    <row r="266" spans="1:7">
      <c r="A266" s="187" t="s">
        <v>40</v>
      </c>
      <c r="B266" s="19">
        <v>2016</v>
      </c>
      <c r="C266" s="187" t="s">
        <v>31</v>
      </c>
      <c r="D266" s="217">
        <v>14782</v>
      </c>
      <c r="E266" s="211">
        <v>26.394946</v>
      </c>
      <c r="F266">
        <v>14782</v>
      </c>
      <c r="G266">
        <v>26.394945</v>
      </c>
    </row>
    <row r="267" spans="1:7">
      <c r="A267" s="187" t="s">
        <v>40</v>
      </c>
      <c r="B267" s="19">
        <v>2017</v>
      </c>
      <c r="C267" s="187" t="s">
        <v>31</v>
      </c>
      <c r="D267" s="217">
        <v>14785</v>
      </c>
      <c r="E267" s="211">
        <v>22.133948</v>
      </c>
      <c r="F267">
        <v>14785</v>
      </c>
      <c r="G267">
        <v>22.133947</v>
      </c>
    </row>
    <row r="268" spans="1:7">
      <c r="A268" s="187" t="s">
        <v>40</v>
      </c>
      <c r="B268" s="19">
        <v>2018</v>
      </c>
      <c r="C268" s="187" t="s">
        <v>31</v>
      </c>
      <c r="D268" s="217">
        <v>14800</v>
      </c>
      <c r="E268" s="211">
        <v>19.671403</v>
      </c>
      <c r="F268">
        <v>14800</v>
      </c>
      <c r="G268">
        <v>19.671404</v>
      </c>
    </row>
    <row r="269" spans="1:7">
      <c r="A269" s="187" t="s">
        <v>40</v>
      </c>
      <c r="B269" s="19">
        <v>2019</v>
      </c>
      <c r="C269" s="187" t="s">
        <v>31</v>
      </c>
      <c r="D269" s="217">
        <v>14771</v>
      </c>
      <c r="E269" t="s">
        <v>12</v>
      </c>
      <c r="F269">
        <v>14771</v>
      </c>
      <c r="G269">
        <v>17.20886</v>
      </c>
    </row>
    <row r="270" spans="1:7">
      <c r="A270" s="187" t="s">
        <v>40</v>
      </c>
      <c r="B270" s="19">
        <v>2020</v>
      </c>
      <c r="C270" s="187" t="s">
        <v>31</v>
      </c>
      <c r="D270" t="s">
        <v>12</v>
      </c>
      <c r="E270" t="s">
        <v>12</v>
      </c>
      <c r="F270">
        <v>14742</v>
      </c>
      <c r="G270">
        <v>14.746317</v>
      </c>
    </row>
    <row r="271" spans="1:7">
      <c r="A271" s="176" t="s">
        <v>40</v>
      </c>
      <c r="B271" s="9">
        <v>2021</v>
      </c>
      <c r="C271" s="177" t="s">
        <v>31</v>
      </c>
      <c r="D271" t="s">
        <v>12</v>
      </c>
      <c r="E271" t="s">
        <v>12</v>
      </c>
      <c r="F271">
        <v>14713</v>
      </c>
      <c r="G271">
        <v>12.283773</v>
      </c>
    </row>
    <row r="272" spans="1:7">
      <c r="A272" s="188" t="s">
        <v>41</v>
      </c>
      <c r="B272" s="154">
        <v>2012</v>
      </c>
      <c r="C272" s="188" t="s">
        <v>31</v>
      </c>
      <c r="D272" s="228">
        <v>5144</v>
      </c>
      <c r="E272" s="211">
        <v>31.906423</v>
      </c>
      <c r="F272">
        <v>5144</v>
      </c>
      <c r="G272">
        <v>31.906424</v>
      </c>
    </row>
    <row r="273" spans="1:7">
      <c r="A273" s="188" t="s">
        <v>41</v>
      </c>
      <c r="B273" s="154">
        <v>2013</v>
      </c>
      <c r="C273" s="188" t="s">
        <v>31</v>
      </c>
      <c r="D273" s="228">
        <v>5027</v>
      </c>
      <c r="E273" s="211">
        <v>29.650603</v>
      </c>
      <c r="F273">
        <v>5027</v>
      </c>
      <c r="G273">
        <v>29.650602</v>
      </c>
    </row>
    <row r="274" spans="1:7">
      <c r="A274" s="188" t="s">
        <v>41</v>
      </c>
      <c r="B274" s="154">
        <v>2014</v>
      </c>
      <c r="C274" s="188" t="s">
        <v>31</v>
      </c>
      <c r="D274" s="228">
        <v>5130</v>
      </c>
      <c r="E274" s="211">
        <v>25.910108</v>
      </c>
      <c r="F274">
        <v>5130</v>
      </c>
      <c r="G274">
        <v>25.910109</v>
      </c>
    </row>
    <row r="275" spans="1:7">
      <c r="A275" s="188" t="s">
        <v>41</v>
      </c>
      <c r="B275" s="154">
        <v>2015</v>
      </c>
      <c r="C275" s="188" t="s">
        <v>31</v>
      </c>
      <c r="D275" s="228">
        <v>5145</v>
      </c>
      <c r="E275" s="211">
        <v>20.951875</v>
      </c>
      <c r="F275">
        <v>5145</v>
      </c>
      <c r="G275">
        <v>20.951876</v>
      </c>
    </row>
    <row r="276" spans="1:7">
      <c r="A276" s="188" t="s">
        <v>41</v>
      </c>
      <c r="B276" s="154">
        <v>2016</v>
      </c>
      <c r="C276" s="188" t="s">
        <v>31</v>
      </c>
      <c r="D276" s="228">
        <v>5426</v>
      </c>
      <c r="E276" s="211">
        <v>22.193446</v>
      </c>
      <c r="F276">
        <v>5426</v>
      </c>
      <c r="G276">
        <v>22.193445</v>
      </c>
    </row>
    <row r="277" spans="1:7">
      <c r="A277" s="188" t="s">
        <v>41</v>
      </c>
      <c r="B277" s="154">
        <v>2017</v>
      </c>
      <c r="C277" s="188" t="s">
        <v>31</v>
      </c>
      <c r="D277" s="228">
        <v>5438</v>
      </c>
      <c r="E277" s="211">
        <v>19.183176</v>
      </c>
      <c r="F277">
        <v>5438</v>
      </c>
      <c r="G277">
        <v>19.183176</v>
      </c>
    </row>
    <row r="278" spans="1:7">
      <c r="A278" s="188" t="s">
        <v>41</v>
      </c>
      <c r="B278" s="154">
        <v>2018</v>
      </c>
      <c r="C278" s="188" t="s">
        <v>31</v>
      </c>
      <c r="D278" s="228">
        <v>5283</v>
      </c>
      <c r="E278" s="211">
        <v>16.742289</v>
      </c>
      <c r="F278">
        <v>5283</v>
      </c>
      <c r="G278">
        <v>16.742289</v>
      </c>
    </row>
    <row r="279" spans="1:7">
      <c r="A279" s="188" t="s">
        <v>41</v>
      </c>
      <c r="B279" s="154">
        <v>2019</v>
      </c>
      <c r="C279" s="188" t="s">
        <v>31</v>
      </c>
      <c r="D279" s="228">
        <v>6344</v>
      </c>
      <c r="E279" t="s">
        <v>12</v>
      </c>
      <c r="F279">
        <v>6344</v>
      </c>
      <c r="G279">
        <v>14.301401</v>
      </c>
    </row>
    <row r="280" spans="1:7">
      <c r="A280" s="188" t="s">
        <v>41</v>
      </c>
      <c r="B280" s="154">
        <v>2020</v>
      </c>
      <c r="C280" s="188" t="s">
        <v>31</v>
      </c>
      <c r="D280" t="s">
        <v>12</v>
      </c>
      <c r="E280" t="s">
        <v>12</v>
      </c>
      <c r="F280">
        <v>7405</v>
      </c>
      <c r="G280">
        <v>11.860514</v>
      </c>
    </row>
    <row r="281" spans="1:7">
      <c r="A281" s="176" t="s">
        <v>41</v>
      </c>
      <c r="B281" s="9">
        <v>2021</v>
      </c>
      <c r="C281" s="177" t="s">
        <v>31</v>
      </c>
      <c r="D281" t="s">
        <v>12</v>
      </c>
      <c r="E281" t="s">
        <v>12</v>
      </c>
      <c r="F281">
        <v>8466</v>
      </c>
      <c r="G281">
        <v>9.4196262</v>
      </c>
    </row>
    <row r="282" spans="1:7">
      <c r="A282" s="169" t="s">
        <v>42</v>
      </c>
      <c r="B282" s="21">
        <v>2012</v>
      </c>
      <c r="C282" s="169" t="s">
        <v>31</v>
      </c>
      <c r="D282" s="229">
        <v>4522</v>
      </c>
      <c r="E282" s="211">
        <v>25.923756</v>
      </c>
      <c r="F282">
        <v>4522</v>
      </c>
      <c r="G282">
        <v>25.923756</v>
      </c>
    </row>
    <row r="283" spans="1:7">
      <c r="A283" s="169" t="s">
        <v>42</v>
      </c>
      <c r="B283" s="21">
        <v>2013</v>
      </c>
      <c r="C283" s="169" t="s">
        <v>31</v>
      </c>
      <c r="D283" s="229">
        <v>4290</v>
      </c>
      <c r="E283" s="211">
        <v>23.046078</v>
      </c>
      <c r="F283">
        <v>4290</v>
      </c>
      <c r="G283">
        <v>23.046078</v>
      </c>
    </row>
    <row r="284" spans="1:7">
      <c r="A284" s="169" t="s">
        <v>42</v>
      </c>
      <c r="B284" s="21">
        <v>2014</v>
      </c>
      <c r="C284" s="169" t="s">
        <v>31</v>
      </c>
      <c r="D284" s="229">
        <v>4384</v>
      </c>
      <c r="E284" s="211">
        <v>20.200641</v>
      </c>
      <c r="F284">
        <v>4384</v>
      </c>
      <c r="G284">
        <v>20.200642</v>
      </c>
    </row>
    <row r="285" spans="1:7">
      <c r="A285" s="169" t="s">
        <v>42</v>
      </c>
      <c r="B285" s="21">
        <v>2015</v>
      </c>
      <c r="C285" s="169" t="s">
        <v>31</v>
      </c>
      <c r="D285" s="229">
        <v>4200</v>
      </c>
      <c r="E285" s="211">
        <v>15.92632</v>
      </c>
      <c r="F285">
        <v>4200</v>
      </c>
      <c r="G285">
        <v>15.92632</v>
      </c>
    </row>
    <row r="286" spans="1:7">
      <c r="A286" s="169" t="s">
        <v>42</v>
      </c>
      <c r="B286" s="21">
        <v>2016</v>
      </c>
      <c r="C286" s="169" t="s">
        <v>31</v>
      </c>
      <c r="D286" s="229">
        <v>4206</v>
      </c>
      <c r="E286" s="211">
        <v>16.216365</v>
      </c>
      <c r="F286">
        <v>4206</v>
      </c>
      <c r="G286">
        <v>16.216366</v>
      </c>
    </row>
    <row r="287" spans="1:7">
      <c r="A287" s="169" t="s">
        <v>42</v>
      </c>
      <c r="B287" s="21">
        <v>2017</v>
      </c>
      <c r="C287" s="169" t="s">
        <v>31</v>
      </c>
      <c r="D287" s="229">
        <v>4322</v>
      </c>
      <c r="E287" s="211">
        <v>13.308861</v>
      </c>
      <c r="F287">
        <v>4322</v>
      </c>
      <c r="G287">
        <v>13.308861</v>
      </c>
    </row>
    <row r="288" spans="1:7">
      <c r="A288" s="169" t="s">
        <v>42</v>
      </c>
      <c r="B288" s="21">
        <v>2018</v>
      </c>
      <c r="C288" s="169" t="s">
        <v>31</v>
      </c>
      <c r="D288" s="229">
        <v>4226</v>
      </c>
      <c r="E288" s="211">
        <v>11.917044</v>
      </c>
      <c r="F288">
        <v>4226</v>
      </c>
      <c r="G288">
        <v>11.917044</v>
      </c>
    </row>
    <row r="289" spans="1:7">
      <c r="A289" s="169" t="s">
        <v>42</v>
      </c>
      <c r="B289" s="21">
        <v>2019</v>
      </c>
      <c r="C289" s="169" t="s">
        <v>31</v>
      </c>
      <c r="D289" s="229">
        <v>4210</v>
      </c>
      <c r="E289" t="s">
        <v>12</v>
      </c>
      <c r="F289">
        <v>4210</v>
      </c>
      <c r="G289">
        <v>10.525227</v>
      </c>
    </row>
    <row r="290" spans="1:7">
      <c r="A290" s="169" t="s">
        <v>42</v>
      </c>
      <c r="B290" s="21">
        <v>2020</v>
      </c>
      <c r="C290" s="169" t="s">
        <v>31</v>
      </c>
      <c r="D290" t="s">
        <v>12</v>
      </c>
      <c r="E290" t="s">
        <v>12</v>
      </c>
      <c r="F290">
        <v>4194</v>
      </c>
      <c r="G290">
        <v>9.1334095</v>
      </c>
    </row>
    <row r="291" spans="1:7">
      <c r="A291" s="176" t="s">
        <v>42</v>
      </c>
      <c r="B291" s="9">
        <v>2021</v>
      </c>
      <c r="C291" s="177" t="s">
        <v>31</v>
      </c>
      <c r="D291" t="s">
        <v>12</v>
      </c>
      <c r="E291" t="s">
        <v>12</v>
      </c>
      <c r="F291">
        <v>4178</v>
      </c>
      <c r="G291">
        <v>7.7415924</v>
      </c>
    </row>
    <row r="292" spans="1:7">
      <c r="A292" s="181" t="s">
        <v>43</v>
      </c>
      <c r="B292" s="53">
        <v>2012</v>
      </c>
      <c r="C292" s="182" t="s">
        <v>44</v>
      </c>
      <c r="D292">
        <v>15140</v>
      </c>
      <c r="E292">
        <v>79.3772</v>
      </c>
      <c r="F292">
        <v>15140</v>
      </c>
      <c r="G292">
        <v>79.377197</v>
      </c>
    </row>
    <row r="293" spans="1:7">
      <c r="A293" s="181" t="s">
        <v>43</v>
      </c>
      <c r="B293" s="53">
        <v>2013</v>
      </c>
      <c r="C293" s="182" t="s">
        <v>44</v>
      </c>
      <c r="D293">
        <v>14189</v>
      </c>
      <c r="E293">
        <v>77.5848</v>
      </c>
      <c r="F293">
        <v>14189</v>
      </c>
      <c r="G293">
        <v>77.584801</v>
      </c>
    </row>
    <row r="294" spans="1:7">
      <c r="A294" s="181" t="s">
        <v>43</v>
      </c>
      <c r="B294" s="53">
        <v>2014</v>
      </c>
      <c r="C294" s="182" t="s">
        <v>44</v>
      </c>
      <c r="D294">
        <v>13447</v>
      </c>
      <c r="E294">
        <v>69.702</v>
      </c>
      <c r="F294">
        <v>13447</v>
      </c>
      <c r="G294">
        <v>69.702003</v>
      </c>
    </row>
    <row r="295" spans="1:7">
      <c r="A295" s="181" t="s">
        <v>43</v>
      </c>
      <c r="B295" s="53">
        <v>2015</v>
      </c>
      <c r="C295" s="182" t="s">
        <v>44</v>
      </c>
      <c r="D295">
        <v>13434</v>
      </c>
      <c r="E295">
        <v>59.5084</v>
      </c>
      <c r="F295">
        <v>13434</v>
      </c>
      <c r="G295">
        <v>59.5084</v>
      </c>
    </row>
    <row r="296" spans="1:7">
      <c r="A296" s="181" t="s">
        <v>43</v>
      </c>
      <c r="B296" s="53">
        <v>2016</v>
      </c>
      <c r="C296" s="182" t="s">
        <v>44</v>
      </c>
      <c r="D296">
        <v>13158</v>
      </c>
      <c r="E296">
        <v>71.3608</v>
      </c>
      <c r="F296">
        <v>13158</v>
      </c>
      <c r="G296">
        <v>71.360802</v>
      </c>
    </row>
    <row r="297" spans="1:7">
      <c r="A297" s="181" t="s">
        <v>43</v>
      </c>
      <c r="B297" s="53">
        <v>2017</v>
      </c>
      <c r="C297" s="182" t="s">
        <v>44</v>
      </c>
      <c r="D297">
        <v>7863</v>
      </c>
      <c r="E297">
        <v>71.186</v>
      </c>
      <c r="F297">
        <v>7863</v>
      </c>
      <c r="G297">
        <v>71.185997</v>
      </c>
    </row>
    <row r="298" spans="1:7">
      <c r="A298" s="181" t="s">
        <v>43</v>
      </c>
      <c r="B298" s="53">
        <v>2018</v>
      </c>
      <c r="C298" s="182" t="s">
        <v>44</v>
      </c>
      <c r="D298">
        <v>7483</v>
      </c>
      <c r="E298">
        <v>60.2292</v>
      </c>
      <c r="F298">
        <v>7483</v>
      </c>
      <c r="G298">
        <v>60.229198</v>
      </c>
    </row>
    <row r="299" spans="1:7">
      <c r="A299" s="181" t="s">
        <v>43</v>
      </c>
      <c r="B299" s="53">
        <v>2019</v>
      </c>
      <c r="C299" s="182" t="s">
        <v>44</v>
      </c>
      <c r="D299">
        <v>6931</v>
      </c>
      <c r="E299" t="s">
        <v>12</v>
      </c>
      <c r="F299">
        <v>6931</v>
      </c>
      <c r="G299">
        <v>49.2724</v>
      </c>
    </row>
    <row r="300" spans="1:7">
      <c r="A300" s="181" t="s">
        <v>43</v>
      </c>
      <c r="B300" s="53">
        <v>2020</v>
      </c>
      <c r="C300" s="182" t="s">
        <v>44</v>
      </c>
      <c r="D300" t="s">
        <v>12</v>
      </c>
      <c r="E300" t="s">
        <v>12</v>
      </c>
      <c r="F300">
        <v>6379</v>
      </c>
      <c r="G300">
        <v>38.315601</v>
      </c>
    </row>
    <row r="301" spans="1:7">
      <c r="A301" s="181" t="s">
        <v>43</v>
      </c>
      <c r="B301" s="53">
        <v>2021</v>
      </c>
      <c r="C301" s="182" t="s">
        <v>44</v>
      </c>
      <c r="D301" t="s">
        <v>12</v>
      </c>
      <c r="E301" t="s">
        <v>12</v>
      </c>
      <c r="F301">
        <v>5827</v>
      </c>
      <c r="G301">
        <v>27.358803</v>
      </c>
    </row>
    <row r="302" spans="1:7">
      <c r="A302" s="176" t="s">
        <v>45</v>
      </c>
      <c r="B302" s="46">
        <v>2012</v>
      </c>
      <c r="C302" s="182" t="s">
        <v>44</v>
      </c>
      <c r="D302">
        <v>10039</v>
      </c>
      <c r="E302">
        <v>77.060377</v>
      </c>
      <c r="F302">
        <v>10039</v>
      </c>
      <c r="G302">
        <v>77.060379</v>
      </c>
    </row>
    <row r="303" spans="1:7">
      <c r="A303" s="176" t="s">
        <v>45</v>
      </c>
      <c r="B303" s="46">
        <v>2013</v>
      </c>
      <c r="C303" s="182" t="s">
        <v>44</v>
      </c>
      <c r="D303">
        <v>9615</v>
      </c>
      <c r="E303">
        <v>76.354717</v>
      </c>
      <c r="F303">
        <v>9615</v>
      </c>
      <c r="G303">
        <v>76.354713</v>
      </c>
    </row>
    <row r="304" spans="1:7">
      <c r="A304" s="176" t="s">
        <v>45</v>
      </c>
      <c r="B304" s="46">
        <v>2014</v>
      </c>
      <c r="C304" s="182" t="s">
        <v>44</v>
      </c>
      <c r="D304">
        <v>8393</v>
      </c>
      <c r="E304">
        <v>68.190566</v>
      </c>
      <c r="F304">
        <v>8393</v>
      </c>
      <c r="G304">
        <v>68.190567</v>
      </c>
    </row>
    <row r="305" spans="1:7">
      <c r="A305" s="176" t="s">
        <v>45</v>
      </c>
      <c r="B305" s="46">
        <v>2015</v>
      </c>
      <c r="C305" s="182" t="s">
        <v>44</v>
      </c>
      <c r="D305">
        <v>9187</v>
      </c>
      <c r="E305">
        <v>54.739245</v>
      </c>
      <c r="F305">
        <v>9187</v>
      </c>
      <c r="G305">
        <v>54.739246</v>
      </c>
    </row>
    <row r="306" spans="1:7">
      <c r="A306" s="176" t="s">
        <v>45</v>
      </c>
      <c r="B306" s="46">
        <v>2016</v>
      </c>
      <c r="C306" s="182" t="s">
        <v>44</v>
      </c>
      <c r="D306">
        <v>8661</v>
      </c>
      <c r="E306">
        <v>68.792075</v>
      </c>
      <c r="F306">
        <v>8661</v>
      </c>
      <c r="G306">
        <v>68.792076</v>
      </c>
    </row>
    <row r="307" spans="1:7">
      <c r="A307" s="176" t="s">
        <v>45</v>
      </c>
      <c r="B307" s="46">
        <v>2017</v>
      </c>
      <c r="C307" s="182" t="s">
        <v>44</v>
      </c>
      <c r="D307" t="s">
        <v>12</v>
      </c>
      <c r="E307">
        <v>67.706038</v>
      </c>
      <c r="F307">
        <v>8135</v>
      </c>
      <c r="G307">
        <v>67.706039</v>
      </c>
    </row>
    <row r="308" spans="1:7">
      <c r="A308" s="176" t="s">
        <v>45</v>
      </c>
      <c r="B308" s="46">
        <v>2018</v>
      </c>
      <c r="C308" s="182" t="s">
        <v>44</v>
      </c>
      <c r="D308" t="s">
        <v>12</v>
      </c>
      <c r="E308">
        <v>56.897736</v>
      </c>
      <c r="F308">
        <v>7609</v>
      </c>
      <c r="G308">
        <v>56.897736</v>
      </c>
    </row>
    <row r="309" spans="1:7">
      <c r="A309" s="176" t="s">
        <v>45</v>
      </c>
      <c r="B309" s="46">
        <v>2019</v>
      </c>
      <c r="C309" s="182" t="s">
        <v>44</v>
      </c>
      <c r="D309" t="s">
        <v>12</v>
      </c>
      <c r="E309" t="s">
        <v>12</v>
      </c>
      <c r="F309">
        <v>7083</v>
      </c>
      <c r="G309">
        <v>46.089432</v>
      </c>
    </row>
    <row r="310" spans="1:7">
      <c r="A310" s="176" t="s">
        <v>45</v>
      </c>
      <c r="B310" s="46">
        <v>2020</v>
      </c>
      <c r="C310" s="182" t="s">
        <v>44</v>
      </c>
      <c r="D310" t="s">
        <v>12</v>
      </c>
      <c r="E310" t="s">
        <v>12</v>
      </c>
      <c r="F310">
        <v>6557</v>
      </c>
      <c r="G310">
        <v>35.281128</v>
      </c>
    </row>
    <row r="311" spans="1:7">
      <c r="A311" s="176" t="s">
        <v>45</v>
      </c>
      <c r="B311" s="46">
        <v>2021</v>
      </c>
      <c r="C311" s="182" t="s">
        <v>44</v>
      </c>
      <c r="D311" t="s">
        <v>12</v>
      </c>
      <c r="E311" t="s">
        <v>12</v>
      </c>
      <c r="F311">
        <v>6031</v>
      </c>
      <c r="G311">
        <v>24.472824</v>
      </c>
    </row>
    <row r="312" spans="1:7">
      <c r="A312" s="179" t="s">
        <v>46</v>
      </c>
      <c r="B312" s="53">
        <v>2012</v>
      </c>
      <c r="C312" s="179" t="s">
        <v>44</v>
      </c>
      <c r="D312" s="225">
        <v>32220</v>
      </c>
      <c r="E312" s="211">
        <v>73.732395</v>
      </c>
      <c r="F312">
        <v>32220</v>
      </c>
      <c r="G312">
        <v>73.732391</v>
      </c>
    </row>
    <row r="313" spans="1:7">
      <c r="A313" s="179" t="s">
        <v>46</v>
      </c>
      <c r="B313" s="53">
        <v>2013</v>
      </c>
      <c r="C313" s="179" t="s">
        <v>44</v>
      </c>
      <c r="D313" s="225">
        <v>32300</v>
      </c>
      <c r="E313" s="211">
        <v>74.902113</v>
      </c>
      <c r="F313">
        <v>32300</v>
      </c>
      <c r="G313">
        <v>74.902115</v>
      </c>
    </row>
    <row r="314" spans="1:7">
      <c r="A314" s="179" t="s">
        <v>46</v>
      </c>
      <c r="B314" s="53">
        <v>2014</v>
      </c>
      <c r="C314" s="179" t="s">
        <v>44</v>
      </c>
      <c r="D314" s="225">
        <v>28160</v>
      </c>
      <c r="E314" s="211">
        <v>69.343134</v>
      </c>
      <c r="F314">
        <v>28160</v>
      </c>
      <c r="G314">
        <v>69.343132</v>
      </c>
    </row>
    <row r="315" spans="1:7">
      <c r="A315" s="179" t="s">
        <v>46</v>
      </c>
      <c r="B315" s="53">
        <v>2015</v>
      </c>
      <c r="C315" s="179" t="s">
        <v>44</v>
      </c>
      <c r="D315" s="225">
        <v>29024</v>
      </c>
      <c r="E315" s="211">
        <v>55.894718</v>
      </c>
      <c r="F315">
        <v>29024</v>
      </c>
      <c r="G315">
        <v>55.894718</v>
      </c>
    </row>
    <row r="316" spans="1:7">
      <c r="A316" s="179" t="s">
        <v>46</v>
      </c>
      <c r="B316" s="53">
        <v>2016</v>
      </c>
      <c r="C316" s="179" t="s">
        <v>44</v>
      </c>
      <c r="D316" s="225">
        <v>28268</v>
      </c>
      <c r="E316" s="211">
        <v>63.233099</v>
      </c>
      <c r="F316">
        <v>28268</v>
      </c>
      <c r="G316">
        <v>63.233101</v>
      </c>
    </row>
    <row r="317" spans="1:7">
      <c r="A317" s="179" t="s">
        <v>46</v>
      </c>
      <c r="B317" s="53">
        <v>2017</v>
      </c>
      <c r="C317" s="179" t="s">
        <v>44</v>
      </c>
      <c r="D317" s="225">
        <v>29175</v>
      </c>
      <c r="E317" s="211">
        <v>61.325352</v>
      </c>
      <c r="F317">
        <v>29175</v>
      </c>
      <c r="G317">
        <v>61.325352</v>
      </c>
    </row>
    <row r="318" spans="1:7">
      <c r="A318" s="179" t="s">
        <v>46</v>
      </c>
      <c r="B318" s="53">
        <v>2018</v>
      </c>
      <c r="C318" s="179" t="s">
        <v>44</v>
      </c>
      <c r="D318" s="225">
        <v>28542</v>
      </c>
      <c r="E318" s="211">
        <v>52.940845</v>
      </c>
      <c r="F318">
        <v>28542</v>
      </c>
      <c r="G318">
        <v>52.940845</v>
      </c>
    </row>
    <row r="319" spans="1:7">
      <c r="A319" s="179" t="s">
        <v>46</v>
      </c>
      <c r="B319" s="53">
        <v>2019</v>
      </c>
      <c r="C319" s="179" t="s">
        <v>44</v>
      </c>
      <c r="D319" s="225">
        <v>29203</v>
      </c>
      <c r="E319" t="s">
        <v>12</v>
      </c>
      <c r="F319">
        <v>29203</v>
      </c>
      <c r="G319">
        <v>44.556339</v>
      </c>
    </row>
    <row r="320" spans="1:7">
      <c r="A320" s="179" t="s">
        <v>46</v>
      </c>
      <c r="B320" s="53">
        <v>2020</v>
      </c>
      <c r="C320" s="179" t="s">
        <v>44</v>
      </c>
      <c r="D320" t="s">
        <v>12</v>
      </c>
      <c r="E320" t="s">
        <v>12</v>
      </c>
      <c r="F320">
        <v>29864</v>
      </c>
      <c r="G320">
        <v>36.171833</v>
      </c>
    </row>
    <row r="321" spans="1:7">
      <c r="A321" s="176" t="s">
        <v>46</v>
      </c>
      <c r="B321" s="9">
        <v>2021</v>
      </c>
      <c r="C321" s="177" t="s">
        <v>44</v>
      </c>
      <c r="D321" t="s">
        <v>12</v>
      </c>
      <c r="E321" t="s">
        <v>12</v>
      </c>
      <c r="F321">
        <v>30525</v>
      </c>
      <c r="G321">
        <v>27.787327</v>
      </c>
    </row>
    <row r="322" spans="1:7">
      <c r="A322" s="180" t="s">
        <v>47</v>
      </c>
      <c r="B322" s="6">
        <v>2012</v>
      </c>
      <c r="C322" s="180" t="s">
        <v>44</v>
      </c>
      <c r="D322" s="217">
        <v>40253</v>
      </c>
      <c r="E322" s="211">
        <v>71.026953</v>
      </c>
      <c r="F322">
        <v>40253</v>
      </c>
      <c r="G322">
        <v>71.026955</v>
      </c>
    </row>
    <row r="323" spans="1:7">
      <c r="A323" s="180" t="s">
        <v>47</v>
      </c>
      <c r="B323" s="6">
        <v>2013</v>
      </c>
      <c r="C323" s="180" t="s">
        <v>44</v>
      </c>
      <c r="D323" s="217">
        <v>38800</v>
      </c>
      <c r="E323" s="211">
        <v>71.260807</v>
      </c>
      <c r="F323">
        <v>38800</v>
      </c>
      <c r="G323">
        <v>71.260803</v>
      </c>
    </row>
    <row r="324" spans="1:7">
      <c r="A324" s="180" t="s">
        <v>47</v>
      </c>
      <c r="B324" s="6">
        <v>2014</v>
      </c>
      <c r="C324" s="180" t="s">
        <v>44</v>
      </c>
      <c r="D324" s="217">
        <v>36610</v>
      </c>
      <c r="E324" s="211">
        <v>65.066797</v>
      </c>
      <c r="F324">
        <v>36610</v>
      </c>
      <c r="G324">
        <v>65.066795</v>
      </c>
    </row>
    <row r="325" spans="1:7">
      <c r="A325" s="180" t="s">
        <v>47</v>
      </c>
      <c r="B325" s="6">
        <v>2015</v>
      </c>
      <c r="C325" s="180" t="s">
        <v>44</v>
      </c>
      <c r="D325" s="217">
        <v>34150</v>
      </c>
      <c r="E325" s="211">
        <v>53.745312</v>
      </c>
      <c r="F325">
        <v>34150</v>
      </c>
      <c r="G325">
        <v>53.745312</v>
      </c>
    </row>
    <row r="326" spans="1:7">
      <c r="A326" s="180" t="s">
        <v>47</v>
      </c>
      <c r="B326" s="6">
        <v>2016</v>
      </c>
      <c r="C326" s="180" t="s">
        <v>44</v>
      </c>
      <c r="D326" s="217">
        <v>34772</v>
      </c>
      <c r="E326" s="211">
        <v>60.467057</v>
      </c>
      <c r="F326">
        <v>34772</v>
      </c>
      <c r="G326">
        <v>60.467056</v>
      </c>
    </row>
    <row r="327" spans="1:7">
      <c r="A327" s="180" t="s">
        <v>47</v>
      </c>
      <c r="B327" s="6">
        <v>2017</v>
      </c>
      <c r="C327" s="180" t="s">
        <v>44</v>
      </c>
      <c r="D327" s="217">
        <v>25168</v>
      </c>
      <c r="E327" s="211">
        <v>58.17526</v>
      </c>
      <c r="F327">
        <v>25168</v>
      </c>
      <c r="G327">
        <v>58.175259</v>
      </c>
    </row>
    <row r="328" spans="1:7">
      <c r="A328" s="180" t="s">
        <v>47</v>
      </c>
      <c r="B328" s="6">
        <v>2018</v>
      </c>
      <c r="C328" s="180" t="s">
        <v>44</v>
      </c>
      <c r="D328" s="217">
        <v>22190</v>
      </c>
      <c r="E328" s="211">
        <v>50.979557</v>
      </c>
      <c r="F328">
        <v>22190</v>
      </c>
      <c r="G328">
        <v>50.979557</v>
      </c>
    </row>
    <row r="329" spans="1:7">
      <c r="A329" s="180" t="s">
        <v>47</v>
      </c>
      <c r="B329" s="6">
        <v>2019</v>
      </c>
      <c r="C329" s="180" t="s">
        <v>44</v>
      </c>
      <c r="D329" s="217">
        <v>27248</v>
      </c>
      <c r="E329" t="s">
        <v>12</v>
      </c>
      <c r="F329">
        <v>27248</v>
      </c>
      <c r="G329">
        <v>43.783855</v>
      </c>
    </row>
    <row r="330" spans="1:7">
      <c r="A330" s="180" t="s">
        <v>47</v>
      </c>
      <c r="B330" s="6">
        <v>2020</v>
      </c>
      <c r="C330" s="180" t="s">
        <v>44</v>
      </c>
      <c r="D330" t="s">
        <v>12</v>
      </c>
      <c r="E330" t="s">
        <v>12</v>
      </c>
      <c r="F330">
        <v>32306</v>
      </c>
      <c r="G330">
        <v>36.588154</v>
      </c>
    </row>
    <row r="331" spans="1:7">
      <c r="A331" s="176" t="s">
        <v>47</v>
      </c>
      <c r="B331" s="9">
        <v>2021</v>
      </c>
      <c r="C331" s="177" t="s">
        <v>44</v>
      </c>
      <c r="D331" t="s">
        <v>12</v>
      </c>
      <c r="E331" t="s">
        <v>12</v>
      </c>
      <c r="F331">
        <v>37364</v>
      </c>
      <c r="G331">
        <v>29.392452</v>
      </c>
    </row>
    <row r="332" spans="1:7">
      <c r="A332" s="183" t="s">
        <v>48</v>
      </c>
      <c r="B332" s="46">
        <v>2012</v>
      </c>
      <c r="C332" s="183" t="s">
        <v>44</v>
      </c>
      <c r="D332" s="228">
        <v>274558</v>
      </c>
      <c r="E332" s="211">
        <v>63.767614</v>
      </c>
      <c r="F332">
        <v>274558</v>
      </c>
      <c r="G332">
        <v>63.767612</v>
      </c>
    </row>
    <row r="333" spans="1:7">
      <c r="A333" s="183" t="s">
        <v>48</v>
      </c>
      <c r="B333" s="46">
        <v>2013</v>
      </c>
      <c r="C333" s="183" t="s">
        <v>44</v>
      </c>
      <c r="D333" s="228">
        <v>275625</v>
      </c>
      <c r="E333" s="211">
        <v>61.884061</v>
      </c>
      <c r="F333">
        <v>275625</v>
      </c>
      <c r="G333">
        <v>61.88406</v>
      </c>
    </row>
    <row r="334" spans="1:7">
      <c r="A334" s="183" t="s">
        <v>48</v>
      </c>
      <c r="B334" s="46">
        <v>2014</v>
      </c>
      <c r="C334" s="183" t="s">
        <v>44</v>
      </c>
      <c r="D334" s="228">
        <v>90307</v>
      </c>
      <c r="E334" s="211">
        <v>58.746193</v>
      </c>
      <c r="F334">
        <v>90307</v>
      </c>
      <c r="G334">
        <v>58.746193</v>
      </c>
    </row>
    <row r="335" spans="1:7">
      <c r="A335" s="183" t="s">
        <v>48</v>
      </c>
      <c r="B335" s="46">
        <v>2015</v>
      </c>
      <c r="C335" s="183" t="s">
        <v>44</v>
      </c>
      <c r="D335" s="228">
        <v>91008</v>
      </c>
      <c r="E335" s="211">
        <v>50.230964</v>
      </c>
      <c r="F335">
        <v>91008</v>
      </c>
      <c r="G335">
        <v>50.230965</v>
      </c>
    </row>
    <row r="336" spans="1:7">
      <c r="A336" s="183" t="s">
        <v>48</v>
      </c>
      <c r="B336" s="46">
        <v>2016</v>
      </c>
      <c r="C336" s="183" t="s">
        <v>44</v>
      </c>
      <c r="D336" s="228">
        <v>91502</v>
      </c>
      <c r="E336" s="211">
        <v>50.774924</v>
      </c>
      <c r="F336">
        <v>91502</v>
      </c>
      <c r="G336">
        <v>50.774925</v>
      </c>
    </row>
    <row r="337" spans="1:7">
      <c r="A337" s="183" t="s">
        <v>48</v>
      </c>
      <c r="B337" s="46">
        <v>2017</v>
      </c>
      <c r="C337" s="183" t="s">
        <v>44</v>
      </c>
      <c r="D337" s="228">
        <v>112176</v>
      </c>
      <c r="E337" s="211">
        <v>51.798985</v>
      </c>
      <c r="F337">
        <v>112176</v>
      </c>
      <c r="G337">
        <v>51.798985</v>
      </c>
    </row>
    <row r="338" spans="1:7">
      <c r="A338" s="183" t="s">
        <v>48</v>
      </c>
      <c r="B338" s="46">
        <v>2018</v>
      </c>
      <c r="C338" s="183" t="s">
        <v>44</v>
      </c>
      <c r="D338" s="228">
        <v>111760</v>
      </c>
      <c r="E338" s="211">
        <v>44.233807</v>
      </c>
      <c r="F338">
        <v>111760</v>
      </c>
      <c r="G338">
        <v>44.233807</v>
      </c>
    </row>
    <row r="339" spans="1:7">
      <c r="A339" s="183" t="s">
        <v>48</v>
      </c>
      <c r="B339" s="46">
        <v>2019</v>
      </c>
      <c r="C339" s="183" t="s">
        <v>44</v>
      </c>
      <c r="D339" s="228">
        <v>111663</v>
      </c>
      <c r="E339" t="s">
        <v>12</v>
      </c>
      <c r="F339">
        <v>111663</v>
      </c>
      <c r="G339">
        <v>36.668629</v>
      </c>
    </row>
    <row r="340" spans="1:7">
      <c r="A340" s="183" t="s">
        <v>48</v>
      </c>
      <c r="B340" s="46">
        <v>2020</v>
      </c>
      <c r="C340" s="183" t="s">
        <v>44</v>
      </c>
      <c r="D340" t="s">
        <v>12</v>
      </c>
      <c r="E340" t="s">
        <v>12</v>
      </c>
      <c r="F340">
        <v>111566</v>
      </c>
      <c r="G340">
        <v>29.103451</v>
      </c>
    </row>
    <row r="341" spans="1:7">
      <c r="A341" s="176" t="s">
        <v>48</v>
      </c>
      <c r="B341" s="9">
        <v>2021</v>
      </c>
      <c r="C341" s="177" t="s">
        <v>44</v>
      </c>
      <c r="D341" t="s">
        <v>12</v>
      </c>
      <c r="E341" t="s">
        <v>12</v>
      </c>
      <c r="F341">
        <v>111469</v>
      </c>
      <c r="G341">
        <v>21.538273</v>
      </c>
    </row>
    <row r="342" spans="1:7">
      <c r="A342" s="186" t="s">
        <v>49</v>
      </c>
      <c r="B342" s="44">
        <v>2012</v>
      </c>
      <c r="C342" s="186" t="s">
        <v>44</v>
      </c>
      <c r="D342" s="229">
        <v>92700</v>
      </c>
      <c r="E342" s="211">
        <v>61.41002</v>
      </c>
      <c r="F342">
        <v>92700</v>
      </c>
      <c r="G342">
        <v>61.410019</v>
      </c>
    </row>
    <row r="343" spans="1:7">
      <c r="A343" s="186" t="s">
        <v>49</v>
      </c>
      <c r="B343" s="44">
        <v>2013</v>
      </c>
      <c r="C343" s="186" t="s">
        <v>44</v>
      </c>
      <c r="D343" s="229">
        <v>110800</v>
      </c>
      <c r="E343" s="211">
        <v>61.083097</v>
      </c>
      <c r="F343">
        <v>110800</v>
      </c>
      <c r="G343">
        <v>61.083096</v>
      </c>
    </row>
    <row r="344" spans="1:7">
      <c r="A344" s="186" t="s">
        <v>49</v>
      </c>
      <c r="B344" s="44">
        <v>2014</v>
      </c>
      <c r="C344" s="186" t="s">
        <v>44</v>
      </c>
      <c r="D344" s="229">
        <v>108311</v>
      </c>
      <c r="E344" s="211">
        <v>57.967206</v>
      </c>
      <c r="F344">
        <v>108311</v>
      </c>
      <c r="G344">
        <v>57.967205</v>
      </c>
    </row>
    <row r="345" spans="1:7">
      <c r="A345" s="186" t="s">
        <v>49</v>
      </c>
      <c r="B345" s="44">
        <v>2015</v>
      </c>
      <c r="C345" s="186" t="s">
        <v>44</v>
      </c>
      <c r="D345" s="229">
        <v>106940</v>
      </c>
      <c r="E345" s="211">
        <v>49.719737</v>
      </c>
      <c r="F345">
        <v>106940</v>
      </c>
      <c r="G345">
        <v>49.719738</v>
      </c>
    </row>
    <row r="346" spans="1:7">
      <c r="A346" s="186" t="s">
        <v>49</v>
      </c>
      <c r="B346" s="44">
        <v>2016</v>
      </c>
      <c r="C346" s="186" t="s">
        <v>44</v>
      </c>
      <c r="D346" s="229">
        <v>98691</v>
      </c>
      <c r="E346" s="211">
        <v>51.272571</v>
      </c>
      <c r="F346">
        <v>98691</v>
      </c>
      <c r="G346">
        <v>51.272572</v>
      </c>
    </row>
    <row r="347" spans="1:7">
      <c r="A347" s="186" t="s">
        <v>49</v>
      </c>
      <c r="B347" s="44">
        <v>2017</v>
      </c>
      <c r="C347" s="186" t="s">
        <v>44</v>
      </c>
      <c r="D347" s="229">
        <v>89582</v>
      </c>
      <c r="E347" s="211">
        <v>48.796862</v>
      </c>
      <c r="F347">
        <v>89582</v>
      </c>
      <c r="G347">
        <v>48.796864</v>
      </c>
    </row>
    <row r="348" spans="1:7">
      <c r="A348" s="186" t="s">
        <v>49</v>
      </c>
      <c r="B348" s="44">
        <v>2018</v>
      </c>
      <c r="C348" s="186" t="s">
        <v>44</v>
      </c>
      <c r="D348" s="229">
        <v>82455</v>
      </c>
      <c r="E348" s="211">
        <v>42.273988</v>
      </c>
      <c r="F348">
        <v>82455</v>
      </c>
      <c r="G348">
        <v>42.273987</v>
      </c>
    </row>
    <row r="349" spans="1:7">
      <c r="A349" s="186" t="s">
        <v>49</v>
      </c>
      <c r="B349" s="44">
        <v>2019</v>
      </c>
      <c r="C349" s="186" t="s">
        <v>44</v>
      </c>
      <c r="D349" s="229">
        <v>83255</v>
      </c>
      <c r="E349" t="s">
        <v>12</v>
      </c>
      <c r="F349">
        <v>83255</v>
      </c>
      <c r="G349">
        <v>35.75111</v>
      </c>
    </row>
    <row r="350" spans="1:7">
      <c r="A350" s="186" t="s">
        <v>49</v>
      </c>
      <c r="B350" s="44">
        <v>2020</v>
      </c>
      <c r="C350" s="186" t="s">
        <v>44</v>
      </c>
      <c r="D350" t="s">
        <v>12</v>
      </c>
      <c r="E350" t="s">
        <v>12</v>
      </c>
      <c r="F350">
        <v>84055</v>
      </c>
      <c r="G350">
        <v>29.228233</v>
      </c>
    </row>
    <row r="351" spans="1:7">
      <c r="A351" s="176" t="s">
        <v>49</v>
      </c>
      <c r="B351" s="9">
        <v>2021</v>
      </c>
      <c r="C351" s="177" t="s">
        <v>44</v>
      </c>
      <c r="D351" t="s">
        <v>12</v>
      </c>
      <c r="E351" t="s">
        <v>12</v>
      </c>
      <c r="F351">
        <v>84855</v>
      </c>
      <c r="G351">
        <v>22.705357</v>
      </c>
    </row>
    <row r="352" spans="1:7">
      <c r="A352" s="189" t="s">
        <v>50</v>
      </c>
      <c r="B352" s="48">
        <v>2012</v>
      </c>
      <c r="C352" s="189" t="s">
        <v>44</v>
      </c>
      <c r="D352" s="225">
        <v>24220</v>
      </c>
      <c r="E352" s="211">
        <v>44.974309</v>
      </c>
      <c r="F352">
        <v>24220</v>
      </c>
      <c r="G352">
        <v>44.974308</v>
      </c>
    </row>
    <row r="353" spans="1:7">
      <c r="A353" s="189" t="s">
        <v>50</v>
      </c>
      <c r="B353" s="48">
        <v>2013</v>
      </c>
      <c r="C353" s="189" t="s">
        <v>44</v>
      </c>
      <c r="D353" s="225">
        <v>29727</v>
      </c>
      <c r="E353" s="211">
        <v>45.998041</v>
      </c>
      <c r="F353">
        <v>29727</v>
      </c>
      <c r="G353">
        <v>45.998039</v>
      </c>
    </row>
    <row r="354" spans="1:7">
      <c r="A354" s="189" t="s">
        <v>50</v>
      </c>
      <c r="B354" s="48">
        <v>2014</v>
      </c>
      <c r="C354" s="189" t="s">
        <v>44</v>
      </c>
      <c r="D354" s="225">
        <v>30806</v>
      </c>
      <c r="E354" s="211">
        <v>41.76682</v>
      </c>
      <c r="F354">
        <v>30806</v>
      </c>
      <c r="G354">
        <v>41.766819</v>
      </c>
    </row>
    <row r="355" spans="1:7">
      <c r="A355" s="189" t="s">
        <v>50</v>
      </c>
      <c r="B355" s="48">
        <v>2015</v>
      </c>
      <c r="C355" s="189" t="s">
        <v>44</v>
      </c>
      <c r="D355" s="225">
        <v>30651</v>
      </c>
      <c r="E355" s="211">
        <v>35.114631</v>
      </c>
      <c r="F355">
        <v>30651</v>
      </c>
      <c r="G355">
        <v>35.114632</v>
      </c>
    </row>
    <row r="356" spans="1:7">
      <c r="A356" s="189" t="s">
        <v>50</v>
      </c>
      <c r="B356" s="48">
        <v>2016</v>
      </c>
      <c r="C356" s="189" t="s">
        <v>44</v>
      </c>
      <c r="D356" s="225">
        <v>30646</v>
      </c>
      <c r="E356" s="211">
        <v>35.997465</v>
      </c>
      <c r="F356">
        <v>30646</v>
      </c>
      <c r="G356">
        <v>35.997463</v>
      </c>
    </row>
    <row r="357" spans="1:7">
      <c r="A357" s="189" t="s">
        <v>50</v>
      </c>
      <c r="B357" s="48">
        <v>2017</v>
      </c>
      <c r="C357" s="189" t="s">
        <v>44</v>
      </c>
      <c r="D357" s="225">
        <v>30638</v>
      </c>
      <c r="E357" s="211">
        <v>31.9697</v>
      </c>
      <c r="F357">
        <v>30638</v>
      </c>
      <c r="G357">
        <v>31.9697</v>
      </c>
    </row>
    <row r="358" spans="1:7">
      <c r="A358" s="189" t="s">
        <v>50</v>
      </c>
      <c r="B358" s="48">
        <v>2018</v>
      </c>
      <c r="C358" s="189" t="s">
        <v>44</v>
      </c>
      <c r="D358" s="225">
        <v>30293</v>
      </c>
      <c r="E358" s="211">
        <v>28.192051</v>
      </c>
      <c r="F358">
        <v>30293</v>
      </c>
      <c r="G358">
        <v>28.192051</v>
      </c>
    </row>
    <row r="359" spans="1:7">
      <c r="A359" s="189" t="s">
        <v>50</v>
      </c>
      <c r="B359" s="48">
        <v>2019</v>
      </c>
      <c r="C359" s="189" t="s">
        <v>44</v>
      </c>
      <c r="D359" s="225">
        <v>30334</v>
      </c>
      <c r="E359" t="s">
        <v>12</v>
      </c>
      <c r="F359">
        <v>30334</v>
      </c>
      <c r="G359">
        <v>24.414402</v>
      </c>
    </row>
    <row r="360" spans="1:7">
      <c r="A360" s="189" t="s">
        <v>50</v>
      </c>
      <c r="B360" s="48">
        <v>2020</v>
      </c>
      <c r="C360" s="189" t="s">
        <v>44</v>
      </c>
      <c r="D360" t="s">
        <v>12</v>
      </c>
      <c r="E360" t="s">
        <v>12</v>
      </c>
      <c r="F360">
        <v>30375</v>
      </c>
      <c r="G360">
        <v>20.636753</v>
      </c>
    </row>
    <row r="361" spans="1:7">
      <c r="A361" s="176" t="s">
        <v>50</v>
      </c>
      <c r="B361" s="9">
        <v>2021</v>
      </c>
      <c r="C361" s="177" t="s">
        <v>44</v>
      </c>
      <c r="D361" t="s">
        <v>12</v>
      </c>
      <c r="E361" t="s">
        <v>12</v>
      </c>
      <c r="F361">
        <v>30416</v>
      </c>
      <c r="G361">
        <v>16.859104</v>
      </c>
    </row>
    <row r="362" spans="1:7">
      <c r="A362" s="185" t="s">
        <v>51</v>
      </c>
      <c r="B362" s="19">
        <v>2012</v>
      </c>
      <c r="C362" s="185" t="s">
        <v>44</v>
      </c>
      <c r="D362" s="217">
        <v>32460</v>
      </c>
      <c r="E362" s="211">
        <v>47.167748</v>
      </c>
      <c r="F362">
        <v>32460</v>
      </c>
      <c r="G362">
        <v>47.167747</v>
      </c>
    </row>
    <row r="363" spans="1:7">
      <c r="A363" s="185" t="s">
        <v>51</v>
      </c>
      <c r="B363" s="19">
        <v>2013</v>
      </c>
      <c r="C363" s="185" t="s">
        <v>44</v>
      </c>
      <c r="D363" s="217">
        <v>34186</v>
      </c>
      <c r="E363" s="211">
        <v>50.432613</v>
      </c>
      <c r="F363">
        <v>34186</v>
      </c>
      <c r="G363">
        <v>50.432613</v>
      </c>
    </row>
    <row r="364" spans="1:7">
      <c r="A364" s="185" t="s">
        <v>51</v>
      </c>
      <c r="B364" s="19">
        <v>2014</v>
      </c>
      <c r="C364" s="185" t="s">
        <v>44</v>
      </c>
      <c r="D364" s="217">
        <v>31389</v>
      </c>
      <c r="E364" s="211">
        <v>43.582703</v>
      </c>
      <c r="F364">
        <v>31389</v>
      </c>
      <c r="G364">
        <v>43.582703</v>
      </c>
    </row>
    <row r="365" spans="1:7">
      <c r="A365" s="185" t="s">
        <v>51</v>
      </c>
      <c r="B365" s="19">
        <v>2015</v>
      </c>
      <c r="C365" s="185" t="s">
        <v>44</v>
      </c>
      <c r="D365" s="217">
        <v>32570</v>
      </c>
      <c r="E365" s="211">
        <v>38.969009</v>
      </c>
      <c r="F365">
        <v>32570</v>
      </c>
      <c r="G365">
        <v>38.969009</v>
      </c>
    </row>
    <row r="366" spans="1:7">
      <c r="A366" s="185" t="s">
        <v>51</v>
      </c>
      <c r="B366" s="19">
        <v>2016</v>
      </c>
      <c r="C366" s="185" t="s">
        <v>44</v>
      </c>
      <c r="D366" s="217">
        <v>33266</v>
      </c>
      <c r="E366" s="211">
        <v>40.798919</v>
      </c>
      <c r="F366">
        <v>33266</v>
      </c>
      <c r="G366">
        <v>40.79892</v>
      </c>
    </row>
    <row r="367" spans="1:7">
      <c r="A367" s="185" t="s">
        <v>51</v>
      </c>
      <c r="B367" s="19">
        <v>2017</v>
      </c>
      <c r="C367" s="185" t="s">
        <v>44</v>
      </c>
      <c r="D367" s="217">
        <v>33494</v>
      </c>
      <c r="E367" s="211">
        <v>37.026667</v>
      </c>
      <c r="F367">
        <v>33494</v>
      </c>
      <c r="G367">
        <v>37.026669</v>
      </c>
    </row>
    <row r="368" spans="1:7">
      <c r="A368" s="185" t="s">
        <v>51</v>
      </c>
      <c r="B368" s="19">
        <v>2018</v>
      </c>
      <c r="C368" s="185" t="s">
        <v>44</v>
      </c>
      <c r="D368" s="217">
        <v>34064</v>
      </c>
      <c r="E368" s="211">
        <v>33.606487</v>
      </c>
      <c r="F368">
        <v>34064</v>
      </c>
      <c r="G368">
        <v>33.606487</v>
      </c>
    </row>
    <row r="369" spans="1:7">
      <c r="A369" s="185" t="s">
        <v>51</v>
      </c>
      <c r="B369" s="19">
        <v>2019</v>
      </c>
      <c r="C369" s="185" t="s">
        <v>44</v>
      </c>
      <c r="D369" s="217">
        <v>33707</v>
      </c>
      <c r="E369" t="s">
        <v>12</v>
      </c>
      <c r="F369">
        <v>33707</v>
      </c>
      <c r="G369">
        <v>30.186306</v>
      </c>
    </row>
    <row r="370" spans="1:7">
      <c r="A370" s="185" t="s">
        <v>51</v>
      </c>
      <c r="B370" s="19">
        <v>2020</v>
      </c>
      <c r="C370" s="185" t="s">
        <v>44</v>
      </c>
      <c r="D370" t="s">
        <v>12</v>
      </c>
      <c r="E370" t="s">
        <v>12</v>
      </c>
      <c r="F370">
        <v>33350</v>
      </c>
      <c r="G370">
        <v>26.766125</v>
      </c>
    </row>
    <row r="371" spans="1:7">
      <c r="A371" s="176" t="s">
        <v>51</v>
      </c>
      <c r="B371" s="9">
        <v>2021</v>
      </c>
      <c r="C371" s="177" t="s">
        <v>44</v>
      </c>
      <c r="D371" t="s">
        <v>12</v>
      </c>
      <c r="E371" t="s">
        <v>12</v>
      </c>
      <c r="F371">
        <v>32993</v>
      </c>
      <c r="G371">
        <v>23.345943</v>
      </c>
    </row>
    <row r="372" spans="1:7">
      <c r="A372" s="178" t="s">
        <v>52</v>
      </c>
      <c r="B372" s="28">
        <v>2012</v>
      </c>
      <c r="C372" s="178" t="s">
        <v>44</v>
      </c>
      <c r="D372" s="225">
        <v>33448</v>
      </c>
      <c r="E372" s="211">
        <v>29.265433</v>
      </c>
      <c r="F372">
        <v>33448</v>
      </c>
      <c r="G372">
        <v>29.265432</v>
      </c>
    </row>
    <row r="373" spans="1:7">
      <c r="A373" s="178" t="s">
        <v>52</v>
      </c>
      <c r="B373" s="28">
        <v>2013</v>
      </c>
      <c r="C373" s="178" t="s">
        <v>44</v>
      </c>
      <c r="D373" s="225">
        <v>28267</v>
      </c>
      <c r="E373" s="211">
        <v>33.434055</v>
      </c>
      <c r="F373">
        <v>28267</v>
      </c>
      <c r="G373">
        <v>33.434055</v>
      </c>
    </row>
    <row r="374" spans="1:7">
      <c r="A374" s="178" t="s">
        <v>52</v>
      </c>
      <c r="B374" s="28">
        <v>2014</v>
      </c>
      <c r="C374" s="178" t="s">
        <v>44</v>
      </c>
      <c r="D374" s="225">
        <v>33440</v>
      </c>
      <c r="E374" s="211">
        <v>27.471185</v>
      </c>
      <c r="F374">
        <v>33440</v>
      </c>
      <c r="G374">
        <v>27.471186</v>
      </c>
    </row>
    <row r="375" spans="1:7">
      <c r="A375" s="178" t="s">
        <v>52</v>
      </c>
      <c r="B375" s="28">
        <v>2015</v>
      </c>
      <c r="C375" s="178" t="s">
        <v>44</v>
      </c>
      <c r="D375" s="225">
        <v>33720</v>
      </c>
      <c r="E375" s="211">
        <v>24.339066</v>
      </c>
      <c r="F375">
        <v>33720</v>
      </c>
      <c r="G375">
        <v>24.339066</v>
      </c>
    </row>
    <row r="376" spans="1:7">
      <c r="A376" s="178" t="s">
        <v>52</v>
      </c>
      <c r="B376" s="28">
        <v>2016</v>
      </c>
      <c r="C376" s="178" t="s">
        <v>44</v>
      </c>
      <c r="D376" s="225">
        <v>32085</v>
      </c>
      <c r="E376" s="211">
        <v>21.768565</v>
      </c>
      <c r="F376">
        <v>32085</v>
      </c>
      <c r="G376">
        <v>21.768564</v>
      </c>
    </row>
    <row r="377" spans="1:7">
      <c r="A377" s="178" t="s">
        <v>52</v>
      </c>
      <c r="B377" s="28">
        <v>2017</v>
      </c>
      <c r="C377" s="178" t="s">
        <v>44</v>
      </c>
      <c r="D377" s="225">
        <v>30430</v>
      </c>
      <c r="E377" s="211">
        <v>18.597665</v>
      </c>
      <c r="F377">
        <v>30430</v>
      </c>
      <c r="G377">
        <v>18.597666</v>
      </c>
    </row>
    <row r="378" spans="1:7">
      <c r="A378" s="178" t="s">
        <v>52</v>
      </c>
      <c r="B378" s="28">
        <v>2018</v>
      </c>
      <c r="C378" s="178" t="s">
        <v>44</v>
      </c>
      <c r="D378" s="225">
        <v>30012</v>
      </c>
      <c r="E378" s="211">
        <v>20.164009</v>
      </c>
      <c r="F378">
        <v>30012</v>
      </c>
      <c r="G378">
        <v>20.164009</v>
      </c>
    </row>
    <row r="379" spans="1:7">
      <c r="A379" s="178" t="s">
        <v>52</v>
      </c>
      <c r="B379" s="28">
        <v>2019</v>
      </c>
      <c r="C379" s="178" t="s">
        <v>44</v>
      </c>
      <c r="D379" s="225">
        <v>28775</v>
      </c>
      <c r="E379" t="s">
        <v>12</v>
      </c>
      <c r="F379">
        <v>28775</v>
      </c>
      <c r="G379">
        <v>21.730352</v>
      </c>
    </row>
    <row r="380" spans="1:7">
      <c r="A380" s="178" t="s">
        <v>52</v>
      </c>
      <c r="B380" s="28">
        <v>2020</v>
      </c>
      <c r="C380" s="178" t="s">
        <v>44</v>
      </c>
      <c r="D380" t="s">
        <v>12</v>
      </c>
      <c r="E380" t="s">
        <v>12</v>
      </c>
      <c r="F380">
        <v>27538</v>
      </c>
      <c r="G380">
        <v>23.296696</v>
      </c>
    </row>
    <row r="381" spans="1:7">
      <c r="A381" s="176" t="s">
        <v>52</v>
      </c>
      <c r="B381" s="9">
        <v>2021</v>
      </c>
      <c r="C381" s="177" t="s">
        <v>44</v>
      </c>
      <c r="D381" t="s">
        <v>12</v>
      </c>
      <c r="E381" t="s">
        <v>12</v>
      </c>
      <c r="F381">
        <v>26301</v>
      </c>
      <c r="G381">
        <v>24.863039</v>
      </c>
    </row>
    <row r="382" spans="1:7">
      <c r="A382" s="169" t="s">
        <v>53</v>
      </c>
      <c r="B382" s="21">
        <v>2012</v>
      </c>
      <c r="C382" s="169" t="s">
        <v>44</v>
      </c>
      <c r="D382" s="223">
        <v>32721</v>
      </c>
      <c r="E382" s="211">
        <v>44.923323</v>
      </c>
      <c r="F382">
        <v>32721</v>
      </c>
      <c r="G382">
        <v>44.923325</v>
      </c>
    </row>
    <row r="383" spans="1:7">
      <c r="A383" s="169" t="s">
        <v>53</v>
      </c>
      <c r="B383" s="21">
        <v>2013</v>
      </c>
      <c r="C383" s="169" t="s">
        <v>44</v>
      </c>
      <c r="D383" s="223">
        <v>28316</v>
      </c>
      <c r="E383" s="211">
        <v>46.44386</v>
      </c>
      <c r="F383">
        <v>28316</v>
      </c>
      <c r="G383">
        <v>46.443859</v>
      </c>
    </row>
    <row r="384" spans="1:7">
      <c r="A384" s="169" t="s">
        <v>53</v>
      </c>
      <c r="B384" s="21">
        <v>2014</v>
      </c>
      <c r="C384" s="169" t="s">
        <v>44</v>
      </c>
      <c r="D384" s="223">
        <v>30758</v>
      </c>
      <c r="E384" s="211">
        <v>43.903509</v>
      </c>
      <c r="F384">
        <v>30758</v>
      </c>
      <c r="G384">
        <v>43.903507</v>
      </c>
    </row>
    <row r="385" spans="1:7">
      <c r="A385" s="169" t="s">
        <v>53</v>
      </c>
      <c r="B385" s="21">
        <v>2015</v>
      </c>
      <c r="C385" s="169" t="s">
        <v>44</v>
      </c>
      <c r="D385" s="223">
        <v>30680</v>
      </c>
      <c r="E385" s="211">
        <v>37.160784</v>
      </c>
      <c r="F385">
        <v>30680</v>
      </c>
      <c r="G385">
        <v>37.160786</v>
      </c>
    </row>
    <row r="386" spans="1:7">
      <c r="A386" s="169" t="s">
        <v>53</v>
      </c>
      <c r="B386" s="21">
        <v>2016</v>
      </c>
      <c r="C386" s="169" t="s">
        <v>44</v>
      </c>
      <c r="D386" s="223">
        <v>28780</v>
      </c>
      <c r="E386" s="211">
        <v>34.171311</v>
      </c>
      <c r="F386">
        <v>28780</v>
      </c>
      <c r="G386">
        <v>34.17131</v>
      </c>
    </row>
    <row r="387" spans="1:7">
      <c r="A387" s="169" t="s">
        <v>53</v>
      </c>
      <c r="B387" s="21">
        <v>2017</v>
      </c>
      <c r="C387" s="169" t="s">
        <v>44</v>
      </c>
      <c r="D387" s="223">
        <v>24862</v>
      </c>
      <c r="E387" s="211">
        <v>29.325593</v>
      </c>
      <c r="F387">
        <v>24862</v>
      </c>
      <c r="G387">
        <v>29.325594</v>
      </c>
    </row>
    <row r="388" spans="1:7">
      <c r="A388" s="169" t="s">
        <v>53</v>
      </c>
      <c r="B388" s="21">
        <v>2018</v>
      </c>
      <c r="C388" s="169" t="s">
        <v>44</v>
      </c>
      <c r="D388" s="223">
        <v>22511</v>
      </c>
      <c r="E388" s="211">
        <v>27.835501</v>
      </c>
      <c r="F388">
        <v>22511</v>
      </c>
      <c r="G388">
        <v>27.835501</v>
      </c>
    </row>
    <row r="389" spans="1:7">
      <c r="A389" s="169" t="s">
        <v>53</v>
      </c>
      <c r="B389" s="21">
        <v>2019</v>
      </c>
      <c r="C389" s="169" t="s">
        <v>44</v>
      </c>
      <c r="D389" s="223">
        <v>21422</v>
      </c>
      <c r="E389" t="s">
        <v>12</v>
      </c>
      <c r="F389">
        <v>21422</v>
      </c>
      <c r="G389">
        <v>26.345407</v>
      </c>
    </row>
    <row r="390" spans="1:7">
      <c r="A390" s="169" t="s">
        <v>53</v>
      </c>
      <c r="B390" s="21">
        <v>2020</v>
      </c>
      <c r="C390" s="169" t="s">
        <v>44</v>
      </c>
      <c r="D390" t="s">
        <v>12</v>
      </c>
      <c r="E390" t="s">
        <v>12</v>
      </c>
      <c r="F390">
        <v>20333</v>
      </c>
      <c r="G390">
        <v>24.855314</v>
      </c>
    </row>
    <row r="391" spans="1:7">
      <c r="A391" s="176" t="s">
        <v>53</v>
      </c>
      <c r="B391" s="9">
        <v>2021</v>
      </c>
      <c r="C391" s="177" t="s">
        <v>44</v>
      </c>
      <c r="D391" t="s">
        <v>12</v>
      </c>
      <c r="E391" t="s">
        <v>12</v>
      </c>
      <c r="F391">
        <v>19244</v>
      </c>
      <c r="G391">
        <v>23.365221</v>
      </c>
    </row>
    <row r="392" spans="1:7">
      <c r="A392" s="179" t="s">
        <v>54</v>
      </c>
      <c r="B392" s="53">
        <v>2012</v>
      </c>
      <c r="C392" s="179" t="s">
        <v>44</v>
      </c>
      <c r="D392" s="230">
        <v>29694</v>
      </c>
      <c r="E392" s="211">
        <v>78.761917</v>
      </c>
      <c r="F392">
        <v>29694</v>
      </c>
      <c r="G392">
        <v>78.761917</v>
      </c>
    </row>
    <row r="393" spans="1:7">
      <c r="A393" s="179" t="s">
        <v>54</v>
      </c>
      <c r="B393" s="53">
        <v>2013</v>
      </c>
      <c r="C393" s="179" t="s">
        <v>44</v>
      </c>
      <c r="D393" s="230">
        <v>28548</v>
      </c>
      <c r="E393" s="211">
        <v>75.587824</v>
      </c>
      <c r="F393">
        <v>28548</v>
      </c>
      <c r="G393">
        <v>75.587822</v>
      </c>
    </row>
    <row r="394" spans="1:7">
      <c r="A394" s="179" t="s">
        <v>54</v>
      </c>
      <c r="B394" s="53">
        <v>2014</v>
      </c>
      <c r="C394" s="179" t="s">
        <v>44</v>
      </c>
      <c r="D394" s="230">
        <v>26703</v>
      </c>
      <c r="E394" s="211">
        <v>68.623316</v>
      </c>
      <c r="F394">
        <v>26703</v>
      </c>
      <c r="G394">
        <v>68.623314</v>
      </c>
    </row>
    <row r="395" spans="1:7">
      <c r="A395" s="179" t="s">
        <v>54</v>
      </c>
      <c r="B395" s="53">
        <v>2015</v>
      </c>
      <c r="C395" s="179" t="s">
        <v>44</v>
      </c>
      <c r="D395" s="230">
        <v>26663</v>
      </c>
      <c r="E395" s="211">
        <v>62.392487</v>
      </c>
      <c r="F395">
        <v>26663</v>
      </c>
      <c r="G395">
        <v>62.392487</v>
      </c>
    </row>
    <row r="396" spans="1:7">
      <c r="A396" s="179" t="s">
        <v>54</v>
      </c>
      <c r="B396" s="53">
        <v>2016</v>
      </c>
      <c r="C396" s="179" t="s">
        <v>44</v>
      </c>
      <c r="D396" s="230">
        <v>26647</v>
      </c>
      <c r="E396" s="211">
        <v>65.475389</v>
      </c>
      <c r="F396">
        <v>26647</v>
      </c>
      <c r="G396">
        <v>65.475388</v>
      </c>
    </row>
    <row r="397" spans="1:7">
      <c r="A397" s="179" t="s">
        <v>54</v>
      </c>
      <c r="B397" s="53">
        <v>2017</v>
      </c>
      <c r="C397" s="179" t="s">
        <v>44</v>
      </c>
      <c r="D397" s="230">
        <v>26629</v>
      </c>
      <c r="E397" s="211">
        <v>68.471762</v>
      </c>
      <c r="F397">
        <v>26629</v>
      </c>
      <c r="G397">
        <v>68.471764</v>
      </c>
    </row>
    <row r="398" spans="1:7">
      <c r="A398" s="179" t="s">
        <v>54</v>
      </c>
      <c r="B398" s="53">
        <v>2018</v>
      </c>
      <c r="C398" s="179" t="s">
        <v>44</v>
      </c>
      <c r="D398" s="230">
        <v>26615</v>
      </c>
      <c r="E398" s="211">
        <v>59.57228</v>
      </c>
      <c r="F398">
        <v>26615</v>
      </c>
      <c r="G398">
        <v>59.572281</v>
      </c>
    </row>
    <row r="399" spans="1:7">
      <c r="A399" s="179" t="s">
        <v>54</v>
      </c>
      <c r="B399" s="53">
        <v>2019</v>
      </c>
      <c r="C399" s="179" t="s">
        <v>44</v>
      </c>
      <c r="D399" s="230">
        <v>26625</v>
      </c>
      <c r="E399" t="s">
        <v>12</v>
      </c>
      <c r="F399">
        <v>26625</v>
      </c>
      <c r="G399">
        <v>50.672798</v>
      </c>
    </row>
    <row r="400" spans="1:7">
      <c r="A400" s="179" t="s">
        <v>54</v>
      </c>
      <c r="B400" s="53">
        <v>2020</v>
      </c>
      <c r="C400" s="179" t="s">
        <v>44</v>
      </c>
      <c r="D400" t="s">
        <v>12</v>
      </c>
      <c r="E400" t="s">
        <v>12</v>
      </c>
      <c r="F400">
        <v>26635</v>
      </c>
      <c r="G400">
        <v>41.773315</v>
      </c>
    </row>
    <row r="401" spans="1:7">
      <c r="A401" s="176" t="s">
        <v>54</v>
      </c>
      <c r="B401" s="9">
        <v>2021</v>
      </c>
      <c r="C401" s="177" t="s">
        <v>44</v>
      </c>
      <c r="D401" t="s">
        <v>12</v>
      </c>
      <c r="E401" t="s">
        <v>12</v>
      </c>
      <c r="F401">
        <v>26645</v>
      </c>
      <c r="G401">
        <v>32.873833</v>
      </c>
    </row>
    <row r="402" spans="1:7">
      <c r="A402" s="180" t="s">
        <v>55</v>
      </c>
      <c r="B402" s="6">
        <v>2012</v>
      </c>
      <c r="C402" s="180" t="s">
        <v>44</v>
      </c>
      <c r="D402" s="229">
        <v>16768</v>
      </c>
      <c r="E402" s="211">
        <v>80.525151</v>
      </c>
      <c r="F402">
        <v>16768</v>
      </c>
      <c r="G402">
        <v>80.525154</v>
      </c>
    </row>
    <row r="403" spans="1:7">
      <c r="A403" s="180" t="s">
        <v>55</v>
      </c>
      <c r="B403" s="6">
        <v>2013</v>
      </c>
      <c r="C403" s="180" t="s">
        <v>44</v>
      </c>
      <c r="D403" s="229">
        <v>16923</v>
      </c>
      <c r="E403" s="211">
        <v>78.581087</v>
      </c>
      <c r="F403">
        <v>16923</v>
      </c>
      <c r="G403">
        <v>78.581085</v>
      </c>
    </row>
    <row r="404" spans="1:7">
      <c r="A404" s="180" t="s">
        <v>55</v>
      </c>
      <c r="B404" s="6">
        <v>2014</v>
      </c>
      <c r="C404" s="180" t="s">
        <v>44</v>
      </c>
      <c r="D404" s="229">
        <v>16927</v>
      </c>
      <c r="E404" s="211">
        <v>71.456338</v>
      </c>
      <c r="F404">
        <v>16927</v>
      </c>
      <c r="G404">
        <v>71.456337</v>
      </c>
    </row>
    <row r="405" spans="1:7">
      <c r="A405" s="180" t="s">
        <v>55</v>
      </c>
      <c r="B405" s="6">
        <v>2015</v>
      </c>
      <c r="C405" s="180" t="s">
        <v>44</v>
      </c>
      <c r="D405" s="229">
        <v>16927</v>
      </c>
      <c r="E405" s="211">
        <v>63.279276</v>
      </c>
      <c r="F405">
        <v>16927</v>
      </c>
      <c r="G405">
        <v>63.279278</v>
      </c>
    </row>
    <row r="406" spans="1:7">
      <c r="A406" s="180" t="s">
        <v>55</v>
      </c>
      <c r="B406" s="6">
        <v>2016</v>
      </c>
      <c r="C406" s="180" t="s">
        <v>44</v>
      </c>
      <c r="D406" s="229">
        <v>16874</v>
      </c>
      <c r="E406" s="211">
        <v>70.896177</v>
      </c>
      <c r="F406">
        <v>16874</v>
      </c>
      <c r="G406">
        <v>70.896179</v>
      </c>
    </row>
    <row r="407" spans="1:7">
      <c r="A407" s="180" t="s">
        <v>55</v>
      </c>
      <c r="B407" s="6">
        <v>2017</v>
      </c>
      <c r="C407" s="180" t="s">
        <v>44</v>
      </c>
      <c r="D407" s="229">
        <v>15058</v>
      </c>
      <c r="E407" s="211">
        <v>72.875654</v>
      </c>
      <c r="F407">
        <v>15058</v>
      </c>
      <c r="G407">
        <v>72.875656</v>
      </c>
    </row>
    <row r="408" spans="1:7">
      <c r="A408" s="180" t="s">
        <v>55</v>
      </c>
      <c r="B408" s="6">
        <v>2018</v>
      </c>
      <c r="C408" s="180" t="s">
        <v>44</v>
      </c>
      <c r="D408" s="229">
        <v>14156</v>
      </c>
      <c r="E408" s="211">
        <v>61.184708</v>
      </c>
      <c r="F408">
        <v>14156</v>
      </c>
      <c r="G408">
        <v>61.184708</v>
      </c>
    </row>
    <row r="409" spans="1:7">
      <c r="A409" s="180" t="s">
        <v>55</v>
      </c>
      <c r="B409" s="6">
        <v>2019</v>
      </c>
      <c r="C409" s="180" t="s">
        <v>44</v>
      </c>
      <c r="D409" s="229">
        <v>15503</v>
      </c>
      <c r="E409" t="s">
        <v>12</v>
      </c>
      <c r="F409">
        <v>15503</v>
      </c>
      <c r="G409">
        <v>49.493759</v>
      </c>
    </row>
    <row r="410" spans="1:7">
      <c r="A410" s="180" t="s">
        <v>55</v>
      </c>
      <c r="B410" s="6">
        <v>2020</v>
      </c>
      <c r="C410" s="180" t="s">
        <v>44</v>
      </c>
      <c r="D410" t="s">
        <v>12</v>
      </c>
      <c r="E410" t="s">
        <v>12</v>
      </c>
      <c r="F410">
        <v>16850</v>
      </c>
      <c r="G410">
        <v>37.802811</v>
      </c>
    </row>
    <row r="411" spans="1:7">
      <c r="A411" s="176" t="s">
        <v>55</v>
      </c>
      <c r="B411" s="9">
        <v>2021</v>
      </c>
      <c r="C411" s="177" t="s">
        <v>44</v>
      </c>
      <c r="D411" t="s">
        <v>12</v>
      </c>
      <c r="E411" t="s">
        <v>12</v>
      </c>
      <c r="F411">
        <v>18197</v>
      </c>
      <c r="G411">
        <v>26.111862</v>
      </c>
    </row>
    <row r="412" spans="1:7">
      <c r="A412" s="183" t="s">
        <v>56</v>
      </c>
      <c r="B412" s="46">
        <v>2012</v>
      </c>
      <c r="C412" s="183" t="s">
        <v>44</v>
      </c>
      <c r="D412" s="219">
        <v>28474</v>
      </c>
      <c r="E412" s="211">
        <v>44.702485</v>
      </c>
      <c r="F412">
        <v>28474</v>
      </c>
      <c r="G412">
        <v>44.702484</v>
      </c>
    </row>
    <row r="413" spans="1:7">
      <c r="A413" s="183" t="s">
        <v>56</v>
      </c>
      <c r="B413" s="46">
        <v>2013</v>
      </c>
      <c r="C413" s="183" t="s">
        <v>44</v>
      </c>
      <c r="D413" s="219">
        <v>22427</v>
      </c>
      <c r="E413" s="211">
        <v>49.397772</v>
      </c>
      <c r="F413">
        <v>22427</v>
      </c>
      <c r="G413">
        <v>49.397774</v>
      </c>
    </row>
    <row r="414" spans="1:7">
      <c r="A414" s="183" t="s">
        <v>56</v>
      </c>
      <c r="B414" s="46">
        <v>2014</v>
      </c>
      <c r="C414" s="183" t="s">
        <v>44</v>
      </c>
      <c r="D414" s="219">
        <v>20626</v>
      </c>
      <c r="E414" s="211">
        <v>42.674122</v>
      </c>
      <c r="F414">
        <v>20626</v>
      </c>
      <c r="G414">
        <v>42.674122</v>
      </c>
    </row>
    <row r="415" spans="1:7">
      <c r="A415" s="183" t="s">
        <v>56</v>
      </c>
      <c r="B415" s="46">
        <v>2015</v>
      </c>
      <c r="C415" s="183" t="s">
        <v>44</v>
      </c>
      <c r="D415" s="219">
        <v>21516</v>
      </c>
      <c r="E415" s="211">
        <v>37.149529</v>
      </c>
      <c r="F415">
        <v>21516</v>
      </c>
      <c r="G415">
        <v>37.149529</v>
      </c>
    </row>
    <row r="416" spans="1:7">
      <c r="A416" s="183" t="s">
        <v>56</v>
      </c>
      <c r="B416" s="46">
        <v>2016</v>
      </c>
      <c r="C416" s="183" t="s">
        <v>44</v>
      </c>
      <c r="D416" s="219">
        <v>21564</v>
      </c>
      <c r="E416" s="211">
        <v>38.873179</v>
      </c>
      <c r="F416">
        <v>21564</v>
      </c>
      <c r="G416">
        <v>38.87318</v>
      </c>
    </row>
    <row r="417" spans="1:7">
      <c r="A417" s="183" t="s">
        <v>56</v>
      </c>
      <c r="B417" s="46">
        <v>2017</v>
      </c>
      <c r="C417" s="183" t="s">
        <v>44</v>
      </c>
      <c r="D417" s="219">
        <v>20010</v>
      </c>
      <c r="E417" s="211">
        <v>34.115938</v>
      </c>
      <c r="F417">
        <v>20010</v>
      </c>
      <c r="G417">
        <v>34.115936</v>
      </c>
    </row>
    <row r="418" spans="1:7">
      <c r="A418" s="183" t="s">
        <v>56</v>
      </c>
      <c r="B418" s="46">
        <v>2018</v>
      </c>
      <c r="C418" s="183" t="s">
        <v>44</v>
      </c>
      <c r="D418" s="219">
        <v>19286</v>
      </c>
      <c r="E418" s="211">
        <v>32.021508</v>
      </c>
      <c r="F418">
        <v>19286</v>
      </c>
      <c r="G418">
        <v>32.021507</v>
      </c>
    </row>
    <row r="419" spans="1:7">
      <c r="A419" s="183" t="s">
        <v>56</v>
      </c>
      <c r="B419" s="46">
        <v>2019</v>
      </c>
      <c r="C419" s="183" t="s">
        <v>44</v>
      </c>
      <c r="D419" s="219">
        <v>19372</v>
      </c>
      <c r="E419" t="s">
        <v>12</v>
      </c>
      <c r="F419">
        <v>19372</v>
      </c>
      <c r="G419">
        <v>29.927078</v>
      </c>
    </row>
    <row r="420" spans="1:7">
      <c r="A420" s="183" t="s">
        <v>56</v>
      </c>
      <c r="B420" s="46">
        <v>2020</v>
      </c>
      <c r="C420" s="183" t="s">
        <v>44</v>
      </c>
      <c r="D420" t="s">
        <v>12</v>
      </c>
      <c r="E420" t="s">
        <v>12</v>
      </c>
      <c r="F420">
        <v>19458</v>
      </c>
      <c r="G420">
        <v>27.832649</v>
      </c>
    </row>
    <row r="421" spans="1:7">
      <c r="A421" s="176" t="s">
        <v>56</v>
      </c>
      <c r="B421" s="9">
        <v>2021</v>
      </c>
      <c r="C421" s="177" t="s">
        <v>44</v>
      </c>
      <c r="D421" t="s">
        <v>12</v>
      </c>
      <c r="E421" t="s">
        <v>12</v>
      </c>
      <c r="F421">
        <v>19544</v>
      </c>
      <c r="G421">
        <v>25.73822</v>
      </c>
    </row>
    <row r="422" spans="1:7">
      <c r="A422" s="176" t="s">
        <v>57</v>
      </c>
      <c r="B422" s="46">
        <v>2012</v>
      </c>
      <c r="C422" s="182" t="s">
        <v>58</v>
      </c>
      <c r="D422">
        <v>58223</v>
      </c>
      <c r="E422">
        <v>75.819773</v>
      </c>
      <c r="F422">
        <v>58223</v>
      </c>
      <c r="G422">
        <v>75.819771</v>
      </c>
    </row>
    <row r="423" spans="1:7">
      <c r="A423" s="176" t="s">
        <v>57</v>
      </c>
      <c r="B423" s="46">
        <v>2013</v>
      </c>
      <c r="C423" s="182" t="s">
        <v>58</v>
      </c>
      <c r="D423">
        <v>58292</v>
      </c>
      <c r="E423">
        <v>73.183225</v>
      </c>
      <c r="F423">
        <v>58292</v>
      </c>
      <c r="G423">
        <v>73.183228</v>
      </c>
    </row>
    <row r="424" spans="1:7">
      <c r="A424" s="176" t="s">
        <v>57</v>
      </c>
      <c r="B424" s="46">
        <v>2014</v>
      </c>
      <c r="C424" s="182" t="s">
        <v>58</v>
      </c>
      <c r="D424">
        <v>67203</v>
      </c>
      <c r="E424">
        <v>65.161588</v>
      </c>
      <c r="F424">
        <v>67203</v>
      </c>
      <c r="G424">
        <v>65.161591</v>
      </c>
    </row>
    <row r="425" spans="1:7">
      <c r="A425" s="176" t="s">
        <v>57</v>
      </c>
      <c r="B425" s="46">
        <v>2015</v>
      </c>
      <c r="C425" s="182" t="s">
        <v>58</v>
      </c>
      <c r="D425">
        <v>69224</v>
      </c>
      <c r="E425">
        <v>55.955105</v>
      </c>
      <c r="F425">
        <v>69224</v>
      </c>
      <c r="G425">
        <v>55.955105</v>
      </c>
    </row>
    <row r="426" spans="1:7">
      <c r="A426" s="176" t="s">
        <v>57</v>
      </c>
      <c r="B426" s="46">
        <v>2016</v>
      </c>
      <c r="C426" s="182" t="s">
        <v>58</v>
      </c>
      <c r="D426">
        <v>66943</v>
      </c>
      <c r="E426">
        <v>62.095462</v>
      </c>
      <c r="F426">
        <v>66943</v>
      </c>
      <c r="G426">
        <v>62.095463</v>
      </c>
    </row>
    <row r="427" spans="1:7">
      <c r="A427" s="176" t="s">
        <v>57</v>
      </c>
      <c r="B427" s="46">
        <v>2017</v>
      </c>
      <c r="C427" s="182" t="s">
        <v>58</v>
      </c>
      <c r="D427">
        <v>67834</v>
      </c>
      <c r="E427">
        <v>59.728039</v>
      </c>
      <c r="F427">
        <v>67834</v>
      </c>
      <c r="G427">
        <v>59.728039</v>
      </c>
    </row>
    <row r="428" spans="1:7">
      <c r="A428" s="176" t="s">
        <v>57</v>
      </c>
      <c r="B428" s="46">
        <v>2018</v>
      </c>
      <c r="C428" s="182" t="s">
        <v>58</v>
      </c>
      <c r="D428">
        <v>68075</v>
      </c>
      <c r="E428">
        <v>52.30778</v>
      </c>
      <c r="F428">
        <v>68075</v>
      </c>
      <c r="G428">
        <v>52.307781</v>
      </c>
    </row>
    <row r="429" spans="1:7">
      <c r="A429" s="176" t="s">
        <v>57</v>
      </c>
      <c r="B429" s="46">
        <v>2019</v>
      </c>
      <c r="C429" s="182" t="s">
        <v>58</v>
      </c>
      <c r="D429">
        <v>61961</v>
      </c>
      <c r="E429" t="s">
        <v>12</v>
      </c>
      <c r="F429">
        <v>61961</v>
      </c>
      <c r="G429">
        <v>44.887524</v>
      </c>
    </row>
    <row r="430" spans="1:7">
      <c r="A430" s="176" t="s">
        <v>57</v>
      </c>
      <c r="B430" s="46">
        <v>2020</v>
      </c>
      <c r="C430" s="182" t="s">
        <v>58</v>
      </c>
      <c r="D430">
        <v>70622</v>
      </c>
      <c r="E430" t="s">
        <v>12</v>
      </c>
      <c r="F430">
        <v>70622</v>
      </c>
      <c r="G430">
        <v>37.467266</v>
      </c>
    </row>
    <row r="431" spans="1:7">
      <c r="A431" s="176" t="s">
        <v>57</v>
      </c>
      <c r="B431" s="9">
        <v>2021</v>
      </c>
      <c r="C431" s="182" t="s">
        <v>58</v>
      </c>
      <c r="D431" t="s">
        <v>12</v>
      </c>
      <c r="E431" t="s">
        <v>12</v>
      </c>
      <c r="F431">
        <v>79283</v>
      </c>
      <c r="G431">
        <v>30.047009</v>
      </c>
    </row>
    <row r="432" spans="1:7">
      <c r="A432" s="180" t="s">
        <v>59</v>
      </c>
      <c r="B432" s="6">
        <v>2012</v>
      </c>
      <c r="C432" s="180" t="s">
        <v>58</v>
      </c>
      <c r="D432" t="s">
        <v>12</v>
      </c>
      <c r="E432" s="211">
        <v>44.646655</v>
      </c>
      <c r="F432">
        <v>26827</v>
      </c>
      <c r="G432">
        <v>44.646656</v>
      </c>
    </row>
    <row r="433" spans="1:7">
      <c r="A433" s="180" t="s">
        <v>59</v>
      </c>
      <c r="B433" s="6">
        <v>2013</v>
      </c>
      <c r="C433" s="180" t="s">
        <v>58</v>
      </c>
      <c r="D433" t="s">
        <v>12</v>
      </c>
      <c r="E433" s="211">
        <v>41.131284</v>
      </c>
      <c r="F433">
        <v>26879</v>
      </c>
      <c r="G433">
        <v>41.131283</v>
      </c>
    </row>
    <row r="434" spans="1:7">
      <c r="A434" s="180" t="s">
        <v>59</v>
      </c>
      <c r="B434" s="6">
        <v>2014</v>
      </c>
      <c r="C434" s="180" t="s">
        <v>58</v>
      </c>
      <c r="D434" t="s">
        <v>12</v>
      </c>
      <c r="E434" s="211">
        <v>37.461754</v>
      </c>
      <c r="F434">
        <v>26931</v>
      </c>
      <c r="G434">
        <v>37.461754</v>
      </c>
    </row>
    <row r="435" spans="1:7">
      <c r="A435" s="180" t="s">
        <v>59</v>
      </c>
      <c r="B435" s="6">
        <v>2015</v>
      </c>
      <c r="C435" s="180" t="s">
        <v>58</v>
      </c>
      <c r="D435" s="225">
        <v>26983</v>
      </c>
      <c r="E435" s="211">
        <v>34.653345</v>
      </c>
      <c r="F435">
        <v>26983</v>
      </c>
      <c r="G435">
        <v>34.653343</v>
      </c>
    </row>
    <row r="436" spans="1:7">
      <c r="A436" s="180" t="s">
        <v>59</v>
      </c>
      <c r="B436" s="6">
        <v>2016</v>
      </c>
      <c r="C436" s="180" t="s">
        <v>58</v>
      </c>
      <c r="D436" s="225">
        <v>27035</v>
      </c>
      <c r="E436" s="211">
        <v>32.191139</v>
      </c>
      <c r="F436">
        <v>27035</v>
      </c>
      <c r="G436">
        <v>32.191139</v>
      </c>
    </row>
    <row r="437" spans="1:7">
      <c r="A437" s="180" t="s">
        <v>59</v>
      </c>
      <c r="B437" s="6">
        <v>2017</v>
      </c>
      <c r="C437" s="180" t="s">
        <v>58</v>
      </c>
      <c r="D437" s="225">
        <v>27001</v>
      </c>
      <c r="E437" s="211">
        <v>30.568626</v>
      </c>
      <c r="F437">
        <v>27001</v>
      </c>
      <c r="G437">
        <v>30.568626</v>
      </c>
    </row>
    <row r="438" spans="1:7">
      <c r="A438" s="180" t="s">
        <v>59</v>
      </c>
      <c r="B438" s="6">
        <v>2018</v>
      </c>
      <c r="C438" s="180" t="s">
        <v>58</v>
      </c>
      <c r="D438" s="225">
        <v>26968</v>
      </c>
      <c r="E438" s="211">
        <v>27.86953</v>
      </c>
      <c r="F438">
        <v>26968</v>
      </c>
      <c r="G438">
        <v>27.86953</v>
      </c>
    </row>
    <row r="439" spans="1:7">
      <c r="A439" s="180" t="s">
        <v>59</v>
      </c>
      <c r="B439" s="6">
        <v>2019</v>
      </c>
      <c r="C439" s="180" t="s">
        <v>58</v>
      </c>
      <c r="D439" s="225">
        <v>26965</v>
      </c>
      <c r="E439" t="s">
        <v>12</v>
      </c>
      <c r="F439">
        <v>26965</v>
      </c>
      <c r="G439">
        <v>25.170433</v>
      </c>
    </row>
    <row r="440" spans="1:7">
      <c r="A440" s="180" t="s">
        <v>59</v>
      </c>
      <c r="B440" s="6">
        <v>2020</v>
      </c>
      <c r="C440" s="180" t="s">
        <v>58</v>
      </c>
      <c r="D440" s="225">
        <v>26939</v>
      </c>
      <c r="E440" t="s">
        <v>12</v>
      </c>
      <c r="F440">
        <v>26939</v>
      </c>
      <c r="G440">
        <v>22.471336</v>
      </c>
    </row>
    <row r="441" spans="1:7">
      <c r="A441" s="176" t="s">
        <v>59</v>
      </c>
      <c r="B441" s="9">
        <v>2021</v>
      </c>
      <c r="C441" s="177" t="s">
        <v>58</v>
      </c>
      <c r="D441" t="s">
        <v>12</v>
      </c>
      <c r="E441" t="s">
        <v>12</v>
      </c>
      <c r="F441">
        <v>26913</v>
      </c>
      <c r="G441">
        <v>19.77224</v>
      </c>
    </row>
    <row r="442" spans="1:7">
      <c r="A442" s="186" t="s">
        <v>60</v>
      </c>
      <c r="B442" s="44">
        <v>2012</v>
      </c>
      <c r="C442" s="186" t="s">
        <v>58</v>
      </c>
      <c r="D442" s="228">
        <v>10715</v>
      </c>
      <c r="E442" s="211">
        <v>60.02654</v>
      </c>
      <c r="F442">
        <v>10715</v>
      </c>
      <c r="G442">
        <v>60.026539</v>
      </c>
    </row>
    <row r="443" spans="1:7">
      <c r="A443" s="186" t="s">
        <v>60</v>
      </c>
      <c r="B443" s="44">
        <v>2013</v>
      </c>
      <c r="C443" s="186" t="s">
        <v>58</v>
      </c>
      <c r="D443" s="228">
        <v>11839</v>
      </c>
      <c r="E443" s="211">
        <v>59.187441</v>
      </c>
      <c r="F443">
        <v>11839</v>
      </c>
      <c r="G443">
        <v>59.187443</v>
      </c>
    </row>
    <row r="444" spans="1:7">
      <c r="A444" s="186" t="s">
        <v>60</v>
      </c>
      <c r="B444" s="44">
        <v>2014</v>
      </c>
      <c r="C444" s="186" t="s">
        <v>58</v>
      </c>
      <c r="D444" s="228">
        <v>11506</v>
      </c>
      <c r="E444" s="211">
        <v>52.224644</v>
      </c>
      <c r="F444">
        <v>11506</v>
      </c>
      <c r="G444">
        <v>52.224644</v>
      </c>
    </row>
    <row r="445" spans="1:7">
      <c r="A445" s="186" t="s">
        <v>60</v>
      </c>
      <c r="B445" s="44">
        <v>2015</v>
      </c>
      <c r="C445" s="186" t="s">
        <v>58</v>
      </c>
      <c r="D445" s="228">
        <v>11621</v>
      </c>
      <c r="E445" s="211">
        <v>44.838626</v>
      </c>
      <c r="F445">
        <v>11621</v>
      </c>
      <c r="G445">
        <v>44.838627</v>
      </c>
    </row>
    <row r="446" spans="1:7">
      <c r="A446" s="186" t="s">
        <v>60</v>
      </c>
      <c r="B446" s="44">
        <v>2016</v>
      </c>
      <c r="C446" s="186" t="s">
        <v>58</v>
      </c>
      <c r="D446" s="228">
        <v>11619</v>
      </c>
      <c r="E446" s="211">
        <v>42.740521</v>
      </c>
      <c r="F446">
        <v>11619</v>
      </c>
      <c r="G446">
        <v>42.74052</v>
      </c>
    </row>
    <row r="447" spans="1:7">
      <c r="A447" s="186" t="s">
        <v>60</v>
      </c>
      <c r="B447" s="44">
        <v>2017</v>
      </c>
      <c r="C447" s="186" t="s">
        <v>58</v>
      </c>
      <c r="D447" s="228">
        <v>10601</v>
      </c>
      <c r="E447" s="211">
        <v>41.361374</v>
      </c>
      <c r="F447">
        <v>10601</v>
      </c>
      <c r="G447">
        <v>41.361374</v>
      </c>
    </row>
    <row r="448" spans="1:7">
      <c r="A448" s="186" t="s">
        <v>60</v>
      </c>
      <c r="B448" s="44">
        <v>2018</v>
      </c>
      <c r="C448" s="186" t="s">
        <v>58</v>
      </c>
      <c r="D448" s="228">
        <v>9632</v>
      </c>
      <c r="E448" s="211">
        <v>37.214929</v>
      </c>
      <c r="F448">
        <v>9632</v>
      </c>
      <c r="G448">
        <v>37.214928</v>
      </c>
    </row>
    <row r="449" spans="1:7">
      <c r="A449" s="186" t="s">
        <v>60</v>
      </c>
      <c r="B449" s="44">
        <v>2019</v>
      </c>
      <c r="C449" s="186" t="s">
        <v>58</v>
      </c>
      <c r="D449" s="228">
        <v>9374</v>
      </c>
      <c r="E449" t="s">
        <v>12</v>
      </c>
      <c r="F449">
        <v>9374</v>
      </c>
      <c r="G449">
        <v>33.068481</v>
      </c>
    </row>
    <row r="450" spans="1:7">
      <c r="A450" s="186" t="s">
        <v>60</v>
      </c>
      <c r="B450" s="44">
        <v>2020</v>
      </c>
      <c r="C450" s="186" t="s">
        <v>58</v>
      </c>
      <c r="D450" t="s">
        <v>12</v>
      </c>
      <c r="E450" t="s">
        <v>12</v>
      </c>
      <c r="F450">
        <v>9116</v>
      </c>
      <c r="G450">
        <v>28.922035</v>
      </c>
    </row>
    <row r="451" spans="1:7">
      <c r="A451" s="176" t="s">
        <v>60</v>
      </c>
      <c r="B451" s="9">
        <v>2021</v>
      </c>
      <c r="C451" s="177" t="s">
        <v>58</v>
      </c>
      <c r="D451" t="s">
        <v>12</v>
      </c>
      <c r="E451" t="s">
        <v>12</v>
      </c>
      <c r="F451">
        <v>8858</v>
      </c>
      <c r="G451">
        <v>24.775589</v>
      </c>
    </row>
    <row r="452" spans="1:7">
      <c r="A452" s="189" t="s">
        <v>61</v>
      </c>
      <c r="B452" s="48">
        <v>2012</v>
      </c>
      <c r="C452" s="189" t="s">
        <v>58</v>
      </c>
      <c r="D452" s="225">
        <v>71094</v>
      </c>
      <c r="E452" s="211">
        <v>81.453206</v>
      </c>
      <c r="F452">
        <v>71094</v>
      </c>
      <c r="G452">
        <v>81.453209</v>
      </c>
    </row>
    <row r="453" spans="1:7">
      <c r="A453" s="189" t="s">
        <v>61</v>
      </c>
      <c r="B453" s="48">
        <v>2013</v>
      </c>
      <c r="C453" s="189" t="s">
        <v>58</v>
      </c>
      <c r="D453" s="225">
        <v>74135</v>
      </c>
      <c r="E453" s="211">
        <v>77.801917</v>
      </c>
      <c r="F453">
        <v>74135</v>
      </c>
      <c r="G453">
        <v>77.801918</v>
      </c>
    </row>
    <row r="454" spans="1:7">
      <c r="A454" s="189" t="s">
        <v>61</v>
      </c>
      <c r="B454" s="48">
        <v>2014</v>
      </c>
      <c r="C454" s="189" t="s">
        <v>58</v>
      </c>
      <c r="D454" s="225">
        <v>82593</v>
      </c>
      <c r="E454" s="211">
        <v>69.521809</v>
      </c>
      <c r="F454">
        <v>82593</v>
      </c>
      <c r="G454">
        <v>69.521812</v>
      </c>
    </row>
    <row r="455" spans="1:7">
      <c r="A455" s="189" t="s">
        <v>61</v>
      </c>
      <c r="B455" s="48">
        <v>2015</v>
      </c>
      <c r="C455" s="189" t="s">
        <v>58</v>
      </c>
      <c r="D455" s="225">
        <v>87380</v>
      </c>
      <c r="E455" s="211">
        <v>57.602157</v>
      </c>
      <c r="F455">
        <v>87380</v>
      </c>
      <c r="G455">
        <v>57.602158</v>
      </c>
    </row>
    <row r="456" spans="1:7">
      <c r="A456" s="189" t="s">
        <v>61</v>
      </c>
      <c r="B456" s="48">
        <v>2016</v>
      </c>
      <c r="C456" s="189" t="s">
        <v>58</v>
      </c>
      <c r="D456" s="225">
        <v>92142</v>
      </c>
      <c r="E456" s="211">
        <v>62.355962</v>
      </c>
      <c r="F456">
        <v>92142</v>
      </c>
      <c r="G456">
        <v>62.355961</v>
      </c>
    </row>
    <row r="457" spans="1:7">
      <c r="A457" s="189" t="s">
        <v>61</v>
      </c>
      <c r="B457" s="48">
        <v>2017</v>
      </c>
      <c r="C457" s="189" t="s">
        <v>58</v>
      </c>
      <c r="D457" s="225">
        <v>86202</v>
      </c>
      <c r="E457" s="211">
        <v>61.816477</v>
      </c>
      <c r="F457">
        <v>86202</v>
      </c>
      <c r="G457">
        <v>61.816479</v>
      </c>
    </row>
    <row r="458" spans="1:7">
      <c r="A458" s="189" t="s">
        <v>61</v>
      </c>
      <c r="B458" s="48">
        <v>2018</v>
      </c>
      <c r="C458" s="189" t="s">
        <v>58</v>
      </c>
      <c r="D458" s="225">
        <v>83273</v>
      </c>
      <c r="E458" s="211">
        <v>54.65003</v>
      </c>
      <c r="F458">
        <v>83273</v>
      </c>
      <c r="G458">
        <v>54.650028</v>
      </c>
    </row>
    <row r="459" spans="1:7">
      <c r="A459" s="189" t="s">
        <v>61</v>
      </c>
      <c r="B459" s="48">
        <v>2019</v>
      </c>
      <c r="C459" s="189" t="s">
        <v>58</v>
      </c>
      <c r="D459" s="225">
        <v>80019</v>
      </c>
      <c r="E459" t="s">
        <v>12</v>
      </c>
      <c r="F459">
        <v>80019</v>
      </c>
      <c r="G459">
        <v>47.483578</v>
      </c>
    </row>
    <row r="460" spans="1:7">
      <c r="A460" s="189" t="s">
        <v>61</v>
      </c>
      <c r="B460" s="48">
        <v>2020</v>
      </c>
      <c r="C460" s="189" t="s">
        <v>58</v>
      </c>
      <c r="D460" s="225">
        <v>77814</v>
      </c>
      <c r="E460" t="s">
        <v>12</v>
      </c>
      <c r="F460">
        <v>77814</v>
      </c>
      <c r="G460">
        <v>40.317127</v>
      </c>
    </row>
    <row r="461" spans="1:7">
      <c r="A461" s="176" t="s">
        <v>61</v>
      </c>
      <c r="B461" s="9">
        <v>2021</v>
      </c>
      <c r="C461" s="177" t="s">
        <v>58</v>
      </c>
      <c r="D461" t="s">
        <v>12</v>
      </c>
      <c r="E461" t="s">
        <v>12</v>
      </c>
      <c r="F461">
        <v>75609</v>
      </c>
      <c r="G461">
        <v>33.150677</v>
      </c>
    </row>
    <row r="462" spans="1:7">
      <c r="A462" s="178" t="s">
        <v>62</v>
      </c>
      <c r="B462" s="28">
        <v>2012</v>
      </c>
      <c r="C462" s="178" t="s">
        <v>58</v>
      </c>
      <c r="D462" s="228">
        <v>26725</v>
      </c>
      <c r="E462" s="211">
        <v>65.839003</v>
      </c>
      <c r="F462">
        <v>26725</v>
      </c>
      <c r="G462">
        <v>65.839005</v>
      </c>
    </row>
    <row r="463" spans="1:7">
      <c r="A463" s="178" t="s">
        <v>62</v>
      </c>
      <c r="B463" s="28">
        <v>2013</v>
      </c>
      <c r="C463" s="178" t="s">
        <v>58</v>
      </c>
      <c r="D463" s="228">
        <v>25148</v>
      </c>
      <c r="E463" s="211">
        <v>65.364478</v>
      </c>
      <c r="F463">
        <v>25148</v>
      </c>
      <c r="G463">
        <v>65.364479</v>
      </c>
    </row>
    <row r="464" spans="1:7">
      <c r="A464" s="178" t="s">
        <v>62</v>
      </c>
      <c r="B464" s="28">
        <v>2014</v>
      </c>
      <c r="C464" s="178" t="s">
        <v>58</v>
      </c>
      <c r="D464" s="228">
        <v>24909</v>
      </c>
      <c r="E464" s="211">
        <v>57.51962</v>
      </c>
      <c r="F464">
        <v>24909</v>
      </c>
      <c r="G464">
        <v>57.519619</v>
      </c>
    </row>
    <row r="465" spans="1:7">
      <c r="A465" s="178" t="s">
        <v>62</v>
      </c>
      <c r="B465" s="28">
        <v>2015</v>
      </c>
      <c r="C465" s="178" t="s">
        <v>58</v>
      </c>
      <c r="D465" s="228">
        <v>24797</v>
      </c>
      <c r="E465" s="211">
        <v>51.070174</v>
      </c>
      <c r="F465">
        <v>24797</v>
      </c>
      <c r="G465">
        <v>51.070175</v>
      </c>
    </row>
    <row r="466" spans="1:7">
      <c r="A466" s="178" t="s">
        <v>62</v>
      </c>
      <c r="B466" s="28">
        <v>2016</v>
      </c>
      <c r="C466" s="178" t="s">
        <v>58</v>
      </c>
      <c r="D466" s="228">
        <v>24764</v>
      </c>
      <c r="E466" s="211">
        <v>47.492642</v>
      </c>
      <c r="F466">
        <v>24764</v>
      </c>
      <c r="G466">
        <v>47.492641</v>
      </c>
    </row>
    <row r="467" spans="1:7">
      <c r="A467" s="178" t="s">
        <v>62</v>
      </c>
      <c r="B467" s="28">
        <v>2017</v>
      </c>
      <c r="C467" s="178" t="s">
        <v>58</v>
      </c>
      <c r="D467" s="228">
        <v>24695</v>
      </c>
      <c r="E467" s="211">
        <v>45.231646</v>
      </c>
      <c r="F467">
        <v>24695</v>
      </c>
      <c r="G467">
        <v>45.231647</v>
      </c>
    </row>
    <row r="468" spans="1:7">
      <c r="A468" s="178" t="s">
        <v>62</v>
      </c>
      <c r="B468" s="28">
        <v>2018</v>
      </c>
      <c r="C468" s="178" t="s">
        <v>58</v>
      </c>
      <c r="D468" s="228">
        <v>24663</v>
      </c>
      <c r="E468" s="211">
        <v>40.778244</v>
      </c>
      <c r="F468">
        <v>24663</v>
      </c>
      <c r="G468">
        <v>40.778244</v>
      </c>
    </row>
    <row r="469" spans="1:7">
      <c r="A469" s="178" t="s">
        <v>62</v>
      </c>
      <c r="B469" s="28">
        <v>2019</v>
      </c>
      <c r="C469" s="178" t="s">
        <v>58</v>
      </c>
      <c r="D469" s="228">
        <v>24551</v>
      </c>
      <c r="E469" t="s">
        <v>12</v>
      </c>
      <c r="F469">
        <v>24551</v>
      </c>
      <c r="G469">
        <v>36.324841</v>
      </c>
    </row>
    <row r="470" spans="1:7">
      <c r="A470" s="178" t="s">
        <v>62</v>
      </c>
      <c r="B470" s="28">
        <v>2020</v>
      </c>
      <c r="C470" s="178" t="s">
        <v>58</v>
      </c>
      <c r="D470" s="228">
        <v>24464</v>
      </c>
      <c r="E470" t="s">
        <v>12</v>
      </c>
      <c r="F470">
        <v>24464</v>
      </c>
      <c r="G470">
        <v>31.871437</v>
      </c>
    </row>
    <row r="471" spans="1:7">
      <c r="A471" s="176" t="s">
        <v>62</v>
      </c>
      <c r="B471" s="9">
        <v>2021</v>
      </c>
      <c r="C471" s="177" t="s">
        <v>58</v>
      </c>
      <c r="D471" t="s">
        <v>12</v>
      </c>
      <c r="E471" t="s">
        <v>12</v>
      </c>
      <c r="F471">
        <v>24377</v>
      </c>
      <c r="G471">
        <v>27.418034</v>
      </c>
    </row>
    <row r="472" spans="1:7">
      <c r="A472" s="169" t="s">
        <v>63</v>
      </c>
      <c r="B472" s="21">
        <v>2012</v>
      </c>
      <c r="C472" s="169" t="s">
        <v>58</v>
      </c>
      <c r="D472" s="217">
        <v>31851</v>
      </c>
      <c r="E472" s="211">
        <v>62.768161</v>
      </c>
      <c r="F472">
        <v>31851</v>
      </c>
      <c r="G472">
        <v>62.768162</v>
      </c>
    </row>
    <row r="473" spans="1:7">
      <c r="A473" s="169" t="s">
        <v>63</v>
      </c>
      <c r="B473" s="21">
        <v>2013</v>
      </c>
      <c r="C473" s="169" t="s">
        <v>58</v>
      </c>
      <c r="D473" s="217">
        <v>33001</v>
      </c>
      <c r="E473" s="211">
        <v>64.078475</v>
      </c>
      <c r="F473">
        <v>33001</v>
      </c>
      <c r="G473">
        <v>64.078476</v>
      </c>
    </row>
    <row r="474" spans="1:7">
      <c r="A474" s="169" t="s">
        <v>63</v>
      </c>
      <c r="B474" s="21">
        <v>2014</v>
      </c>
      <c r="C474" s="169" t="s">
        <v>58</v>
      </c>
      <c r="D474" s="217">
        <v>33529</v>
      </c>
      <c r="E474" s="211">
        <v>54.744664</v>
      </c>
      <c r="F474">
        <v>33529</v>
      </c>
      <c r="G474">
        <v>54.744663</v>
      </c>
    </row>
    <row r="475" spans="1:7">
      <c r="A475" s="169" t="s">
        <v>63</v>
      </c>
      <c r="B475" s="21">
        <v>2015</v>
      </c>
      <c r="C475" s="169" t="s">
        <v>58</v>
      </c>
      <c r="D475" s="217">
        <v>35445</v>
      </c>
      <c r="E475" s="211">
        <v>48.889058</v>
      </c>
      <c r="F475">
        <v>35445</v>
      </c>
      <c r="G475">
        <v>48.889057</v>
      </c>
    </row>
    <row r="476" spans="1:7">
      <c r="A476" s="169" t="s">
        <v>63</v>
      </c>
      <c r="B476" s="21">
        <v>2016</v>
      </c>
      <c r="C476" s="169" t="s">
        <v>58</v>
      </c>
      <c r="D476" s="217">
        <v>35307</v>
      </c>
      <c r="E476" s="211">
        <v>45.655516</v>
      </c>
      <c r="F476">
        <v>35307</v>
      </c>
      <c r="G476">
        <v>45.655518</v>
      </c>
    </row>
    <row r="477" spans="1:7">
      <c r="A477" s="169" t="s">
        <v>63</v>
      </c>
      <c r="B477" s="21">
        <v>2017</v>
      </c>
      <c r="C477" s="169" t="s">
        <v>58</v>
      </c>
      <c r="D477" s="217">
        <v>35731</v>
      </c>
      <c r="E477" s="211">
        <v>43.04296</v>
      </c>
      <c r="F477">
        <v>35731</v>
      </c>
      <c r="G477">
        <v>43.042961</v>
      </c>
    </row>
    <row r="478" spans="1:7">
      <c r="A478" s="169" t="s">
        <v>63</v>
      </c>
      <c r="B478" s="21">
        <v>2018</v>
      </c>
      <c r="C478" s="169" t="s">
        <v>58</v>
      </c>
      <c r="D478" s="217">
        <v>24863</v>
      </c>
      <c r="E478" s="211">
        <v>39.865022</v>
      </c>
      <c r="F478">
        <v>24863</v>
      </c>
      <c r="G478">
        <v>39.865021</v>
      </c>
    </row>
    <row r="479" spans="1:7">
      <c r="A479" s="169" t="s">
        <v>63</v>
      </c>
      <c r="B479" s="21">
        <v>2019</v>
      </c>
      <c r="C479" s="169" t="s">
        <v>58</v>
      </c>
      <c r="D479" s="217">
        <v>23749</v>
      </c>
      <c r="E479" t="s">
        <v>12</v>
      </c>
      <c r="F479">
        <v>23749</v>
      </c>
      <c r="G479">
        <v>36.68708</v>
      </c>
    </row>
    <row r="480" spans="1:7">
      <c r="A480" s="169" t="s">
        <v>63</v>
      </c>
      <c r="B480" s="21">
        <v>2020</v>
      </c>
      <c r="C480" s="169" t="s">
        <v>58</v>
      </c>
      <c r="D480" s="217">
        <v>23705</v>
      </c>
      <c r="E480" t="s">
        <v>12</v>
      </c>
      <c r="F480">
        <v>23705</v>
      </c>
      <c r="G480">
        <v>33.50914</v>
      </c>
    </row>
    <row r="481" spans="1:7">
      <c r="A481" s="176" t="s">
        <v>63</v>
      </c>
      <c r="B481" s="9">
        <v>2021</v>
      </c>
      <c r="C481" s="177" t="s">
        <v>58</v>
      </c>
      <c r="D481" t="s">
        <v>12</v>
      </c>
      <c r="E481" t="s">
        <v>12</v>
      </c>
      <c r="F481">
        <v>23661</v>
      </c>
      <c r="G481">
        <v>30.3312</v>
      </c>
    </row>
    <row r="482" spans="1:7">
      <c r="A482" s="179" t="s">
        <v>64</v>
      </c>
      <c r="B482" s="53">
        <v>2012</v>
      </c>
      <c r="C482" s="179" t="s">
        <v>58</v>
      </c>
      <c r="D482" s="228">
        <v>62180</v>
      </c>
      <c r="E482" s="211">
        <v>73.834615</v>
      </c>
      <c r="F482">
        <v>62180</v>
      </c>
      <c r="G482">
        <v>73.834618</v>
      </c>
    </row>
    <row r="483" spans="1:7">
      <c r="A483" s="179" t="s">
        <v>64</v>
      </c>
      <c r="B483" s="53">
        <v>2013</v>
      </c>
      <c r="C483" s="179" t="s">
        <v>58</v>
      </c>
      <c r="D483" s="228">
        <v>62545</v>
      </c>
      <c r="E483" s="211">
        <v>71.732244</v>
      </c>
      <c r="F483">
        <v>62545</v>
      </c>
      <c r="G483">
        <v>71.732246</v>
      </c>
    </row>
    <row r="484" spans="1:7">
      <c r="A484" s="179" t="s">
        <v>64</v>
      </c>
      <c r="B484" s="53">
        <v>2014</v>
      </c>
      <c r="C484" s="179" t="s">
        <v>58</v>
      </c>
      <c r="D484" s="228">
        <v>67727</v>
      </c>
      <c r="E484" s="211">
        <v>64.952692</v>
      </c>
      <c r="F484">
        <v>67727</v>
      </c>
      <c r="G484">
        <v>64.95269</v>
      </c>
    </row>
    <row r="485" spans="1:7">
      <c r="A485" s="179" t="s">
        <v>64</v>
      </c>
      <c r="B485" s="53">
        <v>2015</v>
      </c>
      <c r="C485" s="179" t="s">
        <v>58</v>
      </c>
      <c r="D485" s="228">
        <v>66763</v>
      </c>
      <c r="E485" s="211">
        <v>55.193205</v>
      </c>
      <c r="F485">
        <v>66763</v>
      </c>
      <c r="G485">
        <v>55.193207</v>
      </c>
    </row>
    <row r="486" spans="1:7">
      <c r="A486" s="179" t="s">
        <v>64</v>
      </c>
      <c r="B486" s="53">
        <v>2016</v>
      </c>
      <c r="C486" s="179" t="s">
        <v>58</v>
      </c>
      <c r="D486" s="228">
        <v>66327</v>
      </c>
      <c r="E486" s="211">
        <v>56.703269</v>
      </c>
      <c r="F486">
        <v>66327</v>
      </c>
      <c r="G486">
        <v>56.70327</v>
      </c>
    </row>
    <row r="487" spans="1:7">
      <c r="A487" s="179" t="s">
        <v>64</v>
      </c>
      <c r="B487" s="53">
        <v>2017</v>
      </c>
      <c r="C487" s="179" t="s">
        <v>58</v>
      </c>
      <c r="D487" s="228">
        <v>65320</v>
      </c>
      <c r="E487" s="211">
        <v>55.01859</v>
      </c>
      <c r="F487">
        <v>65320</v>
      </c>
      <c r="G487">
        <v>55.018589</v>
      </c>
    </row>
    <row r="488" spans="1:7">
      <c r="A488" s="179" t="s">
        <v>64</v>
      </c>
      <c r="B488" s="53">
        <v>2018</v>
      </c>
      <c r="C488" s="179" t="s">
        <v>58</v>
      </c>
      <c r="D488" s="228">
        <v>65484</v>
      </c>
      <c r="E488" s="211">
        <v>50.713654</v>
      </c>
      <c r="F488">
        <v>65484</v>
      </c>
      <c r="G488">
        <v>50.713654</v>
      </c>
    </row>
    <row r="489" spans="1:7">
      <c r="A489" s="179" t="s">
        <v>64</v>
      </c>
      <c r="B489" s="53">
        <v>2019</v>
      </c>
      <c r="C489" s="179" t="s">
        <v>58</v>
      </c>
      <c r="D489" s="228">
        <v>60259</v>
      </c>
      <c r="E489" t="s">
        <v>12</v>
      </c>
      <c r="F489">
        <v>60259</v>
      </c>
      <c r="G489">
        <v>46.408718</v>
      </c>
    </row>
    <row r="490" spans="1:7">
      <c r="A490" s="179" t="s">
        <v>64</v>
      </c>
      <c r="B490" s="53">
        <v>2020</v>
      </c>
      <c r="C490" s="179" t="s">
        <v>58</v>
      </c>
      <c r="D490" s="228">
        <v>59838</v>
      </c>
      <c r="E490" t="s">
        <v>12</v>
      </c>
      <c r="F490">
        <v>59838</v>
      </c>
      <c r="G490">
        <v>42.103783</v>
      </c>
    </row>
    <row r="491" spans="1:7">
      <c r="A491" s="176" t="s">
        <v>64</v>
      </c>
      <c r="B491" s="9">
        <v>2021</v>
      </c>
      <c r="C491" s="177" t="s">
        <v>58</v>
      </c>
      <c r="D491" t="s">
        <v>12</v>
      </c>
      <c r="E491" t="s">
        <v>12</v>
      </c>
      <c r="F491">
        <v>59417</v>
      </c>
      <c r="G491">
        <v>37.798847</v>
      </c>
    </row>
    <row r="492" spans="1:7">
      <c r="A492" s="180" t="s">
        <v>65</v>
      </c>
      <c r="B492" s="6">
        <v>2012</v>
      </c>
      <c r="C492" s="180" t="s">
        <v>58</v>
      </c>
      <c r="D492" s="225">
        <v>47824</v>
      </c>
      <c r="E492" s="211">
        <v>54.924486</v>
      </c>
      <c r="F492">
        <v>47824</v>
      </c>
      <c r="G492">
        <v>54.924484</v>
      </c>
    </row>
    <row r="493" spans="1:7">
      <c r="A493" s="180" t="s">
        <v>65</v>
      </c>
      <c r="B493" s="6">
        <v>2013</v>
      </c>
      <c r="C493" s="180" t="s">
        <v>58</v>
      </c>
      <c r="D493" s="225">
        <v>51325</v>
      </c>
      <c r="E493" s="211">
        <v>59.19537</v>
      </c>
      <c r="F493">
        <v>51325</v>
      </c>
      <c r="G493">
        <v>59.19537</v>
      </c>
    </row>
    <row r="494" spans="1:7">
      <c r="A494" s="180" t="s">
        <v>65</v>
      </c>
      <c r="B494" s="6">
        <v>2014</v>
      </c>
      <c r="C494" s="180" t="s">
        <v>58</v>
      </c>
      <c r="D494" s="225">
        <v>53742</v>
      </c>
      <c r="E494" s="211">
        <v>49.129938</v>
      </c>
      <c r="F494">
        <v>53742</v>
      </c>
      <c r="G494">
        <v>49.129936</v>
      </c>
    </row>
    <row r="495" spans="1:7">
      <c r="A495" s="180" t="s">
        <v>65</v>
      </c>
      <c r="B495" s="6">
        <v>2015</v>
      </c>
      <c r="C495" s="180" t="s">
        <v>58</v>
      </c>
      <c r="D495" s="225">
        <v>58166</v>
      </c>
      <c r="E495" s="211">
        <v>44.735802</v>
      </c>
      <c r="F495">
        <v>58166</v>
      </c>
      <c r="G495">
        <v>44.735802</v>
      </c>
    </row>
    <row r="496" spans="1:7">
      <c r="A496" s="180" t="s">
        <v>65</v>
      </c>
      <c r="B496" s="6">
        <v>2016</v>
      </c>
      <c r="C496" s="180" t="s">
        <v>58</v>
      </c>
      <c r="D496" s="225">
        <v>61610</v>
      </c>
      <c r="E496" s="211">
        <v>42.055247</v>
      </c>
      <c r="F496">
        <v>61610</v>
      </c>
      <c r="G496">
        <v>42.055248</v>
      </c>
    </row>
    <row r="497" spans="1:7">
      <c r="A497" s="180" t="s">
        <v>65</v>
      </c>
      <c r="B497" s="6">
        <v>2017</v>
      </c>
      <c r="C497" s="180" t="s">
        <v>58</v>
      </c>
      <c r="D497" s="225">
        <v>64105</v>
      </c>
      <c r="E497" s="211">
        <v>39.423868</v>
      </c>
      <c r="F497">
        <v>64105</v>
      </c>
      <c r="G497">
        <v>39.423866</v>
      </c>
    </row>
    <row r="498" spans="1:7">
      <c r="A498" s="180" t="s">
        <v>65</v>
      </c>
      <c r="B498" s="6">
        <v>2018</v>
      </c>
      <c r="C498" s="180" t="s">
        <v>58</v>
      </c>
      <c r="D498" s="225">
        <v>68699</v>
      </c>
      <c r="E498" s="211">
        <v>35.717284</v>
      </c>
      <c r="F498">
        <v>68699</v>
      </c>
      <c r="G498">
        <v>35.717285</v>
      </c>
    </row>
    <row r="499" spans="1:7">
      <c r="A499" s="180" t="s">
        <v>65</v>
      </c>
      <c r="B499" s="6">
        <v>2019</v>
      </c>
      <c r="C499" s="180" t="s">
        <v>58</v>
      </c>
      <c r="D499" s="225">
        <v>70849</v>
      </c>
      <c r="E499" t="s">
        <v>12</v>
      </c>
      <c r="F499">
        <v>70849</v>
      </c>
      <c r="G499">
        <v>32.010704</v>
      </c>
    </row>
    <row r="500" spans="1:7">
      <c r="A500" s="180" t="s">
        <v>65</v>
      </c>
      <c r="B500" s="6">
        <v>2020</v>
      </c>
      <c r="C500" s="180" t="s">
        <v>58</v>
      </c>
      <c r="D500" s="225">
        <v>69779</v>
      </c>
      <c r="E500" t="s">
        <v>12</v>
      </c>
      <c r="F500">
        <v>69779</v>
      </c>
      <c r="G500">
        <v>28.304123</v>
      </c>
    </row>
    <row r="501" spans="1:7">
      <c r="A501" s="176" t="s">
        <v>65</v>
      </c>
      <c r="B501" s="9">
        <v>2021</v>
      </c>
      <c r="C501" s="177" t="s">
        <v>58</v>
      </c>
      <c r="D501" t="s">
        <v>12</v>
      </c>
      <c r="E501" t="s">
        <v>12</v>
      </c>
      <c r="F501">
        <v>68709</v>
      </c>
      <c r="G501">
        <v>24.597542</v>
      </c>
    </row>
    <row r="502" spans="1:7">
      <c r="A502" s="183" t="s">
        <v>66</v>
      </c>
      <c r="B502" s="46">
        <v>2012</v>
      </c>
      <c r="C502" s="183" t="s">
        <v>58</v>
      </c>
      <c r="D502" s="229">
        <v>224494</v>
      </c>
      <c r="E502" s="211">
        <v>69.105964</v>
      </c>
      <c r="F502">
        <v>224494</v>
      </c>
      <c r="G502">
        <v>69.105965</v>
      </c>
    </row>
    <row r="503" spans="1:7">
      <c r="A503" s="183" t="s">
        <v>66</v>
      </c>
      <c r="B503" s="46">
        <v>2013</v>
      </c>
      <c r="C503" s="183" t="s">
        <v>58</v>
      </c>
      <c r="D503" s="229">
        <v>234753</v>
      </c>
      <c r="E503" s="211">
        <v>69.91683</v>
      </c>
      <c r="F503">
        <v>234753</v>
      </c>
      <c r="G503">
        <v>69.916832</v>
      </c>
    </row>
    <row r="504" spans="1:7">
      <c r="A504" s="183" t="s">
        <v>66</v>
      </c>
      <c r="B504" s="46">
        <v>2014</v>
      </c>
      <c r="C504" s="183" t="s">
        <v>58</v>
      </c>
      <c r="D504" s="229">
        <v>264735</v>
      </c>
      <c r="E504" s="211">
        <v>63.494199</v>
      </c>
      <c r="F504">
        <v>264735</v>
      </c>
      <c r="G504">
        <v>63.494198</v>
      </c>
    </row>
    <row r="505" spans="1:7">
      <c r="A505" s="183" t="s">
        <v>66</v>
      </c>
      <c r="B505" s="46">
        <v>2015</v>
      </c>
      <c r="C505" s="183" t="s">
        <v>58</v>
      </c>
      <c r="D505" s="229">
        <v>282832</v>
      </c>
      <c r="E505" s="211">
        <v>53.926879</v>
      </c>
      <c r="F505">
        <v>282832</v>
      </c>
      <c r="G505">
        <v>53.92688</v>
      </c>
    </row>
    <row r="506" spans="1:7">
      <c r="A506" s="183" t="s">
        <v>66</v>
      </c>
      <c r="B506" s="46">
        <v>2016</v>
      </c>
      <c r="C506" s="183" t="s">
        <v>58</v>
      </c>
      <c r="D506" s="229">
        <v>300944</v>
      </c>
      <c r="E506" s="211">
        <v>56.449346</v>
      </c>
      <c r="F506">
        <v>300944</v>
      </c>
      <c r="G506">
        <v>56.449345</v>
      </c>
    </row>
    <row r="507" spans="1:7">
      <c r="A507" s="183" t="s">
        <v>66</v>
      </c>
      <c r="B507" s="46">
        <v>2017</v>
      </c>
      <c r="C507" s="183" t="s">
        <v>58</v>
      </c>
      <c r="D507" s="229">
        <v>301907</v>
      </c>
      <c r="E507" s="211">
        <v>53.993546</v>
      </c>
      <c r="F507">
        <v>301907</v>
      </c>
      <c r="G507">
        <v>53.993546</v>
      </c>
    </row>
    <row r="508" spans="1:7">
      <c r="A508" s="183" t="s">
        <v>66</v>
      </c>
      <c r="B508" s="46">
        <v>2018</v>
      </c>
      <c r="C508" s="183" t="s">
        <v>58</v>
      </c>
      <c r="D508" s="229">
        <v>302084</v>
      </c>
      <c r="E508" s="211">
        <v>48.175817</v>
      </c>
      <c r="F508">
        <v>302084</v>
      </c>
      <c r="G508">
        <v>48.175816</v>
      </c>
    </row>
    <row r="509" spans="1:7">
      <c r="A509" s="183" t="s">
        <v>66</v>
      </c>
      <c r="B509" s="46">
        <v>2019</v>
      </c>
      <c r="C509" s="183" t="s">
        <v>58</v>
      </c>
      <c r="D509" s="229">
        <v>57454</v>
      </c>
      <c r="E509" t="s">
        <v>12</v>
      </c>
      <c r="F509">
        <v>57454</v>
      </c>
      <c r="G509">
        <v>42.358086</v>
      </c>
    </row>
    <row r="510" spans="1:7">
      <c r="A510" s="183" t="s">
        <v>66</v>
      </c>
      <c r="B510" s="46">
        <v>2020</v>
      </c>
      <c r="C510" s="183" t="s">
        <v>58</v>
      </c>
      <c r="D510" s="229">
        <v>57440</v>
      </c>
      <c r="E510" t="s">
        <v>12</v>
      </c>
      <c r="F510">
        <v>57440</v>
      </c>
      <c r="G510">
        <v>36.540356</v>
      </c>
    </row>
    <row r="511" spans="1:7">
      <c r="A511" s="176" t="s">
        <v>66</v>
      </c>
      <c r="B511" s="9">
        <v>2021</v>
      </c>
      <c r="C511" s="177" t="s">
        <v>58</v>
      </c>
      <c r="D511" t="s">
        <v>12</v>
      </c>
      <c r="E511" t="s">
        <v>12</v>
      </c>
      <c r="F511">
        <v>57426</v>
      </c>
      <c r="G511">
        <v>30.722626</v>
      </c>
    </row>
    <row r="512" spans="1:7">
      <c r="A512" s="186" t="s">
        <v>67</v>
      </c>
      <c r="B512" s="44">
        <v>2012</v>
      </c>
      <c r="C512" s="186" t="s">
        <v>58</v>
      </c>
      <c r="D512" s="228">
        <v>17474</v>
      </c>
      <c r="E512" s="211">
        <v>55.369512</v>
      </c>
      <c r="F512">
        <v>17474</v>
      </c>
      <c r="G512">
        <v>55.369511</v>
      </c>
    </row>
    <row r="513" spans="1:7">
      <c r="A513" s="186" t="s">
        <v>67</v>
      </c>
      <c r="B513" s="44">
        <v>2013</v>
      </c>
      <c r="C513" s="186" t="s">
        <v>58</v>
      </c>
      <c r="D513" s="228">
        <v>17547</v>
      </c>
      <c r="E513" s="211">
        <v>54.883119</v>
      </c>
      <c r="F513">
        <v>17547</v>
      </c>
      <c r="G513">
        <v>54.883118</v>
      </c>
    </row>
    <row r="514" spans="1:7">
      <c r="A514" s="186" t="s">
        <v>67</v>
      </c>
      <c r="B514" s="44">
        <v>2014</v>
      </c>
      <c r="C514" s="186" t="s">
        <v>58</v>
      </c>
      <c r="D514" s="228">
        <v>17612</v>
      </c>
      <c r="E514" s="211">
        <v>49.500834</v>
      </c>
      <c r="F514">
        <v>17612</v>
      </c>
      <c r="G514">
        <v>49.500835</v>
      </c>
    </row>
    <row r="515" spans="1:7">
      <c r="A515" s="186" t="s">
        <v>67</v>
      </c>
      <c r="B515" s="44">
        <v>2015</v>
      </c>
      <c r="C515" s="186" t="s">
        <v>58</v>
      </c>
      <c r="D515" s="228">
        <v>17642</v>
      </c>
      <c r="E515" s="211">
        <v>46.096855</v>
      </c>
      <c r="F515">
        <v>17642</v>
      </c>
      <c r="G515">
        <v>46.096855</v>
      </c>
    </row>
    <row r="516" spans="1:7">
      <c r="A516" s="186" t="s">
        <v>67</v>
      </c>
      <c r="B516" s="44">
        <v>2016</v>
      </c>
      <c r="C516" s="186" t="s">
        <v>58</v>
      </c>
      <c r="D516" s="228">
        <v>18124</v>
      </c>
      <c r="E516" s="211">
        <v>40.732542</v>
      </c>
      <c r="F516">
        <v>18124</v>
      </c>
      <c r="G516">
        <v>40.73254</v>
      </c>
    </row>
    <row r="517" spans="1:7">
      <c r="A517" s="186" t="s">
        <v>67</v>
      </c>
      <c r="B517" s="44">
        <v>2017</v>
      </c>
      <c r="C517" s="186" t="s">
        <v>58</v>
      </c>
      <c r="D517" s="228">
        <v>18068</v>
      </c>
      <c r="E517" s="211">
        <v>40.172786</v>
      </c>
      <c r="F517">
        <v>18068</v>
      </c>
      <c r="G517">
        <v>40.172787</v>
      </c>
    </row>
    <row r="518" spans="1:7">
      <c r="A518" s="186" t="s">
        <v>67</v>
      </c>
      <c r="B518" s="44">
        <v>2018</v>
      </c>
      <c r="C518" s="186" t="s">
        <v>58</v>
      </c>
      <c r="D518" s="228">
        <v>18488</v>
      </c>
      <c r="E518" s="211">
        <v>37.836778</v>
      </c>
      <c r="F518">
        <v>18488</v>
      </c>
      <c r="G518">
        <v>37.836777</v>
      </c>
    </row>
    <row r="519" spans="1:7">
      <c r="A519" s="186" t="s">
        <v>67</v>
      </c>
      <c r="B519" s="44">
        <v>2019</v>
      </c>
      <c r="C519" s="186" t="s">
        <v>58</v>
      </c>
      <c r="D519" s="228">
        <v>18010</v>
      </c>
      <c r="E519" t="s">
        <v>12</v>
      </c>
      <c r="F519">
        <v>18010</v>
      </c>
      <c r="G519">
        <v>35.500767</v>
      </c>
    </row>
    <row r="520" spans="1:7">
      <c r="A520" s="186" t="s">
        <v>67</v>
      </c>
      <c r="B520" s="44">
        <v>2020</v>
      </c>
      <c r="C520" s="186" t="s">
        <v>58</v>
      </c>
      <c r="D520" s="228">
        <v>18014</v>
      </c>
      <c r="E520" t="s">
        <v>12</v>
      </c>
      <c r="F520">
        <v>18014</v>
      </c>
      <c r="G520">
        <v>33.164757</v>
      </c>
    </row>
    <row r="521" spans="1:7">
      <c r="A521" s="176" t="s">
        <v>67</v>
      </c>
      <c r="B521" s="9">
        <v>2021</v>
      </c>
      <c r="C521" s="177" t="s">
        <v>58</v>
      </c>
      <c r="D521" t="s">
        <v>12</v>
      </c>
      <c r="E521" t="s">
        <v>12</v>
      </c>
      <c r="F521">
        <v>18018</v>
      </c>
      <c r="G521">
        <v>30.828747</v>
      </c>
    </row>
    <row r="522" spans="1:7">
      <c r="A522" s="178" t="s">
        <v>68</v>
      </c>
      <c r="B522" s="28">
        <v>2012</v>
      </c>
      <c r="C522" s="178" t="s">
        <v>58</v>
      </c>
      <c r="D522" s="229">
        <v>5380</v>
      </c>
      <c r="E522" s="211">
        <v>57.673952</v>
      </c>
      <c r="F522">
        <v>5380</v>
      </c>
      <c r="G522">
        <v>57.67395</v>
      </c>
    </row>
    <row r="523" spans="1:7">
      <c r="A523" s="178" t="s">
        <v>68</v>
      </c>
      <c r="B523" s="28">
        <v>2013</v>
      </c>
      <c r="C523" s="178" t="s">
        <v>58</v>
      </c>
      <c r="D523" s="229">
        <v>5376</v>
      </c>
      <c r="E523" s="211">
        <v>54.474102</v>
      </c>
      <c r="F523">
        <v>5376</v>
      </c>
      <c r="G523">
        <v>54.474102</v>
      </c>
    </row>
    <row r="524" spans="1:7">
      <c r="A524" s="178" t="s">
        <v>68</v>
      </c>
      <c r="B524" s="28">
        <v>2014</v>
      </c>
      <c r="C524" s="178" t="s">
        <v>58</v>
      </c>
      <c r="D524" s="229">
        <v>7588</v>
      </c>
      <c r="E524" s="211">
        <v>49.632036</v>
      </c>
      <c r="F524">
        <v>7588</v>
      </c>
      <c r="G524">
        <v>49.632034</v>
      </c>
    </row>
    <row r="525" spans="1:7">
      <c r="A525" s="178" t="s">
        <v>68</v>
      </c>
      <c r="B525" s="28">
        <v>2015</v>
      </c>
      <c r="C525" s="178" t="s">
        <v>58</v>
      </c>
      <c r="D525" s="229">
        <v>7668</v>
      </c>
      <c r="E525" s="211">
        <v>43.147605</v>
      </c>
      <c r="F525">
        <v>7668</v>
      </c>
      <c r="G525">
        <v>43.147606</v>
      </c>
    </row>
    <row r="526" spans="1:7">
      <c r="A526" s="178" t="s">
        <v>68</v>
      </c>
      <c r="B526" s="28">
        <v>2016</v>
      </c>
      <c r="C526" s="178" t="s">
        <v>58</v>
      </c>
      <c r="D526" s="229">
        <v>7698</v>
      </c>
      <c r="E526" s="211">
        <v>44.103144</v>
      </c>
      <c r="F526">
        <v>7698</v>
      </c>
      <c r="G526">
        <v>44.103146</v>
      </c>
    </row>
    <row r="527" spans="1:7">
      <c r="A527" s="178" t="s">
        <v>68</v>
      </c>
      <c r="B527" s="28">
        <v>2017</v>
      </c>
      <c r="C527" s="178" t="s">
        <v>58</v>
      </c>
      <c r="D527" s="229">
        <v>7699</v>
      </c>
      <c r="E527" s="211">
        <v>42.313024</v>
      </c>
      <c r="F527">
        <v>7699</v>
      </c>
      <c r="G527">
        <v>42.313023</v>
      </c>
    </row>
    <row r="528" spans="1:7">
      <c r="A528" s="178" t="s">
        <v>68</v>
      </c>
      <c r="B528" s="28">
        <v>2018</v>
      </c>
      <c r="C528" s="178" t="s">
        <v>58</v>
      </c>
      <c r="D528" s="229">
        <v>7698</v>
      </c>
      <c r="E528" s="211">
        <v>37.082036</v>
      </c>
      <c r="F528">
        <v>7698</v>
      </c>
      <c r="G528">
        <v>37.082035</v>
      </c>
    </row>
    <row r="529" spans="1:7">
      <c r="A529" s="178" t="s">
        <v>68</v>
      </c>
      <c r="B529" s="28">
        <v>2019</v>
      </c>
      <c r="C529" s="178" t="s">
        <v>58</v>
      </c>
      <c r="D529" s="229">
        <v>7696</v>
      </c>
      <c r="E529" t="s">
        <v>12</v>
      </c>
      <c r="F529">
        <v>7696</v>
      </c>
      <c r="G529">
        <v>31.851048</v>
      </c>
    </row>
    <row r="530" spans="1:7">
      <c r="A530" s="178" t="s">
        <v>68</v>
      </c>
      <c r="B530" s="28">
        <v>2020</v>
      </c>
      <c r="C530" s="178" t="s">
        <v>58</v>
      </c>
      <c r="D530" s="229">
        <v>7756</v>
      </c>
      <c r="E530" t="s">
        <v>12</v>
      </c>
      <c r="F530">
        <v>7756</v>
      </c>
      <c r="G530">
        <v>26.62006</v>
      </c>
    </row>
    <row r="531" spans="1:7">
      <c r="A531" s="176" t="s">
        <v>68</v>
      </c>
      <c r="B531" s="9">
        <v>2021</v>
      </c>
      <c r="C531" s="177" t="s">
        <v>58</v>
      </c>
      <c r="D531" t="s">
        <v>12</v>
      </c>
      <c r="E531" t="s">
        <v>12</v>
      </c>
      <c r="F531">
        <v>7816</v>
      </c>
      <c r="G531">
        <v>21.389072</v>
      </c>
    </row>
    <row r="532" spans="1:7">
      <c r="A532" s="181" t="s">
        <v>69</v>
      </c>
      <c r="B532" s="28">
        <v>2012</v>
      </c>
      <c r="C532" s="182" t="s">
        <v>70</v>
      </c>
      <c r="D532">
        <v>7291</v>
      </c>
      <c r="E532">
        <v>31.025934</v>
      </c>
      <c r="F532">
        <v>7291</v>
      </c>
      <c r="G532">
        <v>31.025934</v>
      </c>
    </row>
    <row r="533" spans="1:7">
      <c r="A533" s="181" t="s">
        <v>69</v>
      </c>
      <c r="B533" s="28">
        <v>2013</v>
      </c>
      <c r="C533" s="182" t="s">
        <v>70</v>
      </c>
      <c r="D533">
        <v>7275</v>
      </c>
      <c r="E533">
        <v>34.695898</v>
      </c>
      <c r="F533">
        <v>7275</v>
      </c>
      <c r="G533">
        <v>34.695896</v>
      </c>
    </row>
    <row r="534" spans="1:7">
      <c r="A534" s="181" t="s">
        <v>69</v>
      </c>
      <c r="B534" s="28">
        <v>2014</v>
      </c>
      <c r="C534" s="182" t="s">
        <v>70</v>
      </c>
      <c r="D534">
        <v>7424</v>
      </c>
      <c r="E534">
        <v>25.356055</v>
      </c>
      <c r="F534">
        <v>7424</v>
      </c>
      <c r="G534">
        <v>25.356054</v>
      </c>
    </row>
    <row r="535" spans="1:7">
      <c r="A535" s="181" t="s">
        <v>69</v>
      </c>
      <c r="B535" s="28">
        <v>2015</v>
      </c>
      <c r="C535" s="182" t="s">
        <v>70</v>
      </c>
      <c r="D535">
        <v>7447</v>
      </c>
      <c r="E535">
        <v>25.972127</v>
      </c>
      <c r="F535">
        <v>7447</v>
      </c>
      <c r="G535">
        <v>25.972128</v>
      </c>
    </row>
    <row r="536" spans="1:7">
      <c r="A536" s="181" t="s">
        <v>69</v>
      </c>
      <c r="B536" s="28">
        <v>2016</v>
      </c>
      <c r="C536" s="182" t="s">
        <v>70</v>
      </c>
      <c r="D536">
        <v>7373</v>
      </c>
      <c r="E536">
        <v>21.561899</v>
      </c>
      <c r="F536">
        <v>7373</v>
      </c>
      <c r="G536">
        <v>21.561899</v>
      </c>
    </row>
    <row r="537" spans="1:7">
      <c r="A537" s="181" t="s">
        <v>69</v>
      </c>
      <c r="B537" s="28">
        <v>2017</v>
      </c>
      <c r="C537" s="182" t="s">
        <v>70</v>
      </c>
      <c r="D537">
        <v>7272</v>
      </c>
      <c r="E537">
        <v>20.842849</v>
      </c>
      <c r="F537">
        <v>7272</v>
      </c>
      <c r="G537">
        <v>20.84285</v>
      </c>
    </row>
    <row r="538" spans="1:7">
      <c r="A538" s="181" t="s">
        <v>69</v>
      </c>
      <c r="B538" s="28">
        <v>2018</v>
      </c>
      <c r="C538" s="182" t="s">
        <v>70</v>
      </c>
      <c r="D538">
        <v>7140</v>
      </c>
      <c r="E538">
        <v>22.360551</v>
      </c>
      <c r="F538">
        <v>7140</v>
      </c>
      <c r="G538">
        <v>22.360552</v>
      </c>
    </row>
    <row r="539" spans="1:7">
      <c r="A539" s="181" t="s">
        <v>69</v>
      </c>
      <c r="B539" s="28">
        <v>2019</v>
      </c>
      <c r="C539" s="182" t="s">
        <v>70</v>
      </c>
      <c r="D539">
        <v>6810</v>
      </c>
      <c r="E539" t="s">
        <v>12</v>
      </c>
      <c r="F539">
        <v>6810</v>
      </c>
      <c r="G539">
        <v>23.878254</v>
      </c>
    </row>
    <row r="540" spans="1:7">
      <c r="A540" s="181" t="s">
        <v>69</v>
      </c>
      <c r="B540" s="28">
        <v>2020</v>
      </c>
      <c r="C540" s="182" t="s">
        <v>70</v>
      </c>
      <c r="D540" t="s">
        <v>12</v>
      </c>
      <c r="E540" t="s">
        <v>12</v>
      </c>
      <c r="F540">
        <v>6480</v>
      </c>
      <c r="G540">
        <v>25.395956</v>
      </c>
    </row>
    <row r="541" spans="1:7">
      <c r="A541" s="181" t="s">
        <v>69</v>
      </c>
      <c r="B541" s="9">
        <v>2021</v>
      </c>
      <c r="C541" s="182" t="s">
        <v>70</v>
      </c>
      <c r="D541" t="s">
        <v>12</v>
      </c>
      <c r="E541" t="s">
        <v>12</v>
      </c>
      <c r="F541">
        <v>6150</v>
      </c>
      <c r="G541">
        <v>26.913658</v>
      </c>
    </row>
    <row r="542" spans="1:7">
      <c r="A542" s="190" t="s">
        <v>71</v>
      </c>
      <c r="B542" s="119">
        <v>2012</v>
      </c>
      <c r="C542" s="190" t="s">
        <v>70</v>
      </c>
      <c r="D542" t="s">
        <v>12</v>
      </c>
      <c r="E542" s="211">
        <v>27.586607</v>
      </c>
      <c r="F542">
        <v>4361</v>
      </c>
      <c r="G542">
        <v>27.586607</v>
      </c>
    </row>
    <row r="543" spans="1:7">
      <c r="A543" s="190" t="s">
        <v>71</v>
      </c>
      <c r="B543" s="119">
        <v>2013</v>
      </c>
      <c r="C543" s="190" t="s">
        <v>70</v>
      </c>
      <c r="D543" t="s">
        <v>12</v>
      </c>
      <c r="E543" s="211">
        <v>28.839646</v>
      </c>
      <c r="F543">
        <v>4531</v>
      </c>
      <c r="G543">
        <v>28.839645</v>
      </c>
    </row>
    <row r="544" spans="1:7">
      <c r="A544" s="190" t="s">
        <v>71</v>
      </c>
      <c r="B544" s="119">
        <v>2014</v>
      </c>
      <c r="C544" s="190" t="s">
        <v>70</v>
      </c>
      <c r="D544" t="s">
        <v>12</v>
      </c>
      <c r="E544" s="211">
        <v>21.108417</v>
      </c>
      <c r="F544">
        <v>4701</v>
      </c>
      <c r="G544">
        <v>21.108418</v>
      </c>
    </row>
    <row r="545" spans="1:7">
      <c r="A545" s="190" t="s">
        <v>71</v>
      </c>
      <c r="B545" s="119">
        <v>2015</v>
      </c>
      <c r="C545" s="190" t="s">
        <v>70</v>
      </c>
      <c r="D545" t="s">
        <v>12</v>
      </c>
      <c r="E545" s="211">
        <v>21.989045</v>
      </c>
      <c r="F545">
        <v>4871</v>
      </c>
      <c r="G545">
        <v>21.989044</v>
      </c>
    </row>
    <row r="546" spans="1:7">
      <c r="A546" s="190" t="s">
        <v>71</v>
      </c>
      <c r="B546" s="119">
        <v>2016</v>
      </c>
      <c r="C546" s="190" t="s">
        <v>70</v>
      </c>
      <c r="D546" s="231">
        <v>5041</v>
      </c>
      <c r="E546" s="211">
        <v>19.820341</v>
      </c>
      <c r="F546">
        <v>5041</v>
      </c>
      <c r="G546">
        <v>19.820341</v>
      </c>
    </row>
    <row r="547" spans="1:7">
      <c r="A547" s="190" t="s">
        <v>71</v>
      </c>
      <c r="B547" s="119">
        <v>2017</v>
      </c>
      <c r="C547" s="190" t="s">
        <v>70</v>
      </c>
      <c r="D547" s="231">
        <v>5211</v>
      </c>
      <c r="E547" s="211">
        <v>18.932164</v>
      </c>
      <c r="F547">
        <v>5211</v>
      </c>
      <c r="G547">
        <v>18.932163</v>
      </c>
    </row>
    <row r="548" spans="1:7">
      <c r="A548" s="190" t="s">
        <v>71</v>
      </c>
      <c r="B548" s="119">
        <v>2018</v>
      </c>
      <c r="C548" s="190" t="s">
        <v>70</v>
      </c>
      <c r="D548" s="231">
        <v>5193</v>
      </c>
      <c r="E548" s="211">
        <v>19.294389</v>
      </c>
      <c r="F548">
        <v>5193</v>
      </c>
      <c r="G548">
        <v>19.29439</v>
      </c>
    </row>
    <row r="549" spans="1:7">
      <c r="A549" s="190" t="s">
        <v>71</v>
      </c>
      <c r="B549" s="119">
        <v>2019</v>
      </c>
      <c r="C549" s="190" t="s">
        <v>70</v>
      </c>
      <c r="D549" s="231">
        <v>5091</v>
      </c>
      <c r="E549" t="s">
        <v>12</v>
      </c>
      <c r="F549">
        <v>5091</v>
      </c>
      <c r="G549">
        <v>19.656616</v>
      </c>
    </row>
    <row r="550" spans="1:7">
      <c r="A550" s="190" t="s">
        <v>71</v>
      </c>
      <c r="B550" s="119">
        <v>2020</v>
      </c>
      <c r="C550" s="190" t="s">
        <v>70</v>
      </c>
      <c r="D550" t="s">
        <v>12</v>
      </c>
      <c r="E550" t="s">
        <v>12</v>
      </c>
      <c r="F550">
        <v>4989</v>
      </c>
      <c r="G550">
        <v>20.018843</v>
      </c>
    </row>
    <row r="551" spans="1:7">
      <c r="A551" s="176" t="s">
        <v>71</v>
      </c>
      <c r="B551" s="9">
        <v>2021</v>
      </c>
      <c r="C551" s="177" t="s">
        <v>70</v>
      </c>
      <c r="D551" t="s">
        <v>12</v>
      </c>
      <c r="E551" t="s">
        <v>12</v>
      </c>
      <c r="F551">
        <v>4887</v>
      </c>
      <c r="G551">
        <v>20.381069</v>
      </c>
    </row>
    <row r="552" spans="1:7">
      <c r="A552" s="169" t="s">
        <v>72</v>
      </c>
      <c r="B552" s="21">
        <v>2012</v>
      </c>
      <c r="C552" s="169" t="s">
        <v>70</v>
      </c>
      <c r="D552" s="219">
        <v>4688</v>
      </c>
      <c r="E552" s="211">
        <v>39.805808</v>
      </c>
      <c r="F552">
        <v>4688</v>
      </c>
      <c r="G552">
        <v>39.805809</v>
      </c>
    </row>
    <row r="553" spans="1:7">
      <c r="A553" s="169" t="s">
        <v>72</v>
      </c>
      <c r="B553" s="21">
        <v>2013</v>
      </c>
      <c r="C553" s="169" t="s">
        <v>70</v>
      </c>
      <c r="D553" s="219">
        <v>4921</v>
      </c>
      <c r="E553" s="211">
        <v>45.496002</v>
      </c>
      <c r="F553">
        <v>4921</v>
      </c>
      <c r="G553">
        <v>45.496002</v>
      </c>
    </row>
    <row r="554" spans="1:7">
      <c r="A554" s="169" t="s">
        <v>72</v>
      </c>
      <c r="B554" s="21">
        <v>2014</v>
      </c>
      <c r="C554" s="169" t="s">
        <v>70</v>
      </c>
      <c r="D554" s="219">
        <v>5166</v>
      </c>
      <c r="E554" s="211">
        <v>33.820034</v>
      </c>
      <c r="F554">
        <v>5166</v>
      </c>
      <c r="G554">
        <v>33.820034</v>
      </c>
    </row>
    <row r="555" spans="1:7">
      <c r="A555" s="169" t="s">
        <v>72</v>
      </c>
      <c r="B555" s="21">
        <v>2015</v>
      </c>
      <c r="C555" s="169" t="s">
        <v>70</v>
      </c>
      <c r="D555" s="219">
        <v>5362</v>
      </c>
      <c r="E555" s="211">
        <v>33.901599</v>
      </c>
      <c r="F555">
        <v>5362</v>
      </c>
      <c r="G555">
        <v>33.9016</v>
      </c>
    </row>
    <row r="556" spans="1:7">
      <c r="A556" s="169" t="s">
        <v>72</v>
      </c>
      <c r="B556" s="21">
        <v>2016</v>
      </c>
      <c r="C556" s="169" t="s">
        <v>70</v>
      </c>
      <c r="D556" s="219">
        <v>5495</v>
      </c>
      <c r="E556" s="211">
        <v>29.038805</v>
      </c>
      <c r="F556">
        <v>5495</v>
      </c>
      <c r="G556">
        <v>29.038805</v>
      </c>
    </row>
    <row r="557" spans="1:7">
      <c r="A557" s="169" t="s">
        <v>72</v>
      </c>
      <c r="B557" s="21">
        <v>2017</v>
      </c>
      <c r="C557" s="169" t="s">
        <v>70</v>
      </c>
      <c r="D557" s="219">
        <v>5739</v>
      </c>
      <c r="E557" s="211">
        <v>28.617424</v>
      </c>
      <c r="F557">
        <v>5739</v>
      </c>
      <c r="G557">
        <v>28.617424</v>
      </c>
    </row>
    <row r="558" spans="1:7">
      <c r="A558" s="169" t="s">
        <v>72</v>
      </c>
      <c r="B558" s="21">
        <v>2018</v>
      </c>
      <c r="C558" s="169" t="s">
        <v>70</v>
      </c>
      <c r="D558" s="219">
        <v>6025</v>
      </c>
      <c r="E558" s="211">
        <v>28.755303</v>
      </c>
      <c r="F558">
        <v>6025</v>
      </c>
      <c r="G558">
        <v>28.755302</v>
      </c>
    </row>
    <row r="559" spans="1:7">
      <c r="A559" s="169" t="s">
        <v>72</v>
      </c>
      <c r="B559" s="21">
        <v>2019</v>
      </c>
      <c r="C559" s="169" t="s">
        <v>70</v>
      </c>
      <c r="D559" s="219">
        <v>6416</v>
      </c>
      <c r="E559" t="s">
        <v>12</v>
      </c>
      <c r="F559">
        <v>6416</v>
      </c>
      <c r="G559">
        <v>28.893181</v>
      </c>
    </row>
    <row r="560" spans="1:7">
      <c r="A560" s="169" t="s">
        <v>72</v>
      </c>
      <c r="B560" s="21">
        <v>2020</v>
      </c>
      <c r="C560" s="169" t="s">
        <v>70</v>
      </c>
      <c r="D560" t="s">
        <v>12</v>
      </c>
      <c r="E560" t="s">
        <v>12</v>
      </c>
      <c r="F560">
        <v>6807</v>
      </c>
      <c r="G560">
        <v>29.031059</v>
      </c>
    </row>
    <row r="561" spans="1:7">
      <c r="A561" s="176" t="s">
        <v>72</v>
      </c>
      <c r="B561" s="9">
        <v>2021</v>
      </c>
      <c r="C561" s="177" t="s">
        <v>70</v>
      </c>
      <c r="D561" t="s">
        <v>12</v>
      </c>
      <c r="E561" t="s">
        <v>12</v>
      </c>
      <c r="F561">
        <v>7198</v>
      </c>
      <c r="G561">
        <v>29.168938</v>
      </c>
    </row>
    <row r="562" spans="1:7">
      <c r="A562" s="179" t="s">
        <v>73</v>
      </c>
      <c r="B562" s="53">
        <v>2012</v>
      </c>
      <c r="C562" s="179" t="s">
        <v>70</v>
      </c>
      <c r="D562" s="229">
        <v>4060</v>
      </c>
      <c r="E562" s="211">
        <v>37.795719</v>
      </c>
      <c r="F562">
        <v>4060</v>
      </c>
      <c r="G562">
        <v>37.795719</v>
      </c>
    </row>
    <row r="563" spans="1:7">
      <c r="A563" s="179" t="s">
        <v>73</v>
      </c>
      <c r="B563" s="53">
        <v>2013</v>
      </c>
      <c r="C563" s="179" t="s">
        <v>70</v>
      </c>
      <c r="D563" s="229">
        <v>4060</v>
      </c>
      <c r="E563" s="211">
        <v>41.307765</v>
      </c>
      <c r="F563">
        <v>4060</v>
      </c>
      <c r="G563">
        <v>41.307766</v>
      </c>
    </row>
    <row r="564" spans="1:7">
      <c r="A564" s="179" t="s">
        <v>73</v>
      </c>
      <c r="B564" s="53">
        <v>2014</v>
      </c>
      <c r="C564" s="179" t="s">
        <v>70</v>
      </c>
      <c r="D564" s="229">
        <v>4060</v>
      </c>
      <c r="E564" s="211">
        <v>29.722399</v>
      </c>
      <c r="F564">
        <v>4060</v>
      </c>
      <c r="G564">
        <v>29.722399</v>
      </c>
    </row>
    <row r="565" spans="1:7">
      <c r="A565" s="179" t="s">
        <v>73</v>
      </c>
      <c r="B565" s="53">
        <v>2015</v>
      </c>
      <c r="C565" s="179" t="s">
        <v>70</v>
      </c>
      <c r="D565" s="229">
        <v>4060</v>
      </c>
      <c r="E565" s="211">
        <v>30.909905</v>
      </c>
      <c r="F565">
        <v>4060</v>
      </c>
      <c r="G565">
        <v>30.909904</v>
      </c>
    </row>
    <row r="566" spans="1:7">
      <c r="A566" s="179" t="s">
        <v>73</v>
      </c>
      <c r="B566" s="53">
        <v>2016</v>
      </c>
      <c r="C566" s="179" t="s">
        <v>70</v>
      </c>
      <c r="D566" s="229">
        <v>4058</v>
      </c>
      <c r="E566" s="211">
        <v>26.144898</v>
      </c>
      <c r="F566">
        <v>4058</v>
      </c>
      <c r="G566">
        <v>26.144897</v>
      </c>
    </row>
    <row r="567" spans="1:7">
      <c r="A567" s="179" t="s">
        <v>73</v>
      </c>
      <c r="B567" s="53">
        <v>2017</v>
      </c>
      <c r="C567" s="179" t="s">
        <v>70</v>
      </c>
      <c r="D567" s="229">
        <v>4048</v>
      </c>
      <c r="E567" s="211">
        <v>26.72454</v>
      </c>
      <c r="F567">
        <v>4048</v>
      </c>
      <c r="G567">
        <v>26.724541</v>
      </c>
    </row>
    <row r="568" spans="1:7">
      <c r="A568" s="179" t="s">
        <v>73</v>
      </c>
      <c r="B568" s="53">
        <v>2018</v>
      </c>
      <c r="C568" s="179" t="s">
        <v>70</v>
      </c>
      <c r="D568" s="229">
        <v>3820</v>
      </c>
      <c r="E568" s="211">
        <v>27.132205</v>
      </c>
      <c r="F568">
        <v>3820</v>
      </c>
      <c r="G568">
        <v>27.132204</v>
      </c>
    </row>
    <row r="569" spans="1:7">
      <c r="A569" s="179" t="s">
        <v>73</v>
      </c>
      <c r="B569" s="53">
        <v>2019</v>
      </c>
      <c r="C569" s="179" t="s">
        <v>70</v>
      </c>
      <c r="D569" s="229">
        <v>5365</v>
      </c>
      <c r="E569" t="s">
        <v>12</v>
      </c>
      <c r="F569">
        <v>5365</v>
      </c>
      <c r="G569">
        <v>27.539867</v>
      </c>
    </row>
    <row r="570" spans="1:7">
      <c r="A570" s="179" t="s">
        <v>73</v>
      </c>
      <c r="B570" s="53">
        <v>2020</v>
      </c>
      <c r="C570" s="179" t="s">
        <v>70</v>
      </c>
      <c r="D570" t="s">
        <v>12</v>
      </c>
      <c r="E570" t="s">
        <v>12</v>
      </c>
      <c r="F570">
        <v>6910</v>
      </c>
      <c r="G570">
        <v>27.947531</v>
      </c>
    </row>
    <row r="571" spans="1:7">
      <c r="A571" s="176" t="s">
        <v>73</v>
      </c>
      <c r="B571" s="9">
        <v>2021</v>
      </c>
      <c r="C571" s="177" t="s">
        <v>70</v>
      </c>
      <c r="D571" t="s">
        <v>12</v>
      </c>
      <c r="E571" t="s">
        <v>12</v>
      </c>
      <c r="F571">
        <v>8455</v>
      </c>
      <c r="G571">
        <v>28.355194</v>
      </c>
    </row>
    <row r="572" spans="1:7">
      <c r="A572" s="180" t="s">
        <v>74</v>
      </c>
      <c r="B572" s="6">
        <v>2012</v>
      </c>
      <c r="C572" s="180" t="s">
        <v>70</v>
      </c>
      <c r="D572" s="219">
        <v>7526</v>
      </c>
      <c r="E572" s="211">
        <v>26.417118</v>
      </c>
      <c r="F572">
        <v>7526</v>
      </c>
      <c r="G572">
        <v>26.417118</v>
      </c>
    </row>
    <row r="573" spans="1:7">
      <c r="A573" s="180" t="s">
        <v>74</v>
      </c>
      <c r="B573" s="6">
        <v>2013</v>
      </c>
      <c r="C573" s="180" t="s">
        <v>70</v>
      </c>
      <c r="D573" s="219">
        <v>7666</v>
      </c>
      <c r="E573" s="211">
        <v>27.875328</v>
      </c>
      <c r="F573">
        <v>7666</v>
      </c>
      <c r="G573">
        <v>27.875328</v>
      </c>
    </row>
    <row r="574" spans="1:7">
      <c r="A574" s="180" t="s">
        <v>74</v>
      </c>
      <c r="B574" s="6">
        <v>2014</v>
      </c>
      <c r="C574" s="180" t="s">
        <v>70</v>
      </c>
      <c r="D574" s="219">
        <v>8247</v>
      </c>
      <c r="E574" s="211">
        <v>19.236905</v>
      </c>
      <c r="F574">
        <v>8247</v>
      </c>
      <c r="G574">
        <v>19.236904</v>
      </c>
    </row>
    <row r="575" spans="1:7">
      <c r="A575" s="180" t="s">
        <v>74</v>
      </c>
      <c r="B575" s="6">
        <v>2015</v>
      </c>
      <c r="C575" s="180" t="s">
        <v>70</v>
      </c>
      <c r="D575" s="219">
        <v>8379</v>
      </c>
      <c r="E575" s="211">
        <v>21.626765</v>
      </c>
      <c r="F575">
        <v>8379</v>
      </c>
      <c r="G575">
        <v>21.626764</v>
      </c>
    </row>
    <row r="576" spans="1:7">
      <c r="A576" s="180" t="s">
        <v>74</v>
      </c>
      <c r="B576" s="6">
        <v>2016</v>
      </c>
      <c r="C576" s="180" t="s">
        <v>70</v>
      </c>
      <c r="D576" s="219">
        <v>8333</v>
      </c>
      <c r="E576" s="211">
        <v>16.719663</v>
      </c>
      <c r="F576">
        <v>8333</v>
      </c>
      <c r="G576">
        <v>16.719664</v>
      </c>
    </row>
    <row r="577" spans="1:7">
      <c r="A577" s="180" t="s">
        <v>74</v>
      </c>
      <c r="B577" s="6">
        <v>2017</v>
      </c>
      <c r="C577" s="180" t="s">
        <v>70</v>
      </c>
      <c r="D577" s="219">
        <v>3855</v>
      </c>
      <c r="E577" s="211">
        <v>16.538998</v>
      </c>
      <c r="F577">
        <v>3855</v>
      </c>
      <c r="G577">
        <v>16.538998</v>
      </c>
    </row>
    <row r="578" spans="1:7">
      <c r="A578" s="180" t="s">
        <v>74</v>
      </c>
      <c r="B578" s="6">
        <v>2018</v>
      </c>
      <c r="C578" s="180" t="s">
        <v>70</v>
      </c>
      <c r="D578" s="219">
        <v>3781</v>
      </c>
      <c r="E578" s="211">
        <v>18.585591</v>
      </c>
      <c r="F578">
        <v>3781</v>
      </c>
      <c r="G578">
        <v>18.58559</v>
      </c>
    </row>
    <row r="579" spans="1:7">
      <c r="A579" s="180" t="s">
        <v>74</v>
      </c>
      <c r="B579" s="6">
        <v>2019</v>
      </c>
      <c r="C579" s="180" t="s">
        <v>70</v>
      </c>
      <c r="D579" t="s">
        <v>12</v>
      </c>
      <c r="E579" t="s">
        <v>12</v>
      </c>
      <c r="F579">
        <v>3707</v>
      </c>
      <c r="G579">
        <v>20.632183</v>
      </c>
    </row>
    <row r="580" spans="1:7">
      <c r="A580" s="180" t="s">
        <v>74</v>
      </c>
      <c r="B580" s="6">
        <v>2020</v>
      </c>
      <c r="C580" s="180" t="s">
        <v>70</v>
      </c>
      <c r="D580" t="s">
        <v>12</v>
      </c>
      <c r="E580" t="s">
        <v>12</v>
      </c>
      <c r="F580">
        <v>3633</v>
      </c>
      <c r="G580">
        <v>22.678776</v>
      </c>
    </row>
    <row r="581" spans="1:7">
      <c r="A581" s="176" t="s">
        <v>74</v>
      </c>
      <c r="B581" s="9">
        <v>2021</v>
      </c>
      <c r="C581" s="177" t="s">
        <v>70</v>
      </c>
      <c r="D581" t="s">
        <v>12</v>
      </c>
      <c r="E581" t="s">
        <v>12</v>
      </c>
      <c r="F581">
        <v>3559</v>
      </c>
      <c r="G581">
        <v>24.725368</v>
      </c>
    </row>
    <row r="582" spans="1:7">
      <c r="A582" s="183" t="s">
        <v>75</v>
      </c>
      <c r="B582" s="46">
        <v>2012</v>
      </c>
      <c r="C582" s="183" t="s">
        <v>70</v>
      </c>
      <c r="D582" s="223">
        <v>2655</v>
      </c>
      <c r="E582" s="211">
        <v>26.961164</v>
      </c>
      <c r="F582">
        <v>2655</v>
      </c>
      <c r="G582">
        <v>26.961164</v>
      </c>
    </row>
    <row r="583" spans="1:7">
      <c r="A583" s="183" t="s">
        <v>75</v>
      </c>
      <c r="B583" s="46">
        <v>2013</v>
      </c>
      <c r="C583" s="183" t="s">
        <v>70</v>
      </c>
      <c r="D583" s="223">
        <v>2658</v>
      </c>
      <c r="E583" s="211">
        <v>28.144313</v>
      </c>
      <c r="F583">
        <v>2658</v>
      </c>
      <c r="G583">
        <v>28.144314</v>
      </c>
    </row>
    <row r="584" spans="1:7">
      <c r="A584" s="183" t="s">
        <v>75</v>
      </c>
      <c r="B584" s="46">
        <v>2014</v>
      </c>
      <c r="C584" s="183" t="s">
        <v>70</v>
      </c>
      <c r="D584" s="223">
        <v>2658</v>
      </c>
      <c r="E584" s="211">
        <v>21.714256</v>
      </c>
      <c r="F584">
        <v>2658</v>
      </c>
      <c r="G584">
        <v>21.714256</v>
      </c>
    </row>
    <row r="585" spans="1:7">
      <c r="A585" s="183" t="s">
        <v>75</v>
      </c>
      <c r="B585" s="46">
        <v>2015</v>
      </c>
      <c r="C585" s="183" t="s">
        <v>70</v>
      </c>
      <c r="D585" s="223">
        <v>2669</v>
      </c>
      <c r="E585" s="211">
        <v>21.107678</v>
      </c>
      <c r="F585">
        <v>2669</v>
      </c>
      <c r="G585">
        <v>21.107677</v>
      </c>
    </row>
    <row r="586" spans="1:7">
      <c r="A586" s="183" t="s">
        <v>75</v>
      </c>
      <c r="B586" s="46">
        <v>2016</v>
      </c>
      <c r="C586" s="183" t="s">
        <v>70</v>
      </c>
      <c r="D586" s="223">
        <v>2812</v>
      </c>
      <c r="E586" s="211">
        <v>20.949502</v>
      </c>
      <c r="F586">
        <v>2812</v>
      </c>
      <c r="G586">
        <v>20.949503</v>
      </c>
    </row>
    <row r="587" spans="1:7">
      <c r="A587" s="183" t="s">
        <v>75</v>
      </c>
      <c r="B587" s="46">
        <v>2017</v>
      </c>
      <c r="C587" s="183" t="s">
        <v>70</v>
      </c>
      <c r="D587" s="223">
        <v>2801</v>
      </c>
      <c r="E587" s="211">
        <v>17.783412</v>
      </c>
      <c r="F587">
        <v>2801</v>
      </c>
      <c r="G587">
        <v>17.783413</v>
      </c>
    </row>
    <row r="588" spans="1:7">
      <c r="A588" s="183" t="s">
        <v>75</v>
      </c>
      <c r="B588" s="46">
        <v>2018</v>
      </c>
      <c r="C588" s="183" t="s">
        <v>70</v>
      </c>
      <c r="D588" s="223">
        <v>3159</v>
      </c>
      <c r="E588" s="211">
        <v>18.845466</v>
      </c>
      <c r="F588">
        <v>3159</v>
      </c>
      <c r="G588">
        <v>18.845467</v>
      </c>
    </row>
    <row r="589" spans="1:7">
      <c r="A589" s="183" t="s">
        <v>75</v>
      </c>
      <c r="B589" s="46">
        <v>2019</v>
      </c>
      <c r="C589" s="183" t="s">
        <v>70</v>
      </c>
      <c r="D589" s="223">
        <v>4037</v>
      </c>
      <c r="E589" t="s">
        <v>12</v>
      </c>
      <c r="F589">
        <v>4037</v>
      </c>
      <c r="G589">
        <v>19.90752</v>
      </c>
    </row>
    <row r="590" spans="1:7">
      <c r="A590" s="183" t="s">
        <v>75</v>
      </c>
      <c r="B590" s="46">
        <v>2020</v>
      </c>
      <c r="C590" s="183" t="s">
        <v>70</v>
      </c>
      <c r="D590" t="s">
        <v>12</v>
      </c>
      <c r="E590" t="s">
        <v>12</v>
      </c>
      <c r="F590">
        <v>4915</v>
      </c>
      <c r="G590">
        <v>20.969574</v>
      </c>
    </row>
    <row r="591" spans="1:7">
      <c r="A591" s="176" t="s">
        <v>75</v>
      </c>
      <c r="B591" s="9">
        <v>2021</v>
      </c>
      <c r="C591" s="177" t="s">
        <v>70</v>
      </c>
      <c r="D591" t="s">
        <v>12</v>
      </c>
      <c r="E591" t="s">
        <v>12</v>
      </c>
      <c r="F591">
        <v>5793</v>
      </c>
      <c r="G591">
        <v>22.031628</v>
      </c>
    </row>
    <row r="592" spans="1:7">
      <c r="A592" s="184" t="s">
        <v>76</v>
      </c>
      <c r="B592" s="126">
        <v>2012</v>
      </c>
      <c r="C592" s="184" t="s">
        <v>70</v>
      </c>
      <c r="D592" s="229">
        <v>3631</v>
      </c>
      <c r="E592" s="211">
        <v>27.223466</v>
      </c>
      <c r="F592">
        <v>3631</v>
      </c>
      <c r="G592">
        <v>27.223467</v>
      </c>
    </row>
    <row r="593" spans="1:7">
      <c r="A593" s="184" t="s">
        <v>76</v>
      </c>
      <c r="B593" s="126">
        <v>2013</v>
      </c>
      <c r="C593" s="184" t="s">
        <v>70</v>
      </c>
      <c r="D593" s="229">
        <v>3450</v>
      </c>
      <c r="E593" s="211">
        <v>27.861081</v>
      </c>
      <c r="F593">
        <v>3450</v>
      </c>
      <c r="G593">
        <v>27.86108</v>
      </c>
    </row>
    <row r="594" spans="1:7">
      <c r="A594" s="184" t="s">
        <v>76</v>
      </c>
      <c r="B594" s="126">
        <v>2014</v>
      </c>
      <c r="C594" s="184" t="s">
        <v>70</v>
      </c>
      <c r="D594" s="229">
        <v>3314</v>
      </c>
      <c r="E594" s="211">
        <v>22.288489</v>
      </c>
      <c r="F594">
        <v>3314</v>
      </c>
      <c r="G594">
        <v>22.288488</v>
      </c>
    </row>
    <row r="595" spans="1:7">
      <c r="A595" s="184" t="s">
        <v>76</v>
      </c>
      <c r="B595" s="126">
        <v>2015</v>
      </c>
      <c r="C595" s="184" t="s">
        <v>70</v>
      </c>
      <c r="D595" s="229">
        <v>3322</v>
      </c>
      <c r="E595" s="211">
        <v>22.030827</v>
      </c>
      <c r="F595">
        <v>3322</v>
      </c>
      <c r="G595">
        <v>22.030827</v>
      </c>
    </row>
    <row r="596" spans="1:7">
      <c r="A596" s="184" t="s">
        <v>76</v>
      </c>
      <c r="B596" s="126">
        <v>2016</v>
      </c>
      <c r="C596" s="184" t="s">
        <v>70</v>
      </c>
      <c r="D596" s="229">
        <v>2824</v>
      </c>
      <c r="E596" s="211">
        <v>21.805194</v>
      </c>
      <c r="F596">
        <v>2824</v>
      </c>
      <c r="G596">
        <v>21.805195</v>
      </c>
    </row>
    <row r="597" spans="1:7">
      <c r="A597" s="184" t="s">
        <v>76</v>
      </c>
      <c r="B597" s="126">
        <v>2017</v>
      </c>
      <c r="C597" s="184" t="s">
        <v>70</v>
      </c>
      <c r="D597" s="229">
        <v>2819</v>
      </c>
      <c r="E597" s="211">
        <v>17.986453</v>
      </c>
      <c r="F597">
        <v>2819</v>
      </c>
      <c r="G597">
        <v>17.986452</v>
      </c>
    </row>
    <row r="598" spans="1:7">
      <c r="A598" s="184" t="s">
        <v>76</v>
      </c>
      <c r="B598" s="126">
        <v>2018</v>
      </c>
      <c r="C598" s="184" t="s">
        <v>70</v>
      </c>
      <c r="D598" s="229">
        <v>2807</v>
      </c>
      <c r="E598" s="211">
        <v>18.234012</v>
      </c>
      <c r="F598">
        <v>2807</v>
      </c>
      <c r="G598">
        <v>18.234013</v>
      </c>
    </row>
    <row r="599" spans="1:7">
      <c r="A599" s="184" t="s">
        <v>76</v>
      </c>
      <c r="B599" s="126">
        <v>2019</v>
      </c>
      <c r="C599" s="184" t="s">
        <v>70</v>
      </c>
      <c r="D599" s="229">
        <v>3359</v>
      </c>
      <c r="E599" t="s">
        <v>12</v>
      </c>
      <c r="F599">
        <v>3359</v>
      </c>
      <c r="G599">
        <v>18.481573</v>
      </c>
    </row>
    <row r="600" spans="1:7">
      <c r="A600" s="184" t="s">
        <v>76</v>
      </c>
      <c r="B600" s="126">
        <v>2020</v>
      </c>
      <c r="C600" s="184" t="s">
        <v>70</v>
      </c>
      <c r="D600" t="s">
        <v>12</v>
      </c>
      <c r="E600" t="s">
        <v>12</v>
      </c>
      <c r="F600">
        <v>3911</v>
      </c>
      <c r="G600">
        <v>18.729134</v>
      </c>
    </row>
    <row r="601" spans="1:7">
      <c r="A601" s="176" t="s">
        <v>76</v>
      </c>
      <c r="B601" s="9">
        <v>2021</v>
      </c>
      <c r="C601" s="177" t="s">
        <v>70</v>
      </c>
      <c r="D601" t="s">
        <v>12</v>
      </c>
      <c r="E601" t="s">
        <v>12</v>
      </c>
      <c r="F601">
        <v>4463</v>
      </c>
      <c r="G601">
        <v>18.976694</v>
      </c>
    </row>
    <row r="602" spans="1:7">
      <c r="A602" s="189" t="s">
        <v>77</v>
      </c>
      <c r="B602" s="48">
        <v>2012</v>
      </c>
      <c r="C602" s="189" t="s">
        <v>70</v>
      </c>
      <c r="D602" s="232">
        <v>3492</v>
      </c>
      <c r="E602" s="211">
        <v>32.221161</v>
      </c>
      <c r="F602">
        <v>3492</v>
      </c>
      <c r="G602">
        <v>32.221161</v>
      </c>
    </row>
    <row r="603" spans="1:7">
      <c r="A603" s="189" t="s">
        <v>77</v>
      </c>
      <c r="B603" s="48">
        <v>2013</v>
      </c>
      <c r="C603" s="189" t="s">
        <v>70</v>
      </c>
      <c r="D603" s="232">
        <v>3415</v>
      </c>
      <c r="E603" s="211">
        <v>34.928553</v>
      </c>
      <c r="F603">
        <v>3415</v>
      </c>
      <c r="G603">
        <v>34.928555</v>
      </c>
    </row>
    <row r="604" spans="1:7">
      <c r="A604" s="189" t="s">
        <v>77</v>
      </c>
      <c r="B604" s="48">
        <v>2014</v>
      </c>
      <c r="C604" s="189" t="s">
        <v>70</v>
      </c>
      <c r="D604" s="232">
        <v>3333</v>
      </c>
      <c r="E604" s="211">
        <v>26.637703</v>
      </c>
      <c r="F604">
        <v>3333</v>
      </c>
      <c r="G604">
        <v>26.637703</v>
      </c>
    </row>
    <row r="605" spans="1:7">
      <c r="A605" s="189" t="s">
        <v>77</v>
      </c>
      <c r="B605" s="48">
        <v>2015</v>
      </c>
      <c r="C605" s="189" t="s">
        <v>70</v>
      </c>
      <c r="D605" s="232">
        <v>3694</v>
      </c>
      <c r="E605" s="211">
        <v>26.349186</v>
      </c>
      <c r="F605">
        <v>3694</v>
      </c>
      <c r="G605">
        <v>26.349186</v>
      </c>
    </row>
    <row r="606" spans="1:7">
      <c r="A606" s="189" t="s">
        <v>77</v>
      </c>
      <c r="B606" s="48">
        <v>2016</v>
      </c>
      <c r="C606" s="189" t="s">
        <v>70</v>
      </c>
      <c r="D606" s="232">
        <v>3721</v>
      </c>
      <c r="E606" s="211">
        <v>25.134976</v>
      </c>
      <c r="F606">
        <v>3721</v>
      </c>
      <c r="G606">
        <v>25.134975</v>
      </c>
    </row>
    <row r="607" spans="1:7">
      <c r="A607" s="189" t="s">
        <v>77</v>
      </c>
      <c r="B607" s="48">
        <v>2017</v>
      </c>
      <c r="C607" s="189" t="s">
        <v>70</v>
      </c>
      <c r="D607" s="232">
        <v>3734</v>
      </c>
      <c r="E607" s="211">
        <v>22.912714</v>
      </c>
      <c r="F607">
        <v>3734</v>
      </c>
      <c r="G607">
        <v>22.912714</v>
      </c>
    </row>
    <row r="608" spans="1:7">
      <c r="A608" s="189" t="s">
        <v>77</v>
      </c>
      <c r="B608" s="48">
        <v>2018</v>
      </c>
      <c r="C608" s="189" t="s">
        <v>70</v>
      </c>
      <c r="D608" s="232">
        <v>3756</v>
      </c>
      <c r="E608" s="211">
        <v>23.223625</v>
      </c>
      <c r="F608">
        <v>3756</v>
      </c>
      <c r="G608">
        <v>23.223625</v>
      </c>
    </row>
    <row r="609" spans="1:7">
      <c r="A609" s="189" t="s">
        <v>77</v>
      </c>
      <c r="B609" s="48">
        <v>2019</v>
      </c>
      <c r="C609" s="189" t="s">
        <v>70</v>
      </c>
      <c r="D609" s="232">
        <v>3896</v>
      </c>
      <c r="E609" t="s">
        <v>12</v>
      </c>
      <c r="F609">
        <v>3896</v>
      </c>
      <c r="G609">
        <v>23.534536</v>
      </c>
    </row>
    <row r="610" spans="1:7">
      <c r="A610" s="189" t="s">
        <v>77</v>
      </c>
      <c r="B610" s="48">
        <v>2020</v>
      </c>
      <c r="C610" s="189" t="s">
        <v>70</v>
      </c>
      <c r="D610" t="s">
        <v>12</v>
      </c>
      <c r="E610" t="s">
        <v>12</v>
      </c>
      <c r="F610">
        <v>4036</v>
      </c>
      <c r="G610">
        <v>23.845448</v>
      </c>
    </row>
    <row r="611" spans="1:7">
      <c r="A611" s="176" t="s">
        <v>77</v>
      </c>
      <c r="B611" s="9">
        <v>2021</v>
      </c>
      <c r="C611" s="177" t="s">
        <v>70</v>
      </c>
      <c r="D611" t="s">
        <v>12</v>
      </c>
      <c r="E611" t="s">
        <v>12</v>
      </c>
      <c r="F611">
        <v>4176</v>
      </c>
      <c r="G611">
        <v>24.156359</v>
      </c>
    </row>
    <row r="612" spans="1:7">
      <c r="A612" s="178" t="s">
        <v>78</v>
      </c>
      <c r="B612" s="28">
        <v>2012</v>
      </c>
      <c r="C612" s="178" t="s">
        <v>70</v>
      </c>
      <c r="D612" s="228">
        <v>11138</v>
      </c>
      <c r="E612" s="211">
        <v>35.458944</v>
      </c>
      <c r="F612">
        <v>11138</v>
      </c>
      <c r="G612">
        <v>35.458942</v>
      </c>
    </row>
    <row r="613" spans="1:7">
      <c r="A613" s="178" t="s">
        <v>78</v>
      </c>
      <c r="B613" s="28">
        <v>2013</v>
      </c>
      <c r="C613" s="178" t="s">
        <v>70</v>
      </c>
      <c r="D613" s="228">
        <v>11223</v>
      </c>
      <c r="E613" s="211">
        <v>38.888727</v>
      </c>
      <c r="F613">
        <v>11223</v>
      </c>
      <c r="G613">
        <v>38.888725</v>
      </c>
    </row>
    <row r="614" spans="1:7">
      <c r="A614" s="178" t="s">
        <v>78</v>
      </c>
      <c r="B614" s="28">
        <v>2014</v>
      </c>
      <c r="C614" s="178" t="s">
        <v>70</v>
      </c>
      <c r="D614" s="228">
        <v>11897</v>
      </c>
      <c r="E614" s="211">
        <v>30.878505</v>
      </c>
      <c r="F614">
        <v>11897</v>
      </c>
      <c r="G614">
        <v>30.878506</v>
      </c>
    </row>
    <row r="615" spans="1:7">
      <c r="A615" s="178" t="s">
        <v>78</v>
      </c>
      <c r="B615" s="28">
        <v>2015</v>
      </c>
      <c r="C615" s="178" t="s">
        <v>70</v>
      </c>
      <c r="D615" s="228">
        <v>11931</v>
      </c>
      <c r="E615" s="211">
        <v>29.147934</v>
      </c>
      <c r="F615">
        <v>11931</v>
      </c>
      <c r="G615">
        <v>29.147934</v>
      </c>
    </row>
    <row r="616" spans="1:7">
      <c r="A616" s="178" t="s">
        <v>78</v>
      </c>
      <c r="B616" s="28">
        <v>2016</v>
      </c>
      <c r="C616" s="178" t="s">
        <v>70</v>
      </c>
      <c r="D616" s="228">
        <v>11812</v>
      </c>
      <c r="E616" s="211">
        <v>28.114139</v>
      </c>
      <c r="F616">
        <v>11812</v>
      </c>
      <c r="G616">
        <v>28.11414</v>
      </c>
    </row>
    <row r="617" spans="1:7">
      <c r="A617" s="178" t="s">
        <v>78</v>
      </c>
      <c r="B617" s="28">
        <v>2017</v>
      </c>
      <c r="C617" s="178" t="s">
        <v>70</v>
      </c>
      <c r="D617" s="228">
        <v>11140</v>
      </c>
      <c r="E617" s="211">
        <v>26.265441</v>
      </c>
      <c r="F617">
        <v>11140</v>
      </c>
      <c r="G617">
        <v>26.265442</v>
      </c>
    </row>
    <row r="618" spans="1:7">
      <c r="A618" s="178" t="s">
        <v>78</v>
      </c>
      <c r="B618" s="28">
        <v>2018</v>
      </c>
      <c r="C618" s="178" t="s">
        <v>70</v>
      </c>
      <c r="D618" s="228">
        <v>10899</v>
      </c>
      <c r="E618" s="211">
        <v>26.055768</v>
      </c>
      <c r="F618">
        <v>10899</v>
      </c>
      <c r="G618">
        <v>26.055767</v>
      </c>
    </row>
    <row r="619" spans="1:7">
      <c r="A619" s="178" t="s">
        <v>78</v>
      </c>
      <c r="B619" s="28">
        <v>2019</v>
      </c>
      <c r="C619" s="178" t="s">
        <v>70</v>
      </c>
      <c r="D619" s="228">
        <v>11362</v>
      </c>
      <c r="E619" t="s">
        <v>12</v>
      </c>
      <c r="F619">
        <v>11362</v>
      </c>
      <c r="G619">
        <v>25.846092</v>
      </c>
    </row>
    <row r="620" spans="1:7">
      <c r="A620" s="178" t="s">
        <v>78</v>
      </c>
      <c r="B620" s="28">
        <v>2020</v>
      </c>
      <c r="C620" s="178" t="s">
        <v>70</v>
      </c>
      <c r="D620" t="s">
        <v>12</v>
      </c>
      <c r="E620" t="s">
        <v>12</v>
      </c>
      <c r="F620">
        <v>11825</v>
      </c>
      <c r="G620">
        <v>25.636417</v>
      </c>
    </row>
    <row r="621" spans="1:7">
      <c r="A621" s="176" t="s">
        <v>78</v>
      </c>
      <c r="B621" s="9">
        <v>2021</v>
      </c>
      <c r="C621" s="177" t="s">
        <v>70</v>
      </c>
      <c r="D621" t="s">
        <v>12</v>
      </c>
      <c r="E621" t="s">
        <v>12</v>
      </c>
      <c r="F621">
        <v>12288</v>
      </c>
      <c r="G621">
        <v>25.426743</v>
      </c>
    </row>
    <row r="622" spans="1:7">
      <c r="A622" s="179" t="s">
        <v>79</v>
      </c>
      <c r="B622" s="53">
        <v>2012</v>
      </c>
      <c r="C622" s="179" t="s">
        <v>70</v>
      </c>
      <c r="D622" s="229">
        <v>53527</v>
      </c>
      <c r="E622" s="211">
        <v>40.279385</v>
      </c>
      <c r="F622">
        <v>53527</v>
      </c>
      <c r="G622">
        <v>40.279385</v>
      </c>
    </row>
    <row r="623" spans="1:7">
      <c r="A623" s="179" t="s">
        <v>79</v>
      </c>
      <c r="B623" s="53">
        <v>2013</v>
      </c>
      <c r="C623" s="179" t="s">
        <v>70</v>
      </c>
      <c r="D623" s="229">
        <v>56489</v>
      </c>
      <c r="E623" s="211">
        <v>45.461397</v>
      </c>
      <c r="F623">
        <v>56489</v>
      </c>
      <c r="G623">
        <v>45.461395</v>
      </c>
    </row>
    <row r="624" spans="1:7">
      <c r="A624" s="179" t="s">
        <v>79</v>
      </c>
      <c r="B624" s="53">
        <v>2014</v>
      </c>
      <c r="C624" s="179" t="s">
        <v>70</v>
      </c>
      <c r="D624" s="229">
        <v>61468</v>
      </c>
      <c r="E624" s="211">
        <v>36.768715</v>
      </c>
      <c r="F624">
        <v>61468</v>
      </c>
      <c r="G624">
        <v>36.768715</v>
      </c>
    </row>
    <row r="625" spans="1:7">
      <c r="A625" s="179" t="s">
        <v>79</v>
      </c>
      <c r="B625" s="53">
        <v>2015</v>
      </c>
      <c r="C625" s="179" t="s">
        <v>70</v>
      </c>
      <c r="D625" s="229">
        <v>58261</v>
      </c>
      <c r="E625" s="211">
        <v>33.581899</v>
      </c>
      <c r="F625">
        <v>58261</v>
      </c>
      <c r="G625">
        <v>33.581898</v>
      </c>
    </row>
    <row r="626" spans="1:7">
      <c r="A626" s="179" t="s">
        <v>79</v>
      </c>
      <c r="B626" s="53">
        <v>2016</v>
      </c>
      <c r="C626" s="179" t="s">
        <v>70</v>
      </c>
      <c r="D626" s="229">
        <v>61298</v>
      </c>
      <c r="E626" s="211">
        <v>31.957877</v>
      </c>
      <c r="F626">
        <v>61298</v>
      </c>
      <c r="G626">
        <v>31.957876</v>
      </c>
    </row>
    <row r="627" spans="1:7">
      <c r="A627" s="179" t="s">
        <v>79</v>
      </c>
      <c r="B627" s="53">
        <v>2017</v>
      </c>
      <c r="C627" s="179" t="s">
        <v>70</v>
      </c>
      <c r="D627" s="229">
        <v>59923</v>
      </c>
      <c r="E627" s="211">
        <v>29.683184</v>
      </c>
      <c r="F627">
        <v>59923</v>
      </c>
      <c r="G627">
        <v>29.683184</v>
      </c>
    </row>
    <row r="628" spans="1:7">
      <c r="A628" s="179" t="s">
        <v>79</v>
      </c>
      <c r="B628" s="53">
        <v>2018</v>
      </c>
      <c r="C628" s="179" t="s">
        <v>70</v>
      </c>
      <c r="D628" s="229">
        <v>58353</v>
      </c>
      <c r="E628" s="211">
        <v>29.061453</v>
      </c>
      <c r="F628">
        <v>58353</v>
      </c>
      <c r="G628">
        <v>29.061453</v>
      </c>
    </row>
    <row r="629" spans="1:7">
      <c r="A629" s="179" t="s">
        <v>79</v>
      </c>
      <c r="B629" s="53">
        <v>2019</v>
      </c>
      <c r="C629" s="179" t="s">
        <v>70</v>
      </c>
      <c r="D629" s="229">
        <v>52518</v>
      </c>
      <c r="E629" t="s">
        <v>12</v>
      </c>
      <c r="F629">
        <v>52518</v>
      </c>
      <c r="G629">
        <v>28.439722</v>
      </c>
    </row>
    <row r="630" spans="1:7">
      <c r="A630" s="179" t="s">
        <v>79</v>
      </c>
      <c r="B630" s="53">
        <v>2020</v>
      </c>
      <c r="C630" s="179" t="s">
        <v>70</v>
      </c>
      <c r="D630" t="s">
        <v>12</v>
      </c>
      <c r="E630" t="s">
        <v>12</v>
      </c>
      <c r="F630">
        <v>46683</v>
      </c>
      <c r="G630">
        <v>27.817991</v>
      </c>
    </row>
    <row r="631" spans="1:7">
      <c r="A631" s="176" t="s">
        <v>79</v>
      </c>
      <c r="B631" s="9">
        <v>2021</v>
      </c>
      <c r="C631" s="177" t="s">
        <v>70</v>
      </c>
      <c r="D631" t="s">
        <v>12</v>
      </c>
      <c r="E631" t="s">
        <v>12</v>
      </c>
      <c r="F631">
        <v>40848</v>
      </c>
      <c r="G631">
        <v>27.19626</v>
      </c>
    </row>
    <row r="632" spans="1:7">
      <c r="A632" s="183" t="s">
        <v>80</v>
      </c>
      <c r="B632" s="46">
        <v>2012</v>
      </c>
      <c r="C632" s="183" t="s">
        <v>70</v>
      </c>
      <c r="D632" s="219">
        <v>9524</v>
      </c>
      <c r="E632" s="211">
        <v>36.646762</v>
      </c>
      <c r="F632">
        <v>9524</v>
      </c>
      <c r="G632">
        <v>36.646763</v>
      </c>
    </row>
    <row r="633" spans="1:7">
      <c r="A633" s="183" t="s">
        <v>80</v>
      </c>
      <c r="B633" s="46">
        <v>2013</v>
      </c>
      <c r="C633" s="183" t="s">
        <v>70</v>
      </c>
      <c r="D633" s="219">
        <v>14991</v>
      </c>
      <c r="E633" s="211">
        <v>40.579552</v>
      </c>
      <c r="F633">
        <v>14991</v>
      </c>
      <c r="G633">
        <v>40.579552</v>
      </c>
    </row>
    <row r="634" spans="1:7">
      <c r="A634" s="183" t="s">
        <v>80</v>
      </c>
      <c r="B634" s="46">
        <v>2014</v>
      </c>
      <c r="C634" s="183" t="s">
        <v>70</v>
      </c>
      <c r="D634" s="219">
        <v>17917</v>
      </c>
      <c r="E634" s="211">
        <v>33.755646</v>
      </c>
      <c r="F634">
        <v>17917</v>
      </c>
      <c r="G634">
        <v>33.755646</v>
      </c>
    </row>
    <row r="635" spans="1:7">
      <c r="A635" s="183" t="s">
        <v>80</v>
      </c>
      <c r="B635" s="46">
        <v>2015</v>
      </c>
      <c r="C635" s="183" t="s">
        <v>70</v>
      </c>
      <c r="D635" s="219">
        <v>18618</v>
      </c>
      <c r="E635" s="211">
        <v>32.030248</v>
      </c>
      <c r="F635">
        <v>18618</v>
      </c>
      <c r="G635">
        <v>32.030247</v>
      </c>
    </row>
    <row r="636" spans="1:7">
      <c r="A636" s="183" t="s">
        <v>80</v>
      </c>
      <c r="B636" s="46">
        <v>2016</v>
      </c>
      <c r="C636" s="183" t="s">
        <v>70</v>
      </c>
      <c r="D636" s="219">
        <v>18947</v>
      </c>
      <c r="E636" s="211">
        <v>27.523601</v>
      </c>
      <c r="F636">
        <v>18947</v>
      </c>
      <c r="G636">
        <v>27.523602</v>
      </c>
    </row>
    <row r="637" spans="1:7">
      <c r="A637" s="183" t="s">
        <v>80</v>
      </c>
      <c r="B637" s="46">
        <v>2017</v>
      </c>
      <c r="C637" s="183" t="s">
        <v>70</v>
      </c>
      <c r="D637" s="219">
        <v>19208</v>
      </c>
      <c r="E637" s="211">
        <v>26.749101</v>
      </c>
      <c r="F637">
        <v>19208</v>
      </c>
      <c r="G637">
        <v>26.749102</v>
      </c>
    </row>
    <row r="638" spans="1:7">
      <c r="A638" s="183" t="s">
        <v>80</v>
      </c>
      <c r="B638" s="46">
        <v>2018</v>
      </c>
      <c r="C638" s="183" t="s">
        <v>70</v>
      </c>
      <c r="D638" s="219">
        <v>18244</v>
      </c>
      <c r="E638" s="211">
        <v>27.139674</v>
      </c>
      <c r="F638">
        <v>18244</v>
      </c>
      <c r="G638">
        <v>27.139673</v>
      </c>
    </row>
    <row r="639" spans="1:7">
      <c r="A639" s="183" t="s">
        <v>80</v>
      </c>
      <c r="B639" s="46">
        <v>2019</v>
      </c>
      <c r="C639" s="183" t="s">
        <v>70</v>
      </c>
      <c r="D639" s="219">
        <v>19372</v>
      </c>
      <c r="E639" t="s">
        <v>12</v>
      </c>
      <c r="F639">
        <v>19372</v>
      </c>
      <c r="G639">
        <v>27.530245</v>
      </c>
    </row>
    <row r="640" spans="1:7">
      <c r="A640" s="183" t="s">
        <v>80</v>
      </c>
      <c r="B640" s="46">
        <v>2020</v>
      </c>
      <c r="C640" s="183" t="s">
        <v>70</v>
      </c>
      <c r="D640" t="s">
        <v>12</v>
      </c>
      <c r="E640" t="s">
        <v>12</v>
      </c>
      <c r="F640">
        <v>20500</v>
      </c>
      <c r="G640">
        <v>27.920816</v>
      </c>
    </row>
    <row r="641" spans="1:7">
      <c r="A641" s="176" t="s">
        <v>80</v>
      </c>
      <c r="B641" s="9">
        <v>2021</v>
      </c>
      <c r="C641" s="177" t="s">
        <v>70</v>
      </c>
      <c r="D641" t="s">
        <v>12</v>
      </c>
      <c r="E641" t="s">
        <v>12</v>
      </c>
      <c r="F641">
        <v>21628</v>
      </c>
      <c r="G641">
        <v>28.311388</v>
      </c>
    </row>
    <row r="642" spans="1:7">
      <c r="A642" s="179" t="s">
        <v>81</v>
      </c>
      <c r="B642" s="53">
        <v>2012</v>
      </c>
      <c r="C642" s="179" t="s">
        <v>70</v>
      </c>
      <c r="D642" s="221">
        <v>10226</v>
      </c>
      <c r="E642" s="211">
        <v>22.97134</v>
      </c>
      <c r="F642">
        <v>10226</v>
      </c>
      <c r="G642">
        <v>22.97134</v>
      </c>
    </row>
    <row r="643" spans="1:7">
      <c r="A643" s="179" t="s">
        <v>81</v>
      </c>
      <c r="B643" s="53">
        <v>2013</v>
      </c>
      <c r="C643" s="179" t="s">
        <v>70</v>
      </c>
      <c r="D643" s="221">
        <v>10059</v>
      </c>
      <c r="E643" s="211">
        <v>24.64601</v>
      </c>
      <c r="F643">
        <v>10059</v>
      </c>
      <c r="G643">
        <v>24.646009</v>
      </c>
    </row>
    <row r="644" spans="1:7">
      <c r="A644" s="179" t="s">
        <v>81</v>
      </c>
      <c r="B644" s="53">
        <v>2014</v>
      </c>
      <c r="C644" s="179" t="s">
        <v>70</v>
      </c>
      <c r="D644" s="221">
        <v>10562</v>
      </c>
      <c r="E644" s="211">
        <v>20.37306</v>
      </c>
      <c r="F644">
        <v>10562</v>
      </c>
      <c r="G644">
        <v>20.37306</v>
      </c>
    </row>
    <row r="645" spans="1:7">
      <c r="A645" s="179" t="s">
        <v>81</v>
      </c>
      <c r="B645" s="53">
        <v>2015</v>
      </c>
      <c r="C645" s="179" t="s">
        <v>70</v>
      </c>
      <c r="D645" s="221">
        <v>10716</v>
      </c>
      <c r="E645" s="211">
        <v>18.995425</v>
      </c>
      <c r="F645">
        <v>10716</v>
      </c>
      <c r="G645">
        <v>18.995424</v>
      </c>
    </row>
    <row r="646" spans="1:7">
      <c r="A646" s="179" t="s">
        <v>81</v>
      </c>
      <c r="B646" s="53">
        <v>2016</v>
      </c>
      <c r="C646" s="179" t="s">
        <v>70</v>
      </c>
      <c r="D646" s="221">
        <v>10629</v>
      </c>
      <c r="E646" s="211">
        <v>12.268485</v>
      </c>
      <c r="F646">
        <v>10629</v>
      </c>
      <c r="G646">
        <v>12.268485</v>
      </c>
    </row>
    <row r="647" spans="1:7">
      <c r="A647" s="179" t="s">
        <v>81</v>
      </c>
      <c r="B647" s="53">
        <v>2017</v>
      </c>
      <c r="C647" s="179" t="s">
        <v>70</v>
      </c>
      <c r="D647" s="221">
        <v>11222</v>
      </c>
      <c r="E647" s="211">
        <v>12.013214</v>
      </c>
      <c r="F647">
        <v>11222</v>
      </c>
      <c r="G647">
        <v>12.013214</v>
      </c>
    </row>
    <row r="648" spans="1:7">
      <c r="A648" s="179" t="s">
        <v>81</v>
      </c>
      <c r="B648" s="53">
        <v>2018</v>
      </c>
      <c r="C648" s="179" t="s">
        <v>70</v>
      </c>
      <c r="D648" s="221">
        <v>10943</v>
      </c>
      <c r="E648" s="211">
        <v>13.524305</v>
      </c>
      <c r="F648">
        <v>10943</v>
      </c>
      <c r="G648">
        <v>13.524305</v>
      </c>
    </row>
    <row r="649" spans="1:7">
      <c r="A649" s="179" t="s">
        <v>81</v>
      </c>
      <c r="B649" s="53">
        <v>2019</v>
      </c>
      <c r="C649" s="179" t="s">
        <v>70</v>
      </c>
      <c r="D649" s="221">
        <v>10861</v>
      </c>
      <c r="E649" t="s">
        <v>12</v>
      </c>
      <c r="F649">
        <v>10861</v>
      </c>
      <c r="G649">
        <v>15.035397</v>
      </c>
    </row>
    <row r="650" spans="1:7">
      <c r="A650" s="179" t="s">
        <v>81</v>
      </c>
      <c r="B650" s="53">
        <v>2020</v>
      </c>
      <c r="C650" s="179" t="s">
        <v>70</v>
      </c>
      <c r="D650" t="s">
        <v>12</v>
      </c>
      <c r="E650" t="s">
        <v>12</v>
      </c>
      <c r="F650">
        <v>10779</v>
      </c>
      <c r="G650">
        <v>16.546488</v>
      </c>
    </row>
    <row r="651" spans="1:7">
      <c r="A651" s="176" t="s">
        <v>81</v>
      </c>
      <c r="B651" s="9">
        <v>2021</v>
      </c>
      <c r="C651" s="177" t="s">
        <v>70</v>
      </c>
      <c r="D651" t="s">
        <v>12</v>
      </c>
      <c r="E651" t="s">
        <v>12</v>
      </c>
      <c r="F651">
        <v>10697</v>
      </c>
      <c r="G651">
        <v>18.057579</v>
      </c>
    </row>
    <row r="652" spans="1:7">
      <c r="A652" s="180" t="s">
        <v>82</v>
      </c>
      <c r="B652" s="6">
        <v>2012</v>
      </c>
      <c r="C652" s="180" t="s">
        <v>70</v>
      </c>
      <c r="D652" s="229">
        <v>9085</v>
      </c>
      <c r="E652" s="211">
        <v>35.833757</v>
      </c>
      <c r="F652">
        <v>9085</v>
      </c>
      <c r="G652">
        <v>35.833755</v>
      </c>
    </row>
    <row r="653" spans="1:7">
      <c r="A653" s="180" t="s">
        <v>82</v>
      </c>
      <c r="B653" s="6">
        <v>2013</v>
      </c>
      <c r="C653" s="180" t="s">
        <v>70</v>
      </c>
      <c r="D653" s="229">
        <v>10805</v>
      </c>
      <c r="E653" s="211">
        <v>39.826786</v>
      </c>
      <c r="F653">
        <v>10805</v>
      </c>
      <c r="G653">
        <v>39.826786</v>
      </c>
    </row>
    <row r="654" spans="1:7">
      <c r="A654" s="180" t="s">
        <v>82</v>
      </c>
      <c r="B654" s="6">
        <v>2014</v>
      </c>
      <c r="C654" s="180" t="s">
        <v>70</v>
      </c>
      <c r="D654" s="229">
        <v>11223</v>
      </c>
      <c r="E654" s="211">
        <v>31.799562</v>
      </c>
      <c r="F654">
        <v>11223</v>
      </c>
      <c r="G654">
        <v>31.799562</v>
      </c>
    </row>
    <row r="655" spans="1:7">
      <c r="A655" s="180" t="s">
        <v>82</v>
      </c>
      <c r="B655" s="6">
        <v>2015</v>
      </c>
      <c r="C655" s="180" t="s">
        <v>70</v>
      </c>
      <c r="D655" s="229">
        <v>11530</v>
      </c>
      <c r="E655" s="211">
        <v>28.754844</v>
      </c>
      <c r="F655">
        <v>11530</v>
      </c>
      <c r="G655">
        <v>28.754845</v>
      </c>
    </row>
    <row r="656" spans="1:7">
      <c r="A656" s="180" t="s">
        <v>82</v>
      </c>
      <c r="B656" s="6">
        <v>2016</v>
      </c>
      <c r="C656" s="180" t="s">
        <v>70</v>
      </c>
      <c r="D656" s="229">
        <v>11396</v>
      </c>
      <c r="E656" s="211">
        <v>27.442481</v>
      </c>
      <c r="F656">
        <v>11396</v>
      </c>
      <c r="G656">
        <v>27.44248</v>
      </c>
    </row>
    <row r="657" spans="1:7">
      <c r="A657" s="180" t="s">
        <v>82</v>
      </c>
      <c r="B657" s="6">
        <v>2017</v>
      </c>
      <c r="C657" s="180" t="s">
        <v>70</v>
      </c>
      <c r="D657" s="229">
        <v>11537</v>
      </c>
      <c r="E657">
        <v>26.548531</v>
      </c>
      <c r="F657">
        <v>11537</v>
      </c>
      <c r="G657">
        <v>26.548531</v>
      </c>
    </row>
    <row r="658" spans="1:7">
      <c r="A658" s="180" t="s">
        <v>82</v>
      </c>
      <c r="B658" s="6">
        <v>2018</v>
      </c>
      <c r="C658" s="180" t="s">
        <v>70</v>
      </c>
      <c r="D658" s="229">
        <v>11864</v>
      </c>
      <c r="E658">
        <v>25.952126</v>
      </c>
      <c r="F658">
        <v>11864</v>
      </c>
      <c r="G658">
        <v>25.952126</v>
      </c>
    </row>
    <row r="659" spans="1:7">
      <c r="A659" s="180" t="s">
        <v>82</v>
      </c>
      <c r="B659" s="6">
        <v>2019</v>
      </c>
      <c r="C659" s="180" t="s">
        <v>70</v>
      </c>
      <c r="D659" s="229">
        <v>12005</v>
      </c>
      <c r="E659" t="s">
        <v>12</v>
      </c>
      <c r="F659">
        <v>12005</v>
      </c>
      <c r="G659">
        <v>25.355721</v>
      </c>
    </row>
    <row r="660" spans="1:7">
      <c r="A660" s="180" t="s">
        <v>82</v>
      </c>
      <c r="B660" s="6">
        <v>2020</v>
      </c>
      <c r="C660" s="180" t="s">
        <v>70</v>
      </c>
      <c r="D660" t="s">
        <v>12</v>
      </c>
      <c r="E660" t="s">
        <v>12</v>
      </c>
      <c r="F660">
        <v>12146</v>
      </c>
      <c r="G660">
        <v>24.759315</v>
      </c>
    </row>
    <row r="661" spans="1:7">
      <c r="A661" s="176" t="s">
        <v>82</v>
      </c>
      <c r="B661" s="9">
        <v>2021</v>
      </c>
      <c r="C661" s="177" t="s">
        <v>70</v>
      </c>
      <c r="D661" t="s">
        <v>12</v>
      </c>
      <c r="E661" t="s">
        <v>12</v>
      </c>
      <c r="F661">
        <v>12287</v>
      </c>
      <c r="G661">
        <v>24.16291</v>
      </c>
    </row>
    <row r="662" spans="1:7">
      <c r="A662" s="176" t="s">
        <v>83</v>
      </c>
      <c r="B662" s="44">
        <v>2012</v>
      </c>
      <c r="C662" s="182" t="s">
        <v>84</v>
      </c>
      <c r="D662">
        <v>6630</v>
      </c>
      <c r="E662">
        <v>57.186038</v>
      </c>
      <c r="F662">
        <v>6630</v>
      </c>
      <c r="G662">
        <v>57.186039</v>
      </c>
    </row>
    <row r="663" spans="1:7">
      <c r="A663" s="176" t="s">
        <v>83</v>
      </c>
      <c r="B663" s="44">
        <v>2013</v>
      </c>
      <c r="C663" s="182" t="s">
        <v>84</v>
      </c>
      <c r="D663">
        <v>6694</v>
      </c>
      <c r="E663">
        <v>56.276038</v>
      </c>
      <c r="F663">
        <v>6694</v>
      </c>
      <c r="G663">
        <v>56.276039</v>
      </c>
    </row>
    <row r="664" spans="1:7">
      <c r="A664" s="176" t="s">
        <v>83</v>
      </c>
      <c r="B664" s="44">
        <v>2014</v>
      </c>
      <c r="C664" s="182" t="s">
        <v>84</v>
      </c>
      <c r="D664">
        <v>8948</v>
      </c>
      <c r="E664">
        <v>48.295094</v>
      </c>
      <c r="F664">
        <v>8948</v>
      </c>
      <c r="G664">
        <v>48.295094</v>
      </c>
    </row>
    <row r="665" spans="1:7">
      <c r="A665" s="176" t="s">
        <v>83</v>
      </c>
      <c r="B665" s="44">
        <v>2015</v>
      </c>
      <c r="C665" s="182" t="s">
        <v>84</v>
      </c>
      <c r="D665">
        <v>8878</v>
      </c>
      <c r="E665">
        <v>40.340943</v>
      </c>
      <c r="F665">
        <v>8878</v>
      </c>
      <c r="G665">
        <v>40.340942</v>
      </c>
    </row>
    <row r="666" spans="1:7">
      <c r="A666" s="176" t="s">
        <v>83</v>
      </c>
      <c r="B666" s="44">
        <v>2016</v>
      </c>
      <c r="C666" s="182" t="s">
        <v>84</v>
      </c>
      <c r="D666">
        <v>12757</v>
      </c>
      <c r="E666">
        <v>42.276415</v>
      </c>
      <c r="F666">
        <v>12757</v>
      </c>
      <c r="G666">
        <v>42.276417</v>
      </c>
    </row>
    <row r="667" spans="1:7">
      <c r="A667" s="176" t="s">
        <v>83</v>
      </c>
      <c r="B667" s="44">
        <v>2017</v>
      </c>
      <c r="C667" s="182" t="s">
        <v>84</v>
      </c>
      <c r="D667">
        <v>12356</v>
      </c>
      <c r="E667">
        <v>41.11434</v>
      </c>
      <c r="F667">
        <v>12356</v>
      </c>
      <c r="G667">
        <v>41.114342</v>
      </c>
    </row>
    <row r="668" spans="1:7">
      <c r="A668" s="176" t="s">
        <v>83</v>
      </c>
      <c r="B668" s="44">
        <v>2018</v>
      </c>
      <c r="C668" s="182" t="s">
        <v>84</v>
      </c>
      <c r="D668">
        <v>11775</v>
      </c>
      <c r="E668">
        <v>36.733962</v>
      </c>
      <c r="F668">
        <v>11775</v>
      </c>
      <c r="G668">
        <v>36.733963</v>
      </c>
    </row>
    <row r="669" spans="1:7">
      <c r="A669" s="176" t="s">
        <v>83</v>
      </c>
      <c r="B669" s="44">
        <v>2019</v>
      </c>
      <c r="C669" s="182" t="s">
        <v>84</v>
      </c>
      <c r="D669">
        <v>12053</v>
      </c>
      <c r="E669" t="s">
        <v>12</v>
      </c>
      <c r="F669">
        <v>12053</v>
      </c>
      <c r="G669">
        <v>32.353584</v>
      </c>
    </row>
    <row r="670" spans="1:7">
      <c r="A670" s="176" t="s">
        <v>83</v>
      </c>
      <c r="B670" s="44">
        <v>2020</v>
      </c>
      <c r="C670" s="182" t="s">
        <v>84</v>
      </c>
      <c r="D670" t="s">
        <v>12</v>
      </c>
      <c r="E670" t="s">
        <v>12</v>
      </c>
      <c r="F670">
        <v>12331</v>
      </c>
      <c r="G670">
        <v>27.973206</v>
      </c>
    </row>
    <row r="671" spans="1:7">
      <c r="A671" s="176" t="s">
        <v>83</v>
      </c>
      <c r="B671" s="9">
        <v>2021</v>
      </c>
      <c r="C671" s="182" t="s">
        <v>84</v>
      </c>
      <c r="D671" t="s">
        <v>12</v>
      </c>
      <c r="E671" t="s">
        <v>12</v>
      </c>
      <c r="F671">
        <v>12609</v>
      </c>
      <c r="G671">
        <v>23.592827</v>
      </c>
    </row>
    <row r="672" spans="1:7">
      <c r="A672" s="186" t="s">
        <v>85</v>
      </c>
      <c r="B672" s="44">
        <v>2012</v>
      </c>
      <c r="C672" s="186" t="s">
        <v>84</v>
      </c>
      <c r="D672" t="s">
        <v>12</v>
      </c>
      <c r="E672" s="211">
        <v>35.959377</v>
      </c>
      <c r="F672">
        <v>22951</v>
      </c>
      <c r="G672">
        <v>35.959377</v>
      </c>
    </row>
    <row r="673" spans="1:7">
      <c r="A673" s="186" t="s">
        <v>85</v>
      </c>
      <c r="B673" s="44">
        <v>2013</v>
      </c>
      <c r="C673" s="186" t="s">
        <v>84</v>
      </c>
      <c r="D673" t="s">
        <v>12</v>
      </c>
      <c r="E673" s="211">
        <v>35.370682</v>
      </c>
      <c r="F673">
        <v>21659</v>
      </c>
      <c r="G673">
        <v>35.370682</v>
      </c>
    </row>
    <row r="674" spans="1:7">
      <c r="A674" s="186" t="s">
        <v>85</v>
      </c>
      <c r="B674" s="44">
        <v>2014</v>
      </c>
      <c r="C674" s="186" t="s">
        <v>84</v>
      </c>
      <c r="D674" t="s">
        <v>12</v>
      </c>
      <c r="E674" s="211">
        <v>30.86894</v>
      </c>
      <c r="F674">
        <v>20367</v>
      </c>
      <c r="G674">
        <v>30.86894</v>
      </c>
    </row>
    <row r="675" spans="1:7">
      <c r="A675" s="186" t="s">
        <v>85</v>
      </c>
      <c r="B675" s="44">
        <v>2015</v>
      </c>
      <c r="C675" s="186" t="s">
        <v>84</v>
      </c>
      <c r="D675" t="s">
        <v>12</v>
      </c>
      <c r="E675" s="211">
        <v>24.318606</v>
      </c>
      <c r="F675">
        <v>19075</v>
      </c>
      <c r="G675">
        <v>24.318605</v>
      </c>
    </row>
    <row r="676" spans="1:7">
      <c r="A676" s="186" t="s">
        <v>85</v>
      </c>
      <c r="B676" s="44">
        <v>2016</v>
      </c>
      <c r="C676" s="186" t="s">
        <v>84</v>
      </c>
      <c r="D676" t="s">
        <v>12</v>
      </c>
      <c r="E676" s="211">
        <v>25.088176</v>
      </c>
      <c r="F676">
        <v>17783</v>
      </c>
      <c r="G676">
        <v>25.088177</v>
      </c>
    </row>
    <row r="677" spans="1:7">
      <c r="A677" s="186" t="s">
        <v>85</v>
      </c>
      <c r="B677" s="44">
        <v>2017</v>
      </c>
      <c r="C677" s="186" t="s">
        <v>84</v>
      </c>
      <c r="D677" s="198">
        <v>16491</v>
      </c>
      <c r="E677" s="211">
        <v>23.221831</v>
      </c>
      <c r="F677">
        <v>16491</v>
      </c>
      <c r="G677">
        <v>23.22183</v>
      </c>
    </row>
    <row r="678" spans="1:7">
      <c r="A678" s="186" t="s">
        <v>85</v>
      </c>
      <c r="B678" s="44">
        <v>2018</v>
      </c>
      <c r="C678" s="186" t="s">
        <v>84</v>
      </c>
      <c r="D678" s="198">
        <v>15199</v>
      </c>
      <c r="E678" s="211">
        <v>21.656597</v>
      </c>
      <c r="F678">
        <v>15199</v>
      </c>
      <c r="G678">
        <v>21.656597</v>
      </c>
    </row>
    <row r="679" spans="1:7">
      <c r="A679" s="186" t="s">
        <v>85</v>
      </c>
      <c r="B679" s="44">
        <v>2019</v>
      </c>
      <c r="C679" s="186" t="s">
        <v>84</v>
      </c>
      <c r="D679" s="198">
        <v>15077</v>
      </c>
      <c r="E679" t="s">
        <v>12</v>
      </c>
      <c r="F679">
        <v>15077</v>
      </c>
      <c r="G679">
        <v>20.091364</v>
      </c>
    </row>
    <row r="680" spans="1:7">
      <c r="A680" s="186" t="s">
        <v>85</v>
      </c>
      <c r="B680" s="44">
        <v>2020</v>
      </c>
      <c r="C680" s="186" t="s">
        <v>84</v>
      </c>
      <c r="D680" t="s">
        <v>12</v>
      </c>
      <c r="E680" t="s">
        <v>12</v>
      </c>
      <c r="F680">
        <v>14955</v>
      </c>
      <c r="G680">
        <v>18.526131</v>
      </c>
    </row>
    <row r="681" spans="1:7">
      <c r="A681" s="176" t="s">
        <v>85</v>
      </c>
      <c r="B681" s="9">
        <v>2021</v>
      </c>
      <c r="C681" s="177" t="s">
        <v>84</v>
      </c>
      <c r="D681" t="s">
        <v>12</v>
      </c>
      <c r="E681" t="s">
        <v>12</v>
      </c>
      <c r="F681">
        <v>14833</v>
      </c>
      <c r="G681">
        <v>16.960897</v>
      </c>
    </row>
    <row r="682" spans="1:7">
      <c r="A682" s="189" t="s">
        <v>86</v>
      </c>
      <c r="B682" s="48">
        <v>2012</v>
      </c>
      <c r="C682" s="189" t="s">
        <v>84</v>
      </c>
      <c r="D682" s="228">
        <v>34124</v>
      </c>
      <c r="E682" s="211">
        <v>49.953703</v>
      </c>
      <c r="F682">
        <v>34124</v>
      </c>
      <c r="G682">
        <v>49.953705</v>
      </c>
    </row>
    <row r="683" spans="1:7">
      <c r="A683" s="189" t="s">
        <v>86</v>
      </c>
      <c r="B683" s="48">
        <v>2013</v>
      </c>
      <c r="C683" s="189" t="s">
        <v>84</v>
      </c>
      <c r="D683" s="228">
        <v>34435</v>
      </c>
      <c r="E683" s="211">
        <v>50.812063</v>
      </c>
      <c r="F683">
        <v>34435</v>
      </c>
      <c r="G683">
        <v>50.812061</v>
      </c>
    </row>
    <row r="684" spans="1:7">
      <c r="A684" s="189" t="s">
        <v>86</v>
      </c>
      <c r="B684" s="48">
        <v>2014</v>
      </c>
      <c r="C684" s="189" t="s">
        <v>84</v>
      </c>
      <c r="D684" s="228">
        <v>37016</v>
      </c>
      <c r="E684" s="211">
        <v>43.16232</v>
      </c>
      <c r="F684">
        <v>37016</v>
      </c>
      <c r="G684">
        <v>43.162319</v>
      </c>
    </row>
    <row r="685" spans="1:7">
      <c r="A685" s="189" t="s">
        <v>86</v>
      </c>
      <c r="B685" s="48">
        <v>2015</v>
      </c>
      <c r="C685" s="189" t="s">
        <v>84</v>
      </c>
      <c r="D685" s="228">
        <v>37417</v>
      </c>
      <c r="E685" s="211">
        <v>35.742292</v>
      </c>
      <c r="F685">
        <v>37417</v>
      </c>
      <c r="G685">
        <v>35.74229</v>
      </c>
    </row>
    <row r="686" spans="1:7">
      <c r="A686" s="189" t="s">
        <v>86</v>
      </c>
      <c r="B686" s="48">
        <v>2016</v>
      </c>
      <c r="C686" s="189" t="s">
        <v>84</v>
      </c>
      <c r="D686" s="228">
        <v>35241</v>
      </c>
      <c r="E686" s="211">
        <v>37.955054</v>
      </c>
      <c r="F686">
        <v>35241</v>
      </c>
      <c r="G686">
        <v>37.955055</v>
      </c>
    </row>
    <row r="687" spans="1:7">
      <c r="A687" s="189" t="s">
        <v>86</v>
      </c>
      <c r="B687" s="48">
        <v>2017</v>
      </c>
      <c r="C687" s="189" t="s">
        <v>84</v>
      </c>
      <c r="D687" s="228">
        <v>34018</v>
      </c>
      <c r="E687" s="211">
        <v>35.392408</v>
      </c>
      <c r="F687">
        <v>34018</v>
      </c>
      <c r="G687">
        <v>35.392406</v>
      </c>
    </row>
    <row r="688" spans="1:7">
      <c r="A688" s="189" t="s">
        <v>86</v>
      </c>
      <c r="B688" s="48">
        <v>2018</v>
      </c>
      <c r="C688" s="189" t="s">
        <v>84</v>
      </c>
      <c r="D688" s="228">
        <v>34778</v>
      </c>
      <c r="E688" s="211">
        <v>31.913833</v>
      </c>
      <c r="F688">
        <v>34778</v>
      </c>
      <c r="G688">
        <v>31.913834</v>
      </c>
    </row>
    <row r="689" spans="1:7">
      <c r="A689" s="189" t="s">
        <v>86</v>
      </c>
      <c r="B689" s="48">
        <v>2019</v>
      </c>
      <c r="C689" s="189" t="s">
        <v>84</v>
      </c>
      <c r="D689" s="228">
        <v>34465</v>
      </c>
      <c r="E689" t="s">
        <v>12</v>
      </c>
      <c r="F689">
        <v>34465</v>
      </c>
      <c r="G689">
        <v>28.435261</v>
      </c>
    </row>
    <row r="690" spans="1:7">
      <c r="A690" s="189" t="s">
        <v>86</v>
      </c>
      <c r="B690" s="48">
        <v>2020</v>
      </c>
      <c r="C690" s="189" t="s">
        <v>84</v>
      </c>
      <c r="D690" t="s">
        <v>12</v>
      </c>
      <c r="E690" t="s">
        <v>12</v>
      </c>
      <c r="F690">
        <v>34152</v>
      </c>
      <c r="G690">
        <v>24.956688</v>
      </c>
    </row>
    <row r="691" spans="1:7">
      <c r="A691" s="176" t="s">
        <v>86</v>
      </c>
      <c r="B691" s="9">
        <v>2021</v>
      </c>
      <c r="C691" s="177" t="s">
        <v>84</v>
      </c>
      <c r="D691" t="s">
        <v>12</v>
      </c>
      <c r="E691" t="s">
        <v>12</v>
      </c>
      <c r="F691">
        <v>33839</v>
      </c>
      <c r="G691">
        <v>21.478115</v>
      </c>
    </row>
    <row r="692" spans="1:7">
      <c r="A692" s="185" t="s">
        <v>87</v>
      </c>
      <c r="B692" s="19">
        <v>2012</v>
      </c>
      <c r="C692" s="185" t="s">
        <v>84</v>
      </c>
      <c r="D692" s="233">
        <v>19694</v>
      </c>
      <c r="E692" s="211">
        <v>52.557951</v>
      </c>
      <c r="F692">
        <v>19694</v>
      </c>
      <c r="G692">
        <v>52.557953</v>
      </c>
    </row>
    <row r="693" spans="1:7">
      <c r="A693" s="185" t="s">
        <v>87</v>
      </c>
      <c r="B693" s="19">
        <v>2013</v>
      </c>
      <c r="C693" s="185" t="s">
        <v>84</v>
      </c>
      <c r="D693" s="233">
        <v>21910</v>
      </c>
      <c r="E693" s="211">
        <v>53.560795</v>
      </c>
      <c r="F693">
        <v>21910</v>
      </c>
      <c r="G693">
        <v>53.560795</v>
      </c>
    </row>
    <row r="694" spans="1:7">
      <c r="A694" s="185" t="s">
        <v>87</v>
      </c>
      <c r="B694" s="19">
        <v>2014</v>
      </c>
      <c r="C694" s="185" t="s">
        <v>84</v>
      </c>
      <c r="D694" s="233">
        <v>23897</v>
      </c>
      <c r="E694" s="211">
        <v>45.627311</v>
      </c>
      <c r="F694">
        <v>23897</v>
      </c>
      <c r="G694">
        <v>45.627312</v>
      </c>
    </row>
    <row r="695" spans="1:7">
      <c r="A695" s="185" t="s">
        <v>87</v>
      </c>
      <c r="B695" s="19">
        <v>2015</v>
      </c>
      <c r="C695" s="185" t="s">
        <v>84</v>
      </c>
      <c r="D695" s="233">
        <v>23273</v>
      </c>
      <c r="E695" s="211">
        <v>39.081189</v>
      </c>
      <c r="F695">
        <v>23273</v>
      </c>
      <c r="G695">
        <v>39.081188</v>
      </c>
    </row>
    <row r="696" spans="1:7">
      <c r="A696" s="185" t="s">
        <v>87</v>
      </c>
      <c r="B696" s="19">
        <v>2016</v>
      </c>
      <c r="C696" s="185" t="s">
        <v>84</v>
      </c>
      <c r="D696" s="233">
        <v>17296</v>
      </c>
      <c r="E696" s="211">
        <v>41.106109</v>
      </c>
      <c r="F696">
        <v>17296</v>
      </c>
      <c r="G696">
        <v>41.10611</v>
      </c>
    </row>
    <row r="697" spans="1:7">
      <c r="A697" s="185" t="s">
        <v>87</v>
      </c>
      <c r="B697" s="19">
        <v>2017</v>
      </c>
      <c r="C697" s="185" t="s">
        <v>84</v>
      </c>
      <c r="D697" s="233">
        <v>17180</v>
      </c>
      <c r="E697" s="211">
        <v>37.660278</v>
      </c>
      <c r="F697">
        <v>17180</v>
      </c>
      <c r="G697">
        <v>37.660278</v>
      </c>
    </row>
    <row r="698" spans="1:7">
      <c r="A698" s="185" t="s">
        <v>87</v>
      </c>
      <c r="B698" s="19">
        <v>2018</v>
      </c>
      <c r="C698" s="185" t="s">
        <v>84</v>
      </c>
      <c r="D698" s="233">
        <v>18822</v>
      </c>
      <c r="E698" s="211">
        <v>33.395895</v>
      </c>
      <c r="F698">
        <v>18822</v>
      </c>
      <c r="G698">
        <v>33.395893</v>
      </c>
    </row>
    <row r="699" spans="1:7">
      <c r="A699" s="185" t="s">
        <v>87</v>
      </c>
      <c r="B699" s="19">
        <v>2019</v>
      </c>
      <c r="C699" s="185" t="s">
        <v>84</v>
      </c>
      <c r="D699" s="233">
        <v>19487</v>
      </c>
      <c r="E699" t="s">
        <v>12</v>
      </c>
      <c r="F699">
        <v>19487</v>
      </c>
      <c r="G699">
        <v>29.131508</v>
      </c>
    </row>
    <row r="700" spans="1:7">
      <c r="A700" s="185" t="s">
        <v>87</v>
      </c>
      <c r="B700" s="19">
        <v>2020</v>
      </c>
      <c r="C700" s="185" t="s">
        <v>84</v>
      </c>
      <c r="D700" s="233">
        <v>19800</v>
      </c>
      <c r="E700" t="s">
        <v>12</v>
      </c>
      <c r="F700">
        <v>19800</v>
      </c>
      <c r="G700">
        <v>24.867123</v>
      </c>
    </row>
    <row r="701" spans="1:7">
      <c r="A701" s="176" t="s">
        <v>87</v>
      </c>
      <c r="B701" s="9">
        <v>2021</v>
      </c>
      <c r="C701" s="177" t="s">
        <v>84</v>
      </c>
      <c r="D701" t="s">
        <v>12</v>
      </c>
      <c r="E701" t="s">
        <v>12</v>
      </c>
      <c r="F701">
        <v>20113</v>
      </c>
      <c r="G701">
        <v>20.602737</v>
      </c>
    </row>
    <row r="702" spans="1:7">
      <c r="A702" s="178" t="s">
        <v>88</v>
      </c>
      <c r="B702" s="28">
        <v>2012</v>
      </c>
      <c r="C702" s="178" t="s">
        <v>84</v>
      </c>
      <c r="D702" s="231">
        <v>14175</v>
      </c>
      <c r="E702" s="211">
        <v>44.120958</v>
      </c>
      <c r="F702">
        <v>14175</v>
      </c>
      <c r="G702">
        <v>44.120956</v>
      </c>
    </row>
    <row r="703" spans="1:7">
      <c r="A703" s="178" t="s">
        <v>88</v>
      </c>
      <c r="B703" s="28">
        <v>2013</v>
      </c>
      <c r="C703" s="178" t="s">
        <v>84</v>
      </c>
      <c r="D703" s="231">
        <v>14680</v>
      </c>
      <c r="E703" s="211">
        <v>45.690357</v>
      </c>
      <c r="F703">
        <v>14680</v>
      </c>
      <c r="G703">
        <v>45.690357</v>
      </c>
    </row>
    <row r="704" spans="1:7">
      <c r="A704" s="178" t="s">
        <v>88</v>
      </c>
      <c r="B704" s="28">
        <v>2014</v>
      </c>
      <c r="C704" s="178" t="s">
        <v>84</v>
      </c>
      <c r="D704" s="231">
        <v>13607</v>
      </c>
      <c r="E704" s="211">
        <v>38.716426</v>
      </c>
      <c r="F704">
        <v>13607</v>
      </c>
      <c r="G704">
        <v>38.716427</v>
      </c>
    </row>
    <row r="705" spans="1:7">
      <c r="A705" s="178" t="s">
        <v>88</v>
      </c>
      <c r="B705" s="28">
        <v>2015</v>
      </c>
      <c r="C705" s="178" t="s">
        <v>84</v>
      </c>
      <c r="D705" s="231">
        <v>13762</v>
      </c>
      <c r="E705" s="211">
        <v>32.401511</v>
      </c>
      <c r="F705">
        <v>13762</v>
      </c>
      <c r="G705">
        <v>32.401512</v>
      </c>
    </row>
    <row r="706" spans="1:7">
      <c r="A706" s="178" t="s">
        <v>88</v>
      </c>
      <c r="B706" s="28">
        <v>2016</v>
      </c>
      <c r="C706" s="178" t="s">
        <v>84</v>
      </c>
      <c r="D706" s="231">
        <v>13672</v>
      </c>
      <c r="E706" s="211">
        <v>33.078367</v>
      </c>
      <c r="F706">
        <v>13672</v>
      </c>
      <c r="G706">
        <v>33.078365</v>
      </c>
    </row>
    <row r="707" spans="1:7">
      <c r="A707" s="178" t="s">
        <v>88</v>
      </c>
      <c r="B707" s="28">
        <v>2017</v>
      </c>
      <c r="C707" s="178" t="s">
        <v>84</v>
      </c>
      <c r="D707" s="231">
        <v>12926</v>
      </c>
      <c r="E707" s="211">
        <v>30.322951</v>
      </c>
      <c r="F707">
        <v>12926</v>
      </c>
      <c r="G707">
        <v>30.32295</v>
      </c>
    </row>
    <row r="708" spans="1:7">
      <c r="A708" s="178" t="s">
        <v>88</v>
      </c>
      <c r="B708" s="28">
        <v>2018</v>
      </c>
      <c r="C708" s="178" t="s">
        <v>84</v>
      </c>
      <c r="D708" s="231">
        <v>13037</v>
      </c>
      <c r="E708" s="211">
        <v>27.683896</v>
      </c>
      <c r="F708">
        <v>13037</v>
      </c>
      <c r="G708">
        <v>27.683895</v>
      </c>
    </row>
    <row r="709" spans="1:7">
      <c r="A709" s="178" t="s">
        <v>88</v>
      </c>
      <c r="B709" s="28">
        <v>2019</v>
      </c>
      <c r="C709" s="178" t="s">
        <v>84</v>
      </c>
      <c r="D709" s="231">
        <v>11019</v>
      </c>
      <c r="E709" t="s">
        <v>12</v>
      </c>
      <c r="F709">
        <v>11019</v>
      </c>
      <c r="G709">
        <v>25.04484</v>
      </c>
    </row>
    <row r="710" spans="1:7">
      <c r="A710" s="178" t="s">
        <v>88</v>
      </c>
      <c r="B710" s="28">
        <v>2020</v>
      </c>
      <c r="C710" s="178" t="s">
        <v>84</v>
      </c>
      <c r="D710" t="s">
        <v>12</v>
      </c>
      <c r="E710" t="s">
        <v>12</v>
      </c>
      <c r="F710">
        <v>9001</v>
      </c>
      <c r="G710">
        <v>22.405785</v>
      </c>
    </row>
    <row r="711" spans="1:7">
      <c r="A711" s="176" t="s">
        <v>88</v>
      </c>
      <c r="B711" s="9">
        <v>2021</v>
      </c>
      <c r="C711" s="177" t="s">
        <v>84</v>
      </c>
      <c r="D711" t="s">
        <v>12</v>
      </c>
      <c r="E711" t="s">
        <v>12</v>
      </c>
      <c r="F711">
        <v>6983</v>
      </c>
      <c r="G711">
        <v>19.766729</v>
      </c>
    </row>
    <row r="712" spans="1:7">
      <c r="A712" s="169" t="s">
        <v>89</v>
      </c>
      <c r="B712" s="21">
        <v>2012</v>
      </c>
      <c r="C712" s="169" t="s">
        <v>84</v>
      </c>
      <c r="D712" s="198">
        <v>20464</v>
      </c>
      <c r="E712" s="211">
        <v>37.392709</v>
      </c>
      <c r="F712">
        <v>20464</v>
      </c>
      <c r="G712">
        <v>37.392708</v>
      </c>
    </row>
    <row r="713" spans="1:7">
      <c r="A713" s="169" t="s">
        <v>89</v>
      </c>
      <c r="B713" s="21">
        <v>2013</v>
      </c>
      <c r="C713" s="169" t="s">
        <v>84</v>
      </c>
      <c r="D713" s="198">
        <v>20595</v>
      </c>
      <c r="E713" s="211">
        <v>37.200431</v>
      </c>
      <c r="F713">
        <v>20595</v>
      </c>
      <c r="G713">
        <v>37.200432</v>
      </c>
    </row>
    <row r="714" spans="1:7">
      <c r="A714" s="169" t="s">
        <v>89</v>
      </c>
      <c r="B714" s="21">
        <v>2014</v>
      </c>
      <c r="C714" s="169" t="s">
        <v>84</v>
      </c>
      <c r="D714" s="198">
        <v>21516</v>
      </c>
      <c r="E714" s="211">
        <v>32.037575</v>
      </c>
      <c r="F714">
        <v>21516</v>
      </c>
      <c r="G714">
        <v>32.037575</v>
      </c>
    </row>
    <row r="715" spans="1:7">
      <c r="A715" s="169" t="s">
        <v>89</v>
      </c>
      <c r="B715" s="21">
        <v>2015</v>
      </c>
      <c r="C715" s="169" t="s">
        <v>84</v>
      </c>
      <c r="D715" s="198">
        <v>22150</v>
      </c>
      <c r="E715" s="211">
        <v>25.603192</v>
      </c>
      <c r="F715">
        <v>22150</v>
      </c>
      <c r="G715">
        <v>25.603191</v>
      </c>
    </row>
    <row r="716" spans="1:7">
      <c r="A716" s="169" t="s">
        <v>89</v>
      </c>
      <c r="B716" s="21">
        <v>2016</v>
      </c>
      <c r="C716" s="169" t="s">
        <v>84</v>
      </c>
      <c r="D716" s="198">
        <v>22377</v>
      </c>
      <c r="E716" s="211">
        <v>27.512166</v>
      </c>
      <c r="F716">
        <v>22377</v>
      </c>
      <c r="G716">
        <v>27.512165</v>
      </c>
    </row>
    <row r="717" spans="1:7">
      <c r="A717" s="169" t="s">
        <v>89</v>
      </c>
      <c r="B717" s="21">
        <v>2017</v>
      </c>
      <c r="C717" s="169" t="s">
        <v>84</v>
      </c>
      <c r="D717" s="198">
        <v>22514</v>
      </c>
      <c r="E717" s="211">
        <v>24.470104</v>
      </c>
      <c r="F717">
        <v>22514</v>
      </c>
      <c r="G717">
        <v>24.470104</v>
      </c>
    </row>
    <row r="718" spans="1:7">
      <c r="A718" s="169" t="s">
        <v>89</v>
      </c>
      <c r="B718" s="21">
        <v>2018</v>
      </c>
      <c r="C718" s="169" t="s">
        <v>84</v>
      </c>
      <c r="D718" s="198">
        <v>21792</v>
      </c>
      <c r="E718" s="211">
        <v>23.245859</v>
      </c>
      <c r="F718">
        <v>21792</v>
      </c>
      <c r="G718">
        <v>23.245859</v>
      </c>
    </row>
    <row r="719" spans="1:7">
      <c r="A719" s="169" t="s">
        <v>89</v>
      </c>
      <c r="B719" s="21">
        <v>2019</v>
      </c>
      <c r="C719" s="169" t="s">
        <v>84</v>
      </c>
      <c r="D719" s="198">
        <v>21719</v>
      </c>
      <c r="E719" t="s">
        <v>12</v>
      </c>
      <c r="F719">
        <v>21719</v>
      </c>
      <c r="G719">
        <v>22.021614</v>
      </c>
    </row>
    <row r="720" spans="1:7">
      <c r="A720" s="169" t="s">
        <v>89</v>
      </c>
      <c r="B720" s="21">
        <v>2020</v>
      </c>
      <c r="C720" s="169" t="s">
        <v>84</v>
      </c>
      <c r="D720" t="s">
        <v>12</v>
      </c>
      <c r="E720" t="s">
        <v>12</v>
      </c>
      <c r="F720">
        <v>21646</v>
      </c>
      <c r="G720">
        <v>20.797369</v>
      </c>
    </row>
    <row r="721" spans="1:7">
      <c r="A721" s="176" t="s">
        <v>89</v>
      </c>
      <c r="B721" s="9">
        <v>2021</v>
      </c>
      <c r="C721" s="177" t="s">
        <v>84</v>
      </c>
      <c r="D721" t="s">
        <v>12</v>
      </c>
      <c r="E721" t="s">
        <v>12</v>
      </c>
      <c r="F721">
        <v>21573</v>
      </c>
      <c r="G721">
        <v>19.573124</v>
      </c>
    </row>
    <row r="722" spans="1:7">
      <c r="A722" s="179" t="s">
        <v>90</v>
      </c>
      <c r="B722" s="53">
        <v>2012</v>
      </c>
      <c r="C722" s="179" t="s">
        <v>84</v>
      </c>
      <c r="D722" s="231">
        <v>11787</v>
      </c>
      <c r="E722" s="211">
        <v>34.957015</v>
      </c>
      <c r="F722">
        <v>11787</v>
      </c>
      <c r="G722">
        <v>34.957016</v>
      </c>
    </row>
    <row r="723" spans="1:7">
      <c r="A723" s="179" t="s">
        <v>90</v>
      </c>
      <c r="B723" s="53">
        <v>2013</v>
      </c>
      <c r="C723" s="179" t="s">
        <v>84</v>
      </c>
      <c r="D723" s="231">
        <v>11907</v>
      </c>
      <c r="E723" s="211">
        <v>34.681696</v>
      </c>
      <c r="F723">
        <v>11907</v>
      </c>
      <c r="G723">
        <v>34.681698</v>
      </c>
    </row>
    <row r="724" spans="1:7">
      <c r="A724" s="179" t="s">
        <v>90</v>
      </c>
      <c r="B724" s="53">
        <v>2014</v>
      </c>
      <c r="C724" s="179" t="s">
        <v>84</v>
      </c>
      <c r="D724" s="231">
        <v>11890</v>
      </c>
      <c r="E724" s="211">
        <v>30.749585</v>
      </c>
      <c r="F724">
        <v>11890</v>
      </c>
      <c r="G724">
        <v>30.749584</v>
      </c>
    </row>
    <row r="725" spans="1:7">
      <c r="A725" s="179" t="s">
        <v>90</v>
      </c>
      <c r="B725" s="53">
        <v>2015</v>
      </c>
      <c r="C725" s="179" t="s">
        <v>84</v>
      </c>
      <c r="D725" s="231">
        <v>11882</v>
      </c>
      <c r="E725" s="211">
        <v>23.9853</v>
      </c>
      <c r="F725">
        <v>11882</v>
      </c>
      <c r="G725">
        <v>23.9853</v>
      </c>
    </row>
    <row r="726" spans="1:7">
      <c r="A726" s="179" t="s">
        <v>90</v>
      </c>
      <c r="B726" s="53">
        <v>2016</v>
      </c>
      <c r="C726" s="179" t="s">
        <v>84</v>
      </c>
      <c r="D726" s="231">
        <v>10162</v>
      </c>
      <c r="E726" s="211">
        <v>26.021939</v>
      </c>
      <c r="F726">
        <v>10162</v>
      </c>
      <c r="G726">
        <v>26.021938</v>
      </c>
    </row>
    <row r="727" spans="1:7">
      <c r="A727" s="179" t="s">
        <v>90</v>
      </c>
      <c r="B727" s="53">
        <v>2017</v>
      </c>
      <c r="C727" s="179" t="s">
        <v>84</v>
      </c>
      <c r="D727" s="231">
        <v>10206</v>
      </c>
      <c r="E727" s="211">
        <v>22.669005</v>
      </c>
      <c r="F727">
        <v>10206</v>
      </c>
      <c r="G727">
        <v>22.669004</v>
      </c>
    </row>
    <row r="728" spans="1:7">
      <c r="A728" s="179" t="s">
        <v>90</v>
      </c>
      <c r="B728" s="53">
        <v>2018</v>
      </c>
      <c r="C728" s="179" t="s">
        <v>84</v>
      </c>
      <c r="D728" s="231">
        <v>10243</v>
      </c>
      <c r="E728" s="211">
        <v>22.207589</v>
      </c>
      <c r="F728">
        <v>10243</v>
      </c>
      <c r="G728">
        <v>22.207588</v>
      </c>
    </row>
    <row r="729" spans="1:7">
      <c r="A729" s="179" t="s">
        <v>90</v>
      </c>
      <c r="B729" s="53">
        <v>2019</v>
      </c>
      <c r="C729" s="179" t="s">
        <v>84</v>
      </c>
      <c r="D729" s="231">
        <v>10354</v>
      </c>
      <c r="E729" t="s">
        <v>12</v>
      </c>
      <c r="F729">
        <v>10354</v>
      </c>
      <c r="G729">
        <v>21.746172</v>
      </c>
    </row>
    <row r="730" spans="1:7">
      <c r="A730" s="179" t="s">
        <v>90</v>
      </c>
      <c r="B730" s="53">
        <v>2020</v>
      </c>
      <c r="C730" s="179" t="s">
        <v>84</v>
      </c>
      <c r="D730" t="s">
        <v>12</v>
      </c>
      <c r="E730" t="s">
        <v>12</v>
      </c>
      <c r="F730">
        <v>10465</v>
      </c>
      <c r="G730">
        <v>21.284756</v>
      </c>
    </row>
    <row r="731" spans="1:7">
      <c r="A731" s="176" t="s">
        <v>90</v>
      </c>
      <c r="B731" s="9">
        <v>2021</v>
      </c>
      <c r="C731" s="177" t="s">
        <v>84</v>
      </c>
      <c r="D731" t="s">
        <v>12</v>
      </c>
      <c r="E731" t="s">
        <v>12</v>
      </c>
      <c r="F731">
        <v>10576</v>
      </c>
      <c r="G731">
        <v>20.823339</v>
      </c>
    </row>
    <row r="732" spans="1:7">
      <c r="A732" s="191" t="s">
        <v>91</v>
      </c>
      <c r="B732" s="115">
        <v>2012</v>
      </c>
      <c r="C732" s="191" t="s">
        <v>84</v>
      </c>
      <c r="D732" s="217">
        <v>3480</v>
      </c>
      <c r="E732" s="211">
        <v>33.331423</v>
      </c>
      <c r="F732">
        <v>3480</v>
      </c>
      <c r="G732">
        <v>33.331425</v>
      </c>
    </row>
    <row r="733" spans="1:7">
      <c r="A733" s="191" t="s">
        <v>91</v>
      </c>
      <c r="B733" s="115">
        <v>2013</v>
      </c>
      <c r="C733" s="191" t="s">
        <v>84</v>
      </c>
      <c r="D733" s="217">
        <v>3664</v>
      </c>
      <c r="E733" s="211">
        <v>35.928248</v>
      </c>
      <c r="F733">
        <v>3664</v>
      </c>
      <c r="G733">
        <v>35.928249</v>
      </c>
    </row>
    <row r="734" spans="1:7">
      <c r="A734" s="191" t="s">
        <v>91</v>
      </c>
      <c r="B734" s="115">
        <v>2014</v>
      </c>
      <c r="C734" s="191" t="s">
        <v>84</v>
      </c>
      <c r="D734" s="217">
        <v>3642</v>
      </c>
      <c r="E734" s="211">
        <v>31.06562</v>
      </c>
      <c r="F734">
        <v>3642</v>
      </c>
      <c r="G734">
        <v>31.06562</v>
      </c>
    </row>
    <row r="735" spans="1:7">
      <c r="A735" s="191" t="s">
        <v>91</v>
      </c>
      <c r="B735" s="115">
        <v>2015</v>
      </c>
      <c r="C735" s="191" t="s">
        <v>84</v>
      </c>
      <c r="D735" s="217">
        <v>3670</v>
      </c>
      <c r="E735" s="211">
        <v>24.728139</v>
      </c>
      <c r="F735">
        <v>3670</v>
      </c>
      <c r="G735">
        <v>24.72814</v>
      </c>
    </row>
    <row r="736" spans="1:7">
      <c r="A736" s="191" t="s">
        <v>91</v>
      </c>
      <c r="B736" s="115">
        <v>2016</v>
      </c>
      <c r="C736" s="191" t="s">
        <v>84</v>
      </c>
      <c r="D736" s="217">
        <v>3608</v>
      </c>
      <c r="E736" s="211">
        <v>26.399416</v>
      </c>
      <c r="F736">
        <v>3608</v>
      </c>
      <c r="G736">
        <v>26.399416</v>
      </c>
    </row>
    <row r="737" spans="1:7">
      <c r="A737" s="191" t="s">
        <v>91</v>
      </c>
      <c r="B737" s="115">
        <v>2017</v>
      </c>
      <c r="C737" s="191" t="s">
        <v>84</v>
      </c>
      <c r="D737" s="217">
        <v>3577</v>
      </c>
      <c r="E737" s="211">
        <v>22.976606</v>
      </c>
      <c r="F737">
        <v>3577</v>
      </c>
      <c r="G737">
        <v>22.976606</v>
      </c>
    </row>
    <row r="738" spans="1:7">
      <c r="A738" s="191" t="s">
        <v>91</v>
      </c>
      <c r="B738" s="115">
        <v>2018</v>
      </c>
      <c r="C738" s="191" t="s">
        <v>84</v>
      </c>
      <c r="D738" s="217">
        <v>3394</v>
      </c>
      <c r="E738" s="211">
        <v>21.694051</v>
      </c>
      <c r="F738">
        <v>3394</v>
      </c>
      <c r="G738">
        <v>21.694052</v>
      </c>
    </row>
    <row r="739" spans="1:7">
      <c r="A739" s="191" t="s">
        <v>91</v>
      </c>
      <c r="B739" s="115">
        <v>2019</v>
      </c>
      <c r="C739" s="191" t="s">
        <v>84</v>
      </c>
      <c r="D739" s="217">
        <v>2500</v>
      </c>
      <c r="E739" t="s">
        <v>12</v>
      </c>
      <c r="F739">
        <v>2500</v>
      </c>
      <c r="G739">
        <v>20.411497</v>
      </c>
    </row>
    <row r="740" spans="1:7">
      <c r="A740" s="191" t="s">
        <v>91</v>
      </c>
      <c r="B740" s="115">
        <v>2020</v>
      </c>
      <c r="C740" s="191" t="s">
        <v>84</v>
      </c>
      <c r="D740" t="s">
        <v>12</v>
      </c>
      <c r="E740" t="s">
        <v>12</v>
      </c>
      <c r="F740">
        <v>1606</v>
      </c>
      <c r="G740">
        <v>19.128942</v>
      </c>
    </row>
    <row r="741" spans="1:7">
      <c r="A741" s="176" t="s">
        <v>91</v>
      </c>
      <c r="B741" s="9">
        <v>2021</v>
      </c>
      <c r="C741" s="177" t="s">
        <v>84</v>
      </c>
      <c r="D741" t="s">
        <v>12</v>
      </c>
      <c r="E741" t="s">
        <v>12</v>
      </c>
      <c r="F741">
        <v>712</v>
      </c>
      <c r="G741">
        <v>17.846388</v>
      </c>
    </row>
    <row r="742" spans="1:7">
      <c r="A742" s="180" t="s">
        <v>92</v>
      </c>
      <c r="B742" s="6">
        <v>2012</v>
      </c>
      <c r="C742" s="180" t="s">
        <v>84</v>
      </c>
      <c r="D742" s="225">
        <v>7339</v>
      </c>
      <c r="E742" s="211">
        <v>28.06211</v>
      </c>
      <c r="F742">
        <v>7339</v>
      </c>
      <c r="G742">
        <v>28.062111</v>
      </c>
    </row>
    <row r="743" spans="1:7">
      <c r="A743" s="180" t="s">
        <v>92</v>
      </c>
      <c r="B743" s="6">
        <v>2013</v>
      </c>
      <c r="C743" s="180" t="s">
        <v>84</v>
      </c>
      <c r="D743" s="225">
        <v>7701</v>
      </c>
      <c r="E743" s="211">
        <v>27.682324</v>
      </c>
      <c r="F743">
        <v>7701</v>
      </c>
      <c r="G743">
        <v>27.682323</v>
      </c>
    </row>
    <row r="744" spans="1:7">
      <c r="A744" s="180" t="s">
        <v>92</v>
      </c>
      <c r="B744" s="6">
        <v>2014</v>
      </c>
      <c r="C744" s="180" t="s">
        <v>84</v>
      </c>
      <c r="D744" s="225">
        <v>7150</v>
      </c>
      <c r="E744" s="211">
        <v>26.106177</v>
      </c>
      <c r="F744">
        <v>7150</v>
      </c>
      <c r="G744">
        <v>26.106176</v>
      </c>
    </row>
    <row r="745" spans="1:7">
      <c r="A745" s="180" t="s">
        <v>92</v>
      </c>
      <c r="B745" s="6">
        <v>2015</v>
      </c>
      <c r="C745" s="180" t="s">
        <v>84</v>
      </c>
      <c r="D745" s="225">
        <v>6236</v>
      </c>
      <c r="E745" s="211">
        <v>18.924832</v>
      </c>
      <c r="F745">
        <v>6236</v>
      </c>
      <c r="G745">
        <v>18.924831</v>
      </c>
    </row>
    <row r="746" spans="1:7">
      <c r="A746" s="180" t="s">
        <v>92</v>
      </c>
      <c r="B746" s="6">
        <v>2016</v>
      </c>
      <c r="C746" s="180" t="s">
        <v>84</v>
      </c>
      <c r="D746" s="225">
        <v>5331</v>
      </c>
      <c r="E746" s="211">
        <v>20.003853</v>
      </c>
      <c r="F746">
        <v>5331</v>
      </c>
      <c r="G746">
        <v>20.003853</v>
      </c>
    </row>
    <row r="747" spans="1:7">
      <c r="A747" s="180" t="s">
        <v>92</v>
      </c>
      <c r="B747" s="6">
        <v>2017</v>
      </c>
      <c r="C747" s="180" t="s">
        <v>84</v>
      </c>
      <c r="D747" s="225">
        <v>5930</v>
      </c>
      <c r="E747" s="211">
        <v>17.481101</v>
      </c>
      <c r="F747">
        <v>5930</v>
      </c>
      <c r="G747">
        <v>17.4811</v>
      </c>
    </row>
    <row r="748" spans="1:7">
      <c r="A748" s="180" t="s">
        <v>92</v>
      </c>
      <c r="B748" s="6">
        <v>2018</v>
      </c>
      <c r="C748" s="180" t="s">
        <v>84</v>
      </c>
      <c r="D748" s="225">
        <v>5997</v>
      </c>
      <c r="E748" s="211">
        <v>17.14682</v>
      </c>
      <c r="F748">
        <v>5997</v>
      </c>
      <c r="G748">
        <v>17.14682</v>
      </c>
    </row>
    <row r="749" spans="1:7">
      <c r="A749" s="180" t="s">
        <v>92</v>
      </c>
      <c r="B749" s="6">
        <v>2019</v>
      </c>
      <c r="C749" s="180" t="s">
        <v>84</v>
      </c>
      <c r="D749" s="225">
        <v>4704</v>
      </c>
      <c r="E749" t="s">
        <v>12</v>
      </c>
      <c r="F749">
        <v>4704</v>
      </c>
      <c r="G749">
        <v>16.81254</v>
      </c>
    </row>
    <row r="750" spans="1:7">
      <c r="A750" s="180" t="s">
        <v>92</v>
      </c>
      <c r="B750" s="6">
        <v>2020</v>
      </c>
      <c r="C750" s="180" t="s">
        <v>84</v>
      </c>
      <c r="D750" t="s">
        <v>12</v>
      </c>
      <c r="E750" t="s">
        <v>12</v>
      </c>
      <c r="F750">
        <v>3411</v>
      </c>
      <c r="G750">
        <v>16.47826</v>
      </c>
    </row>
    <row r="751" spans="1:7">
      <c r="A751" s="176" t="s">
        <v>92</v>
      </c>
      <c r="B751" s="9">
        <v>2021</v>
      </c>
      <c r="C751" s="177" t="s">
        <v>84</v>
      </c>
      <c r="D751" t="s">
        <v>12</v>
      </c>
      <c r="E751" t="s">
        <v>12</v>
      </c>
      <c r="F751">
        <v>2118</v>
      </c>
      <c r="G751">
        <v>16.14398</v>
      </c>
    </row>
    <row r="752" spans="1:7">
      <c r="A752" s="183" t="s">
        <v>93</v>
      </c>
      <c r="B752" s="46">
        <v>2012</v>
      </c>
      <c r="C752" s="183" t="s">
        <v>84</v>
      </c>
      <c r="D752" s="219">
        <v>829</v>
      </c>
      <c r="E752" s="211">
        <v>32.066984</v>
      </c>
      <c r="F752">
        <v>829</v>
      </c>
      <c r="G752">
        <v>32.066982</v>
      </c>
    </row>
    <row r="753" spans="1:7">
      <c r="A753" s="183" t="s">
        <v>93</v>
      </c>
      <c r="B753" s="46">
        <v>2013</v>
      </c>
      <c r="C753" s="183" t="s">
        <v>84</v>
      </c>
      <c r="D753" s="219">
        <v>829</v>
      </c>
      <c r="E753" s="211">
        <v>29.880688</v>
      </c>
      <c r="F753">
        <v>829</v>
      </c>
      <c r="G753">
        <v>29.880688</v>
      </c>
    </row>
    <row r="754" spans="1:7">
      <c r="A754" s="183" t="s">
        <v>93</v>
      </c>
      <c r="B754" s="46">
        <v>2014</v>
      </c>
      <c r="C754" s="183" t="s">
        <v>84</v>
      </c>
      <c r="D754" s="219">
        <v>829</v>
      </c>
      <c r="E754" s="211">
        <v>25.445979</v>
      </c>
      <c r="F754">
        <v>829</v>
      </c>
      <c r="G754">
        <v>25.445978</v>
      </c>
    </row>
    <row r="755" spans="1:7">
      <c r="A755" s="183" t="s">
        <v>93</v>
      </c>
      <c r="B755" s="46">
        <v>2015</v>
      </c>
      <c r="C755" s="183" t="s">
        <v>84</v>
      </c>
      <c r="D755" s="219">
        <v>827</v>
      </c>
      <c r="E755" s="211">
        <v>19.914339</v>
      </c>
      <c r="F755">
        <v>827</v>
      </c>
      <c r="G755">
        <v>19.914339</v>
      </c>
    </row>
    <row r="756" spans="1:7">
      <c r="A756" s="183" t="s">
        <v>93</v>
      </c>
      <c r="B756" s="46">
        <v>2016</v>
      </c>
      <c r="C756" s="183" t="s">
        <v>84</v>
      </c>
      <c r="D756" s="219">
        <v>804</v>
      </c>
      <c r="E756" s="211">
        <v>22.180847</v>
      </c>
      <c r="F756">
        <v>804</v>
      </c>
      <c r="G756">
        <v>22.180847</v>
      </c>
    </row>
    <row r="757" spans="1:7">
      <c r="A757" s="183" t="s">
        <v>93</v>
      </c>
      <c r="B757" s="46">
        <v>2017</v>
      </c>
      <c r="C757" s="183" t="s">
        <v>84</v>
      </c>
      <c r="D757" s="219">
        <v>804</v>
      </c>
      <c r="E757" s="211">
        <v>19.30582</v>
      </c>
      <c r="F757">
        <v>804</v>
      </c>
      <c r="G757">
        <v>19.30582</v>
      </c>
    </row>
    <row r="758" spans="1:7">
      <c r="A758" s="183" t="s">
        <v>93</v>
      </c>
      <c r="B758" s="46">
        <v>2018</v>
      </c>
      <c r="C758" s="183" t="s">
        <v>84</v>
      </c>
      <c r="D758" s="219">
        <v>474</v>
      </c>
      <c r="E758" s="211">
        <v>17.087831</v>
      </c>
      <c r="F758">
        <v>474</v>
      </c>
      <c r="G758">
        <v>17.087831</v>
      </c>
    </row>
    <row r="759" spans="1:7">
      <c r="A759" s="183" t="s">
        <v>93</v>
      </c>
      <c r="B759" s="46">
        <v>2019</v>
      </c>
      <c r="C759" s="183" t="s">
        <v>84</v>
      </c>
      <c r="D759" s="219">
        <v>463</v>
      </c>
      <c r="E759" t="s">
        <v>12</v>
      </c>
      <c r="F759">
        <v>463</v>
      </c>
      <c r="G759">
        <v>14.869843</v>
      </c>
    </row>
    <row r="760" spans="1:7">
      <c r="A760" s="183" t="s">
        <v>93</v>
      </c>
      <c r="B760" s="46">
        <v>2020</v>
      </c>
      <c r="C760" s="183" t="s">
        <v>84</v>
      </c>
      <c r="D760" t="s">
        <v>12</v>
      </c>
      <c r="E760" t="s">
        <v>12</v>
      </c>
      <c r="F760">
        <v>452</v>
      </c>
      <c r="G760">
        <v>12.651854</v>
      </c>
    </row>
    <row r="761" spans="1:7">
      <c r="A761" s="176" t="s">
        <v>93</v>
      </c>
      <c r="B761" s="9">
        <v>2021</v>
      </c>
      <c r="C761" s="177" t="s">
        <v>84</v>
      </c>
      <c r="D761" t="s">
        <v>12</v>
      </c>
      <c r="E761" t="s">
        <v>12</v>
      </c>
      <c r="F761">
        <v>441</v>
      </c>
      <c r="G761">
        <v>10.433865</v>
      </c>
    </row>
    <row r="762" spans="1:7">
      <c r="A762" s="185" t="s">
        <v>94</v>
      </c>
      <c r="B762" s="19">
        <v>2012</v>
      </c>
      <c r="C762" s="185" t="s">
        <v>84</v>
      </c>
      <c r="D762" s="225">
        <v>536</v>
      </c>
      <c r="E762" s="211">
        <v>38.481275</v>
      </c>
      <c r="F762">
        <v>536</v>
      </c>
      <c r="G762">
        <v>38.481274</v>
      </c>
    </row>
    <row r="763" spans="1:7">
      <c r="A763" s="185" t="s">
        <v>94</v>
      </c>
      <c r="B763" s="19">
        <v>2013</v>
      </c>
      <c r="C763" s="185" t="s">
        <v>84</v>
      </c>
      <c r="D763" s="225">
        <v>521</v>
      </c>
      <c r="E763" s="211">
        <v>36.811945</v>
      </c>
      <c r="F763">
        <v>521</v>
      </c>
      <c r="G763">
        <v>36.811947</v>
      </c>
    </row>
    <row r="764" spans="1:7">
      <c r="A764" s="185" t="s">
        <v>94</v>
      </c>
      <c r="B764" s="19">
        <v>2014</v>
      </c>
      <c r="C764" s="185" t="s">
        <v>84</v>
      </c>
      <c r="D764" s="225">
        <v>561</v>
      </c>
      <c r="E764" s="211">
        <v>32.89209</v>
      </c>
      <c r="F764">
        <v>561</v>
      </c>
      <c r="G764">
        <v>32.89209</v>
      </c>
    </row>
    <row r="765" spans="1:7">
      <c r="A765" s="185" t="s">
        <v>94</v>
      </c>
      <c r="B765" s="19">
        <v>2015</v>
      </c>
      <c r="C765" s="185" t="s">
        <v>84</v>
      </c>
      <c r="D765" s="225">
        <v>615</v>
      </c>
      <c r="E765" s="211">
        <v>26.498789</v>
      </c>
      <c r="F765">
        <v>615</v>
      </c>
      <c r="G765">
        <v>26.498789</v>
      </c>
    </row>
    <row r="766" spans="1:7">
      <c r="A766" s="185" t="s">
        <v>94</v>
      </c>
      <c r="B766" s="19">
        <v>2016</v>
      </c>
      <c r="C766" s="185" t="s">
        <v>84</v>
      </c>
      <c r="D766" s="225">
        <v>603</v>
      </c>
      <c r="E766" s="211">
        <v>27.453672</v>
      </c>
      <c r="F766">
        <v>603</v>
      </c>
      <c r="G766">
        <v>27.453672</v>
      </c>
    </row>
    <row r="767" spans="1:7">
      <c r="A767" s="185" t="s">
        <v>94</v>
      </c>
      <c r="B767" s="19">
        <v>2017</v>
      </c>
      <c r="C767" s="185" t="s">
        <v>84</v>
      </c>
      <c r="D767" s="225">
        <v>609</v>
      </c>
      <c r="E767" s="211">
        <v>24.762308</v>
      </c>
      <c r="F767">
        <v>609</v>
      </c>
      <c r="G767">
        <v>24.762308</v>
      </c>
    </row>
    <row r="768" spans="1:7">
      <c r="A768" s="185" t="s">
        <v>94</v>
      </c>
      <c r="B768" s="19">
        <v>2018</v>
      </c>
      <c r="C768" s="185" t="s">
        <v>84</v>
      </c>
      <c r="D768" s="225">
        <v>604</v>
      </c>
      <c r="E768" s="211">
        <v>21.910734</v>
      </c>
      <c r="F768">
        <v>604</v>
      </c>
      <c r="G768">
        <v>21.910734</v>
      </c>
    </row>
    <row r="769" spans="1:7">
      <c r="A769" s="185" t="s">
        <v>94</v>
      </c>
      <c r="B769" s="19">
        <v>2019</v>
      </c>
      <c r="C769" s="185" t="s">
        <v>84</v>
      </c>
      <c r="D769" s="225">
        <v>620</v>
      </c>
      <c r="E769" t="s">
        <v>12</v>
      </c>
      <c r="F769">
        <v>620</v>
      </c>
      <c r="G769">
        <v>23.161978</v>
      </c>
    </row>
    <row r="770" spans="1:7">
      <c r="A770" s="185" t="s">
        <v>94</v>
      </c>
      <c r="B770" s="19">
        <v>2020</v>
      </c>
      <c r="C770" s="185" t="s">
        <v>84</v>
      </c>
      <c r="D770" t="s">
        <v>12</v>
      </c>
      <c r="E770" t="s">
        <v>12</v>
      </c>
      <c r="F770">
        <v>636</v>
      </c>
      <c r="G770">
        <v>24.413223</v>
      </c>
    </row>
    <row r="771" spans="1:7">
      <c r="A771" s="176" t="s">
        <v>94</v>
      </c>
      <c r="B771" s="9">
        <v>2021</v>
      </c>
      <c r="C771" s="177" t="s">
        <v>84</v>
      </c>
      <c r="D771" t="s">
        <v>12</v>
      </c>
      <c r="E771" s="211">
        <v>25.664466</v>
      </c>
      <c r="F771">
        <v>652</v>
      </c>
      <c r="G771">
        <v>25.664467</v>
      </c>
    </row>
    <row r="772" spans="1:7">
      <c r="A772" s="176" t="s">
        <v>95</v>
      </c>
      <c r="B772" s="19">
        <v>2012</v>
      </c>
      <c r="C772" s="183" t="s">
        <v>96</v>
      </c>
      <c r="D772">
        <v>21406</v>
      </c>
      <c r="E772" s="211">
        <v>21.741098</v>
      </c>
      <c r="F772">
        <v>21406</v>
      </c>
      <c r="G772">
        <v>21.741098</v>
      </c>
    </row>
    <row r="773" spans="1:7">
      <c r="A773" s="176" t="s">
        <v>95</v>
      </c>
      <c r="B773" s="19">
        <v>2013</v>
      </c>
      <c r="C773" s="183" t="s">
        <v>96</v>
      </c>
      <c r="D773">
        <v>23090</v>
      </c>
      <c r="E773" s="211">
        <v>24.244679</v>
      </c>
      <c r="F773">
        <v>23090</v>
      </c>
      <c r="G773">
        <v>24.244678</v>
      </c>
    </row>
    <row r="774" spans="1:7">
      <c r="A774" s="176" t="s">
        <v>95</v>
      </c>
      <c r="B774" s="19">
        <v>2014</v>
      </c>
      <c r="C774" s="183" t="s">
        <v>96</v>
      </c>
      <c r="D774">
        <v>23922</v>
      </c>
      <c r="E774" s="211">
        <v>19.846362</v>
      </c>
      <c r="F774">
        <v>23922</v>
      </c>
      <c r="G774">
        <v>19.846361</v>
      </c>
    </row>
    <row r="775" spans="1:7">
      <c r="A775" s="176" t="s">
        <v>95</v>
      </c>
      <c r="B775" s="19">
        <v>2015</v>
      </c>
      <c r="C775" s="183" t="s">
        <v>96</v>
      </c>
      <c r="D775">
        <v>22877</v>
      </c>
      <c r="E775" s="211">
        <v>18.807161</v>
      </c>
      <c r="F775">
        <v>22877</v>
      </c>
      <c r="G775">
        <v>18.807161</v>
      </c>
    </row>
    <row r="776" spans="1:7">
      <c r="A776" s="176" t="s">
        <v>95</v>
      </c>
      <c r="B776" s="19">
        <v>2016</v>
      </c>
      <c r="C776" s="183" t="s">
        <v>96</v>
      </c>
      <c r="D776">
        <v>22908</v>
      </c>
      <c r="E776" s="211">
        <v>17.046633</v>
      </c>
      <c r="F776">
        <v>22908</v>
      </c>
      <c r="G776">
        <v>17.046633</v>
      </c>
    </row>
    <row r="777" spans="1:7">
      <c r="A777" s="176" t="s">
        <v>95</v>
      </c>
      <c r="B777" s="19">
        <v>2017</v>
      </c>
      <c r="C777" s="183" t="s">
        <v>96</v>
      </c>
      <c r="D777">
        <v>22900</v>
      </c>
      <c r="E777" s="211">
        <v>17.272411</v>
      </c>
      <c r="F777">
        <v>22900</v>
      </c>
      <c r="G777">
        <v>17.272411</v>
      </c>
    </row>
    <row r="778" spans="1:7">
      <c r="A778" s="176" t="s">
        <v>95</v>
      </c>
      <c r="B778" s="19">
        <v>2018</v>
      </c>
      <c r="C778" s="183" t="s">
        <v>96</v>
      </c>
      <c r="D778">
        <v>38100</v>
      </c>
      <c r="E778" s="211">
        <v>18.974964</v>
      </c>
      <c r="F778">
        <v>38100</v>
      </c>
      <c r="G778">
        <v>18.974964</v>
      </c>
    </row>
    <row r="779" spans="1:7">
      <c r="A779" s="176" t="s">
        <v>95</v>
      </c>
      <c r="B779" s="19">
        <v>2019</v>
      </c>
      <c r="C779" s="183" t="s">
        <v>96</v>
      </c>
      <c r="D779">
        <v>37707</v>
      </c>
      <c r="E779" s="211" t="s">
        <v>12</v>
      </c>
      <c r="F779">
        <v>37707</v>
      </c>
      <c r="G779">
        <v>20.677517</v>
      </c>
    </row>
    <row r="780" spans="1:7">
      <c r="A780" s="176" t="s">
        <v>95</v>
      </c>
      <c r="B780" s="19">
        <v>2020</v>
      </c>
      <c r="C780" s="183" t="s">
        <v>96</v>
      </c>
      <c r="D780" t="s">
        <v>12</v>
      </c>
      <c r="E780" s="211" t="s">
        <v>12</v>
      </c>
      <c r="F780">
        <v>37314</v>
      </c>
      <c r="G780">
        <v>22.38007</v>
      </c>
    </row>
    <row r="781" spans="1:7">
      <c r="A781" s="176" t="s">
        <v>95</v>
      </c>
      <c r="B781" s="9">
        <v>2021</v>
      </c>
      <c r="C781" s="177" t="s">
        <v>96</v>
      </c>
      <c r="D781" t="s">
        <v>12</v>
      </c>
      <c r="E781" s="211" t="s">
        <v>12</v>
      </c>
      <c r="F781">
        <v>36921</v>
      </c>
      <c r="G781">
        <v>24.082623</v>
      </c>
    </row>
    <row r="782" spans="1:7">
      <c r="A782" s="183" t="s">
        <v>97</v>
      </c>
      <c r="B782" s="46">
        <v>2012</v>
      </c>
      <c r="C782" s="183" t="s">
        <v>96</v>
      </c>
      <c r="D782">
        <v>14993</v>
      </c>
      <c r="E782" s="211">
        <v>26.469798</v>
      </c>
      <c r="F782">
        <v>14993</v>
      </c>
      <c r="G782">
        <v>26.469797</v>
      </c>
    </row>
    <row r="783" spans="1:7">
      <c r="A783" s="183" t="s">
        <v>97</v>
      </c>
      <c r="B783" s="46">
        <v>2013</v>
      </c>
      <c r="C783" s="183" t="s">
        <v>96</v>
      </c>
      <c r="D783">
        <v>11842</v>
      </c>
      <c r="E783" s="211">
        <v>19.82378</v>
      </c>
      <c r="F783">
        <v>11842</v>
      </c>
      <c r="G783">
        <v>19.82378</v>
      </c>
    </row>
    <row r="784" spans="1:7">
      <c r="A784" s="183" t="s">
        <v>97</v>
      </c>
      <c r="B784" s="46">
        <v>2014</v>
      </c>
      <c r="C784" s="183" t="s">
        <v>96</v>
      </c>
      <c r="D784">
        <v>11881</v>
      </c>
      <c r="E784" s="211">
        <v>21.079487</v>
      </c>
      <c r="F784">
        <v>11881</v>
      </c>
      <c r="G784">
        <v>21.079487</v>
      </c>
    </row>
    <row r="785" spans="1:7">
      <c r="A785" s="183" t="s">
        <v>97</v>
      </c>
      <c r="B785" s="46">
        <v>2015</v>
      </c>
      <c r="C785" s="183" t="s">
        <v>96</v>
      </c>
      <c r="D785" s="221">
        <v>11894</v>
      </c>
      <c r="E785" s="211">
        <v>18.886249</v>
      </c>
      <c r="F785">
        <v>11894</v>
      </c>
      <c r="G785">
        <v>18.88625</v>
      </c>
    </row>
    <row r="786" spans="1:7">
      <c r="A786" s="183" t="s">
        <v>97</v>
      </c>
      <c r="B786" s="46">
        <v>2016</v>
      </c>
      <c r="C786" s="183" t="s">
        <v>96</v>
      </c>
      <c r="D786" s="221">
        <v>12026</v>
      </c>
      <c r="E786" s="211">
        <v>18.379759</v>
      </c>
      <c r="F786">
        <v>12026</v>
      </c>
      <c r="G786">
        <v>18.379759</v>
      </c>
    </row>
    <row r="787" spans="1:7">
      <c r="A787" s="183" t="s">
        <v>97</v>
      </c>
      <c r="B787" s="46">
        <v>2017</v>
      </c>
      <c r="C787" s="183" t="s">
        <v>96</v>
      </c>
      <c r="D787" s="221">
        <v>12239</v>
      </c>
      <c r="E787" s="211">
        <v>19.968709</v>
      </c>
      <c r="F787">
        <v>12239</v>
      </c>
      <c r="G787">
        <v>19.96871</v>
      </c>
    </row>
    <row r="788" spans="1:7">
      <c r="A788" s="183" t="s">
        <v>97</v>
      </c>
      <c r="B788" s="46">
        <v>2018</v>
      </c>
      <c r="C788" s="183" t="s">
        <v>96</v>
      </c>
      <c r="D788" s="221">
        <v>12430</v>
      </c>
      <c r="E788" t="s">
        <v>12</v>
      </c>
      <c r="F788">
        <v>12430</v>
      </c>
      <c r="G788">
        <v>21.557661</v>
      </c>
    </row>
    <row r="789" spans="1:7">
      <c r="A789" s="183" t="s">
        <v>97</v>
      </c>
      <c r="B789" s="46">
        <v>2019</v>
      </c>
      <c r="C789" s="183" t="s">
        <v>96</v>
      </c>
      <c r="D789" s="221">
        <v>12488</v>
      </c>
      <c r="E789" t="s">
        <v>12</v>
      </c>
      <c r="F789">
        <v>12488</v>
      </c>
      <c r="G789">
        <v>23.146612</v>
      </c>
    </row>
    <row r="790" spans="1:7">
      <c r="A790" s="183" t="s">
        <v>97</v>
      </c>
      <c r="B790" s="46">
        <v>2020</v>
      </c>
      <c r="C790" s="183" t="s">
        <v>96</v>
      </c>
      <c r="D790" t="s">
        <v>12</v>
      </c>
      <c r="E790" t="s">
        <v>12</v>
      </c>
      <c r="F790">
        <v>12546</v>
      </c>
      <c r="G790">
        <v>24.735563</v>
      </c>
    </row>
    <row r="791" spans="1:7">
      <c r="A791" s="176" t="s">
        <v>97</v>
      </c>
      <c r="B791" s="9">
        <v>2021</v>
      </c>
      <c r="C791" s="177" t="s">
        <v>96</v>
      </c>
      <c r="D791" t="s">
        <v>12</v>
      </c>
      <c r="E791" t="s">
        <v>12</v>
      </c>
      <c r="F791">
        <v>12604</v>
      </c>
      <c r="G791">
        <v>26.324514</v>
      </c>
    </row>
    <row r="792" spans="1:7">
      <c r="A792" s="28" t="s">
        <v>98</v>
      </c>
      <c r="B792" s="28">
        <v>2012</v>
      </c>
      <c r="C792" s="28" t="s">
        <v>96</v>
      </c>
      <c r="D792" s="234">
        <v>6104</v>
      </c>
      <c r="E792" s="211">
        <v>33.256541</v>
      </c>
      <c r="F792">
        <v>6104</v>
      </c>
      <c r="G792">
        <v>33.256542</v>
      </c>
    </row>
    <row r="793" spans="1:7">
      <c r="A793" s="28" t="s">
        <v>98</v>
      </c>
      <c r="B793" s="28">
        <v>2013</v>
      </c>
      <c r="C793" s="28" t="s">
        <v>96</v>
      </c>
      <c r="D793" s="234">
        <v>6064</v>
      </c>
      <c r="E793" s="211">
        <v>34.784319</v>
      </c>
      <c r="F793">
        <v>6064</v>
      </c>
      <c r="G793">
        <v>34.784321</v>
      </c>
    </row>
    <row r="794" spans="1:7">
      <c r="A794" s="28" t="s">
        <v>98</v>
      </c>
      <c r="B794" s="28">
        <v>2014</v>
      </c>
      <c r="C794" s="28" t="s">
        <v>96</v>
      </c>
      <c r="D794" s="234">
        <v>6060</v>
      </c>
      <c r="E794" s="211">
        <v>28.339636</v>
      </c>
      <c r="F794">
        <v>6060</v>
      </c>
      <c r="G794">
        <v>28.339636</v>
      </c>
    </row>
    <row r="795" spans="1:7">
      <c r="A795" s="28" t="s">
        <v>98</v>
      </c>
      <c r="B795" s="28">
        <v>2015</v>
      </c>
      <c r="C795" s="28" t="s">
        <v>96</v>
      </c>
      <c r="D795" s="234">
        <v>5570</v>
      </c>
      <c r="E795" s="211">
        <v>27.164606</v>
      </c>
      <c r="F795">
        <v>5570</v>
      </c>
      <c r="G795">
        <v>27.164606</v>
      </c>
    </row>
    <row r="796" spans="1:7">
      <c r="A796" s="28" t="s">
        <v>98</v>
      </c>
      <c r="B796" s="28">
        <v>2016</v>
      </c>
      <c r="C796" s="28" t="s">
        <v>96</v>
      </c>
      <c r="D796" s="234">
        <v>7300</v>
      </c>
      <c r="E796" s="211">
        <v>24.546864</v>
      </c>
      <c r="F796">
        <v>7300</v>
      </c>
      <c r="G796">
        <v>24.546864</v>
      </c>
    </row>
    <row r="797" spans="1:7">
      <c r="A797" s="28" t="s">
        <v>98</v>
      </c>
      <c r="B797" s="28">
        <v>2017</v>
      </c>
      <c r="C797" s="28" t="s">
        <v>96</v>
      </c>
      <c r="D797" s="234">
        <v>6900</v>
      </c>
      <c r="E797" s="211">
        <v>26.289486</v>
      </c>
      <c r="F797">
        <v>6900</v>
      </c>
      <c r="G797">
        <v>26.289486</v>
      </c>
    </row>
    <row r="798" spans="1:7">
      <c r="A798" s="28" t="s">
        <v>98</v>
      </c>
      <c r="B798" s="28">
        <v>2018</v>
      </c>
      <c r="C798" s="28" t="s">
        <v>96</v>
      </c>
      <c r="D798" s="234">
        <v>5861</v>
      </c>
      <c r="E798" s="211">
        <v>25.403495</v>
      </c>
      <c r="F798">
        <v>5861</v>
      </c>
      <c r="G798">
        <v>25.403496</v>
      </c>
    </row>
    <row r="799" spans="1:7">
      <c r="A799" s="28" t="s">
        <v>98</v>
      </c>
      <c r="B799" s="28">
        <v>2019</v>
      </c>
      <c r="C799" s="28" t="s">
        <v>96</v>
      </c>
      <c r="D799" s="234">
        <v>5401</v>
      </c>
      <c r="E799" t="s">
        <v>12</v>
      </c>
      <c r="F799">
        <v>5401</v>
      </c>
      <c r="G799">
        <v>24.517506</v>
      </c>
    </row>
    <row r="800" spans="1:7">
      <c r="A800" s="28" t="s">
        <v>98</v>
      </c>
      <c r="B800" s="28">
        <v>2020</v>
      </c>
      <c r="C800" s="28" t="s">
        <v>96</v>
      </c>
      <c r="D800" t="s">
        <v>12</v>
      </c>
      <c r="E800" t="s">
        <v>12</v>
      </c>
      <c r="F800">
        <v>4941</v>
      </c>
      <c r="G800">
        <v>23.631516</v>
      </c>
    </row>
    <row r="801" spans="1:7">
      <c r="A801" s="178" t="s">
        <v>98</v>
      </c>
      <c r="B801" s="28">
        <v>2021</v>
      </c>
      <c r="C801" s="192" t="s">
        <v>96</v>
      </c>
      <c r="D801" t="s">
        <v>12</v>
      </c>
      <c r="E801" t="s">
        <v>12</v>
      </c>
      <c r="F801">
        <v>4481</v>
      </c>
      <c r="G801">
        <v>22.745525</v>
      </c>
    </row>
    <row r="802" spans="1:7">
      <c r="A802" s="189" t="s">
        <v>99</v>
      </c>
      <c r="B802" s="48">
        <v>2012</v>
      </c>
      <c r="C802" s="189" t="s">
        <v>96</v>
      </c>
      <c r="D802" s="233">
        <v>8791</v>
      </c>
      <c r="E802" s="211">
        <v>22.777727</v>
      </c>
      <c r="F802">
        <v>8791</v>
      </c>
      <c r="G802">
        <v>22.777727</v>
      </c>
    </row>
    <row r="803" spans="1:7">
      <c r="A803" s="189" t="s">
        <v>99</v>
      </c>
      <c r="B803" s="48">
        <v>2013</v>
      </c>
      <c r="C803" s="189" t="s">
        <v>96</v>
      </c>
      <c r="D803" s="233">
        <v>8483</v>
      </c>
      <c r="E803" s="211">
        <v>21.617544</v>
      </c>
      <c r="F803">
        <v>8483</v>
      </c>
      <c r="G803">
        <v>21.617544</v>
      </c>
    </row>
    <row r="804" spans="1:7">
      <c r="A804" s="189" t="s">
        <v>99</v>
      </c>
      <c r="B804" s="48">
        <v>2014</v>
      </c>
      <c r="C804" s="189" t="s">
        <v>96</v>
      </c>
      <c r="D804" s="233">
        <v>8891</v>
      </c>
      <c r="E804" s="211">
        <v>15.982515</v>
      </c>
      <c r="F804">
        <v>8891</v>
      </c>
      <c r="G804">
        <v>15.982515</v>
      </c>
    </row>
    <row r="805" spans="1:7">
      <c r="A805" s="189" t="s">
        <v>99</v>
      </c>
      <c r="B805" s="48">
        <v>2015</v>
      </c>
      <c r="C805" s="189" t="s">
        <v>96</v>
      </c>
      <c r="D805" s="233">
        <v>8590</v>
      </c>
      <c r="E805" s="211">
        <v>18.02418</v>
      </c>
      <c r="F805">
        <v>8590</v>
      </c>
      <c r="G805">
        <v>18.024179</v>
      </c>
    </row>
    <row r="806" spans="1:7">
      <c r="A806" s="189" t="s">
        <v>99</v>
      </c>
      <c r="B806" s="48">
        <v>2016</v>
      </c>
      <c r="C806" s="189" t="s">
        <v>96</v>
      </c>
      <c r="D806" s="233">
        <v>12049</v>
      </c>
      <c r="E806" s="211">
        <v>15.905643</v>
      </c>
      <c r="F806">
        <v>12049</v>
      </c>
      <c r="G806">
        <v>15.905643</v>
      </c>
    </row>
    <row r="807" spans="1:7">
      <c r="A807" s="189" t="s">
        <v>99</v>
      </c>
      <c r="B807" s="48">
        <v>2017</v>
      </c>
      <c r="C807" s="189" t="s">
        <v>96</v>
      </c>
      <c r="D807" s="233">
        <v>16724</v>
      </c>
      <c r="E807" s="211">
        <v>13.85144</v>
      </c>
      <c r="F807">
        <v>16724</v>
      </c>
      <c r="G807">
        <v>13.85144</v>
      </c>
    </row>
    <row r="808" spans="1:7">
      <c r="A808" s="189" t="s">
        <v>99</v>
      </c>
      <c r="B808" s="48">
        <v>2018</v>
      </c>
      <c r="C808" s="189" t="s">
        <v>96</v>
      </c>
      <c r="D808" s="233">
        <v>12100</v>
      </c>
      <c r="E808" s="211">
        <v>15.228611</v>
      </c>
      <c r="F808">
        <v>12100</v>
      </c>
      <c r="G808">
        <v>15.228611</v>
      </c>
    </row>
    <row r="809" spans="1:7">
      <c r="A809" s="193" t="s">
        <v>99</v>
      </c>
      <c r="B809" s="48">
        <v>2019</v>
      </c>
      <c r="C809" s="189" t="s">
        <v>96</v>
      </c>
      <c r="D809" s="233">
        <v>12149</v>
      </c>
      <c r="E809" t="s">
        <v>12</v>
      </c>
      <c r="F809">
        <v>12149</v>
      </c>
      <c r="G809">
        <v>16.605782</v>
      </c>
    </row>
    <row r="810" spans="1:7">
      <c r="A810" s="189" t="s">
        <v>99</v>
      </c>
      <c r="B810" s="48">
        <v>2020</v>
      </c>
      <c r="C810" s="189" t="s">
        <v>96</v>
      </c>
      <c r="D810" t="s">
        <v>12</v>
      </c>
      <c r="E810" t="s">
        <v>12</v>
      </c>
      <c r="F810">
        <v>12198</v>
      </c>
      <c r="G810">
        <v>17.982952</v>
      </c>
    </row>
    <row r="811" spans="1:7">
      <c r="A811" s="176" t="s">
        <v>99</v>
      </c>
      <c r="B811" s="9">
        <v>2021</v>
      </c>
      <c r="C811" s="177" t="s">
        <v>96</v>
      </c>
      <c r="D811" t="s">
        <v>12</v>
      </c>
      <c r="E811" t="s">
        <v>12</v>
      </c>
      <c r="F811">
        <v>27784</v>
      </c>
      <c r="G811">
        <v>30.163713</v>
      </c>
    </row>
    <row r="812" spans="1:7">
      <c r="A812" s="178" t="s">
        <v>100</v>
      </c>
      <c r="B812" s="28">
        <v>2012</v>
      </c>
      <c r="C812" s="178" t="s">
        <v>96</v>
      </c>
      <c r="D812" s="223">
        <v>30142</v>
      </c>
      <c r="E812" s="211">
        <v>29.192665</v>
      </c>
      <c r="F812">
        <v>30142</v>
      </c>
      <c r="G812">
        <v>29.192665</v>
      </c>
    </row>
    <row r="813" spans="1:7">
      <c r="A813" s="178" t="s">
        <v>100</v>
      </c>
      <c r="B813" s="28">
        <v>2013</v>
      </c>
      <c r="C813" s="178" t="s">
        <v>96</v>
      </c>
      <c r="D813" s="223">
        <v>32500</v>
      </c>
      <c r="E813" s="211">
        <v>28.221617</v>
      </c>
      <c r="F813">
        <v>32500</v>
      </c>
      <c r="G813">
        <v>28.221617</v>
      </c>
    </row>
    <row r="814" spans="1:7">
      <c r="A814" s="178" t="s">
        <v>100</v>
      </c>
      <c r="B814" s="28">
        <v>2014</v>
      </c>
      <c r="C814" s="178" t="s">
        <v>96</v>
      </c>
      <c r="D814" s="223">
        <v>30184</v>
      </c>
      <c r="E814" s="211">
        <v>22.094999</v>
      </c>
      <c r="F814">
        <v>30184</v>
      </c>
      <c r="G814">
        <v>22.094999</v>
      </c>
    </row>
    <row r="815" spans="1:7">
      <c r="A815" s="178" t="s">
        <v>100</v>
      </c>
      <c r="B815" s="28">
        <v>2015</v>
      </c>
      <c r="C815" s="178" t="s">
        <v>96</v>
      </c>
      <c r="D815" s="223">
        <v>29881</v>
      </c>
      <c r="E815" s="211">
        <v>23.150425</v>
      </c>
      <c r="F815">
        <v>29881</v>
      </c>
      <c r="G815">
        <v>23.150425</v>
      </c>
    </row>
    <row r="816" spans="1:7">
      <c r="A816" s="178" t="s">
        <v>100</v>
      </c>
      <c r="B816" s="28">
        <v>2016</v>
      </c>
      <c r="C816" s="178" t="s">
        <v>96</v>
      </c>
      <c r="D816" s="223">
        <v>29344</v>
      </c>
      <c r="E816" s="211">
        <v>22.149258</v>
      </c>
      <c r="F816">
        <v>29344</v>
      </c>
      <c r="G816">
        <v>22.149258</v>
      </c>
    </row>
    <row r="817" spans="1:7">
      <c r="A817" s="178" t="s">
        <v>100</v>
      </c>
      <c r="B817" s="28">
        <v>2017</v>
      </c>
      <c r="C817" s="178" t="s">
        <v>96</v>
      </c>
      <c r="D817" s="223">
        <v>34221</v>
      </c>
      <c r="E817" s="211">
        <v>18.337282</v>
      </c>
      <c r="F817">
        <v>34221</v>
      </c>
      <c r="G817">
        <v>18.337282</v>
      </c>
    </row>
    <row r="818" spans="1:7">
      <c r="A818" s="178" t="s">
        <v>100</v>
      </c>
      <c r="B818" s="28">
        <v>2018</v>
      </c>
      <c r="C818" s="178" t="s">
        <v>96</v>
      </c>
      <c r="D818" s="223">
        <v>34226</v>
      </c>
      <c r="E818" s="211">
        <v>19.426747</v>
      </c>
      <c r="F818">
        <v>34226</v>
      </c>
      <c r="G818">
        <v>19.426746</v>
      </c>
    </row>
    <row r="819" spans="1:7">
      <c r="A819" s="178" t="s">
        <v>100</v>
      </c>
      <c r="B819" s="28">
        <v>2019</v>
      </c>
      <c r="C819" s="178" t="s">
        <v>96</v>
      </c>
      <c r="D819" s="223">
        <v>34054</v>
      </c>
      <c r="E819" t="s">
        <v>12</v>
      </c>
      <c r="F819">
        <v>34054</v>
      </c>
      <c r="G819">
        <v>20.516211</v>
      </c>
    </row>
    <row r="820" spans="1:7">
      <c r="A820" s="178" t="s">
        <v>100</v>
      </c>
      <c r="B820" s="28">
        <v>2020</v>
      </c>
      <c r="C820" s="178" t="s">
        <v>96</v>
      </c>
      <c r="D820" t="s">
        <v>12</v>
      </c>
      <c r="E820" t="s">
        <v>12</v>
      </c>
      <c r="F820">
        <v>33882</v>
      </c>
      <c r="G820">
        <v>21.605675</v>
      </c>
    </row>
    <row r="821" spans="1:7">
      <c r="A821" s="178" t="s">
        <v>100</v>
      </c>
      <c r="B821" s="28">
        <v>2021</v>
      </c>
      <c r="C821" s="192" t="s">
        <v>96</v>
      </c>
      <c r="D821" t="s">
        <v>12</v>
      </c>
      <c r="E821" t="s">
        <v>12</v>
      </c>
      <c r="F821">
        <v>14772</v>
      </c>
      <c r="G821">
        <v>35.293163</v>
      </c>
    </row>
    <row r="822" spans="1:7">
      <c r="A822" s="169" t="s">
        <v>101</v>
      </c>
      <c r="B822" s="21">
        <v>2012</v>
      </c>
      <c r="C822" s="169" t="s">
        <v>96</v>
      </c>
      <c r="D822" s="219">
        <v>14854</v>
      </c>
      <c r="E822" s="211">
        <v>35.161082</v>
      </c>
      <c r="F822">
        <v>14854</v>
      </c>
      <c r="G822">
        <v>35.161083</v>
      </c>
    </row>
    <row r="823" spans="1:7">
      <c r="A823" s="169" t="s">
        <v>101</v>
      </c>
      <c r="B823" s="21">
        <v>2013</v>
      </c>
      <c r="C823" s="169" t="s">
        <v>96</v>
      </c>
      <c r="D823" s="219">
        <v>14936</v>
      </c>
      <c r="E823" s="211">
        <v>35.029003</v>
      </c>
      <c r="F823">
        <v>14936</v>
      </c>
      <c r="G823">
        <v>35.029003</v>
      </c>
    </row>
    <row r="824" spans="1:7">
      <c r="A824" s="169" t="s">
        <v>101</v>
      </c>
      <c r="B824" s="21">
        <v>2014</v>
      </c>
      <c r="C824" s="169" t="s">
        <v>96</v>
      </c>
      <c r="D824" s="219">
        <v>15013</v>
      </c>
      <c r="E824" s="211">
        <v>27.960657</v>
      </c>
      <c r="F824">
        <v>15013</v>
      </c>
      <c r="G824">
        <v>27.960657</v>
      </c>
    </row>
    <row r="825" spans="1:7">
      <c r="A825" s="169" t="s">
        <v>101</v>
      </c>
      <c r="B825" s="21">
        <v>2015</v>
      </c>
      <c r="C825" s="169" t="s">
        <v>96</v>
      </c>
      <c r="D825" s="219">
        <v>14941</v>
      </c>
      <c r="E825" s="211">
        <v>29.90509</v>
      </c>
      <c r="F825">
        <v>14941</v>
      </c>
      <c r="G825">
        <v>29.90509</v>
      </c>
    </row>
    <row r="826" spans="1:7">
      <c r="A826" s="169" t="s">
        <v>101</v>
      </c>
      <c r="B826" s="21">
        <v>2016</v>
      </c>
      <c r="C826" s="169" t="s">
        <v>96</v>
      </c>
      <c r="D826" s="219">
        <v>14959</v>
      </c>
      <c r="E826" s="211">
        <v>24.745334</v>
      </c>
      <c r="F826">
        <v>14959</v>
      </c>
      <c r="G826">
        <v>24.745335</v>
      </c>
    </row>
    <row r="827" spans="1:7">
      <c r="A827" s="169" t="s">
        <v>101</v>
      </c>
      <c r="B827" s="21">
        <v>2017</v>
      </c>
      <c r="C827" s="169" t="s">
        <v>96</v>
      </c>
      <c r="D827" s="219">
        <v>14827</v>
      </c>
      <c r="E827" s="211">
        <v>26.383775</v>
      </c>
      <c r="F827">
        <v>14827</v>
      </c>
      <c r="G827">
        <v>26.383776</v>
      </c>
    </row>
    <row r="828" spans="1:7">
      <c r="A828" s="169" t="s">
        <v>101</v>
      </c>
      <c r="B828" s="21">
        <v>2018</v>
      </c>
      <c r="C828" s="169" t="s">
        <v>96</v>
      </c>
      <c r="D828" s="219">
        <v>14870</v>
      </c>
      <c r="E828" s="211">
        <v>26.451379</v>
      </c>
      <c r="F828">
        <v>14870</v>
      </c>
      <c r="G828">
        <v>26.45138</v>
      </c>
    </row>
    <row r="829" spans="1:7">
      <c r="A829" s="171" t="s">
        <v>101</v>
      </c>
      <c r="B829" s="21">
        <v>2019</v>
      </c>
      <c r="C829" s="169" t="s">
        <v>96</v>
      </c>
      <c r="D829" s="219">
        <v>14635</v>
      </c>
      <c r="E829" t="s">
        <v>12</v>
      </c>
      <c r="F829">
        <v>14635</v>
      </c>
      <c r="G829">
        <v>26.518984</v>
      </c>
    </row>
    <row r="830" spans="1:7">
      <c r="A830" s="169" t="s">
        <v>101</v>
      </c>
      <c r="B830" s="21">
        <v>2020</v>
      </c>
      <c r="C830" s="169" t="s">
        <v>96</v>
      </c>
      <c r="D830" t="s">
        <v>12</v>
      </c>
      <c r="E830" t="s">
        <v>12</v>
      </c>
      <c r="F830">
        <v>14400</v>
      </c>
      <c r="G830">
        <v>26.586588</v>
      </c>
    </row>
    <row r="831" spans="1:7">
      <c r="A831" s="169" t="s">
        <v>101</v>
      </c>
      <c r="B831" s="21">
        <v>2021</v>
      </c>
      <c r="C831" s="170" t="s">
        <v>96</v>
      </c>
      <c r="D831" t="s">
        <v>12</v>
      </c>
      <c r="E831" t="s">
        <v>12</v>
      </c>
      <c r="F831">
        <v>4993</v>
      </c>
      <c r="G831">
        <v>26.001688</v>
      </c>
    </row>
    <row r="832" spans="1:7">
      <c r="A832" s="180" t="s">
        <v>102</v>
      </c>
      <c r="B832" s="6">
        <v>2012</v>
      </c>
      <c r="C832" s="180" t="s">
        <v>96</v>
      </c>
      <c r="D832" s="235">
        <v>5117</v>
      </c>
      <c r="E832" s="211">
        <v>28.16951</v>
      </c>
      <c r="F832">
        <v>5117</v>
      </c>
      <c r="G832">
        <v>28.16951</v>
      </c>
    </row>
    <row r="833" spans="1:7">
      <c r="A833" s="180" t="s">
        <v>102</v>
      </c>
      <c r="B833" s="6">
        <v>2013</v>
      </c>
      <c r="C833" s="180" t="s">
        <v>96</v>
      </c>
      <c r="D833" s="235">
        <v>5241</v>
      </c>
      <c r="E833" s="211">
        <v>30.337331</v>
      </c>
      <c r="F833">
        <v>5241</v>
      </c>
      <c r="G833">
        <v>30.337332</v>
      </c>
    </row>
    <row r="834" spans="1:7">
      <c r="A834" s="180" t="s">
        <v>102</v>
      </c>
      <c r="B834" s="6">
        <v>2014</v>
      </c>
      <c r="C834" s="180" t="s">
        <v>96</v>
      </c>
      <c r="D834" s="235">
        <v>5237</v>
      </c>
      <c r="E834" s="211">
        <v>23.747466</v>
      </c>
      <c r="F834">
        <v>5237</v>
      </c>
      <c r="G834">
        <v>23.747465</v>
      </c>
    </row>
    <row r="835" spans="1:7">
      <c r="A835" s="180" t="s">
        <v>102</v>
      </c>
      <c r="B835" s="6">
        <v>2015</v>
      </c>
      <c r="C835" s="180" t="s">
        <v>96</v>
      </c>
      <c r="D835" s="235">
        <v>5243</v>
      </c>
      <c r="E835" s="211">
        <v>25.374071</v>
      </c>
      <c r="F835">
        <v>5243</v>
      </c>
      <c r="G835">
        <v>25.374071</v>
      </c>
    </row>
    <row r="836" spans="1:7">
      <c r="A836" s="180" t="s">
        <v>102</v>
      </c>
      <c r="B836" s="6">
        <v>2016</v>
      </c>
      <c r="C836" s="180" t="s">
        <v>96</v>
      </c>
      <c r="D836" s="235">
        <v>5244</v>
      </c>
      <c r="E836" s="211">
        <v>20.56174</v>
      </c>
      <c r="F836">
        <v>5244</v>
      </c>
      <c r="G836">
        <v>20.561741</v>
      </c>
    </row>
    <row r="837" spans="1:7">
      <c r="A837" s="180" t="s">
        <v>102</v>
      </c>
      <c r="B837" s="6">
        <v>2017</v>
      </c>
      <c r="C837" s="180" t="s">
        <v>96</v>
      </c>
      <c r="D837" s="235">
        <v>5239</v>
      </c>
      <c r="E837" s="211">
        <v>22.57576</v>
      </c>
      <c r="F837">
        <v>5239</v>
      </c>
      <c r="G837">
        <v>22.57576</v>
      </c>
    </row>
    <row r="838" spans="1:7">
      <c r="A838" s="180" t="s">
        <v>102</v>
      </c>
      <c r="B838" s="6">
        <v>2018</v>
      </c>
      <c r="C838" s="180" t="s">
        <v>96</v>
      </c>
      <c r="D838" s="235">
        <v>5237</v>
      </c>
      <c r="E838" s="211">
        <v>23.206081</v>
      </c>
      <c r="F838">
        <v>5237</v>
      </c>
      <c r="G838">
        <v>23.206081</v>
      </c>
    </row>
    <row r="839" spans="1:7">
      <c r="A839" s="180" t="s">
        <v>102</v>
      </c>
      <c r="B839" s="6">
        <v>2019</v>
      </c>
      <c r="C839" s="180" t="s">
        <v>96</v>
      </c>
      <c r="D839" s="235">
        <v>5284</v>
      </c>
      <c r="E839" t="s">
        <v>12</v>
      </c>
      <c r="F839">
        <v>5284</v>
      </c>
      <c r="G839">
        <v>23.836403</v>
      </c>
    </row>
    <row r="840" spans="1:7">
      <c r="A840" s="180" t="s">
        <v>102</v>
      </c>
      <c r="B840" s="6">
        <v>2020</v>
      </c>
      <c r="C840" s="180" t="s">
        <v>96</v>
      </c>
      <c r="D840" t="s">
        <v>12</v>
      </c>
      <c r="E840" t="s">
        <v>12</v>
      </c>
      <c r="F840">
        <v>5331</v>
      </c>
      <c r="G840">
        <v>24.466724</v>
      </c>
    </row>
    <row r="841" spans="1:7">
      <c r="A841" s="180" t="s">
        <v>102</v>
      </c>
      <c r="B841" s="6">
        <v>2021</v>
      </c>
      <c r="C841" s="194" t="s">
        <v>96</v>
      </c>
      <c r="D841" t="s">
        <v>12</v>
      </c>
      <c r="E841" t="s">
        <v>12</v>
      </c>
      <c r="F841">
        <v>33292</v>
      </c>
      <c r="G841">
        <v>26.874128</v>
      </c>
    </row>
    <row r="842" spans="1:7">
      <c r="A842" s="178" t="s">
        <v>103</v>
      </c>
      <c r="B842" s="28">
        <v>2012</v>
      </c>
      <c r="C842" s="178" t="s">
        <v>96</v>
      </c>
      <c r="D842" s="228">
        <v>18334</v>
      </c>
      <c r="E842" s="211">
        <v>28.991026</v>
      </c>
      <c r="F842">
        <v>18334</v>
      </c>
      <c r="G842">
        <v>28.991026</v>
      </c>
    </row>
    <row r="843" spans="1:7">
      <c r="A843" s="178" t="s">
        <v>103</v>
      </c>
      <c r="B843" s="28">
        <v>2013</v>
      </c>
      <c r="C843" s="178" t="s">
        <v>96</v>
      </c>
      <c r="D843" s="228">
        <v>3376</v>
      </c>
      <c r="E843" s="211">
        <v>31.107924</v>
      </c>
      <c r="F843">
        <v>3376</v>
      </c>
      <c r="G843">
        <v>31.107924</v>
      </c>
    </row>
    <row r="844" spans="1:7">
      <c r="A844" s="178" t="s">
        <v>103</v>
      </c>
      <c r="B844" s="28">
        <v>2014</v>
      </c>
      <c r="C844" s="178" t="s">
        <v>96</v>
      </c>
      <c r="D844" s="228">
        <v>4091</v>
      </c>
      <c r="E844" s="211">
        <v>25.201193</v>
      </c>
      <c r="F844">
        <v>4091</v>
      </c>
      <c r="G844">
        <v>25.201193</v>
      </c>
    </row>
    <row r="845" spans="1:7">
      <c r="A845" s="178" t="s">
        <v>103</v>
      </c>
      <c r="B845" s="28">
        <v>2015</v>
      </c>
      <c r="C845" s="178" t="s">
        <v>96</v>
      </c>
      <c r="D845" s="228">
        <v>4160</v>
      </c>
      <c r="E845" s="211">
        <v>25.667017</v>
      </c>
      <c r="F845">
        <v>4160</v>
      </c>
      <c r="G845">
        <v>25.667017</v>
      </c>
    </row>
    <row r="846" spans="1:7">
      <c r="A846" s="178" t="s">
        <v>103</v>
      </c>
      <c r="B846" s="28">
        <v>2016</v>
      </c>
      <c r="C846" s="178" t="s">
        <v>96</v>
      </c>
      <c r="D846" s="228">
        <v>3495</v>
      </c>
      <c r="E846" s="211">
        <v>22.424153</v>
      </c>
      <c r="F846">
        <v>3495</v>
      </c>
      <c r="G846">
        <v>22.424152</v>
      </c>
    </row>
    <row r="847" spans="1:7">
      <c r="A847" s="178" t="s">
        <v>103</v>
      </c>
      <c r="B847" s="28">
        <v>2017</v>
      </c>
      <c r="C847" s="178" t="s">
        <v>96</v>
      </c>
      <c r="D847" s="228">
        <v>3159</v>
      </c>
      <c r="E847" s="211">
        <v>24.636802</v>
      </c>
      <c r="F847">
        <v>3159</v>
      </c>
      <c r="G847">
        <v>24.636803</v>
      </c>
    </row>
    <row r="848" spans="1:7">
      <c r="A848" s="178" t="s">
        <v>103</v>
      </c>
      <c r="B848" s="28">
        <v>2018</v>
      </c>
      <c r="C848" s="178" t="s">
        <v>96</v>
      </c>
      <c r="D848" s="228">
        <v>3206</v>
      </c>
      <c r="E848" s="211">
        <v>24.45642</v>
      </c>
      <c r="F848">
        <v>3206</v>
      </c>
      <c r="G848">
        <v>24.456421</v>
      </c>
    </row>
    <row r="849" spans="1:7">
      <c r="A849" s="178" t="s">
        <v>103</v>
      </c>
      <c r="B849" s="28">
        <v>2019</v>
      </c>
      <c r="C849" s="178" t="s">
        <v>96</v>
      </c>
      <c r="D849" s="228">
        <v>3238</v>
      </c>
      <c r="E849" t="s">
        <v>12</v>
      </c>
      <c r="F849">
        <v>3238</v>
      </c>
      <c r="G849">
        <v>24.276039</v>
      </c>
    </row>
    <row r="850" spans="1:7">
      <c r="A850" s="178" t="s">
        <v>103</v>
      </c>
      <c r="B850" s="28">
        <v>2020</v>
      </c>
      <c r="C850" s="178" t="s">
        <v>96</v>
      </c>
      <c r="D850" t="s">
        <v>12</v>
      </c>
      <c r="E850" t="s">
        <v>12</v>
      </c>
      <c r="F850">
        <v>3270</v>
      </c>
      <c r="G850">
        <v>24.095657</v>
      </c>
    </row>
    <row r="851" spans="1:7">
      <c r="A851" s="178" t="s">
        <v>103</v>
      </c>
      <c r="B851" s="28">
        <v>2021</v>
      </c>
      <c r="C851" s="192" t="s">
        <v>96</v>
      </c>
      <c r="D851" t="s">
        <v>12</v>
      </c>
      <c r="E851" t="s">
        <v>12</v>
      </c>
      <c r="F851">
        <v>952</v>
      </c>
      <c r="G851">
        <v>43.020096</v>
      </c>
    </row>
    <row r="852" spans="1:7">
      <c r="A852" s="169" t="s">
        <v>104</v>
      </c>
      <c r="B852" s="21">
        <v>2012</v>
      </c>
      <c r="C852" s="169" t="s">
        <v>96</v>
      </c>
      <c r="D852" s="225">
        <v>954</v>
      </c>
      <c r="E852" s="211">
        <v>42.349299</v>
      </c>
      <c r="F852">
        <v>954</v>
      </c>
      <c r="G852">
        <v>42.3493</v>
      </c>
    </row>
    <row r="853" spans="1:7">
      <c r="A853" s="169" t="s">
        <v>104</v>
      </c>
      <c r="B853" s="21">
        <v>2013</v>
      </c>
      <c r="C853" s="169" t="s">
        <v>96</v>
      </c>
      <c r="D853" s="225">
        <v>956</v>
      </c>
      <c r="E853" s="211">
        <v>41.678505</v>
      </c>
      <c r="F853">
        <v>956</v>
      </c>
      <c r="G853">
        <v>41.678505</v>
      </c>
    </row>
    <row r="854" spans="1:7">
      <c r="A854" s="169" t="s">
        <v>104</v>
      </c>
      <c r="B854" s="21">
        <v>2014</v>
      </c>
      <c r="C854" s="169" t="s">
        <v>96</v>
      </c>
      <c r="D854" s="225">
        <v>957</v>
      </c>
      <c r="E854" s="211">
        <v>34.496028</v>
      </c>
      <c r="F854">
        <v>957</v>
      </c>
      <c r="G854">
        <v>34.496029</v>
      </c>
    </row>
    <row r="855" spans="1:7">
      <c r="A855" s="169" t="s">
        <v>104</v>
      </c>
      <c r="B855" s="21">
        <v>2015</v>
      </c>
      <c r="C855" s="169" t="s">
        <v>96</v>
      </c>
      <c r="D855" s="225">
        <v>957</v>
      </c>
      <c r="E855" s="211">
        <v>34.343692</v>
      </c>
      <c r="F855">
        <v>957</v>
      </c>
      <c r="G855">
        <v>34.343693</v>
      </c>
    </row>
    <row r="856" spans="1:7">
      <c r="A856" s="169" t="s">
        <v>104</v>
      </c>
      <c r="B856" s="21">
        <v>2016</v>
      </c>
      <c r="C856" s="169" t="s">
        <v>96</v>
      </c>
      <c r="D856" s="225">
        <v>931</v>
      </c>
      <c r="E856" s="211">
        <v>32.303738</v>
      </c>
      <c r="F856">
        <v>931</v>
      </c>
      <c r="G856">
        <v>32.303738</v>
      </c>
    </row>
    <row r="857" spans="1:7">
      <c r="A857" s="169" t="s">
        <v>104</v>
      </c>
      <c r="B857" s="21">
        <v>2017</v>
      </c>
      <c r="C857" s="169" t="s">
        <v>96</v>
      </c>
      <c r="D857" s="225">
        <v>907</v>
      </c>
      <c r="E857" s="211">
        <v>34.03014</v>
      </c>
      <c r="F857">
        <v>907</v>
      </c>
      <c r="G857">
        <v>34.03014</v>
      </c>
    </row>
    <row r="858" spans="1:7">
      <c r="A858" s="169" t="s">
        <v>104</v>
      </c>
      <c r="B858" s="21">
        <v>2018</v>
      </c>
      <c r="C858" s="169" t="s">
        <v>96</v>
      </c>
      <c r="D858" s="225">
        <v>907</v>
      </c>
      <c r="E858" s="211">
        <v>32.299065</v>
      </c>
      <c r="F858">
        <v>907</v>
      </c>
      <c r="G858">
        <v>32.299065</v>
      </c>
    </row>
    <row r="859" spans="1:7">
      <c r="A859" s="169" t="s">
        <v>104</v>
      </c>
      <c r="B859" s="21">
        <v>2019</v>
      </c>
      <c r="C859" s="169" t="s">
        <v>96</v>
      </c>
      <c r="D859" s="225">
        <v>906</v>
      </c>
      <c r="E859" t="s">
        <v>12</v>
      </c>
      <c r="F859">
        <v>906</v>
      </c>
      <c r="G859">
        <v>30.567989</v>
      </c>
    </row>
    <row r="860" spans="1:7">
      <c r="A860" s="169" t="s">
        <v>104</v>
      </c>
      <c r="B860" s="21">
        <v>2020</v>
      </c>
      <c r="C860" s="169" t="s">
        <v>96</v>
      </c>
      <c r="D860" t="s">
        <v>12</v>
      </c>
      <c r="E860" t="s">
        <v>12</v>
      </c>
      <c r="F860">
        <v>905</v>
      </c>
      <c r="G860">
        <v>28.836914</v>
      </c>
    </row>
    <row r="861" spans="1:7">
      <c r="A861" s="169" t="s">
        <v>104</v>
      </c>
      <c r="B861" s="21">
        <v>2021</v>
      </c>
      <c r="C861" s="170" t="s">
        <v>96</v>
      </c>
      <c r="D861" t="s">
        <v>12</v>
      </c>
      <c r="E861" t="s">
        <v>12</v>
      </c>
      <c r="F861">
        <v>3624</v>
      </c>
      <c r="G861">
        <v>36.109825</v>
      </c>
    </row>
    <row r="862" spans="1:7">
      <c r="A862" s="179" t="s">
        <v>105</v>
      </c>
      <c r="B862" s="53">
        <v>2012</v>
      </c>
      <c r="C862" s="179" t="s">
        <v>96</v>
      </c>
      <c r="D862" s="229">
        <v>4512</v>
      </c>
      <c r="E862" s="211">
        <v>37.242592</v>
      </c>
      <c r="F862">
        <v>4512</v>
      </c>
      <c r="G862">
        <v>37.242592</v>
      </c>
    </row>
    <row r="863" spans="1:7">
      <c r="A863" s="179" t="s">
        <v>105</v>
      </c>
      <c r="B863" s="53">
        <v>2013</v>
      </c>
      <c r="C863" s="179" t="s">
        <v>96</v>
      </c>
      <c r="D863" s="229">
        <v>5400</v>
      </c>
      <c r="E863" s="211">
        <v>38.375358</v>
      </c>
      <c r="F863">
        <v>5400</v>
      </c>
      <c r="G863">
        <v>38.375359</v>
      </c>
    </row>
    <row r="864" spans="1:7">
      <c r="A864" s="179" t="s">
        <v>105</v>
      </c>
      <c r="B864" s="53">
        <v>2014</v>
      </c>
      <c r="C864" s="179" t="s">
        <v>96</v>
      </c>
      <c r="D864" s="229">
        <v>5207</v>
      </c>
      <c r="E864" s="211">
        <v>29.423579</v>
      </c>
      <c r="F864">
        <v>5207</v>
      </c>
      <c r="G864">
        <v>29.423578</v>
      </c>
    </row>
    <row r="865" spans="1:7">
      <c r="A865" s="179" t="s">
        <v>105</v>
      </c>
      <c r="B865" s="53">
        <v>2015</v>
      </c>
      <c r="C865" s="179" t="s">
        <v>96</v>
      </c>
      <c r="D865" s="229">
        <v>5323</v>
      </c>
      <c r="E865" s="211">
        <v>31.402337</v>
      </c>
      <c r="F865">
        <v>5323</v>
      </c>
      <c r="G865">
        <v>31.402336</v>
      </c>
    </row>
    <row r="866" spans="1:7">
      <c r="A866" s="179" t="s">
        <v>105</v>
      </c>
      <c r="B866" s="53">
        <v>2016</v>
      </c>
      <c r="C866" s="179" t="s">
        <v>96</v>
      </c>
      <c r="D866" s="229">
        <v>5327</v>
      </c>
      <c r="E866" s="211">
        <v>25.552523</v>
      </c>
      <c r="F866">
        <v>5327</v>
      </c>
      <c r="G866">
        <v>25.552523</v>
      </c>
    </row>
    <row r="867" spans="1:7">
      <c r="A867" s="179" t="s">
        <v>105</v>
      </c>
      <c r="B867" s="53">
        <v>2017</v>
      </c>
      <c r="C867" s="179" t="s">
        <v>96</v>
      </c>
      <c r="D867" s="229">
        <v>5328</v>
      </c>
      <c r="E867" s="211">
        <v>26.947637</v>
      </c>
      <c r="F867">
        <v>5328</v>
      </c>
      <c r="G867">
        <v>26.947638</v>
      </c>
    </row>
    <row r="868" spans="1:7">
      <c r="A868" s="179" t="s">
        <v>105</v>
      </c>
      <c r="B868" s="53">
        <v>2018</v>
      </c>
      <c r="C868" s="179" t="s">
        <v>96</v>
      </c>
      <c r="D868" s="229">
        <v>5066</v>
      </c>
      <c r="E868" s="211">
        <v>27.103664</v>
      </c>
      <c r="F868">
        <v>5066</v>
      </c>
      <c r="G868">
        <v>27.103664</v>
      </c>
    </row>
    <row r="869" spans="1:7">
      <c r="A869" s="179" t="s">
        <v>105</v>
      </c>
      <c r="B869" s="53">
        <v>2019</v>
      </c>
      <c r="C869" s="179" t="s">
        <v>96</v>
      </c>
      <c r="D869" s="229">
        <v>5069</v>
      </c>
      <c r="E869" t="s">
        <v>12</v>
      </c>
      <c r="F869">
        <v>5069</v>
      </c>
      <c r="G869">
        <v>27.259691</v>
      </c>
    </row>
    <row r="870" spans="1:7">
      <c r="A870" s="179" t="s">
        <v>105</v>
      </c>
      <c r="B870" s="53">
        <v>2020</v>
      </c>
      <c r="C870" s="179" t="s">
        <v>96</v>
      </c>
      <c r="D870" t="s">
        <v>12</v>
      </c>
      <c r="E870" t="s">
        <v>12</v>
      </c>
      <c r="F870">
        <v>5072</v>
      </c>
      <c r="G870">
        <v>27.415718</v>
      </c>
    </row>
    <row r="871" spans="1:7">
      <c r="A871" s="179" t="s">
        <v>105</v>
      </c>
      <c r="B871" s="53">
        <v>2021</v>
      </c>
      <c r="C871" s="195" t="s">
        <v>96</v>
      </c>
      <c r="D871" t="s">
        <v>12</v>
      </c>
      <c r="E871" t="s">
        <v>12</v>
      </c>
      <c r="F871">
        <v>14401</v>
      </c>
      <c r="G871">
        <v>26.672609</v>
      </c>
    </row>
    <row r="872" spans="1:7">
      <c r="A872" s="178" t="s">
        <v>106</v>
      </c>
      <c r="B872" s="28">
        <v>2012</v>
      </c>
      <c r="C872" s="178" t="s">
        <v>96</v>
      </c>
      <c r="D872" s="225">
        <v>14364</v>
      </c>
      <c r="E872" s="211">
        <v>28.159082</v>
      </c>
      <c r="F872">
        <v>14364</v>
      </c>
      <c r="G872">
        <v>28.159082</v>
      </c>
    </row>
    <row r="873" spans="1:7">
      <c r="A873" s="178" t="s">
        <v>106</v>
      </c>
      <c r="B873" s="28">
        <v>2013</v>
      </c>
      <c r="C873" s="178" t="s">
        <v>96</v>
      </c>
      <c r="D873" s="225">
        <v>14327</v>
      </c>
      <c r="E873" s="211">
        <v>29.645556</v>
      </c>
      <c r="F873">
        <v>14327</v>
      </c>
      <c r="G873">
        <v>29.645555</v>
      </c>
    </row>
    <row r="874" spans="1:7">
      <c r="A874" s="178" t="s">
        <v>106</v>
      </c>
      <c r="B874" s="28">
        <v>2014</v>
      </c>
      <c r="C874" s="178" t="s">
        <v>96</v>
      </c>
      <c r="D874" s="225">
        <v>14343</v>
      </c>
      <c r="E874" s="211">
        <v>21.804686</v>
      </c>
      <c r="F874">
        <v>14343</v>
      </c>
      <c r="G874">
        <v>21.804686</v>
      </c>
    </row>
    <row r="875" spans="1:7">
      <c r="A875" s="178" t="s">
        <v>106</v>
      </c>
      <c r="B875" s="28">
        <v>2015</v>
      </c>
      <c r="C875" s="178" t="s">
        <v>96</v>
      </c>
      <c r="D875" s="225">
        <v>14342</v>
      </c>
      <c r="E875" s="211">
        <v>24.571208</v>
      </c>
      <c r="F875">
        <v>14342</v>
      </c>
      <c r="G875">
        <v>24.571207</v>
      </c>
    </row>
    <row r="876" spans="1:7">
      <c r="A876" s="178" t="s">
        <v>106</v>
      </c>
      <c r="B876" s="28">
        <v>2016</v>
      </c>
      <c r="C876" s="178" t="s">
        <v>96</v>
      </c>
      <c r="D876" s="225">
        <v>14497</v>
      </c>
      <c r="E876" s="211">
        <v>20.047778</v>
      </c>
      <c r="F876">
        <v>14497</v>
      </c>
      <c r="G876">
        <v>20.047777</v>
      </c>
    </row>
    <row r="877" spans="1:7">
      <c r="A877" s="178" t="s">
        <v>106</v>
      </c>
      <c r="B877" s="28">
        <v>2017</v>
      </c>
      <c r="C877" s="178" t="s">
        <v>96</v>
      </c>
      <c r="D877" s="225">
        <v>14571</v>
      </c>
      <c r="E877" s="211">
        <v>20.565362</v>
      </c>
      <c r="F877">
        <v>14571</v>
      </c>
      <c r="G877">
        <v>20.565363</v>
      </c>
    </row>
    <row r="878" spans="1:7">
      <c r="A878" s="178" t="s">
        <v>106</v>
      </c>
      <c r="B878" s="28">
        <v>2018</v>
      </c>
      <c r="C878" s="178" t="s">
        <v>96</v>
      </c>
      <c r="D878" s="225">
        <v>14482</v>
      </c>
      <c r="E878" s="211">
        <v>22.718647</v>
      </c>
      <c r="F878">
        <v>14482</v>
      </c>
      <c r="G878">
        <v>22.718647</v>
      </c>
    </row>
    <row r="879" spans="1:7">
      <c r="A879" s="178" t="s">
        <v>106</v>
      </c>
      <c r="B879" s="28">
        <v>2019</v>
      </c>
      <c r="C879" s="178" t="s">
        <v>96</v>
      </c>
      <c r="D879" s="225">
        <v>14449</v>
      </c>
      <c r="E879" t="s">
        <v>12</v>
      </c>
      <c r="F879">
        <v>14449</v>
      </c>
      <c r="G879">
        <v>24.871931</v>
      </c>
    </row>
    <row r="880" spans="1:7">
      <c r="A880" s="178" t="s">
        <v>106</v>
      </c>
      <c r="B880" s="28">
        <v>2020</v>
      </c>
      <c r="C880" s="178" t="s">
        <v>96</v>
      </c>
      <c r="D880" t="s">
        <v>12</v>
      </c>
      <c r="E880" t="s">
        <v>12</v>
      </c>
      <c r="F880">
        <v>14416</v>
      </c>
      <c r="G880">
        <v>27.025215</v>
      </c>
    </row>
    <row r="881" spans="1:7">
      <c r="A881" s="178" t="s">
        <v>106</v>
      </c>
      <c r="B881" s="28">
        <v>2021</v>
      </c>
      <c r="C881" s="192" t="s">
        <v>96</v>
      </c>
      <c r="D881" t="s">
        <v>12</v>
      </c>
      <c r="E881" t="s">
        <v>12</v>
      </c>
      <c r="F881">
        <v>9254</v>
      </c>
      <c r="G881">
        <v>26.453154</v>
      </c>
    </row>
    <row r="882" spans="1:7">
      <c r="A882" s="196" t="s">
        <v>107</v>
      </c>
      <c r="B882" s="106">
        <v>2012</v>
      </c>
      <c r="C882" s="196" t="s">
        <v>96</v>
      </c>
      <c r="D882" t="s">
        <v>12</v>
      </c>
      <c r="E882" s="211">
        <v>27.568545</v>
      </c>
      <c r="F882">
        <v>9020</v>
      </c>
      <c r="G882">
        <v>27.568544</v>
      </c>
    </row>
    <row r="883" spans="1:7">
      <c r="A883" s="196" t="s">
        <v>107</v>
      </c>
      <c r="B883" s="106">
        <v>2013</v>
      </c>
      <c r="C883" s="196" t="s">
        <v>96</v>
      </c>
      <c r="D883" t="s">
        <v>12</v>
      </c>
      <c r="E883" s="211">
        <v>28.683936</v>
      </c>
      <c r="F883">
        <v>8786</v>
      </c>
      <c r="G883">
        <v>28.683935</v>
      </c>
    </row>
    <row r="884" spans="1:7">
      <c r="A884" s="196" t="s">
        <v>107</v>
      </c>
      <c r="B884" s="106">
        <v>2014</v>
      </c>
      <c r="C884" s="196" t="s">
        <v>96</v>
      </c>
      <c r="D884" t="s">
        <v>12</v>
      </c>
      <c r="E884" s="211">
        <v>23.910118</v>
      </c>
      <c r="F884">
        <v>8552</v>
      </c>
      <c r="G884">
        <v>23.910118</v>
      </c>
    </row>
    <row r="885" spans="1:7">
      <c r="A885" s="196" t="s">
        <v>107</v>
      </c>
      <c r="B885" s="106">
        <v>2015</v>
      </c>
      <c r="C885" s="196" t="s">
        <v>96</v>
      </c>
      <c r="D885" t="s">
        <v>12</v>
      </c>
      <c r="E885" s="211">
        <v>22.642013</v>
      </c>
      <c r="F885">
        <v>8318</v>
      </c>
      <c r="G885">
        <v>22.642014</v>
      </c>
    </row>
    <row r="886" spans="1:7">
      <c r="A886" s="196" t="s">
        <v>107</v>
      </c>
      <c r="B886" s="106">
        <v>2016</v>
      </c>
      <c r="C886" s="196" t="s">
        <v>96</v>
      </c>
      <c r="D886" t="s">
        <v>12</v>
      </c>
      <c r="E886" s="211">
        <v>20.238813</v>
      </c>
      <c r="F886">
        <v>8084</v>
      </c>
      <c r="G886">
        <v>20.238813</v>
      </c>
    </row>
    <row r="887" spans="1:7">
      <c r="A887" s="196" t="s">
        <v>107</v>
      </c>
      <c r="B887" s="106">
        <v>2017</v>
      </c>
      <c r="C887" s="196" t="s">
        <v>96</v>
      </c>
      <c r="D887" s="229">
        <v>7850</v>
      </c>
      <c r="E887" s="211">
        <v>21.689791</v>
      </c>
      <c r="F887">
        <v>7850</v>
      </c>
      <c r="G887">
        <v>21.689791</v>
      </c>
    </row>
    <row r="888" spans="1:7">
      <c r="A888" s="196" t="s">
        <v>107</v>
      </c>
      <c r="B888" s="106">
        <v>2018</v>
      </c>
      <c r="C888" s="196" t="s">
        <v>96</v>
      </c>
      <c r="D888" s="229">
        <v>7616</v>
      </c>
      <c r="E888" s="211">
        <v>22.484946</v>
      </c>
      <c r="F888">
        <v>7616</v>
      </c>
      <c r="G888">
        <v>22.484945</v>
      </c>
    </row>
    <row r="889" spans="1:7">
      <c r="A889" s="196" t="s">
        <v>107</v>
      </c>
      <c r="B889" s="106">
        <v>2019</v>
      </c>
      <c r="C889" s="196" t="s">
        <v>96</v>
      </c>
      <c r="D889" s="229">
        <v>12438</v>
      </c>
      <c r="E889" t="s">
        <v>12</v>
      </c>
      <c r="F889">
        <v>12438</v>
      </c>
      <c r="G889">
        <v>23.2801</v>
      </c>
    </row>
    <row r="890" spans="1:7">
      <c r="A890" s="196" t="s">
        <v>107</v>
      </c>
      <c r="B890" s="106">
        <v>2020</v>
      </c>
      <c r="C890" s="196" t="s">
        <v>96</v>
      </c>
      <c r="D890" t="s">
        <v>12</v>
      </c>
      <c r="E890" t="s">
        <v>12</v>
      </c>
      <c r="F890">
        <v>17260</v>
      </c>
      <c r="G890">
        <v>24.075254</v>
      </c>
    </row>
    <row r="891" spans="1:7">
      <c r="A891" s="196" t="s">
        <v>107</v>
      </c>
      <c r="B891" s="106">
        <v>2021</v>
      </c>
      <c r="C891" s="197" t="s">
        <v>96</v>
      </c>
      <c r="D891" t="s">
        <v>12</v>
      </c>
      <c r="E891" t="s">
        <v>12</v>
      </c>
      <c r="F891">
        <v>50545</v>
      </c>
      <c r="G891">
        <v>39.40794</v>
      </c>
    </row>
    <row r="892" spans="1:7">
      <c r="A892" s="198" t="s">
        <v>108</v>
      </c>
      <c r="B892" s="198">
        <v>2012</v>
      </c>
      <c r="C892" s="191" t="s">
        <v>109</v>
      </c>
      <c r="D892" s="198">
        <v>49910</v>
      </c>
      <c r="E892">
        <v>42.477654</v>
      </c>
      <c r="F892">
        <v>49910</v>
      </c>
      <c r="G892">
        <v>42.477654</v>
      </c>
    </row>
    <row r="893" spans="1:7">
      <c r="A893" s="198" t="s">
        <v>108</v>
      </c>
      <c r="B893" s="198">
        <v>2013</v>
      </c>
      <c r="C893" s="191" t="s">
        <v>109</v>
      </c>
      <c r="D893" s="198">
        <v>49275</v>
      </c>
      <c r="E893">
        <v>45.547367</v>
      </c>
      <c r="F893">
        <v>49275</v>
      </c>
      <c r="G893">
        <v>45.547367</v>
      </c>
    </row>
    <row r="894" spans="1:7">
      <c r="A894" s="198" t="s">
        <v>108</v>
      </c>
      <c r="B894" s="198">
        <v>2014</v>
      </c>
      <c r="C894" s="191" t="s">
        <v>109</v>
      </c>
      <c r="D894" s="198">
        <v>48469</v>
      </c>
      <c r="E894">
        <v>40.969029</v>
      </c>
      <c r="F894">
        <v>48469</v>
      </c>
      <c r="G894">
        <v>40.969028</v>
      </c>
    </row>
    <row r="895" spans="1:7">
      <c r="A895" s="198" t="s">
        <v>108</v>
      </c>
      <c r="B895" s="198">
        <v>2015</v>
      </c>
      <c r="C895" s="191" t="s">
        <v>109</v>
      </c>
      <c r="D895" s="198">
        <v>50444</v>
      </c>
      <c r="E895">
        <v>34.047395</v>
      </c>
      <c r="F895">
        <v>50444</v>
      </c>
      <c r="G895">
        <v>34.047394</v>
      </c>
    </row>
    <row r="896" spans="1:7">
      <c r="A896" s="198" t="s">
        <v>108</v>
      </c>
      <c r="B896" s="198">
        <v>2016</v>
      </c>
      <c r="C896" s="191" t="s">
        <v>109</v>
      </c>
      <c r="D896" s="198">
        <v>50841</v>
      </c>
      <c r="E896">
        <v>35.490578</v>
      </c>
      <c r="F896">
        <v>50841</v>
      </c>
      <c r="G896">
        <v>35.490578</v>
      </c>
    </row>
    <row r="897" spans="1:7">
      <c r="A897" s="198" t="s">
        <v>108</v>
      </c>
      <c r="B897" s="198">
        <v>2017</v>
      </c>
      <c r="C897" s="191" t="s">
        <v>109</v>
      </c>
      <c r="D897" s="198">
        <v>52155</v>
      </c>
      <c r="E897">
        <v>33.056049</v>
      </c>
      <c r="F897">
        <v>52155</v>
      </c>
      <c r="G897">
        <v>33.056049</v>
      </c>
    </row>
    <row r="898" spans="1:7">
      <c r="A898" s="198" t="s">
        <v>108</v>
      </c>
      <c r="B898" s="198">
        <v>2018</v>
      </c>
      <c r="C898" s="191" t="s">
        <v>109</v>
      </c>
      <c r="D898" s="198">
        <v>51051</v>
      </c>
      <c r="E898">
        <v>30.587674</v>
      </c>
      <c r="F898">
        <v>51051</v>
      </c>
      <c r="G898">
        <v>30.587673</v>
      </c>
    </row>
    <row r="899" spans="1:7">
      <c r="A899" s="198" t="s">
        <v>108</v>
      </c>
      <c r="B899" s="198">
        <v>2019</v>
      </c>
      <c r="C899" s="191" t="s">
        <v>109</v>
      </c>
      <c r="D899" s="198">
        <v>48270</v>
      </c>
      <c r="E899" t="s">
        <v>12</v>
      </c>
      <c r="F899">
        <v>48270</v>
      </c>
      <c r="G899">
        <v>28.119297</v>
      </c>
    </row>
    <row r="900" spans="1:7">
      <c r="A900" s="196" t="s">
        <v>12</v>
      </c>
      <c r="B900" s="198">
        <v>2020</v>
      </c>
      <c r="C900" s="191" t="s">
        <v>109</v>
      </c>
      <c r="D900" t="s">
        <v>12</v>
      </c>
      <c r="E900" t="s">
        <v>12</v>
      </c>
      <c r="F900">
        <v>45489</v>
      </c>
      <c r="G900">
        <v>25.650921</v>
      </c>
    </row>
    <row r="901" spans="1:7">
      <c r="A901" s="196" t="s">
        <v>12</v>
      </c>
      <c r="B901" s="198">
        <v>2021</v>
      </c>
      <c r="C901" s="191" t="s">
        <v>109</v>
      </c>
      <c r="D901" t="s">
        <v>12</v>
      </c>
      <c r="E901" t="s">
        <v>12</v>
      </c>
      <c r="F901">
        <v>11116</v>
      </c>
      <c r="G901">
        <v>43.973194</v>
      </c>
    </row>
    <row r="902" spans="1:7">
      <c r="A902" s="191" t="s">
        <v>110</v>
      </c>
      <c r="B902" s="115">
        <v>2012</v>
      </c>
      <c r="C902" s="191" t="s">
        <v>109</v>
      </c>
      <c r="D902" s="228">
        <v>11086</v>
      </c>
      <c r="E902" s="211">
        <v>46.414655</v>
      </c>
      <c r="F902">
        <v>11086</v>
      </c>
      <c r="G902">
        <v>46.414654</v>
      </c>
    </row>
    <row r="903" spans="1:7">
      <c r="A903" s="191" t="s">
        <v>110</v>
      </c>
      <c r="B903" s="115">
        <v>2013</v>
      </c>
      <c r="C903" s="191" t="s">
        <v>109</v>
      </c>
      <c r="D903" s="228">
        <v>11056</v>
      </c>
      <c r="E903" s="211">
        <v>48.856112</v>
      </c>
      <c r="F903">
        <v>11056</v>
      </c>
      <c r="G903">
        <v>48.856113</v>
      </c>
    </row>
    <row r="904" spans="1:7">
      <c r="A904" s="191" t="s">
        <v>110</v>
      </c>
      <c r="B904" s="115">
        <v>2014</v>
      </c>
      <c r="C904" s="191" t="s">
        <v>109</v>
      </c>
      <c r="D904" s="228">
        <v>10967</v>
      </c>
      <c r="E904" s="211">
        <v>43.312453</v>
      </c>
      <c r="F904">
        <v>10967</v>
      </c>
      <c r="G904">
        <v>43.312454</v>
      </c>
    </row>
    <row r="905" spans="1:7">
      <c r="A905" s="191" t="s">
        <v>110</v>
      </c>
      <c r="B905" s="115">
        <v>2015</v>
      </c>
      <c r="C905" s="191" t="s">
        <v>109</v>
      </c>
      <c r="D905" s="228">
        <v>11070</v>
      </c>
      <c r="E905" s="211">
        <v>35.537661</v>
      </c>
      <c r="F905">
        <v>11070</v>
      </c>
      <c r="G905">
        <v>35.537663</v>
      </c>
    </row>
    <row r="906" spans="1:7">
      <c r="A906" s="191" t="s">
        <v>110</v>
      </c>
      <c r="B906" s="115">
        <v>2016</v>
      </c>
      <c r="C906" s="191" t="s">
        <v>109</v>
      </c>
      <c r="D906" s="228">
        <v>10868</v>
      </c>
      <c r="E906" s="211">
        <v>36.854214</v>
      </c>
      <c r="F906">
        <v>10868</v>
      </c>
      <c r="G906">
        <v>36.854214</v>
      </c>
    </row>
    <row r="907" spans="1:7">
      <c r="A907" s="191" t="s">
        <v>110</v>
      </c>
      <c r="B907" s="115">
        <v>2017</v>
      </c>
      <c r="C907" s="191" t="s">
        <v>109</v>
      </c>
      <c r="D907" s="228">
        <v>10729</v>
      </c>
      <c r="E907" s="211">
        <v>33.829385</v>
      </c>
      <c r="F907">
        <v>10729</v>
      </c>
      <c r="G907">
        <v>33.829384</v>
      </c>
    </row>
    <row r="908" spans="1:7">
      <c r="A908" s="191" t="s">
        <v>110</v>
      </c>
      <c r="B908" s="115">
        <v>2018</v>
      </c>
      <c r="C908" s="191" t="s">
        <v>109</v>
      </c>
      <c r="D908" s="228">
        <v>10730</v>
      </c>
      <c r="E908" s="211">
        <v>32.129537</v>
      </c>
      <c r="F908">
        <v>10730</v>
      </c>
      <c r="G908">
        <v>32.129536</v>
      </c>
    </row>
    <row r="909" spans="1:7">
      <c r="A909" s="191" t="s">
        <v>110</v>
      </c>
      <c r="B909" s="115">
        <v>2019</v>
      </c>
      <c r="C909" s="191" t="s">
        <v>109</v>
      </c>
      <c r="D909" s="228">
        <v>10216</v>
      </c>
      <c r="E909" t="s">
        <v>12</v>
      </c>
      <c r="F909">
        <v>10216</v>
      </c>
      <c r="G909">
        <v>30.429688</v>
      </c>
    </row>
    <row r="910" spans="1:7">
      <c r="A910" s="191" t="s">
        <v>110</v>
      </c>
      <c r="B910" s="115">
        <v>2020</v>
      </c>
      <c r="C910" s="191" t="s">
        <v>109</v>
      </c>
      <c r="D910" t="s">
        <v>12</v>
      </c>
      <c r="E910" t="s">
        <v>12</v>
      </c>
      <c r="F910">
        <v>9702</v>
      </c>
      <c r="G910">
        <v>28.729839</v>
      </c>
    </row>
    <row r="911" spans="1:7">
      <c r="A911" s="191" t="s">
        <v>110</v>
      </c>
      <c r="B911" s="115">
        <v>2021</v>
      </c>
      <c r="C911" s="199" t="s">
        <v>109</v>
      </c>
      <c r="D911" t="s">
        <v>12</v>
      </c>
      <c r="E911" t="s">
        <v>12</v>
      </c>
      <c r="F911">
        <v>5222</v>
      </c>
      <c r="G911">
        <v>48.735531</v>
      </c>
    </row>
    <row r="912" spans="1:7">
      <c r="A912" s="183" t="s">
        <v>111</v>
      </c>
      <c r="B912" s="46">
        <v>2012</v>
      </c>
      <c r="C912" s="183" t="s">
        <v>109</v>
      </c>
      <c r="D912" s="229">
        <v>5514</v>
      </c>
      <c r="E912" s="211">
        <v>52.704115</v>
      </c>
      <c r="F912">
        <v>5514</v>
      </c>
      <c r="G912">
        <v>52.704117</v>
      </c>
    </row>
    <row r="913" spans="1:7">
      <c r="A913" s="183" t="s">
        <v>111</v>
      </c>
      <c r="B913" s="46">
        <v>2013</v>
      </c>
      <c r="C913" s="183" t="s">
        <v>109</v>
      </c>
      <c r="D913" s="229">
        <v>5806</v>
      </c>
      <c r="E913" s="211">
        <v>56.672702</v>
      </c>
      <c r="F913">
        <v>5806</v>
      </c>
      <c r="G913">
        <v>56.672703</v>
      </c>
    </row>
    <row r="914" spans="1:7">
      <c r="A914" s="183" t="s">
        <v>111</v>
      </c>
      <c r="B914" s="46">
        <v>2014</v>
      </c>
      <c r="C914" s="183" t="s">
        <v>109</v>
      </c>
      <c r="D914" s="229">
        <v>5538</v>
      </c>
      <c r="E914" s="211">
        <v>49.133539</v>
      </c>
      <c r="F914">
        <v>5538</v>
      </c>
      <c r="G914">
        <v>49.133537</v>
      </c>
    </row>
    <row r="915" spans="1:7">
      <c r="A915" s="183" t="s">
        <v>111</v>
      </c>
      <c r="B915" s="46">
        <v>2015</v>
      </c>
      <c r="C915" s="183" t="s">
        <v>109</v>
      </c>
      <c r="D915" s="229">
        <v>5466</v>
      </c>
      <c r="E915" s="211">
        <v>40.521674</v>
      </c>
      <c r="F915">
        <v>5466</v>
      </c>
      <c r="G915">
        <v>40.521675</v>
      </c>
    </row>
    <row r="916" spans="1:7">
      <c r="A916" s="183" t="s">
        <v>111</v>
      </c>
      <c r="B916" s="46">
        <v>2016</v>
      </c>
      <c r="C916" s="183" t="s">
        <v>109</v>
      </c>
      <c r="D916" s="229">
        <v>5202</v>
      </c>
      <c r="E916" s="211">
        <v>42.521674</v>
      </c>
      <c r="F916">
        <v>5202</v>
      </c>
      <c r="G916">
        <v>42.521675</v>
      </c>
    </row>
    <row r="917" spans="1:7">
      <c r="A917" s="183" t="s">
        <v>111</v>
      </c>
      <c r="B917" s="46">
        <v>2017</v>
      </c>
      <c r="C917" s="183" t="s">
        <v>109</v>
      </c>
      <c r="D917" s="229">
        <v>4835</v>
      </c>
      <c r="E917" s="211">
        <v>38.944582</v>
      </c>
      <c r="F917">
        <v>4835</v>
      </c>
      <c r="G917">
        <v>38.944584</v>
      </c>
    </row>
    <row r="918" spans="1:7">
      <c r="A918" s="183" t="s">
        <v>111</v>
      </c>
      <c r="B918" s="46">
        <v>2018</v>
      </c>
      <c r="C918" s="183" t="s">
        <v>109</v>
      </c>
      <c r="D918" s="229">
        <v>4771</v>
      </c>
      <c r="E918" s="211">
        <v>36.162483</v>
      </c>
      <c r="F918">
        <v>4771</v>
      </c>
      <c r="G918">
        <v>36.162483</v>
      </c>
    </row>
    <row r="919" spans="1:7">
      <c r="A919" s="183" t="s">
        <v>111</v>
      </c>
      <c r="B919" s="46">
        <v>2019</v>
      </c>
      <c r="C919" s="183" t="s">
        <v>109</v>
      </c>
      <c r="D919" s="229">
        <v>4613</v>
      </c>
      <c r="E919" t="s">
        <v>12</v>
      </c>
      <c r="F919">
        <v>4613</v>
      </c>
      <c r="G919">
        <v>33.380383</v>
      </c>
    </row>
    <row r="920" spans="1:7">
      <c r="A920" s="183" t="s">
        <v>111</v>
      </c>
      <c r="B920" s="46">
        <v>2020</v>
      </c>
      <c r="C920" s="183" t="s">
        <v>109</v>
      </c>
      <c r="D920" t="s">
        <v>12</v>
      </c>
      <c r="E920" t="s">
        <v>12</v>
      </c>
      <c r="F920">
        <v>4455</v>
      </c>
      <c r="G920">
        <v>30.598282</v>
      </c>
    </row>
    <row r="921" spans="1:7">
      <c r="A921" s="183" t="s">
        <v>111</v>
      </c>
      <c r="B921" s="46">
        <v>2021</v>
      </c>
      <c r="C921" s="200" t="s">
        <v>109</v>
      </c>
      <c r="D921" t="s">
        <v>12</v>
      </c>
      <c r="E921" t="s">
        <v>12</v>
      </c>
      <c r="F921">
        <v>437</v>
      </c>
      <c r="G921">
        <v>32.159451</v>
      </c>
    </row>
    <row r="922" spans="1:7">
      <c r="A922" s="190" t="s">
        <v>112</v>
      </c>
      <c r="B922" s="119">
        <v>2012</v>
      </c>
      <c r="C922" s="190" t="s">
        <v>109</v>
      </c>
      <c r="D922" s="219">
        <v>393</v>
      </c>
      <c r="E922" s="211">
        <v>31.304668</v>
      </c>
      <c r="F922">
        <v>393</v>
      </c>
      <c r="G922">
        <v>31.304668</v>
      </c>
    </row>
    <row r="923" spans="1:7">
      <c r="A923" s="190" t="s">
        <v>112</v>
      </c>
      <c r="B923" s="119">
        <v>2013</v>
      </c>
      <c r="C923" s="190" t="s">
        <v>109</v>
      </c>
      <c r="D923" s="219">
        <v>349</v>
      </c>
      <c r="E923" s="211">
        <v>30.449887</v>
      </c>
      <c r="F923">
        <v>349</v>
      </c>
      <c r="G923">
        <v>30.449886</v>
      </c>
    </row>
    <row r="924" spans="1:7">
      <c r="A924" s="190" t="s">
        <v>112</v>
      </c>
      <c r="B924" s="119">
        <v>2014</v>
      </c>
      <c r="C924" s="190" t="s">
        <v>109</v>
      </c>
      <c r="D924" s="219">
        <v>348</v>
      </c>
      <c r="E924" s="211">
        <v>27.187373</v>
      </c>
      <c r="F924">
        <v>348</v>
      </c>
      <c r="G924">
        <v>27.187372</v>
      </c>
    </row>
    <row r="925" spans="1:7">
      <c r="A925" s="190" t="s">
        <v>112</v>
      </c>
      <c r="B925" s="119">
        <v>2015</v>
      </c>
      <c r="C925" s="190" t="s">
        <v>109</v>
      </c>
      <c r="D925" s="219">
        <v>345</v>
      </c>
      <c r="E925" s="211">
        <v>22.662598</v>
      </c>
      <c r="F925">
        <v>345</v>
      </c>
      <c r="G925">
        <v>22.662598</v>
      </c>
    </row>
    <row r="926" spans="1:7">
      <c r="A926" s="190" t="s">
        <v>112</v>
      </c>
      <c r="B926" s="119">
        <v>2016</v>
      </c>
      <c r="C926" s="190" t="s">
        <v>109</v>
      </c>
      <c r="D926" s="219">
        <v>345</v>
      </c>
      <c r="E926" s="211">
        <v>20.059843</v>
      </c>
      <c r="F926">
        <v>345</v>
      </c>
      <c r="G926">
        <v>20.059843</v>
      </c>
    </row>
    <row r="927" spans="1:7">
      <c r="A927" s="190" t="s">
        <v>112</v>
      </c>
      <c r="B927" s="119">
        <v>2017</v>
      </c>
      <c r="C927" s="190" t="s">
        <v>109</v>
      </c>
      <c r="D927" s="219">
        <v>344</v>
      </c>
      <c r="E927" s="211">
        <v>19.109589</v>
      </c>
      <c r="F927">
        <v>344</v>
      </c>
      <c r="G927">
        <v>19.109589</v>
      </c>
    </row>
    <row r="928" spans="1:7">
      <c r="A928" s="190" t="s">
        <v>112</v>
      </c>
      <c r="B928" s="119">
        <v>2018</v>
      </c>
      <c r="C928" s="190" t="s">
        <v>109</v>
      </c>
      <c r="D928" s="219">
        <v>340</v>
      </c>
      <c r="E928" s="211">
        <v>17.749016</v>
      </c>
      <c r="F928">
        <v>340</v>
      </c>
      <c r="G928">
        <v>17.749016</v>
      </c>
    </row>
    <row r="929" spans="1:7">
      <c r="A929" s="190" t="s">
        <v>112</v>
      </c>
      <c r="B929" s="119">
        <v>2019</v>
      </c>
      <c r="C929" s="190" t="s">
        <v>109</v>
      </c>
      <c r="D929" s="219">
        <v>334</v>
      </c>
      <c r="E929" t="s">
        <v>12</v>
      </c>
      <c r="F929">
        <v>334</v>
      </c>
      <c r="G929">
        <v>16.388443</v>
      </c>
    </row>
    <row r="930" spans="1:7">
      <c r="A930" s="190" t="s">
        <v>112</v>
      </c>
      <c r="B930" s="119">
        <v>2020</v>
      </c>
      <c r="C930" s="190" t="s">
        <v>109</v>
      </c>
      <c r="D930" s="219">
        <v>339</v>
      </c>
      <c r="E930" t="s">
        <v>12</v>
      </c>
      <c r="F930">
        <v>339</v>
      </c>
      <c r="G930">
        <v>15.02787</v>
      </c>
    </row>
    <row r="931" spans="1:7">
      <c r="A931" s="190" t="s">
        <v>112</v>
      </c>
      <c r="B931" s="119">
        <v>2021</v>
      </c>
      <c r="C931" s="201" t="s">
        <v>109</v>
      </c>
      <c r="D931" t="s">
        <v>12</v>
      </c>
      <c r="E931" t="s">
        <v>12</v>
      </c>
      <c r="F931">
        <v>5204</v>
      </c>
      <c r="G931">
        <v>34.572529</v>
      </c>
    </row>
    <row r="932" spans="1:7">
      <c r="A932" s="175" t="s">
        <v>113</v>
      </c>
      <c r="B932" s="17">
        <v>2012</v>
      </c>
      <c r="C932" s="175" t="s">
        <v>109</v>
      </c>
      <c r="D932" s="225">
        <v>5204</v>
      </c>
      <c r="E932" s="211">
        <v>35.77514</v>
      </c>
      <c r="F932">
        <v>5204</v>
      </c>
      <c r="G932">
        <v>35.775139</v>
      </c>
    </row>
    <row r="933" spans="1:7">
      <c r="A933" s="175" t="s">
        <v>113</v>
      </c>
      <c r="B933" s="17">
        <v>2013</v>
      </c>
      <c r="C933" s="175" t="s">
        <v>109</v>
      </c>
      <c r="D933" s="225">
        <v>5204</v>
      </c>
      <c r="E933" s="211">
        <v>36.977747</v>
      </c>
      <c r="F933">
        <v>5204</v>
      </c>
      <c r="G933">
        <v>36.977749</v>
      </c>
    </row>
    <row r="934" spans="1:7">
      <c r="A934" s="175" t="s">
        <v>113</v>
      </c>
      <c r="B934" s="17">
        <v>2014</v>
      </c>
      <c r="C934" s="175" t="s">
        <v>109</v>
      </c>
      <c r="D934" s="225">
        <v>5153</v>
      </c>
      <c r="E934" s="211">
        <v>34.191387</v>
      </c>
      <c r="F934">
        <v>5153</v>
      </c>
      <c r="G934">
        <v>34.191387</v>
      </c>
    </row>
    <row r="935" spans="1:7">
      <c r="A935" s="175" t="s">
        <v>113</v>
      </c>
      <c r="B935" s="17">
        <v>2015</v>
      </c>
      <c r="C935" s="175" t="s">
        <v>109</v>
      </c>
      <c r="D935" s="225">
        <v>5126</v>
      </c>
      <c r="E935" s="211">
        <v>27.731611</v>
      </c>
      <c r="F935">
        <v>5126</v>
      </c>
      <c r="G935">
        <v>27.731611</v>
      </c>
    </row>
    <row r="936" spans="1:7">
      <c r="A936" s="175" t="s">
        <v>113</v>
      </c>
      <c r="B936" s="17">
        <v>2016</v>
      </c>
      <c r="C936" s="175" t="s">
        <v>109</v>
      </c>
      <c r="D936" s="225">
        <v>4919</v>
      </c>
      <c r="E936" s="211">
        <v>29.148091</v>
      </c>
      <c r="F936">
        <v>4919</v>
      </c>
      <c r="G936">
        <v>29.14809</v>
      </c>
    </row>
    <row r="937" spans="1:7">
      <c r="A937" s="175" t="s">
        <v>113</v>
      </c>
      <c r="B937" s="17">
        <v>2017</v>
      </c>
      <c r="C937" s="175" t="s">
        <v>109</v>
      </c>
      <c r="D937" s="225">
        <v>4726</v>
      </c>
      <c r="E937" s="211">
        <v>26.308799</v>
      </c>
      <c r="F937">
        <v>4726</v>
      </c>
      <c r="G937">
        <v>26.3088</v>
      </c>
    </row>
    <row r="938" spans="1:7">
      <c r="A938" s="175" t="s">
        <v>113</v>
      </c>
      <c r="B938" s="17">
        <v>2018</v>
      </c>
      <c r="C938" s="175" t="s">
        <v>109</v>
      </c>
      <c r="D938" s="225">
        <v>5100</v>
      </c>
      <c r="E938" s="211">
        <v>24.878259</v>
      </c>
      <c r="F938">
        <v>5100</v>
      </c>
      <c r="G938">
        <v>24.87826</v>
      </c>
    </row>
    <row r="939" spans="1:7">
      <c r="A939" s="175" t="s">
        <v>113</v>
      </c>
      <c r="B939" s="17">
        <v>2019</v>
      </c>
      <c r="C939" s="175" t="s">
        <v>109</v>
      </c>
      <c r="D939" s="225">
        <v>3748</v>
      </c>
      <c r="E939" t="s">
        <v>12</v>
      </c>
      <c r="F939">
        <v>3748</v>
      </c>
      <c r="G939">
        <v>23.44772</v>
      </c>
    </row>
    <row r="940" spans="1:7">
      <c r="A940" s="175" t="s">
        <v>113</v>
      </c>
      <c r="B940" s="17">
        <v>2020</v>
      </c>
      <c r="C940" s="175" t="s">
        <v>109</v>
      </c>
      <c r="D940" t="s">
        <v>12</v>
      </c>
      <c r="E940" t="s">
        <v>12</v>
      </c>
      <c r="F940">
        <v>2396</v>
      </c>
      <c r="G940">
        <v>22.017179</v>
      </c>
    </row>
    <row r="941" spans="1:7">
      <c r="A941" s="175" t="s">
        <v>113</v>
      </c>
      <c r="B941" s="17">
        <v>2021</v>
      </c>
      <c r="C941" s="202" t="s">
        <v>109</v>
      </c>
      <c r="D941" t="s">
        <v>12</v>
      </c>
      <c r="E941" t="s">
        <v>12</v>
      </c>
      <c r="F941">
        <v>5451</v>
      </c>
      <c r="G941">
        <v>26.470331</v>
      </c>
    </row>
    <row r="942" spans="1:7">
      <c r="A942" s="19" t="s">
        <v>114</v>
      </c>
      <c r="B942" s="19">
        <v>2012</v>
      </c>
      <c r="C942" s="185" t="s">
        <v>109</v>
      </c>
      <c r="D942" s="217">
        <v>5064</v>
      </c>
      <c r="E942" s="211">
        <v>26.092049</v>
      </c>
      <c r="F942">
        <v>5064</v>
      </c>
      <c r="G942">
        <v>26.092049</v>
      </c>
    </row>
    <row r="943" spans="1:7">
      <c r="A943" s="19" t="s">
        <v>114</v>
      </c>
      <c r="B943" s="19">
        <v>2013</v>
      </c>
      <c r="C943" s="185" t="s">
        <v>109</v>
      </c>
      <c r="D943" s="217">
        <v>4677</v>
      </c>
      <c r="E943" s="211">
        <v>25.713767</v>
      </c>
      <c r="F943">
        <v>4677</v>
      </c>
      <c r="G943">
        <v>25.713766</v>
      </c>
    </row>
    <row r="944" spans="1:7">
      <c r="A944" s="19" t="s">
        <v>114</v>
      </c>
      <c r="B944" s="19">
        <v>2014</v>
      </c>
      <c r="C944" s="185" t="s">
        <v>109</v>
      </c>
      <c r="D944" s="217">
        <v>4654</v>
      </c>
      <c r="E944" s="211">
        <v>23.299466</v>
      </c>
      <c r="F944">
        <v>4654</v>
      </c>
      <c r="G944">
        <v>23.299465</v>
      </c>
    </row>
    <row r="945" spans="1:7">
      <c r="A945" s="19" t="s">
        <v>114</v>
      </c>
      <c r="B945" s="19">
        <v>2015</v>
      </c>
      <c r="C945" s="185" t="s">
        <v>109</v>
      </c>
      <c r="D945" s="217">
        <v>4809</v>
      </c>
      <c r="E945" s="211">
        <v>19.6873</v>
      </c>
      <c r="F945">
        <v>4809</v>
      </c>
      <c r="G945">
        <v>19.6873</v>
      </c>
    </row>
    <row r="946" spans="1:7">
      <c r="A946" s="19" t="s">
        <v>114</v>
      </c>
      <c r="B946" s="19">
        <v>2016</v>
      </c>
      <c r="C946" s="185" t="s">
        <v>109</v>
      </c>
      <c r="D946" s="217">
        <v>4629</v>
      </c>
      <c r="E946" s="211">
        <v>19.506724</v>
      </c>
      <c r="F946">
        <v>4629</v>
      </c>
      <c r="G946">
        <v>19.506723</v>
      </c>
    </row>
    <row r="947" spans="1:7">
      <c r="A947" s="19" t="s">
        <v>114</v>
      </c>
      <c r="B947" s="19">
        <v>2017</v>
      </c>
      <c r="C947" s="185" t="s">
        <v>109</v>
      </c>
      <c r="D947" s="217">
        <v>4415</v>
      </c>
      <c r="E947" s="211">
        <v>17.216382</v>
      </c>
      <c r="F947">
        <v>4415</v>
      </c>
      <c r="G947">
        <v>17.216381</v>
      </c>
    </row>
    <row r="948" spans="1:7">
      <c r="A948" s="19" t="s">
        <v>114</v>
      </c>
      <c r="B948" s="19">
        <v>2018</v>
      </c>
      <c r="C948" s="185" t="s">
        <v>109</v>
      </c>
      <c r="D948" s="217">
        <v>4365</v>
      </c>
      <c r="E948" s="211">
        <v>16.638314</v>
      </c>
      <c r="F948">
        <v>4365</v>
      </c>
      <c r="G948">
        <v>16.638313</v>
      </c>
    </row>
    <row r="949" spans="1:7">
      <c r="A949" s="19" t="s">
        <v>114</v>
      </c>
      <c r="B949" s="19">
        <v>2019</v>
      </c>
      <c r="C949" s="185" t="s">
        <v>109</v>
      </c>
      <c r="D949" s="217">
        <v>4157</v>
      </c>
      <c r="E949" t="s">
        <v>12</v>
      </c>
      <c r="F949">
        <v>4157</v>
      </c>
      <c r="G949">
        <v>16.060246</v>
      </c>
    </row>
    <row r="950" spans="1:7">
      <c r="A950" s="19" t="s">
        <v>114</v>
      </c>
      <c r="B950" s="19">
        <v>2020</v>
      </c>
      <c r="C950" s="185" t="s">
        <v>109</v>
      </c>
      <c r="D950" t="s">
        <v>12</v>
      </c>
      <c r="E950" t="s">
        <v>12</v>
      </c>
      <c r="F950">
        <v>3949</v>
      </c>
      <c r="G950">
        <v>15.482178</v>
      </c>
    </row>
    <row r="951" spans="1:7">
      <c r="A951" s="19" t="s">
        <v>114</v>
      </c>
      <c r="B951" s="19">
        <v>2021</v>
      </c>
      <c r="C951" s="203" t="s">
        <v>109</v>
      </c>
      <c r="D951" t="s">
        <v>12</v>
      </c>
      <c r="E951" t="s">
        <v>12</v>
      </c>
      <c r="F951">
        <v>4626</v>
      </c>
      <c r="G951">
        <v>27.918642</v>
      </c>
    </row>
    <row r="952" spans="1:7">
      <c r="A952" s="179" t="s">
        <v>115</v>
      </c>
      <c r="B952" s="53">
        <v>2012</v>
      </c>
      <c r="C952" s="179" t="s">
        <v>109</v>
      </c>
      <c r="D952" s="229">
        <v>4649</v>
      </c>
      <c r="E952" s="211">
        <v>29.165116</v>
      </c>
      <c r="F952">
        <v>4649</v>
      </c>
      <c r="G952">
        <v>29.165115</v>
      </c>
    </row>
    <row r="953" spans="1:7">
      <c r="A953" s="179" t="s">
        <v>115</v>
      </c>
      <c r="B953" s="53">
        <v>2013</v>
      </c>
      <c r="C953" s="179" t="s">
        <v>109</v>
      </c>
      <c r="D953" s="229">
        <v>4672</v>
      </c>
      <c r="E953" s="211">
        <v>30.411589</v>
      </c>
      <c r="F953">
        <v>4672</v>
      </c>
      <c r="G953">
        <v>30.411589</v>
      </c>
    </row>
    <row r="954" spans="1:7">
      <c r="A954" s="179" t="s">
        <v>115</v>
      </c>
      <c r="B954" s="53">
        <v>2014</v>
      </c>
      <c r="C954" s="179" t="s">
        <v>109</v>
      </c>
      <c r="D954" s="229">
        <v>4789</v>
      </c>
      <c r="E954" s="211">
        <v>26.942136</v>
      </c>
      <c r="F954">
        <v>4789</v>
      </c>
      <c r="G954">
        <v>26.942137</v>
      </c>
    </row>
    <row r="955" spans="1:7">
      <c r="A955" s="179" t="s">
        <v>115</v>
      </c>
      <c r="B955" s="53">
        <v>2015</v>
      </c>
      <c r="C955" s="179" t="s">
        <v>109</v>
      </c>
      <c r="D955" s="229">
        <v>4783</v>
      </c>
      <c r="E955" s="211">
        <v>23.031652</v>
      </c>
      <c r="F955">
        <v>4783</v>
      </c>
      <c r="G955">
        <v>23.031652</v>
      </c>
    </row>
    <row r="956" spans="1:7">
      <c r="A956" s="179" t="s">
        <v>115</v>
      </c>
      <c r="B956" s="53">
        <v>2016</v>
      </c>
      <c r="C956" s="179" t="s">
        <v>109</v>
      </c>
      <c r="D956" s="229">
        <v>4518</v>
      </c>
      <c r="E956" s="211">
        <v>22.959559</v>
      </c>
      <c r="F956">
        <v>4518</v>
      </c>
      <c r="G956">
        <v>22.959558</v>
      </c>
    </row>
    <row r="957" spans="1:7">
      <c r="A957" s="179" t="s">
        <v>115</v>
      </c>
      <c r="B957" s="53">
        <v>2017</v>
      </c>
      <c r="C957" s="179" t="s">
        <v>109</v>
      </c>
      <c r="D957" s="229">
        <v>4387</v>
      </c>
      <c r="E957" s="211">
        <v>20.83717</v>
      </c>
      <c r="F957">
        <v>4387</v>
      </c>
      <c r="G957">
        <v>20.83717</v>
      </c>
    </row>
    <row r="958" spans="1:7">
      <c r="A958" s="179" t="s">
        <v>115</v>
      </c>
      <c r="B958" s="53">
        <v>2018</v>
      </c>
      <c r="C958" s="179" t="s">
        <v>109</v>
      </c>
      <c r="D958" s="229">
        <v>4377</v>
      </c>
      <c r="E958" s="211">
        <v>19.416516</v>
      </c>
      <c r="F958">
        <v>4377</v>
      </c>
      <c r="G958">
        <v>19.416515</v>
      </c>
    </row>
    <row r="959" spans="1:7">
      <c r="A959" s="179" t="s">
        <v>115</v>
      </c>
      <c r="B959" s="53">
        <v>2019</v>
      </c>
      <c r="C959" s="179" t="s">
        <v>109</v>
      </c>
      <c r="D959" s="229">
        <v>4089</v>
      </c>
      <c r="E959" t="s">
        <v>12</v>
      </c>
      <c r="F959">
        <v>4089</v>
      </c>
      <c r="G959">
        <v>17.995861</v>
      </c>
    </row>
    <row r="960" spans="1:7">
      <c r="A960" s="179" t="s">
        <v>115</v>
      </c>
      <c r="B960" s="53">
        <v>2020</v>
      </c>
      <c r="C960" s="179" t="s">
        <v>109</v>
      </c>
      <c r="D960" s="229">
        <v>3936</v>
      </c>
      <c r="E960" t="s">
        <v>12</v>
      </c>
      <c r="F960">
        <v>3936</v>
      </c>
      <c r="G960">
        <v>16.575207</v>
      </c>
    </row>
    <row r="961" spans="1:7">
      <c r="A961" s="179" t="s">
        <v>115</v>
      </c>
      <c r="B961" s="53">
        <v>2021</v>
      </c>
      <c r="C961" s="195" t="s">
        <v>109</v>
      </c>
      <c r="D961" t="s">
        <v>12</v>
      </c>
      <c r="E961" t="s">
        <v>12</v>
      </c>
      <c r="F961">
        <v>1133</v>
      </c>
      <c r="G961">
        <v>23.936491</v>
      </c>
    </row>
    <row r="962" spans="1:7">
      <c r="A962" s="191" t="s">
        <v>116</v>
      </c>
      <c r="B962" s="115">
        <v>2012</v>
      </c>
      <c r="C962" s="191" t="s">
        <v>109</v>
      </c>
      <c r="D962" s="217">
        <v>1277</v>
      </c>
      <c r="E962" s="211">
        <v>21.654596</v>
      </c>
      <c r="F962">
        <v>1277</v>
      </c>
      <c r="G962">
        <v>21.654596</v>
      </c>
    </row>
    <row r="963" spans="1:7">
      <c r="A963" s="191" t="s">
        <v>116</v>
      </c>
      <c r="B963" s="115">
        <v>2013</v>
      </c>
      <c r="C963" s="191" t="s">
        <v>109</v>
      </c>
      <c r="D963" s="217">
        <v>1421</v>
      </c>
      <c r="E963" s="211">
        <v>19.372702</v>
      </c>
      <c r="F963">
        <v>1421</v>
      </c>
      <c r="G963">
        <v>19.372702</v>
      </c>
    </row>
    <row r="964" spans="1:7">
      <c r="A964" s="191" t="s">
        <v>116</v>
      </c>
      <c r="B964" s="115">
        <v>2014</v>
      </c>
      <c r="C964" s="191" t="s">
        <v>109</v>
      </c>
      <c r="D964" s="217">
        <v>1398</v>
      </c>
      <c r="E964" s="211">
        <v>16.159262</v>
      </c>
      <c r="F964">
        <v>1398</v>
      </c>
      <c r="G964">
        <v>16.159262</v>
      </c>
    </row>
    <row r="965" spans="1:7">
      <c r="A965" s="191" t="s">
        <v>116</v>
      </c>
      <c r="B965" s="115">
        <v>2015</v>
      </c>
      <c r="C965" s="191" t="s">
        <v>109</v>
      </c>
      <c r="D965" s="217">
        <v>1399</v>
      </c>
      <c r="E965" s="211">
        <v>13.531546</v>
      </c>
      <c r="F965">
        <v>1399</v>
      </c>
      <c r="G965">
        <v>13.531546</v>
      </c>
    </row>
    <row r="966" spans="1:7">
      <c r="A966" s="191" t="s">
        <v>116</v>
      </c>
      <c r="B966" s="115">
        <v>2016</v>
      </c>
      <c r="C966" s="191" t="s">
        <v>109</v>
      </c>
      <c r="D966" s="217">
        <v>1383</v>
      </c>
      <c r="E966" s="211">
        <v>13.428203</v>
      </c>
      <c r="F966">
        <v>1383</v>
      </c>
      <c r="G966">
        <v>13.428203</v>
      </c>
    </row>
    <row r="967" spans="1:7">
      <c r="A967" s="191" t="s">
        <v>116</v>
      </c>
      <c r="B967" s="115">
        <v>2017</v>
      </c>
      <c r="C967" s="191" t="s">
        <v>109</v>
      </c>
      <c r="D967" s="217">
        <v>1352</v>
      </c>
      <c r="E967" s="211">
        <v>12.015251</v>
      </c>
      <c r="F967">
        <v>1352</v>
      </c>
      <c r="G967">
        <v>12.015251</v>
      </c>
    </row>
    <row r="968" spans="1:7">
      <c r="A968" s="191" t="s">
        <v>116</v>
      </c>
      <c r="B968" s="115">
        <v>2018</v>
      </c>
      <c r="C968" s="191" t="s">
        <v>109</v>
      </c>
      <c r="D968" s="217">
        <v>1328</v>
      </c>
      <c r="E968" s="211">
        <v>10.797632</v>
      </c>
      <c r="F968">
        <v>1328</v>
      </c>
      <c r="G968">
        <v>10.797632</v>
      </c>
    </row>
    <row r="969" spans="1:7">
      <c r="A969" s="191" t="s">
        <v>116</v>
      </c>
      <c r="B969" s="115">
        <v>2019</v>
      </c>
      <c r="C969" s="191" t="s">
        <v>109</v>
      </c>
      <c r="D969" s="217">
        <v>1317</v>
      </c>
      <c r="E969" t="s">
        <v>12</v>
      </c>
      <c r="F969">
        <v>1317</v>
      </c>
      <c r="G969">
        <v>9.5800133</v>
      </c>
    </row>
    <row r="970" spans="1:7">
      <c r="A970" s="191" t="s">
        <v>116</v>
      </c>
      <c r="B970" s="115">
        <v>2020</v>
      </c>
      <c r="C970" s="191" t="s">
        <v>109</v>
      </c>
      <c r="D970" t="s">
        <v>12</v>
      </c>
      <c r="E970" t="s">
        <v>12</v>
      </c>
      <c r="F970">
        <v>1306</v>
      </c>
      <c r="G970">
        <v>8.3623943</v>
      </c>
    </row>
    <row r="971" spans="1:7">
      <c r="A971" s="191" t="s">
        <v>116</v>
      </c>
      <c r="B971" s="115">
        <v>2021</v>
      </c>
      <c r="C971" s="199" t="s">
        <v>109</v>
      </c>
      <c r="D971" t="s">
        <v>12</v>
      </c>
      <c r="E971" t="s">
        <v>12</v>
      </c>
      <c r="F971">
        <v>23910</v>
      </c>
      <c r="G971">
        <v>32.46751</v>
      </c>
    </row>
    <row r="972" spans="1:7">
      <c r="A972" s="176" t="s">
        <v>117</v>
      </c>
      <c r="B972" s="9">
        <v>2012</v>
      </c>
      <c r="C972" s="176" t="s">
        <v>109</v>
      </c>
      <c r="D972" s="229">
        <v>23823</v>
      </c>
      <c r="E972" s="211">
        <v>37.077262</v>
      </c>
      <c r="F972">
        <v>23823</v>
      </c>
      <c r="G972">
        <v>37.077263</v>
      </c>
    </row>
    <row r="973" spans="1:7">
      <c r="A973" s="176" t="s">
        <v>117</v>
      </c>
      <c r="B973" s="9">
        <v>2013</v>
      </c>
      <c r="C973" s="176" t="s">
        <v>109</v>
      </c>
      <c r="D973" s="229">
        <v>23736</v>
      </c>
      <c r="E973" s="211">
        <v>41.687015</v>
      </c>
      <c r="F973">
        <v>23736</v>
      </c>
      <c r="G973">
        <v>41.687016</v>
      </c>
    </row>
    <row r="974" spans="1:7">
      <c r="A974" s="176" t="s">
        <v>117</v>
      </c>
      <c r="B974" s="9">
        <v>2014</v>
      </c>
      <c r="C974" s="176" t="s">
        <v>109</v>
      </c>
      <c r="D974" s="229">
        <v>24555</v>
      </c>
      <c r="E974" s="211">
        <v>36.47121</v>
      </c>
      <c r="F974">
        <v>24555</v>
      </c>
      <c r="G974">
        <v>36.47121</v>
      </c>
    </row>
    <row r="975" spans="1:7">
      <c r="A975" s="176" t="s">
        <v>117</v>
      </c>
      <c r="B975" s="9">
        <v>2015</v>
      </c>
      <c r="C975" s="176" t="s">
        <v>109</v>
      </c>
      <c r="D975" s="229">
        <v>23448</v>
      </c>
      <c r="E975" s="211">
        <v>31.415541</v>
      </c>
      <c r="F975">
        <v>23448</v>
      </c>
      <c r="G975">
        <v>31.415541</v>
      </c>
    </row>
    <row r="976" spans="1:7">
      <c r="A976" s="176" t="s">
        <v>117</v>
      </c>
      <c r="B976" s="9">
        <v>2016</v>
      </c>
      <c r="C976" s="176" t="s">
        <v>109</v>
      </c>
      <c r="D976" s="229">
        <v>23326</v>
      </c>
      <c r="E976" s="211">
        <v>31.210106</v>
      </c>
      <c r="F976">
        <v>23326</v>
      </c>
      <c r="G976">
        <v>31.210106</v>
      </c>
    </row>
    <row r="977" spans="1:7">
      <c r="A977" s="176" t="s">
        <v>117</v>
      </c>
      <c r="B977" s="9">
        <v>2017</v>
      </c>
      <c r="C977" s="176" t="s">
        <v>109</v>
      </c>
      <c r="D977" s="229">
        <v>22859</v>
      </c>
      <c r="E977" s="211">
        <v>29.076028</v>
      </c>
      <c r="F977">
        <v>22859</v>
      </c>
      <c r="G977">
        <v>29.076029</v>
      </c>
    </row>
    <row r="978" spans="1:7">
      <c r="A978" s="176" t="s">
        <v>117</v>
      </c>
      <c r="B978" s="9">
        <v>2018</v>
      </c>
      <c r="C978" s="176" t="s">
        <v>109</v>
      </c>
      <c r="D978" s="229">
        <v>22732</v>
      </c>
      <c r="E978" s="211">
        <v>26.789013</v>
      </c>
      <c r="F978">
        <v>22732</v>
      </c>
      <c r="G978">
        <v>26.789013</v>
      </c>
    </row>
    <row r="979" spans="1:7">
      <c r="A979" s="176" t="s">
        <v>117</v>
      </c>
      <c r="B979" s="9">
        <v>2019</v>
      </c>
      <c r="C979" s="176" t="s">
        <v>109</v>
      </c>
      <c r="D979" s="229">
        <v>22724</v>
      </c>
      <c r="E979" t="s">
        <v>12</v>
      </c>
      <c r="F979">
        <v>22724</v>
      </c>
      <c r="G979">
        <v>24.501997</v>
      </c>
    </row>
    <row r="980" spans="1:7">
      <c r="A980" s="176" t="s">
        <v>117</v>
      </c>
      <c r="B980" s="9">
        <v>2020</v>
      </c>
      <c r="C980" s="176" t="s">
        <v>109</v>
      </c>
      <c r="D980" t="s">
        <v>12</v>
      </c>
      <c r="E980" t="s">
        <v>12</v>
      </c>
      <c r="F980">
        <v>22716</v>
      </c>
      <c r="G980">
        <v>22.214981</v>
      </c>
    </row>
    <row r="981" spans="1:7">
      <c r="A981" s="176" t="s">
        <v>117</v>
      </c>
      <c r="B981" s="9">
        <v>2021</v>
      </c>
      <c r="C981" s="177" t="s">
        <v>109</v>
      </c>
      <c r="D981" t="s">
        <v>12</v>
      </c>
      <c r="E981" t="s">
        <v>12</v>
      </c>
      <c r="F981">
        <v>7947</v>
      </c>
      <c r="G981">
        <v>29.546642</v>
      </c>
    </row>
    <row r="982" spans="1:7">
      <c r="A982" s="179" t="s">
        <v>118</v>
      </c>
      <c r="B982" s="53">
        <v>2012</v>
      </c>
      <c r="C982" s="179" t="s">
        <v>109</v>
      </c>
      <c r="D982" s="217">
        <v>6973</v>
      </c>
      <c r="E982" s="211">
        <v>34.712929</v>
      </c>
      <c r="F982">
        <v>6973</v>
      </c>
      <c r="G982">
        <v>34.712929</v>
      </c>
    </row>
    <row r="983" spans="1:7">
      <c r="A983" s="179" t="s">
        <v>118</v>
      </c>
      <c r="B983" s="53">
        <v>2013</v>
      </c>
      <c r="C983" s="179" t="s">
        <v>109</v>
      </c>
      <c r="D983" s="217">
        <v>5999</v>
      </c>
      <c r="E983" s="211">
        <v>39.879214</v>
      </c>
      <c r="F983">
        <v>5999</v>
      </c>
      <c r="G983">
        <v>39.879215</v>
      </c>
    </row>
    <row r="984" spans="1:7">
      <c r="A984" s="179" t="s">
        <v>118</v>
      </c>
      <c r="B984" s="53">
        <v>2014</v>
      </c>
      <c r="C984" s="179" t="s">
        <v>109</v>
      </c>
      <c r="D984" s="217">
        <v>5873</v>
      </c>
      <c r="E984" s="211">
        <v>34.175643</v>
      </c>
      <c r="F984">
        <v>5873</v>
      </c>
      <c r="G984">
        <v>34.175644</v>
      </c>
    </row>
    <row r="985" spans="1:7">
      <c r="A985" s="179" t="s">
        <v>118</v>
      </c>
      <c r="B985" s="53">
        <v>2015</v>
      </c>
      <c r="C985" s="179" t="s">
        <v>109</v>
      </c>
      <c r="D985" s="217">
        <v>5817</v>
      </c>
      <c r="E985" s="211">
        <v>30.091714</v>
      </c>
      <c r="F985">
        <v>5817</v>
      </c>
      <c r="G985">
        <v>30.091715</v>
      </c>
    </row>
    <row r="986" spans="1:7">
      <c r="A986" s="179" t="s">
        <v>118</v>
      </c>
      <c r="B986" s="53">
        <v>2016</v>
      </c>
      <c r="C986" s="179" t="s">
        <v>109</v>
      </c>
      <c r="D986" s="217">
        <v>6106</v>
      </c>
      <c r="E986" s="211">
        <v>28.829714</v>
      </c>
      <c r="F986">
        <v>6106</v>
      </c>
      <c r="G986">
        <v>28.829714</v>
      </c>
    </row>
    <row r="987" spans="1:7">
      <c r="A987" s="179" t="s">
        <v>118</v>
      </c>
      <c r="B987" s="53">
        <v>2017</v>
      </c>
      <c r="C987" s="179" t="s">
        <v>109</v>
      </c>
      <c r="D987" s="217">
        <v>5865</v>
      </c>
      <c r="E987" s="211">
        <v>27.433429</v>
      </c>
      <c r="F987">
        <v>5865</v>
      </c>
      <c r="G987">
        <v>27.43343</v>
      </c>
    </row>
    <row r="988" spans="1:7">
      <c r="A988" s="179" t="s">
        <v>118</v>
      </c>
      <c r="B988" s="53">
        <v>2018</v>
      </c>
      <c r="C988" s="179" t="s">
        <v>109</v>
      </c>
      <c r="D988" s="217">
        <v>5644</v>
      </c>
      <c r="E988" s="211">
        <v>25.735571</v>
      </c>
      <c r="F988">
        <v>5644</v>
      </c>
      <c r="G988">
        <v>25.735571</v>
      </c>
    </row>
    <row r="989" spans="1:7">
      <c r="A989" s="179" t="s">
        <v>118</v>
      </c>
      <c r="B989" s="53">
        <v>2019</v>
      </c>
      <c r="C989" s="179" t="s">
        <v>109</v>
      </c>
      <c r="D989" s="217">
        <v>5538</v>
      </c>
      <c r="E989" t="s">
        <v>12</v>
      </c>
      <c r="F989">
        <v>5538</v>
      </c>
      <c r="G989">
        <v>24.037712</v>
      </c>
    </row>
    <row r="990" spans="1:7">
      <c r="A990" s="179" t="s">
        <v>118</v>
      </c>
      <c r="B990" s="53">
        <v>2020</v>
      </c>
      <c r="C990" s="179" t="s">
        <v>109</v>
      </c>
      <c r="D990" t="s">
        <v>12</v>
      </c>
      <c r="E990" t="s">
        <v>12</v>
      </c>
      <c r="F990">
        <v>5432</v>
      </c>
      <c r="G990">
        <v>22.339853</v>
      </c>
    </row>
    <row r="991" spans="1:7">
      <c r="A991" s="179" t="s">
        <v>118</v>
      </c>
      <c r="B991" s="53">
        <v>2021</v>
      </c>
      <c r="C991" s="195" t="s">
        <v>109</v>
      </c>
      <c r="D991" t="s">
        <v>12</v>
      </c>
      <c r="E991" t="s">
        <v>12</v>
      </c>
      <c r="F991">
        <v>15855</v>
      </c>
      <c r="G991">
        <v>40.867142</v>
      </c>
    </row>
    <row r="992" spans="1:7">
      <c r="A992" s="180" t="s">
        <v>119</v>
      </c>
      <c r="B992" s="6">
        <v>2012</v>
      </c>
      <c r="C992" s="180" t="s">
        <v>120</v>
      </c>
      <c r="D992" s="219">
        <v>11427</v>
      </c>
      <c r="E992" s="211">
        <v>40.025262</v>
      </c>
      <c r="F992">
        <v>11427</v>
      </c>
      <c r="G992">
        <v>40.025261</v>
      </c>
    </row>
    <row r="993" spans="1:7">
      <c r="A993" s="180" t="s">
        <v>119</v>
      </c>
      <c r="B993" s="6">
        <v>2013</v>
      </c>
      <c r="C993" s="180" t="s">
        <v>120</v>
      </c>
      <c r="D993" s="219">
        <v>6999</v>
      </c>
      <c r="E993" s="211">
        <v>39.183379</v>
      </c>
      <c r="F993">
        <v>6999</v>
      </c>
      <c r="G993">
        <v>39.18338</v>
      </c>
    </row>
    <row r="994" spans="1:7">
      <c r="A994" s="180" t="s">
        <v>119</v>
      </c>
      <c r="B994" s="6">
        <v>2014</v>
      </c>
      <c r="C994" s="180" t="s">
        <v>120</v>
      </c>
      <c r="D994" s="219">
        <v>6582</v>
      </c>
      <c r="E994" s="211">
        <v>34.242038</v>
      </c>
      <c r="F994">
        <v>6582</v>
      </c>
      <c r="G994">
        <v>34.242039</v>
      </c>
    </row>
    <row r="995" spans="1:7">
      <c r="A995" s="180" t="s">
        <v>119</v>
      </c>
      <c r="B995" s="6">
        <v>2015</v>
      </c>
      <c r="C995" s="180" t="s">
        <v>120</v>
      </c>
      <c r="D995" s="219">
        <v>6055</v>
      </c>
      <c r="E995" s="211">
        <v>33.034328</v>
      </c>
      <c r="F995">
        <v>6055</v>
      </c>
      <c r="G995">
        <v>33.034328</v>
      </c>
    </row>
    <row r="996" spans="1:7">
      <c r="A996" s="180" t="s">
        <v>119</v>
      </c>
      <c r="B996" s="6">
        <v>2016</v>
      </c>
      <c r="C996" s="180" t="s">
        <v>120</v>
      </c>
      <c r="D996" s="219">
        <v>9776</v>
      </c>
      <c r="E996" s="211">
        <v>29.656219</v>
      </c>
      <c r="F996">
        <v>9776</v>
      </c>
      <c r="G996">
        <v>29.656219</v>
      </c>
    </row>
    <row r="997" spans="1:7">
      <c r="A997" s="180" t="s">
        <v>119</v>
      </c>
      <c r="B997" s="6">
        <v>2017</v>
      </c>
      <c r="C997" s="180" t="s">
        <v>120</v>
      </c>
      <c r="D997" s="219">
        <v>8660</v>
      </c>
      <c r="E997" s="211">
        <v>29.971406</v>
      </c>
      <c r="F997">
        <v>8660</v>
      </c>
      <c r="G997">
        <v>29.971407</v>
      </c>
    </row>
    <row r="998" spans="1:7">
      <c r="A998" s="180" t="s">
        <v>119</v>
      </c>
      <c r="B998" s="6">
        <v>2018</v>
      </c>
      <c r="C998" s="180" t="s">
        <v>120</v>
      </c>
      <c r="D998" s="219">
        <v>7731</v>
      </c>
      <c r="E998" s="211">
        <v>26.814064</v>
      </c>
      <c r="F998">
        <v>7731</v>
      </c>
      <c r="G998">
        <v>26.814064</v>
      </c>
    </row>
    <row r="999" spans="1:7">
      <c r="A999" s="180" t="s">
        <v>119</v>
      </c>
      <c r="B999" s="6">
        <v>2019</v>
      </c>
      <c r="C999" s="180" t="s">
        <v>120</v>
      </c>
      <c r="D999" s="219">
        <v>6902</v>
      </c>
      <c r="E999" t="s">
        <v>12</v>
      </c>
      <c r="F999">
        <v>6902</v>
      </c>
      <c r="G999">
        <v>23.656721</v>
      </c>
    </row>
    <row r="1000" spans="1:7">
      <c r="A1000" s="180" t="s">
        <v>119</v>
      </c>
      <c r="B1000" s="6">
        <v>2020</v>
      </c>
      <c r="C1000" s="180" t="s">
        <v>120</v>
      </c>
      <c r="D1000" t="s">
        <v>12</v>
      </c>
      <c r="E1000" t="s">
        <v>12</v>
      </c>
      <c r="F1000">
        <v>6073</v>
      </c>
      <c r="G1000">
        <v>20.499378</v>
      </c>
    </row>
    <row r="1001" spans="1:7">
      <c r="A1001" s="180" t="s">
        <v>119</v>
      </c>
      <c r="B1001" s="6">
        <v>2021</v>
      </c>
      <c r="C1001" s="194" t="s">
        <v>120</v>
      </c>
      <c r="D1001" t="s">
        <v>12</v>
      </c>
      <c r="E1001" t="s">
        <v>12</v>
      </c>
      <c r="F1001">
        <v>16317</v>
      </c>
      <c r="G1001">
        <v>38.562374</v>
      </c>
    </row>
    <row r="1002" spans="1:7">
      <c r="A1002" s="175" t="s">
        <v>121</v>
      </c>
      <c r="B1002" s="17">
        <v>2012</v>
      </c>
      <c r="C1002" s="175" t="s">
        <v>120</v>
      </c>
      <c r="D1002" s="198">
        <v>17234</v>
      </c>
      <c r="E1002" s="211">
        <v>37.661936</v>
      </c>
      <c r="F1002">
        <v>17234</v>
      </c>
      <c r="G1002">
        <v>37.661938</v>
      </c>
    </row>
    <row r="1003" spans="1:7">
      <c r="A1003" s="175" t="s">
        <v>121</v>
      </c>
      <c r="B1003" s="17">
        <v>2013</v>
      </c>
      <c r="C1003" s="175" t="s">
        <v>120</v>
      </c>
      <c r="D1003" s="198">
        <v>18151</v>
      </c>
      <c r="E1003" s="211">
        <v>36.761502</v>
      </c>
      <c r="F1003">
        <v>18151</v>
      </c>
      <c r="G1003">
        <v>36.761501</v>
      </c>
    </row>
    <row r="1004" spans="1:7">
      <c r="A1004" s="175" t="s">
        <v>121</v>
      </c>
      <c r="B1004" s="17">
        <v>2014</v>
      </c>
      <c r="C1004" s="175" t="s">
        <v>120</v>
      </c>
      <c r="D1004" s="198">
        <v>18407</v>
      </c>
      <c r="E1004" s="211">
        <v>31.430589</v>
      </c>
      <c r="F1004">
        <v>18407</v>
      </c>
      <c r="G1004">
        <v>31.43059</v>
      </c>
    </row>
    <row r="1005" spans="1:7">
      <c r="A1005" s="175" t="s">
        <v>121</v>
      </c>
      <c r="B1005" s="17">
        <v>2015</v>
      </c>
      <c r="C1005" s="175" t="s">
        <v>120</v>
      </c>
      <c r="D1005" s="198">
        <v>17832</v>
      </c>
      <c r="E1005" s="211">
        <v>30.270495</v>
      </c>
      <c r="F1005">
        <v>17832</v>
      </c>
      <c r="G1005">
        <v>30.270494</v>
      </c>
    </row>
    <row r="1006" spans="1:7">
      <c r="A1006" s="175" t="s">
        <v>121</v>
      </c>
      <c r="B1006" s="17">
        <v>2016</v>
      </c>
      <c r="C1006" s="175" t="s">
        <v>120</v>
      </c>
      <c r="D1006" s="198">
        <v>17683</v>
      </c>
      <c r="E1006" s="211">
        <v>24.492849</v>
      </c>
      <c r="F1006">
        <v>17683</v>
      </c>
      <c r="G1006">
        <v>24.492849</v>
      </c>
    </row>
    <row r="1007" spans="1:7">
      <c r="A1007" s="175" t="s">
        <v>121</v>
      </c>
      <c r="B1007" s="17">
        <v>2017</v>
      </c>
      <c r="C1007" s="175" t="s">
        <v>120</v>
      </c>
      <c r="D1007" s="198">
        <v>16908</v>
      </c>
      <c r="E1007" s="211">
        <v>24.897797</v>
      </c>
      <c r="F1007">
        <v>16908</v>
      </c>
      <c r="G1007">
        <v>24.897797</v>
      </c>
    </row>
    <row r="1008" spans="1:7">
      <c r="A1008" s="175" t="s">
        <v>121</v>
      </c>
      <c r="B1008" s="17">
        <v>2018</v>
      </c>
      <c r="C1008" s="175" t="s">
        <v>120</v>
      </c>
      <c r="D1008" s="198">
        <v>16790</v>
      </c>
      <c r="E1008" s="211">
        <v>22.960636</v>
      </c>
      <c r="F1008">
        <v>16790</v>
      </c>
      <c r="G1008">
        <v>22.960636</v>
      </c>
    </row>
    <row r="1009" spans="1:7">
      <c r="A1009" s="175" t="s">
        <v>121</v>
      </c>
      <c r="B1009" s="17">
        <v>2019</v>
      </c>
      <c r="C1009" s="175" t="s">
        <v>120</v>
      </c>
      <c r="D1009" s="198">
        <v>14400</v>
      </c>
      <c r="E1009" t="s">
        <v>12</v>
      </c>
      <c r="F1009">
        <v>14400</v>
      </c>
      <c r="G1009">
        <v>21.023476</v>
      </c>
    </row>
    <row r="1010" spans="1:7">
      <c r="A1010" s="175" t="s">
        <v>121</v>
      </c>
      <c r="B1010" s="17">
        <v>2020</v>
      </c>
      <c r="C1010" s="175" t="s">
        <v>120</v>
      </c>
      <c r="D1010" t="s">
        <v>12</v>
      </c>
      <c r="E1010" t="s">
        <v>12</v>
      </c>
      <c r="F1010">
        <v>12010</v>
      </c>
      <c r="G1010">
        <v>19.086315</v>
      </c>
    </row>
    <row r="1011" spans="1:7">
      <c r="A1011" s="175" t="s">
        <v>121</v>
      </c>
      <c r="B1011" s="17">
        <v>2021</v>
      </c>
      <c r="C1011" s="202" t="s">
        <v>120</v>
      </c>
      <c r="D1011" t="s">
        <v>12</v>
      </c>
      <c r="E1011" t="s">
        <v>12</v>
      </c>
      <c r="F1011">
        <v>5689</v>
      </c>
      <c r="G1011">
        <v>36.186756</v>
      </c>
    </row>
    <row r="1012" spans="1:7">
      <c r="A1012" s="178" t="s">
        <v>122</v>
      </c>
      <c r="B1012" s="28">
        <v>2012</v>
      </c>
      <c r="C1012" s="178" t="s">
        <v>120</v>
      </c>
      <c r="D1012" s="230">
        <v>5709</v>
      </c>
      <c r="E1012" s="211">
        <v>39.276249</v>
      </c>
      <c r="F1012">
        <v>5709</v>
      </c>
      <c r="G1012">
        <v>39.276249</v>
      </c>
    </row>
    <row r="1013" spans="1:7">
      <c r="A1013" s="178" t="s">
        <v>122</v>
      </c>
      <c r="B1013" s="28">
        <v>2013</v>
      </c>
      <c r="C1013" s="178" t="s">
        <v>120</v>
      </c>
      <c r="D1013" s="230">
        <v>5729</v>
      </c>
      <c r="E1013" s="211">
        <v>42.365741</v>
      </c>
      <c r="F1013">
        <v>5729</v>
      </c>
      <c r="G1013">
        <v>42.365742</v>
      </c>
    </row>
    <row r="1014" spans="1:7">
      <c r="A1014" s="178" t="s">
        <v>122</v>
      </c>
      <c r="B1014" s="28">
        <v>2014</v>
      </c>
      <c r="C1014" s="178" t="s">
        <v>120</v>
      </c>
      <c r="D1014" s="230">
        <v>5542</v>
      </c>
      <c r="E1014" s="211">
        <v>34.625416</v>
      </c>
      <c r="F1014">
        <v>5542</v>
      </c>
      <c r="G1014">
        <v>34.625416</v>
      </c>
    </row>
    <row r="1015" spans="1:7">
      <c r="A1015" s="178" t="s">
        <v>122</v>
      </c>
      <c r="B1015" s="28">
        <v>2015</v>
      </c>
      <c r="C1015" s="178" t="s">
        <v>120</v>
      </c>
      <c r="D1015" s="230">
        <v>5374</v>
      </c>
      <c r="E1015" s="211">
        <v>32.579496</v>
      </c>
      <c r="F1015">
        <v>5374</v>
      </c>
      <c r="G1015">
        <v>32.579494</v>
      </c>
    </row>
    <row r="1016" spans="1:7">
      <c r="A1016" s="178" t="s">
        <v>122</v>
      </c>
      <c r="B1016" s="28">
        <v>2016</v>
      </c>
      <c r="C1016" s="178" t="s">
        <v>120</v>
      </c>
      <c r="D1016" s="230">
        <v>5307</v>
      </c>
      <c r="E1016" s="211">
        <v>29.512302</v>
      </c>
      <c r="F1016">
        <v>5307</v>
      </c>
      <c r="G1016">
        <v>29.512302</v>
      </c>
    </row>
    <row r="1017" spans="1:7">
      <c r="A1017" s="178" t="s">
        <v>122</v>
      </c>
      <c r="B1017" s="28">
        <v>2017</v>
      </c>
      <c r="C1017" s="178" t="s">
        <v>120</v>
      </c>
      <c r="D1017" s="230">
        <v>5219</v>
      </c>
      <c r="E1017" s="211">
        <v>29.86399</v>
      </c>
      <c r="F1017">
        <v>5219</v>
      </c>
      <c r="G1017">
        <v>29.863991</v>
      </c>
    </row>
    <row r="1018" spans="1:7">
      <c r="A1018" s="178" t="s">
        <v>122</v>
      </c>
      <c r="B1018" s="28">
        <v>2018</v>
      </c>
      <c r="C1018" s="178" t="s">
        <v>120</v>
      </c>
      <c r="D1018" s="230">
        <v>5166</v>
      </c>
      <c r="E1018" s="211">
        <v>28.523622</v>
      </c>
      <c r="F1018">
        <v>5166</v>
      </c>
      <c r="G1018">
        <v>28.523623</v>
      </c>
    </row>
    <row r="1019" spans="1:7">
      <c r="A1019" s="178" t="s">
        <v>122</v>
      </c>
      <c r="B1019" s="28">
        <v>2019</v>
      </c>
      <c r="C1019" s="178" t="s">
        <v>120</v>
      </c>
      <c r="D1019" s="230">
        <v>5220</v>
      </c>
      <c r="E1019" t="s">
        <v>12</v>
      </c>
      <c r="F1019">
        <v>5220</v>
      </c>
      <c r="G1019">
        <v>27.183254</v>
      </c>
    </row>
    <row r="1020" spans="1:7">
      <c r="A1020" s="178" t="s">
        <v>122</v>
      </c>
      <c r="B1020" s="28">
        <v>2020</v>
      </c>
      <c r="C1020" s="178" t="s">
        <v>120</v>
      </c>
      <c r="D1020" t="s">
        <v>12</v>
      </c>
      <c r="E1020" t="s">
        <v>12</v>
      </c>
      <c r="F1020">
        <v>5274</v>
      </c>
      <c r="G1020">
        <v>25.842886</v>
      </c>
    </row>
    <row r="1021" spans="1:7">
      <c r="A1021" s="178" t="s">
        <v>122</v>
      </c>
      <c r="B1021" s="28">
        <v>2021</v>
      </c>
      <c r="C1021" s="192" t="s">
        <v>120</v>
      </c>
      <c r="D1021" t="s">
        <v>12</v>
      </c>
      <c r="E1021" t="s">
        <v>12</v>
      </c>
      <c r="F1021">
        <v>5249</v>
      </c>
      <c r="G1021">
        <v>33.254269</v>
      </c>
    </row>
    <row r="1022" spans="1:7">
      <c r="A1022" s="204" t="s">
        <v>123</v>
      </c>
      <c r="B1022" s="59">
        <v>2012</v>
      </c>
      <c r="C1022" s="204" t="s">
        <v>120</v>
      </c>
      <c r="D1022" s="225">
        <v>5307</v>
      </c>
      <c r="E1022" s="211">
        <v>39.227758</v>
      </c>
      <c r="F1022">
        <v>5307</v>
      </c>
      <c r="G1022">
        <v>39.227757</v>
      </c>
    </row>
    <row r="1023" spans="1:7">
      <c r="A1023" s="204" t="s">
        <v>123</v>
      </c>
      <c r="B1023" s="59">
        <v>2013</v>
      </c>
      <c r="C1023" s="204" t="s">
        <v>120</v>
      </c>
      <c r="D1023" s="225">
        <v>5365</v>
      </c>
      <c r="E1023" s="211">
        <v>45.201246</v>
      </c>
      <c r="F1023">
        <v>5365</v>
      </c>
      <c r="G1023">
        <v>45.201244</v>
      </c>
    </row>
    <row r="1024" spans="1:7">
      <c r="A1024" s="204" t="s">
        <v>123</v>
      </c>
      <c r="B1024" s="59">
        <v>2014</v>
      </c>
      <c r="C1024" s="204" t="s">
        <v>120</v>
      </c>
      <c r="D1024" s="225">
        <v>5294</v>
      </c>
      <c r="E1024" s="211">
        <v>35.919395</v>
      </c>
      <c r="F1024">
        <v>5294</v>
      </c>
      <c r="G1024">
        <v>35.919395</v>
      </c>
    </row>
    <row r="1025" spans="1:7">
      <c r="A1025" s="204" t="s">
        <v>123</v>
      </c>
      <c r="B1025" s="59">
        <v>2015</v>
      </c>
      <c r="C1025" s="204" t="s">
        <v>120</v>
      </c>
      <c r="D1025" s="225">
        <v>5070</v>
      </c>
      <c r="E1025" s="211">
        <v>34.073888</v>
      </c>
      <c r="F1025">
        <v>5070</v>
      </c>
      <c r="G1025">
        <v>34.073887</v>
      </c>
    </row>
    <row r="1026" spans="1:7">
      <c r="A1026" s="204" t="s">
        <v>123</v>
      </c>
      <c r="B1026" s="59">
        <v>2016</v>
      </c>
      <c r="C1026" s="204" t="s">
        <v>120</v>
      </c>
      <c r="D1026" s="225">
        <v>5038</v>
      </c>
      <c r="E1026" s="211">
        <v>30.796308</v>
      </c>
      <c r="F1026">
        <v>5038</v>
      </c>
      <c r="G1026">
        <v>30.796309</v>
      </c>
    </row>
    <row r="1027" spans="1:7">
      <c r="A1027" s="204" t="s">
        <v>123</v>
      </c>
      <c r="B1027" s="59">
        <v>2017</v>
      </c>
      <c r="C1027" s="204" t="s">
        <v>120</v>
      </c>
      <c r="D1027" s="225">
        <v>4952</v>
      </c>
      <c r="E1027" s="211">
        <v>30.935009</v>
      </c>
      <c r="F1027">
        <v>4952</v>
      </c>
      <c r="G1027">
        <v>30.935009</v>
      </c>
    </row>
    <row r="1028" spans="1:7">
      <c r="A1028" s="204" t="s">
        <v>123</v>
      </c>
      <c r="B1028" s="59">
        <v>2018</v>
      </c>
      <c r="C1028" s="204" t="s">
        <v>120</v>
      </c>
      <c r="D1028" s="225">
        <v>4855</v>
      </c>
      <c r="E1028" s="211">
        <v>29.307028</v>
      </c>
      <c r="F1028">
        <v>4855</v>
      </c>
      <c r="G1028">
        <v>29.307028</v>
      </c>
    </row>
    <row r="1029" spans="1:7">
      <c r="A1029" s="204" t="s">
        <v>123</v>
      </c>
      <c r="B1029" s="59">
        <v>2019</v>
      </c>
      <c r="C1029" s="204" t="s">
        <v>120</v>
      </c>
      <c r="D1029" s="225">
        <v>4492</v>
      </c>
      <c r="E1029" t="s">
        <v>12</v>
      </c>
      <c r="F1029">
        <v>4492</v>
      </c>
      <c r="G1029">
        <v>27.679047</v>
      </c>
    </row>
    <row r="1030" spans="1:7">
      <c r="A1030" s="204" t="s">
        <v>123</v>
      </c>
      <c r="B1030" s="59">
        <v>2020</v>
      </c>
      <c r="C1030" s="204" t="s">
        <v>120</v>
      </c>
      <c r="D1030" t="s">
        <v>12</v>
      </c>
      <c r="E1030" t="s">
        <v>12</v>
      </c>
      <c r="F1030">
        <v>4129</v>
      </c>
      <c r="G1030">
        <v>26.051065</v>
      </c>
    </row>
    <row r="1031" spans="1:7">
      <c r="A1031" s="204" t="s">
        <v>123</v>
      </c>
      <c r="B1031" s="59">
        <v>2021</v>
      </c>
      <c r="C1031" s="205" t="s">
        <v>120</v>
      </c>
      <c r="D1031" t="s">
        <v>12</v>
      </c>
      <c r="E1031" t="s">
        <v>12</v>
      </c>
      <c r="F1031">
        <v>8859</v>
      </c>
      <c r="G1031">
        <v>31.418732</v>
      </c>
    </row>
    <row r="1032" spans="1:7">
      <c r="A1032" s="206" t="s">
        <v>124</v>
      </c>
      <c r="B1032" s="100">
        <v>2012</v>
      </c>
      <c r="C1032" s="206" t="s">
        <v>120</v>
      </c>
      <c r="D1032" s="214">
        <v>8830</v>
      </c>
      <c r="E1032" s="211">
        <v>34.325637</v>
      </c>
      <c r="F1032">
        <v>8830</v>
      </c>
      <c r="G1032">
        <v>34.325638</v>
      </c>
    </row>
    <row r="1033" spans="1:7">
      <c r="A1033" s="206" t="s">
        <v>124</v>
      </c>
      <c r="B1033" s="100">
        <v>2013</v>
      </c>
      <c r="C1033" s="206" t="s">
        <v>120</v>
      </c>
      <c r="D1033" s="214">
        <v>8801</v>
      </c>
      <c r="E1033" s="211">
        <v>37.232543</v>
      </c>
      <c r="F1033">
        <v>8801</v>
      </c>
      <c r="G1033">
        <v>37.232544</v>
      </c>
    </row>
    <row r="1034" spans="1:7">
      <c r="A1034" s="206" t="s">
        <v>124</v>
      </c>
      <c r="B1034" s="100">
        <v>2014</v>
      </c>
      <c r="C1034" s="206" t="s">
        <v>120</v>
      </c>
      <c r="D1034" s="214">
        <v>8853</v>
      </c>
      <c r="E1034" s="211">
        <v>30.914252</v>
      </c>
      <c r="F1034">
        <v>8853</v>
      </c>
      <c r="G1034">
        <v>30.914251</v>
      </c>
    </row>
    <row r="1035" spans="1:7">
      <c r="A1035" s="206" t="s">
        <v>124</v>
      </c>
      <c r="B1035" s="100">
        <v>2015</v>
      </c>
      <c r="C1035" s="206" t="s">
        <v>120</v>
      </c>
      <c r="D1035" s="214">
        <v>8864</v>
      </c>
      <c r="E1035" s="211">
        <v>28.895493</v>
      </c>
      <c r="F1035">
        <v>8864</v>
      </c>
      <c r="G1035">
        <v>28.895493</v>
      </c>
    </row>
    <row r="1036" spans="1:7">
      <c r="A1036" s="206" t="s">
        <v>124</v>
      </c>
      <c r="B1036" s="100">
        <v>2016</v>
      </c>
      <c r="C1036" s="206" t="s">
        <v>120</v>
      </c>
      <c r="D1036" s="214">
        <v>8817</v>
      </c>
      <c r="E1036" s="211">
        <v>26.903804</v>
      </c>
      <c r="F1036">
        <v>8817</v>
      </c>
      <c r="G1036">
        <v>26.903805</v>
      </c>
    </row>
    <row r="1037" spans="1:7">
      <c r="A1037" s="206" t="s">
        <v>124</v>
      </c>
      <c r="B1037" s="100">
        <v>2017</v>
      </c>
      <c r="C1037" s="206" t="s">
        <v>120</v>
      </c>
      <c r="D1037" s="214">
        <v>8965</v>
      </c>
      <c r="E1037" s="211">
        <v>26.991747</v>
      </c>
      <c r="F1037">
        <v>8965</v>
      </c>
      <c r="G1037">
        <v>26.991747</v>
      </c>
    </row>
    <row r="1038" spans="1:7">
      <c r="A1038" s="206" t="s">
        <v>124</v>
      </c>
      <c r="B1038" s="100">
        <v>2018</v>
      </c>
      <c r="C1038" s="206" t="s">
        <v>120</v>
      </c>
      <c r="D1038" s="214">
        <v>8538</v>
      </c>
      <c r="E1038" s="211">
        <v>24.190869</v>
      </c>
      <c r="F1038">
        <v>8538</v>
      </c>
      <c r="G1038">
        <v>24.190868</v>
      </c>
    </row>
    <row r="1039" spans="1:7">
      <c r="A1039" s="206" t="s">
        <v>124</v>
      </c>
      <c r="B1039" s="100">
        <v>2019</v>
      </c>
      <c r="C1039" s="206" t="s">
        <v>120</v>
      </c>
      <c r="D1039" s="214">
        <v>8218</v>
      </c>
      <c r="E1039" t="s">
        <v>12</v>
      </c>
      <c r="F1039">
        <v>8218</v>
      </c>
      <c r="G1039">
        <v>21.38999</v>
      </c>
    </row>
    <row r="1040" spans="1:7">
      <c r="A1040" s="206" t="s">
        <v>124</v>
      </c>
      <c r="B1040" s="100">
        <v>2020</v>
      </c>
      <c r="C1040" s="206" t="s">
        <v>120</v>
      </c>
      <c r="D1040" s="214">
        <v>8066</v>
      </c>
      <c r="E1040" t="s">
        <v>12</v>
      </c>
      <c r="F1040">
        <v>8066</v>
      </c>
      <c r="G1040">
        <v>18.589111</v>
      </c>
    </row>
    <row r="1041" spans="1:7">
      <c r="A1041" s="206" t="s">
        <v>124</v>
      </c>
      <c r="B1041" s="100">
        <v>2021</v>
      </c>
      <c r="C1041" s="207" t="s">
        <v>120</v>
      </c>
      <c r="D1041" t="s">
        <v>12</v>
      </c>
      <c r="E1041" t="s">
        <v>12</v>
      </c>
      <c r="F1041">
        <v>8299</v>
      </c>
      <c r="G1041">
        <v>37.643486</v>
      </c>
    </row>
    <row r="1042" spans="1:7">
      <c r="A1042" s="169" t="s">
        <v>125</v>
      </c>
      <c r="B1042" s="21">
        <v>2012</v>
      </c>
      <c r="C1042" s="169" t="s">
        <v>120</v>
      </c>
      <c r="D1042" s="217">
        <v>8477</v>
      </c>
      <c r="E1042" s="211">
        <v>38.183693</v>
      </c>
      <c r="F1042">
        <v>8477</v>
      </c>
      <c r="G1042">
        <v>38.183693</v>
      </c>
    </row>
    <row r="1043" spans="1:7">
      <c r="A1043" s="169" t="s">
        <v>125</v>
      </c>
      <c r="B1043" s="21">
        <v>2013</v>
      </c>
      <c r="C1043" s="169" t="s">
        <v>120</v>
      </c>
      <c r="D1043" s="217">
        <v>8655</v>
      </c>
      <c r="E1043" s="211">
        <v>38.7239</v>
      </c>
      <c r="F1043">
        <v>8655</v>
      </c>
      <c r="G1043">
        <v>38.7239</v>
      </c>
    </row>
    <row r="1044" spans="1:7">
      <c r="A1044" s="169" t="s">
        <v>125</v>
      </c>
      <c r="B1044" s="21">
        <v>2014</v>
      </c>
      <c r="C1044" s="169" t="s">
        <v>120</v>
      </c>
      <c r="D1044" s="217">
        <v>8638</v>
      </c>
      <c r="E1044" s="211">
        <v>34.634417</v>
      </c>
      <c r="F1044">
        <v>8638</v>
      </c>
      <c r="G1044">
        <v>34.634418</v>
      </c>
    </row>
    <row r="1045" spans="1:7">
      <c r="A1045" s="169" t="s">
        <v>125</v>
      </c>
      <c r="B1045" s="21">
        <v>2015</v>
      </c>
      <c r="C1045" s="169" t="s">
        <v>120</v>
      </c>
      <c r="D1045" s="217">
        <v>8127</v>
      </c>
      <c r="E1045" s="211">
        <v>30.577755</v>
      </c>
      <c r="F1045">
        <v>8127</v>
      </c>
      <c r="G1045">
        <v>30.577755</v>
      </c>
    </row>
    <row r="1046" spans="1:7">
      <c r="A1046" s="169" t="s">
        <v>125</v>
      </c>
      <c r="B1046" s="21">
        <v>2016</v>
      </c>
      <c r="C1046" s="169" t="s">
        <v>120</v>
      </c>
      <c r="D1046" s="217">
        <v>8240</v>
      </c>
      <c r="E1046" s="211">
        <v>29.69223</v>
      </c>
      <c r="F1046">
        <v>8240</v>
      </c>
      <c r="G1046">
        <v>29.69223</v>
      </c>
    </row>
    <row r="1047" spans="1:7">
      <c r="A1047" s="169" t="s">
        <v>125</v>
      </c>
      <c r="B1047" s="21">
        <v>2017</v>
      </c>
      <c r="C1047" s="169" t="s">
        <v>120</v>
      </c>
      <c r="D1047" s="217">
        <v>8122</v>
      </c>
      <c r="E1047" s="211">
        <v>29.090724</v>
      </c>
      <c r="F1047">
        <v>8122</v>
      </c>
      <c r="G1047">
        <v>29.090725</v>
      </c>
    </row>
    <row r="1048" spans="1:7">
      <c r="A1048" s="169" t="s">
        <v>125</v>
      </c>
      <c r="B1048" s="21">
        <v>2018</v>
      </c>
      <c r="C1048" s="169" t="s">
        <v>120</v>
      </c>
      <c r="D1048" s="217">
        <v>8185</v>
      </c>
      <c r="E1048" s="211">
        <v>25.717223</v>
      </c>
      <c r="F1048">
        <v>8185</v>
      </c>
      <c r="G1048">
        <v>25.717222</v>
      </c>
    </row>
    <row r="1049" spans="1:7">
      <c r="A1049" s="169" t="s">
        <v>125</v>
      </c>
      <c r="B1049" s="21">
        <v>2019</v>
      </c>
      <c r="C1049" s="169" t="s">
        <v>120</v>
      </c>
      <c r="D1049" s="217">
        <v>7981</v>
      </c>
      <c r="E1049" t="s">
        <v>12</v>
      </c>
      <c r="F1049">
        <v>7981</v>
      </c>
      <c r="G1049">
        <v>22.343719</v>
      </c>
    </row>
    <row r="1050" spans="1:7">
      <c r="A1050" s="169" t="s">
        <v>125</v>
      </c>
      <c r="B1050" s="21">
        <v>2020</v>
      </c>
      <c r="C1050" s="169" t="s">
        <v>120</v>
      </c>
      <c r="D1050" s="217">
        <v>8103</v>
      </c>
      <c r="E1050" t="s">
        <v>12</v>
      </c>
      <c r="F1050">
        <v>8103</v>
      </c>
      <c r="G1050">
        <v>18.970217</v>
      </c>
    </row>
    <row r="1051" spans="1:7">
      <c r="A1051" s="169" t="s">
        <v>125</v>
      </c>
      <c r="B1051" s="21">
        <v>2021</v>
      </c>
      <c r="C1051" s="170" t="s">
        <v>120</v>
      </c>
      <c r="D1051" t="s">
        <v>12</v>
      </c>
      <c r="E1051" t="s">
        <v>12</v>
      </c>
      <c r="F1051">
        <v>5084</v>
      </c>
      <c r="G1051">
        <v>30.986267</v>
      </c>
    </row>
    <row r="1052" spans="1:7">
      <c r="A1052" s="180" t="s">
        <v>126</v>
      </c>
      <c r="B1052" s="6">
        <v>2012</v>
      </c>
      <c r="C1052" s="180" t="s">
        <v>120</v>
      </c>
      <c r="D1052" s="231">
        <v>5183</v>
      </c>
      <c r="E1052" s="211">
        <v>30.104433</v>
      </c>
      <c r="F1052">
        <v>5183</v>
      </c>
      <c r="G1052">
        <v>30.104433</v>
      </c>
    </row>
    <row r="1053" spans="1:7">
      <c r="A1053" s="180" t="s">
        <v>126</v>
      </c>
      <c r="B1053" s="6">
        <v>2013</v>
      </c>
      <c r="C1053" s="180" t="s">
        <v>120</v>
      </c>
      <c r="D1053" s="231">
        <v>5282</v>
      </c>
      <c r="E1053" s="211">
        <v>29.222599</v>
      </c>
      <c r="F1053">
        <v>5282</v>
      </c>
      <c r="G1053">
        <v>29.222599</v>
      </c>
    </row>
    <row r="1054" spans="1:7">
      <c r="A1054" s="180" t="s">
        <v>126</v>
      </c>
      <c r="B1054" s="6">
        <v>2014</v>
      </c>
      <c r="C1054" s="180" t="s">
        <v>120</v>
      </c>
      <c r="D1054" s="231">
        <v>4904</v>
      </c>
      <c r="E1054" s="211">
        <v>26.678879</v>
      </c>
      <c r="F1054">
        <v>4904</v>
      </c>
      <c r="G1054">
        <v>26.678879</v>
      </c>
    </row>
    <row r="1055" spans="1:7">
      <c r="A1055" s="180" t="s">
        <v>126</v>
      </c>
      <c r="B1055" s="6">
        <v>2015</v>
      </c>
      <c r="C1055" s="180" t="s">
        <v>120</v>
      </c>
      <c r="D1055" s="231">
        <v>4712</v>
      </c>
      <c r="E1055" s="211">
        <v>25.020556</v>
      </c>
      <c r="F1055">
        <v>4712</v>
      </c>
      <c r="G1055">
        <v>25.020555</v>
      </c>
    </row>
    <row r="1056" spans="1:7">
      <c r="A1056" s="180" t="s">
        <v>126</v>
      </c>
      <c r="B1056" s="6">
        <v>2016</v>
      </c>
      <c r="C1056" s="180" t="s">
        <v>120</v>
      </c>
      <c r="D1056" s="231">
        <v>4694</v>
      </c>
      <c r="E1056" s="211">
        <v>21.161147</v>
      </c>
      <c r="F1056">
        <v>4694</v>
      </c>
      <c r="G1056">
        <v>21.161146</v>
      </c>
    </row>
    <row r="1057" spans="1:7">
      <c r="A1057" s="180" t="s">
        <v>126</v>
      </c>
      <c r="B1057" s="6">
        <v>2017</v>
      </c>
      <c r="C1057" s="180" t="s">
        <v>120</v>
      </c>
      <c r="D1057" s="231">
        <v>4504</v>
      </c>
      <c r="E1057" s="211">
        <v>21.130639</v>
      </c>
      <c r="F1057">
        <v>4504</v>
      </c>
      <c r="G1057">
        <v>21.130638</v>
      </c>
    </row>
    <row r="1058" spans="1:7">
      <c r="A1058" s="180" t="s">
        <v>126</v>
      </c>
      <c r="B1058" s="6">
        <v>2018</v>
      </c>
      <c r="C1058" s="180" t="s">
        <v>120</v>
      </c>
      <c r="D1058" s="231">
        <v>4510</v>
      </c>
      <c r="E1058" s="211">
        <v>19.628162</v>
      </c>
      <c r="F1058">
        <v>4510</v>
      </c>
      <c r="G1058">
        <v>19.628162</v>
      </c>
    </row>
    <row r="1059" spans="1:7">
      <c r="A1059" s="180" t="s">
        <v>126</v>
      </c>
      <c r="B1059" s="6">
        <v>2019</v>
      </c>
      <c r="C1059" s="180" t="s">
        <v>120</v>
      </c>
      <c r="D1059" s="231">
        <v>4430</v>
      </c>
      <c r="E1059" t="s">
        <v>12</v>
      </c>
      <c r="F1059">
        <v>4430</v>
      </c>
      <c r="G1059">
        <v>18.125687</v>
      </c>
    </row>
    <row r="1060" spans="1:7">
      <c r="A1060" s="180" t="s">
        <v>126</v>
      </c>
      <c r="B1060" s="6">
        <v>2020</v>
      </c>
      <c r="C1060" s="180" t="s">
        <v>120</v>
      </c>
      <c r="D1060" t="s">
        <v>12</v>
      </c>
      <c r="E1060" t="s">
        <v>12</v>
      </c>
      <c r="F1060">
        <v>4350</v>
      </c>
      <c r="G1060">
        <v>16.623211</v>
      </c>
    </row>
    <row r="1061" spans="1:7">
      <c r="A1061" s="180" t="s">
        <v>126</v>
      </c>
      <c r="B1061" s="6">
        <v>2021</v>
      </c>
      <c r="C1061" s="194" t="s">
        <v>120</v>
      </c>
      <c r="D1061" t="s">
        <v>12</v>
      </c>
      <c r="E1061" t="s">
        <v>12</v>
      </c>
    </row>
    <row r="1063" spans="1:7">
      <c r="A1063" s="198"/>
    </row>
    <row r="1064" spans="1:7">
      <c r="A1064" s="198"/>
    </row>
    <row r="1065" spans="1:7">
      <c r="A1065" s="198"/>
    </row>
    <row r="1066" spans="1:7">
      <c r="A1066" s="198"/>
    </row>
    <row r="1067" spans="1:7">
      <c r="A1067" s="198"/>
    </row>
    <row r="1068" spans="1:7">
      <c r="A1068" s="198"/>
    </row>
    <row r="1069" spans="1:7">
      <c r="A1069" s="198"/>
    </row>
    <row r="1070" spans="1:7">
      <c r="A1070" s="198"/>
    </row>
  </sheetData>
  <autoFilter xmlns:etc="http://www.wps.cn/officeDocument/2017/etCustomData" ref="A1:G1061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70"/>
  <sheetViews>
    <sheetView workbookViewId="0">
      <pane ySplit="1" topLeftCell="A922" activePane="bottomLeft" state="frozen"/>
      <selection/>
      <selection pane="bottomLeft" activeCell="A942" sqref="A942"/>
    </sheetView>
  </sheetViews>
  <sheetFormatPr defaultColWidth="8.61111111111111" defaultRowHeight="14.4"/>
  <cols>
    <col min="1" max="1" width="13.6666666666667" customWidth="1"/>
    <col min="2" max="3" width="9"/>
    <col min="4" max="4" width="14.3611111111111" customWidth="1"/>
    <col min="5" max="6" width="16.6666666666667" customWidth="1"/>
  </cols>
  <sheetData>
    <row r="1" ht="47" customHeight="1" spans="1:9">
      <c r="A1" s="1" t="s">
        <v>0</v>
      </c>
      <c r="B1" s="3" t="s">
        <v>2</v>
      </c>
      <c r="C1" s="2" t="s">
        <v>3</v>
      </c>
      <c r="D1" s="168" t="s">
        <v>137</v>
      </c>
      <c r="E1" s="168" t="s">
        <v>138</v>
      </c>
      <c r="F1" s="168" t="s">
        <v>139</v>
      </c>
      <c r="G1" t="s">
        <v>140</v>
      </c>
      <c r="H1" t="s">
        <v>141</v>
      </c>
      <c r="I1" t="s">
        <v>142</v>
      </c>
    </row>
    <row r="2" spans="1:9">
      <c r="A2" s="169" t="s">
        <v>10</v>
      </c>
      <c r="B2" s="21">
        <v>2012</v>
      </c>
      <c r="C2" s="170" t="s">
        <v>11</v>
      </c>
      <c r="D2" s="141">
        <v>3626400</v>
      </c>
      <c r="E2" s="141">
        <v>11107</v>
      </c>
      <c r="F2" s="141">
        <v>300600</v>
      </c>
      <c r="G2">
        <v>3626400</v>
      </c>
      <c r="H2">
        <v>11107</v>
      </c>
      <c r="I2">
        <v>300600</v>
      </c>
    </row>
    <row r="3" spans="1:9">
      <c r="A3" s="169" t="s">
        <v>10</v>
      </c>
      <c r="B3" s="21">
        <v>2013</v>
      </c>
      <c r="C3" s="170" t="s">
        <v>11</v>
      </c>
      <c r="D3" s="141">
        <v>3691460</v>
      </c>
      <c r="E3" s="141">
        <v>12695</v>
      </c>
      <c r="F3" s="141">
        <v>317573</v>
      </c>
      <c r="G3">
        <v>3691460</v>
      </c>
      <c r="H3">
        <v>12695</v>
      </c>
      <c r="I3">
        <v>317573</v>
      </c>
    </row>
    <row r="4" spans="1:9">
      <c r="A4" s="169" t="s">
        <v>10</v>
      </c>
      <c r="B4" s="21">
        <v>2014</v>
      </c>
      <c r="C4" s="170" t="s">
        <v>11</v>
      </c>
      <c r="D4" s="141">
        <v>4206958</v>
      </c>
      <c r="E4" s="141">
        <v>14206</v>
      </c>
      <c r="F4" s="141">
        <v>336650</v>
      </c>
      <c r="G4">
        <v>4206958</v>
      </c>
      <c r="H4">
        <v>14206</v>
      </c>
      <c r="I4">
        <v>336650</v>
      </c>
    </row>
    <row r="5" spans="1:9">
      <c r="A5" s="169" t="s">
        <v>10</v>
      </c>
      <c r="B5" s="21">
        <v>2015</v>
      </c>
      <c r="C5" s="170" t="s">
        <v>11</v>
      </c>
      <c r="D5" s="141">
        <v>5126913</v>
      </c>
      <c r="E5" s="141">
        <v>15486</v>
      </c>
      <c r="F5" s="141">
        <v>365213</v>
      </c>
      <c r="G5">
        <v>5126913</v>
      </c>
      <c r="H5">
        <v>15486</v>
      </c>
      <c r="I5">
        <v>365213</v>
      </c>
    </row>
    <row r="6" spans="1:9">
      <c r="A6" s="169" t="s">
        <v>10</v>
      </c>
      <c r="B6" s="21">
        <v>2016</v>
      </c>
      <c r="C6" s="170" t="s">
        <v>11</v>
      </c>
      <c r="D6" s="141">
        <v>6080200</v>
      </c>
      <c r="E6" s="141">
        <v>16741</v>
      </c>
      <c r="F6" s="141">
        <v>384713</v>
      </c>
      <c r="G6">
        <v>6080200</v>
      </c>
      <c r="H6">
        <v>16741</v>
      </c>
      <c r="I6">
        <v>384713</v>
      </c>
    </row>
    <row r="7" spans="1:9">
      <c r="A7" s="169" t="s">
        <v>10</v>
      </c>
      <c r="B7" s="21">
        <v>2017</v>
      </c>
      <c r="C7" s="170" t="s">
        <v>11</v>
      </c>
      <c r="D7" s="141">
        <v>7910300</v>
      </c>
      <c r="E7" s="141" t="s">
        <v>12</v>
      </c>
      <c r="F7" s="141">
        <v>339487</v>
      </c>
      <c r="G7">
        <v>7910300</v>
      </c>
      <c r="H7">
        <v>17996</v>
      </c>
      <c r="I7">
        <v>339487</v>
      </c>
    </row>
    <row r="8" spans="1:9">
      <c r="A8" s="169" t="s">
        <v>10</v>
      </c>
      <c r="B8" s="21">
        <v>2018</v>
      </c>
      <c r="C8" s="170" t="s">
        <v>11</v>
      </c>
      <c r="D8" s="141">
        <v>9091100</v>
      </c>
      <c r="E8" s="141" t="s">
        <v>12</v>
      </c>
      <c r="F8" s="141">
        <v>268900</v>
      </c>
      <c r="G8">
        <v>9091100</v>
      </c>
      <c r="H8">
        <v>19251</v>
      </c>
      <c r="I8">
        <v>268900</v>
      </c>
    </row>
    <row r="9" spans="1:9">
      <c r="A9" s="169" t="s">
        <v>10</v>
      </c>
      <c r="B9" s="21">
        <v>2019</v>
      </c>
      <c r="C9" s="170" t="s">
        <v>11</v>
      </c>
      <c r="D9" s="141">
        <v>10012100</v>
      </c>
      <c r="E9" s="141" t="s">
        <v>12</v>
      </c>
      <c r="F9" s="141">
        <v>287300</v>
      </c>
      <c r="G9">
        <v>10012100</v>
      </c>
      <c r="H9">
        <v>20506</v>
      </c>
      <c r="I9">
        <v>287300</v>
      </c>
    </row>
    <row r="10" spans="1:9">
      <c r="A10" s="169" t="s">
        <v>10</v>
      </c>
      <c r="B10" s="21">
        <v>2020</v>
      </c>
      <c r="C10" s="170" t="s">
        <v>11</v>
      </c>
      <c r="D10" s="141">
        <v>11362500</v>
      </c>
      <c r="E10" s="141" t="s">
        <v>12</v>
      </c>
      <c r="F10" s="141">
        <v>327600</v>
      </c>
      <c r="G10">
        <v>11362500</v>
      </c>
      <c r="H10">
        <v>21761</v>
      </c>
      <c r="I10">
        <v>327600</v>
      </c>
    </row>
    <row r="11" spans="1:9">
      <c r="A11" s="169" t="s">
        <v>10</v>
      </c>
      <c r="B11" s="21">
        <v>2021</v>
      </c>
      <c r="C11" s="170" t="s">
        <v>11</v>
      </c>
      <c r="D11" s="141">
        <v>12694500</v>
      </c>
      <c r="E11" s="141" t="s">
        <v>12</v>
      </c>
      <c r="F11" s="141">
        <v>342200</v>
      </c>
      <c r="G11">
        <v>12694500</v>
      </c>
      <c r="H11">
        <v>23016</v>
      </c>
      <c r="I11">
        <v>342200</v>
      </c>
    </row>
    <row r="12" spans="1:9">
      <c r="A12" s="171" t="s">
        <v>13</v>
      </c>
      <c r="B12" s="21">
        <v>2012</v>
      </c>
      <c r="C12" s="172" t="s">
        <v>11</v>
      </c>
      <c r="D12" s="141">
        <v>2333000</v>
      </c>
      <c r="E12" s="141">
        <v>13278</v>
      </c>
      <c r="F12" s="141" t="s">
        <v>12</v>
      </c>
      <c r="G12">
        <v>2333000</v>
      </c>
      <c r="H12">
        <v>13278</v>
      </c>
    </row>
    <row r="13" spans="1:9">
      <c r="A13" s="171" t="s">
        <v>13</v>
      </c>
      <c r="B13" s="21">
        <v>2013</v>
      </c>
      <c r="C13" s="172" t="s">
        <v>11</v>
      </c>
      <c r="D13" s="141">
        <v>2690300</v>
      </c>
      <c r="E13" s="141">
        <v>15203</v>
      </c>
      <c r="F13" s="141" t="s">
        <v>12</v>
      </c>
      <c r="G13">
        <v>2690300</v>
      </c>
      <c r="H13">
        <v>15203</v>
      </c>
    </row>
    <row r="14" spans="1:9">
      <c r="A14" s="171" t="s">
        <v>13</v>
      </c>
      <c r="B14" s="21">
        <v>2014</v>
      </c>
      <c r="C14" s="172" t="s">
        <v>11</v>
      </c>
      <c r="D14" s="141">
        <v>2933000</v>
      </c>
      <c r="E14" s="141">
        <v>16982</v>
      </c>
      <c r="F14" s="141" t="s">
        <v>12</v>
      </c>
      <c r="G14">
        <v>2933000</v>
      </c>
      <c r="H14">
        <v>16982</v>
      </c>
    </row>
    <row r="15" spans="1:9">
      <c r="A15" s="171" t="s">
        <v>13</v>
      </c>
      <c r="B15" s="21">
        <v>2015</v>
      </c>
      <c r="C15" s="172" t="s">
        <v>11</v>
      </c>
      <c r="D15" s="141">
        <v>3322800</v>
      </c>
      <c r="E15" s="141">
        <v>18891</v>
      </c>
      <c r="F15" s="141" t="s">
        <v>12</v>
      </c>
      <c r="G15">
        <v>3322800</v>
      </c>
      <c r="H15">
        <v>18891</v>
      </c>
    </row>
    <row r="16" spans="1:9">
      <c r="A16" s="171" t="s">
        <v>13</v>
      </c>
      <c r="B16" s="21">
        <v>2016</v>
      </c>
      <c r="C16" s="172" t="s">
        <v>11</v>
      </c>
      <c r="D16" s="141">
        <v>3297800</v>
      </c>
      <c r="E16" s="141">
        <v>20431</v>
      </c>
      <c r="F16" s="141" t="s">
        <v>12</v>
      </c>
      <c r="G16">
        <v>3297800</v>
      </c>
      <c r="H16">
        <v>20431</v>
      </c>
    </row>
    <row r="17" spans="1:8">
      <c r="A17" s="171" t="s">
        <v>13</v>
      </c>
      <c r="B17" s="21">
        <v>2017</v>
      </c>
      <c r="C17" s="172" t="s">
        <v>11</v>
      </c>
      <c r="D17" s="141">
        <v>4283500</v>
      </c>
      <c r="E17" s="141" t="s">
        <v>12</v>
      </c>
      <c r="F17" s="141" t="s">
        <v>12</v>
      </c>
      <c r="G17">
        <v>4283500</v>
      </c>
      <c r="H17">
        <v>21971</v>
      </c>
    </row>
    <row r="18" spans="1:8">
      <c r="A18" s="171" t="s">
        <v>13</v>
      </c>
      <c r="B18" s="21">
        <v>2018</v>
      </c>
      <c r="C18" s="172" t="s">
        <v>11</v>
      </c>
      <c r="D18" s="141">
        <v>4807800</v>
      </c>
      <c r="E18" s="141" t="s">
        <v>12</v>
      </c>
      <c r="F18" s="141" t="s">
        <v>12</v>
      </c>
      <c r="G18">
        <v>4807800</v>
      </c>
      <c r="H18">
        <v>23511</v>
      </c>
    </row>
    <row r="19" spans="1:8">
      <c r="A19" s="171" t="s">
        <v>13</v>
      </c>
      <c r="B19" s="21">
        <v>2019</v>
      </c>
      <c r="C19" s="172" t="s">
        <v>11</v>
      </c>
      <c r="D19" s="141">
        <v>4891900</v>
      </c>
      <c r="E19" s="141" t="s">
        <v>12</v>
      </c>
      <c r="F19" s="141" t="s">
        <v>12</v>
      </c>
      <c r="G19">
        <v>4891900</v>
      </c>
      <c r="H19">
        <v>25051</v>
      </c>
    </row>
    <row r="20" spans="1:8">
      <c r="A20" s="171" t="s">
        <v>13</v>
      </c>
      <c r="B20" s="21">
        <v>2020</v>
      </c>
      <c r="C20" s="172" t="s">
        <v>11</v>
      </c>
      <c r="D20" s="141">
        <v>5420600</v>
      </c>
      <c r="E20" s="141" t="s">
        <v>12</v>
      </c>
      <c r="F20" s="141" t="s">
        <v>12</v>
      </c>
      <c r="G20">
        <v>5420600</v>
      </c>
      <c r="H20">
        <v>26591</v>
      </c>
    </row>
    <row r="21" spans="1:8">
      <c r="A21" s="171" t="s">
        <v>13</v>
      </c>
      <c r="B21" s="21">
        <v>2021</v>
      </c>
      <c r="C21" s="172" t="s">
        <v>11</v>
      </c>
      <c r="D21" s="141" t="s">
        <v>12</v>
      </c>
      <c r="E21" s="141" t="s">
        <v>12</v>
      </c>
      <c r="F21" s="141" t="s">
        <v>12</v>
      </c>
      <c r="G21">
        <v>5949300</v>
      </c>
      <c r="H21">
        <v>28131</v>
      </c>
    </row>
    <row r="22" spans="1:8">
      <c r="A22" s="173" t="s">
        <v>14</v>
      </c>
      <c r="B22" s="17">
        <v>2012</v>
      </c>
      <c r="C22" s="173" t="s">
        <v>11</v>
      </c>
      <c r="D22" s="174">
        <v>8108300</v>
      </c>
      <c r="E22" s="174">
        <v>14800</v>
      </c>
      <c r="F22" s="174" t="s">
        <v>12</v>
      </c>
      <c r="G22">
        <v>8108300</v>
      </c>
      <c r="H22">
        <v>14800</v>
      </c>
    </row>
    <row r="23" spans="1:8">
      <c r="A23" s="173" t="s">
        <v>14</v>
      </c>
      <c r="B23" s="17">
        <v>2013</v>
      </c>
      <c r="C23" s="173" t="s">
        <v>11</v>
      </c>
      <c r="D23" s="174">
        <v>9387500</v>
      </c>
      <c r="E23" s="174">
        <v>16724</v>
      </c>
      <c r="F23" s="174" t="s">
        <v>12</v>
      </c>
      <c r="G23">
        <v>9387500</v>
      </c>
      <c r="H23">
        <v>16724</v>
      </c>
    </row>
    <row r="24" spans="1:8">
      <c r="A24" s="173" t="s">
        <v>14</v>
      </c>
      <c r="B24" s="17">
        <v>2014</v>
      </c>
      <c r="C24" s="173" t="s">
        <v>11</v>
      </c>
      <c r="D24" s="174">
        <v>10661500</v>
      </c>
      <c r="E24" s="174" t="s">
        <v>12</v>
      </c>
      <c r="F24" s="174" t="s">
        <v>12</v>
      </c>
      <c r="G24">
        <v>10661500</v>
      </c>
      <c r="H24">
        <v>18648</v>
      </c>
    </row>
    <row r="25" spans="1:8">
      <c r="A25" s="173" t="s">
        <v>14</v>
      </c>
      <c r="B25" s="17">
        <v>2015</v>
      </c>
      <c r="C25" s="173" t="s">
        <v>11</v>
      </c>
      <c r="D25" s="174">
        <v>11582300</v>
      </c>
      <c r="E25" s="174" t="s">
        <v>12</v>
      </c>
      <c r="F25" s="174" t="s">
        <v>12</v>
      </c>
      <c r="G25">
        <v>11582300</v>
      </c>
      <c r="H25">
        <v>20572</v>
      </c>
    </row>
    <row r="26" spans="1:8">
      <c r="A26" s="173" t="s">
        <v>14</v>
      </c>
      <c r="B26" s="17">
        <v>2016</v>
      </c>
      <c r="C26" s="173" t="s">
        <v>11</v>
      </c>
      <c r="D26" s="174">
        <v>12354300</v>
      </c>
      <c r="E26" s="174" t="s">
        <v>12</v>
      </c>
      <c r="F26" s="174" t="s">
        <v>12</v>
      </c>
      <c r="G26">
        <v>12354300</v>
      </c>
      <c r="H26">
        <v>22496</v>
      </c>
    </row>
    <row r="27" spans="1:8">
      <c r="A27" s="173" t="s">
        <v>14</v>
      </c>
      <c r="B27" s="17">
        <v>2017</v>
      </c>
      <c r="C27" s="173" t="s">
        <v>11</v>
      </c>
      <c r="D27" s="174">
        <v>15211500</v>
      </c>
      <c r="E27" s="174" t="s">
        <v>12</v>
      </c>
      <c r="F27" s="174" t="s">
        <v>12</v>
      </c>
      <c r="G27">
        <v>15211500</v>
      </c>
      <c r="H27">
        <v>24420</v>
      </c>
    </row>
    <row r="28" spans="1:8">
      <c r="A28" s="173" t="s">
        <v>14</v>
      </c>
      <c r="B28" s="17">
        <v>2018</v>
      </c>
      <c r="C28" s="173" t="s">
        <v>11</v>
      </c>
      <c r="D28" s="174">
        <v>17579800</v>
      </c>
      <c r="E28" s="174" t="s">
        <v>12</v>
      </c>
      <c r="F28" s="174" t="s">
        <v>12</v>
      </c>
      <c r="G28">
        <v>17579800</v>
      </c>
      <c r="H28">
        <v>26344</v>
      </c>
    </row>
    <row r="29" spans="1:8">
      <c r="A29" s="173" t="s">
        <v>14</v>
      </c>
      <c r="B29" s="17">
        <v>2019</v>
      </c>
      <c r="C29" s="173" t="s">
        <v>11</v>
      </c>
      <c r="D29" s="174">
        <v>22710100</v>
      </c>
      <c r="E29" s="174" t="s">
        <v>12</v>
      </c>
      <c r="F29" s="174" t="s">
        <v>12</v>
      </c>
      <c r="G29">
        <v>22710100</v>
      </c>
      <c r="H29">
        <v>28268</v>
      </c>
    </row>
    <row r="30" spans="1:8">
      <c r="A30" s="173" t="s">
        <v>14</v>
      </c>
      <c r="B30" s="17">
        <v>2020</v>
      </c>
      <c r="C30" s="173" t="s">
        <v>11</v>
      </c>
      <c r="D30" s="174">
        <v>25107200</v>
      </c>
      <c r="E30" s="174" t="s">
        <v>12</v>
      </c>
      <c r="F30" s="174" t="s">
        <v>12</v>
      </c>
      <c r="G30">
        <v>25107200</v>
      </c>
      <c r="H30">
        <v>30192</v>
      </c>
    </row>
    <row r="31" spans="1:8">
      <c r="A31" s="173" t="s">
        <v>14</v>
      </c>
      <c r="B31" s="9">
        <v>2021</v>
      </c>
      <c r="C31" s="173" t="s">
        <v>11</v>
      </c>
      <c r="D31" s="174" t="s">
        <v>12</v>
      </c>
      <c r="E31" s="174" t="s">
        <v>12</v>
      </c>
      <c r="F31" s="174" t="s">
        <v>12</v>
      </c>
      <c r="G31">
        <v>27504300</v>
      </c>
      <c r="H31">
        <v>32116</v>
      </c>
    </row>
    <row r="32" spans="1:8">
      <c r="A32" s="173" t="s">
        <v>15</v>
      </c>
      <c r="B32" s="17">
        <v>2012</v>
      </c>
      <c r="C32" s="173" t="s">
        <v>11</v>
      </c>
      <c r="D32" s="174">
        <v>5167300</v>
      </c>
      <c r="E32" s="174">
        <v>14562</v>
      </c>
      <c r="F32" s="174" t="s">
        <v>12</v>
      </c>
      <c r="G32">
        <v>5167300</v>
      </c>
      <c r="H32">
        <v>14562</v>
      </c>
    </row>
    <row r="33" spans="1:8">
      <c r="A33" s="173" t="s">
        <v>15</v>
      </c>
      <c r="B33" s="17">
        <v>2013</v>
      </c>
      <c r="C33" s="173" t="s">
        <v>11</v>
      </c>
      <c r="D33" s="174">
        <v>6010900</v>
      </c>
      <c r="E33" s="174">
        <v>16455</v>
      </c>
      <c r="F33" s="174" t="s">
        <v>12</v>
      </c>
      <c r="G33">
        <v>6010900</v>
      </c>
      <c r="H33">
        <v>16455</v>
      </c>
    </row>
    <row r="34" spans="1:8">
      <c r="A34" s="173" t="s">
        <v>15</v>
      </c>
      <c r="B34" s="17">
        <v>2014</v>
      </c>
      <c r="C34" s="173" t="s">
        <v>11</v>
      </c>
      <c r="D34" s="174">
        <v>6752000</v>
      </c>
      <c r="E34" s="174">
        <v>18364</v>
      </c>
      <c r="F34" s="174" t="s">
        <v>12</v>
      </c>
      <c r="G34">
        <v>6752000</v>
      </c>
      <c r="H34">
        <v>18364</v>
      </c>
    </row>
    <row r="35" spans="1:8">
      <c r="A35" s="173" t="s">
        <v>15</v>
      </c>
      <c r="B35" s="17">
        <v>2015</v>
      </c>
      <c r="C35" s="173" t="s">
        <v>11</v>
      </c>
      <c r="D35" s="174">
        <v>7252100</v>
      </c>
      <c r="E35" s="174">
        <v>19824</v>
      </c>
      <c r="F35" s="174" t="s">
        <v>12</v>
      </c>
      <c r="G35">
        <v>7252100</v>
      </c>
      <c r="H35">
        <v>19824</v>
      </c>
    </row>
    <row r="36" spans="1:8">
      <c r="A36" s="173" t="s">
        <v>15</v>
      </c>
      <c r="B36" s="17">
        <v>2016</v>
      </c>
      <c r="C36" s="173" t="s">
        <v>11</v>
      </c>
      <c r="D36" s="174">
        <v>7728800</v>
      </c>
      <c r="E36" s="174">
        <v>21294</v>
      </c>
      <c r="F36" s="174" t="s">
        <v>12</v>
      </c>
      <c r="G36">
        <v>7728800</v>
      </c>
      <c r="H36">
        <v>21294</v>
      </c>
    </row>
    <row r="37" spans="1:8">
      <c r="A37" s="173" t="s">
        <v>15</v>
      </c>
      <c r="B37" s="17">
        <v>2017</v>
      </c>
      <c r="C37" s="173" t="s">
        <v>11</v>
      </c>
      <c r="D37" s="174">
        <v>8445300</v>
      </c>
      <c r="E37" s="174" t="s">
        <v>12</v>
      </c>
      <c r="F37" s="174" t="s">
        <v>12</v>
      </c>
      <c r="G37">
        <v>8445300</v>
      </c>
      <c r="H37">
        <v>22764</v>
      </c>
    </row>
    <row r="38" spans="1:8">
      <c r="A38" s="173" t="s">
        <v>15</v>
      </c>
      <c r="B38" s="17">
        <v>2018</v>
      </c>
      <c r="C38" s="173" t="s">
        <v>11</v>
      </c>
      <c r="D38" s="174">
        <v>9648300</v>
      </c>
      <c r="E38" s="174" t="s">
        <v>12</v>
      </c>
      <c r="F38" s="174" t="s">
        <v>12</v>
      </c>
      <c r="G38">
        <v>9648300</v>
      </c>
      <c r="H38">
        <v>24234</v>
      </c>
    </row>
    <row r="39" spans="1:8">
      <c r="A39" s="173" t="s">
        <v>15</v>
      </c>
      <c r="B39" s="17">
        <v>2019</v>
      </c>
      <c r="C39" s="173" t="s">
        <v>11</v>
      </c>
      <c r="D39" s="174">
        <v>12550700</v>
      </c>
      <c r="E39" s="174" t="s">
        <v>12</v>
      </c>
      <c r="F39" s="174" t="s">
        <v>12</v>
      </c>
      <c r="G39">
        <v>12550700</v>
      </c>
      <c r="H39">
        <v>25704</v>
      </c>
    </row>
    <row r="40" spans="1:8">
      <c r="A40" s="173" t="s">
        <v>15</v>
      </c>
      <c r="B40" s="17">
        <v>2020</v>
      </c>
      <c r="C40" s="173" t="s">
        <v>11</v>
      </c>
      <c r="D40" s="174">
        <v>13194300</v>
      </c>
      <c r="E40" s="174" t="s">
        <v>12</v>
      </c>
      <c r="F40" s="174" t="s">
        <v>12</v>
      </c>
      <c r="G40">
        <v>13194300</v>
      </c>
      <c r="H40">
        <v>27174</v>
      </c>
    </row>
    <row r="41" spans="1:8">
      <c r="A41" s="173" t="s">
        <v>15</v>
      </c>
      <c r="B41" s="9">
        <v>2021</v>
      </c>
      <c r="C41" s="173" t="s">
        <v>11</v>
      </c>
      <c r="D41" s="174" t="s">
        <v>12</v>
      </c>
      <c r="E41" s="174" t="s">
        <v>12</v>
      </c>
      <c r="F41" s="174" t="s">
        <v>12</v>
      </c>
      <c r="G41">
        <v>13837900</v>
      </c>
      <c r="H41">
        <v>28644</v>
      </c>
    </row>
    <row r="42" spans="1:8">
      <c r="A42" s="173" t="s">
        <v>16</v>
      </c>
      <c r="B42" s="17">
        <v>2012</v>
      </c>
      <c r="C42" s="173" t="s">
        <v>11</v>
      </c>
      <c r="D42" s="174">
        <v>5042800</v>
      </c>
      <c r="E42" s="174" t="s">
        <v>12</v>
      </c>
      <c r="F42" s="174" t="s">
        <v>12</v>
      </c>
      <c r="G42">
        <v>5042800</v>
      </c>
    </row>
    <row r="43" spans="1:8">
      <c r="A43" s="173" t="s">
        <v>16</v>
      </c>
      <c r="B43" s="17">
        <v>2013</v>
      </c>
      <c r="C43" s="173" t="s">
        <v>11</v>
      </c>
      <c r="D43" s="174">
        <v>5257600</v>
      </c>
      <c r="E43" s="174" t="s">
        <v>12</v>
      </c>
      <c r="F43" s="174" t="s">
        <v>12</v>
      </c>
      <c r="G43">
        <v>5257600</v>
      </c>
    </row>
    <row r="44" spans="1:8">
      <c r="A44" s="173" t="s">
        <v>16</v>
      </c>
      <c r="B44" s="17">
        <v>2014</v>
      </c>
      <c r="C44" s="173" t="s">
        <v>11</v>
      </c>
      <c r="D44" s="174">
        <v>5917200</v>
      </c>
      <c r="E44" s="174" t="s">
        <v>12</v>
      </c>
      <c r="F44" s="174" t="s">
        <v>12</v>
      </c>
      <c r="G44">
        <v>5917200</v>
      </c>
    </row>
    <row r="45" spans="1:8">
      <c r="A45" s="173" t="s">
        <v>16</v>
      </c>
      <c r="B45" s="17">
        <v>2015</v>
      </c>
      <c r="C45" s="173" t="s">
        <v>11</v>
      </c>
      <c r="D45" s="174">
        <v>6766500</v>
      </c>
      <c r="E45" s="174" t="s">
        <v>12</v>
      </c>
      <c r="F45" s="174" t="s">
        <v>12</v>
      </c>
      <c r="G45">
        <v>6766500</v>
      </c>
    </row>
    <row r="46" spans="1:8">
      <c r="A46" s="173" t="s">
        <v>16</v>
      </c>
      <c r="B46" s="17">
        <v>2016</v>
      </c>
      <c r="C46" s="173" t="s">
        <v>11</v>
      </c>
      <c r="D46" s="174">
        <v>7416800</v>
      </c>
      <c r="E46" s="174" t="s">
        <v>12</v>
      </c>
      <c r="F46" s="174" t="s">
        <v>12</v>
      </c>
      <c r="G46">
        <v>7416800</v>
      </c>
    </row>
    <row r="47" spans="1:8">
      <c r="A47" s="173" t="s">
        <v>16</v>
      </c>
      <c r="B47" s="17">
        <v>2017</v>
      </c>
      <c r="C47" s="173" t="s">
        <v>11</v>
      </c>
      <c r="D47" s="174">
        <v>8734900</v>
      </c>
      <c r="E47" s="174" t="s">
        <v>12</v>
      </c>
      <c r="F47" s="174" t="s">
        <v>12</v>
      </c>
      <c r="G47">
        <v>8734900</v>
      </c>
    </row>
    <row r="48" spans="1:8">
      <c r="A48" s="173" t="s">
        <v>16</v>
      </c>
      <c r="B48" s="17">
        <v>2018</v>
      </c>
      <c r="C48" s="173" t="s">
        <v>11</v>
      </c>
      <c r="D48" s="174">
        <v>9652600</v>
      </c>
      <c r="E48" s="174" t="s">
        <v>12</v>
      </c>
      <c r="F48" s="174" t="s">
        <v>12</v>
      </c>
      <c r="G48">
        <v>9652600</v>
      </c>
    </row>
    <row r="49" spans="1:7">
      <c r="A49" s="173" t="s">
        <v>16</v>
      </c>
      <c r="B49" s="17">
        <v>2019</v>
      </c>
      <c r="C49" s="173" t="s">
        <v>11</v>
      </c>
      <c r="D49" s="174">
        <v>10139700</v>
      </c>
      <c r="E49" s="174" t="s">
        <v>12</v>
      </c>
      <c r="F49" s="174" t="s">
        <v>12</v>
      </c>
      <c r="G49">
        <v>10139700</v>
      </c>
    </row>
    <row r="50" spans="1:7">
      <c r="A50" s="173" t="s">
        <v>16</v>
      </c>
      <c r="B50" s="17">
        <v>2020</v>
      </c>
      <c r="C50" s="173" t="s">
        <v>11</v>
      </c>
      <c r="D50" s="174">
        <v>10604700</v>
      </c>
      <c r="E50" s="174" t="s">
        <v>12</v>
      </c>
      <c r="F50" s="174" t="s">
        <v>12</v>
      </c>
      <c r="G50">
        <v>10604700</v>
      </c>
    </row>
    <row r="51" spans="1:7">
      <c r="A51" s="173" t="s">
        <v>16</v>
      </c>
      <c r="B51" s="9">
        <v>2021</v>
      </c>
      <c r="C51" s="173" t="s">
        <v>11</v>
      </c>
      <c r="D51" s="174" t="s">
        <v>12</v>
      </c>
      <c r="E51" s="174" t="s">
        <v>12</v>
      </c>
      <c r="F51" s="174" t="s">
        <v>12</v>
      </c>
      <c r="G51">
        <v>11069700</v>
      </c>
    </row>
    <row r="52" spans="1:7">
      <c r="A52" s="173" t="s">
        <v>17</v>
      </c>
      <c r="B52" s="17">
        <v>2012</v>
      </c>
      <c r="C52" s="173" t="s">
        <v>11</v>
      </c>
      <c r="D52" s="174">
        <v>4302200</v>
      </c>
      <c r="E52" s="174" t="s">
        <v>12</v>
      </c>
      <c r="F52" s="174" t="s">
        <v>12</v>
      </c>
      <c r="G52">
        <v>4302200</v>
      </c>
    </row>
    <row r="53" spans="1:7">
      <c r="A53" s="173" t="s">
        <v>17</v>
      </c>
      <c r="B53" s="17">
        <v>2013</v>
      </c>
      <c r="C53" s="173" t="s">
        <v>11</v>
      </c>
      <c r="D53" s="174">
        <v>4717500</v>
      </c>
      <c r="E53" s="174" t="s">
        <v>12</v>
      </c>
      <c r="F53" s="174" t="s">
        <v>12</v>
      </c>
      <c r="G53">
        <v>4717500</v>
      </c>
    </row>
    <row r="54" spans="1:7">
      <c r="A54" s="173" t="s">
        <v>17</v>
      </c>
      <c r="B54" s="17">
        <v>2014</v>
      </c>
      <c r="C54" s="173" t="s">
        <v>11</v>
      </c>
      <c r="D54" s="174">
        <v>5060500</v>
      </c>
      <c r="E54" s="174" t="s">
        <v>12</v>
      </c>
      <c r="F54" s="174" t="s">
        <v>12</v>
      </c>
      <c r="G54">
        <v>5060500</v>
      </c>
    </row>
    <row r="55" spans="1:7">
      <c r="A55" s="173" t="s">
        <v>17</v>
      </c>
      <c r="B55" s="17">
        <v>2015</v>
      </c>
      <c r="C55" s="173" t="s">
        <v>11</v>
      </c>
      <c r="D55" s="174">
        <v>5041200</v>
      </c>
      <c r="E55" s="174" t="s">
        <v>12</v>
      </c>
      <c r="F55" s="174" t="s">
        <v>12</v>
      </c>
      <c r="G55">
        <v>5041200</v>
      </c>
    </row>
    <row r="56" spans="1:7">
      <c r="A56" s="173" t="s">
        <v>17</v>
      </c>
      <c r="B56" s="17">
        <v>2016</v>
      </c>
      <c r="C56" s="173" t="s">
        <v>11</v>
      </c>
      <c r="D56" s="174">
        <v>5406600</v>
      </c>
      <c r="E56" s="174" t="s">
        <v>12</v>
      </c>
      <c r="F56" s="174" t="s">
        <v>12</v>
      </c>
      <c r="G56">
        <v>5406600</v>
      </c>
    </row>
    <row r="57" spans="1:7">
      <c r="A57" s="173" t="s">
        <v>17</v>
      </c>
      <c r="B57" s="17">
        <v>2017</v>
      </c>
      <c r="C57" s="173" t="s">
        <v>11</v>
      </c>
      <c r="D57" s="174">
        <v>6161000</v>
      </c>
      <c r="E57" s="174" t="s">
        <v>12</v>
      </c>
      <c r="F57" s="174" t="s">
        <v>12</v>
      </c>
      <c r="G57">
        <v>6161000</v>
      </c>
    </row>
    <row r="58" spans="1:7">
      <c r="A58" s="173" t="s">
        <v>17</v>
      </c>
      <c r="B58" s="17">
        <v>2018</v>
      </c>
      <c r="C58" s="173" t="s">
        <v>11</v>
      </c>
      <c r="D58" s="174">
        <v>6506400</v>
      </c>
      <c r="E58" s="174" t="s">
        <v>12</v>
      </c>
      <c r="F58" s="174" t="s">
        <v>12</v>
      </c>
      <c r="G58">
        <v>6506400</v>
      </c>
    </row>
    <row r="59" spans="1:7">
      <c r="A59" s="173" t="s">
        <v>17</v>
      </c>
      <c r="B59" s="17">
        <v>2019</v>
      </c>
      <c r="C59" s="173" t="s">
        <v>11</v>
      </c>
      <c r="D59" s="174">
        <v>6059300</v>
      </c>
      <c r="E59" s="174" t="s">
        <v>12</v>
      </c>
      <c r="F59" s="174" t="s">
        <v>12</v>
      </c>
      <c r="G59">
        <v>6059300</v>
      </c>
    </row>
    <row r="60" spans="1:7">
      <c r="A60" s="173" t="s">
        <v>17</v>
      </c>
      <c r="B60" s="17">
        <v>2020</v>
      </c>
      <c r="C60" s="173" t="s">
        <v>11</v>
      </c>
      <c r="D60" s="174">
        <v>5790500</v>
      </c>
      <c r="E60" s="174" t="s">
        <v>12</v>
      </c>
      <c r="F60" s="174" t="s">
        <v>12</v>
      </c>
      <c r="G60">
        <v>5790500</v>
      </c>
    </row>
    <row r="61" spans="1:7">
      <c r="A61" s="173" t="s">
        <v>17</v>
      </c>
      <c r="B61" s="9">
        <v>2021</v>
      </c>
      <c r="C61" s="173" t="s">
        <v>11</v>
      </c>
      <c r="D61" s="174" t="s">
        <v>12</v>
      </c>
      <c r="E61" s="174" t="s">
        <v>12</v>
      </c>
      <c r="F61" s="174" t="s">
        <v>12</v>
      </c>
      <c r="G61">
        <v>5521700</v>
      </c>
    </row>
    <row r="62" spans="1:7">
      <c r="A62" s="173" t="s">
        <v>18</v>
      </c>
      <c r="B62" s="17">
        <v>2012</v>
      </c>
      <c r="C62" s="173" t="s">
        <v>11</v>
      </c>
      <c r="D62" s="174">
        <v>4794000</v>
      </c>
      <c r="E62" s="174" t="s">
        <v>12</v>
      </c>
      <c r="F62" s="174" t="s">
        <v>12</v>
      </c>
      <c r="G62">
        <v>4794000</v>
      </c>
    </row>
    <row r="63" spans="1:7">
      <c r="A63" s="173" t="s">
        <v>18</v>
      </c>
      <c r="B63" s="17">
        <v>2013</v>
      </c>
      <c r="C63" s="173" t="s">
        <v>11</v>
      </c>
      <c r="D63" s="174">
        <v>5266800</v>
      </c>
      <c r="E63" s="174" t="s">
        <v>12</v>
      </c>
      <c r="F63" s="174" t="s">
        <v>12</v>
      </c>
      <c r="G63">
        <v>5266800</v>
      </c>
    </row>
    <row r="64" spans="1:7">
      <c r="A64" s="173" t="s">
        <v>18</v>
      </c>
      <c r="B64" s="17">
        <v>2014</v>
      </c>
      <c r="C64" s="173" t="s">
        <v>11</v>
      </c>
      <c r="D64" s="174">
        <v>5525300</v>
      </c>
      <c r="E64" s="174" t="s">
        <v>12</v>
      </c>
      <c r="F64" s="174" t="s">
        <v>12</v>
      </c>
      <c r="G64">
        <v>5525300</v>
      </c>
    </row>
    <row r="65" spans="1:8">
      <c r="A65" s="173" t="s">
        <v>18</v>
      </c>
      <c r="B65" s="17">
        <v>2015</v>
      </c>
      <c r="C65" s="173" t="s">
        <v>11</v>
      </c>
      <c r="D65" s="174">
        <v>5764100</v>
      </c>
      <c r="E65" s="174" t="s">
        <v>12</v>
      </c>
      <c r="F65" s="174" t="s">
        <v>12</v>
      </c>
      <c r="G65">
        <v>5764100</v>
      </c>
    </row>
    <row r="66" spans="1:8">
      <c r="A66" s="173" t="s">
        <v>18</v>
      </c>
      <c r="B66" s="17">
        <v>2016</v>
      </c>
      <c r="C66" s="173" t="s">
        <v>11</v>
      </c>
      <c r="D66" s="174">
        <v>6219100</v>
      </c>
      <c r="E66" s="174" t="s">
        <v>12</v>
      </c>
      <c r="F66" s="174" t="s">
        <v>12</v>
      </c>
      <c r="G66">
        <v>6219100</v>
      </c>
    </row>
    <row r="67" spans="1:8">
      <c r="A67" s="173" t="s">
        <v>18</v>
      </c>
      <c r="B67" s="17">
        <v>2017</v>
      </c>
      <c r="C67" s="173" t="s">
        <v>11</v>
      </c>
      <c r="D67" s="174">
        <v>7494700</v>
      </c>
      <c r="E67" s="174" t="s">
        <v>12</v>
      </c>
      <c r="F67" s="174" t="s">
        <v>12</v>
      </c>
      <c r="G67">
        <v>7494700</v>
      </c>
    </row>
    <row r="68" spans="1:8">
      <c r="A68" s="173" t="s">
        <v>18</v>
      </c>
      <c r="B68" s="17">
        <v>2018</v>
      </c>
      <c r="C68" s="173" t="s">
        <v>11</v>
      </c>
      <c r="D68" s="174">
        <v>8207300</v>
      </c>
      <c r="E68" s="174" t="s">
        <v>12</v>
      </c>
      <c r="F68" s="174" t="s">
        <v>12</v>
      </c>
      <c r="G68">
        <v>8207300</v>
      </c>
    </row>
    <row r="69" spans="1:8">
      <c r="A69" s="173" t="s">
        <v>18</v>
      </c>
      <c r="B69" s="17">
        <v>2019</v>
      </c>
      <c r="C69" s="173" t="s">
        <v>11</v>
      </c>
      <c r="D69" s="174">
        <v>7890500</v>
      </c>
      <c r="E69" s="174" t="s">
        <v>12</v>
      </c>
      <c r="F69" s="174" t="s">
        <v>12</v>
      </c>
      <c r="G69">
        <v>7890500</v>
      </c>
    </row>
    <row r="70" spans="1:8">
      <c r="A70" s="173" t="s">
        <v>18</v>
      </c>
      <c r="B70" s="17">
        <v>2020</v>
      </c>
      <c r="C70" s="173" t="s">
        <v>11</v>
      </c>
      <c r="D70" s="174">
        <v>8149500</v>
      </c>
      <c r="E70" s="174" t="s">
        <v>12</v>
      </c>
      <c r="F70" s="174" t="s">
        <v>12</v>
      </c>
      <c r="G70">
        <v>8149500</v>
      </c>
    </row>
    <row r="71" spans="1:8">
      <c r="A71" s="173" t="s">
        <v>18</v>
      </c>
      <c r="B71" s="9">
        <v>2021</v>
      </c>
      <c r="C71" s="173" t="s">
        <v>11</v>
      </c>
      <c r="D71" s="174" t="s">
        <v>12</v>
      </c>
      <c r="E71" s="174" t="s">
        <v>12</v>
      </c>
      <c r="F71" s="174" t="s">
        <v>12</v>
      </c>
      <c r="G71">
        <v>8408500</v>
      </c>
    </row>
    <row r="72" spans="1:8">
      <c r="A72" s="173" t="s">
        <v>19</v>
      </c>
      <c r="B72" s="17">
        <v>2012</v>
      </c>
      <c r="C72" s="173" t="s">
        <v>11</v>
      </c>
      <c r="D72" s="174">
        <v>2115300</v>
      </c>
      <c r="E72" s="174">
        <v>10685</v>
      </c>
      <c r="F72" s="174" t="s">
        <v>12</v>
      </c>
      <c r="G72">
        <v>2115300</v>
      </c>
      <c r="H72">
        <v>10685</v>
      </c>
    </row>
    <row r="73" spans="1:8">
      <c r="A73" s="173" t="s">
        <v>19</v>
      </c>
      <c r="B73" s="17">
        <v>2013</v>
      </c>
      <c r="C73" s="173" t="s">
        <v>11</v>
      </c>
      <c r="D73" s="174">
        <v>2265800</v>
      </c>
      <c r="E73" s="174">
        <v>12160</v>
      </c>
      <c r="F73" s="174" t="s">
        <v>12</v>
      </c>
      <c r="G73">
        <v>2265800</v>
      </c>
      <c r="H73">
        <v>12160</v>
      </c>
    </row>
    <row r="74" spans="1:8">
      <c r="A74" s="173" t="s">
        <v>19</v>
      </c>
      <c r="B74" s="17">
        <v>2014</v>
      </c>
      <c r="C74" s="173" t="s">
        <v>11</v>
      </c>
      <c r="D74" s="174">
        <v>2314500</v>
      </c>
      <c r="E74" s="174">
        <v>13595</v>
      </c>
      <c r="F74" s="174" t="s">
        <v>12</v>
      </c>
      <c r="G74">
        <v>2314500</v>
      </c>
      <c r="H74">
        <v>13595</v>
      </c>
    </row>
    <row r="75" spans="1:8">
      <c r="A75" s="173" t="s">
        <v>19</v>
      </c>
      <c r="B75" s="17">
        <v>2015</v>
      </c>
      <c r="C75" s="173" t="s">
        <v>11</v>
      </c>
      <c r="D75" s="174">
        <v>1923400</v>
      </c>
      <c r="E75" s="174">
        <v>15164</v>
      </c>
      <c r="F75" s="174" t="s">
        <v>12</v>
      </c>
      <c r="G75">
        <v>1923400</v>
      </c>
      <c r="H75">
        <v>15164</v>
      </c>
    </row>
    <row r="76" spans="1:8">
      <c r="A76" s="173" t="s">
        <v>19</v>
      </c>
      <c r="B76" s="17">
        <v>2016</v>
      </c>
      <c r="C76" s="173" t="s">
        <v>11</v>
      </c>
      <c r="D76" s="174">
        <v>1831100</v>
      </c>
      <c r="E76" s="174">
        <v>16389</v>
      </c>
      <c r="F76" s="174" t="s">
        <v>12</v>
      </c>
      <c r="G76">
        <v>1831100</v>
      </c>
      <c r="H76">
        <v>16389</v>
      </c>
    </row>
    <row r="77" spans="1:8">
      <c r="A77" s="173" t="s">
        <v>19</v>
      </c>
      <c r="B77" s="17">
        <v>2017</v>
      </c>
      <c r="C77" s="173" t="s">
        <v>11</v>
      </c>
      <c r="D77" s="174">
        <v>2210100</v>
      </c>
      <c r="E77" s="174" t="s">
        <v>12</v>
      </c>
      <c r="F77" s="174" t="s">
        <v>12</v>
      </c>
      <c r="G77">
        <v>2210100</v>
      </c>
      <c r="H77">
        <v>17614</v>
      </c>
    </row>
    <row r="78" spans="1:8">
      <c r="A78" s="173" t="s">
        <v>19</v>
      </c>
      <c r="B78" s="17">
        <v>2018</v>
      </c>
      <c r="C78" s="173" t="s">
        <v>11</v>
      </c>
      <c r="D78" s="174">
        <v>2375200</v>
      </c>
      <c r="E78" s="174" t="s">
        <v>12</v>
      </c>
      <c r="F78" s="174" t="s">
        <v>12</v>
      </c>
      <c r="G78">
        <v>2375200</v>
      </c>
      <c r="H78">
        <v>18839</v>
      </c>
    </row>
    <row r="79" spans="1:8">
      <c r="A79" s="173" t="s">
        <v>19</v>
      </c>
      <c r="B79" s="17">
        <v>2019</v>
      </c>
      <c r="C79" s="173" t="s">
        <v>11</v>
      </c>
      <c r="D79" s="174">
        <v>2426900</v>
      </c>
      <c r="E79" s="174" t="s">
        <v>12</v>
      </c>
      <c r="F79" s="174" t="s">
        <v>12</v>
      </c>
      <c r="G79">
        <v>2426900</v>
      </c>
      <c r="H79">
        <v>20064</v>
      </c>
    </row>
    <row r="80" spans="1:8">
      <c r="A80" s="173" t="s">
        <v>19</v>
      </c>
      <c r="B80" s="17">
        <v>2020</v>
      </c>
      <c r="C80" s="173" t="s">
        <v>11</v>
      </c>
      <c r="D80" s="174">
        <v>2525300</v>
      </c>
      <c r="E80" s="174" t="s">
        <v>12</v>
      </c>
      <c r="F80" s="174" t="s">
        <v>12</v>
      </c>
      <c r="G80">
        <v>2525300</v>
      </c>
      <c r="H80">
        <v>21289</v>
      </c>
    </row>
    <row r="81" spans="1:9">
      <c r="A81" s="173" t="s">
        <v>19</v>
      </c>
      <c r="B81" s="9">
        <v>2021</v>
      </c>
      <c r="C81" s="173" t="s">
        <v>11</v>
      </c>
      <c r="D81" s="174" t="s">
        <v>12</v>
      </c>
      <c r="E81" s="174" t="s">
        <v>12</v>
      </c>
      <c r="F81" s="174" t="s">
        <v>12</v>
      </c>
      <c r="G81">
        <v>2623700</v>
      </c>
      <c r="H81">
        <v>22514</v>
      </c>
    </row>
    <row r="82" spans="1:9">
      <c r="A82" s="173" t="s">
        <v>20</v>
      </c>
      <c r="B82" s="17">
        <v>2012</v>
      </c>
      <c r="C82" s="175" t="s">
        <v>11</v>
      </c>
      <c r="D82" s="16">
        <v>2281600</v>
      </c>
      <c r="E82" s="16">
        <v>10673</v>
      </c>
      <c r="F82" s="16">
        <v>203300</v>
      </c>
      <c r="G82">
        <v>2281600</v>
      </c>
      <c r="H82">
        <v>10673</v>
      </c>
      <c r="I82">
        <v>203300</v>
      </c>
    </row>
    <row r="83" spans="1:9">
      <c r="A83" s="175" t="s">
        <v>20</v>
      </c>
      <c r="B83" s="17">
        <v>2013</v>
      </c>
      <c r="C83" s="175" t="s">
        <v>11</v>
      </c>
      <c r="D83" s="16">
        <v>2799400</v>
      </c>
      <c r="E83" s="16">
        <v>12167</v>
      </c>
      <c r="F83" s="16">
        <v>221207</v>
      </c>
      <c r="G83">
        <v>2799400</v>
      </c>
      <c r="H83">
        <v>12167</v>
      </c>
      <c r="I83">
        <v>221207</v>
      </c>
    </row>
    <row r="84" spans="1:9">
      <c r="A84" s="175" t="s">
        <v>20</v>
      </c>
      <c r="B84" s="17">
        <v>2014</v>
      </c>
      <c r="C84" s="175" t="s">
        <v>11</v>
      </c>
      <c r="D84" s="16">
        <v>3000900</v>
      </c>
      <c r="E84" s="16">
        <v>13615</v>
      </c>
      <c r="F84" s="16">
        <v>259555</v>
      </c>
      <c r="G84">
        <v>3000900</v>
      </c>
      <c r="H84">
        <v>13615</v>
      </c>
      <c r="I84">
        <v>259555</v>
      </c>
    </row>
    <row r="85" spans="1:9">
      <c r="A85" s="175" t="s">
        <v>20</v>
      </c>
      <c r="B85" s="17">
        <v>2015</v>
      </c>
      <c r="C85" s="175" t="s">
        <v>11</v>
      </c>
      <c r="D85" s="16">
        <v>2914000</v>
      </c>
      <c r="E85" s="16">
        <v>15191</v>
      </c>
      <c r="F85" s="16">
        <v>276959</v>
      </c>
      <c r="G85">
        <v>2914000</v>
      </c>
      <c r="H85">
        <v>15191</v>
      </c>
      <c r="I85">
        <v>276959</v>
      </c>
    </row>
    <row r="86" spans="1:9">
      <c r="A86" s="175" t="s">
        <v>20</v>
      </c>
      <c r="B86" s="17">
        <v>2016</v>
      </c>
      <c r="C86" s="175" t="s">
        <v>11</v>
      </c>
      <c r="D86" s="16">
        <v>3002400</v>
      </c>
      <c r="E86" s="16">
        <v>16431</v>
      </c>
      <c r="F86" s="16">
        <v>285152</v>
      </c>
      <c r="G86">
        <v>3002400</v>
      </c>
      <c r="H86">
        <v>16431</v>
      </c>
      <c r="I86">
        <v>285152</v>
      </c>
    </row>
    <row r="87" spans="1:9">
      <c r="A87" s="175" t="s">
        <v>20</v>
      </c>
      <c r="B87" s="17">
        <v>2017</v>
      </c>
      <c r="C87" s="175" t="s">
        <v>11</v>
      </c>
      <c r="D87" s="16">
        <v>3771000</v>
      </c>
      <c r="E87" s="16" t="s">
        <v>12</v>
      </c>
      <c r="F87" s="16">
        <v>326200</v>
      </c>
      <c r="G87">
        <v>3771000</v>
      </c>
      <c r="H87">
        <v>17671</v>
      </c>
      <c r="I87">
        <v>326200</v>
      </c>
    </row>
    <row r="88" spans="1:9">
      <c r="A88" s="175" t="s">
        <v>20</v>
      </c>
      <c r="B88" s="17">
        <v>2018</v>
      </c>
      <c r="C88" s="175" t="s">
        <v>11</v>
      </c>
      <c r="D88" s="16">
        <v>3784500</v>
      </c>
      <c r="E88" s="16" t="s">
        <v>12</v>
      </c>
      <c r="F88" s="16">
        <v>249900</v>
      </c>
      <c r="G88">
        <v>3784500</v>
      </c>
      <c r="H88">
        <v>18911</v>
      </c>
      <c r="I88">
        <v>249900</v>
      </c>
    </row>
    <row r="89" spans="1:9">
      <c r="A89" s="175" t="s">
        <v>20</v>
      </c>
      <c r="B89" s="17">
        <v>2019</v>
      </c>
      <c r="C89" s="175" t="s">
        <v>11</v>
      </c>
      <c r="D89" s="16">
        <v>3744400</v>
      </c>
      <c r="E89" s="16" t="s">
        <v>12</v>
      </c>
      <c r="F89" s="16">
        <v>271900</v>
      </c>
      <c r="G89">
        <v>3744400</v>
      </c>
      <c r="H89">
        <v>20151</v>
      </c>
      <c r="I89">
        <v>271900</v>
      </c>
    </row>
    <row r="90" spans="1:9">
      <c r="A90" s="175" t="s">
        <v>20</v>
      </c>
      <c r="B90" s="17">
        <v>2020</v>
      </c>
      <c r="C90" s="175" t="s">
        <v>11</v>
      </c>
      <c r="D90" s="16">
        <v>3744900</v>
      </c>
      <c r="E90" s="16" t="s">
        <v>12</v>
      </c>
      <c r="F90" s="16">
        <v>308400</v>
      </c>
      <c r="G90">
        <v>3744900</v>
      </c>
      <c r="H90">
        <v>21391</v>
      </c>
      <c r="I90">
        <v>308400</v>
      </c>
    </row>
    <row r="91" spans="1:9">
      <c r="A91" s="176" t="s">
        <v>20</v>
      </c>
      <c r="B91" s="9">
        <v>2021</v>
      </c>
      <c r="C91" s="177" t="s">
        <v>11</v>
      </c>
      <c r="D91" s="7">
        <v>3847200</v>
      </c>
      <c r="E91" s="7" t="s">
        <v>12</v>
      </c>
      <c r="F91" s="7">
        <v>318000</v>
      </c>
      <c r="G91">
        <v>3847200</v>
      </c>
      <c r="H91">
        <v>22631</v>
      </c>
      <c r="I91">
        <v>318000</v>
      </c>
    </row>
    <row r="92" spans="1:9">
      <c r="A92" s="178" t="s">
        <v>21</v>
      </c>
      <c r="B92" s="28">
        <v>2012</v>
      </c>
      <c r="C92" s="178" t="s">
        <v>11</v>
      </c>
      <c r="D92" s="27">
        <v>1421300</v>
      </c>
      <c r="E92" s="27">
        <v>9654</v>
      </c>
      <c r="F92" s="27">
        <v>253700</v>
      </c>
      <c r="G92">
        <v>1421300</v>
      </c>
      <c r="H92">
        <v>9654</v>
      </c>
      <c r="I92">
        <v>253700</v>
      </c>
    </row>
    <row r="93" spans="1:9">
      <c r="A93" s="178" t="s">
        <v>21</v>
      </c>
      <c r="B93" s="28">
        <v>2013</v>
      </c>
      <c r="C93" s="178" t="s">
        <v>11</v>
      </c>
      <c r="D93" s="27">
        <v>1552400</v>
      </c>
      <c r="E93" s="27">
        <v>10899</v>
      </c>
      <c r="F93" s="27">
        <v>253187</v>
      </c>
      <c r="G93">
        <v>1552400</v>
      </c>
      <c r="H93">
        <v>10899</v>
      </c>
      <c r="I93">
        <v>253187</v>
      </c>
    </row>
    <row r="94" spans="1:9">
      <c r="A94" s="178" t="s">
        <v>21</v>
      </c>
      <c r="B94" s="28">
        <v>2014</v>
      </c>
      <c r="C94" s="178" t="s">
        <v>11</v>
      </c>
      <c r="D94" s="27">
        <v>1619600</v>
      </c>
      <c r="E94" s="27">
        <v>12218</v>
      </c>
      <c r="F94" s="27">
        <v>271973</v>
      </c>
      <c r="G94">
        <v>1619600</v>
      </c>
      <c r="H94">
        <v>12218</v>
      </c>
      <c r="I94">
        <v>271973</v>
      </c>
    </row>
    <row r="95" spans="1:9">
      <c r="A95" s="178" t="s">
        <v>21</v>
      </c>
      <c r="B95" s="28">
        <v>2015</v>
      </c>
      <c r="C95" s="178" t="s">
        <v>11</v>
      </c>
      <c r="D95" s="27">
        <v>1508400</v>
      </c>
      <c r="E95" s="27">
        <v>13616</v>
      </c>
      <c r="F95" s="27">
        <v>275729</v>
      </c>
      <c r="G95">
        <v>1508400</v>
      </c>
      <c r="H95">
        <v>13616</v>
      </c>
      <c r="I95">
        <v>275729</v>
      </c>
    </row>
    <row r="96" spans="1:9">
      <c r="A96" s="178" t="s">
        <v>21</v>
      </c>
      <c r="B96" s="28">
        <v>2016</v>
      </c>
      <c r="C96" s="178" t="s">
        <v>11</v>
      </c>
      <c r="D96" s="27">
        <v>1628200</v>
      </c>
      <c r="E96" s="27">
        <v>14638</v>
      </c>
      <c r="F96" s="27">
        <v>285963</v>
      </c>
      <c r="G96">
        <v>1628200</v>
      </c>
      <c r="H96">
        <v>14638</v>
      </c>
      <c r="I96">
        <v>285963</v>
      </c>
    </row>
    <row r="97" spans="1:9">
      <c r="A97" s="178" t="s">
        <v>21</v>
      </c>
      <c r="B97" s="28">
        <v>2017</v>
      </c>
      <c r="C97" s="178" t="s">
        <v>11</v>
      </c>
      <c r="D97" s="27">
        <v>1974100</v>
      </c>
      <c r="E97" s="27" t="s">
        <v>12</v>
      </c>
      <c r="F97" s="27">
        <v>277412</v>
      </c>
      <c r="G97">
        <v>1974100</v>
      </c>
      <c r="H97">
        <v>15660</v>
      </c>
      <c r="I97">
        <v>277412</v>
      </c>
    </row>
    <row r="98" spans="1:9">
      <c r="A98" s="178" t="s">
        <v>21</v>
      </c>
      <c r="B98" s="28">
        <v>2018</v>
      </c>
      <c r="C98" s="178" t="s">
        <v>11</v>
      </c>
      <c r="D98" s="27">
        <v>2172600</v>
      </c>
      <c r="E98" s="27" t="s">
        <v>12</v>
      </c>
      <c r="F98" s="27">
        <v>256500</v>
      </c>
      <c r="G98">
        <v>2172600</v>
      </c>
      <c r="H98">
        <v>16682</v>
      </c>
      <c r="I98">
        <v>256500</v>
      </c>
    </row>
    <row r="99" spans="1:9">
      <c r="A99" s="178" t="s">
        <v>21</v>
      </c>
      <c r="B99" s="28">
        <v>2019</v>
      </c>
      <c r="C99" s="178" t="s">
        <v>11</v>
      </c>
      <c r="D99" s="27">
        <v>1802300</v>
      </c>
      <c r="E99" s="27" t="s">
        <v>12</v>
      </c>
      <c r="F99" s="27">
        <v>277100</v>
      </c>
      <c r="G99">
        <v>1802300</v>
      </c>
      <c r="H99">
        <v>17704</v>
      </c>
      <c r="I99">
        <v>277100</v>
      </c>
    </row>
    <row r="100" spans="1:9">
      <c r="A100" s="178" t="s">
        <v>21</v>
      </c>
      <c r="B100" s="28">
        <v>2020</v>
      </c>
      <c r="C100" s="178" t="s">
        <v>11</v>
      </c>
      <c r="D100" s="27">
        <v>2336100</v>
      </c>
      <c r="E100" s="27" t="s">
        <v>12</v>
      </c>
      <c r="F100" s="27">
        <v>311000</v>
      </c>
      <c r="G100">
        <v>2336100</v>
      </c>
      <c r="H100">
        <v>18726</v>
      </c>
      <c r="I100">
        <v>311000</v>
      </c>
    </row>
    <row r="101" spans="1:9">
      <c r="A101" s="176" t="s">
        <v>21</v>
      </c>
      <c r="B101" s="9">
        <v>2021</v>
      </c>
      <c r="C101" s="177" t="s">
        <v>11</v>
      </c>
      <c r="D101" s="7">
        <v>2660500</v>
      </c>
      <c r="E101" s="7" t="s">
        <v>12</v>
      </c>
      <c r="F101" s="7">
        <v>319800</v>
      </c>
      <c r="G101">
        <v>2660500</v>
      </c>
      <c r="H101">
        <v>19748</v>
      </c>
      <c r="I101">
        <v>319800</v>
      </c>
    </row>
    <row r="102" spans="1:9">
      <c r="A102" s="179" t="s">
        <v>22</v>
      </c>
      <c r="B102" s="53">
        <v>2012</v>
      </c>
      <c r="C102" s="179" t="s">
        <v>11</v>
      </c>
      <c r="D102" s="52">
        <v>957300</v>
      </c>
      <c r="E102" s="52">
        <v>7824</v>
      </c>
      <c r="F102" s="52">
        <v>244500</v>
      </c>
      <c r="G102">
        <v>957300</v>
      </c>
      <c r="H102">
        <v>7824</v>
      </c>
      <c r="I102">
        <v>244500</v>
      </c>
    </row>
    <row r="103" spans="1:9">
      <c r="A103" s="179" t="s">
        <v>22</v>
      </c>
      <c r="B103" s="53">
        <v>2013</v>
      </c>
      <c r="C103" s="179" t="s">
        <v>11</v>
      </c>
      <c r="D103" s="52">
        <v>1068900</v>
      </c>
      <c r="E103" s="52">
        <v>8833</v>
      </c>
      <c r="F103" s="52">
        <v>244555</v>
      </c>
      <c r="G103">
        <v>1068900</v>
      </c>
      <c r="H103">
        <v>8833</v>
      </c>
      <c r="I103">
        <v>244555</v>
      </c>
    </row>
    <row r="104" spans="1:9">
      <c r="A104" s="179" t="s">
        <v>22</v>
      </c>
      <c r="B104" s="53">
        <v>2014</v>
      </c>
      <c r="C104" s="179" t="s">
        <v>11</v>
      </c>
      <c r="D104" s="52">
        <v>1184500</v>
      </c>
      <c r="E104" s="52">
        <v>9911</v>
      </c>
      <c r="F104" s="52">
        <v>259058</v>
      </c>
      <c r="G104">
        <v>1184500</v>
      </c>
      <c r="H104">
        <v>9911</v>
      </c>
      <c r="I104">
        <v>259058</v>
      </c>
    </row>
    <row r="105" spans="1:9">
      <c r="A105" s="179" t="s">
        <v>22</v>
      </c>
      <c r="B105" s="53">
        <v>2015</v>
      </c>
      <c r="C105" s="179" t="s">
        <v>11</v>
      </c>
      <c r="D105" s="52">
        <v>1130800</v>
      </c>
      <c r="E105" s="52">
        <v>11084</v>
      </c>
      <c r="F105" s="52">
        <v>260100</v>
      </c>
      <c r="G105">
        <v>1130800</v>
      </c>
      <c r="H105">
        <v>11084</v>
      </c>
      <c r="I105">
        <v>260100</v>
      </c>
    </row>
    <row r="106" spans="1:9">
      <c r="A106" s="179" t="s">
        <v>22</v>
      </c>
      <c r="B106" s="53">
        <v>2016</v>
      </c>
      <c r="C106" s="179" t="s">
        <v>11</v>
      </c>
      <c r="D106" s="52">
        <v>1224400</v>
      </c>
      <c r="E106" s="52">
        <v>12082</v>
      </c>
      <c r="F106" s="52">
        <v>275900</v>
      </c>
      <c r="G106">
        <v>1224400</v>
      </c>
      <c r="H106">
        <v>12082</v>
      </c>
      <c r="I106">
        <v>275900</v>
      </c>
    </row>
    <row r="107" spans="1:9">
      <c r="A107" s="179" t="s">
        <v>22</v>
      </c>
      <c r="B107" s="53">
        <v>2017</v>
      </c>
      <c r="C107" s="179" t="s">
        <v>11</v>
      </c>
      <c r="D107" s="52">
        <v>1434900</v>
      </c>
      <c r="E107" s="52" t="s">
        <v>12</v>
      </c>
      <c r="F107" s="52">
        <v>301500</v>
      </c>
      <c r="G107">
        <v>1434900</v>
      </c>
      <c r="H107">
        <v>13080</v>
      </c>
      <c r="I107">
        <v>301500</v>
      </c>
    </row>
    <row r="108" spans="1:9">
      <c r="A108" s="179" t="s">
        <v>22</v>
      </c>
      <c r="B108" s="53">
        <v>2018</v>
      </c>
      <c r="C108" s="179" t="s">
        <v>11</v>
      </c>
      <c r="D108" s="52">
        <v>1578300</v>
      </c>
      <c r="E108" s="52" t="s">
        <v>12</v>
      </c>
      <c r="F108" s="52">
        <v>316600</v>
      </c>
      <c r="G108">
        <v>1578300</v>
      </c>
      <c r="H108">
        <v>14078</v>
      </c>
      <c r="I108">
        <v>316600</v>
      </c>
    </row>
    <row r="109" spans="1:9">
      <c r="A109" s="179" t="s">
        <v>22</v>
      </c>
      <c r="B109" s="53">
        <v>2019</v>
      </c>
      <c r="C109" s="179" t="s">
        <v>11</v>
      </c>
      <c r="D109" s="52">
        <v>1492300</v>
      </c>
      <c r="E109" s="52" t="s">
        <v>12</v>
      </c>
      <c r="F109" s="52">
        <v>283500</v>
      </c>
      <c r="G109">
        <v>1492300</v>
      </c>
      <c r="H109">
        <v>15076</v>
      </c>
      <c r="I109">
        <v>283500</v>
      </c>
    </row>
    <row r="110" spans="1:9">
      <c r="A110" s="179" t="s">
        <v>22</v>
      </c>
      <c r="B110" s="53">
        <v>2020</v>
      </c>
      <c r="C110" s="179" t="s">
        <v>11</v>
      </c>
      <c r="D110" s="52">
        <v>1429600</v>
      </c>
      <c r="E110" s="52" t="s">
        <v>12</v>
      </c>
      <c r="F110" s="52">
        <v>323800</v>
      </c>
      <c r="G110">
        <v>1429600</v>
      </c>
      <c r="H110">
        <v>16074</v>
      </c>
      <c r="I110">
        <v>323800</v>
      </c>
    </row>
    <row r="111" spans="1:9">
      <c r="A111" s="176" t="s">
        <v>22</v>
      </c>
      <c r="B111" s="9">
        <v>2021</v>
      </c>
      <c r="C111" s="177" t="s">
        <v>11</v>
      </c>
      <c r="D111" s="7">
        <v>1517000</v>
      </c>
      <c r="E111" s="7" t="s">
        <v>12</v>
      </c>
      <c r="F111" s="7">
        <v>330900</v>
      </c>
      <c r="G111">
        <v>1517000</v>
      </c>
      <c r="H111">
        <v>17072</v>
      </c>
      <c r="I111">
        <v>330900</v>
      </c>
    </row>
    <row r="112" spans="1:9">
      <c r="A112" s="180" t="s">
        <v>23</v>
      </c>
      <c r="B112" s="6">
        <v>2012</v>
      </c>
      <c r="C112" s="180" t="s">
        <v>11</v>
      </c>
      <c r="D112" s="5">
        <v>782800</v>
      </c>
      <c r="E112" s="5">
        <v>7733</v>
      </c>
      <c r="F112" s="5">
        <v>253940</v>
      </c>
      <c r="G112">
        <v>782800</v>
      </c>
      <c r="H112">
        <v>7733</v>
      </c>
      <c r="I112">
        <v>253940</v>
      </c>
    </row>
    <row r="113" spans="1:9">
      <c r="A113" s="180" t="s">
        <v>23</v>
      </c>
      <c r="B113" s="6">
        <v>2013</v>
      </c>
      <c r="C113" s="180" t="s">
        <v>11</v>
      </c>
      <c r="D113" s="5">
        <v>876600</v>
      </c>
      <c r="E113" s="5">
        <v>8870</v>
      </c>
      <c r="F113" s="5">
        <v>263370</v>
      </c>
      <c r="G113">
        <v>876600</v>
      </c>
      <c r="H113">
        <v>8870</v>
      </c>
      <c r="I113">
        <v>263370</v>
      </c>
    </row>
    <row r="114" spans="1:9">
      <c r="A114" s="180" t="s">
        <v>23</v>
      </c>
      <c r="B114" s="6">
        <v>2014</v>
      </c>
      <c r="C114" s="180" t="s">
        <v>11</v>
      </c>
      <c r="D114" s="5">
        <v>972000</v>
      </c>
      <c r="E114" s="5">
        <v>9961</v>
      </c>
      <c r="F114" s="5">
        <v>276272</v>
      </c>
      <c r="G114">
        <v>972000</v>
      </c>
      <c r="H114">
        <v>9961</v>
      </c>
      <c r="I114">
        <v>276272</v>
      </c>
    </row>
    <row r="115" spans="1:9">
      <c r="A115" s="180" t="s">
        <v>23</v>
      </c>
      <c r="B115" s="6">
        <v>2015</v>
      </c>
      <c r="C115" s="180" t="s">
        <v>11</v>
      </c>
      <c r="D115" s="5">
        <v>1040600</v>
      </c>
      <c r="E115" s="5">
        <v>11148</v>
      </c>
      <c r="F115" s="5">
        <v>295400</v>
      </c>
      <c r="G115">
        <v>1040600</v>
      </c>
      <c r="H115">
        <v>11148</v>
      </c>
      <c r="I115">
        <v>295400</v>
      </c>
    </row>
    <row r="116" spans="1:9">
      <c r="A116" s="180" t="s">
        <v>23</v>
      </c>
      <c r="B116" s="6">
        <v>2016</v>
      </c>
      <c r="C116" s="180" t="s">
        <v>11</v>
      </c>
      <c r="D116" s="5">
        <v>1149900</v>
      </c>
      <c r="E116" s="5">
        <v>12207</v>
      </c>
      <c r="F116" s="5">
        <v>331700</v>
      </c>
      <c r="G116">
        <v>1149900</v>
      </c>
      <c r="H116">
        <v>12207</v>
      </c>
      <c r="I116">
        <v>331700</v>
      </c>
    </row>
    <row r="117" spans="1:9">
      <c r="A117" s="180" t="s">
        <v>23</v>
      </c>
      <c r="B117" s="6">
        <v>2017</v>
      </c>
      <c r="C117" s="180" t="s">
        <v>11</v>
      </c>
      <c r="D117" s="5">
        <v>1342600</v>
      </c>
      <c r="E117" s="5" t="s">
        <v>12</v>
      </c>
      <c r="F117" s="5">
        <v>339100</v>
      </c>
      <c r="G117">
        <v>1342600</v>
      </c>
      <c r="H117">
        <v>13266</v>
      </c>
      <c r="I117">
        <v>339100</v>
      </c>
    </row>
    <row r="118" spans="1:9">
      <c r="A118" s="180" t="s">
        <v>23</v>
      </c>
      <c r="B118" s="6">
        <v>2018</v>
      </c>
      <c r="C118" s="180" t="s">
        <v>11</v>
      </c>
      <c r="D118" s="5">
        <v>1462700</v>
      </c>
      <c r="E118" s="5" t="s">
        <v>12</v>
      </c>
      <c r="F118" s="5">
        <v>329400</v>
      </c>
      <c r="G118">
        <v>1462700</v>
      </c>
      <c r="H118">
        <v>14325</v>
      </c>
      <c r="I118">
        <v>329400</v>
      </c>
    </row>
    <row r="119" spans="1:9">
      <c r="A119" s="180" t="s">
        <v>23</v>
      </c>
      <c r="B119" s="6">
        <v>2019</v>
      </c>
      <c r="C119" s="180" t="s">
        <v>11</v>
      </c>
      <c r="D119" s="5">
        <v>1371500</v>
      </c>
      <c r="E119" s="5" t="s">
        <v>12</v>
      </c>
      <c r="F119" s="5">
        <v>358800</v>
      </c>
      <c r="G119">
        <v>1371500</v>
      </c>
      <c r="H119">
        <v>15384</v>
      </c>
      <c r="I119">
        <v>358800</v>
      </c>
    </row>
    <row r="120" spans="1:9">
      <c r="A120" s="180" t="s">
        <v>23</v>
      </c>
      <c r="B120" s="6">
        <v>2020</v>
      </c>
      <c r="C120" s="180" t="s">
        <v>11</v>
      </c>
      <c r="D120" s="5">
        <v>1394400</v>
      </c>
      <c r="E120" s="5" t="s">
        <v>12</v>
      </c>
      <c r="F120" s="5">
        <v>403900</v>
      </c>
      <c r="G120">
        <v>1394400</v>
      </c>
      <c r="H120">
        <v>16443</v>
      </c>
      <c r="I120">
        <v>403900</v>
      </c>
    </row>
    <row r="121" spans="1:9">
      <c r="A121" s="176" t="s">
        <v>23</v>
      </c>
      <c r="B121" s="9">
        <v>2021</v>
      </c>
      <c r="C121" s="177" t="s">
        <v>11</v>
      </c>
      <c r="D121" s="7">
        <v>1463900</v>
      </c>
      <c r="E121" s="7" t="s">
        <v>12</v>
      </c>
      <c r="F121" s="7">
        <v>422400</v>
      </c>
      <c r="G121">
        <v>1463900</v>
      </c>
      <c r="H121">
        <v>17502</v>
      </c>
      <c r="I121">
        <v>422400</v>
      </c>
    </row>
    <row r="122" spans="1:9">
      <c r="A122" s="181" t="s">
        <v>24</v>
      </c>
      <c r="B122" s="6">
        <v>2012</v>
      </c>
      <c r="C122" s="182" t="s">
        <v>11</v>
      </c>
      <c r="D122" s="7">
        <v>1414900</v>
      </c>
      <c r="E122" s="7">
        <v>13403</v>
      </c>
      <c r="F122" s="7" t="s">
        <v>12</v>
      </c>
      <c r="G122">
        <v>1414900</v>
      </c>
      <c r="H122">
        <v>13403</v>
      </c>
    </row>
    <row r="123" spans="1:9">
      <c r="A123" s="181" t="s">
        <v>24</v>
      </c>
      <c r="B123" s="6">
        <v>2013</v>
      </c>
      <c r="C123" s="182" t="s">
        <v>11</v>
      </c>
      <c r="D123" s="7">
        <v>1689600</v>
      </c>
      <c r="E123" s="7">
        <v>15212</v>
      </c>
      <c r="F123" s="7" t="s">
        <v>12</v>
      </c>
      <c r="G123">
        <v>1689600</v>
      </c>
      <c r="H123">
        <v>15212</v>
      </c>
    </row>
    <row r="124" spans="1:9">
      <c r="A124" s="181" t="s">
        <v>24</v>
      </c>
      <c r="B124" s="6">
        <v>2014</v>
      </c>
      <c r="C124" s="182" t="s">
        <v>11</v>
      </c>
      <c r="D124" s="7">
        <v>1947200</v>
      </c>
      <c r="E124" s="7">
        <v>17007</v>
      </c>
      <c r="F124" s="7" t="s">
        <v>12</v>
      </c>
      <c r="G124">
        <v>1947200</v>
      </c>
      <c r="H124">
        <v>17007</v>
      </c>
    </row>
    <row r="125" spans="1:9">
      <c r="A125" s="181" t="s">
        <v>24</v>
      </c>
      <c r="B125" s="6">
        <v>2015</v>
      </c>
      <c r="C125" s="182" t="s">
        <v>11</v>
      </c>
      <c r="D125" s="7">
        <v>1918500</v>
      </c>
      <c r="E125" s="7">
        <v>18850</v>
      </c>
      <c r="F125" s="7" t="s">
        <v>12</v>
      </c>
      <c r="G125">
        <v>1918500</v>
      </c>
      <c r="H125">
        <v>18850</v>
      </c>
    </row>
    <row r="126" spans="1:9">
      <c r="A126" s="181" t="s">
        <v>24</v>
      </c>
      <c r="B126" s="6">
        <v>2016</v>
      </c>
      <c r="C126" s="182" t="s">
        <v>11</v>
      </c>
      <c r="D126" s="7">
        <v>1939400</v>
      </c>
      <c r="E126" s="7">
        <v>20262</v>
      </c>
      <c r="F126" s="7" t="s">
        <v>12</v>
      </c>
      <c r="G126">
        <v>1939400</v>
      </c>
      <c r="H126">
        <v>20262</v>
      </c>
    </row>
    <row r="127" spans="1:9">
      <c r="A127" s="181" t="s">
        <v>24</v>
      </c>
      <c r="B127" s="6">
        <v>2017</v>
      </c>
      <c r="C127" s="182" t="s">
        <v>11</v>
      </c>
      <c r="D127" s="7">
        <v>2402100</v>
      </c>
      <c r="E127" s="7" t="s">
        <v>12</v>
      </c>
      <c r="F127" s="7" t="s">
        <v>12</v>
      </c>
      <c r="G127">
        <v>2402100</v>
      </c>
      <c r="H127">
        <v>21674</v>
      </c>
    </row>
    <row r="128" spans="1:9">
      <c r="A128" s="181" t="s">
        <v>24</v>
      </c>
      <c r="B128" s="6">
        <v>2018</v>
      </c>
      <c r="C128" s="182" t="s">
        <v>11</v>
      </c>
      <c r="D128" s="7">
        <v>2501000</v>
      </c>
      <c r="E128" s="7" t="s">
        <v>12</v>
      </c>
      <c r="F128" s="7" t="s">
        <v>12</v>
      </c>
      <c r="G128">
        <v>2501000</v>
      </c>
      <c r="H128">
        <v>23086</v>
      </c>
    </row>
    <row r="129" spans="1:8">
      <c r="A129" s="181" t="s">
        <v>24</v>
      </c>
      <c r="B129" s="6">
        <v>2019</v>
      </c>
      <c r="C129" s="182" t="s">
        <v>11</v>
      </c>
      <c r="D129" s="7">
        <v>2550600</v>
      </c>
      <c r="E129" s="7" t="s">
        <v>12</v>
      </c>
      <c r="F129" s="7" t="s">
        <v>12</v>
      </c>
      <c r="G129">
        <v>2550600</v>
      </c>
      <c r="H129">
        <v>24498</v>
      </c>
    </row>
    <row r="130" spans="1:8">
      <c r="A130" s="181" t="s">
        <v>24</v>
      </c>
      <c r="B130" s="6">
        <v>2020</v>
      </c>
      <c r="C130" s="182" t="s">
        <v>11</v>
      </c>
      <c r="D130" s="7">
        <v>2491000</v>
      </c>
      <c r="E130" s="7" t="s">
        <v>12</v>
      </c>
      <c r="F130" s="7" t="s">
        <v>12</v>
      </c>
      <c r="G130">
        <v>2491000</v>
      </c>
      <c r="H130">
        <v>25910</v>
      </c>
    </row>
    <row r="131" spans="1:8">
      <c r="A131" s="181" t="s">
        <v>24</v>
      </c>
      <c r="B131" s="9">
        <v>2021</v>
      </c>
      <c r="C131" s="182" t="s">
        <v>11</v>
      </c>
      <c r="D131" s="7" t="s">
        <v>12</v>
      </c>
      <c r="E131" s="7" t="s">
        <v>12</v>
      </c>
      <c r="F131" s="7" t="s">
        <v>12</v>
      </c>
      <c r="G131">
        <v>2431400</v>
      </c>
      <c r="H131">
        <v>27322</v>
      </c>
    </row>
    <row r="132" spans="1:8">
      <c r="A132" s="176" t="s">
        <v>25</v>
      </c>
      <c r="B132" s="28">
        <v>2012</v>
      </c>
      <c r="C132" s="182" t="s">
        <v>26</v>
      </c>
      <c r="D132" s="7">
        <v>641200</v>
      </c>
      <c r="E132" s="7">
        <v>8068</v>
      </c>
      <c r="F132" s="7" t="s">
        <v>12</v>
      </c>
      <c r="G132">
        <v>641200</v>
      </c>
      <c r="H132">
        <v>8068</v>
      </c>
    </row>
    <row r="133" spans="1:8">
      <c r="A133" s="176" t="s">
        <v>25</v>
      </c>
      <c r="B133" s="28">
        <v>2013</v>
      </c>
      <c r="C133" s="182" t="s">
        <v>26</v>
      </c>
      <c r="D133" s="7">
        <v>731700</v>
      </c>
      <c r="E133" s="7">
        <v>9189</v>
      </c>
      <c r="F133" s="7" t="s">
        <v>12</v>
      </c>
      <c r="G133">
        <v>731700</v>
      </c>
      <c r="H133">
        <v>9189</v>
      </c>
    </row>
    <row r="134" spans="1:8">
      <c r="A134" s="176" t="s">
        <v>25</v>
      </c>
      <c r="B134" s="28">
        <v>2014</v>
      </c>
      <c r="C134" s="182" t="s">
        <v>26</v>
      </c>
      <c r="D134" s="7">
        <v>821600</v>
      </c>
      <c r="E134" s="7">
        <v>10398</v>
      </c>
      <c r="F134" s="7" t="s">
        <v>12</v>
      </c>
      <c r="G134">
        <v>821600</v>
      </c>
      <c r="H134">
        <v>10398</v>
      </c>
    </row>
    <row r="135" spans="1:8">
      <c r="A135" s="176" t="s">
        <v>25</v>
      </c>
      <c r="B135" s="28">
        <v>2015</v>
      </c>
      <c r="C135" s="182" t="s">
        <v>26</v>
      </c>
      <c r="D135" s="7">
        <v>838800</v>
      </c>
      <c r="E135" s="7">
        <v>8499</v>
      </c>
      <c r="F135" s="7" t="s">
        <v>12</v>
      </c>
      <c r="G135">
        <v>838800</v>
      </c>
      <c r="H135">
        <v>8499</v>
      </c>
    </row>
    <row r="136" spans="1:8">
      <c r="A136" s="176" t="s">
        <v>25</v>
      </c>
      <c r="B136" s="28">
        <v>2016</v>
      </c>
      <c r="C136" s="182" t="s">
        <v>26</v>
      </c>
      <c r="D136" s="7">
        <v>877400</v>
      </c>
      <c r="E136" s="7">
        <v>9201</v>
      </c>
      <c r="F136" s="7" t="s">
        <v>12</v>
      </c>
      <c r="G136">
        <v>877400</v>
      </c>
      <c r="H136">
        <v>9201</v>
      </c>
    </row>
    <row r="137" spans="1:8">
      <c r="A137" s="176" t="s">
        <v>25</v>
      </c>
      <c r="B137" s="28">
        <v>2017</v>
      </c>
      <c r="C137" s="182" t="s">
        <v>26</v>
      </c>
      <c r="D137" s="7">
        <v>1002300</v>
      </c>
      <c r="E137" s="7" t="s">
        <v>12</v>
      </c>
      <c r="F137" s="7" t="s">
        <v>12</v>
      </c>
      <c r="G137">
        <v>1002300</v>
      </c>
      <c r="H137">
        <v>9903</v>
      </c>
    </row>
    <row r="138" spans="1:8">
      <c r="A138" s="176" t="s">
        <v>25</v>
      </c>
      <c r="B138" s="28">
        <v>2018</v>
      </c>
      <c r="C138" s="182" t="s">
        <v>26</v>
      </c>
      <c r="D138" s="7">
        <v>872400</v>
      </c>
      <c r="E138" s="7" t="s">
        <v>12</v>
      </c>
      <c r="F138" s="7" t="s">
        <v>12</v>
      </c>
      <c r="G138">
        <v>872400</v>
      </c>
      <c r="H138">
        <v>10605</v>
      </c>
    </row>
    <row r="139" spans="1:8">
      <c r="A139" s="176" t="s">
        <v>25</v>
      </c>
      <c r="B139" s="28">
        <v>2019</v>
      </c>
      <c r="C139" s="182" t="s">
        <v>26</v>
      </c>
      <c r="D139" s="7">
        <v>848200</v>
      </c>
      <c r="E139" s="7" t="s">
        <v>12</v>
      </c>
      <c r="F139" s="7" t="s">
        <v>12</v>
      </c>
      <c r="G139">
        <v>848200</v>
      </c>
      <c r="H139">
        <v>11307</v>
      </c>
    </row>
    <row r="140" spans="1:8">
      <c r="A140" s="176" t="s">
        <v>25</v>
      </c>
      <c r="B140" s="28">
        <v>2020</v>
      </c>
      <c r="C140" s="182" t="s">
        <v>26</v>
      </c>
      <c r="D140" s="7">
        <v>927500</v>
      </c>
      <c r="E140" s="7" t="s">
        <v>12</v>
      </c>
      <c r="F140" s="7" t="s">
        <v>12</v>
      </c>
      <c r="G140">
        <v>927500</v>
      </c>
      <c r="H140">
        <v>12009</v>
      </c>
    </row>
    <row r="141" spans="1:8">
      <c r="A141" s="176" t="s">
        <v>25</v>
      </c>
      <c r="B141" s="28">
        <v>2021</v>
      </c>
      <c r="C141" s="182" t="s">
        <v>26</v>
      </c>
      <c r="D141" s="7" t="s">
        <v>12</v>
      </c>
      <c r="E141" s="7" t="s">
        <v>12</v>
      </c>
      <c r="F141" s="7" t="s">
        <v>12</v>
      </c>
      <c r="G141">
        <v>1006800</v>
      </c>
      <c r="H141">
        <v>12711</v>
      </c>
    </row>
    <row r="142" spans="1:8">
      <c r="A142" s="176" t="s">
        <v>27</v>
      </c>
      <c r="B142" s="127">
        <v>2012</v>
      </c>
      <c r="C142" s="182" t="s">
        <v>26</v>
      </c>
      <c r="D142" s="7">
        <v>700200</v>
      </c>
      <c r="E142" s="7">
        <v>6863</v>
      </c>
      <c r="F142" s="7" t="s">
        <v>12</v>
      </c>
      <c r="G142">
        <v>700200</v>
      </c>
      <c r="H142">
        <v>6863</v>
      </c>
    </row>
    <row r="143" spans="1:8">
      <c r="A143" s="176" t="s">
        <v>27</v>
      </c>
      <c r="B143" s="127">
        <v>2013</v>
      </c>
      <c r="C143" s="182" t="s">
        <v>26</v>
      </c>
      <c r="D143" s="7">
        <v>822600</v>
      </c>
      <c r="E143" s="7">
        <v>7879</v>
      </c>
      <c r="F143" s="7" t="s">
        <v>12</v>
      </c>
      <c r="G143">
        <v>822600</v>
      </c>
      <c r="H143">
        <v>7879</v>
      </c>
    </row>
    <row r="144" spans="1:8">
      <c r="A144" s="176" t="s">
        <v>27</v>
      </c>
      <c r="B144" s="127">
        <v>2014</v>
      </c>
      <c r="C144" s="182" t="s">
        <v>26</v>
      </c>
      <c r="D144" s="7">
        <v>779400</v>
      </c>
      <c r="E144" s="7">
        <v>8934</v>
      </c>
      <c r="F144" s="7" t="s">
        <v>12</v>
      </c>
      <c r="G144">
        <v>779400</v>
      </c>
      <c r="H144">
        <v>8934</v>
      </c>
    </row>
    <row r="145" spans="1:9">
      <c r="A145" s="176" t="s">
        <v>27</v>
      </c>
      <c r="B145" s="127">
        <v>2015</v>
      </c>
      <c r="C145" s="182" t="s">
        <v>26</v>
      </c>
      <c r="D145" s="7">
        <v>660300</v>
      </c>
      <c r="E145" s="7">
        <v>8175</v>
      </c>
      <c r="F145" s="7" t="s">
        <v>12</v>
      </c>
      <c r="G145">
        <v>660300</v>
      </c>
      <c r="H145">
        <v>8175</v>
      </c>
    </row>
    <row r="146" spans="1:9">
      <c r="A146" s="176" t="s">
        <v>27</v>
      </c>
      <c r="B146" s="127">
        <v>2016</v>
      </c>
      <c r="C146" s="182" t="s">
        <v>26</v>
      </c>
      <c r="D146" s="7">
        <v>632600</v>
      </c>
      <c r="E146" s="7">
        <v>8919</v>
      </c>
      <c r="F146" s="7" t="s">
        <v>12</v>
      </c>
      <c r="G146">
        <v>632600</v>
      </c>
      <c r="H146">
        <v>8919</v>
      </c>
    </row>
    <row r="147" spans="1:9">
      <c r="A147" s="176" t="s">
        <v>27</v>
      </c>
      <c r="B147" s="127">
        <v>2017</v>
      </c>
      <c r="C147" s="182" t="s">
        <v>26</v>
      </c>
      <c r="D147" s="7">
        <v>643400</v>
      </c>
      <c r="E147" s="7" t="s">
        <v>12</v>
      </c>
      <c r="F147" s="7" t="s">
        <v>12</v>
      </c>
      <c r="G147">
        <v>643400</v>
      </c>
      <c r="H147">
        <v>9663</v>
      </c>
    </row>
    <row r="148" spans="1:9">
      <c r="A148" s="176" t="s">
        <v>27</v>
      </c>
      <c r="B148" s="127">
        <v>2018</v>
      </c>
      <c r="C148" s="182" t="s">
        <v>26</v>
      </c>
      <c r="D148" s="7">
        <v>767500</v>
      </c>
      <c r="E148" s="7" t="s">
        <v>12</v>
      </c>
      <c r="F148" s="7" t="s">
        <v>12</v>
      </c>
      <c r="G148">
        <v>767500</v>
      </c>
      <c r="H148">
        <v>10407</v>
      </c>
    </row>
    <row r="149" spans="1:9">
      <c r="A149" s="176" t="s">
        <v>27</v>
      </c>
      <c r="B149" s="127">
        <v>2019</v>
      </c>
      <c r="C149" s="182" t="s">
        <v>26</v>
      </c>
      <c r="D149" s="7">
        <v>617500</v>
      </c>
      <c r="E149" s="7" t="s">
        <v>12</v>
      </c>
      <c r="F149" s="7" t="s">
        <v>12</v>
      </c>
      <c r="G149">
        <v>617500</v>
      </c>
      <c r="H149">
        <v>11151</v>
      </c>
    </row>
    <row r="150" spans="1:9">
      <c r="A150" s="176" t="s">
        <v>27</v>
      </c>
      <c r="B150" s="127">
        <v>2020</v>
      </c>
      <c r="C150" s="182" t="s">
        <v>26</v>
      </c>
      <c r="D150" s="7">
        <v>631600</v>
      </c>
      <c r="E150" s="7" t="s">
        <v>12</v>
      </c>
      <c r="F150" s="7" t="s">
        <v>12</v>
      </c>
      <c r="G150">
        <v>631600</v>
      </c>
      <c r="H150">
        <v>11895</v>
      </c>
    </row>
    <row r="151" spans="1:9">
      <c r="A151" s="176" t="s">
        <v>27</v>
      </c>
      <c r="B151" s="127">
        <v>2021</v>
      </c>
      <c r="C151" s="182" t="s">
        <v>26</v>
      </c>
      <c r="D151" s="7" t="s">
        <v>12</v>
      </c>
      <c r="E151" s="7" t="s">
        <v>12</v>
      </c>
      <c r="F151" s="7" t="s">
        <v>12</v>
      </c>
      <c r="G151">
        <v>645700</v>
      </c>
      <c r="H151">
        <v>12639</v>
      </c>
    </row>
    <row r="152" spans="1:9">
      <c r="A152" s="183" t="s">
        <v>28</v>
      </c>
      <c r="B152" s="46">
        <v>2012</v>
      </c>
      <c r="C152" s="183" t="s">
        <v>26</v>
      </c>
      <c r="D152" s="45">
        <v>1275600</v>
      </c>
      <c r="E152" s="45">
        <v>7975</v>
      </c>
      <c r="F152" s="45">
        <v>89020</v>
      </c>
      <c r="G152">
        <v>1275600</v>
      </c>
      <c r="H152">
        <v>7975</v>
      </c>
      <c r="I152">
        <v>89020</v>
      </c>
    </row>
    <row r="153" spans="1:9">
      <c r="A153" s="183" t="s">
        <v>28</v>
      </c>
      <c r="B153" s="46">
        <v>2013</v>
      </c>
      <c r="C153" s="183" t="s">
        <v>26</v>
      </c>
      <c r="D153" s="45">
        <v>1407100</v>
      </c>
      <c r="E153" s="45">
        <v>9099</v>
      </c>
      <c r="F153" s="45">
        <v>96098</v>
      </c>
      <c r="G153">
        <v>1407100</v>
      </c>
      <c r="H153">
        <v>9099</v>
      </c>
      <c r="I153">
        <v>96098</v>
      </c>
    </row>
    <row r="154" spans="1:9">
      <c r="A154" s="183" t="s">
        <v>28</v>
      </c>
      <c r="B154" s="46">
        <v>2014</v>
      </c>
      <c r="C154" s="183" t="s">
        <v>26</v>
      </c>
      <c r="D154" s="45">
        <v>1507800</v>
      </c>
      <c r="E154" s="45">
        <v>10227</v>
      </c>
      <c r="F154" s="45">
        <v>104245</v>
      </c>
      <c r="G154">
        <v>1507800</v>
      </c>
      <c r="H154">
        <v>10227</v>
      </c>
      <c r="I154">
        <v>104245</v>
      </c>
    </row>
    <row r="155" spans="1:9">
      <c r="A155" s="183" t="s">
        <v>28</v>
      </c>
      <c r="B155" s="46">
        <v>2015</v>
      </c>
      <c r="C155" s="183" t="s">
        <v>26</v>
      </c>
      <c r="D155" s="45">
        <v>1421100</v>
      </c>
      <c r="E155" s="45">
        <v>9386</v>
      </c>
      <c r="F155" s="45">
        <v>104506</v>
      </c>
      <c r="G155">
        <v>1421100</v>
      </c>
      <c r="H155">
        <v>9386</v>
      </c>
      <c r="I155">
        <v>104506</v>
      </c>
    </row>
    <row r="156" spans="1:9">
      <c r="A156" s="183" t="s">
        <v>28</v>
      </c>
      <c r="B156" s="46">
        <v>2016</v>
      </c>
      <c r="C156" s="183" t="s">
        <v>26</v>
      </c>
      <c r="D156" s="45">
        <v>1275000</v>
      </c>
      <c r="E156" s="45">
        <v>10181</v>
      </c>
      <c r="F156" s="45">
        <v>110008</v>
      </c>
      <c r="G156">
        <v>1275000</v>
      </c>
      <c r="H156">
        <v>10181</v>
      </c>
      <c r="I156">
        <v>110008</v>
      </c>
    </row>
    <row r="157" spans="1:9">
      <c r="A157" s="183" t="s">
        <v>28</v>
      </c>
      <c r="B157" s="46">
        <v>2017</v>
      </c>
      <c r="C157" s="183" t="s">
        <v>26</v>
      </c>
      <c r="D157" s="45">
        <v>1459800</v>
      </c>
      <c r="E157" s="45" t="s">
        <v>12</v>
      </c>
      <c r="F157" s="45">
        <v>113186</v>
      </c>
      <c r="G157">
        <v>1459800</v>
      </c>
      <c r="H157">
        <v>10976</v>
      </c>
      <c r="I157">
        <v>113186</v>
      </c>
    </row>
    <row r="158" spans="1:9">
      <c r="A158" s="183" t="s">
        <v>28</v>
      </c>
      <c r="B158" s="46">
        <v>2018</v>
      </c>
      <c r="C158" s="183" t="s">
        <v>26</v>
      </c>
      <c r="D158" s="45">
        <v>1333890</v>
      </c>
      <c r="E158" s="45" t="s">
        <v>12</v>
      </c>
      <c r="F158" s="45">
        <v>136630</v>
      </c>
      <c r="G158">
        <v>1333890</v>
      </c>
      <c r="H158">
        <v>11771</v>
      </c>
      <c r="I158">
        <v>136630</v>
      </c>
    </row>
    <row r="159" spans="1:9">
      <c r="A159" s="183" t="s">
        <v>28</v>
      </c>
      <c r="B159" s="46">
        <v>2019</v>
      </c>
      <c r="C159" s="183" t="s">
        <v>26</v>
      </c>
      <c r="D159" s="45">
        <v>1749100</v>
      </c>
      <c r="E159" s="45" t="s">
        <v>12</v>
      </c>
      <c r="F159" s="45">
        <v>149000</v>
      </c>
      <c r="G159">
        <v>1749100</v>
      </c>
      <c r="H159">
        <v>12566</v>
      </c>
      <c r="I159">
        <v>149000</v>
      </c>
    </row>
    <row r="160" spans="1:9">
      <c r="A160" s="183" t="s">
        <v>28</v>
      </c>
      <c r="B160" s="46">
        <v>2020</v>
      </c>
      <c r="C160" s="183" t="s">
        <v>26</v>
      </c>
      <c r="D160" s="45">
        <v>1897558</v>
      </c>
      <c r="E160" s="45" t="s">
        <v>12</v>
      </c>
      <c r="F160" s="45">
        <v>171267</v>
      </c>
      <c r="G160">
        <v>1897558</v>
      </c>
      <c r="H160">
        <v>13361</v>
      </c>
      <c r="I160">
        <v>171267</v>
      </c>
    </row>
    <row r="161" spans="1:9">
      <c r="A161" s="176" t="s">
        <v>28</v>
      </c>
      <c r="B161" s="9">
        <v>2021</v>
      </c>
      <c r="C161" s="177" t="s">
        <v>26</v>
      </c>
      <c r="D161" s="7">
        <v>2160840</v>
      </c>
      <c r="E161" s="7" t="s">
        <v>12</v>
      </c>
      <c r="F161" s="7">
        <v>184875</v>
      </c>
      <c r="G161">
        <v>2160840</v>
      </c>
      <c r="H161">
        <v>14156</v>
      </c>
      <c r="I161">
        <v>184875</v>
      </c>
    </row>
    <row r="162" spans="1:9">
      <c r="A162" s="184" t="s">
        <v>29</v>
      </c>
      <c r="B162" s="126">
        <v>2012</v>
      </c>
      <c r="C162" s="184" t="s">
        <v>26</v>
      </c>
      <c r="D162" s="125">
        <v>212100</v>
      </c>
      <c r="E162" s="125">
        <v>6477</v>
      </c>
      <c r="F162" s="125">
        <v>52817</v>
      </c>
      <c r="G162">
        <v>212100</v>
      </c>
      <c r="H162">
        <v>6477</v>
      </c>
      <c r="I162">
        <v>52817</v>
      </c>
    </row>
    <row r="163" spans="1:9">
      <c r="A163" s="184" t="s">
        <v>29</v>
      </c>
      <c r="B163" s="126">
        <v>2013</v>
      </c>
      <c r="C163" s="184" t="s">
        <v>26</v>
      </c>
      <c r="D163" s="125">
        <v>258400</v>
      </c>
      <c r="E163" s="125">
        <v>7423</v>
      </c>
      <c r="F163" s="125">
        <v>56623</v>
      </c>
      <c r="G163">
        <v>258400</v>
      </c>
      <c r="H163">
        <v>7423</v>
      </c>
      <c r="I163">
        <v>56623</v>
      </c>
    </row>
    <row r="164" spans="1:9">
      <c r="A164" s="184" t="s">
        <v>29</v>
      </c>
      <c r="B164" s="126">
        <v>2014</v>
      </c>
      <c r="C164" s="184" t="s">
        <v>26</v>
      </c>
      <c r="D164" s="125">
        <v>295400</v>
      </c>
      <c r="E164" s="125">
        <v>8417</v>
      </c>
      <c r="F164" s="125">
        <v>61317</v>
      </c>
      <c r="G164">
        <v>295400</v>
      </c>
      <c r="H164">
        <v>8417</v>
      </c>
      <c r="I164">
        <v>61317</v>
      </c>
    </row>
    <row r="165" spans="1:9">
      <c r="A165" s="184" t="s">
        <v>29</v>
      </c>
      <c r="B165" s="126">
        <v>2015</v>
      </c>
      <c r="C165" s="184" t="s">
        <v>26</v>
      </c>
      <c r="D165" s="125">
        <v>325300</v>
      </c>
      <c r="E165" s="125">
        <v>7888</v>
      </c>
      <c r="F165" s="125">
        <v>60247</v>
      </c>
      <c r="G165">
        <v>325300</v>
      </c>
      <c r="H165">
        <v>7888</v>
      </c>
      <c r="I165">
        <v>60247</v>
      </c>
    </row>
    <row r="166" spans="1:9">
      <c r="A166" s="184" t="s">
        <v>29</v>
      </c>
      <c r="B166" s="126">
        <v>2016</v>
      </c>
      <c r="C166" s="184" t="s">
        <v>26</v>
      </c>
      <c r="D166" s="125">
        <v>331100</v>
      </c>
      <c r="E166" s="125">
        <v>8547</v>
      </c>
      <c r="F166" s="125">
        <v>63271</v>
      </c>
      <c r="G166">
        <v>331100</v>
      </c>
      <c r="H166">
        <v>8547</v>
      </c>
      <c r="I166">
        <v>63271</v>
      </c>
    </row>
    <row r="167" spans="1:9">
      <c r="A167" s="184" t="s">
        <v>29</v>
      </c>
      <c r="B167" s="126">
        <v>2017</v>
      </c>
      <c r="C167" s="184" t="s">
        <v>26</v>
      </c>
      <c r="D167" s="125">
        <v>380500</v>
      </c>
      <c r="E167" s="125" t="s">
        <v>12</v>
      </c>
      <c r="F167" s="125">
        <v>64710</v>
      </c>
      <c r="G167">
        <v>380500</v>
      </c>
      <c r="H167">
        <v>9206</v>
      </c>
      <c r="I167">
        <v>64710</v>
      </c>
    </row>
    <row r="168" spans="1:9">
      <c r="A168" s="184" t="s">
        <v>29</v>
      </c>
      <c r="B168" s="126">
        <v>2018</v>
      </c>
      <c r="C168" s="184" t="s">
        <v>26</v>
      </c>
      <c r="D168" s="125">
        <v>305630</v>
      </c>
      <c r="E168" s="125" t="s">
        <v>12</v>
      </c>
      <c r="F168" s="125">
        <v>59740</v>
      </c>
      <c r="G168">
        <v>305630</v>
      </c>
      <c r="H168">
        <v>9865</v>
      </c>
      <c r="I168">
        <v>59740</v>
      </c>
    </row>
    <row r="169" spans="1:9">
      <c r="A169" s="184" t="s">
        <v>29</v>
      </c>
      <c r="B169" s="126">
        <v>2019</v>
      </c>
      <c r="C169" s="184" t="s">
        <v>26</v>
      </c>
      <c r="D169" s="125">
        <v>331865</v>
      </c>
      <c r="E169" s="125" t="s">
        <v>12</v>
      </c>
      <c r="F169" s="125">
        <v>62721</v>
      </c>
      <c r="G169">
        <v>331865</v>
      </c>
      <c r="H169">
        <v>10524</v>
      </c>
      <c r="I169">
        <v>62721</v>
      </c>
    </row>
    <row r="170" spans="1:9">
      <c r="A170" s="184" t="s">
        <v>29</v>
      </c>
      <c r="B170" s="126">
        <v>2020</v>
      </c>
      <c r="C170" s="184" t="s">
        <v>26</v>
      </c>
      <c r="D170" s="125">
        <v>360810</v>
      </c>
      <c r="E170" s="125" t="s">
        <v>12</v>
      </c>
      <c r="F170" s="125">
        <v>71530</v>
      </c>
      <c r="G170">
        <v>360810</v>
      </c>
      <c r="H170">
        <v>11183</v>
      </c>
      <c r="I170">
        <v>71530</v>
      </c>
    </row>
    <row r="171" spans="1:9">
      <c r="A171" s="176" t="s">
        <v>29</v>
      </c>
      <c r="B171" s="9">
        <v>2021</v>
      </c>
      <c r="C171" s="177" t="s">
        <v>26</v>
      </c>
      <c r="D171" s="7">
        <v>427400</v>
      </c>
      <c r="E171" s="7" t="s">
        <v>12</v>
      </c>
      <c r="F171" s="7">
        <v>79900</v>
      </c>
      <c r="G171">
        <v>427400</v>
      </c>
      <c r="H171">
        <v>11842</v>
      </c>
      <c r="I171">
        <v>79900</v>
      </c>
    </row>
    <row r="172" spans="1:9">
      <c r="A172" s="176" t="s">
        <v>30</v>
      </c>
      <c r="B172" s="46">
        <v>2012</v>
      </c>
      <c r="C172" s="182" t="s">
        <v>31</v>
      </c>
      <c r="D172" s="7">
        <v>4071600</v>
      </c>
      <c r="E172" s="7">
        <v>10208</v>
      </c>
      <c r="F172" s="7" t="s">
        <v>12</v>
      </c>
      <c r="G172">
        <v>4071600</v>
      </c>
      <c r="H172">
        <v>10208</v>
      </c>
    </row>
    <row r="173" spans="1:9">
      <c r="A173" s="176" t="s">
        <v>30</v>
      </c>
      <c r="B173" s="46">
        <v>2013</v>
      </c>
      <c r="C173" s="182" t="s">
        <v>31</v>
      </c>
      <c r="D173" s="7">
        <v>4272500</v>
      </c>
      <c r="E173" s="7">
        <v>11596</v>
      </c>
      <c r="F173" s="7" t="s">
        <v>12</v>
      </c>
      <c r="G173">
        <v>4272500</v>
      </c>
      <c r="H173">
        <v>11596</v>
      </c>
    </row>
    <row r="174" spans="1:9">
      <c r="A174" s="176" t="s">
        <v>30</v>
      </c>
      <c r="B174" s="46">
        <v>2014</v>
      </c>
      <c r="C174" s="182" t="s">
        <v>31</v>
      </c>
      <c r="D174" s="7">
        <v>4457000</v>
      </c>
      <c r="E174" s="7">
        <v>13069</v>
      </c>
      <c r="F174" s="7" t="s">
        <v>12</v>
      </c>
      <c r="G174">
        <v>4457000</v>
      </c>
      <c r="H174">
        <v>13069</v>
      </c>
    </row>
    <row r="175" spans="1:9">
      <c r="A175" s="176" t="s">
        <v>30</v>
      </c>
      <c r="B175" s="46">
        <v>2015</v>
      </c>
      <c r="C175" s="182" t="s">
        <v>31</v>
      </c>
      <c r="D175" s="7">
        <v>4699600</v>
      </c>
      <c r="E175" s="7">
        <v>11587</v>
      </c>
      <c r="F175" s="7" t="s">
        <v>12</v>
      </c>
      <c r="G175">
        <v>4699600</v>
      </c>
      <c r="H175">
        <v>11587</v>
      </c>
    </row>
    <row r="176" spans="1:9">
      <c r="A176" s="176" t="s">
        <v>30</v>
      </c>
      <c r="B176" s="46">
        <v>2016</v>
      </c>
      <c r="C176" s="182" t="s">
        <v>31</v>
      </c>
      <c r="D176" s="7">
        <v>5005000</v>
      </c>
      <c r="E176" s="7">
        <v>12514</v>
      </c>
      <c r="F176" s="7" t="s">
        <v>12</v>
      </c>
      <c r="G176">
        <v>5005000</v>
      </c>
      <c r="H176">
        <v>12514</v>
      </c>
    </row>
    <row r="177" spans="1:9">
      <c r="A177" s="176" t="s">
        <v>30</v>
      </c>
      <c r="B177" s="46">
        <v>2017</v>
      </c>
      <c r="C177" s="182" t="s">
        <v>31</v>
      </c>
      <c r="D177" s="7">
        <v>5311700</v>
      </c>
      <c r="E177" s="7" t="s">
        <v>12</v>
      </c>
      <c r="F177" s="7" t="s">
        <v>12</v>
      </c>
      <c r="G177">
        <v>5311700</v>
      </c>
      <c r="H177">
        <v>13441</v>
      </c>
    </row>
    <row r="178" spans="1:9">
      <c r="A178" s="176" t="s">
        <v>30</v>
      </c>
      <c r="B178" s="46">
        <v>2018</v>
      </c>
      <c r="C178" s="182" t="s">
        <v>31</v>
      </c>
      <c r="D178" s="7">
        <v>5463000</v>
      </c>
      <c r="E178" s="7" t="s">
        <v>12</v>
      </c>
      <c r="F178" s="7" t="s">
        <v>12</v>
      </c>
      <c r="G178">
        <v>5463000</v>
      </c>
      <c r="H178">
        <v>14368</v>
      </c>
    </row>
    <row r="179" spans="1:9">
      <c r="A179" s="176" t="s">
        <v>30</v>
      </c>
      <c r="B179" s="46">
        <v>2019</v>
      </c>
      <c r="C179" s="182" t="s">
        <v>31</v>
      </c>
      <c r="D179" s="7">
        <v>5211400</v>
      </c>
      <c r="E179" s="7" t="s">
        <v>12</v>
      </c>
      <c r="F179" s="7" t="s">
        <v>12</v>
      </c>
      <c r="G179">
        <v>5211400</v>
      </c>
      <c r="H179">
        <v>15295</v>
      </c>
    </row>
    <row r="180" spans="1:9">
      <c r="A180" s="176" t="s">
        <v>30</v>
      </c>
      <c r="B180" s="46">
        <v>2020</v>
      </c>
      <c r="C180" s="182" t="s">
        <v>31</v>
      </c>
      <c r="D180" s="7">
        <v>5353900</v>
      </c>
      <c r="E180" s="7" t="s">
        <v>12</v>
      </c>
      <c r="F180" s="7" t="s">
        <v>12</v>
      </c>
      <c r="G180">
        <v>5353900</v>
      </c>
      <c r="H180">
        <v>16222</v>
      </c>
    </row>
    <row r="181" spans="1:9">
      <c r="A181" s="176" t="s">
        <v>30</v>
      </c>
      <c r="B181" s="46">
        <v>2021</v>
      </c>
      <c r="C181" s="182" t="s">
        <v>31</v>
      </c>
      <c r="D181" s="7" t="s">
        <v>12</v>
      </c>
      <c r="E181" s="7" t="s">
        <v>12</v>
      </c>
      <c r="F181" s="7" t="s">
        <v>12</v>
      </c>
      <c r="G181">
        <v>5496400</v>
      </c>
      <c r="H181">
        <v>17149</v>
      </c>
    </row>
    <row r="182" spans="1:9">
      <c r="A182" s="176" t="s">
        <v>32</v>
      </c>
      <c r="B182" s="28">
        <v>2012</v>
      </c>
      <c r="C182" s="182" t="s">
        <v>31</v>
      </c>
      <c r="D182" s="7">
        <v>2412500</v>
      </c>
      <c r="E182" s="7">
        <v>9290</v>
      </c>
      <c r="F182" s="7" t="s">
        <v>12</v>
      </c>
      <c r="G182">
        <v>2412500</v>
      </c>
      <c r="H182">
        <v>9290</v>
      </c>
    </row>
    <row r="183" spans="1:9">
      <c r="A183" s="176" t="s">
        <v>32</v>
      </c>
      <c r="B183" s="28">
        <v>2013</v>
      </c>
      <c r="C183" s="182" t="s">
        <v>31</v>
      </c>
      <c r="D183" s="7">
        <v>2757300</v>
      </c>
      <c r="E183" s="7">
        <v>10581</v>
      </c>
      <c r="F183" s="7" t="s">
        <v>12</v>
      </c>
      <c r="G183">
        <v>2757300</v>
      </c>
      <c r="H183">
        <v>10581</v>
      </c>
    </row>
    <row r="184" spans="1:9">
      <c r="A184" s="176" t="s">
        <v>32</v>
      </c>
      <c r="B184" s="28">
        <v>2014</v>
      </c>
      <c r="C184" s="182" t="s">
        <v>31</v>
      </c>
      <c r="D184" s="7">
        <v>2954500</v>
      </c>
      <c r="E184" s="7">
        <v>11883</v>
      </c>
      <c r="F184" s="7" t="s">
        <v>12</v>
      </c>
      <c r="G184">
        <v>2954500</v>
      </c>
      <c r="H184">
        <v>11883</v>
      </c>
    </row>
    <row r="185" spans="1:9">
      <c r="A185" s="176" t="s">
        <v>32</v>
      </c>
      <c r="B185" s="28">
        <v>2015</v>
      </c>
      <c r="C185" s="182" t="s">
        <v>31</v>
      </c>
      <c r="D185" s="7">
        <v>3042300</v>
      </c>
      <c r="E185" s="7">
        <v>10523</v>
      </c>
      <c r="F185" s="7" t="s">
        <v>12</v>
      </c>
      <c r="G185">
        <v>3042300</v>
      </c>
      <c r="H185">
        <v>10523</v>
      </c>
    </row>
    <row r="186" spans="1:9">
      <c r="A186" s="176" t="s">
        <v>32</v>
      </c>
      <c r="B186" s="28">
        <v>2016</v>
      </c>
      <c r="C186" s="182" t="s">
        <v>31</v>
      </c>
      <c r="D186" s="7">
        <v>3385000</v>
      </c>
      <c r="E186" s="7">
        <v>11365</v>
      </c>
      <c r="F186" s="7" t="s">
        <v>12</v>
      </c>
      <c r="G186">
        <v>3385000</v>
      </c>
      <c r="H186">
        <v>11365</v>
      </c>
    </row>
    <row r="187" spans="1:9">
      <c r="A187" s="176" t="s">
        <v>32</v>
      </c>
      <c r="B187" s="28">
        <v>2017</v>
      </c>
      <c r="C187" s="182" t="s">
        <v>31</v>
      </c>
      <c r="D187" s="7">
        <v>3578100</v>
      </c>
      <c r="E187" s="7" t="s">
        <v>12</v>
      </c>
      <c r="F187" s="7" t="s">
        <v>12</v>
      </c>
      <c r="G187">
        <v>3578100</v>
      </c>
      <c r="H187">
        <v>12207</v>
      </c>
    </row>
    <row r="188" spans="1:9">
      <c r="A188" s="176" t="s">
        <v>32</v>
      </c>
      <c r="B188" s="28">
        <v>2018</v>
      </c>
      <c r="C188" s="182" t="s">
        <v>31</v>
      </c>
      <c r="D188" s="7">
        <v>3706500</v>
      </c>
      <c r="E188" s="7" t="s">
        <v>12</v>
      </c>
      <c r="F188" s="7" t="s">
        <v>12</v>
      </c>
      <c r="G188">
        <v>3706500</v>
      </c>
      <c r="H188">
        <v>13049</v>
      </c>
    </row>
    <row r="189" spans="1:9">
      <c r="A189" s="176" t="s">
        <v>32</v>
      </c>
      <c r="B189" s="28">
        <v>2019</v>
      </c>
      <c r="C189" s="182" t="s">
        <v>31</v>
      </c>
      <c r="D189" s="7">
        <v>3649500</v>
      </c>
      <c r="E189" s="7" t="s">
        <v>12</v>
      </c>
      <c r="F189" s="7" t="s">
        <v>12</v>
      </c>
      <c r="G189">
        <v>3649500</v>
      </c>
      <c r="H189">
        <v>13891</v>
      </c>
    </row>
    <row r="190" spans="1:9">
      <c r="A190" s="176" t="s">
        <v>32</v>
      </c>
      <c r="B190" s="28">
        <v>2020</v>
      </c>
      <c r="C190" s="182" t="s">
        <v>31</v>
      </c>
      <c r="D190" s="7">
        <v>3625500</v>
      </c>
      <c r="E190" s="7" t="s">
        <v>12</v>
      </c>
      <c r="F190" s="7" t="s">
        <v>12</v>
      </c>
      <c r="G190">
        <v>3625500</v>
      </c>
      <c r="H190">
        <v>14733</v>
      </c>
    </row>
    <row r="191" spans="1:9">
      <c r="A191" s="176" t="s">
        <v>32</v>
      </c>
      <c r="B191" s="28">
        <v>2021</v>
      </c>
      <c r="C191" s="182" t="s">
        <v>31</v>
      </c>
      <c r="D191" s="7" t="s">
        <v>12</v>
      </c>
      <c r="E191" s="7" t="s">
        <v>12</v>
      </c>
      <c r="F191" s="7" t="s">
        <v>12</v>
      </c>
      <c r="G191">
        <v>3601500</v>
      </c>
      <c r="H191">
        <v>15575</v>
      </c>
    </row>
    <row r="192" spans="1:9">
      <c r="A192" s="185" t="s">
        <v>33</v>
      </c>
      <c r="B192" s="19">
        <v>2012</v>
      </c>
      <c r="C192" s="185" t="s">
        <v>31</v>
      </c>
      <c r="D192" s="18">
        <v>1515400</v>
      </c>
      <c r="E192" s="18">
        <v>8678</v>
      </c>
      <c r="F192" s="18">
        <v>215351</v>
      </c>
      <c r="G192">
        <v>1515400</v>
      </c>
      <c r="H192">
        <v>8678</v>
      </c>
      <c r="I192">
        <v>215351</v>
      </c>
    </row>
    <row r="193" spans="1:9">
      <c r="A193" s="185" t="s">
        <v>33</v>
      </c>
      <c r="B193" s="19">
        <v>2013</v>
      </c>
      <c r="C193" s="185" t="s">
        <v>31</v>
      </c>
      <c r="D193" s="18">
        <v>1629100</v>
      </c>
      <c r="E193" s="18">
        <v>9850</v>
      </c>
      <c r="F193" s="18">
        <v>231175</v>
      </c>
      <c r="G193">
        <v>1629100</v>
      </c>
      <c r="H193">
        <v>9850</v>
      </c>
      <c r="I193">
        <v>231175</v>
      </c>
    </row>
    <row r="194" spans="1:9">
      <c r="A194" s="185" t="s">
        <v>33</v>
      </c>
      <c r="B194" s="19">
        <v>2014</v>
      </c>
      <c r="C194" s="185" t="s">
        <v>31</v>
      </c>
      <c r="D194" s="18">
        <v>1736400</v>
      </c>
      <c r="E194" s="18">
        <v>11081</v>
      </c>
      <c r="F194" s="18">
        <v>239216</v>
      </c>
      <c r="G194">
        <v>1736400</v>
      </c>
      <c r="H194">
        <v>11081</v>
      </c>
      <c r="I194">
        <v>239216</v>
      </c>
    </row>
    <row r="195" spans="1:9">
      <c r="A195" s="185" t="s">
        <v>33</v>
      </c>
      <c r="B195" s="19">
        <v>2015</v>
      </c>
      <c r="C195" s="185" t="s">
        <v>31</v>
      </c>
      <c r="D195" s="18">
        <v>1477200</v>
      </c>
      <c r="E195" s="18">
        <v>9823</v>
      </c>
      <c r="F195" s="18">
        <v>246346</v>
      </c>
      <c r="G195">
        <v>1477200</v>
      </c>
      <c r="H195">
        <v>9823</v>
      </c>
      <c r="I195">
        <v>246346</v>
      </c>
    </row>
    <row r="196" spans="1:9">
      <c r="A196" s="185" t="s">
        <v>33</v>
      </c>
      <c r="B196" s="19">
        <v>2016</v>
      </c>
      <c r="C196" s="185" t="s">
        <v>31</v>
      </c>
      <c r="D196" s="18">
        <v>1647800</v>
      </c>
      <c r="E196" s="18">
        <v>10638</v>
      </c>
      <c r="F196" s="18">
        <v>257312</v>
      </c>
      <c r="G196">
        <v>1647800</v>
      </c>
      <c r="H196">
        <v>10638</v>
      </c>
      <c r="I196">
        <v>257312</v>
      </c>
    </row>
    <row r="197" spans="1:9">
      <c r="A197" s="185" t="s">
        <v>33</v>
      </c>
      <c r="B197" s="19">
        <v>2017</v>
      </c>
      <c r="C197" s="185" t="s">
        <v>31</v>
      </c>
      <c r="D197" s="18">
        <v>1913800</v>
      </c>
      <c r="E197" s="18" t="s">
        <v>12</v>
      </c>
      <c r="F197" s="18">
        <v>260421</v>
      </c>
      <c r="G197">
        <v>1913800</v>
      </c>
      <c r="H197">
        <v>11453</v>
      </c>
      <c r="I197">
        <v>260421</v>
      </c>
    </row>
    <row r="198" spans="1:9">
      <c r="A198" s="185" t="s">
        <v>33</v>
      </c>
      <c r="B198" s="19">
        <v>2018</v>
      </c>
      <c r="C198" s="185" t="s">
        <v>31</v>
      </c>
      <c r="D198" s="18">
        <v>2128441</v>
      </c>
      <c r="E198" s="18" t="s">
        <v>12</v>
      </c>
      <c r="F198" s="18">
        <v>224288</v>
      </c>
      <c r="G198">
        <v>2128441</v>
      </c>
      <c r="H198">
        <v>12268</v>
      </c>
      <c r="I198">
        <v>224288</v>
      </c>
    </row>
    <row r="199" spans="1:9">
      <c r="A199" s="185" t="s">
        <v>33</v>
      </c>
      <c r="B199" s="19">
        <v>2019</v>
      </c>
      <c r="C199" s="185" t="s">
        <v>31</v>
      </c>
      <c r="D199" s="18">
        <v>2144061</v>
      </c>
      <c r="E199" s="18" t="s">
        <v>12</v>
      </c>
      <c r="F199" s="18">
        <v>252164</v>
      </c>
      <c r="G199">
        <v>2144061</v>
      </c>
      <c r="H199">
        <v>13083</v>
      </c>
      <c r="I199">
        <v>252164</v>
      </c>
    </row>
    <row r="200" spans="1:9">
      <c r="A200" s="185" t="s">
        <v>33</v>
      </c>
      <c r="B200" s="19">
        <v>2020</v>
      </c>
      <c r="C200" s="185" t="s">
        <v>31</v>
      </c>
      <c r="D200" s="18">
        <v>2205587</v>
      </c>
      <c r="E200" s="18" t="s">
        <v>12</v>
      </c>
      <c r="F200" s="18">
        <v>286668</v>
      </c>
      <c r="G200">
        <v>2205587</v>
      </c>
      <c r="H200">
        <v>13898</v>
      </c>
      <c r="I200">
        <v>286668</v>
      </c>
    </row>
    <row r="201" spans="1:9">
      <c r="A201" s="176" t="s">
        <v>33</v>
      </c>
      <c r="B201" s="9">
        <v>2021</v>
      </c>
      <c r="C201" s="177" t="s">
        <v>31</v>
      </c>
      <c r="D201" s="7">
        <v>2413681</v>
      </c>
      <c r="E201" s="7" t="s">
        <v>12</v>
      </c>
      <c r="F201" s="7">
        <v>295459</v>
      </c>
      <c r="G201">
        <v>2413681</v>
      </c>
      <c r="H201">
        <v>14713</v>
      </c>
      <c r="I201">
        <v>295459</v>
      </c>
    </row>
    <row r="202" spans="1:9">
      <c r="A202" s="178" t="s">
        <v>34</v>
      </c>
      <c r="B202" s="28">
        <v>2012</v>
      </c>
      <c r="C202" s="178" t="s">
        <v>31</v>
      </c>
      <c r="D202" s="27">
        <v>1430100</v>
      </c>
      <c r="E202" s="27">
        <v>9159</v>
      </c>
      <c r="F202" s="27">
        <v>209002</v>
      </c>
      <c r="G202">
        <v>1430100</v>
      </c>
      <c r="H202">
        <v>9159</v>
      </c>
      <c r="I202">
        <v>209002</v>
      </c>
    </row>
    <row r="203" spans="1:9">
      <c r="A203" s="178" t="s">
        <v>34</v>
      </c>
      <c r="B203" s="28">
        <v>2013</v>
      </c>
      <c r="C203" s="178" t="s">
        <v>31</v>
      </c>
      <c r="D203" s="27">
        <v>1619600</v>
      </c>
      <c r="E203" s="27">
        <v>10423</v>
      </c>
      <c r="F203" s="27">
        <v>221346</v>
      </c>
      <c r="G203">
        <v>1619600</v>
      </c>
      <c r="H203">
        <v>10423</v>
      </c>
      <c r="I203">
        <v>221346</v>
      </c>
    </row>
    <row r="204" spans="1:9">
      <c r="A204" s="178" t="s">
        <v>34</v>
      </c>
      <c r="B204" s="28">
        <v>2014</v>
      </c>
      <c r="C204" s="178" t="s">
        <v>31</v>
      </c>
      <c r="D204" s="27">
        <v>1818100</v>
      </c>
      <c r="E204" s="27">
        <v>11716</v>
      </c>
      <c r="F204" s="27">
        <v>241720</v>
      </c>
      <c r="G204">
        <v>1818100</v>
      </c>
      <c r="H204">
        <v>11716</v>
      </c>
      <c r="I204">
        <v>241720</v>
      </c>
    </row>
    <row r="205" spans="1:9">
      <c r="A205" s="178" t="s">
        <v>34</v>
      </c>
      <c r="B205" s="28">
        <v>2015</v>
      </c>
      <c r="C205" s="178" t="s">
        <v>31</v>
      </c>
      <c r="D205" s="27">
        <v>1877600</v>
      </c>
      <c r="E205" s="27">
        <v>10375</v>
      </c>
      <c r="F205" s="27">
        <v>242161</v>
      </c>
      <c r="G205">
        <v>1877600</v>
      </c>
      <c r="H205">
        <v>10375</v>
      </c>
      <c r="I205">
        <v>242161</v>
      </c>
    </row>
    <row r="206" spans="1:9">
      <c r="A206" s="178" t="s">
        <v>34</v>
      </c>
      <c r="B206" s="28">
        <v>2016</v>
      </c>
      <c r="C206" s="178" t="s">
        <v>31</v>
      </c>
      <c r="D206" s="27">
        <v>2020400</v>
      </c>
      <c r="E206" s="27">
        <v>11225</v>
      </c>
      <c r="F206" s="27">
        <v>250497</v>
      </c>
      <c r="G206">
        <v>2020400</v>
      </c>
      <c r="H206">
        <v>11225</v>
      </c>
      <c r="I206">
        <v>250497</v>
      </c>
    </row>
    <row r="207" spans="1:9">
      <c r="A207" s="178" t="s">
        <v>34</v>
      </c>
      <c r="B207" s="28">
        <v>2017</v>
      </c>
      <c r="C207" s="178" t="s">
        <v>31</v>
      </c>
      <c r="D207" s="27">
        <v>2088500</v>
      </c>
      <c r="E207" s="27" t="s">
        <v>12</v>
      </c>
      <c r="F207" s="27">
        <v>253099</v>
      </c>
      <c r="G207">
        <v>2088500</v>
      </c>
      <c r="H207">
        <v>12075</v>
      </c>
      <c r="I207">
        <v>253099</v>
      </c>
    </row>
    <row r="208" spans="1:9">
      <c r="A208" s="178" t="s">
        <v>34</v>
      </c>
      <c r="B208" s="28">
        <v>2018</v>
      </c>
      <c r="C208" s="178" t="s">
        <v>31</v>
      </c>
      <c r="D208" s="27">
        <v>2167995</v>
      </c>
      <c r="E208" s="27" t="s">
        <v>12</v>
      </c>
      <c r="F208" s="27">
        <v>230519</v>
      </c>
      <c r="G208">
        <v>2167995</v>
      </c>
      <c r="H208">
        <v>12925</v>
      </c>
      <c r="I208">
        <v>230519</v>
      </c>
    </row>
    <row r="209" spans="1:9">
      <c r="A209" s="178" t="s">
        <v>34</v>
      </c>
      <c r="B209" s="28">
        <v>2019</v>
      </c>
      <c r="C209" s="178" t="s">
        <v>31</v>
      </c>
      <c r="D209" s="27">
        <v>2236551</v>
      </c>
      <c r="E209" s="27" t="s">
        <v>12</v>
      </c>
      <c r="F209" s="27">
        <v>250196</v>
      </c>
      <c r="G209">
        <v>2236551</v>
      </c>
      <c r="H209">
        <v>13775</v>
      </c>
      <c r="I209">
        <v>250196</v>
      </c>
    </row>
    <row r="210" spans="1:9">
      <c r="A210" s="178" t="s">
        <v>34</v>
      </c>
      <c r="B210" s="28">
        <v>2020</v>
      </c>
      <c r="C210" s="178" t="s">
        <v>31</v>
      </c>
      <c r="D210" s="27">
        <v>2397666</v>
      </c>
      <c r="E210" s="27" t="s">
        <v>12</v>
      </c>
      <c r="F210" s="27">
        <v>287006</v>
      </c>
      <c r="G210">
        <v>2397666</v>
      </c>
      <c r="H210">
        <v>14625</v>
      </c>
      <c r="I210">
        <v>287006</v>
      </c>
    </row>
    <row r="211" spans="1:9">
      <c r="A211" s="176" t="s">
        <v>34</v>
      </c>
      <c r="B211" s="9">
        <v>2021</v>
      </c>
      <c r="C211" s="177" t="s">
        <v>31</v>
      </c>
      <c r="D211" s="7">
        <v>2642959</v>
      </c>
      <c r="E211" s="7" t="s">
        <v>12</v>
      </c>
      <c r="F211" s="7">
        <v>296176</v>
      </c>
      <c r="G211">
        <v>2642959</v>
      </c>
      <c r="H211">
        <v>15475</v>
      </c>
      <c r="I211">
        <v>296176</v>
      </c>
    </row>
    <row r="212" spans="1:9">
      <c r="A212" s="169" t="s">
        <v>35</v>
      </c>
      <c r="B212" s="21">
        <v>2012</v>
      </c>
      <c r="C212" s="169" t="s">
        <v>31</v>
      </c>
      <c r="D212" s="20">
        <v>1340100</v>
      </c>
      <c r="E212" s="20">
        <v>9153</v>
      </c>
      <c r="F212" s="20">
        <v>205104</v>
      </c>
      <c r="G212">
        <v>1340100</v>
      </c>
      <c r="H212">
        <v>9153</v>
      </c>
      <c r="I212">
        <v>205104</v>
      </c>
    </row>
    <row r="213" spans="1:9">
      <c r="A213" s="169" t="s">
        <v>35</v>
      </c>
      <c r="B213" s="21">
        <v>2013</v>
      </c>
      <c r="C213" s="169" t="s">
        <v>31</v>
      </c>
      <c r="D213" s="20">
        <v>1440900</v>
      </c>
      <c r="E213" s="20">
        <v>10435</v>
      </c>
      <c r="F213" s="20">
        <v>224097</v>
      </c>
      <c r="G213">
        <v>1440900</v>
      </c>
      <c r="H213">
        <v>10435</v>
      </c>
      <c r="I213">
        <v>224097</v>
      </c>
    </row>
    <row r="214" spans="1:9">
      <c r="A214" s="169" t="s">
        <v>35</v>
      </c>
      <c r="B214" s="21">
        <v>2014</v>
      </c>
      <c r="C214" s="169" t="s">
        <v>31</v>
      </c>
      <c r="D214" s="20">
        <v>1491000</v>
      </c>
      <c r="E214" s="20">
        <v>11791</v>
      </c>
      <c r="F214" s="20">
        <v>225449</v>
      </c>
      <c r="G214">
        <v>1491000</v>
      </c>
      <c r="H214">
        <v>11791</v>
      </c>
      <c r="I214">
        <v>225449</v>
      </c>
    </row>
    <row r="215" spans="1:9">
      <c r="A215" s="169" t="s">
        <v>35</v>
      </c>
      <c r="B215" s="21">
        <v>2015</v>
      </c>
      <c r="C215" s="169" t="s">
        <v>31</v>
      </c>
      <c r="D215" s="20">
        <v>1438500</v>
      </c>
      <c r="E215" s="20">
        <v>10483</v>
      </c>
      <c r="F215" s="20">
        <v>229643</v>
      </c>
      <c r="G215">
        <v>1438500</v>
      </c>
      <c r="H215">
        <v>10483</v>
      </c>
      <c r="I215">
        <v>229643</v>
      </c>
    </row>
    <row r="216" spans="1:9">
      <c r="A216" s="169" t="s">
        <v>35</v>
      </c>
      <c r="B216" s="21">
        <v>2016</v>
      </c>
      <c r="C216" s="169" t="s">
        <v>31</v>
      </c>
      <c r="D216" s="20">
        <v>1561100</v>
      </c>
      <c r="E216" s="20">
        <v>11343</v>
      </c>
      <c r="F216" s="20">
        <v>237439</v>
      </c>
      <c r="G216">
        <v>1561100</v>
      </c>
      <c r="H216">
        <v>11343</v>
      </c>
      <c r="I216">
        <v>237439</v>
      </c>
    </row>
    <row r="217" spans="1:9">
      <c r="A217" s="169" t="s">
        <v>35</v>
      </c>
      <c r="B217" s="21">
        <v>2017</v>
      </c>
      <c r="C217" s="169" t="s">
        <v>31</v>
      </c>
      <c r="D217" s="20">
        <v>1886300</v>
      </c>
      <c r="E217" s="20" t="s">
        <v>12</v>
      </c>
      <c r="F217" s="20">
        <v>243056</v>
      </c>
      <c r="G217">
        <v>1886300</v>
      </c>
      <c r="H217">
        <v>12203</v>
      </c>
      <c r="I217">
        <v>243056</v>
      </c>
    </row>
    <row r="218" spans="1:9">
      <c r="A218" s="169" t="s">
        <v>35</v>
      </c>
      <c r="B218" s="21">
        <v>2018</v>
      </c>
      <c r="C218" s="169" t="s">
        <v>31</v>
      </c>
      <c r="D218" s="20">
        <v>1930974</v>
      </c>
      <c r="E218" s="20" t="s">
        <v>12</v>
      </c>
      <c r="F218" s="20">
        <v>220423</v>
      </c>
      <c r="G218">
        <v>1930974</v>
      </c>
      <c r="H218">
        <v>13063</v>
      </c>
      <c r="I218">
        <v>220423</v>
      </c>
    </row>
    <row r="219" spans="1:9">
      <c r="A219" s="169" t="s">
        <v>35</v>
      </c>
      <c r="B219" s="21">
        <v>2019</v>
      </c>
      <c r="C219" s="169" t="s">
        <v>31</v>
      </c>
      <c r="D219" s="20">
        <v>1793382</v>
      </c>
      <c r="E219" s="20" t="s">
        <v>12</v>
      </c>
      <c r="F219" s="20">
        <v>239779</v>
      </c>
      <c r="G219">
        <v>1793382</v>
      </c>
      <c r="H219">
        <v>13923</v>
      </c>
      <c r="I219">
        <v>239779</v>
      </c>
    </row>
    <row r="220" spans="1:9">
      <c r="A220" s="169" t="s">
        <v>35</v>
      </c>
      <c r="B220" s="21">
        <v>2020</v>
      </c>
      <c r="C220" s="169" t="s">
        <v>31</v>
      </c>
      <c r="D220" s="20">
        <v>1690945</v>
      </c>
      <c r="E220" s="20" t="s">
        <v>12</v>
      </c>
      <c r="F220" s="20">
        <v>271348</v>
      </c>
      <c r="G220">
        <v>1690945</v>
      </c>
      <c r="H220">
        <v>14783</v>
      </c>
      <c r="I220">
        <v>271348</v>
      </c>
    </row>
    <row r="221" spans="1:9">
      <c r="A221" s="176" t="s">
        <v>35</v>
      </c>
      <c r="B221" s="9">
        <v>2021</v>
      </c>
      <c r="C221" s="177" t="s">
        <v>31</v>
      </c>
      <c r="D221" s="7">
        <v>1747059</v>
      </c>
      <c r="E221" s="7" t="s">
        <v>12</v>
      </c>
      <c r="F221" s="7">
        <v>288859</v>
      </c>
      <c r="G221">
        <v>1747059</v>
      </c>
      <c r="H221">
        <v>15643</v>
      </c>
      <c r="I221">
        <v>288859</v>
      </c>
    </row>
    <row r="222" spans="1:9">
      <c r="A222" s="179" t="s">
        <v>36</v>
      </c>
      <c r="B222" s="53">
        <v>2012</v>
      </c>
      <c r="C222" s="179" t="s">
        <v>31</v>
      </c>
      <c r="D222" s="52">
        <v>818500</v>
      </c>
      <c r="E222" s="52">
        <v>7565</v>
      </c>
      <c r="F222" s="52">
        <v>176378</v>
      </c>
      <c r="G222">
        <v>818500</v>
      </c>
      <c r="H222">
        <v>7565</v>
      </c>
      <c r="I222">
        <v>176378</v>
      </c>
    </row>
    <row r="223" spans="1:9">
      <c r="A223" s="179" t="s">
        <v>36</v>
      </c>
      <c r="B223" s="53">
        <v>2013</v>
      </c>
      <c r="C223" s="179" t="s">
        <v>31</v>
      </c>
      <c r="D223" s="52">
        <v>951300</v>
      </c>
      <c r="E223" s="52">
        <v>8647</v>
      </c>
      <c r="F223" s="52">
        <v>185938</v>
      </c>
      <c r="G223">
        <v>951300</v>
      </c>
      <c r="H223">
        <v>8647</v>
      </c>
      <c r="I223">
        <v>185938</v>
      </c>
    </row>
    <row r="224" spans="1:9">
      <c r="A224" s="179" t="s">
        <v>36</v>
      </c>
      <c r="B224" s="53">
        <v>2014</v>
      </c>
      <c r="C224" s="179" t="s">
        <v>31</v>
      </c>
      <c r="D224" s="52">
        <v>1005700</v>
      </c>
      <c r="E224" s="52">
        <v>9736</v>
      </c>
      <c r="F224" s="52">
        <v>197171</v>
      </c>
      <c r="G224">
        <v>1005700</v>
      </c>
      <c r="H224">
        <v>9736</v>
      </c>
      <c r="I224">
        <v>197171</v>
      </c>
    </row>
    <row r="225" spans="1:9">
      <c r="A225" s="179" t="s">
        <v>36</v>
      </c>
      <c r="B225" s="53">
        <v>2015</v>
      </c>
      <c r="C225" s="179" t="s">
        <v>31</v>
      </c>
      <c r="D225" s="52">
        <v>978700</v>
      </c>
      <c r="E225" s="52">
        <v>8646</v>
      </c>
      <c r="F225" s="52">
        <v>203762</v>
      </c>
      <c r="G225">
        <v>978700</v>
      </c>
      <c r="H225">
        <v>8646</v>
      </c>
      <c r="I225">
        <v>203762</v>
      </c>
    </row>
    <row r="226" spans="1:9">
      <c r="A226" s="179" t="s">
        <v>36</v>
      </c>
      <c r="B226" s="53">
        <v>2016</v>
      </c>
      <c r="C226" s="179" t="s">
        <v>31</v>
      </c>
      <c r="D226" s="52">
        <v>1081600</v>
      </c>
      <c r="E226" s="52">
        <v>9363</v>
      </c>
      <c r="F226" s="52">
        <v>210596</v>
      </c>
      <c r="G226">
        <v>1081600</v>
      </c>
      <c r="H226">
        <v>9363</v>
      </c>
      <c r="I226">
        <v>210596</v>
      </c>
    </row>
    <row r="227" spans="1:9">
      <c r="A227" s="179" t="s">
        <v>36</v>
      </c>
      <c r="B227" s="53">
        <v>2017</v>
      </c>
      <c r="C227" s="179" t="s">
        <v>31</v>
      </c>
      <c r="D227" s="52">
        <v>1246500</v>
      </c>
      <c r="E227" s="52" t="s">
        <v>12</v>
      </c>
      <c r="F227" s="52">
        <v>212756</v>
      </c>
      <c r="G227">
        <v>1246500</v>
      </c>
      <c r="H227">
        <v>10080</v>
      </c>
      <c r="I227">
        <v>212756</v>
      </c>
    </row>
    <row r="228" spans="1:9">
      <c r="A228" s="179" t="s">
        <v>36</v>
      </c>
      <c r="B228" s="53">
        <v>2018</v>
      </c>
      <c r="C228" s="179" t="s">
        <v>31</v>
      </c>
      <c r="D228" s="52">
        <v>1398717</v>
      </c>
      <c r="E228" s="52" t="s">
        <v>12</v>
      </c>
      <c r="F228" s="52">
        <v>208194</v>
      </c>
      <c r="G228">
        <v>1398717</v>
      </c>
      <c r="H228">
        <v>10797</v>
      </c>
      <c r="I228">
        <v>208194</v>
      </c>
    </row>
    <row r="229" spans="1:9">
      <c r="A229" s="179" t="s">
        <v>36</v>
      </c>
      <c r="B229" s="53">
        <v>2019</v>
      </c>
      <c r="C229" s="179" t="s">
        <v>31</v>
      </c>
      <c r="D229" s="52">
        <v>1471413</v>
      </c>
      <c r="E229" s="52" t="s">
        <v>12</v>
      </c>
      <c r="F229" s="52">
        <v>216737</v>
      </c>
      <c r="G229">
        <v>1471413</v>
      </c>
      <c r="H229">
        <v>11514</v>
      </c>
      <c r="I229">
        <v>216737</v>
      </c>
    </row>
    <row r="230" spans="1:9">
      <c r="A230" s="179" t="s">
        <v>36</v>
      </c>
      <c r="B230" s="53">
        <v>2020</v>
      </c>
      <c r="C230" s="179" t="s">
        <v>31</v>
      </c>
      <c r="D230" s="52">
        <v>1545066</v>
      </c>
      <c r="E230" s="52" t="s">
        <v>12</v>
      </c>
      <c r="F230" s="52">
        <v>245087</v>
      </c>
      <c r="G230">
        <v>1545066</v>
      </c>
      <c r="H230">
        <v>12231</v>
      </c>
      <c r="I230">
        <v>245087</v>
      </c>
    </row>
    <row r="231" spans="1:9">
      <c r="A231" s="176" t="s">
        <v>36</v>
      </c>
      <c r="B231" s="9">
        <v>2021</v>
      </c>
      <c r="C231" s="177" t="s">
        <v>31</v>
      </c>
      <c r="D231" s="7">
        <v>1735681</v>
      </c>
      <c r="E231" s="7" t="s">
        <v>12</v>
      </c>
      <c r="F231" s="7">
        <v>264849</v>
      </c>
      <c r="G231">
        <v>1735681</v>
      </c>
      <c r="H231">
        <v>12948</v>
      </c>
      <c r="I231">
        <v>264849</v>
      </c>
    </row>
    <row r="232" spans="1:9">
      <c r="A232" s="180" t="s">
        <v>37</v>
      </c>
      <c r="B232" s="6">
        <v>2012</v>
      </c>
      <c r="C232" s="180" t="s">
        <v>31</v>
      </c>
      <c r="D232" s="5">
        <v>771900</v>
      </c>
      <c r="E232" s="5">
        <v>8313</v>
      </c>
      <c r="F232" s="5">
        <v>151823</v>
      </c>
      <c r="G232">
        <v>771900</v>
      </c>
      <c r="H232">
        <v>8313</v>
      </c>
      <c r="I232">
        <v>151823</v>
      </c>
    </row>
    <row r="233" spans="1:9">
      <c r="A233" s="180" t="s">
        <v>37</v>
      </c>
      <c r="B233" s="6">
        <v>2013</v>
      </c>
      <c r="C233" s="180" t="s">
        <v>31</v>
      </c>
      <c r="D233" s="5">
        <v>905700</v>
      </c>
      <c r="E233" s="5">
        <v>9527</v>
      </c>
      <c r="F233" s="5">
        <v>180610</v>
      </c>
      <c r="G233">
        <v>905700</v>
      </c>
      <c r="H233">
        <v>9527</v>
      </c>
      <c r="I233">
        <v>180610</v>
      </c>
    </row>
    <row r="234" spans="1:9">
      <c r="A234" s="180" t="s">
        <v>37</v>
      </c>
      <c r="B234" s="6">
        <v>2014</v>
      </c>
      <c r="C234" s="180" t="s">
        <v>31</v>
      </c>
      <c r="D234" s="5">
        <v>1046300</v>
      </c>
      <c r="E234" s="5">
        <v>10755</v>
      </c>
      <c r="F234" s="5">
        <v>203700</v>
      </c>
      <c r="G234">
        <v>1046300</v>
      </c>
      <c r="H234">
        <v>10755</v>
      </c>
      <c r="I234">
        <v>203700</v>
      </c>
    </row>
    <row r="235" spans="1:9">
      <c r="A235" s="180" t="s">
        <v>37</v>
      </c>
      <c r="B235" s="6">
        <v>2015</v>
      </c>
      <c r="C235" s="180" t="s">
        <v>31</v>
      </c>
      <c r="D235" s="5">
        <v>1069100</v>
      </c>
      <c r="E235" s="5">
        <v>9590</v>
      </c>
      <c r="F235" s="5">
        <v>204416</v>
      </c>
      <c r="G235">
        <v>1069100</v>
      </c>
      <c r="H235">
        <v>9590</v>
      </c>
      <c r="I235">
        <v>204416</v>
      </c>
    </row>
    <row r="236" spans="1:9">
      <c r="A236" s="180" t="s">
        <v>37</v>
      </c>
      <c r="B236" s="6">
        <v>2016</v>
      </c>
      <c r="C236" s="180" t="s">
        <v>31</v>
      </c>
      <c r="D236" s="5">
        <v>1155100</v>
      </c>
      <c r="E236" s="5">
        <v>10386</v>
      </c>
      <c r="F236" s="5">
        <v>209760</v>
      </c>
      <c r="G236">
        <v>1155100</v>
      </c>
      <c r="H236">
        <v>10386</v>
      </c>
      <c r="I236">
        <v>209760</v>
      </c>
    </row>
    <row r="237" spans="1:9">
      <c r="A237" s="180" t="s">
        <v>37</v>
      </c>
      <c r="B237" s="6">
        <v>2017</v>
      </c>
      <c r="C237" s="180" t="s">
        <v>31</v>
      </c>
      <c r="D237" s="5">
        <v>1289200</v>
      </c>
      <c r="E237" s="5" t="s">
        <v>12</v>
      </c>
      <c r="F237" s="5">
        <v>211393</v>
      </c>
      <c r="G237">
        <v>1289200</v>
      </c>
      <c r="H237">
        <v>11182</v>
      </c>
      <c r="I237">
        <v>211393</v>
      </c>
    </row>
    <row r="238" spans="1:9">
      <c r="A238" s="180" t="s">
        <v>37</v>
      </c>
      <c r="B238" s="6">
        <v>2018</v>
      </c>
      <c r="C238" s="180" t="s">
        <v>31</v>
      </c>
      <c r="D238" s="5">
        <v>1369809</v>
      </c>
      <c r="E238" s="5" t="s">
        <v>12</v>
      </c>
      <c r="F238" s="5">
        <v>223515</v>
      </c>
      <c r="G238">
        <v>1369809</v>
      </c>
      <c r="H238">
        <v>11978</v>
      </c>
      <c r="I238">
        <v>223515</v>
      </c>
    </row>
    <row r="239" spans="1:9">
      <c r="A239" s="180" t="s">
        <v>37</v>
      </c>
      <c r="B239" s="6">
        <v>2019</v>
      </c>
      <c r="C239" s="180" t="s">
        <v>31</v>
      </c>
      <c r="D239" s="5">
        <v>1612147</v>
      </c>
      <c r="E239" s="5" t="s">
        <v>12</v>
      </c>
      <c r="F239" s="5">
        <v>239216</v>
      </c>
      <c r="G239">
        <v>1612147</v>
      </c>
      <c r="H239">
        <v>12774</v>
      </c>
      <c r="I239">
        <v>239216</v>
      </c>
    </row>
    <row r="240" spans="1:9">
      <c r="A240" s="180" t="s">
        <v>37</v>
      </c>
      <c r="B240" s="6">
        <v>2020</v>
      </c>
      <c r="C240" s="180" t="s">
        <v>31</v>
      </c>
      <c r="D240" s="5">
        <v>1770147</v>
      </c>
      <c r="E240" s="5" t="s">
        <v>12</v>
      </c>
      <c r="F240" s="5">
        <v>281418</v>
      </c>
      <c r="G240">
        <v>1770147</v>
      </c>
      <c r="H240">
        <v>13570</v>
      </c>
      <c r="I240">
        <v>281418</v>
      </c>
    </row>
    <row r="241" spans="1:9">
      <c r="A241" s="176" t="s">
        <v>37</v>
      </c>
      <c r="B241" s="9">
        <v>2021</v>
      </c>
      <c r="C241" s="177" t="s">
        <v>31</v>
      </c>
      <c r="D241" s="7">
        <v>1997975</v>
      </c>
      <c r="E241" s="7" t="s">
        <v>12</v>
      </c>
      <c r="F241" s="7">
        <v>316335</v>
      </c>
      <c r="G241">
        <v>1997975</v>
      </c>
      <c r="H241">
        <v>14366</v>
      </c>
      <c r="I241">
        <v>316335</v>
      </c>
    </row>
    <row r="242" spans="1:9">
      <c r="A242" s="183" t="s">
        <v>38</v>
      </c>
      <c r="B242" s="46">
        <v>2012</v>
      </c>
      <c r="C242" s="183" t="s">
        <v>31</v>
      </c>
      <c r="D242" s="45">
        <v>433000</v>
      </c>
      <c r="E242" s="45">
        <v>6740</v>
      </c>
      <c r="F242" s="45">
        <v>162519</v>
      </c>
      <c r="G242">
        <v>433000</v>
      </c>
      <c r="H242">
        <v>6740</v>
      </c>
      <c r="I242">
        <v>162519</v>
      </c>
    </row>
    <row r="243" spans="1:9">
      <c r="A243" s="183" t="s">
        <v>38</v>
      </c>
      <c r="B243" s="46">
        <v>2013</v>
      </c>
      <c r="C243" s="183" t="s">
        <v>31</v>
      </c>
      <c r="D243" s="45">
        <v>498800</v>
      </c>
      <c r="E243" s="45">
        <v>7644</v>
      </c>
      <c r="F243" s="45">
        <v>158051</v>
      </c>
      <c r="G243">
        <v>498800</v>
      </c>
      <c r="H243">
        <v>7644</v>
      </c>
      <c r="I243">
        <v>158051</v>
      </c>
    </row>
    <row r="244" spans="1:9">
      <c r="A244" s="183" t="s">
        <v>38</v>
      </c>
      <c r="B244" s="46">
        <v>2014</v>
      </c>
      <c r="C244" s="183" t="s">
        <v>31</v>
      </c>
      <c r="D244" s="45">
        <v>571600</v>
      </c>
      <c r="E244" s="45">
        <v>8568</v>
      </c>
      <c r="F244" s="45">
        <v>166059</v>
      </c>
      <c r="G244">
        <v>571600</v>
      </c>
      <c r="H244">
        <v>8568</v>
      </c>
      <c r="I244">
        <v>166059</v>
      </c>
    </row>
    <row r="245" spans="1:9">
      <c r="A245" s="183" t="s">
        <v>38</v>
      </c>
      <c r="B245" s="46">
        <v>2015</v>
      </c>
      <c r="C245" s="183" t="s">
        <v>31</v>
      </c>
      <c r="D245" s="45">
        <v>597800</v>
      </c>
      <c r="E245" s="45">
        <v>7581</v>
      </c>
      <c r="F245" s="45">
        <v>171335</v>
      </c>
      <c r="G245">
        <v>597800</v>
      </c>
      <c r="H245">
        <v>7581</v>
      </c>
      <c r="I245">
        <v>171335</v>
      </c>
    </row>
    <row r="246" spans="1:9">
      <c r="A246" s="183" t="s">
        <v>38</v>
      </c>
      <c r="B246" s="46">
        <v>2016</v>
      </c>
      <c r="C246" s="183" t="s">
        <v>31</v>
      </c>
      <c r="D246" s="45">
        <v>675500</v>
      </c>
      <c r="E246" s="45">
        <v>8226</v>
      </c>
      <c r="F246" s="45">
        <v>178828</v>
      </c>
      <c r="G246">
        <v>675500</v>
      </c>
      <c r="H246">
        <v>8226</v>
      </c>
      <c r="I246">
        <v>178828</v>
      </c>
    </row>
    <row r="247" spans="1:9">
      <c r="A247" s="183" t="s">
        <v>38</v>
      </c>
      <c r="B247" s="46">
        <v>2017</v>
      </c>
      <c r="C247" s="183" t="s">
        <v>31</v>
      </c>
      <c r="D247" s="45">
        <v>848200</v>
      </c>
      <c r="E247" s="45" t="s">
        <v>12</v>
      </c>
      <c r="F247" s="45">
        <v>186579</v>
      </c>
      <c r="G247">
        <v>848200</v>
      </c>
      <c r="H247">
        <v>8871</v>
      </c>
      <c r="I247">
        <v>186579</v>
      </c>
    </row>
    <row r="248" spans="1:9">
      <c r="A248" s="183" t="s">
        <v>38</v>
      </c>
      <c r="B248" s="46">
        <v>2018</v>
      </c>
      <c r="C248" s="183" t="s">
        <v>31</v>
      </c>
      <c r="D248" s="45">
        <v>974213</v>
      </c>
      <c r="E248" s="45" t="s">
        <v>12</v>
      </c>
      <c r="F248" s="45">
        <v>171201</v>
      </c>
      <c r="G248">
        <v>974213</v>
      </c>
      <c r="H248">
        <v>9516</v>
      </c>
      <c r="I248">
        <v>171201</v>
      </c>
    </row>
    <row r="249" spans="1:9">
      <c r="A249" s="183" t="s">
        <v>38</v>
      </c>
      <c r="B249" s="46">
        <v>2019</v>
      </c>
      <c r="C249" s="183" t="s">
        <v>31</v>
      </c>
      <c r="D249" s="45">
        <v>915529</v>
      </c>
      <c r="E249" s="45" t="s">
        <v>12</v>
      </c>
      <c r="F249" s="45">
        <v>186364</v>
      </c>
      <c r="G249">
        <v>915529</v>
      </c>
      <c r="H249">
        <v>10161</v>
      </c>
      <c r="I249">
        <v>186364</v>
      </c>
    </row>
    <row r="250" spans="1:9">
      <c r="A250" s="183" t="s">
        <v>38</v>
      </c>
      <c r="B250" s="46">
        <v>2020</v>
      </c>
      <c r="C250" s="183" t="s">
        <v>31</v>
      </c>
      <c r="D250" s="45">
        <v>986618</v>
      </c>
      <c r="E250" s="45" t="s">
        <v>12</v>
      </c>
      <c r="F250" s="45">
        <v>216450</v>
      </c>
      <c r="G250">
        <v>986618</v>
      </c>
      <c r="H250">
        <v>10806</v>
      </c>
      <c r="I250">
        <v>216450</v>
      </c>
    </row>
    <row r="251" spans="1:9">
      <c r="A251" s="176" t="s">
        <v>38</v>
      </c>
      <c r="B251" s="9">
        <v>2021</v>
      </c>
      <c r="C251" s="177" t="s">
        <v>31</v>
      </c>
      <c r="D251" s="7">
        <v>1088482</v>
      </c>
      <c r="E251" s="7" t="s">
        <v>12</v>
      </c>
      <c r="F251" s="7">
        <v>234176</v>
      </c>
      <c r="G251">
        <v>1088482</v>
      </c>
      <c r="H251">
        <v>11451</v>
      </c>
      <c r="I251">
        <v>234176</v>
      </c>
    </row>
    <row r="252" spans="1:9">
      <c r="A252" s="186" t="s">
        <v>39</v>
      </c>
      <c r="B252" s="44">
        <v>2012</v>
      </c>
      <c r="C252" s="186" t="s">
        <v>31</v>
      </c>
      <c r="D252" s="43">
        <v>259400</v>
      </c>
      <c r="E252" s="43">
        <v>7007</v>
      </c>
      <c r="F252" s="43">
        <v>88356</v>
      </c>
      <c r="G252">
        <v>259400</v>
      </c>
      <c r="H252">
        <v>7007</v>
      </c>
      <c r="I252">
        <v>88356</v>
      </c>
    </row>
    <row r="253" spans="1:9">
      <c r="A253" s="186" t="s">
        <v>39</v>
      </c>
      <c r="B253" s="44">
        <v>2013</v>
      </c>
      <c r="C253" s="186" t="s">
        <v>31</v>
      </c>
      <c r="D253" s="43">
        <v>310100</v>
      </c>
      <c r="E253" s="43">
        <v>7938</v>
      </c>
      <c r="F253" s="43">
        <v>95202</v>
      </c>
      <c r="G253">
        <v>310100</v>
      </c>
      <c r="H253">
        <v>7938</v>
      </c>
      <c r="I253">
        <v>95202</v>
      </c>
    </row>
    <row r="254" spans="1:9">
      <c r="A254" s="186" t="s">
        <v>39</v>
      </c>
      <c r="B254" s="44">
        <v>2014</v>
      </c>
      <c r="C254" s="186" t="s">
        <v>31</v>
      </c>
      <c r="D254" s="43">
        <v>350600</v>
      </c>
      <c r="E254" s="43">
        <v>8955</v>
      </c>
      <c r="F254" s="43">
        <v>91816</v>
      </c>
      <c r="G254">
        <v>350600</v>
      </c>
      <c r="H254">
        <v>8955</v>
      </c>
      <c r="I254">
        <v>91816</v>
      </c>
    </row>
    <row r="255" spans="1:9">
      <c r="A255" s="186" t="s">
        <v>39</v>
      </c>
      <c r="B255" s="44">
        <v>2015</v>
      </c>
      <c r="C255" s="186" t="s">
        <v>31</v>
      </c>
      <c r="D255" s="43">
        <v>411100</v>
      </c>
      <c r="E255" s="43">
        <v>7915</v>
      </c>
      <c r="F255" s="43">
        <v>95697</v>
      </c>
      <c r="G255">
        <v>411100</v>
      </c>
      <c r="H255">
        <v>7915</v>
      </c>
      <c r="I255">
        <v>95697</v>
      </c>
    </row>
    <row r="256" spans="1:9">
      <c r="A256" s="186" t="s">
        <v>39</v>
      </c>
      <c r="B256" s="44">
        <v>2016</v>
      </c>
      <c r="C256" s="186" t="s">
        <v>31</v>
      </c>
      <c r="D256" s="43">
        <v>486600</v>
      </c>
      <c r="E256" s="43">
        <v>8572</v>
      </c>
      <c r="F256" s="43">
        <v>103354</v>
      </c>
      <c r="G256">
        <v>486600</v>
      </c>
      <c r="H256">
        <v>8572</v>
      </c>
      <c r="I256">
        <v>103354</v>
      </c>
    </row>
    <row r="257" spans="1:9">
      <c r="A257" s="186" t="s">
        <v>39</v>
      </c>
      <c r="B257" s="44">
        <v>2017</v>
      </c>
      <c r="C257" s="186" t="s">
        <v>31</v>
      </c>
      <c r="D257" s="43">
        <v>543400</v>
      </c>
      <c r="E257" s="43" t="s">
        <v>12</v>
      </c>
      <c r="F257" s="43">
        <v>104669</v>
      </c>
      <c r="G257">
        <v>543400</v>
      </c>
      <c r="H257">
        <v>9229</v>
      </c>
      <c r="I257">
        <v>104669</v>
      </c>
    </row>
    <row r="258" spans="1:9">
      <c r="A258" s="186" t="s">
        <v>39</v>
      </c>
      <c r="B258" s="44">
        <v>2018</v>
      </c>
      <c r="C258" s="186" t="s">
        <v>31</v>
      </c>
      <c r="D258" s="43">
        <v>597588</v>
      </c>
      <c r="E258" s="43" t="s">
        <v>12</v>
      </c>
      <c r="F258" s="43">
        <v>91812</v>
      </c>
      <c r="G258">
        <v>597588</v>
      </c>
      <c r="H258">
        <v>9886</v>
      </c>
      <c r="I258">
        <v>91812</v>
      </c>
    </row>
    <row r="259" spans="1:9">
      <c r="A259" s="186" t="s">
        <v>39</v>
      </c>
      <c r="B259" s="44">
        <v>2019</v>
      </c>
      <c r="C259" s="186" t="s">
        <v>31</v>
      </c>
      <c r="D259" s="43">
        <v>676914</v>
      </c>
      <c r="E259" s="43" t="s">
        <v>12</v>
      </c>
      <c r="F259" s="43">
        <v>103453</v>
      </c>
      <c r="G259">
        <v>676914</v>
      </c>
      <c r="H259">
        <v>10543</v>
      </c>
      <c r="I259">
        <v>103453</v>
      </c>
    </row>
    <row r="260" spans="1:9">
      <c r="A260" s="186" t="s">
        <v>39</v>
      </c>
      <c r="B260" s="44">
        <v>2020</v>
      </c>
      <c r="C260" s="186" t="s">
        <v>31</v>
      </c>
      <c r="D260" s="43">
        <v>738229</v>
      </c>
      <c r="E260" s="43" t="s">
        <v>12</v>
      </c>
      <c r="F260" s="43">
        <v>119976</v>
      </c>
      <c r="G260">
        <v>738229</v>
      </c>
      <c r="H260">
        <v>11200</v>
      </c>
      <c r="I260">
        <v>119976</v>
      </c>
    </row>
    <row r="261" spans="1:9">
      <c r="A261" s="176" t="s">
        <v>39</v>
      </c>
      <c r="B261" s="9">
        <v>2021</v>
      </c>
      <c r="C261" s="177" t="s">
        <v>31</v>
      </c>
      <c r="D261" s="7">
        <v>820052</v>
      </c>
      <c r="E261" s="7" t="s">
        <v>12</v>
      </c>
      <c r="F261" s="7">
        <v>121233</v>
      </c>
      <c r="G261">
        <v>820052</v>
      </c>
      <c r="H261">
        <v>11857</v>
      </c>
      <c r="I261">
        <v>121233</v>
      </c>
    </row>
    <row r="262" spans="1:9">
      <c r="A262" s="187" t="s">
        <v>40</v>
      </c>
      <c r="B262" s="19">
        <v>2012</v>
      </c>
      <c r="C262" s="187" t="s">
        <v>31</v>
      </c>
      <c r="D262" s="18">
        <v>411500</v>
      </c>
      <c r="E262" s="18">
        <v>6696</v>
      </c>
      <c r="F262" s="18">
        <v>62375</v>
      </c>
      <c r="G262">
        <v>411500</v>
      </c>
      <c r="H262">
        <v>6696</v>
      </c>
      <c r="I262">
        <v>62375</v>
      </c>
    </row>
    <row r="263" spans="1:9">
      <c r="A263" s="187" t="s">
        <v>40</v>
      </c>
      <c r="B263" s="19">
        <v>2013</v>
      </c>
      <c r="C263" s="187" t="s">
        <v>31</v>
      </c>
      <c r="D263" s="18">
        <v>505900</v>
      </c>
      <c r="E263" s="18">
        <v>7580</v>
      </c>
      <c r="F263" s="18">
        <v>63069</v>
      </c>
      <c r="G263">
        <v>505900</v>
      </c>
      <c r="H263">
        <v>7580</v>
      </c>
      <c r="I263">
        <v>63069</v>
      </c>
    </row>
    <row r="264" spans="1:9">
      <c r="A264" s="187" t="s">
        <v>40</v>
      </c>
      <c r="B264" s="19">
        <v>2014</v>
      </c>
      <c r="C264" s="187" t="s">
        <v>31</v>
      </c>
      <c r="D264" s="18">
        <v>557500</v>
      </c>
      <c r="E264" s="18">
        <v>8512</v>
      </c>
      <c r="F264" s="18">
        <v>65891</v>
      </c>
      <c r="G264">
        <v>557500</v>
      </c>
      <c r="H264">
        <v>8512</v>
      </c>
      <c r="I264">
        <v>65891</v>
      </c>
    </row>
    <row r="265" spans="1:9">
      <c r="A265" s="187" t="s">
        <v>40</v>
      </c>
      <c r="B265" s="19">
        <v>2015</v>
      </c>
      <c r="C265" s="187" t="s">
        <v>31</v>
      </c>
      <c r="D265" s="18">
        <v>644800</v>
      </c>
      <c r="E265" s="18">
        <v>7518</v>
      </c>
      <c r="F265" s="18">
        <v>67079</v>
      </c>
      <c r="G265">
        <v>644800</v>
      </c>
      <c r="H265">
        <v>7518</v>
      </c>
      <c r="I265">
        <v>67079</v>
      </c>
    </row>
    <row r="266" spans="1:9">
      <c r="A266" s="187" t="s">
        <v>40</v>
      </c>
      <c r="B266" s="19">
        <v>2016</v>
      </c>
      <c r="C266" s="187" t="s">
        <v>31</v>
      </c>
      <c r="D266" s="18">
        <v>711100</v>
      </c>
      <c r="E266" s="18">
        <v>8157</v>
      </c>
      <c r="F266" s="18">
        <v>71254</v>
      </c>
      <c r="G266">
        <v>711100</v>
      </c>
      <c r="H266">
        <v>8157</v>
      </c>
      <c r="I266">
        <v>71254</v>
      </c>
    </row>
    <row r="267" spans="1:9">
      <c r="A267" s="187" t="s">
        <v>40</v>
      </c>
      <c r="B267" s="19">
        <v>2017</v>
      </c>
      <c r="C267" s="187" t="s">
        <v>31</v>
      </c>
      <c r="D267" s="18">
        <v>1065400</v>
      </c>
      <c r="E267" s="18" t="s">
        <v>12</v>
      </c>
      <c r="F267" s="18">
        <v>72960</v>
      </c>
      <c r="G267">
        <v>1065400</v>
      </c>
      <c r="H267">
        <v>8796</v>
      </c>
      <c r="I267">
        <v>72960</v>
      </c>
    </row>
    <row r="268" spans="1:9">
      <c r="A268" s="187" t="s">
        <v>40</v>
      </c>
      <c r="B268" s="19">
        <v>2018</v>
      </c>
      <c r="C268" s="187" t="s">
        <v>31</v>
      </c>
      <c r="D268" s="18">
        <v>1097200</v>
      </c>
      <c r="E268" s="18" t="s">
        <v>12</v>
      </c>
      <c r="F268" s="18">
        <v>59800</v>
      </c>
      <c r="G268">
        <v>1097200</v>
      </c>
      <c r="H268">
        <v>9435</v>
      </c>
      <c r="I268">
        <v>59800</v>
      </c>
    </row>
    <row r="269" spans="1:9">
      <c r="A269" s="187" t="s">
        <v>40</v>
      </c>
      <c r="B269" s="19">
        <v>2019</v>
      </c>
      <c r="C269" s="187" t="s">
        <v>31</v>
      </c>
      <c r="D269" s="18">
        <v>1406100</v>
      </c>
      <c r="E269" s="18" t="s">
        <v>12</v>
      </c>
      <c r="F269" s="18">
        <v>67800</v>
      </c>
      <c r="G269">
        <v>1406100</v>
      </c>
      <c r="H269">
        <v>10074</v>
      </c>
      <c r="I269">
        <v>67800</v>
      </c>
    </row>
    <row r="270" spans="1:9">
      <c r="A270" s="187" t="s">
        <v>40</v>
      </c>
      <c r="B270" s="19">
        <v>2020</v>
      </c>
      <c r="C270" s="187" t="s">
        <v>31</v>
      </c>
      <c r="D270" s="18">
        <v>1282600</v>
      </c>
      <c r="E270" s="18" t="s">
        <v>12</v>
      </c>
      <c r="F270" s="18">
        <v>77400</v>
      </c>
      <c r="G270">
        <v>1282600</v>
      </c>
      <c r="H270">
        <v>10713</v>
      </c>
      <c r="I270">
        <v>77400</v>
      </c>
    </row>
    <row r="271" spans="1:9">
      <c r="A271" s="176" t="s">
        <v>40</v>
      </c>
      <c r="B271" s="9">
        <v>2021</v>
      </c>
      <c r="C271" s="177" t="s">
        <v>31</v>
      </c>
      <c r="D271" s="7">
        <v>1790000</v>
      </c>
      <c r="E271" s="7" t="s">
        <v>12</v>
      </c>
      <c r="F271" s="7">
        <v>85300</v>
      </c>
      <c r="G271">
        <v>1790000</v>
      </c>
      <c r="H271">
        <v>11352</v>
      </c>
      <c r="I271">
        <v>85300</v>
      </c>
    </row>
    <row r="272" spans="1:9">
      <c r="A272" s="188" t="s">
        <v>41</v>
      </c>
      <c r="B272" s="154">
        <v>2012</v>
      </c>
      <c r="C272" s="188" t="s">
        <v>31</v>
      </c>
      <c r="D272" s="153">
        <v>1108000</v>
      </c>
      <c r="E272" s="153">
        <v>9061</v>
      </c>
      <c r="F272" s="153">
        <v>56348</v>
      </c>
      <c r="G272">
        <v>1108000</v>
      </c>
      <c r="H272">
        <v>9061</v>
      </c>
      <c r="I272">
        <v>56348</v>
      </c>
    </row>
    <row r="273" spans="1:9">
      <c r="A273" s="188" t="s">
        <v>41</v>
      </c>
      <c r="B273" s="154">
        <v>2013</v>
      </c>
      <c r="C273" s="188" t="s">
        <v>31</v>
      </c>
      <c r="D273" s="153">
        <v>1302100</v>
      </c>
      <c r="E273" s="153">
        <v>10402</v>
      </c>
      <c r="F273" s="153">
        <v>60073</v>
      </c>
      <c r="G273">
        <v>1302100</v>
      </c>
      <c r="H273">
        <v>10402</v>
      </c>
      <c r="I273">
        <v>60073</v>
      </c>
    </row>
    <row r="274" spans="1:9">
      <c r="A274" s="188" t="s">
        <v>41</v>
      </c>
      <c r="B274" s="154">
        <v>2014</v>
      </c>
      <c r="C274" s="188" t="s">
        <v>31</v>
      </c>
      <c r="D274" s="153">
        <v>1456100</v>
      </c>
      <c r="E274" s="153">
        <v>11765</v>
      </c>
      <c r="F274" s="153">
        <v>63719</v>
      </c>
      <c r="G274">
        <v>1456100</v>
      </c>
      <c r="H274">
        <v>11765</v>
      </c>
      <c r="I274">
        <v>63719</v>
      </c>
    </row>
    <row r="275" spans="1:9">
      <c r="A275" s="188" t="s">
        <v>41</v>
      </c>
      <c r="B275" s="154">
        <v>2015</v>
      </c>
      <c r="C275" s="188" t="s">
        <v>31</v>
      </c>
      <c r="D275" s="153">
        <v>1484500</v>
      </c>
      <c r="E275" s="153">
        <v>10236</v>
      </c>
      <c r="F275" s="153">
        <v>66515</v>
      </c>
      <c r="G275">
        <v>1484500</v>
      </c>
      <c r="H275">
        <v>10236</v>
      </c>
      <c r="I275">
        <v>66515</v>
      </c>
    </row>
    <row r="276" spans="1:9">
      <c r="A276" s="188" t="s">
        <v>41</v>
      </c>
      <c r="B276" s="154">
        <v>2016</v>
      </c>
      <c r="C276" s="188" t="s">
        <v>31</v>
      </c>
      <c r="D276" s="153">
        <v>1707400</v>
      </c>
      <c r="E276" s="153">
        <v>11055</v>
      </c>
      <c r="F276" s="153">
        <v>68760</v>
      </c>
      <c r="G276">
        <v>1707400</v>
      </c>
      <c r="H276">
        <v>11055</v>
      </c>
      <c r="I276">
        <v>68760</v>
      </c>
    </row>
    <row r="277" spans="1:9">
      <c r="A277" s="188" t="s">
        <v>41</v>
      </c>
      <c r="B277" s="154">
        <v>2017</v>
      </c>
      <c r="C277" s="188" t="s">
        <v>31</v>
      </c>
      <c r="D277" s="153">
        <v>1801000</v>
      </c>
      <c r="E277" s="153" t="s">
        <v>12</v>
      </c>
      <c r="F277" s="153">
        <v>73993</v>
      </c>
      <c r="G277">
        <v>1801000</v>
      </c>
      <c r="H277">
        <v>11874</v>
      </c>
      <c r="I277">
        <v>73993</v>
      </c>
    </row>
    <row r="278" spans="1:9">
      <c r="A278" s="188" t="s">
        <v>41</v>
      </c>
      <c r="B278" s="154">
        <v>2018</v>
      </c>
      <c r="C278" s="188" t="s">
        <v>31</v>
      </c>
      <c r="D278" s="153">
        <v>1337800</v>
      </c>
      <c r="E278" s="153" t="s">
        <v>12</v>
      </c>
      <c r="F278" s="153">
        <v>70900</v>
      </c>
      <c r="G278">
        <v>1337800</v>
      </c>
      <c r="H278">
        <v>12693</v>
      </c>
      <c r="I278">
        <v>70900</v>
      </c>
    </row>
    <row r="279" spans="1:9">
      <c r="A279" s="188" t="s">
        <v>41</v>
      </c>
      <c r="B279" s="154">
        <v>2019</v>
      </c>
      <c r="C279" s="188" t="s">
        <v>31</v>
      </c>
      <c r="D279" s="153">
        <v>776599</v>
      </c>
      <c r="E279" s="153" t="s">
        <v>12</v>
      </c>
      <c r="F279" s="153">
        <v>84346</v>
      </c>
      <c r="G279">
        <v>776599</v>
      </c>
      <c r="H279">
        <v>13512</v>
      </c>
      <c r="I279">
        <v>84346</v>
      </c>
    </row>
    <row r="280" spans="1:9">
      <c r="A280" s="188" t="s">
        <v>41</v>
      </c>
      <c r="B280" s="154">
        <v>2020</v>
      </c>
      <c r="C280" s="188" t="s">
        <v>31</v>
      </c>
      <c r="D280" s="153">
        <v>798475</v>
      </c>
      <c r="E280" s="153" t="s">
        <v>12</v>
      </c>
      <c r="F280" s="153">
        <v>95042</v>
      </c>
      <c r="G280">
        <v>798475</v>
      </c>
      <c r="H280">
        <v>14331</v>
      </c>
      <c r="I280">
        <v>95042</v>
      </c>
    </row>
    <row r="281" spans="1:9">
      <c r="A281" s="176" t="s">
        <v>41</v>
      </c>
      <c r="B281" s="9">
        <v>2021</v>
      </c>
      <c r="C281" s="177" t="s">
        <v>31</v>
      </c>
      <c r="D281" s="7">
        <v>914957</v>
      </c>
      <c r="E281" s="7" t="s">
        <v>12</v>
      </c>
      <c r="F281" s="7">
        <v>98283</v>
      </c>
      <c r="G281">
        <v>914957</v>
      </c>
      <c r="H281">
        <v>15150</v>
      </c>
      <c r="I281">
        <v>98283</v>
      </c>
    </row>
    <row r="282" spans="1:9">
      <c r="A282" s="169" t="s">
        <v>42</v>
      </c>
      <c r="B282" s="21">
        <v>2012</v>
      </c>
      <c r="C282" s="169" t="s">
        <v>31</v>
      </c>
      <c r="D282" s="20">
        <v>137900</v>
      </c>
      <c r="E282" s="20">
        <v>6610</v>
      </c>
      <c r="F282" s="20">
        <v>46102</v>
      </c>
      <c r="G282">
        <v>137900</v>
      </c>
      <c r="H282">
        <v>6610</v>
      </c>
      <c r="I282">
        <v>46102</v>
      </c>
    </row>
    <row r="283" spans="1:9">
      <c r="A283" s="169" t="s">
        <v>42</v>
      </c>
      <c r="B283" s="21">
        <v>2013</v>
      </c>
      <c r="C283" s="169" t="s">
        <v>31</v>
      </c>
      <c r="D283" s="20">
        <v>158300</v>
      </c>
      <c r="E283" s="20">
        <v>7476</v>
      </c>
      <c r="F283" s="20">
        <v>51661</v>
      </c>
      <c r="G283">
        <v>158300</v>
      </c>
      <c r="H283">
        <v>7476</v>
      </c>
      <c r="I283">
        <v>51661</v>
      </c>
    </row>
    <row r="284" spans="1:9">
      <c r="A284" s="169" t="s">
        <v>42</v>
      </c>
      <c r="B284" s="21">
        <v>2014</v>
      </c>
      <c r="C284" s="169" t="s">
        <v>31</v>
      </c>
      <c r="D284" s="20">
        <v>171100</v>
      </c>
      <c r="E284" s="20">
        <v>8463</v>
      </c>
      <c r="F284" s="20">
        <v>52932</v>
      </c>
      <c r="G284">
        <v>171100</v>
      </c>
      <c r="H284">
        <v>8463</v>
      </c>
      <c r="I284">
        <v>52932</v>
      </c>
    </row>
    <row r="285" spans="1:9">
      <c r="A285" s="169" t="s">
        <v>42</v>
      </c>
      <c r="B285" s="21">
        <v>2015</v>
      </c>
      <c r="C285" s="169" t="s">
        <v>31</v>
      </c>
      <c r="D285" s="20">
        <v>196000</v>
      </c>
      <c r="E285" s="20">
        <v>7540</v>
      </c>
      <c r="F285" s="20">
        <v>57560</v>
      </c>
      <c r="G285">
        <v>196000</v>
      </c>
      <c r="H285">
        <v>7540</v>
      </c>
      <c r="I285">
        <v>57560</v>
      </c>
    </row>
    <row r="286" spans="1:9">
      <c r="A286" s="169" t="s">
        <v>42</v>
      </c>
      <c r="B286" s="21">
        <v>2016</v>
      </c>
      <c r="C286" s="169" t="s">
        <v>31</v>
      </c>
      <c r="D286" s="20">
        <v>209100</v>
      </c>
      <c r="E286" s="20">
        <v>8181</v>
      </c>
      <c r="F286" s="20">
        <v>58526</v>
      </c>
      <c r="G286">
        <v>209100</v>
      </c>
      <c r="H286">
        <v>8181</v>
      </c>
      <c r="I286">
        <v>58526</v>
      </c>
    </row>
    <row r="287" spans="1:9">
      <c r="A287" s="169" t="s">
        <v>42</v>
      </c>
      <c r="B287" s="21">
        <v>2017</v>
      </c>
      <c r="C287" s="169" t="s">
        <v>31</v>
      </c>
      <c r="D287" s="20">
        <v>224500</v>
      </c>
      <c r="E287" s="20" t="s">
        <v>12</v>
      </c>
      <c r="F287" s="20">
        <v>64065</v>
      </c>
      <c r="G287">
        <v>224500</v>
      </c>
      <c r="H287">
        <v>8822</v>
      </c>
      <c r="I287">
        <v>64065</v>
      </c>
    </row>
    <row r="288" spans="1:9">
      <c r="A288" s="169" t="s">
        <v>42</v>
      </c>
      <c r="B288" s="21">
        <v>2018</v>
      </c>
      <c r="C288" s="169" t="s">
        <v>31</v>
      </c>
      <c r="D288" s="20">
        <v>276957</v>
      </c>
      <c r="E288" s="20" t="s">
        <v>12</v>
      </c>
      <c r="F288" s="20">
        <v>66393</v>
      </c>
      <c r="G288">
        <v>276957</v>
      </c>
      <c r="H288">
        <v>9463</v>
      </c>
      <c r="I288">
        <v>66393</v>
      </c>
    </row>
    <row r="289" spans="1:9">
      <c r="A289" s="169" t="s">
        <v>42</v>
      </c>
      <c r="B289" s="21">
        <v>2019</v>
      </c>
      <c r="C289" s="169" t="s">
        <v>31</v>
      </c>
      <c r="D289" s="20">
        <v>302589</v>
      </c>
      <c r="E289" s="20" t="s">
        <v>12</v>
      </c>
      <c r="F289" s="20">
        <v>69074</v>
      </c>
      <c r="G289">
        <v>302589</v>
      </c>
      <c r="H289">
        <v>10104</v>
      </c>
      <c r="I289">
        <v>69074</v>
      </c>
    </row>
    <row r="290" spans="1:9">
      <c r="A290" s="169" t="s">
        <v>42</v>
      </c>
      <c r="B290" s="21">
        <v>2020</v>
      </c>
      <c r="C290" s="169" t="s">
        <v>31</v>
      </c>
      <c r="D290" s="20">
        <v>374673</v>
      </c>
      <c r="E290" s="20" t="s">
        <v>12</v>
      </c>
      <c r="F290" s="20">
        <v>87834</v>
      </c>
      <c r="G290">
        <v>374673</v>
      </c>
      <c r="H290">
        <v>10745</v>
      </c>
      <c r="I290">
        <v>87834</v>
      </c>
    </row>
    <row r="291" spans="1:9">
      <c r="A291" s="176" t="s">
        <v>42</v>
      </c>
      <c r="B291" s="9">
        <v>2021</v>
      </c>
      <c r="C291" s="177" t="s">
        <v>31</v>
      </c>
      <c r="D291" s="7">
        <v>455471</v>
      </c>
      <c r="E291" s="7" t="s">
        <v>12</v>
      </c>
      <c r="F291" s="7">
        <v>87140</v>
      </c>
      <c r="G291">
        <v>455471</v>
      </c>
      <c r="H291">
        <v>11386</v>
      </c>
      <c r="I291">
        <v>87140</v>
      </c>
    </row>
    <row r="292" spans="1:9">
      <c r="A292" s="181" t="s">
        <v>43</v>
      </c>
      <c r="B292" s="53">
        <v>2012</v>
      </c>
      <c r="C292" s="182" t="s">
        <v>44</v>
      </c>
      <c r="D292" s="7">
        <v>3300400</v>
      </c>
      <c r="E292" s="7">
        <v>9355</v>
      </c>
      <c r="F292" s="7" t="s">
        <v>12</v>
      </c>
      <c r="G292">
        <v>3300400</v>
      </c>
      <c r="H292">
        <v>9355</v>
      </c>
    </row>
    <row r="293" spans="1:9">
      <c r="A293" s="181" t="s">
        <v>43</v>
      </c>
      <c r="B293" s="53">
        <v>2013</v>
      </c>
      <c r="C293" s="182" t="s">
        <v>44</v>
      </c>
      <c r="D293" s="7">
        <v>3752900</v>
      </c>
      <c r="E293" s="7">
        <v>10787</v>
      </c>
      <c r="F293" s="7" t="s">
        <v>12</v>
      </c>
      <c r="G293">
        <v>3752900</v>
      </c>
      <c r="H293">
        <v>10787</v>
      </c>
    </row>
    <row r="294" spans="1:9">
      <c r="A294" s="181" t="s">
        <v>43</v>
      </c>
      <c r="B294" s="53">
        <v>2014</v>
      </c>
      <c r="C294" s="182" t="s">
        <v>44</v>
      </c>
      <c r="D294" s="7">
        <v>4250100</v>
      </c>
      <c r="E294" s="7">
        <v>12211</v>
      </c>
      <c r="F294" s="7" t="s">
        <v>12</v>
      </c>
      <c r="G294">
        <v>4250100</v>
      </c>
      <c r="H294">
        <v>12211</v>
      </c>
    </row>
    <row r="295" spans="1:9">
      <c r="A295" s="181" t="s">
        <v>43</v>
      </c>
      <c r="B295" s="53">
        <v>2015</v>
      </c>
      <c r="C295" s="182" t="s">
        <v>44</v>
      </c>
      <c r="D295" s="7">
        <v>4665400</v>
      </c>
      <c r="E295" s="7">
        <v>11398</v>
      </c>
      <c r="F295" s="7" t="s">
        <v>12</v>
      </c>
      <c r="G295">
        <v>4665400</v>
      </c>
      <c r="H295">
        <v>11398</v>
      </c>
    </row>
    <row r="296" spans="1:9">
      <c r="A296" s="181" t="s">
        <v>43</v>
      </c>
      <c r="B296" s="53">
        <v>2016</v>
      </c>
      <c r="C296" s="182" t="s">
        <v>44</v>
      </c>
      <c r="D296" s="7">
        <v>5196000</v>
      </c>
      <c r="E296" s="7">
        <v>12321</v>
      </c>
      <c r="F296" s="7" t="s">
        <v>12</v>
      </c>
      <c r="G296">
        <v>5196000</v>
      </c>
      <c r="H296">
        <v>12321</v>
      </c>
    </row>
    <row r="297" spans="1:9">
      <c r="A297" s="181" t="s">
        <v>43</v>
      </c>
      <c r="B297" s="53">
        <v>2017</v>
      </c>
      <c r="C297" s="182" t="s">
        <v>44</v>
      </c>
      <c r="D297" s="7">
        <v>4010000</v>
      </c>
      <c r="E297" s="7" t="s">
        <v>12</v>
      </c>
      <c r="F297" s="7" t="s">
        <v>12</v>
      </c>
      <c r="G297">
        <v>4010000</v>
      </c>
      <c r="H297">
        <v>13244</v>
      </c>
    </row>
    <row r="298" spans="1:9">
      <c r="A298" s="181" t="s">
        <v>43</v>
      </c>
      <c r="B298" s="53">
        <v>2018</v>
      </c>
      <c r="C298" s="182" t="s">
        <v>44</v>
      </c>
      <c r="D298" s="7">
        <v>3828200</v>
      </c>
      <c r="E298" s="7" t="s">
        <v>12</v>
      </c>
      <c r="F298" s="7" t="s">
        <v>12</v>
      </c>
      <c r="G298">
        <v>3828200</v>
      </c>
      <c r="H298">
        <v>14167</v>
      </c>
    </row>
    <row r="299" spans="1:9">
      <c r="A299" s="181" t="s">
        <v>43</v>
      </c>
      <c r="B299" s="53">
        <v>2019</v>
      </c>
      <c r="C299" s="182" t="s">
        <v>44</v>
      </c>
      <c r="D299" s="7">
        <v>3438500</v>
      </c>
      <c r="E299" s="7" t="s">
        <v>12</v>
      </c>
      <c r="F299" s="7" t="s">
        <v>12</v>
      </c>
      <c r="G299">
        <v>3438500</v>
      </c>
      <c r="H299">
        <v>15090</v>
      </c>
    </row>
    <row r="300" spans="1:9">
      <c r="A300" s="181" t="s">
        <v>43</v>
      </c>
      <c r="B300" s="53">
        <v>2020</v>
      </c>
      <c r="C300" s="182" t="s">
        <v>44</v>
      </c>
      <c r="D300" s="7">
        <v>3619400</v>
      </c>
      <c r="E300" s="7" t="s">
        <v>12</v>
      </c>
      <c r="F300" s="7" t="s">
        <v>12</v>
      </c>
      <c r="G300">
        <v>3619400</v>
      </c>
      <c r="H300">
        <v>16013</v>
      </c>
    </row>
    <row r="301" spans="1:9">
      <c r="A301" s="181" t="s">
        <v>43</v>
      </c>
      <c r="B301" s="53">
        <v>2021</v>
      </c>
      <c r="C301" s="182" t="s">
        <v>44</v>
      </c>
      <c r="D301" s="7" t="s">
        <v>12</v>
      </c>
      <c r="E301" s="7" t="s">
        <v>12</v>
      </c>
      <c r="F301" s="7" t="s">
        <v>12</v>
      </c>
      <c r="G301">
        <v>3800300</v>
      </c>
      <c r="H301">
        <v>16936</v>
      </c>
    </row>
    <row r="302" spans="1:9">
      <c r="A302" s="176" t="s">
        <v>45</v>
      </c>
      <c r="B302" s="46">
        <v>2012</v>
      </c>
      <c r="C302" s="182" t="s">
        <v>44</v>
      </c>
      <c r="D302" s="7">
        <v>2664400</v>
      </c>
      <c r="E302" s="7">
        <v>9218</v>
      </c>
      <c r="F302" s="7" t="s">
        <v>12</v>
      </c>
      <c r="G302">
        <v>2664400</v>
      </c>
      <c r="H302">
        <v>9218</v>
      </c>
    </row>
    <row r="303" spans="1:9">
      <c r="A303" s="176" t="s">
        <v>45</v>
      </c>
      <c r="B303" s="46">
        <v>2013</v>
      </c>
      <c r="C303" s="182" t="s">
        <v>44</v>
      </c>
      <c r="D303" s="7">
        <v>3052200</v>
      </c>
      <c r="E303" s="7">
        <v>10582</v>
      </c>
      <c r="F303" s="7" t="s">
        <v>12</v>
      </c>
      <c r="G303">
        <v>3052200</v>
      </c>
      <c r="H303">
        <v>10582</v>
      </c>
    </row>
    <row r="304" spans="1:9">
      <c r="A304" s="176" t="s">
        <v>45</v>
      </c>
      <c r="B304" s="46">
        <v>2014</v>
      </c>
      <c r="C304" s="182" t="s">
        <v>44</v>
      </c>
      <c r="D304" s="7">
        <v>3164300</v>
      </c>
      <c r="E304" s="7">
        <v>11979</v>
      </c>
      <c r="F304" s="7" t="s">
        <v>12</v>
      </c>
      <c r="G304">
        <v>3164300</v>
      </c>
      <c r="H304">
        <v>11979</v>
      </c>
    </row>
    <row r="305" spans="1:9">
      <c r="A305" s="176" t="s">
        <v>45</v>
      </c>
      <c r="B305" s="46">
        <v>2015</v>
      </c>
      <c r="C305" s="182" t="s">
        <v>44</v>
      </c>
      <c r="D305" s="7">
        <v>3130900</v>
      </c>
      <c r="E305" s="7">
        <v>11183</v>
      </c>
      <c r="F305" s="7" t="s">
        <v>12</v>
      </c>
      <c r="G305">
        <v>3130900</v>
      </c>
      <c r="H305">
        <v>11183</v>
      </c>
    </row>
    <row r="306" spans="1:9">
      <c r="A306" s="176" t="s">
        <v>45</v>
      </c>
      <c r="B306" s="46">
        <v>2016</v>
      </c>
      <c r="C306" s="182" t="s">
        <v>44</v>
      </c>
      <c r="D306" s="7">
        <v>3449000</v>
      </c>
      <c r="E306" s="7">
        <v>12053</v>
      </c>
      <c r="F306" s="7" t="s">
        <v>12</v>
      </c>
      <c r="G306">
        <v>3449000</v>
      </c>
      <c r="H306">
        <v>12053</v>
      </c>
    </row>
    <row r="307" spans="1:9">
      <c r="A307" s="176" t="s">
        <v>45</v>
      </c>
      <c r="B307" s="46">
        <v>2017</v>
      </c>
      <c r="C307" s="182" t="s">
        <v>44</v>
      </c>
      <c r="D307" s="7">
        <v>3039200</v>
      </c>
      <c r="E307" s="7" t="s">
        <v>12</v>
      </c>
      <c r="F307" s="7" t="s">
        <v>12</v>
      </c>
      <c r="G307">
        <v>3039200</v>
      </c>
      <c r="H307">
        <v>12923</v>
      </c>
    </row>
    <row r="308" spans="1:9">
      <c r="A308" s="176" t="s">
        <v>45</v>
      </c>
      <c r="B308" s="46">
        <v>2018</v>
      </c>
      <c r="C308" s="182" t="s">
        <v>44</v>
      </c>
      <c r="D308" s="7">
        <v>3787200</v>
      </c>
      <c r="E308" s="7" t="s">
        <v>12</v>
      </c>
      <c r="F308" s="7" t="s">
        <v>12</v>
      </c>
      <c r="G308">
        <v>3787200</v>
      </c>
      <c r="H308">
        <v>13793</v>
      </c>
    </row>
    <row r="309" spans="1:9">
      <c r="A309" s="176" t="s">
        <v>45</v>
      </c>
      <c r="B309" s="46">
        <v>2019</v>
      </c>
      <c r="C309" s="182" t="s">
        <v>44</v>
      </c>
      <c r="D309" s="7">
        <v>2565900</v>
      </c>
      <c r="E309" s="7" t="s">
        <v>12</v>
      </c>
      <c r="F309" s="7" t="s">
        <v>12</v>
      </c>
      <c r="G309">
        <v>2565900</v>
      </c>
      <c r="H309">
        <v>14663</v>
      </c>
    </row>
    <row r="310" spans="1:9">
      <c r="A310" s="176" t="s">
        <v>45</v>
      </c>
      <c r="B310" s="46">
        <v>2020</v>
      </c>
      <c r="C310" s="182" t="s">
        <v>44</v>
      </c>
      <c r="D310" s="7">
        <v>2745700</v>
      </c>
      <c r="E310" s="7" t="s">
        <v>12</v>
      </c>
      <c r="F310" s="7" t="s">
        <v>12</v>
      </c>
      <c r="G310">
        <v>2745700</v>
      </c>
      <c r="H310">
        <v>15533</v>
      </c>
    </row>
    <row r="311" spans="1:9">
      <c r="A311" s="176" t="s">
        <v>45</v>
      </c>
      <c r="B311" s="46">
        <v>2021</v>
      </c>
      <c r="C311" s="182" t="s">
        <v>44</v>
      </c>
      <c r="D311" s="7" t="s">
        <v>12</v>
      </c>
      <c r="E311" s="7" t="s">
        <v>12</v>
      </c>
      <c r="F311" s="7" t="s">
        <v>12</v>
      </c>
      <c r="G311">
        <v>2925500</v>
      </c>
      <c r="H311">
        <v>16403</v>
      </c>
    </row>
    <row r="312" spans="1:9">
      <c r="A312" s="179" t="s">
        <v>46</v>
      </c>
      <c r="B312" s="53">
        <v>2012</v>
      </c>
      <c r="C312" s="179" t="s">
        <v>44</v>
      </c>
      <c r="D312" s="52">
        <v>1204800</v>
      </c>
      <c r="E312" s="52">
        <v>8383</v>
      </c>
      <c r="F312" s="52">
        <v>261160</v>
      </c>
      <c r="G312">
        <v>1204800</v>
      </c>
      <c r="H312">
        <v>8383</v>
      </c>
      <c r="I312">
        <v>261160</v>
      </c>
    </row>
    <row r="313" spans="1:9">
      <c r="A313" s="179" t="s">
        <v>46</v>
      </c>
      <c r="B313" s="53">
        <v>2013</v>
      </c>
      <c r="C313" s="179" t="s">
        <v>44</v>
      </c>
      <c r="D313" s="52">
        <v>1408100</v>
      </c>
      <c r="E313" s="52">
        <v>9607</v>
      </c>
      <c r="F313" s="52">
        <v>274062</v>
      </c>
      <c r="G313">
        <v>1408100</v>
      </c>
      <c r="H313">
        <v>9607</v>
      </c>
      <c r="I313">
        <v>274062</v>
      </c>
    </row>
    <row r="314" spans="1:9">
      <c r="A314" s="179" t="s">
        <v>46</v>
      </c>
      <c r="B314" s="53">
        <v>2014</v>
      </c>
      <c r="C314" s="179" t="s">
        <v>44</v>
      </c>
      <c r="D314" s="52">
        <v>1601300</v>
      </c>
      <c r="E314" s="52">
        <v>10846</v>
      </c>
      <c r="F314" s="52">
        <v>291714</v>
      </c>
      <c r="G314">
        <v>1601300</v>
      </c>
      <c r="H314">
        <v>10846</v>
      </c>
      <c r="I314">
        <v>291714</v>
      </c>
    </row>
    <row r="315" spans="1:9">
      <c r="A315" s="179" t="s">
        <v>46</v>
      </c>
      <c r="B315" s="53">
        <v>2015</v>
      </c>
      <c r="C315" s="179" t="s">
        <v>44</v>
      </c>
      <c r="D315" s="52">
        <v>1776300</v>
      </c>
      <c r="E315" s="52">
        <v>10135</v>
      </c>
      <c r="F315" s="52">
        <v>298715</v>
      </c>
      <c r="G315">
        <v>1776300</v>
      </c>
      <c r="H315">
        <v>10135</v>
      </c>
      <c r="I315">
        <v>298715</v>
      </c>
    </row>
    <row r="316" spans="1:9">
      <c r="A316" s="179" t="s">
        <v>46</v>
      </c>
      <c r="B316" s="53">
        <v>2016</v>
      </c>
      <c r="C316" s="179" t="s">
        <v>44</v>
      </c>
      <c r="D316" s="52">
        <v>1935100</v>
      </c>
      <c r="E316" s="52">
        <v>10961</v>
      </c>
      <c r="F316" s="52">
        <v>306444</v>
      </c>
      <c r="G316">
        <v>1935100</v>
      </c>
      <c r="H316">
        <v>10961</v>
      </c>
      <c r="I316">
        <v>306444</v>
      </c>
    </row>
    <row r="317" spans="1:9">
      <c r="A317" s="179" t="s">
        <v>46</v>
      </c>
      <c r="B317" s="53">
        <v>2017</v>
      </c>
      <c r="C317" s="179" t="s">
        <v>44</v>
      </c>
      <c r="D317" s="52">
        <v>2360900</v>
      </c>
      <c r="E317" s="52" t="s">
        <v>12</v>
      </c>
      <c r="F317" s="52">
        <v>309069</v>
      </c>
      <c r="G317">
        <v>2360900</v>
      </c>
      <c r="H317">
        <v>11787</v>
      </c>
      <c r="I317">
        <v>309069</v>
      </c>
    </row>
    <row r="318" spans="1:9">
      <c r="A318" s="179" t="s">
        <v>46</v>
      </c>
      <c r="B318" s="53">
        <v>2018</v>
      </c>
      <c r="C318" s="179" t="s">
        <v>44</v>
      </c>
      <c r="D318" s="52">
        <v>2397556</v>
      </c>
      <c r="E318" s="52" t="s">
        <v>12</v>
      </c>
      <c r="F318" s="52">
        <v>265263</v>
      </c>
      <c r="G318">
        <v>2397556</v>
      </c>
      <c r="H318">
        <v>12613</v>
      </c>
      <c r="I318">
        <v>265263</v>
      </c>
    </row>
    <row r="319" spans="1:9">
      <c r="A319" s="179" t="s">
        <v>46</v>
      </c>
      <c r="B319" s="53">
        <v>2019</v>
      </c>
      <c r="C319" s="179" t="s">
        <v>44</v>
      </c>
      <c r="D319" s="52">
        <v>2153480</v>
      </c>
      <c r="E319" s="52" t="s">
        <v>12</v>
      </c>
      <c r="F319" s="52">
        <v>281000</v>
      </c>
      <c r="G319">
        <v>2153480</v>
      </c>
      <c r="H319">
        <v>13439</v>
      </c>
      <c r="I319">
        <v>281000</v>
      </c>
    </row>
    <row r="320" spans="1:9">
      <c r="A320" s="179" t="s">
        <v>46</v>
      </c>
      <c r="B320" s="53">
        <v>2020</v>
      </c>
      <c r="C320" s="179" t="s">
        <v>44</v>
      </c>
      <c r="D320" s="52">
        <v>2077589</v>
      </c>
      <c r="E320" s="52" t="s">
        <v>12</v>
      </c>
      <c r="F320" s="52">
        <v>330562</v>
      </c>
      <c r="G320">
        <v>2077589</v>
      </c>
      <c r="H320">
        <v>14265</v>
      </c>
      <c r="I320">
        <v>330562</v>
      </c>
    </row>
    <row r="321" spans="1:9">
      <c r="A321" s="176" t="s">
        <v>46</v>
      </c>
      <c r="B321" s="9">
        <v>2021</v>
      </c>
      <c r="C321" s="177" t="s">
        <v>44</v>
      </c>
      <c r="D321" s="7">
        <v>2360850</v>
      </c>
      <c r="E321" s="7" t="s">
        <v>12</v>
      </c>
      <c r="F321" s="7">
        <v>356900</v>
      </c>
      <c r="G321">
        <v>2360850</v>
      </c>
      <c r="H321">
        <v>15091</v>
      </c>
      <c r="I321">
        <v>356900</v>
      </c>
    </row>
    <row r="322" spans="1:9">
      <c r="A322" s="180" t="s">
        <v>47</v>
      </c>
      <c r="B322" s="6">
        <v>2012</v>
      </c>
      <c r="C322" s="180" t="s">
        <v>44</v>
      </c>
      <c r="D322" s="5">
        <v>1180200</v>
      </c>
      <c r="E322" s="5">
        <v>8379</v>
      </c>
      <c r="F322" s="5">
        <v>386382</v>
      </c>
      <c r="G322">
        <v>1180200</v>
      </c>
      <c r="H322">
        <v>8379</v>
      </c>
      <c r="I322">
        <v>386382</v>
      </c>
    </row>
    <row r="323" spans="1:9">
      <c r="A323" s="180" t="s">
        <v>47</v>
      </c>
      <c r="B323" s="6">
        <v>2013</v>
      </c>
      <c r="C323" s="180" t="s">
        <v>44</v>
      </c>
      <c r="D323" s="5">
        <v>1350100</v>
      </c>
      <c r="E323" s="5">
        <v>9561</v>
      </c>
      <c r="F323" s="5">
        <v>408695</v>
      </c>
      <c r="G323">
        <v>1350100</v>
      </c>
      <c r="H323">
        <v>9561</v>
      </c>
      <c r="I323">
        <v>408695</v>
      </c>
    </row>
    <row r="324" spans="1:9">
      <c r="A324" s="180" t="s">
        <v>47</v>
      </c>
      <c r="B324" s="6">
        <v>2014</v>
      </c>
      <c r="C324" s="180" t="s">
        <v>44</v>
      </c>
      <c r="D324" s="5">
        <v>1520300</v>
      </c>
      <c r="E324" s="5">
        <v>10794</v>
      </c>
      <c r="F324" s="5">
        <v>438354</v>
      </c>
      <c r="G324">
        <v>1520300</v>
      </c>
      <c r="H324">
        <v>10794</v>
      </c>
      <c r="I324">
        <v>438354</v>
      </c>
    </row>
    <row r="325" spans="1:9">
      <c r="A325" s="180" t="s">
        <v>47</v>
      </c>
      <c r="B325" s="6">
        <v>2015</v>
      </c>
      <c r="C325" s="180" t="s">
        <v>44</v>
      </c>
      <c r="D325" s="5">
        <v>1602300</v>
      </c>
      <c r="E325" s="5">
        <v>10106</v>
      </c>
      <c r="F325" s="5">
        <v>449989</v>
      </c>
      <c r="G325">
        <v>1602300</v>
      </c>
      <c r="H325">
        <v>10106</v>
      </c>
      <c r="I325">
        <v>449989</v>
      </c>
    </row>
    <row r="326" spans="1:9">
      <c r="A326" s="180" t="s">
        <v>47</v>
      </c>
      <c r="B326" s="6">
        <v>2016</v>
      </c>
      <c r="C326" s="180" t="s">
        <v>44</v>
      </c>
      <c r="D326" s="5">
        <v>1790400</v>
      </c>
      <c r="E326" s="5">
        <v>10940</v>
      </c>
      <c r="F326" s="5">
        <v>464240</v>
      </c>
      <c r="G326">
        <v>1790400</v>
      </c>
      <c r="H326">
        <v>10940</v>
      </c>
      <c r="I326">
        <v>464240</v>
      </c>
    </row>
    <row r="327" spans="1:9">
      <c r="A327" s="180" t="s">
        <v>47</v>
      </c>
      <c r="B327" s="6">
        <v>2017</v>
      </c>
      <c r="C327" s="180" t="s">
        <v>44</v>
      </c>
      <c r="D327" s="5">
        <v>759600</v>
      </c>
      <c r="E327" s="5" t="s">
        <v>12</v>
      </c>
      <c r="F327" s="5">
        <v>312242</v>
      </c>
      <c r="G327">
        <v>759600</v>
      </c>
      <c r="H327">
        <v>11774</v>
      </c>
      <c r="I327">
        <v>312242</v>
      </c>
    </row>
    <row r="328" spans="1:9">
      <c r="A328" s="180" t="s">
        <v>47</v>
      </c>
      <c r="B328" s="6">
        <v>2018</v>
      </c>
      <c r="C328" s="180" t="s">
        <v>44</v>
      </c>
      <c r="D328" s="5">
        <v>754310</v>
      </c>
      <c r="E328" s="5" t="s">
        <v>12</v>
      </c>
      <c r="F328" s="5">
        <v>280000</v>
      </c>
      <c r="G328">
        <v>754310</v>
      </c>
      <c r="H328">
        <v>12608</v>
      </c>
      <c r="I328">
        <v>280000</v>
      </c>
    </row>
    <row r="329" spans="1:9">
      <c r="A329" s="180" t="s">
        <v>47</v>
      </c>
      <c r="B329" s="6">
        <v>2019</v>
      </c>
      <c r="C329" s="180" t="s">
        <v>44</v>
      </c>
      <c r="D329" s="5">
        <v>757300</v>
      </c>
      <c r="E329" s="5" t="s">
        <v>12</v>
      </c>
      <c r="F329" s="5">
        <v>292650</v>
      </c>
      <c r="G329">
        <v>757300</v>
      </c>
      <c r="H329">
        <v>13442</v>
      </c>
      <c r="I329">
        <v>292650</v>
      </c>
    </row>
    <row r="330" spans="1:9">
      <c r="A330" s="180" t="s">
        <v>47</v>
      </c>
      <c r="B330" s="6">
        <v>2020</v>
      </c>
      <c r="C330" s="180" t="s">
        <v>44</v>
      </c>
      <c r="D330" s="5">
        <v>808970</v>
      </c>
      <c r="E330" s="5" t="s">
        <v>12</v>
      </c>
      <c r="F330" s="5">
        <v>331740</v>
      </c>
      <c r="G330">
        <v>808970</v>
      </c>
      <c r="H330">
        <v>14276</v>
      </c>
      <c r="I330">
        <v>331740</v>
      </c>
    </row>
    <row r="331" spans="1:9">
      <c r="A331" s="176" t="s">
        <v>47</v>
      </c>
      <c r="B331" s="9">
        <v>2021</v>
      </c>
      <c r="C331" s="177" t="s">
        <v>44</v>
      </c>
      <c r="D331" s="7">
        <v>1167780</v>
      </c>
      <c r="E331" s="7" t="s">
        <v>12</v>
      </c>
      <c r="F331" s="7">
        <v>405060</v>
      </c>
      <c r="G331">
        <v>1167780</v>
      </c>
      <c r="H331">
        <v>15110</v>
      </c>
      <c r="I331">
        <v>405060</v>
      </c>
    </row>
    <row r="332" spans="1:9">
      <c r="A332" s="183" t="s">
        <v>48</v>
      </c>
      <c r="B332" s="46">
        <v>2012</v>
      </c>
      <c r="C332" s="183" t="s">
        <v>44</v>
      </c>
      <c r="D332" s="45">
        <v>1080900</v>
      </c>
      <c r="E332" s="45">
        <v>8314</v>
      </c>
      <c r="F332" s="45">
        <v>254753</v>
      </c>
      <c r="G332">
        <v>1080900</v>
      </c>
      <c r="H332">
        <v>8314</v>
      </c>
      <c r="I332">
        <v>254753</v>
      </c>
    </row>
    <row r="333" spans="1:9">
      <c r="A333" s="183" t="s">
        <v>48</v>
      </c>
      <c r="B333" s="46">
        <v>2013</v>
      </c>
      <c r="C333" s="183" t="s">
        <v>44</v>
      </c>
      <c r="D333" s="45">
        <v>1272100</v>
      </c>
      <c r="E333" s="45">
        <v>9495</v>
      </c>
      <c r="F333" s="45">
        <v>278552</v>
      </c>
      <c r="G333">
        <v>1272100</v>
      </c>
      <c r="H333">
        <v>9495</v>
      </c>
      <c r="I333">
        <v>278552</v>
      </c>
    </row>
    <row r="334" spans="1:9">
      <c r="A334" s="183" t="s">
        <v>48</v>
      </c>
      <c r="B334" s="46">
        <v>2014</v>
      </c>
      <c r="C334" s="183" t="s">
        <v>44</v>
      </c>
      <c r="D334" s="45">
        <v>1450400</v>
      </c>
      <c r="E334" s="45">
        <v>10700</v>
      </c>
      <c r="F334" s="45">
        <v>296239</v>
      </c>
      <c r="G334">
        <v>1450400</v>
      </c>
      <c r="H334">
        <v>10700</v>
      </c>
      <c r="I334">
        <v>296239</v>
      </c>
    </row>
    <row r="335" spans="1:9">
      <c r="A335" s="183" t="s">
        <v>48</v>
      </c>
      <c r="B335" s="46">
        <v>2015</v>
      </c>
      <c r="C335" s="183" t="s">
        <v>44</v>
      </c>
      <c r="D335" s="45">
        <v>1507400</v>
      </c>
      <c r="E335" s="45">
        <v>10007</v>
      </c>
      <c r="F335" s="45">
        <v>304620</v>
      </c>
      <c r="G335">
        <v>1507400</v>
      </c>
      <c r="H335">
        <v>10007</v>
      </c>
      <c r="I335">
        <v>304620</v>
      </c>
    </row>
    <row r="336" spans="1:9">
      <c r="A336" s="183" t="s">
        <v>48</v>
      </c>
      <c r="B336" s="46">
        <v>2016</v>
      </c>
      <c r="C336" s="183" t="s">
        <v>44</v>
      </c>
      <c r="D336" s="45">
        <v>1623800</v>
      </c>
      <c r="E336" s="45">
        <v>10773</v>
      </c>
      <c r="F336" s="45">
        <v>316721</v>
      </c>
      <c r="G336">
        <v>1623800</v>
      </c>
      <c r="H336">
        <v>10773</v>
      </c>
      <c r="I336">
        <v>316721</v>
      </c>
    </row>
    <row r="337" spans="1:9">
      <c r="A337" s="183" t="s">
        <v>48</v>
      </c>
      <c r="B337" s="46">
        <v>2017</v>
      </c>
      <c r="C337" s="183" t="s">
        <v>44</v>
      </c>
      <c r="D337" s="45">
        <v>1789400</v>
      </c>
      <c r="E337" s="45" t="s">
        <v>12</v>
      </c>
      <c r="F337" s="45">
        <v>321138</v>
      </c>
      <c r="G337">
        <v>1789400</v>
      </c>
      <c r="H337">
        <v>11539</v>
      </c>
      <c r="I337">
        <v>321138</v>
      </c>
    </row>
    <row r="338" spans="1:9">
      <c r="A338" s="183" t="s">
        <v>48</v>
      </c>
      <c r="B338" s="46">
        <v>2018</v>
      </c>
      <c r="C338" s="183" t="s">
        <v>44</v>
      </c>
      <c r="D338" s="45">
        <v>1736460</v>
      </c>
      <c r="E338" s="45" t="s">
        <v>12</v>
      </c>
      <c r="F338" s="45">
        <v>287060</v>
      </c>
      <c r="G338">
        <v>1736460</v>
      </c>
      <c r="H338">
        <v>12305</v>
      </c>
      <c r="I338">
        <v>287060</v>
      </c>
    </row>
    <row r="339" spans="1:9">
      <c r="A339" s="183" t="s">
        <v>48</v>
      </c>
      <c r="B339" s="46">
        <v>2019</v>
      </c>
      <c r="C339" s="183" t="s">
        <v>44</v>
      </c>
      <c r="D339" s="45">
        <v>1716220</v>
      </c>
      <c r="E339" s="45" t="s">
        <v>12</v>
      </c>
      <c r="F339" s="45">
        <v>302180</v>
      </c>
      <c r="G339">
        <v>1716220</v>
      </c>
      <c r="H339">
        <v>13071</v>
      </c>
      <c r="I339">
        <v>302180</v>
      </c>
    </row>
    <row r="340" spans="1:9">
      <c r="A340" s="183" t="s">
        <v>48</v>
      </c>
      <c r="B340" s="46">
        <v>2020</v>
      </c>
      <c r="C340" s="183" t="s">
        <v>44</v>
      </c>
      <c r="D340" s="45">
        <v>1556210</v>
      </c>
      <c r="E340" s="45" t="s">
        <v>12</v>
      </c>
      <c r="F340" s="45">
        <v>352730</v>
      </c>
      <c r="G340">
        <v>1556210</v>
      </c>
      <c r="H340">
        <v>13837</v>
      </c>
      <c r="I340">
        <v>352730</v>
      </c>
    </row>
    <row r="341" spans="1:9">
      <c r="A341" s="176" t="s">
        <v>48</v>
      </c>
      <c r="B341" s="9">
        <v>2021</v>
      </c>
      <c r="C341" s="177" t="s">
        <v>44</v>
      </c>
      <c r="D341" s="7">
        <v>1758100</v>
      </c>
      <c r="E341" s="7" t="s">
        <v>12</v>
      </c>
      <c r="F341" s="7">
        <v>389300</v>
      </c>
      <c r="G341">
        <v>1758100</v>
      </c>
      <c r="H341">
        <v>14603</v>
      </c>
      <c r="I341">
        <v>389300</v>
      </c>
    </row>
    <row r="342" spans="1:9">
      <c r="A342" s="186" t="s">
        <v>49</v>
      </c>
      <c r="B342" s="44">
        <v>2012</v>
      </c>
      <c r="C342" s="186" t="s">
        <v>44</v>
      </c>
      <c r="D342" s="43">
        <v>1086200</v>
      </c>
      <c r="E342" s="43">
        <v>8381</v>
      </c>
      <c r="F342" s="43">
        <v>426842</v>
      </c>
      <c r="G342">
        <v>1086200</v>
      </c>
      <c r="H342">
        <v>8381</v>
      </c>
      <c r="I342">
        <v>426842</v>
      </c>
    </row>
    <row r="343" spans="1:9">
      <c r="A343" s="186" t="s">
        <v>49</v>
      </c>
      <c r="B343" s="44">
        <v>2013</v>
      </c>
      <c r="C343" s="186" t="s">
        <v>44</v>
      </c>
      <c r="D343" s="43">
        <v>1278600</v>
      </c>
      <c r="E343" s="43">
        <v>9571</v>
      </c>
      <c r="F343" s="43">
        <v>464901</v>
      </c>
      <c r="G343">
        <v>1278600</v>
      </c>
      <c r="H343">
        <v>9571</v>
      </c>
      <c r="I343">
        <v>464901</v>
      </c>
    </row>
    <row r="344" spans="1:9">
      <c r="A344" s="186" t="s">
        <v>49</v>
      </c>
      <c r="B344" s="44">
        <v>2014</v>
      </c>
      <c r="C344" s="186" t="s">
        <v>44</v>
      </c>
      <c r="D344" s="43">
        <v>1450200</v>
      </c>
      <c r="E344" s="43">
        <v>10796</v>
      </c>
      <c r="F344" s="43">
        <v>501987</v>
      </c>
      <c r="G344">
        <v>1450200</v>
      </c>
      <c r="H344">
        <v>10796</v>
      </c>
      <c r="I344">
        <v>501987</v>
      </c>
    </row>
    <row r="345" spans="1:9">
      <c r="A345" s="186" t="s">
        <v>49</v>
      </c>
      <c r="B345" s="44">
        <v>2015</v>
      </c>
      <c r="C345" s="186" t="s">
        <v>44</v>
      </c>
      <c r="D345" s="43">
        <v>1518300</v>
      </c>
      <c r="E345" s="43">
        <v>10089</v>
      </c>
      <c r="F345" s="43">
        <v>507949</v>
      </c>
      <c r="G345">
        <v>1518300</v>
      </c>
      <c r="H345">
        <v>10089</v>
      </c>
      <c r="I345">
        <v>507949</v>
      </c>
    </row>
    <row r="346" spans="1:9">
      <c r="A346" s="186" t="s">
        <v>49</v>
      </c>
      <c r="B346" s="44">
        <v>2016</v>
      </c>
      <c r="C346" s="186" t="s">
        <v>44</v>
      </c>
      <c r="D346" s="43">
        <v>1641500</v>
      </c>
      <c r="E346" s="43">
        <v>10922</v>
      </c>
      <c r="F346" s="43">
        <v>540365</v>
      </c>
      <c r="G346">
        <v>1641500</v>
      </c>
      <c r="H346">
        <v>10922</v>
      </c>
      <c r="I346">
        <v>540365</v>
      </c>
    </row>
    <row r="347" spans="1:9">
      <c r="A347" s="186" t="s">
        <v>49</v>
      </c>
      <c r="B347" s="44">
        <v>2017</v>
      </c>
      <c r="C347" s="186" t="s">
        <v>44</v>
      </c>
      <c r="D347" s="43">
        <v>1741700</v>
      </c>
      <c r="E347" s="43" t="s">
        <v>12</v>
      </c>
      <c r="F347" s="43">
        <v>546388</v>
      </c>
      <c r="G347">
        <v>1741700</v>
      </c>
      <c r="H347">
        <v>11755</v>
      </c>
      <c r="I347">
        <v>546388</v>
      </c>
    </row>
    <row r="348" spans="1:9">
      <c r="A348" s="186" t="s">
        <v>49</v>
      </c>
      <c r="B348" s="44">
        <v>2018</v>
      </c>
      <c r="C348" s="186" t="s">
        <v>44</v>
      </c>
      <c r="D348" s="43">
        <v>1605154</v>
      </c>
      <c r="E348" s="43" t="s">
        <v>12</v>
      </c>
      <c r="F348" s="43">
        <v>473923</v>
      </c>
      <c r="G348">
        <v>1605154</v>
      </c>
      <c r="H348">
        <v>12588</v>
      </c>
      <c r="I348">
        <v>473923</v>
      </c>
    </row>
    <row r="349" spans="1:9">
      <c r="A349" s="186" t="s">
        <v>49</v>
      </c>
      <c r="B349" s="44">
        <v>2019</v>
      </c>
      <c r="C349" s="186" t="s">
        <v>44</v>
      </c>
      <c r="D349" s="43">
        <v>1535000</v>
      </c>
      <c r="E349" s="43" t="s">
        <v>12</v>
      </c>
      <c r="F349" s="43">
        <v>499000</v>
      </c>
      <c r="G349">
        <v>1535000</v>
      </c>
      <c r="H349">
        <v>13421</v>
      </c>
      <c r="I349">
        <v>499000</v>
      </c>
    </row>
    <row r="350" spans="1:9">
      <c r="A350" s="186" t="s">
        <v>49</v>
      </c>
      <c r="B350" s="44">
        <v>2020</v>
      </c>
      <c r="C350" s="186" t="s">
        <v>44</v>
      </c>
      <c r="D350" s="43">
        <v>1561800</v>
      </c>
      <c r="E350" s="43" t="s">
        <v>12</v>
      </c>
      <c r="F350" s="43">
        <v>528900</v>
      </c>
      <c r="G350">
        <v>1561800</v>
      </c>
      <c r="H350">
        <v>14254</v>
      </c>
      <c r="I350">
        <v>528900</v>
      </c>
    </row>
    <row r="351" spans="1:9">
      <c r="A351" s="176" t="s">
        <v>49</v>
      </c>
      <c r="B351" s="9">
        <v>2021</v>
      </c>
      <c r="C351" s="177" t="s">
        <v>44</v>
      </c>
      <c r="D351" s="7">
        <v>1721301</v>
      </c>
      <c r="E351" s="7" t="s">
        <v>12</v>
      </c>
      <c r="F351" s="7">
        <v>561663</v>
      </c>
      <c r="G351">
        <v>1721301</v>
      </c>
      <c r="H351">
        <v>15087</v>
      </c>
      <c r="I351">
        <v>561663</v>
      </c>
    </row>
    <row r="352" spans="1:9">
      <c r="A352" s="189" t="s">
        <v>50</v>
      </c>
      <c r="B352" s="48">
        <v>2012</v>
      </c>
      <c r="C352" s="189" t="s">
        <v>44</v>
      </c>
      <c r="D352" s="47">
        <v>348700</v>
      </c>
      <c r="E352" s="47">
        <v>6391</v>
      </c>
      <c r="F352" s="47">
        <v>123842</v>
      </c>
      <c r="G352">
        <v>348700</v>
      </c>
      <c r="H352">
        <v>6391</v>
      </c>
      <c r="I352">
        <v>123842</v>
      </c>
    </row>
    <row r="353" spans="1:9">
      <c r="A353" s="189" t="s">
        <v>50</v>
      </c>
      <c r="B353" s="48">
        <v>2013</v>
      </c>
      <c r="C353" s="189" t="s">
        <v>44</v>
      </c>
      <c r="D353" s="47">
        <v>413300</v>
      </c>
      <c r="E353" s="47">
        <v>7317</v>
      </c>
      <c r="F353" s="47">
        <v>133062</v>
      </c>
      <c r="G353">
        <v>413300</v>
      </c>
      <c r="H353">
        <v>7317</v>
      </c>
      <c r="I353">
        <v>133062</v>
      </c>
    </row>
    <row r="354" spans="1:9">
      <c r="A354" s="189" t="s">
        <v>50</v>
      </c>
      <c r="B354" s="48">
        <v>2014</v>
      </c>
      <c r="C354" s="189" t="s">
        <v>44</v>
      </c>
      <c r="D354" s="47">
        <v>448300</v>
      </c>
      <c r="E354" s="47">
        <v>8232</v>
      </c>
      <c r="F354" s="47">
        <v>143000</v>
      </c>
      <c r="G354">
        <v>448300</v>
      </c>
      <c r="H354">
        <v>8232</v>
      </c>
      <c r="I354">
        <v>143000</v>
      </c>
    </row>
    <row r="355" spans="1:9">
      <c r="A355" s="189" t="s">
        <v>50</v>
      </c>
      <c r="B355" s="48">
        <v>2015</v>
      </c>
      <c r="C355" s="189" t="s">
        <v>44</v>
      </c>
      <c r="D355" s="47">
        <v>500000</v>
      </c>
      <c r="E355" s="47">
        <v>7720</v>
      </c>
      <c r="F355" s="47">
        <v>150110</v>
      </c>
      <c r="G355">
        <v>500000</v>
      </c>
      <c r="H355">
        <v>7720</v>
      </c>
      <c r="I355">
        <v>150110</v>
      </c>
    </row>
    <row r="356" spans="1:9">
      <c r="A356" s="189" t="s">
        <v>50</v>
      </c>
      <c r="B356" s="48">
        <v>2016</v>
      </c>
      <c r="C356" s="189" t="s">
        <v>44</v>
      </c>
      <c r="D356" s="47">
        <v>586100</v>
      </c>
      <c r="E356" s="47">
        <v>8419</v>
      </c>
      <c r="F356" s="47">
        <v>159780</v>
      </c>
      <c r="G356">
        <v>586100</v>
      </c>
      <c r="H356">
        <v>8419</v>
      </c>
      <c r="I356">
        <v>159780</v>
      </c>
    </row>
    <row r="357" spans="1:9">
      <c r="A357" s="189" t="s">
        <v>50</v>
      </c>
      <c r="B357" s="48">
        <v>2017</v>
      </c>
      <c r="C357" s="189" t="s">
        <v>44</v>
      </c>
      <c r="D357" s="47">
        <v>731100</v>
      </c>
      <c r="E357" s="47" t="s">
        <v>12</v>
      </c>
      <c r="F357" s="47">
        <v>169458</v>
      </c>
      <c r="G357">
        <v>731100</v>
      </c>
      <c r="H357">
        <v>9118</v>
      </c>
      <c r="I357">
        <v>169458</v>
      </c>
    </row>
    <row r="358" spans="1:9">
      <c r="A358" s="189" t="s">
        <v>50</v>
      </c>
      <c r="B358" s="48">
        <v>2018</v>
      </c>
      <c r="C358" s="189" t="s">
        <v>44</v>
      </c>
      <c r="D358" s="47">
        <v>854257</v>
      </c>
      <c r="E358" s="47" t="s">
        <v>12</v>
      </c>
      <c r="F358" s="47">
        <v>184045</v>
      </c>
      <c r="G358">
        <v>854257</v>
      </c>
      <c r="H358">
        <v>9817</v>
      </c>
      <c r="I358">
        <v>184045</v>
      </c>
    </row>
    <row r="359" spans="1:9">
      <c r="A359" s="189" t="s">
        <v>50</v>
      </c>
      <c r="B359" s="48">
        <v>2019</v>
      </c>
      <c r="C359" s="189" t="s">
        <v>44</v>
      </c>
      <c r="D359" s="47">
        <v>843570</v>
      </c>
      <c r="E359" s="47" t="s">
        <v>12</v>
      </c>
      <c r="F359" s="47">
        <v>200150</v>
      </c>
      <c r="G359">
        <v>843570</v>
      </c>
      <c r="H359">
        <v>10516</v>
      </c>
      <c r="I359">
        <v>200150</v>
      </c>
    </row>
    <row r="360" spans="1:9">
      <c r="A360" s="189" t="s">
        <v>50</v>
      </c>
      <c r="B360" s="48">
        <v>2020</v>
      </c>
      <c r="C360" s="189" t="s">
        <v>44</v>
      </c>
      <c r="D360" s="47">
        <v>846230</v>
      </c>
      <c r="E360" s="47" t="s">
        <v>12</v>
      </c>
      <c r="F360" s="47">
        <v>225700</v>
      </c>
      <c r="G360">
        <v>846230</v>
      </c>
      <c r="H360">
        <v>11215</v>
      </c>
      <c r="I360">
        <v>225700</v>
      </c>
    </row>
    <row r="361" spans="1:9">
      <c r="A361" s="176" t="s">
        <v>50</v>
      </c>
      <c r="B361" s="9">
        <v>2021</v>
      </c>
      <c r="C361" s="177" t="s">
        <v>44</v>
      </c>
      <c r="D361" s="7">
        <v>945940</v>
      </c>
      <c r="E361" s="7" t="s">
        <v>12</v>
      </c>
      <c r="F361" s="7">
        <v>252040</v>
      </c>
      <c r="G361">
        <v>945940</v>
      </c>
      <c r="H361">
        <v>11914</v>
      </c>
      <c r="I361">
        <v>252040</v>
      </c>
    </row>
    <row r="362" spans="1:9">
      <c r="A362" s="185" t="s">
        <v>51</v>
      </c>
      <c r="B362" s="19">
        <v>2012</v>
      </c>
      <c r="C362" s="185" t="s">
        <v>44</v>
      </c>
      <c r="D362" s="18">
        <v>446200</v>
      </c>
      <c r="E362" s="18">
        <v>6622</v>
      </c>
      <c r="F362" s="18">
        <v>126011</v>
      </c>
      <c r="G362">
        <v>446200</v>
      </c>
      <c r="H362">
        <v>6622</v>
      </c>
      <c r="I362">
        <v>126011</v>
      </c>
    </row>
    <row r="363" spans="1:9">
      <c r="A363" s="185" t="s">
        <v>51</v>
      </c>
      <c r="B363" s="19">
        <v>2013</v>
      </c>
      <c r="C363" s="185" t="s">
        <v>44</v>
      </c>
      <c r="D363" s="18">
        <v>525800</v>
      </c>
      <c r="E363" s="18">
        <v>7556</v>
      </c>
      <c r="F363" s="18">
        <v>136649</v>
      </c>
      <c r="G363">
        <v>525800</v>
      </c>
      <c r="H363">
        <v>7556</v>
      </c>
      <c r="I363">
        <v>136649</v>
      </c>
    </row>
    <row r="364" spans="1:9">
      <c r="A364" s="185" t="s">
        <v>51</v>
      </c>
      <c r="B364" s="19">
        <v>2014</v>
      </c>
      <c r="C364" s="185" t="s">
        <v>44</v>
      </c>
      <c r="D364" s="18">
        <v>606100</v>
      </c>
      <c r="E364" s="18">
        <v>8508</v>
      </c>
      <c r="F364" s="18">
        <v>147306</v>
      </c>
      <c r="G364">
        <v>606100</v>
      </c>
      <c r="H364">
        <v>8508</v>
      </c>
      <c r="I364">
        <v>147306</v>
      </c>
    </row>
    <row r="365" spans="1:9">
      <c r="A365" s="185" t="s">
        <v>51</v>
      </c>
      <c r="B365" s="19">
        <v>2015</v>
      </c>
      <c r="C365" s="185" t="s">
        <v>44</v>
      </c>
      <c r="D365" s="18">
        <v>688300</v>
      </c>
      <c r="E365" s="18">
        <v>7987</v>
      </c>
      <c r="F365" s="18">
        <v>152760</v>
      </c>
      <c r="G365">
        <v>688300</v>
      </c>
      <c r="H365">
        <v>7987</v>
      </c>
      <c r="I365">
        <v>152760</v>
      </c>
    </row>
    <row r="366" spans="1:9">
      <c r="A366" s="185" t="s">
        <v>51</v>
      </c>
      <c r="B366" s="19">
        <v>2016</v>
      </c>
      <c r="C366" s="185" t="s">
        <v>44</v>
      </c>
      <c r="D366" s="18">
        <v>730000</v>
      </c>
      <c r="E366" s="18">
        <v>8702</v>
      </c>
      <c r="F366" s="18">
        <v>158683</v>
      </c>
      <c r="G366">
        <v>730000</v>
      </c>
      <c r="H366">
        <v>8702</v>
      </c>
      <c r="I366">
        <v>158683</v>
      </c>
    </row>
    <row r="367" spans="1:9">
      <c r="A367" s="185" t="s">
        <v>51</v>
      </c>
      <c r="B367" s="19">
        <v>2017</v>
      </c>
      <c r="C367" s="185" t="s">
        <v>44</v>
      </c>
      <c r="D367" s="18">
        <v>959200</v>
      </c>
      <c r="E367" s="18" t="s">
        <v>12</v>
      </c>
      <c r="F367" s="18">
        <v>166383</v>
      </c>
      <c r="G367">
        <v>959200</v>
      </c>
      <c r="H367">
        <v>9417</v>
      </c>
      <c r="I367">
        <v>166383</v>
      </c>
    </row>
    <row r="368" spans="1:9">
      <c r="A368" s="185" t="s">
        <v>51</v>
      </c>
      <c r="B368" s="19">
        <v>2018</v>
      </c>
      <c r="C368" s="185" t="s">
        <v>44</v>
      </c>
      <c r="D368" s="18">
        <v>1004600</v>
      </c>
      <c r="E368" s="18" t="s">
        <v>12</v>
      </c>
      <c r="F368" s="18">
        <v>162800</v>
      </c>
      <c r="G368">
        <v>1004600</v>
      </c>
      <c r="H368">
        <v>10132</v>
      </c>
      <c r="I368">
        <v>162800</v>
      </c>
    </row>
    <row r="369" spans="1:9">
      <c r="A369" s="185" t="s">
        <v>51</v>
      </c>
      <c r="B369" s="19">
        <v>2019</v>
      </c>
      <c r="C369" s="185" t="s">
        <v>44</v>
      </c>
      <c r="D369" s="18">
        <v>1022450</v>
      </c>
      <c r="E369" s="18" t="s">
        <v>12</v>
      </c>
      <c r="F369" s="18">
        <v>176090</v>
      </c>
      <c r="G369">
        <v>1022450</v>
      </c>
      <c r="H369">
        <v>10847</v>
      </c>
      <c r="I369">
        <v>176090</v>
      </c>
    </row>
    <row r="370" spans="1:9">
      <c r="A370" s="185" t="s">
        <v>51</v>
      </c>
      <c r="B370" s="19">
        <v>2020</v>
      </c>
      <c r="C370" s="185" t="s">
        <v>44</v>
      </c>
      <c r="D370" s="18">
        <v>991500</v>
      </c>
      <c r="E370" s="18" t="s">
        <v>12</v>
      </c>
      <c r="F370" s="18">
        <v>186800</v>
      </c>
      <c r="G370">
        <v>991500</v>
      </c>
      <c r="H370">
        <v>11562</v>
      </c>
      <c r="I370">
        <v>186800</v>
      </c>
    </row>
    <row r="371" spans="1:9">
      <c r="A371" s="176" t="s">
        <v>51</v>
      </c>
      <c r="B371" s="9">
        <v>2021</v>
      </c>
      <c r="C371" s="177" t="s">
        <v>44</v>
      </c>
      <c r="D371" s="7">
        <v>1183200</v>
      </c>
      <c r="E371" s="7" t="s">
        <v>12</v>
      </c>
      <c r="F371" s="7">
        <v>201700</v>
      </c>
      <c r="G371">
        <v>1183200</v>
      </c>
      <c r="H371">
        <v>12277</v>
      </c>
      <c r="I371">
        <v>201700</v>
      </c>
    </row>
    <row r="372" spans="1:9">
      <c r="A372" s="178" t="s">
        <v>52</v>
      </c>
      <c r="B372" s="28">
        <v>2012</v>
      </c>
      <c r="C372" s="178" t="s">
        <v>44</v>
      </c>
      <c r="D372" s="27">
        <v>868400</v>
      </c>
      <c r="E372" s="27">
        <v>6662</v>
      </c>
      <c r="F372" s="27">
        <v>232570</v>
      </c>
      <c r="G372">
        <v>868400</v>
      </c>
      <c r="H372">
        <v>6662</v>
      </c>
      <c r="I372">
        <v>232570</v>
      </c>
    </row>
    <row r="373" spans="1:9">
      <c r="A373" s="178" t="s">
        <v>52</v>
      </c>
      <c r="B373" s="28">
        <v>2013</v>
      </c>
      <c r="C373" s="178" t="s">
        <v>44</v>
      </c>
      <c r="D373" s="27">
        <v>1022800</v>
      </c>
      <c r="E373" s="27">
        <v>7701</v>
      </c>
      <c r="F373" s="27">
        <v>244209</v>
      </c>
      <c r="G373">
        <v>1022800</v>
      </c>
      <c r="H373">
        <v>7701</v>
      </c>
      <c r="I373">
        <v>244209</v>
      </c>
    </row>
    <row r="374" spans="1:9">
      <c r="A374" s="178" t="s">
        <v>52</v>
      </c>
      <c r="B374" s="28">
        <v>2014</v>
      </c>
      <c r="C374" s="178" t="s">
        <v>44</v>
      </c>
      <c r="D374" s="27">
        <v>1160200</v>
      </c>
      <c r="E374" s="27">
        <v>8741</v>
      </c>
      <c r="F374" s="27">
        <v>268200</v>
      </c>
      <c r="G374">
        <v>1160200</v>
      </c>
      <c r="H374">
        <v>8741</v>
      </c>
      <c r="I374">
        <v>268200</v>
      </c>
    </row>
    <row r="375" spans="1:9">
      <c r="A375" s="178" t="s">
        <v>52</v>
      </c>
      <c r="B375" s="28">
        <v>2015</v>
      </c>
      <c r="C375" s="178" t="s">
        <v>44</v>
      </c>
      <c r="D375" s="27">
        <v>1049230</v>
      </c>
      <c r="E375" s="27">
        <v>8208</v>
      </c>
      <c r="F375" s="27">
        <v>270580</v>
      </c>
      <c r="G375">
        <v>1049230</v>
      </c>
      <c r="H375">
        <v>8208</v>
      </c>
      <c r="I375">
        <v>270580</v>
      </c>
    </row>
    <row r="376" spans="1:9">
      <c r="A376" s="178" t="s">
        <v>52</v>
      </c>
      <c r="B376" s="28">
        <v>2016</v>
      </c>
      <c r="C376" s="178" t="s">
        <v>44</v>
      </c>
      <c r="D376" s="27">
        <v>1066300</v>
      </c>
      <c r="E376" s="27">
        <v>8951</v>
      </c>
      <c r="F376" s="27">
        <v>292882</v>
      </c>
      <c r="G376">
        <v>1066300</v>
      </c>
      <c r="H376">
        <v>8951</v>
      </c>
      <c r="I376">
        <v>292882</v>
      </c>
    </row>
    <row r="377" spans="1:9">
      <c r="A377" s="178" t="s">
        <v>52</v>
      </c>
      <c r="B377" s="28">
        <v>2017</v>
      </c>
      <c r="C377" s="178" t="s">
        <v>44</v>
      </c>
      <c r="D377" s="27">
        <v>1220200</v>
      </c>
      <c r="E377" s="27" t="s">
        <v>12</v>
      </c>
      <c r="F377" s="27">
        <v>293471</v>
      </c>
      <c r="G377">
        <v>1220200</v>
      </c>
      <c r="H377">
        <v>9694</v>
      </c>
      <c r="I377">
        <v>293471</v>
      </c>
    </row>
    <row r="378" spans="1:9">
      <c r="A378" s="178" t="s">
        <v>52</v>
      </c>
      <c r="B378" s="28">
        <v>2018</v>
      </c>
      <c r="C378" s="178" t="s">
        <v>44</v>
      </c>
      <c r="D378" s="27">
        <v>965846</v>
      </c>
      <c r="E378" s="27" t="s">
        <v>12</v>
      </c>
      <c r="F378" s="27">
        <v>264731</v>
      </c>
      <c r="G378">
        <v>965846</v>
      </c>
      <c r="H378">
        <v>10437</v>
      </c>
      <c r="I378">
        <v>264731</v>
      </c>
    </row>
    <row r="379" spans="1:9">
      <c r="A379" s="178" t="s">
        <v>52</v>
      </c>
      <c r="B379" s="28">
        <v>2019</v>
      </c>
      <c r="C379" s="178" t="s">
        <v>44</v>
      </c>
      <c r="D379" s="27">
        <v>883870</v>
      </c>
      <c r="E379" s="27" t="s">
        <v>12</v>
      </c>
      <c r="F379" s="27">
        <v>285120</v>
      </c>
      <c r="G379">
        <v>883870</v>
      </c>
      <c r="H379">
        <v>11180</v>
      </c>
      <c r="I379">
        <v>285120</v>
      </c>
    </row>
    <row r="380" spans="1:9">
      <c r="A380" s="178" t="s">
        <v>52</v>
      </c>
      <c r="B380" s="28">
        <v>2020</v>
      </c>
      <c r="C380" s="178" t="s">
        <v>44</v>
      </c>
      <c r="D380" s="27">
        <v>892100</v>
      </c>
      <c r="E380" s="27" t="s">
        <v>12</v>
      </c>
      <c r="F380" s="27">
        <v>311580</v>
      </c>
      <c r="G380">
        <v>892100</v>
      </c>
      <c r="H380">
        <v>11923</v>
      </c>
      <c r="I380">
        <v>311580</v>
      </c>
    </row>
    <row r="381" spans="1:9">
      <c r="A381" s="176" t="s">
        <v>52</v>
      </c>
      <c r="B381" s="9">
        <v>2021</v>
      </c>
      <c r="C381" s="177" t="s">
        <v>44</v>
      </c>
      <c r="D381" s="7">
        <v>1059300</v>
      </c>
      <c r="E381" s="7" t="s">
        <v>12</v>
      </c>
      <c r="F381" s="7">
        <v>343890</v>
      </c>
      <c r="G381">
        <v>1059300</v>
      </c>
      <c r="H381">
        <v>12666</v>
      </c>
      <c r="I381">
        <v>343890</v>
      </c>
    </row>
    <row r="382" spans="1:9">
      <c r="A382" s="169" t="s">
        <v>53</v>
      </c>
      <c r="B382" s="21">
        <v>2012</v>
      </c>
      <c r="C382" s="169" t="s">
        <v>44</v>
      </c>
      <c r="D382" s="20">
        <v>426700</v>
      </c>
      <c r="E382" s="20">
        <v>6572</v>
      </c>
      <c r="F382" s="20">
        <v>217400</v>
      </c>
      <c r="G382">
        <v>426700</v>
      </c>
      <c r="H382">
        <v>6572</v>
      </c>
      <c r="I382">
        <v>217400</v>
      </c>
    </row>
    <row r="383" spans="1:9">
      <c r="A383" s="169" t="s">
        <v>53</v>
      </c>
      <c r="B383" s="21">
        <v>2013</v>
      </c>
      <c r="C383" s="169" t="s">
        <v>44</v>
      </c>
      <c r="D383" s="20">
        <v>502500</v>
      </c>
      <c r="E383" s="20">
        <v>7518</v>
      </c>
      <c r="F383" s="20">
        <v>213877</v>
      </c>
      <c r="G383">
        <v>502500</v>
      </c>
      <c r="H383">
        <v>7518</v>
      </c>
      <c r="I383">
        <v>213877</v>
      </c>
    </row>
    <row r="384" spans="1:9">
      <c r="A384" s="169" t="s">
        <v>53</v>
      </c>
      <c r="B384" s="21">
        <v>2014</v>
      </c>
      <c r="C384" s="169" t="s">
        <v>44</v>
      </c>
      <c r="D384" s="20">
        <v>535400</v>
      </c>
      <c r="E384" s="20">
        <v>8451</v>
      </c>
      <c r="F384" s="20">
        <v>229224</v>
      </c>
      <c r="G384">
        <v>535400</v>
      </c>
      <c r="H384">
        <v>8451</v>
      </c>
      <c r="I384">
        <v>229224</v>
      </c>
    </row>
    <row r="385" spans="1:9">
      <c r="A385" s="169" t="s">
        <v>53</v>
      </c>
      <c r="B385" s="21">
        <v>2015</v>
      </c>
      <c r="C385" s="169" t="s">
        <v>44</v>
      </c>
      <c r="D385" s="20">
        <v>573800</v>
      </c>
      <c r="E385" s="20">
        <v>7929</v>
      </c>
      <c r="F385" s="20">
        <v>231687</v>
      </c>
      <c r="G385">
        <v>573800</v>
      </c>
      <c r="H385">
        <v>7929</v>
      </c>
      <c r="I385">
        <v>231687</v>
      </c>
    </row>
    <row r="386" spans="1:9">
      <c r="A386" s="169" t="s">
        <v>53</v>
      </c>
      <c r="B386" s="21">
        <v>2016</v>
      </c>
      <c r="C386" s="169" t="s">
        <v>44</v>
      </c>
      <c r="D386" s="20">
        <v>649100</v>
      </c>
      <c r="E386" s="20">
        <v>8639</v>
      </c>
      <c r="F386" s="20">
        <v>250230</v>
      </c>
      <c r="G386">
        <v>649100</v>
      </c>
      <c r="H386">
        <v>8639</v>
      </c>
      <c r="I386">
        <v>250230</v>
      </c>
    </row>
    <row r="387" spans="1:9">
      <c r="A387" s="169" t="s">
        <v>53</v>
      </c>
      <c r="B387" s="21">
        <v>2017</v>
      </c>
      <c r="C387" s="169" t="s">
        <v>44</v>
      </c>
      <c r="D387" s="20">
        <v>747800</v>
      </c>
      <c r="E387" s="20" t="s">
        <v>12</v>
      </c>
      <c r="F387" s="20">
        <v>261616</v>
      </c>
      <c r="G387">
        <v>747800</v>
      </c>
      <c r="H387">
        <v>9349</v>
      </c>
      <c r="I387">
        <v>261616</v>
      </c>
    </row>
    <row r="388" spans="1:9">
      <c r="A388" s="169" t="s">
        <v>53</v>
      </c>
      <c r="B388" s="21">
        <v>2018</v>
      </c>
      <c r="C388" s="169" t="s">
        <v>44</v>
      </c>
      <c r="D388" s="20">
        <v>760800</v>
      </c>
      <c r="E388" s="20" t="s">
        <v>12</v>
      </c>
      <c r="F388" s="20">
        <v>250100</v>
      </c>
      <c r="G388">
        <v>760800</v>
      </c>
      <c r="H388">
        <v>10059</v>
      </c>
      <c r="I388">
        <v>250100</v>
      </c>
    </row>
    <row r="389" spans="1:9">
      <c r="A389" s="169" t="s">
        <v>53</v>
      </c>
      <c r="B389" s="21">
        <v>2019</v>
      </c>
      <c r="C389" s="169" t="s">
        <v>44</v>
      </c>
      <c r="D389" s="20">
        <v>775200</v>
      </c>
      <c r="E389" s="20" t="s">
        <v>12</v>
      </c>
      <c r="F389" s="20">
        <v>265400</v>
      </c>
      <c r="G389">
        <v>775200</v>
      </c>
      <c r="H389">
        <v>10769</v>
      </c>
      <c r="I389">
        <v>265400</v>
      </c>
    </row>
    <row r="390" spans="1:9">
      <c r="A390" s="169" t="s">
        <v>53</v>
      </c>
      <c r="B390" s="21">
        <v>2020</v>
      </c>
      <c r="C390" s="169" t="s">
        <v>44</v>
      </c>
      <c r="D390" s="20">
        <v>820170</v>
      </c>
      <c r="E390" s="20" t="s">
        <v>12</v>
      </c>
      <c r="F390" s="20">
        <v>314810</v>
      </c>
      <c r="G390">
        <v>820170</v>
      </c>
      <c r="H390">
        <v>11479</v>
      </c>
      <c r="I390">
        <v>314810</v>
      </c>
    </row>
    <row r="391" spans="1:9">
      <c r="A391" s="176" t="s">
        <v>53</v>
      </c>
      <c r="B391" s="9">
        <v>2021</v>
      </c>
      <c r="C391" s="177" t="s">
        <v>44</v>
      </c>
      <c r="D391" s="7">
        <v>907400</v>
      </c>
      <c r="E391" s="7" t="s">
        <v>12</v>
      </c>
      <c r="F391" s="7">
        <v>342300</v>
      </c>
      <c r="G391">
        <v>907400</v>
      </c>
      <c r="H391">
        <v>12189</v>
      </c>
      <c r="I391">
        <v>342300</v>
      </c>
    </row>
    <row r="392" spans="1:9">
      <c r="A392" s="179" t="s">
        <v>54</v>
      </c>
      <c r="B392" s="53">
        <v>2012</v>
      </c>
      <c r="C392" s="179" t="s">
        <v>44</v>
      </c>
      <c r="D392" s="52">
        <v>741400</v>
      </c>
      <c r="E392" s="52">
        <v>8167</v>
      </c>
      <c r="F392" s="52">
        <v>185150</v>
      </c>
      <c r="G392">
        <v>741400</v>
      </c>
      <c r="H392">
        <v>8167</v>
      </c>
      <c r="I392">
        <v>185150</v>
      </c>
    </row>
    <row r="393" spans="1:9">
      <c r="A393" s="179" t="s">
        <v>54</v>
      </c>
      <c r="B393" s="53">
        <v>2013</v>
      </c>
      <c r="C393" s="179" t="s">
        <v>44</v>
      </c>
      <c r="D393" s="52">
        <v>959400</v>
      </c>
      <c r="E393" s="52">
        <v>9335</v>
      </c>
      <c r="F393" s="52">
        <v>187882</v>
      </c>
      <c r="G393">
        <v>959400</v>
      </c>
      <c r="H393">
        <v>9335</v>
      </c>
      <c r="I393">
        <v>187882</v>
      </c>
    </row>
    <row r="394" spans="1:9">
      <c r="A394" s="179" t="s">
        <v>54</v>
      </c>
      <c r="B394" s="53">
        <v>2014</v>
      </c>
      <c r="C394" s="179" t="s">
        <v>44</v>
      </c>
      <c r="D394" s="52">
        <v>1100400</v>
      </c>
      <c r="E394" s="52">
        <v>10521</v>
      </c>
      <c r="F394" s="52">
        <v>202671</v>
      </c>
      <c r="G394">
        <v>1100400</v>
      </c>
      <c r="H394">
        <v>10521</v>
      </c>
      <c r="I394">
        <v>202671</v>
      </c>
    </row>
    <row r="395" spans="1:9">
      <c r="A395" s="179" t="s">
        <v>54</v>
      </c>
      <c r="B395" s="53">
        <v>2015</v>
      </c>
      <c r="C395" s="179" t="s">
        <v>44</v>
      </c>
      <c r="D395" s="52">
        <v>1124500</v>
      </c>
      <c r="E395" s="52">
        <v>9857</v>
      </c>
      <c r="F395" s="52">
        <v>209891</v>
      </c>
      <c r="G395">
        <v>1124500</v>
      </c>
      <c r="H395">
        <v>9857</v>
      </c>
      <c r="I395">
        <v>209891</v>
      </c>
    </row>
    <row r="396" spans="1:9">
      <c r="A396" s="179" t="s">
        <v>54</v>
      </c>
      <c r="B396" s="53">
        <v>2016</v>
      </c>
      <c r="C396" s="179" t="s">
        <v>44</v>
      </c>
      <c r="D396" s="52">
        <v>1232500</v>
      </c>
      <c r="E396" s="52">
        <v>10660</v>
      </c>
      <c r="F396" s="52">
        <v>223719</v>
      </c>
      <c r="G396">
        <v>1232500</v>
      </c>
      <c r="H396">
        <v>10660</v>
      </c>
      <c r="I396">
        <v>223719</v>
      </c>
    </row>
    <row r="397" spans="1:9">
      <c r="A397" s="179" t="s">
        <v>54</v>
      </c>
      <c r="B397" s="53">
        <v>2017</v>
      </c>
      <c r="C397" s="179" t="s">
        <v>44</v>
      </c>
      <c r="D397" s="52">
        <v>1409000</v>
      </c>
      <c r="E397" s="52" t="s">
        <v>12</v>
      </c>
      <c r="F397" s="52">
        <v>235259</v>
      </c>
      <c r="G397">
        <v>1409000</v>
      </c>
      <c r="H397">
        <v>11463</v>
      </c>
      <c r="I397">
        <v>235259</v>
      </c>
    </row>
    <row r="398" spans="1:9">
      <c r="A398" s="179" t="s">
        <v>54</v>
      </c>
      <c r="B398" s="53">
        <v>2018</v>
      </c>
      <c r="C398" s="179" t="s">
        <v>44</v>
      </c>
      <c r="D398" s="52">
        <v>1412380</v>
      </c>
      <c r="E398" s="52" t="s">
        <v>12</v>
      </c>
      <c r="F398" s="52">
        <v>214100</v>
      </c>
      <c r="G398">
        <v>1412380</v>
      </c>
      <c r="H398">
        <v>12266</v>
      </c>
      <c r="I398">
        <v>214100</v>
      </c>
    </row>
    <row r="399" spans="1:9">
      <c r="A399" s="179" t="s">
        <v>54</v>
      </c>
      <c r="B399" s="53">
        <v>2019</v>
      </c>
      <c r="C399" s="179" t="s">
        <v>44</v>
      </c>
      <c r="D399" s="52">
        <v>1531550</v>
      </c>
      <c r="E399" s="52" t="s">
        <v>12</v>
      </c>
      <c r="F399" s="52">
        <v>232470</v>
      </c>
      <c r="G399">
        <v>1531550</v>
      </c>
      <c r="H399">
        <v>13069</v>
      </c>
      <c r="I399">
        <v>232470</v>
      </c>
    </row>
    <row r="400" spans="1:9">
      <c r="A400" s="179" t="s">
        <v>54</v>
      </c>
      <c r="B400" s="53">
        <v>2020</v>
      </c>
      <c r="C400" s="179" t="s">
        <v>44</v>
      </c>
      <c r="D400" s="52">
        <v>1545850</v>
      </c>
      <c r="E400" s="52" t="s">
        <v>12</v>
      </c>
      <c r="F400" s="52">
        <v>256230</v>
      </c>
      <c r="G400">
        <v>1545850</v>
      </c>
      <c r="H400">
        <v>13872</v>
      </c>
      <c r="I400">
        <v>256230</v>
      </c>
    </row>
    <row r="401" spans="1:9">
      <c r="A401" s="176" t="s">
        <v>54</v>
      </c>
      <c r="B401" s="9">
        <v>2021</v>
      </c>
      <c r="C401" s="177" t="s">
        <v>44</v>
      </c>
      <c r="D401" s="7">
        <v>1713500</v>
      </c>
      <c r="E401" s="7" t="s">
        <v>12</v>
      </c>
      <c r="F401" s="7">
        <v>275470</v>
      </c>
      <c r="G401">
        <v>1713500</v>
      </c>
      <c r="H401">
        <v>14675</v>
      </c>
      <c r="I401">
        <v>275470</v>
      </c>
    </row>
    <row r="402" spans="1:9">
      <c r="A402" s="180" t="s">
        <v>55</v>
      </c>
      <c r="B402" s="6">
        <v>2012</v>
      </c>
      <c r="C402" s="180" t="s">
        <v>44</v>
      </c>
      <c r="D402" s="5">
        <v>1452000</v>
      </c>
      <c r="E402" s="5">
        <v>8437</v>
      </c>
      <c r="F402" s="5">
        <v>209999</v>
      </c>
      <c r="G402">
        <v>1452000</v>
      </c>
      <c r="H402">
        <v>8437</v>
      </c>
      <c r="I402">
        <v>209999</v>
      </c>
    </row>
    <row r="403" spans="1:9">
      <c r="A403" s="180" t="s">
        <v>55</v>
      </c>
      <c r="B403" s="6">
        <v>2013</v>
      </c>
      <c r="C403" s="180" t="s">
        <v>44</v>
      </c>
      <c r="D403" s="5">
        <v>1752200</v>
      </c>
      <c r="E403" s="5">
        <v>9677</v>
      </c>
      <c r="F403" s="5">
        <v>227404</v>
      </c>
      <c r="G403">
        <v>1752200</v>
      </c>
      <c r="H403">
        <v>9677</v>
      </c>
      <c r="I403">
        <v>227404</v>
      </c>
    </row>
    <row r="404" spans="1:9">
      <c r="A404" s="180" t="s">
        <v>55</v>
      </c>
      <c r="B404" s="6">
        <v>2014</v>
      </c>
      <c r="C404" s="180" t="s">
        <v>44</v>
      </c>
      <c r="D404" s="5">
        <v>1827700</v>
      </c>
      <c r="E404" s="5">
        <v>10936</v>
      </c>
      <c r="F404" s="5">
        <v>243411</v>
      </c>
      <c r="G404">
        <v>1827700</v>
      </c>
      <c r="H404">
        <v>10936</v>
      </c>
      <c r="I404">
        <v>243411</v>
      </c>
    </row>
    <row r="405" spans="1:9">
      <c r="A405" s="180" t="s">
        <v>55</v>
      </c>
      <c r="B405" s="6">
        <v>2015</v>
      </c>
      <c r="C405" s="180" t="s">
        <v>44</v>
      </c>
      <c r="D405" s="5">
        <v>1916993</v>
      </c>
      <c r="E405" s="5">
        <v>10232</v>
      </c>
      <c r="F405" s="5">
        <v>249283</v>
      </c>
      <c r="G405">
        <v>1916993</v>
      </c>
      <c r="H405">
        <v>10232</v>
      </c>
      <c r="I405">
        <v>249283</v>
      </c>
    </row>
    <row r="406" spans="1:9">
      <c r="A406" s="180" t="s">
        <v>55</v>
      </c>
      <c r="B406" s="6">
        <v>2016</v>
      </c>
      <c r="C406" s="180" t="s">
        <v>44</v>
      </c>
      <c r="D406" s="5">
        <v>2176700</v>
      </c>
      <c r="E406" s="5">
        <v>11067</v>
      </c>
      <c r="F406" s="5">
        <v>260376</v>
      </c>
      <c r="G406">
        <v>2176700</v>
      </c>
      <c r="H406">
        <v>11067</v>
      </c>
      <c r="I406">
        <v>260376</v>
      </c>
    </row>
    <row r="407" spans="1:9">
      <c r="A407" s="180" t="s">
        <v>55</v>
      </c>
      <c r="B407" s="6">
        <v>2017</v>
      </c>
      <c r="C407" s="180" t="s">
        <v>44</v>
      </c>
      <c r="D407" s="5">
        <v>2411100</v>
      </c>
      <c r="E407" s="5" t="s">
        <v>12</v>
      </c>
      <c r="F407" s="5">
        <v>249261</v>
      </c>
      <c r="G407">
        <v>2411100</v>
      </c>
      <c r="H407">
        <v>11902</v>
      </c>
      <c r="I407">
        <v>249261</v>
      </c>
    </row>
    <row r="408" spans="1:9">
      <c r="A408" s="180" t="s">
        <v>55</v>
      </c>
      <c r="B408" s="6">
        <v>2018</v>
      </c>
      <c r="C408" s="180" t="s">
        <v>44</v>
      </c>
      <c r="D408" s="5">
        <v>2483302</v>
      </c>
      <c r="E408" s="5" t="s">
        <v>12</v>
      </c>
      <c r="F408" s="5">
        <v>216675</v>
      </c>
      <c r="G408">
        <v>2483302</v>
      </c>
      <c r="H408">
        <v>12737</v>
      </c>
      <c r="I408">
        <v>216675</v>
      </c>
    </row>
    <row r="409" spans="1:9">
      <c r="A409" s="180" t="s">
        <v>55</v>
      </c>
      <c r="B409" s="6">
        <v>2019</v>
      </c>
      <c r="C409" s="180" t="s">
        <v>44</v>
      </c>
      <c r="D409" s="5">
        <v>2416440</v>
      </c>
      <c r="E409" s="5" t="s">
        <v>12</v>
      </c>
      <c r="F409" s="5">
        <v>235461</v>
      </c>
      <c r="G409">
        <v>2416440</v>
      </c>
      <c r="H409">
        <v>13572</v>
      </c>
      <c r="I409">
        <v>235461</v>
      </c>
    </row>
    <row r="410" spans="1:9">
      <c r="A410" s="180" t="s">
        <v>55</v>
      </c>
      <c r="B410" s="6">
        <v>2020</v>
      </c>
      <c r="C410" s="180" t="s">
        <v>44</v>
      </c>
      <c r="D410" s="5">
        <v>2421100</v>
      </c>
      <c r="E410" s="5" t="s">
        <v>12</v>
      </c>
      <c r="F410" s="5">
        <v>263010</v>
      </c>
      <c r="G410">
        <v>2421100</v>
      </c>
      <c r="H410">
        <v>14407</v>
      </c>
      <c r="I410">
        <v>263010</v>
      </c>
    </row>
    <row r="411" spans="1:9">
      <c r="A411" s="176" t="s">
        <v>55</v>
      </c>
      <c r="B411" s="9">
        <v>2021</v>
      </c>
      <c r="C411" s="177" t="s">
        <v>44</v>
      </c>
      <c r="D411" s="7">
        <v>2809539</v>
      </c>
      <c r="E411" s="7" t="s">
        <v>12</v>
      </c>
      <c r="F411" s="7">
        <v>342639</v>
      </c>
      <c r="G411">
        <v>2809539</v>
      </c>
      <c r="H411">
        <v>15242</v>
      </c>
      <c r="I411">
        <v>342639</v>
      </c>
    </row>
    <row r="412" spans="1:9">
      <c r="A412" s="183" t="s">
        <v>56</v>
      </c>
      <c r="B412" s="46">
        <v>2012</v>
      </c>
      <c r="C412" s="183" t="s">
        <v>44</v>
      </c>
      <c r="D412" s="45">
        <v>1361800</v>
      </c>
      <c r="E412" s="45">
        <v>7835</v>
      </c>
      <c r="F412" s="45">
        <v>144544</v>
      </c>
      <c r="G412">
        <v>1361800</v>
      </c>
      <c r="H412">
        <v>7835</v>
      </c>
      <c r="I412">
        <v>144544</v>
      </c>
    </row>
    <row r="413" spans="1:9">
      <c r="A413" s="183" t="s">
        <v>56</v>
      </c>
      <c r="B413" s="46">
        <v>2013</v>
      </c>
      <c r="C413" s="183" t="s">
        <v>44</v>
      </c>
      <c r="D413" s="45">
        <v>1654300</v>
      </c>
      <c r="E413" s="45">
        <v>9058</v>
      </c>
      <c r="F413" s="45">
        <v>156689</v>
      </c>
      <c r="G413">
        <v>1654300</v>
      </c>
      <c r="H413">
        <v>9058</v>
      </c>
      <c r="I413">
        <v>156689</v>
      </c>
    </row>
    <row r="414" spans="1:9">
      <c r="A414" s="183" t="s">
        <v>56</v>
      </c>
      <c r="B414" s="46">
        <v>2014</v>
      </c>
      <c r="C414" s="183" t="s">
        <v>44</v>
      </c>
      <c r="D414" s="45">
        <v>1860900</v>
      </c>
      <c r="E414" s="45">
        <v>10271</v>
      </c>
      <c r="F414" s="45">
        <v>168073</v>
      </c>
      <c r="G414">
        <v>1860900</v>
      </c>
      <c r="H414">
        <v>10271</v>
      </c>
      <c r="I414">
        <v>168073</v>
      </c>
    </row>
    <row r="415" spans="1:9">
      <c r="A415" s="183" t="s">
        <v>56</v>
      </c>
      <c r="B415" s="46">
        <v>2015</v>
      </c>
      <c r="C415" s="183" t="s">
        <v>44</v>
      </c>
      <c r="D415" s="45">
        <v>1700100</v>
      </c>
      <c r="E415" s="45">
        <v>9640</v>
      </c>
      <c r="F415" s="45">
        <v>172374</v>
      </c>
      <c r="G415">
        <v>1700100</v>
      </c>
      <c r="H415">
        <v>9640</v>
      </c>
      <c r="I415">
        <v>172374</v>
      </c>
    </row>
    <row r="416" spans="1:9">
      <c r="A416" s="183" t="s">
        <v>56</v>
      </c>
      <c r="B416" s="46">
        <v>2016</v>
      </c>
      <c r="C416" s="183" t="s">
        <v>44</v>
      </c>
      <c r="D416" s="45">
        <v>1888200</v>
      </c>
      <c r="E416" s="45">
        <v>10453</v>
      </c>
      <c r="F416" s="45">
        <v>178821</v>
      </c>
      <c r="G416">
        <v>1888200</v>
      </c>
      <c r="H416">
        <v>10453</v>
      </c>
      <c r="I416">
        <v>178821</v>
      </c>
    </row>
    <row r="417" spans="1:9">
      <c r="A417" s="183" t="s">
        <v>56</v>
      </c>
      <c r="B417" s="46">
        <v>2017</v>
      </c>
      <c r="C417" s="183" t="s">
        <v>44</v>
      </c>
      <c r="D417" s="45">
        <v>2136200</v>
      </c>
      <c r="E417" s="45" t="s">
        <v>12</v>
      </c>
      <c r="F417" s="45">
        <v>190428</v>
      </c>
      <c r="G417">
        <v>2136200</v>
      </c>
      <c r="H417">
        <v>11266</v>
      </c>
      <c r="I417">
        <v>190428</v>
      </c>
    </row>
    <row r="418" spans="1:9">
      <c r="A418" s="183" t="s">
        <v>56</v>
      </c>
      <c r="B418" s="46">
        <v>2018</v>
      </c>
      <c r="C418" s="183" t="s">
        <v>44</v>
      </c>
      <c r="D418" s="45">
        <v>2171140</v>
      </c>
      <c r="E418" s="45" t="s">
        <v>12</v>
      </c>
      <c r="F418" s="45">
        <v>185600</v>
      </c>
      <c r="G418">
        <v>2171140</v>
      </c>
      <c r="H418">
        <v>12079</v>
      </c>
      <c r="I418">
        <v>185600</v>
      </c>
    </row>
    <row r="419" spans="1:9">
      <c r="A419" s="183" t="s">
        <v>56</v>
      </c>
      <c r="B419" s="46">
        <v>2019</v>
      </c>
      <c r="C419" s="183" t="s">
        <v>44</v>
      </c>
      <c r="D419" s="45">
        <v>2311030</v>
      </c>
      <c r="E419" s="45" t="s">
        <v>12</v>
      </c>
      <c r="F419" s="45">
        <v>200990</v>
      </c>
      <c r="G419">
        <v>2311030</v>
      </c>
      <c r="H419">
        <v>12892</v>
      </c>
      <c r="I419">
        <v>200990</v>
      </c>
    </row>
    <row r="420" spans="1:9">
      <c r="A420" s="183" t="s">
        <v>56</v>
      </c>
      <c r="B420" s="46">
        <v>2020</v>
      </c>
      <c r="C420" s="183" t="s">
        <v>44</v>
      </c>
      <c r="D420" s="45">
        <v>2161430</v>
      </c>
      <c r="E420" s="45" t="s">
        <v>12</v>
      </c>
      <c r="F420" s="45">
        <v>217780</v>
      </c>
      <c r="G420">
        <v>2161430</v>
      </c>
      <c r="H420">
        <v>13705</v>
      </c>
      <c r="I420">
        <v>217780</v>
      </c>
    </row>
    <row r="421" spans="1:9">
      <c r="A421" s="176" t="s">
        <v>56</v>
      </c>
      <c r="B421" s="9">
        <v>2021</v>
      </c>
      <c r="C421" s="177" t="s">
        <v>44</v>
      </c>
      <c r="D421" s="7">
        <v>2701583</v>
      </c>
      <c r="E421" s="7" t="s">
        <v>12</v>
      </c>
      <c r="F421" s="7">
        <v>232324</v>
      </c>
      <c r="G421">
        <v>2701583</v>
      </c>
      <c r="H421">
        <v>14518</v>
      </c>
      <c r="I421">
        <v>232324</v>
      </c>
    </row>
    <row r="422" spans="1:9">
      <c r="A422" s="176" t="s">
        <v>57</v>
      </c>
      <c r="B422" s="46">
        <v>2012</v>
      </c>
      <c r="C422" s="182" t="s">
        <v>58</v>
      </c>
      <c r="D422" s="7">
        <v>2625200</v>
      </c>
      <c r="E422" s="7">
        <v>6887</v>
      </c>
      <c r="F422" s="7" t="s">
        <v>12</v>
      </c>
      <c r="G422">
        <v>2625200</v>
      </c>
      <c r="H422">
        <v>6887</v>
      </c>
    </row>
    <row r="423" spans="1:9">
      <c r="A423" s="176" t="s">
        <v>57</v>
      </c>
      <c r="B423" s="46">
        <v>2013</v>
      </c>
      <c r="C423" s="182" t="s">
        <v>58</v>
      </c>
      <c r="D423" s="7">
        <v>2737400</v>
      </c>
      <c r="E423" s="7">
        <v>7870</v>
      </c>
      <c r="F423" s="7" t="s">
        <v>12</v>
      </c>
      <c r="G423">
        <v>2737400</v>
      </c>
      <c r="H423">
        <v>7870</v>
      </c>
    </row>
    <row r="424" spans="1:9">
      <c r="A424" s="176" t="s">
        <v>57</v>
      </c>
      <c r="B424" s="46">
        <v>2014</v>
      </c>
      <c r="C424" s="182" t="s">
        <v>58</v>
      </c>
      <c r="D424" s="7">
        <v>3037900</v>
      </c>
      <c r="E424" s="7">
        <v>8940</v>
      </c>
      <c r="F424" s="7" t="s">
        <v>12</v>
      </c>
      <c r="G424">
        <v>3037900</v>
      </c>
      <c r="H424">
        <v>8940</v>
      </c>
    </row>
    <row r="425" spans="1:9">
      <c r="A425" s="176" t="s">
        <v>57</v>
      </c>
      <c r="B425" s="46">
        <v>2015</v>
      </c>
      <c r="C425" s="182" t="s">
        <v>58</v>
      </c>
      <c r="D425" s="7">
        <v>3068100</v>
      </c>
      <c r="E425" s="7">
        <v>9045</v>
      </c>
      <c r="F425" s="7" t="s">
        <v>12</v>
      </c>
      <c r="G425">
        <v>3068100</v>
      </c>
      <c r="H425">
        <v>9045</v>
      </c>
    </row>
    <row r="426" spans="1:9">
      <c r="A426" s="176" t="s">
        <v>57</v>
      </c>
      <c r="B426" s="46">
        <v>2016</v>
      </c>
      <c r="C426" s="182" t="s">
        <v>58</v>
      </c>
      <c r="D426" s="7">
        <v>3326700</v>
      </c>
      <c r="E426" s="7">
        <v>9805</v>
      </c>
      <c r="F426" s="7" t="s">
        <v>12</v>
      </c>
      <c r="G426">
        <v>3326700</v>
      </c>
      <c r="H426">
        <v>9805</v>
      </c>
    </row>
    <row r="427" spans="1:9">
      <c r="A427" s="176" t="s">
        <v>57</v>
      </c>
      <c r="B427" s="46">
        <v>2017</v>
      </c>
      <c r="C427" s="182" t="s">
        <v>58</v>
      </c>
      <c r="D427" s="7">
        <v>3705200</v>
      </c>
      <c r="E427" s="7" t="s">
        <v>12</v>
      </c>
      <c r="F427" s="7" t="s">
        <v>12</v>
      </c>
      <c r="G427">
        <v>3705200</v>
      </c>
      <c r="H427">
        <v>10565</v>
      </c>
    </row>
    <row r="428" spans="1:9">
      <c r="A428" s="176" t="s">
        <v>57</v>
      </c>
      <c r="B428" s="46">
        <v>2018</v>
      </c>
      <c r="C428" s="182" t="s">
        <v>58</v>
      </c>
      <c r="D428" s="7">
        <v>4196400</v>
      </c>
      <c r="E428" s="7" t="s">
        <v>12</v>
      </c>
      <c r="F428" s="7" t="s">
        <v>12</v>
      </c>
      <c r="G428">
        <v>4196400</v>
      </c>
      <c r="H428">
        <v>11325</v>
      </c>
    </row>
    <row r="429" spans="1:9">
      <c r="A429" s="176" t="s">
        <v>57</v>
      </c>
      <c r="B429" s="46">
        <v>2019</v>
      </c>
      <c r="C429" s="182" t="s">
        <v>58</v>
      </c>
      <c r="D429" s="7">
        <v>4276100</v>
      </c>
      <c r="E429" s="7" t="s">
        <v>12</v>
      </c>
      <c r="F429" s="7" t="s">
        <v>12</v>
      </c>
      <c r="G429">
        <v>4276100</v>
      </c>
      <c r="H429">
        <v>12085</v>
      </c>
    </row>
    <row r="430" spans="1:9">
      <c r="A430" s="176" t="s">
        <v>57</v>
      </c>
      <c r="B430" s="46">
        <v>2020</v>
      </c>
      <c r="C430" s="182" t="s">
        <v>58</v>
      </c>
      <c r="D430" s="7">
        <v>4418900</v>
      </c>
      <c r="E430" s="7" t="s">
        <v>12</v>
      </c>
      <c r="F430" s="7" t="s">
        <v>12</v>
      </c>
      <c r="G430">
        <v>4418900</v>
      </c>
      <c r="H430">
        <v>12845</v>
      </c>
    </row>
    <row r="431" spans="1:9">
      <c r="A431" s="176" t="s">
        <v>57</v>
      </c>
      <c r="B431" s="9">
        <v>2021</v>
      </c>
      <c r="C431" s="182" t="s">
        <v>58</v>
      </c>
      <c r="D431" s="7" t="s">
        <v>12</v>
      </c>
      <c r="E431" s="7" t="s">
        <v>12</v>
      </c>
      <c r="F431" s="7" t="s">
        <v>12</v>
      </c>
      <c r="G431">
        <v>4561700</v>
      </c>
      <c r="H431">
        <v>13605</v>
      </c>
    </row>
    <row r="432" spans="1:9">
      <c r="A432" s="180" t="s">
        <v>59</v>
      </c>
      <c r="B432" s="6">
        <v>2012</v>
      </c>
      <c r="C432" s="180" t="s">
        <v>58</v>
      </c>
      <c r="D432" s="5">
        <v>1106900</v>
      </c>
      <c r="E432" s="5">
        <v>6505</v>
      </c>
      <c r="F432" s="5">
        <v>79438</v>
      </c>
      <c r="G432">
        <v>1106900</v>
      </c>
      <c r="H432">
        <v>6505</v>
      </c>
      <c r="I432">
        <v>79438</v>
      </c>
    </row>
    <row r="433" spans="1:9">
      <c r="A433" s="180" t="s">
        <v>59</v>
      </c>
      <c r="B433" s="6">
        <v>2013</v>
      </c>
      <c r="C433" s="180" t="s">
        <v>58</v>
      </c>
      <c r="D433" s="5">
        <v>1144300</v>
      </c>
      <c r="E433" s="5">
        <v>7487</v>
      </c>
      <c r="F433" s="5">
        <v>87358</v>
      </c>
      <c r="G433">
        <v>1144300</v>
      </c>
      <c r="H433">
        <v>7487</v>
      </c>
      <c r="I433">
        <v>87358</v>
      </c>
    </row>
    <row r="434" spans="1:9">
      <c r="A434" s="180" t="s">
        <v>59</v>
      </c>
      <c r="B434" s="6">
        <v>2014</v>
      </c>
      <c r="C434" s="180" t="s">
        <v>58</v>
      </c>
      <c r="D434" s="5">
        <v>1157500</v>
      </c>
      <c r="E434" s="5">
        <v>8438</v>
      </c>
      <c r="F434" s="5">
        <v>93970</v>
      </c>
      <c r="G434">
        <v>1157500</v>
      </c>
      <c r="H434">
        <v>8438</v>
      </c>
      <c r="I434">
        <v>93970</v>
      </c>
    </row>
    <row r="435" spans="1:9">
      <c r="A435" s="180" t="s">
        <v>59</v>
      </c>
      <c r="B435" s="6">
        <v>2015</v>
      </c>
      <c r="C435" s="180" t="s">
        <v>58</v>
      </c>
      <c r="D435" s="5">
        <v>1080300</v>
      </c>
      <c r="E435" s="5">
        <v>8430</v>
      </c>
      <c r="F435" s="5">
        <v>96415</v>
      </c>
      <c r="G435">
        <v>1080300</v>
      </c>
      <c r="H435">
        <v>8430</v>
      </c>
      <c r="I435">
        <v>96415</v>
      </c>
    </row>
    <row r="436" spans="1:9">
      <c r="A436" s="180" t="s">
        <v>59</v>
      </c>
      <c r="B436" s="6">
        <v>2016</v>
      </c>
      <c r="C436" s="180" t="s">
        <v>58</v>
      </c>
      <c r="D436" s="5">
        <v>882200</v>
      </c>
      <c r="E436" s="5">
        <v>9088</v>
      </c>
      <c r="F436" s="5">
        <v>100535</v>
      </c>
      <c r="G436">
        <v>882200</v>
      </c>
      <c r="H436">
        <v>9088</v>
      </c>
      <c r="I436">
        <v>100535</v>
      </c>
    </row>
    <row r="437" spans="1:9">
      <c r="A437" s="180" t="s">
        <v>59</v>
      </c>
      <c r="B437" s="6">
        <v>2017</v>
      </c>
      <c r="C437" s="180" t="s">
        <v>58</v>
      </c>
      <c r="D437" s="5">
        <v>949800</v>
      </c>
      <c r="E437" s="5" t="s">
        <v>12</v>
      </c>
      <c r="F437" s="5">
        <v>103510</v>
      </c>
      <c r="G437">
        <v>949800</v>
      </c>
      <c r="H437">
        <v>9746</v>
      </c>
      <c r="I437">
        <v>103510</v>
      </c>
    </row>
    <row r="438" spans="1:9">
      <c r="A438" s="180" t="s">
        <v>59</v>
      </c>
      <c r="B438" s="6">
        <v>2018</v>
      </c>
      <c r="C438" s="180" t="s">
        <v>58</v>
      </c>
      <c r="D438" s="5">
        <v>756097</v>
      </c>
      <c r="E438" s="5" t="s">
        <v>12</v>
      </c>
      <c r="F438" s="5">
        <v>134720</v>
      </c>
      <c r="G438">
        <v>756097</v>
      </c>
      <c r="H438">
        <v>10404</v>
      </c>
      <c r="I438">
        <v>134720</v>
      </c>
    </row>
    <row r="439" spans="1:9">
      <c r="A439" s="180" t="s">
        <v>59</v>
      </c>
      <c r="B439" s="6">
        <v>2019</v>
      </c>
      <c r="C439" s="180" t="s">
        <v>58</v>
      </c>
      <c r="D439" s="5">
        <v>993373</v>
      </c>
      <c r="E439" s="5" t="s">
        <v>12</v>
      </c>
      <c r="F439" s="5">
        <v>148893</v>
      </c>
      <c r="G439">
        <v>993373</v>
      </c>
      <c r="H439">
        <v>11062</v>
      </c>
      <c r="I439">
        <v>148893</v>
      </c>
    </row>
    <row r="440" spans="1:9">
      <c r="A440" s="180" t="s">
        <v>59</v>
      </c>
      <c r="B440" s="6">
        <v>2020</v>
      </c>
      <c r="C440" s="180" t="s">
        <v>58</v>
      </c>
      <c r="D440" s="5">
        <v>965843</v>
      </c>
      <c r="E440" s="5" t="s">
        <v>12</v>
      </c>
      <c r="F440" s="5">
        <v>171130</v>
      </c>
      <c r="G440">
        <v>965843</v>
      </c>
      <c r="H440">
        <v>11720</v>
      </c>
      <c r="I440">
        <v>171130</v>
      </c>
    </row>
    <row r="441" spans="1:9">
      <c r="A441" s="176" t="s">
        <v>59</v>
      </c>
      <c r="B441" s="9">
        <v>2021</v>
      </c>
      <c r="C441" s="177" t="s">
        <v>58</v>
      </c>
      <c r="D441" s="7">
        <v>1119800</v>
      </c>
      <c r="E441" s="7" t="s">
        <v>12</v>
      </c>
      <c r="F441" s="7">
        <v>181100</v>
      </c>
      <c r="G441">
        <v>1119800</v>
      </c>
      <c r="H441">
        <v>12378</v>
      </c>
      <c r="I441">
        <v>181100</v>
      </c>
    </row>
    <row r="442" spans="1:9">
      <c r="A442" s="186" t="s">
        <v>60</v>
      </c>
      <c r="B442" s="44">
        <v>2012</v>
      </c>
      <c r="C442" s="186" t="s">
        <v>58</v>
      </c>
      <c r="D442" s="43">
        <v>328000</v>
      </c>
      <c r="E442" s="43">
        <v>6388</v>
      </c>
      <c r="F442" s="43">
        <v>29940</v>
      </c>
      <c r="G442">
        <v>328000</v>
      </c>
      <c r="H442">
        <v>6388</v>
      </c>
      <c r="I442">
        <v>29940</v>
      </c>
    </row>
    <row r="443" spans="1:9">
      <c r="A443" s="186" t="s">
        <v>60</v>
      </c>
      <c r="B443" s="44">
        <v>2013</v>
      </c>
      <c r="C443" s="186" t="s">
        <v>58</v>
      </c>
      <c r="D443" s="43">
        <v>387500</v>
      </c>
      <c r="E443" s="43">
        <v>7391</v>
      </c>
      <c r="F443" s="43">
        <v>34270</v>
      </c>
      <c r="G443">
        <v>387500</v>
      </c>
      <c r="H443">
        <v>7391</v>
      </c>
      <c r="I443">
        <v>34270</v>
      </c>
    </row>
    <row r="444" spans="1:9">
      <c r="A444" s="186" t="s">
        <v>60</v>
      </c>
      <c r="B444" s="44">
        <v>2014</v>
      </c>
      <c r="C444" s="186" t="s">
        <v>58</v>
      </c>
      <c r="D444" s="43">
        <v>411000</v>
      </c>
      <c r="E444" s="43">
        <v>8381</v>
      </c>
      <c r="F444" s="43">
        <v>34240</v>
      </c>
      <c r="G444">
        <v>411000</v>
      </c>
      <c r="H444">
        <v>8381</v>
      </c>
      <c r="I444">
        <v>34240</v>
      </c>
    </row>
    <row r="445" spans="1:9">
      <c r="A445" s="186" t="s">
        <v>60</v>
      </c>
      <c r="B445" s="44">
        <v>2015</v>
      </c>
      <c r="C445" s="186" t="s">
        <v>58</v>
      </c>
      <c r="D445" s="43">
        <v>365500</v>
      </c>
      <c r="E445" s="43">
        <v>8368</v>
      </c>
      <c r="F445" s="43">
        <v>35190</v>
      </c>
      <c r="G445">
        <v>365500</v>
      </c>
      <c r="H445">
        <v>8368</v>
      </c>
      <c r="I445">
        <v>35190</v>
      </c>
    </row>
    <row r="446" spans="1:9">
      <c r="A446" s="186" t="s">
        <v>60</v>
      </c>
      <c r="B446" s="44">
        <v>2016</v>
      </c>
      <c r="C446" s="186" t="s">
        <v>58</v>
      </c>
      <c r="D446" s="43">
        <v>369000</v>
      </c>
      <c r="E446" s="43">
        <v>9063</v>
      </c>
      <c r="F446" s="43">
        <v>36572</v>
      </c>
      <c r="G446">
        <v>369000</v>
      </c>
      <c r="H446">
        <v>9063</v>
      </c>
      <c r="I446">
        <v>36572</v>
      </c>
    </row>
    <row r="447" spans="1:9">
      <c r="A447" s="186" t="s">
        <v>60</v>
      </c>
      <c r="B447" s="44">
        <v>2017</v>
      </c>
      <c r="C447" s="186" t="s">
        <v>58</v>
      </c>
      <c r="D447" s="43">
        <v>457700</v>
      </c>
      <c r="E447" s="43" t="s">
        <v>12</v>
      </c>
      <c r="F447" s="43">
        <v>37916</v>
      </c>
      <c r="G447">
        <v>457700</v>
      </c>
      <c r="H447">
        <v>9758</v>
      </c>
      <c r="I447">
        <v>37916</v>
      </c>
    </row>
    <row r="448" spans="1:9">
      <c r="A448" s="186" t="s">
        <v>60</v>
      </c>
      <c r="B448" s="44">
        <v>2018</v>
      </c>
      <c r="C448" s="186" t="s">
        <v>58</v>
      </c>
      <c r="D448" s="43">
        <v>403487</v>
      </c>
      <c r="E448" s="43" t="s">
        <v>12</v>
      </c>
      <c r="F448" s="43">
        <v>48440</v>
      </c>
      <c r="G448">
        <v>403487</v>
      </c>
      <c r="H448">
        <v>10453</v>
      </c>
      <c r="I448">
        <v>48440</v>
      </c>
    </row>
    <row r="449" spans="1:9">
      <c r="A449" s="186" t="s">
        <v>60</v>
      </c>
      <c r="B449" s="44">
        <v>2019</v>
      </c>
      <c r="C449" s="186" t="s">
        <v>58</v>
      </c>
      <c r="D449" s="43">
        <v>441972</v>
      </c>
      <c r="E449" s="43" t="s">
        <v>12</v>
      </c>
      <c r="F449" s="43">
        <v>53986</v>
      </c>
      <c r="G449">
        <v>441972</v>
      </c>
      <c r="H449">
        <v>11148</v>
      </c>
      <c r="I449">
        <v>53986</v>
      </c>
    </row>
    <row r="450" spans="1:9">
      <c r="A450" s="186" t="s">
        <v>60</v>
      </c>
      <c r="B450" s="44">
        <v>2020</v>
      </c>
      <c r="C450" s="186" t="s">
        <v>58</v>
      </c>
      <c r="D450" s="43">
        <v>440851</v>
      </c>
      <c r="E450" s="43" t="s">
        <v>12</v>
      </c>
      <c r="F450" s="43">
        <v>63172</v>
      </c>
      <c r="G450">
        <v>440851</v>
      </c>
      <c r="H450">
        <v>11843</v>
      </c>
      <c r="I450">
        <v>63172</v>
      </c>
    </row>
    <row r="451" spans="1:9">
      <c r="A451" s="176" t="s">
        <v>60</v>
      </c>
      <c r="B451" s="9">
        <v>2021</v>
      </c>
      <c r="C451" s="177" t="s">
        <v>58</v>
      </c>
      <c r="D451" s="7">
        <v>473732</v>
      </c>
      <c r="E451" s="7" t="s">
        <v>12</v>
      </c>
      <c r="F451" s="7">
        <v>68392</v>
      </c>
      <c r="G451">
        <v>473732</v>
      </c>
      <c r="H451">
        <v>12538</v>
      </c>
      <c r="I451">
        <v>68392</v>
      </c>
    </row>
    <row r="452" spans="1:9">
      <c r="A452" s="189" t="s">
        <v>61</v>
      </c>
      <c r="B452" s="48">
        <v>2012</v>
      </c>
      <c r="C452" s="189" t="s">
        <v>58</v>
      </c>
      <c r="D452" s="47">
        <v>1005800</v>
      </c>
      <c r="E452" s="47">
        <v>7051</v>
      </c>
      <c r="F452" s="47">
        <v>266338</v>
      </c>
      <c r="G452">
        <v>1005800</v>
      </c>
      <c r="H452">
        <v>7051</v>
      </c>
      <c r="I452">
        <v>266338</v>
      </c>
    </row>
    <row r="453" spans="1:9">
      <c r="A453" s="189" t="s">
        <v>61</v>
      </c>
      <c r="B453" s="48">
        <v>2013</v>
      </c>
      <c r="C453" s="189" t="s">
        <v>58</v>
      </c>
      <c r="D453" s="47">
        <v>1098400</v>
      </c>
      <c r="E453" s="47">
        <v>8070</v>
      </c>
      <c r="F453" s="47">
        <v>287831</v>
      </c>
      <c r="G453">
        <v>1098400</v>
      </c>
      <c r="H453">
        <v>8070</v>
      </c>
      <c r="I453">
        <v>287831</v>
      </c>
    </row>
    <row r="454" spans="1:9">
      <c r="A454" s="189" t="s">
        <v>61</v>
      </c>
      <c r="B454" s="48">
        <v>2014</v>
      </c>
      <c r="C454" s="189" t="s">
        <v>58</v>
      </c>
      <c r="D454" s="47">
        <v>1123700</v>
      </c>
      <c r="E454" s="47">
        <v>9184</v>
      </c>
      <c r="F454" s="47">
        <v>311324</v>
      </c>
      <c r="G454">
        <v>1123700</v>
      </c>
      <c r="H454">
        <v>9184</v>
      </c>
      <c r="I454">
        <v>311324</v>
      </c>
    </row>
    <row r="455" spans="1:9">
      <c r="A455" s="189" t="s">
        <v>61</v>
      </c>
      <c r="B455" s="48">
        <v>2015</v>
      </c>
      <c r="C455" s="189" t="s">
        <v>58</v>
      </c>
      <c r="D455" s="47">
        <v>1047300</v>
      </c>
      <c r="E455" s="47">
        <v>9306</v>
      </c>
      <c r="F455" s="47">
        <v>319635</v>
      </c>
      <c r="G455">
        <v>1047300</v>
      </c>
      <c r="H455">
        <v>9306</v>
      </c>
      <c r="I455">
        <v>319635</v>
      </c>
    </row>
    <row r="456" spans="1:9">
      <c r="A456" s="189" t="s">
        <v>61</v>
      </c>
      <c r="B456" s="48">
        <v>2016</v>
      </c>
      <c r="C456" s="189" t="s">
        <v>58</v>
      </c>
      <c r="D456" s="47">
        <v>1159500</v>
      </c>
      <c r="E456" s="47">
        <v>10106</v>
      </c>
      <c r="F456" s="47">
        <v>337452</v>
      </c>
      <c r="G456">
        <v>1159500</v>
      </c>
      <c r="H456">
        <v>10106</v>
      </c>
      <c r="I456">
        <v>337452</v>
      </c>
    </row>
    <row r="457" spans="1:9">
      <c r="A457" s="189" t="s">
        <v>61</v>
      </c>
      <c r="B457" s="48">
        <v>2017</v>
      </c>
      <c r="C457" s="189" t="s">
        <v>58</v>
      </c>
      <c r="D457" s="47">
        <v>1620400</v>
      </c>
      <c r="E457" s="47" t="s">
        <v>12</v>
      </c>
      <c r="F457" s="47">
        <v>623800</v>
      </c>
      <c r="G457">
        <v>1620400</v>
      </c>
      <c r="H457">
        <v>10906</v>
      </c>
      <c r="I457">
        <v>623800</v>
      </c>
    </row>
    <row r="458" spans="1:9">
      <c r="A458" s="189" t="s">
        <v>61</v>
      </c>
      <c r="B458" s="48">
        <v>2018</v>
      </c>
      <c r="C458" s="189" t="s">
        <v>58</v>
      </c>
      <c r="D458" s="47">
        <v>1505775</v>
      </c>
      <c r="E458" s="47" t="s">
        <v>12</v>
      </c>
      <c r="F458" s="47">
        <v>428663</v>
      </c>
      <c r="G458">
        <v>1505775</v>
      </c>
      <c r="H458">
        <v>11706</v>
      </c>
      <c r="I458">
        <v>428663</v>
      </c>
    </row>
    <row r="459" spans="1:9">
      <c r="A459" s="189" t="s">
        <v>61</v>
      </c>
      <c r="B459" s="48">
        <v>2019</v>
      </c>
      <c r="C459" s="189" t="s">
        <v>58</v>
      </c>
      <c r="D459" s="47">
        <v>1685611</v>
      </c>
      <c r="E459" s="47" t="s">
        <v>12</v>
      </c>
      <c r="F459" s="47">
        <v>476872</v>
      </c>
      <c r="G459">
        <v>1685611</v>
      </c>
      <c r="H459">
        <v>12506</v>
      </c>
      <c r="I459">
        <v>476872</v>
      </c>
    </row>
    <row r="460" spans="1:9">
      <c r="A460" s="189" t="s">
        <v>61</v>
      </c>
      <c r="B460" s="48">
        <v>2020</v>
      </c>
      <c r="C460" s="189" t="s">
        <v>58</v>
      </c>
      <c r="D460" s="47">
        <v>1755100</v>
      </c>
      <c r="E460" s="47" t="s">
        <v>12</v>
      </c>
      <c r="F460" s="47">
        <v>557100</v>
      </c>
      <c r="G460">
        <v>1755100</v>
      </c>
      <c r="H460">
        <v>13306</v>
      </c>
      <c r="I460">
        <v>557100</v>
      </c>
    </row>
    <row r="461" spans="1:9">
      <c r="A461" s="176" t="s">
        <v>61</v>
      </c>
      <c r="B461" s="9">
        <v>2021</v>
      </c>
      <c r="C461" s="177" t="s">
        <v>58</v>
      </c>
      <c r="D461" s="7">
        <v>1924624</v>
      </c>
      <c r="E461" s="7" t="s">
        <v>12</v>
      </c>
      <c r="F461" s="7">
        <v>596518</v>
      </c>
      <c r="G461">
        <v>1924624</v>
      </c>
      <c r="H461">
        <v>14106</v>
      </c>
      <c r="I461">
        <v>596518</v>
      </c>
    </row>
    <row r="462" spans="1:9">
      <c r="A462" s="178" t="s">
        <v>62</v>
      </c>
      <c r="B462" s="28">
        <v>2012</v>
      </c>
      <c r="C462" s="178" t="s">
        <v>58</v>
      </c>
      <c r="D462" s="27">
        <v>601000</v>
      </c>
      <c r="E462" s="27">
        <v>5912</v>
      </c>
      <c r="F462" s="27">
        <v>151269</v>
      </c>
      <c r="G462">
        <v>601000</v>
      </c>
      <c r="H462">
        <v>5912</v>
      </c>
      <c r="I462">
        <v>151269</v>
      </c>
    </row>
    <row r="463" spans="1:9">
      <c r="A463" s="178" t="s">
        <v>62</v>
      </c>
      <c r="B463" s="28">
        <v>2013</v>
      </c>
      <c r="C463" s="178" t="s">
        <v>58</v>
      </c>
      <c r="D463" s="27">
        <v>678500</v>
      </c>
      <c r="E463" s="27">
        <v>6785</v>
      </c>
      <c r="F463" s="27">
        <v>160687</v>
      </c>
      <c r="G463">
        <v>678500</v>
      </c>
      <c r="H463">
        <v>6785</v>
      </c>
      <c r="I463">
        <v>160687</v>
      </c>
    </row>
    <row r="464" spans="1:9">
      <c r="A464" s="178" t="s">
        <v>62</v>
      </c>
      <c r="B464" s="28">
        <v>2014</v>
      </c>
      <c r="C464" s="178" t="s">
        <v>58</v>
      </c>
      <c r="D464" s="27">
        <v>713900</v>
      </c>
      <c r="E464" s="27">
        <v>7620</v>
      </c>
      <c r="F464" s="27">
        <v>174894</v>
      </c>
      <c r="G464">
        <v>713900</v>
      </c>
      <c r="H464">
        <v>7620</v>
      </c>
      <c r="I464">
        <v>174894</v>
      </c>
    </row>
    <row r="465" spans="1:9">
      <c r="A465" s="178" t="s">
        <v>62</v>
      </c>
      <c r="B465" s="28">
        <v>2015</v>
      </c>
      <c r="C465" s="178" t="s">
        <v>58</v>
      </c>
      <c r="D465" s="27">
        <v>753100</v>
      </c>
      <c r="E465" s="27">
        <v>7646</v>
      </c>
      <c r="F465" s="27">
        <v>181981</v>
      </c>
      <c r="G465">
        <v>753100</v>
      </c>
      <c r="H465">
        <v>7646</v>
      </c>
      <c r="I465">
        <v>181981</v>
      </c>
    </row>
    <row r="466" spans="1:9">
      <c r="A466" s="178" t="s">
        <v>62</v>
      </c>
      <c r="B466" s="28">
        <v>2016</v>
      </c>
      <c r="C466" s="178" t="s">
        <v>58</v>
      </c>
      <c r="D466" s="27">
        <v>784700</v>
      </c>
      <c r="E466" s="27">
        <v>8311</v>
      </c>
      <c r="F466" s="27">
        <v>191796</v>
      </c>
      <c r="G466">
        <v>784700</v>
      </c>
      <c r="H466">
        <v>8311</v>
      </c>
      <c r="I466">
        <v>191796</v>
      </c>
    </row>
    <row r="467" spans="1:9">
      <c r="A467" s="178" t="s">
        <v>62</v>
      </c>
      <c r="B467" s="28">
        <v>2017</v>
      </c>
      <c r="C467" s="178" t="s">
        <v>58</v>
      </c>
      <c r="D467" s="27">
        <v>924500</v>
      </c>
      <c r="E467" s="27" t="s">
        <v>12</v>
      </c>
      <c r="F467" s="27">
        <v>197510</v>
      </c>
      <c r="G467">
        <v>924500</v>
      </c>
      <c r="H467">
        <v>8976</v>
      </c>
      <c r="I467">
        <v>197510</v>
      </c>
    </row>
    <row r="468" spans="1:9">
      <c r="A468" s="178" t="s">
        <v>62</v>
      </c>
      <c r="B468" s="28">
        <v>2018</v>
      </c>
      <c r="C468" s="178" t="s">
        <v>58</v>
      </c>
      <c r="D468" s="27">
        <v>971800</v>
      </c>
      <c r="E468" s="27" t="s">
        <v>12</v>
      </c>
      <c r="F468" s="27">
        <v>255200</v>
      </c>
      <c r="G468">
        <v>971800</v>
      </c>
      <c r="H468">
        <v>9641</v>
      </c>
      <c r="I468">
        <v>255200</v>
      </c>
    </row>
    <row r="469" spans="1:9">
      <c r="A469" s="178" t="s">
        <v>62</v>
      </c>
      <c r="B469" s="28">
        <v>2019</v>
      </c>
      <c r="C469" s="178" t="s">
        <v>58</v>
      </c>
      <c r="D469" s="27">
        <v>1049762</v>
      </c>
      <c r="E469" s="27" t="s">
        <v>12</v>
      </c>
      <c r="F469" s="27">
        <v>285133</v>
      </c>
      <c r="G469">
        <v>1049762</v>
      </c>
      <c r="H469">
        <v>10306</v>
      </c>
      <c r="I469">
        <v>285133</v>
      </c>
    </row>
    <row r="470" spans="1:9">
      <c r="A470" s="178" t="s">
        <v>62</v>
      </c>
      <c r="B470" s="28">
        <v>2020</v>
      </c>
      <c r="C470" s="178" t="s">
        <v>58</v>
      </c>
      <c r="D470" s="27">
        <v>1129682</v>
      </c>
      <c r="E470" s="27" t="s">
        <v>12</v>
      </c>
      <c r="F470" s="27">
        <v>337663</v>
      </c>
      <c r="G470">
        <v>1129682</v>
      </c>
      <c r="H470">
        <v>10971</v>
      </c>
      <c r="I470">
        <v>337663</v>
      </c>
    </row>
    <row r="471" spans="1:9">
      <c r="A471" s="176" t="s">
        <v>62</v>
      </c>
      <c r="B471" s="9">
        <v>2021</v>
      </c>
      <c r="C471" s="177" t="s">
        <v>58</v>
      </c>
      <c r="D471" s="7">
        <v>1239066</v>
      </c>
      <c r="E471" s="7" t="s">
        <v>12</v>
      </c>
      <c r="F471" s="7">
        <v>354921</v>
      </c>
      <c r="G471">
        <v>1239066</v>
      </c>
      <c r="H471">
        <v>11636</v>
      </c>
      <c r="I471">
        <v>354921</v>
      </c>
    </row>
    <row r="472" spans="1:9">
      <c r="A472" s="169" t="s">
        <v>63</v>
      </c>
      <c r="B472" s="21">
        <v>2012</v>
      </c>
      <c r="C472" s="169" t="s">
        <v>58</v>
      </c>
      <c r="D472" s="20">
        <v>770700</v>
      </c>
      <c r="E472" s="20">
        <v>5938</v>
      </c>
      <c r="F472" s="20">
        <v>175310</v>
      </c>
      <c r="G472">
        <v>770700</v>
      </c>
      <c r="H472">
        <v>5938</v>
      </c>
      <c r="I472">
        <v>175310</v>
      </c>
    </row>
    <row r="473" spans="1:9">
      <c r="A473" s="169" t="s">
        <v>63</v>
      </c>
      <c r="B473" s="21">
        <v>2013</v>
      </c>
      <c r="C473" s="169" t="s">
        <v>58</v>
      </c>
      <c r="D473" s="20">
        <v>830100</v>
      </c>
      <c r="E473" s="20">
        <v>6800</v>
      </c>
      <c r="F473" s="20">
        <v>188677</v>
      </c>
      <c r="G473">
        <v>830100</v>
      </c>
      <c r="H473">
        <v>6800</v>
      </c>
      <c r="I473">
        <v>188677</v>
      </c>
    </row>
    <row r="474" spans="1:9">
      <c r="A474" s="169" t="s">
        <v>63</v>
      </c>
      <c r="B474" s="21">
        <v>2014</v>
      </c>
      <c r="C474" s="169" t="s">
        <v>58</v>
      </c>
      <c r="D474" s="20">
        <v>852900</v>
      </c>
      <c r="E474" s="20">
        <v>7691</v>
      </c>
      <c r="F474" s="20">
        <v>196430</v>
      </c>
      <c r="G474">
        <v>852900</v>
      </c>
      <c r="H474">
        <v>7691</v>
      </c>
      <c r="I474">
        <v>196430</v>
      </c>
    </row>
    <row r="475" spans="1:9">
      <c r="A475" s="169" t="s">
        <v>63</v>
      </c>
      <c r="B475" s="21">
        <v>2015</v>
      </c>
      <c r="C475" s="169" t="s">
        <v>58</v>
      </c>
      <c r="D475" s="20">
        <v>822600</v>
      </c>
      <c r="E475" s="20">
        <v>7687</v>
      </c>
      <c r="F475" s="20">
        <v>202072</v>
      </c>
      <c r="G475">
        <v>822600</v>
      </c>
      <c r="H475">
        <v>7687</v>
      </c>
      <c r="I475">
        <v>202072</v>
      </c>
    </row>
    <row r="476" spans="1:9">
      <c r="A476" s="169" t="s">
        <v>63</v>
      </c>
      <c r="B476" s="21">
        <v>2016</v>
      </c>
      <c r="C476" s="169" t="s">
        <v>58</v>
      </c>
      <c r="D476" s="20">
        <v>790400</v>
      </c>
      <c r="E476" s="20">
        <v>8302</v>
      </c>
      <c r="F476" s="20">
        <v>212954</v>
      </c>
      <c r="G476">
        <v>790400</v>
      </c>
      <c r="H476">
        <v>8302</v>
      </c>
      <c r="I476">
        <v>212954</v>
      </c>
    </row>
    <row r="477" spans="1:9">
      <c r="A477" s="169" t="s">
        <v>63</v>
      </c>
      <c r="B477" s="21">
        <v>2017</v>
      </c>
      <c r="C477" s="169" t="s">
        <v>58</v>
      </c>
      <c r="D477" s="20">
        <v>856900</v>
      </c>
      <c r="E477" s="20" t="s">
        <v>12</v>
      </c>
      <c r="F477" s="20">
        <v>217238</v>
      </c>
      <c r="G477">
        <v>856900</v>
      </c>
      <c r="H477">
        <v>8917</v>
      </c>
      <c r="I477">
        <v>217238</v>
      </c>
    </row>
    <row r="478" spans="1:9">
      <c r="A478" s="169" t="s">
        <v>63</v>
      </c>
      <c r="B478" s="21">
        <v>2018</v>
      </c>
      <c r="C478" s="169" t="s">
        <v>58</v>
      </c>
      <c r="D478" s="20">
        <v>878458</v>
      </c>
      <c r="E478" s="20" t="s">
        <v>12</v>
      </c>
      <c r="F478" s="20">
        <v>272915</v>
      </c>
      <c r="G478">
        <v>878458</v>
      </c>
      <c r="H478">
        <v>9532</v>
      </c>
      <c r="I478">
        <v>272915</v>
      </c>
    </row>
    <row r="479" spans="1:9">
      <c r="A479" s="169" t="s">
        <v>63</v>
      </c>
      <c r="B479" s="21">
        <v>2019</v>
      </c>
      <c r="C479" s="169" t="s">
        <v>58</v>
      </c>
      <c r="D479" s="20">
        <v>984934</v>
      </c>
      <c r="E479" s="20" t="s">
        <v>12</v>
      </c>
      <c r="F479" s="20">
        <v>304252</v>
      </c>
      <c r="G479">
        <v>984934</v>
      </c>
      <c r="H479">
        <v>10147</v>
      </c>
      <c r="I479">
        <v>304252</v>
      </c>
    </row>
    <row r="480" spans="1:9">
      <c r="A480" s="169" t="s">
        <v>63</v>
      </c>
      <c r="B480" s="21">
        <v>2020</v>
      </c>
      <c r="C480" s="169" t="s">
        <v>58</v>
      </c>
      <c r="D480" s="20">
        <v>1035419</v>
      </c>
      <c r="E480" s="20" t="s">
        <v>12</v>
      </c>
      <c r="F480" s="20">
        <v>360636</v>
      </c>
      <c r="G480">
        <v>1035419</v>
      </c>
      <c r="H480">
        <v>10762</v>
      </c>
      <c r="I480">
        <v>360636</v>
      </c>
    </row>
    <row r="481" spans="1:9">
      <c r="A481" s="176" t="s">
        <v>63</v>
      </c>
      <c r="B481" s="9">
        <v>2021</v>
      </c>
      <c r="C481" s="177" t="s">
        <v>58</v>
      </c>
      <c r="D481" s="7">
        <v>1137248</v>
      </c>
      <c r="E481" s="7" t="s">
        <v>12</v>
      </c>
      <c r="F481" s="7">
        <v>386808</v>
      </c>
      <c r="G481">
        <v>1137248</v>
      </c>
      <c r="H481">
        <v>11377</v>
      </c>
      <c r="I481">
        <v>386808</v>
      </c>
    </row>
    <row r="482" spans="1:9">
      <c r="A482" s="179" t="s">
        <v>64</v>
      </c>
      <c r="B482" s="53">
        <v>2012</v>
      </c>
      <c r="C482" s="179" t="s">
        <v>58</v>
      </c>
      <c r="D482" s="52">
        <v>1300100</v>
      </c>
      <c r="E482" s="52">
        <v>6603</v>
      </c>
      <c r="F482" s="52">
        <v>213420</v>
      </c>
      <c r="G482">
        <v>1300100</v>
      </c>
      <c r="H482">
        <v>6603</v>
      </c>
      <c r="I482">
        <v>213420</v>
      </c>
    </row>
    <row r="483" spans="1:9">
      <c r="A483" s="179" t="s">
        <v>64</v>
      </c>
      <c r="B483" s="53">
        <v>2013</v>
      </c>
      <c r="C483" s="179" t="s">
        <v>58</v>
      </c>
      <c r="D483" s="52">
        <v>1418700</v>
      </c>
      <c r="E483" s="52">
        <v>7615</v>
      </c>
      <c r="F483" s="52">
        <v>222161</v>
      </c>
      <c r="G483">
        <v>1418700</v>
      </c>
      <c r="H483">
        <v>7615</v>
      </c>
      <c r="I483">
        <v>222161</v>
      </c>
    </row>
    <row r="484" spans="1:9">
      <c r="A484" s="179" t="s">
        <v>64</v>
      </c>
      <c r="B484" s="53">
        <v>2014</v>
      </c>
      <c r="C484" s="179" t="s">
        <v>58</v>
      </c>
      <c r="D484" s="52">
        <v>1516200</v>
      </c>
      <c r="E484" s="52">
        <v>8590</v>
      </c>
      <c r="F484" s="52">
        <v>236160</v>
      </c>
      <c r="G484">
        <v>1516200</v>
      </c>
      <c r="H484">
        <v>8590</v>
      </c>
      <c r="I484">
        <v>236160</v>
      </c>
    </row>
    <row r="485" spans="1:9">
      <c r="A485" s="179" t="s">
        <v>64</v>
      </c>
      <c r="B485" s="53">
        <v>2015</v>
      </c>
      <c r="C485" s="179" t="s">
        <v>58</v>
      </c>
      <c r="D485" s="52">
        <v>1551600</v>
      </c>
      <c r="E485" s="52">
        <v>8557</v>
      </c>
      <c r="F485" s="52">
        <v>243668</v>
      </c>
      <c r="G485">
        <v>1551600</v>
      </c>
      <c r="H485">
        <v>8557</v>
      </c>
      <c r="I485">
        <v>243668</v>
      </c>
    </row>
    <row r="486" spans="1:9">
      <c r="A486" s="179" t="s">
        <v>64</v>
      </c>
      <c r="B486" s="53">
        <v>2016</v>
      </c>
      <c r="C486" s="179" t="s">
        <v>58</v>
      </c>
      <c r="D486" s="52">
        <v>1631300</v>
      </c>
      <c r="E486" s="52">
        <v>9250</v>
      </c>
      <c r="F486" s="52">
        <v>254570</v>
      </c>
      <c r="G486">
        <v>1631300</v>
      </c>
      <c r="H486">
        <v>9250</v>
      </c>
      <c r="I486">
        <v>254570</v>
      </c>
    </row>
    <row r="487" spans="1:9">
      <c r="A487" s="179" t="s">
        <v>64</v>
      </c>
      <c r="B487" s="53">
        <v>2017</v>
      </c>
      <c r="C487" s="179" t="s">
        <v>58</v>
      </c>
      <c r="D487" s="52">
        <v>1815300</v>
      </c>
      <c r="E487" s="52" t="s">
        <v>12</v>
      </c>
      <c r="F487" s="52">
        <v>266933</v>
      </c>
      <c r="G487">
        <v>1815300</v>
      </c>
      <c r="H487">
        <v>9943</v>
      </c>
      <c r="I487">
        <v>266933</v>
      </c>
    </row>
    <row r="488" spans="1:9">
      <c r="A488" s="179" t="s">
        <v>64</v>
      </c>
      <c r="B488" s="53">
        <v>2018</v>
      </c>
      <c r="C488" s="179" t="s">
        <v>58</v>
      </c>
      <c r="D488" s="52">
        <v>1906335</v>
      </c>
      <c r="E488" s="52" t="s">
        <v>12</v>
      </c>
      <c r="F488" s="52">
        <v>333298</v>
      </c>
      <c r="G488">
        <v>1906335</v>
      </c>
      <c r="H488">
        <v>10636</v>
      </c>
      <c r="I488">
        <v>333298</v>
      </c>
    </row>
    <row r="489" spans="1:9">
      <c r="A489" s="179" t="s">
        <v>64</v>
      </c>
      <c r="B489" s="53">
        <v>2019</v>
      </c>
      <c r="C489" s="179" t="s">
        <v>58</v>
      </c>
      <c r="D489" s="52">
        <v>1941567</v>
      </c>
      <c r="E489" s="52" t="s">
        <v>12</v>
      </c>
      <c r="F489" s="52">
        <v>360473</v>
      </c>
      <c r="G489">
        <v>1941567</v>
      </c>
      <c r="H489">
        <v>11329</v>
      </c>
      <c r="I489">
        <v>360473</v>
      </c>
    </row>
    <row r="490" spans="1:9">
      <c r="A490" s="179" t="s">
        <v>64</v>
      </c>
      <c r="B490" s="53">
        <v>2020</v>
      </c>
      <c r="C490" s="179" t="s">
        <v>58</v>
      </c>
      <c r="D490" s="52">
        <v>2035357</v>
      </c>
      <c r="E490" s="52" t="s">
        <v>12</v>
      </c>
      <c r="F490" s="52">
        <v>418196</v>
      </c>
      <c r="G490">
        <v>2035357</v>
      </c>
      <c r="H490">
        <v>12022</v>
      </c>
      <c r="I490">
        <v>418196</v>
      </c>
    </row>
    <row r="491" spans="1:9">
      <c r="A491" s="176" t="s">
        <v>64</v>
      </c>
      <c r="B491" s="9">
        <v>2021</v>
      </c>
      <c r="C491" s="177" t="s">
        <v>58</v>
      </c>
      <c r="D491" s="7">
        <v>2259974</v>
      </c>
      <c r="E491" s="7" t="s">
        <v>12</v>
      </c>
      <c r="F491" s="7">
        <v>462261</v>
      </c>
      <c r="G491">
        <v>2259974</v>
      </c>
      <c r="H491">
        <v>12715</v>
      </c>
      <c r="I491">
        <v>462261</v>
      </c>
    </row>
    <row r="492" spans="1:9">
      <c r="A492" s="180" t="s">
        <v>65</v>
      </c>
      <c r="B492" s="6">
        <v>2012</v>
      </c>
      <c r="C492" s="180" t="s">
        <v>58</v>
      </c>
      <c r="D492" s="5">
        <v>555000</v>
      </c>
      <c r="E492" s="5">
        <v>6242</v>
      </c>
      <c r="F492" s="5">
        <v>181008</v>
      </c>
      <c r="G492">
        <v>555000</v>
      </c>
      <c r="H492">
        <v>6242</v>
      </c>
      <c r="I492">
        <v>181008</v>
      </c>
    </row>
    <row r="493" spans="1:9">
      <c r="A493" s="180" t="s">
        <v>65</v>
      </c>
      <c r="B493" s="6">
        <v>2013</v>
      </c>
      <c r="C493" s="180" t="s">
        <v>58</v>
      </c>
      <c r="D493" s="5">
        <v>612100</v>
      </c>
      <c r="E493" s="5">
        <v>7215</v>
      </c>
      <c r="F493" s="5">
        <v>202692</v>
      </c>
      <c r="G493">
        <v>612100</v>
      </c>
      <c r="H493">
        <v>7215</v>
      </c>
      <c r="I493">
        <v>202692</v>
      </c>
    </row>
    <row r="494" spans="1:9">
      <c r="A494" s="180" t="s">
        <v>65</v>
      </c>
      <c r="B494" s="6">
        <v>2014</v>
      </c>
      <c r="C494" s="180" t="s">
        <v>58</v>
      </c>
      <c r="D494" s="5">
        <v>663000</v>
      </c>
      <c r="E494" s="5">
        <v>8218</v>
      </c>
      <c r="F494" s="5">
        <v>227910</v>
      </c>
      <c r="G494">
        <v>663000</v>
      </c>
      <c r="H494">
        <v>8218</v>
      </c>
      <c r="I494">
        <v>227910</v>
      </c>
    </row>
    <row r="495" spans="1:9">
      <c r="A495" s="180" t="s">
        <v>65</v>
      </c>
      <c r="B495" s="6">
        <v>2015</v>
      </c>
      <c r="C495" s="180" t="s">
        <v>58</v>
      </c>
      <c r="D495" s="5">
        <v>615400</v>
      </c>
      <c r="E495" s="5">
        <v>8314</v>
      </c>
      <c r="F495" s="5">
        <v>237235</v>
      </c>
      <c r="G495">
        <v>615400</v>
      </c>
      <c r="H495">
        <v>8314</v>
      </c>
      <c r="I495">
        <v>237235</v>
      </c>
    </row>
    <row r="496" spans="1:9">
      <c r="A496" s="180" t="s">
        <v>65</v>
      </c>
      <c r="B496" s="6">
        <v>2016</v>
      </c>
      <c r="C496" s="180" t="s">
        <v>58</v>
      </c>
      <c r="D496" s="5">
        <v>629700</v>
      </c>
      <c r="E496" s="5">
        <v>9046</v>
      </c>
      <c r="F496" s="5">
        <v>249748</v>
      </c>
      <c r="G496">
        <v>629700</v>
      </c>
      <c r="H496">
        <v>9046</v>
      </c>
      <c r="I496">
        <v>249748</v>
      </c>
    </row>
    <row r="497" spans="1:9">
      <c r="A497" s="180" t="s">
        <v>65</v>
      </c>
      <c r="B497" s="6">
        <v>2017</v>
      </c>
      <c r="C497" s="180" t="s">
        <v>58</v>
      </c>
      <c r="D497" s="5">
        <v>722300</v>
      </c>
      <c r="E497" s="5" t="s">
        <v>12</v>
      </c>
      <c r="F497" s="5">
        <v>256897</v>
      </c>
      <c r="G497">
        <v>722300</v>
      </c>
      <c r="H497">
        <v>9778</v>
      </c>
      <c r="I497">
        <v>256897</v>
      </c>
    </row>
    <row r="498" spans="1:9">
      <c r="A498" s="180" t="s">
        <v>65</v>
      </c>
      <c r="B498" s="6">
        <v>2018</v>
      </c>
      <c r="C498" s="180" t="s">
        <v>58</v>
      </c>
      <c r="D498" s="5">
        <v>774973</v>
      </c>
      <c r="E498" s="5" t="s">
        <v>12</v>
      </c>
      <c r="F498" s="5">
        <v>325466</v>
      </c>
      <c r="G498">
        <v>774973</v>
      </c>
      <c r="H498">
        <v>10510</v>
      </c>
      <c r="I498">
        <v>325466</v>
      </c>
    </row>
    <row r="499" spans="1:9">
      <c r="A499" s="180" t="s">
        <v>65</v>
      </c>
      <c r="B499" s="6">
        <v>2019</v>
      </c>
      <c r="C499" s="180" t="s">
        <v>58</v>
      </c>
      <c r="D499" s="5">
        <v>845257</v>
      </c>
      <c r="E499" s="5" t="s">
        <v>12</v>
      </c>
      <c r="F499" s="5">
        <v>346957</v>
      </c>
      <c r="G499">
        <v>845257</v>
      </c>
      <c r="H499">
        <v>11242</v>
      </c>
      <c r="I499">
        <v>346957</v>
      </c>
    </row>
    <row r="500" spans="1:9">
      <c r="A500" s="180" t="s">
        <v>65</v>
      </c>
      <c r="B500" s="6">
        <v>2020</v>
      </c>
      <c r="C500" s="180" t="s">
        <v>58</v>
      </c>
      <c r="D500" s="5">
        <v>841442</v>
      </c>
      <c r="E500" s="5" t="s">
        <v>12</v>
      </c>
      <c r="F500" s="5">
        <v>385987</v>
      </c>
      <c r="G500">
        <v>841442</v>
      </c>
      <c r="H500">
        <v>11974</v>
      </c>
      <c r="I500">
        <v>385987</v>
      </c>
    </row>
    <row r="501" spans="1:9">
      <c r="A501" s="176" t="s">
        <v>65</v>
      </c>
      <c r="B501" s="9">
        <v>2021</v>
      </c>
      <c r="C501" s="177" t="s">
        <v>58</v>
      </c>
      <c r="D501" s="7">
        <v>936832</v>
      </c>
      <c r="E501" s="7" t="s">
        <v>12</v>
      </c>
      <c r="F501" s="7">
        <v>417145</v>
      </c>
      <c r="G501">
        <v>936832</v>
      </c>
      <c r="H501">
        <v>12706</v>
      </c>
      <c r="I501">
        <v>417145</v>
      </c>
    </row>
    <row r="502" spans="1:9">
      <c r="A502" s="183" t="s">
        <v>66</v>
      </c>
      <c r="B502" s="46">
        <v>2012</v>
      </c>
      <c r="C502" s="183" t="s">
        <v>58</v>
      </c>
      <c r="D502" s="45">
        <v>1001000</v>
      </c>
      <c r="E502" s="45">
        <v>6551</v>
      </c>
      <c r="F502" s="45">
        <v>230181</v>
      </c>
      <c r="G502">
        <v>1001000</v>
      </c>
      <c r="H502">
        <v>6551</v>
      </c>
      <c r="I502">
        <v>230181</v>
      </c>
    </row>
    <row r="503" spans="1:9">
      <c r="A503" s="183" t="s">
        <v>66</v>
      </c>
      <c r="B503" s="46">
        <v>2013</v>
      </c>
      <c r="C503" s="183" t="s">
        <v>58</v>
      </c>
      <c r="D503" s="45">
        <v>1201200</v>
      </c>
      <c r="E503" s="45">
        <v>7514</v>
      </c>
      <c r="F503" s="45">
        <v>246525</v>
      </c>
      <c r="G503">
        <v>1201200</v>
      </c>
      <c r="H503">
        <v>7514</v>
      </c>
      <c r="I503">
        <v>246525</v>
      </c>
    </row>
    <row r="504" spans="1:9">
      <c r="A504" s="183" t="s">
        <v>66</v>
      </c>
      <c r="B504" s="46">
        <v>2014</v>
      </c>
      <c r="C504" s="183" t="s">
        <v>58</v>
      </c>
      <c r="D504" s="45">
        <v>1355100</v>
      </c>
      <c r="E504" s="45">
        <v>8476</v>
      </c>
      <c r="F504" s="45">
        <v>263250</v>
      </c>
      <c r="G504">
        <v>1355100</v>
      </c>
      <c r="H504">
        <v>8476</v>
      </c>
      <c r="I504">
        <v>263250</v>
      </c>
    </row>
    <row r="505" spans="1:9">
      <c r="A505" s="183" t="s">
        <v>66</v>
      </c>
      <c r="B505" s="46">
        <v>2015</v>
      </c>
      <c r="C505" s="183" t="s">
        <v>58</v>
      </c>
      <c r="D505" s="45">
        <v>1303500</v>
      </c>
      <c r="E505" s="45">
        <v>8515</v>
      </c>
      <c r="F505" s="45">
        <v>271000</v>
      </c>
      <c r="G505">
        <v>1303500</v>
      </c>
      <c r="H505">
        <v>8515</v>
      </c>
      <c r="I505">
        <v>271000</v>
      </c>
    </row>
    <row r="506" spans="1:9">
      <c r="A506" s="183" t="s">
        <v>66</v>
      </c>
      <c r="B506" s="46">
        <v>2016</v>
      </c>
      <c r="C506" s="183" t="s">
        <v>58</v>
      </c>
      <c r="D506" s="45">
        <v>1373000</v>
      </c>
      <c r="E506" s="45">
        <v>9171</v>
      </c>
      <c r="F506" s="45">
        <v>284427</v>
      </c>
      <c r="G506">
        <v>1373000</v>
      </c>
      <c r="H506">
        <v>9171</v>
      </c>
      <c r="I506">
        <v>284427</v>
      </c>
    </row>
    <row r="507" spans="1:9">
      <c r="A507" s="183" t="s">
        <v>66</v>
      </c>
      <c r="B507" s="46">
        <v>2017</v>
      </c>
      <c r="C507" s="183" t="s">
        <v>58</v>
      </c>
      <c r="D507" s="45">
        <v>1444800</v>
      </c>
      <c r="E507" s="45" t="s">
        <v>12</v>
      </c>
      <c r="F507" s="45">
        <v>290307</v>
      </c>
      <c r="G507">
        <v>1444800</v>
      </c>
      <c r="H507">
        <v>9827</v>
      </c>
      <c r="I507">
        <v>290307</v>
      </c>
    </row>
    <row r="508" spans="1:9">
      <c r="A508" s="183" t="s">
        <v>66</v>
      </c>
      <c r="B508" s="46">
        <v>2018</v>
      </c>
      <c r="C508" s="183" t="s">
        <v>58</v>
      </c>
      <c r="D508" s="45">
        <v>1659967</v>
      </c>
      <c r="E508" s="45" t="s">
        <v>12</v>
      </c>
      <c r="F508" s="45">
        <v>382145</v>
      </c>
      <c r="G508">
        <v>1659967</v>
      </c>
      <c r="H508">
        <v>10483</v>
      </c>
      <c r="I508">
        <v>382145</v>
      </c>
    </row>
    <row r="509" spans="1:9">
      <c r="A509" s="183" t="s">
        <v>66</v>
      </c>
      <c r="B509" s="46">
        <v>2019</v>
      </c>
      <c r="C509" s="183" t="s">
        <v>58</v>
      </c>
      <c r="D509" s="45">
        <v>1839644</v>
      </c>
      <c r="E509" s="45" t="s">
        <v>12</v>
      </c>
      <c r="F509" s="45">
        <v>422153</v>
      </c>
      <c r="G509">
        <v>1839644</v>
      </c>
      <c r="H509">
        <v>11139</v>
      </c>
      <c r="I509">
        <v>422153</v>
      </c>
    </row>
    <row r="510" spans="1:9">
      <c r="A510" s="183" t="s">
        <v>66</v>
      </c>
      <c r="B510" s="46">
        <v>2020</v>
      </c>
      <c r="C510" s="183" t="s">
        <v>58</v>
      </c>
      <c r="D510" s="45">
        <v>1930770</v>
      </c>
      <c r="E510" s="45" t="s">
        <v>12</v>
      </c>
      <c r="F510" s="45">
        <v>480318</v>
      </c>
      <c r="G510">
        <v>1930770</v>
      </c>
      <c r="H510">
        <v>11795</v>
      </c>
      <c r="I510">
        <v>480318</v>
      </c>
    </row>
    <row r="511" spans="1:9">
      <c r="A511" s="176" t="s">
        <v>66</v>
      </c>
      <c r="B511" s="9">
        <v>2021</v>
      </c>
      <c r="C511" s="177" t="s">
        <v>58</v>
      </c>
      <c r="D511" s="7">
        <v>2146643</v>
      </c>
      <c r="E511" s="7" t="s">
        <v>12</v>
      </c>
      <c r="F511" s="7">
        <v>511654</v>
      </c>
      <c r="G511">
        <v>2146643</v>
      </c>
      <c r="H511">
        <v>12451</v>
      </c>
      <c r="I511">
        <v>511654</v>
      </c>
    </row>
    <row r="512" spans="1:9">
      <c r="A512" s="186" t="s">
        <v>67</v>
      </c>
      <c r="B512" s="44">
        <v>2012</v>
      </c>
      <c r="C512" s="186" t="s">
        <v>58</v>
      </c>
      <c r="D512" s="43">
        <v>2332200</v>
      </c>
      <c r="E512" s="43">
        <v>8852</v>
      </c>
      <c r="F512" s="43">
        <v>129383</v>
      </c>
      <c r="G512">
        <v>2332200</v>
      </c>
      <c r="H512">
        <v>8852</v>
      </c>
      <c r="I512">
        <v>129383</v>
      </c>
    </row>
    <row r="513" spans="1:9">
      <c r="A513" s="186" t="s">
        <v>67</v>
      </c>
      <c r="B513" s="44">
        <v>2013</v>
      </c>
      <c r="C513" s="186" t="s">
        <v>58</v>
      </c>
      <c r="D513" s="43">
        <v>2820600</v>
      </c>
      <c r="E513" s="43">
        <v>10179</v>
      </c>
      <c r="F513" s="43">
        <v>132352</v>
      </c>
      <c r="G513">
        <v>2820600</v>
      </c>
      <c r="H513">
        <v>10179</v>
      </c>
      <c r="I513">
        <v>132352</v>
      </c>
    </row>
    <row r="514" spans="1:9">
      <c r="A514" s="186" t="s">
        <v>67</v>
      </c>
      <c r="B514" s="44">
        <v>2014</v>
      </c>
      <c r="C514" s="186" t="s">
        <v>58</v>
      </c>
      <c r="D514" s="43">
        <v>3030100</v>
      </c>
      <c r="E514" s="43">
        <v>11400</v>
      </c>
      <c r="F514" s="43">
        <v>138177</v>
      </c>
      <c r="G514">
        <v>3030100</v>
      </c>
      <c r="H514">
        <v>11400</v>
      </c>
      <c r="I514">
        <v>138177</v>
      </c>
    </row>
    <row r="515" spans="1:9">
      <c r="A515" s="186" t="s">
        <v>67</v>
      </c>
      <c r="B515" s="44">
        <v>2015</v>
      </c>
      <c r="C515" s="186" t="s">
        <v>58</v>
      </c>
      <c r="D515" s="43">
        <v>3112900</v>
      </c>
      <c r="E515" s="43">
        <v>11429</v>
      </c>
      <c r="F515" s="43">
        <v>143256</v>
      </c>
      <c r="G515">
        <v>3112900</v>
      </c>
      <c r="H515">
        <v>11429</v>
      </c>
      <c r="I515">
        <v>143256</v>
      </c>
    </row>
    <row r="516" spans="1:9">
      <c r="A516" s="186" t="s">
        <v>67</v>
      </c>
      <c r="B516" s="44">
        <v>2016</v>
      </c>
      <c r="C516" s="186" t="s">
        <v>58</v>
      </c>
      <c r="D516" s="43">
        <v>3203800</v>
      </c>
      <c r="E516" s="43">
        <v>12400</v>
      </c>
      <c r="F516" s="43">
        <v>151869</v>
      </c>
      <c r="G516">
        <v>3203800</v>
      </c>
      <c r="H516">
        <v>12400</v>
      </c>
      <c r="I516">
        <v>151869</v>
      </c>
    </row>
    <row r="517" spans="1:9">
      <c r="A517" s="186" t="s">
        <v>67</v>
      </c>
      <c r="B517" s="44">
        <v>2017</v>
      </c>
      <c r="C517" s="186" t="s">
        <v>58</v>
      </c>
      <c r="D517" s="43">
        <v>3490000</v>
      </c>
      <c r="E517" s="43" t="s">
        <v>12</v>
      </c>
      <c r="F517" s="43">
        <v>156245</v>
      </c>
      <c r="G517">
        <v>3490000</v>
      </c>
      <c r="H517">
        <v>13371</v>
      </c>
      <c r="I517">
        <v>156245</v>
      </c>
    </row>
    <row r="518" spans="1:9">
      <c r="A518" s="186" t="s">
        <v>67</v>
      </c>
      <c r="B518" s="44">
        <v>2018</v>
      </c>
      <c r="C518" s="186" t="s">
        <v>58</v>
      </c>
      <c r="D518" s="43">
        <v>3689941</v>
      </c>
      <c r="E518" s="43" t="s">
        <v>12</v>
      </c>
      <c r="F518" s="43">
        <v>224921</v>
      </c>
      <c r="G518">
        <v>3689941</v>
      </c>
      <c r="H518">
        <v>14342</v>
      </c>
      <c r="I518">
        <v>224921</v>
      </c>
    </row>
    <row r="519" spans="1:9">
      <c r="A519" s="186" t="s">
        <v>67</v>
      </c>
      <c r="B519" s="44">
        <v>2019</v>
      </c>
      <c r="C519" s="186" t="s">
        <v>58</v>
      </c>
      <c r="D519" s="43">
        <v>3518557</v>
      </c>
      <c r="E519" s="43" t="s">
        <v>12</v>
      </c>
      <c r="F519" s="43">
        <v>245308</v>
      </c>
      <c r="G519">
        <v>3518557</v>
      </c>
      <c r="H519">
        <v>15313</v>
      </c>
      <c r="I519">
        <v>245308</v>
      </c>
    </row>
    <row r="520" spans="1:9">
      <c r="A520" s="186" t="s">
        <v>67</v>
      </c>
      <c r="B520" s="44">
        <v>2020</v>
      </c>
      <c r="C520" s="186" t="s">
        <v>58</v>
      </c>
      <c r="D520" s="43">
        <v>3384402</v>
      </c>
      <c r="E520" s="43" t="s">
        <v>12</v>
      </c>
      <c r="F520" s="43">
        <v>270664</v>
      </c>
      <c r="G520">
        <v>3384402</v>
      </c>
      <c r="H520">
        <v>16284</v>
      </c>
      <c r="I520">
        <v>270664</v>
      </c>
    </row>
    <row r="521" spans="1:9">
      <c r="A521" s="176" t="s">
        <v>67</v>
      </c>
      <c r="B521" s="9">
        <v>2021</v>
      </c>
      <c r="C521" s="177" t="s">
        <v>58</v>
      </c>
      <c r="D521" s="7">
        <v>3745198</v>
      </c>
      <c r="E521" s="7" t="s">
        <v>12</v>
      </c>
      <c r="F521" s="7">
        <v>274143</v>
      </c>
      <c r="G521">
        <v>3745198</v>
      </c>
      <c r="H521">
        <v>17255</v>
      </c>
      <c r="I521">
        <v>274143</v>
      </c>
    </row>
    <row r="522" spans="1:9">
      <c r="A522" s="178" t="s">
        <v>68</v>
      </c>
      <c r="B522" s="28">
        <v>2012</v>
      </c>
      <c r="C522" s="178" t="s">
        <v>58</v>
      </c>
      <c r="D522" s="27">
        <v>676300</v>
      </c>
      <c r="E522" s="27">
        <v>6402</v>
      </c>
      <c r="F522" s="27">
        <v>50360</v>
      </c>
      <c r="G522">
        <v>676300</v>
      </c>
      <c r="H522">
        <v>6402</v>
      </c>
      <c r="I522">
        <v>50360</v>
      </c>
    </row>
    <row r="523" spans="1:9">
      <c r="A523" s="178" t="s">
        <v>68</v>
      </c>
      <c r="B523" s="28">
        <v>2013</v>
      </c>
      <c r="C523" s="178" t="s">
        <v>58</v>
      </c>
      <c r="D523" s="27">
        <v>740600</v>
      </c>
      <c r="E523" s="27">
        <v>7325</v>
      </c>
      <c r="F523" s="27">
        <v>52542</v>
      </c>
      <c r="G523">
        <v>740600</v>
      </c>
      <c r="H523">
        <v>7325</v>
      </c>
      <c r="I523">
        <v>52542</v>
      </c>
    </row>
    <row r="524" spans="1:9">
      <c r="A524" s="178" t="s">
        <v>68</v>
      </c>
      <c r="B524" s="28">
        <v>2014</v>
      </c>
      <c r="C524" s="178" t="s">
        <v>58</v>
      </c>
      <c r="D524" s="27">
        <v>783500</v>
      </c>
      <c r="E524" s="27">
        <v>8241</v>
      </c>
      <c r="F524" s="27">
        <v>56300</v>
      </c>
      <c r="G524">
        <v>783500</v>
      </c>
      <c r="H524">
        <v>8241</v>
      </c>
      <c r="I524">
        <v>56300</v>
      </c>
    </row>
    <row r="525" spans="1:9">
      <c r="A525" s="178" t="s">
        <v>68</v>
      </c>
      <c r="B525" s="28">
        <v>2015</v>
      </c>
      <c r="C525" s="178" t="s">
        <v>58</v>
      </c>
      <c r="D525" s="27">
        <v>804200</v>
      </c>
      <c r="E525" s="27">
        <v>8236</v>
      </c>
      <c r="F525" s="27">
        <v>56300</v>
      </c>
      <c r="G525">
        <v>804200</v>
      </c>
      <c r="H525">
        <v>8236</v>
      </c>
      <c r="I525">
        <v>56300</v>
      </c>
    </row>
    <row r="526" spans="1:9">
      <c r="A526" s="178" t="s">
        <v>68</v>
      </c>
      <c r="B526" s="28">
        <v>2016</v>
      </c>
      <c r="C526" s="178" t="s">
        <v>58</v>
      </c>
      <c r="D526" s="27">
        <v>700200</v>
      </c>
      <c r="E526" s="27">
        <v>8862</v>
      </c>
      <c r="F526" s="27">
        <v>60484</v>
      </c>
      <c r="G526">
        <v>700200</v>
      </c>
      <c r="H526">
        <v>8862</v>
      </c>
      <c r="I526">
        <v>60484</v>
      </c>
    </row>
    <row r="527" spans="1:9">
      <c r="A527" s="178" t="s">
        <v>68</v>
      </c>
      <c r="B527" s="28">
        <v>2017</v>
      </c>
      <c r="C527" s="178" t="s">
        <v>58</v>
      </c>
      <c r="D527" s="27">
        <v>849600</v>
      </c>
      <c r="E527" s="27" t="s">
        <v>12</v>
      </c>
      <c r="F527" s="27">
        <v>62375</v>
      </c>
      <c r="G527">
        <v>849600</v>
      </c>
      <c r="H527">
        <v>9488</v>
      </c>
      <c r="I527">
        <v>62375</v>
      </c>
    </row>
    <row r="528" spans="1:9">
      <c r="A528" s="178" t="s">
        <v>68</v>
      </c>
      <c r="B528" s="28">
        <v>2018</v>
      </c>
      <c r="C528" s="178" t="s">
        <v>58</v>
      </c>
      <c r="D528" s="27">
        <v>911614</v>
      </c>
      <c r="E528" s="27" t="s">
        <v>12</v>
      </c>
      <c r="F528" s="27">
        <v>85258</v>
      </c>
      <c r="G528">
        <v>911614</v>
      </c>
      <c r="H528">
        <v>10114</v>
      </c>
      <c r="I528">
        <v>85258</v>
      </c>
    </row>
    <row r="529" spans="1:9">
      <c r="A529" s="178" t="s">
        <v>68</v>
      </c>
      <c r="B529" s="28">
        <v>2019</v>
      </c>
      <c r="C529" s="178" t="s">
        <v>58</v>
      </c>
      <c r="D529" s="27">
        <v>707898</v>
      </c>
      <c r="E529" s="27" t="s">
        <v>12</v>
      </c>
      <c r="F529" s="27">
        <v>92518</v>
      </c>
      <c r="G529">
        <v>707898</v>
      </c>
      <c r="H529">
        <v>10740</v>
      </c>
      <c r="I529">
        <v>92518</v>
      </c>
    </row>
    <row r="530" spans="1:9">
      <c r="A530" s="178" t="s">
        <v>68</v>
      </c>
      <c r="B530" s="28">
        <v>2020</v>
      </c>
      <c r="C530" s="178" t="s">
        <v>58</v>
      </c>
      <c r="D530" s="27">
        <v>724847</v>
      </c>
      <c r="E530" s="27" t="s">
        <v>12</v>
      </c>
      <c r="F530" s="27">
        <v>104781</v>
      </c>
      <c r="G530">
        <v>724847</v>
      </c>
      <c r="H530">
        <v>11366</v>
      </c>
      <c r="I530">
        <v>104781</v>
      </c>
    </row>
    <row r="531" spans="1:9">
      <c r="A531" s="176" t="s">
        <v>68</v>
      </c>
      <c r="B531" s="9">
        <v>2021</v>
      </c>
      <c r="C531" s="177" t="s">
        <v>58</v>
      </c>
      <c r="D531" s="7">
        <v>776000</v>
      </c>
      <c r="E531" s="7" t="s">
        <v>12</v>
      </c>
      <c r="F531" s="7">
        <v>114600</v>
      </c>
      <c r="G531">
        <v>776000</v>
      </c>
      <c r="H531">
        <v>11992</v>
      </c>
      <c r="I531">
        <v>114600</v>
      </c>
    </row>
    <row r="532" spans="1:9">
      <c r="A532" s="181" t="s">
        <v>69</v>
      </c>
      <c r="B532" s="28">
        <v>2012</v>
      </c>
      <c r="C532" s="182" t="s">
        <v>70</v>
      </c>
      <c r="D532" s="7">
        <v>2033100</v>
      </c>
      <c r="E532" s="7">
        <v>7483</v>
      </c>
      <c r="F532" s="7" t="s">
        <v>12</v>
      </c>
      <c r="G532">
        <v>2033100</v>
      </c>
      <c r="H532">
        <v>7483</v>
      </c>
    </row>
    <row r="533" spans="1:9">
      <c r="A533" s="181" t="s">
        <v>69</v>
      </c>
      <c r="B533" s="28">
        <v>2013</v>
      </c>
      <c r="C533" s="182" t="s">
        <v>70</v>
      </c>
      <c r="D533" s="7">
        <v>2165700</v>
      </c>
      <c r="E533" s="7">
        <v>8493</v>
      </c>
      <c r="F533" s="7" t="s">
        <v>12</v>
      </c>
      <c r="G533">
        <v>2165700</v>
      </c>
      <c r="H533">
        <v>8493</v>
      </c>
    </row>
    <row r="534" spans="1:9">
      <c r="A534" s="181" t="s">
        <v>69</v>
      </c>
      <c r="B534" s="28">
        <v>2014</v>
      </c>
      <c r="C534" s="182" t="s">
        <v>70</v>
      </c>
      <c r="D534" s="7">
        <v>2433900</v>
      </c>
      <c r="E534" s="7">
        <v>9529</v>
      </c>
      <c r="F534" s="7" t="s">
        <v>12</v>
      </c>
      <c r="G534">
        <v>2433900</v>
      </c>
      <c r="H534">
        <v>9529</v>
      </c>
    </row>
    <row r="535" spans="1:9">
      <c r="A535" s="181" t="s">
        <v>69</v>
      </c>
      <c r="B535" s="28">
        <v>2015</v>
      </c>
      <c r="C535" s="182" t="s">
        <v>70</v>
      </c>
      <c r="D535" s="7">
        <v>2694000</v>
      </c>
      <c r="E535" s="7">
        <v>9090</v>
      </c>
      <c r="F535" s="7" t="s">
        <v>12</v>
      </c>
      <c r="G535">
        <v>2694000</v>
      </c>
      <c r="H535">
        <v>9090</v>
      </c>
    </row>
    <row r="536" spans="1:9">
      <c r="A536" s="181" t="s">
        <v>69</v>
      </c>
      <c r="B536" s="28">
        <v>2016</v>
      </c>
      <c r="C536" s="182" t="s">
        <v>70</v>
      </c>
      <c r="D536" s="7">
        <v>2551300</v>
      </c>
      <c r="E536" s="7">
        <v>9835</v>
      </c>
      <c r="F536" s="7" t="s">
        <v>12</v>
      </c>
      <c r="G536">
        <v>2551300</v>
      </c>
      <c r="H536">
        <v>9835</v>
      </c>
    </row>
    <row r="537" spans="1:9">
      <c r="A537" s="181" t="s">
        <v>69</v>
      </c>
      <c r="B537" s="28">
        <v>2017</v>
      </c>
      <c r="C537" s="182" t="s">
        <v>70</v>
      </c>
      <c r="D537" s="7">
        <v>2912300</v>
      </c>
      <c r="E537" s="7" t="s">
        <v>12</v>
      </c>
      <c r="F537" s="7" t="s">
        <v>12</v>
      </c>
      <c r="G537">
        <v>2912300</v>
      </c>
      <c r="H537">
        <v>10580</v>
      </c>
    </row>
    <row r="538" spans="1:9">
      <c r="A538" s="181" t="s">
        <v>69</v>
      </c>
      <c r="B538" s="28">
        <v>2018</v>
      </c>
      <c r="C538" s="182" t="s">
        <v>70</v>
      </c>
      <c r="D538" s="7">
        <v>3289500</v>
      </c>
      <c r="E538" s="7" t="s">
        <v>12</v>
      </c>
      <c r="F538" s="7" t="s">
        <v>12</v>
      </c>
      <c r="G538">
        <v>3289500</v>
      </c>
      <c r="H538">
        <v>11325</v>
      </c>
    </row>
    <row r="539" spans="1:9">
      <c r="A539" s="181" t="s">
        <v>69</v>
      </c>
      <c r="B539" s="28">
        <v>2019</v>
      </c>
      <c r="C539" s="182" t="s">
        <v>70</v>
      </c>
      <c r="D539" s="7">
        <v>3639100</v>
      </c>
      <c r="E539" s="7" t="s">
        <v>12</v>
      </c>
      <c r="F539" s="7" t="s">
        <v>12</v>
      </c>
      <c r="G539">
        <v>3639100</v>
      </c>
      <c r="H539">
        <v>12070</v>
      </c>
    </row>
    <row r="540" spans="1:9">
      <c r="A540" s="181" t="s">
        <v>69</v>
      </c>
      <c r="B540" s="28">
        <v>2020</v>
      </c>
      <c r="C540" s="182" t="s">
        <v>70</v>
      </c>
      <c r="D540" s="7">
        <v>3685400</v>
      </c>
      <c r="E540" s="7" t="s">
        <v>12</v>
      </c>
      <c r="F540" s="7" t="s">
        <v>12</v>
      </c>
      <c r="G540">
        <v>3685400</v>
      </c>
      <c r="H540">
        <v>12815</v>
      </c>
    </row>
    <row r="541" spans="1:9">
      <c r="A541" s="181" t="s">
        <v>69</v>
      </c>
      <c r="B541" s="9">
        <v>2021</v>
      </c>
      <c r="C541" s="182" t="s">
        <v>70</v>
      </c>
      <c r="D541" s="7" t="s">
        <v>12</v>
      </c>
      <c r="E541" s="7" t="s">
        <v>12</v>
      </c>
      <c r="F541" s="7" t="s">
        <v>12</v>
      </c>
      <c r="G541">
        <v>3731700</v>
      </c>
      <c r="H541">
        <v>13560</v>
      </c>
    </row>
    <row r="542" spans="1:9">
      <c r="A542" s="190" t="s">
        <v>71</v>
      </c>
      <c r="B542" s="119">
        <v>2012</v>
      </c>
      <c r="C542" s="190" t="s">
        <v>70</v>
      </c>
      <c r="D542" s="118">
        <v>1057500</v>
      </c>
      <c r="E542" s="118">
        <v>8046</v>
      </c>
      <c r="F542" s="118">
        <v>64749</v>
      </c>
      <c r="G542">
        <v>1057500</v>
      </c>
      <c r="H542">
        <v>8046</v>
      </c>
      <c r="I542">
        <v>64749</v>
      </c>
    </row>
    <row r="543" spans="1:9">
      <c r="A543" s="190" t="s">
        <v>71</v>
      </c>
      <c r="B543" s="119">
        <v>2013</v>
      </c>
      <c r="C543" s="190" t="s">
        <v>70</v>
      </c>
      <c r="D543" s="118">
        <v>1043200</v>
      </c>
      <c r="E543" s="118">
        <v>9148</v>
      </c>
      <c r="F543" s="118">
        <v>69594</v>
      </c>
      <c r="G543">
        <v>1043200</v>
      </c>
      <c r="H543">
        <v>9148</v>
      </c>
      <c r="I543">
        <v>69594</v>
      </c>
    </row>
    <row r="544" spans="1:9">
      <c r="A544" s="190" t="s">
        <v>71</v>
      </c>
      <c r="B544" s="119">
        <v>2014</v>
      </c>
      <c r="C544" s="190" t="s">
        <v>70</v>
      </c>
      <c r="D544" s="118">
        <v>1064400</v>
      </c>
      <c r="E544" s="118">
        <v>10374</v>
      </c>
      <c r="F544" s="118">
        <v>73190</v>
      </c>
      <c r="G544">
        <v>1064400</v>
      </c>
      <c r="H544">
        <v>10374</v>
      </c>
      <c r="I544">
        <v>73190</v>
      </c>
    </row>
    <row r="545" spans="1:9">
      <c r="A545" s="190" t="s">
        <v>71</v>
      </c>
      <c r="B545" s="119">
        <v>2015</v>
      </c>
      <c r="C545" s="190" t="s">
        <v>70</v>
      </c>
      <c r="D545" s="118">
        <v>971000</v>
      </c>
      <c r="E545" s="118">
        <v>10437</v>
      </c>
      <c r="F545" s="118">
        <v>73074</v>
      </c>
      <c r="G545">
        <v>971000</v>
      </c>
      <c r="H545">
        <v>10437</v>
      </c>
      <c r="I545">
        <v>73074</v>
      </c>
    </row>
    <row r="546" spans="1:9">
      <c r="A546" s="190" t="s">
        <v>71</v>
      </c>
      <c r="B546" s="119">
        <v>2016</v>
      </c>
      <c r="C546" s="190" t="s">
        <v>70</v>
      </c>
      <c r="D546" s="118">
        <v>766700</v>
      </c>
      <c r="E546" s="118">
        <v>11271</v>
      </c>
      <c r="F546" s="118">
        <v>80729</v>
      </c>
      <c r="G546">
        <v>766700</v>
      </c>
      <c r="H546">
        <v>11271</v>
      </c>
      <c r="I546">
        <v>80729</v>
      </c>
    </row>
    <row r="547" spans="1:9">
      <c r="A547" s="190" t="s">
        <v>71</v>
      </c>
      <c r="B547" s="119">
        <v>2017</v>
      </c>
      <c r="C547" s="190" t="s">
        <v>70</v>
      </c>
      <c r="D547" s="118">
        <v>913000</v>
      </c>
      <c r="E547" s="118" t="s">
        <v>12</v>
      </c>
      <c r="F547" s="118">
        <v>82624</v>
      </c>
      <c r="G547">
        <v>913000</v>
      </c>
      <c r="H547">
        <v>12105</v>
      </c>
      <c r="I547">
        <v>82624</v>
      </c>
    </row>
    <row r="548" spans="1:9">
      <c r="A548" s="190" t="s">
        <v>71</v>
      </c>
      <c r="B548" s="119">
        <v>2018</v>
      </c>
      <c r="C548" s="190" t="s">
        <v>70</v>
      </c>
      <c r="D548" s="118">
        <v>1072200</v>
      </c>
      <c r="E548" s="118" t="s">
        <v>12</v>
      </c>
      <c r="F548" s="118">
        <v>117800</v>
      </c>
      <c r="G548">
        <v>1072200</v>
      </c>
      <c r="H548">
        <v>12939</v>
      </c>
      <c r="I548">
        <v>117800</v>
      </c>
    </row>
    <row r="549" spans="1:9">
      <c r="A549" s="190" t="s">
        <v>71</v>
      </c>
      <c r="B549" s="119">
        <v>2019</v>
      </c>
      <c r="C549" s="190" t="s">
        <v>70</v>
      </c>
      <c r="D549" s="118">
        <v>1146310</v>
      </c>
      <c r="E549" s="118" t="s">
        <v>12</v>
      </c>
      <c r="F549" s="118">
        <v>124170</v>
      </c>
      <c r="G549">
        <v>1146310</v>
      </c>
      <c r="H549">
        <v>13773</v>
      </c>
      <c r="I549">
        <v>124170</v>
      </c>
    </row>
    <row r="550" spans="1:9">
      <c r="A550" s="190" t="s">
        <v>71</v>
      </c>
      <c r="B550" s="119">
        <v>2020</v>
      </c>
      <c r="C550" s="190" t="s">
        <v>70</v>
      </c>
      <c r="D550" s="118">
        <v>1112604</v>
      </c>
      <c r="E550" s="118" t="s">
        <v>12</v>
      </c>
      <c r="F550" s="118">
        <v>172952</v>
      </c>
      <c r="G550">
        <v>1112604</v>
      </c>
      <c r="H550">
        <v>14607</v>
      </c>
      <c r="I550">
        <v>172952</v>
      </c>
    </row>
    <row r="551" spans="1:9">
      <c r="A551" s="176" t="s">
        <v>71</v>
      </c>
      <c r="B551" s="9">
        <v>2021</v>
      </c>
      <c r="C551" s="177" t="s">
        <v>70</v>
      </c>
      <c r="D551" s="7">
        <v>1457189</v>
      </c>
      <c r="E551" s="7" t="s">
        <v>12</v>
      </c>
      <c r="F551" s="7">
        <v>195615</v>
      </c>
      <c r="G551">
        <v>1457189</v>
      </c>
      <c r="H551">
        <v>15441</v>
      </c>
      <c r="I551">
        <v>195615</v>
      </c>
    </row>
    <row r="552" spans="1:9">
      <c r="A552" s="169" t="s">
        <v>72</v>
      </c>
      <c r="B552" s="21">
        <v>2012</v>
      </c>
      <c r="C552" s="169" t="s">
        <v>70</v>
      </c>
      <c r="D552" s="20">
        <v>340900</v>
      </c>
      <c r="E552" s="20">
        <v>6282</v>
      </c>
      <c r="F552" s="20">
        <v>73084</v>
      </c>
      <c r="G552">
        <v>340900</v>
      </c>
      <c r="H552">
        <v>6282</v>
      </c>
      <c r="I552">
        <v>73084</v>
      </c>
    </row>
    <row r="553" spans="1:9">
      <c r="A553" s="169" t="s">
        <v>72</v>
      </c>
      <c r="B553" s="21">
        <v>2013</v>
      </c>
      <c r="C553" s="169" t="s">
        <v>70</v>
      </c>
      <c r="D553" s="20">
        <v>376700</v>
      </c>
      <c r="E553" s="20">
        <v>7124</v>
      </c>
      <c r="F553" s="20">
        <v>80190</v>
      </c>
      <c r="G553">
        <v>376700</v>
      </c>
      <c r="H553">
        <v>7124</v>
      </c>
      <c r="I553">
        <v>80190</v>
      </c>
    </row>
    <row r="554" spans="1:9">
      <c r="A554" s="169" t="s">
        <v>72</v>
      </c>
      <c r="B554" s="21">
        <v>2014</v>
      </c>
      <c r="C554" s="169" t="s">
        <v>70</v>
      </c>
      <c r="D554" s="20">
        <v>410900</v>
      </c>
      <c r="E554" s="20">
        <v>8007</v>
      </c>
      <c r="F554" s="20">
        <v>86980</v>
      </c>
      <c r="G554">
        <v>410900</v>
      </c>
      <c r="H554">
        <v>8007</v>
      </c>
      <c r="I554">
        <v>86980</v>
      </c>
    </row>
    <row r="555" spans="1:9">
      <c r="A555" s="169" t="s">
        <v>72</v>
      </c>
      <c r="B555" s="21">
        <v>2015</v>
      </c>
      <c r="C555" s="169" t="s">
        <v>70</v>
      </c>
      <c r="D555" s="20">
        <v>430000</v>
      </c>
      <c r="E555" s="20">
        <v>8671</v>
      </c>
      <c r="F555" s="20">
        <v>87863</v>
      </c>
      <c r="G555">
        <v>430000</v>
      </c>
      <c r="H555">
        <v>8671</v>
      </c>
      <c r="I555">
        <v>87863</v>
      </c>
    </row>
    <row r="556" spans="1:9">
      <c r="A556" s="169" t="s">
        <v>72</v>
      </c>
      <c r="B556" s="21">
        <v>2016</v>
      </c>
      <c r="C556" s="169" t="s">
        <v>70</v>
      </c>
      <c r="D556" s="20">
        <v>378200</v>
      </c>
      <c r="E556" s="20">
        <v>9286</v>
      </c>
      <c r="F556" s="20">
        <v>87950</v>
      </c>
      <c r="G556">
        <v>378200</v>
      </c>
      <c r="H556">
        <v>9286</v>
      </c>
      <c r="I556">
        <v>87950</v>
      </c>
    </row>
    <row r="557" spans="1:9">
      <c r="A557" s="169" t="s">
        <v>72</v>
      </c>
      <c r="B557" s="21">
        <v>2017</v>
      </c>
      <c r="C557" s="169" t="s">
        <v>70</v>
      </c>
      <c r="D557" s="20">
        <v>459900</v>
      </c>
      <c r="E557" s="20" t="s">
        <v>12</v>
      </c>
      <c r="F557" s="20">
        <v>89259</v>
      </c>
      <c r="G557">
        <v>459900</v>
      </c>
      <c r="H557">
        <v>9901</v>
      </c>
      <c r="I557">
        <v>89259</v>
      </c>
    </row>
    <row r="558" spans="1:9">
      <c r="A558" s="169" t="s">
        <v>72</v>
      </c>
      <c r="B558" s="21">
        <v>2018</v>
      </c>
      <c r="C558" s="169" t="s">
        <v>70</v>
      </c>
      <c r="D558" s="20">
        <v>540779</v>
      </c>
      <c r="E558" s="20" t="s">
        <v>12</v>
      </c>
      <c r="F558" s="20">
        <v>108137</v>
      </c>
      <c r="G558">
        <v>540779</v>
      </c>
      <c r="H558">
        <v>10516</v>
      </c>
      <c r="I558">
        <v>108137</v>
      </c>
    </row>
    <row r="559" spans="1:9">
      <c r="A559" s="169" t="s">
        <v>72</v>
      </c>
      <c r="B559" s="21">
        <v>2019</v>
      </c>
      <c r="C559" s="169" t="s">
        <v>70</v>
      </c>
      <c r="D559" s="20">
        <v>528700</v>
      </c>
      <c r="E559" s="20" t="s">
        <v>12</v>
      </c>
      <c r="F559" s="20">
        <v>109880</v>
      </c>
      <c r="G559">
        <v>528700</v>
      </c>
      <c r="H559">
        <v>11131</v>
      </c>
      <c r="I559">
        <v>109880</v>
      </c>
    </row>
    <row r="560" spans="1:9">
      <c r="A560" s="169" t="s">
        <v>72</v>
      </c>
      <c r="B560" s="21">
        <v>2020</v>
      </c>
      <c r="C560" s="169" t="s">
        <v>70</v>
      </c>
      <c r="D560" s="20">
        <v>540600</v>
      </c>
      <c r="E560" s="20" t="s">
        <v>12</v>
      </c>
      <c r="F560" s="20">
        <v>151100</v>
      </c>
      <c r="G560">
        <v>540600</v>
      </c>
      <c r="H560">
        <v>11746</v>
      </c>
      <c r="I560">
        <v>151100</v>
      </c>
    </row>
    <row r="561" spans="1:9">
      <c r="A561" s="176" t="s">
        <v>72</v>
      </c>
      <c r="B561" s="9">
        <v>2021</v>
      </c>
      <c r="C561" s="177" t="s">
        <v>70</v>
      </c>
      <c r="D561" s="7">
        <v>684939</v>
      </c>
      <c r="E561" s="7" t="s">
        <v>12</v>
      </c>
      <c r="F561" s="7">
        <v>172727</v>
      </c>
      <c r="G561">
        <v>684939</v>
      </c>
      <c r="H561">
        <v>12361</v>
      </c>
      <c r="I561">
        <v>172727</v>
      </c>
    </row>
    <row r="562" spans="1:9">
      <c r="A562" s="179" t="s">
        <v>73</v>
      </c>
      <c r="B562" s="53">
        <v>2012</v>
      </c>
      <c r="C562" s="179" t="s">
        <v>70</v>
      </c>
      <c r="D562" s="52">
        <v>823800</v>
      </c>
      <c r="E562" s="52">
        <v>5815</v>
      </c>
      <c r="F562" s="52">
        <v>47951</v>
      </c>
      <c r="G562">
        <v>823800</v>
      </c>
      <c r="H562">
        <v>5815</v>
      </c>
      <c r="I562">
        <v>47951</v>
      </c>
    </row>
    <row r="563" spans="1:9">
      <c r="A563" s="179" t="s">
        <v>73</v>
      </c>
      <c r="B563" s="53">
        <v>2013</v>
      </c>
      <c r="C563" s="179" t="s">
        <v>70</v>
      </c>
      <c r="D563" s="52">
        <v>945600</v>
      </c>
      <c r="E563" s="52">
        <v>6530</v>
      </c>
      <c r="F563" s="52">
        <v>53480</v>
      </c>
      <c r="G563">
        <v>945600</v>
      </c>
      <c r="H563">
        <v>6530</v>
      </c>
      <c r="I563">
        <v>53480</v>
      </c>
    </row>
    <row r="564" spans="1:9">
      <c r="A564" s="179" t="s">
        <v>73</v>
      </c>
      <c r="B564" s="53">
        <v>2014</v>
      </c>
      <c r="C564" s="179" t="s">
        <v>70</v>
      </c>
      <c r="D564" s="52">
        <v>1001700</v>
      </c>
      <c r="E564" s="52">
        <v>7634</v>
      </c>
      <c r="F564" s="52">
        <v>59426</v>
      </c>
      <c r="G564">
        <v>1001700</v>
      </c>
      <c r="H564">
        <v>7634</v>
      </c>
      <c r="I564">
        <v>59426</v>
      </c>
    </row>
    <row r="565" spans="1:9">
      <c r="A565" s="179" t="s">
        <v>73</v>
      </c>
      <c r="B565" s="53">
        <v>2015</v>
      </c>
      <c r="C565" s="179" t="s">
        <v>70</v>
      </c>
      <c r="D565" s="52">
        <v>704400</v>
      </c>
      <c r="E565" s="52">
        <v>8354</v>
      </c>
      <c r="F565" s="52">
        <v>67342</v>
      </c>
      <c r="G565">
        <v>704400</v>
      </c>
      <c r="H565">
        <v>8354</v>
      </c>
      <c r="I565">
        <v>67342</v>
      </c>
    </row>
    <row r="566" spans="1:9">
      <c r="A566" s="179" t="s">
        <v>73</v>
      </c>
      <c r="B566" s="53">
        <v>2016</v>
      </c>
      <c r="C566" s="179" t="s">
        <v>70</v>
      </c>
      <c r="D566" s="52">
        <v>681100</v>
      </c>
      <c r="E566" s="52">
        <v>9063</v>
      </c>
      <c r="F566" s="52">
        <v>75529</v>
      </c>
      <c r="G566">
        <v>681100</v>
      </c>
      <c r="H566">
        <v>9063</v>
      </c>
      <c r="I566">
        <v>75529</v>
      </c>
    </row>
    <row r="567" spans="1:9">
      <c r="A567" s="179" t="s">
        <v>73</v>
      </c>
      <c r="B567" s="53">
        <v>2017</v>
      </c>
      <c r="C567" s="179" t="s">
        <v>70</v>
      </c>
      <c r="D567" s="52">
        <v>806500</v>
      </c>
      <c r="E567" s="52" t="s">
        <v>12</v>
      </c>
      <c r="F567" s="52">
        <v>77324</v>
      </c>
      <c r="G567">
        <v>806500</v>
      </c>
      <c r="H567">
        <v>9772</v>
      </c>
      <c r="I567">
        <v>77324</v>
      </c>
    </row>
    <row r="568" spans="1:9">
      <c r="A568" s="179" t="s">
        <v>73</v>
      </c>
      <c r="B568" s="53">
        <v>2018</v>
      </c>
      <c r="C568" s="179" t="s">
        <v>70</v>
      </c>
      <c r="D568" s="52">
        <v>1143557</v>
      </c>
      <c r="E568" s="52" t="s">
        <v>12</v>
      </c>
      <c r="F568" s="52">
        <v>95303</v>
      </c>
      <c r="G568">
        <v>1143557</v>
      </c>
      <c r="H568">
        <v>10481</v>
      </c>
      <c r="I568">
        <v>95303</v>
      </c>
    </row>
    <row r="569" spans="1:9">
      <c r="A569" s="179" t="s">
        <v>73</v>
      </c>
      <c r="B569" s="53">
        <v>2019</v>
      </c>
      <c r="C569" s="179" t="s">
        <v>70</v>
      </c>
      <c r="D569" s="52">
        <v>994370</v>
      </c>
      <c r="E569" s="52" t="s">
        <v>12</v>
      </c>
      <c r="F569" s="52">
        <v>98130</v>
      </c>
      <c r="G569">
        <v>994370</v>
      </c>
      <c r="H569">
        <v>11190</v>
      </c>
      <c r="I569">
        <v>98130</v>
      </c>
    </row>
    <row r="570" spans="1:9">
      <c r="A570" s="179" t="s">
        <v>73</v>
      </c>
      <c r="B570" s="53">
        <v>2020</v>
      </c>
      <c r="C570" s="179" t="s">
        <v>70</v>
      </c>
      <c r="D570" s="52">
        <v>1017800</v>
      </c>
      <c r="E570" s="52" t="s">
        <v>12</v>
      </c>
      <c r="F570" s="52">
        <v>119400</v>
      </c>
      <c r="G570">
        <v>1017800</v>
      </c>
      <c r="H570">
        <v>11899</v>
      </c>
      <c r="I570">
        <v>119400</v>
      </c>
    </row>
    <row r="571" spans="1:9">
      <c r="A571" s="176" t="s">
        <v>73</v>
      </c>
      <c r="B571" s="9">
        <v>2021</v>
      </c>
      <c r="C571" s="177" t="s">
        <v>70</v>
      </c>
      <c r="D571" s="7">
        <v>1189725</v>
      </c>
      <c r="E571" s="7" t="s">
        <v>12</v>
      </c>
      <c r="F571" s="7">
        <v>127040</v>
      </c>
      <c r="G571">
        <v>1189725</v>
      </c>
      <c r="H571">
        <v>12608</v>
      </c>
      <c r="I571">
        <v>127040</v>
      </c>
    </row>
    <row r="572" spans="1:9">
      <c r="A572" s="180" t="s">
        <v>74</v>
      </c>
      <c r="B572" s="6">
        <v>2012</v>
      </c>
      <c r="C572" s="180" t="s">
        <v>70</v>
      </c>
      <c r="D572" s="5">
        <v>745600</v>
      </c>
      <c r="E572" s="5">
        <v>7357</v>
      </c>
      <c r="F572" s="5">
        <v>66050</v>
      </c>
      <c r="G572">
        <v>745600</v>
      </c>
      <c r="H572">
        <v>7357</v>
      </c>
      <c r="I572">
        <v>66050</v>
      </c>
    </row>
    <row r="573" spans="1:9">
      <c r="A573" s="180" t="s">
        <v>74</v>
      </c>
      <c r="B573" s="6">
        <v>2013</v>
      </c>
      <c r="C573" s="180" t="s">
        <v>70</v>
      </c>
      <c r="D573" s="5">
        <v>831300</v>
      </c>
      <c r="E573" s="5">
        <v>8357</v>
      </c>
      <c r="F573" s="5">
        <v>70372</v>
      </c>
      <c r="G573">
        <v>831300</v>
      </c>
      <c r="H573">
        <v>8357</v>
      </c>
      <c r="I573">
        <v>70372</v>
      </c>
    </row>
    <row r="574" spans="1:9">
      <c r="A574" s="180" t="s">
        <v>74</v>
      </c>
      <c r="B574" s="6">
        <v>2014</v>
      </c>
      <c r="C574" s="180" t="s">
        <v>70</v>
      </c>
      <c r="D574" s="5">
        <v>811200</v>
      </c>
      <c r="E574" s="5">
        <v>9335</v>
      </c>
      <c r="F574" s="5">
        <v>72000</v>
      </c>
      <c r="G574">
        <v>811200</v>
      </c>
      <c r="H574">
        <v>9335</v>
      </c>
      <c r="I574">
        <v>72000</v>
      </c>
    </row>
    <row r="575" spans="1:9">
      <c r="A575" s="180" t="s">
        <v>74</v>
      </c>
      <c r="B575" s="6">
        <v>2015</v>
      </c>
      <c r="C575" s="180" t="s">
        <v>70</v>
      </c>
      <c r="D575" s="5">
        <v>722200</v>
      </c>
      <c r="E575" s="5">
        <v>9021</v>
      </c>
      <c r="F575" s="5">
        <v>63529</v>
      </c>
      <c r="G575">
        <v>722200</v>
      </c>
      <c r="H575">
        <v>9021</v>
      </c>
      <c r="I575">
        <v>63529</v>
      </c>
    </row>
    <row r="576" spans="1:9">
      <c r="A576" s="180" t="s">
        <v>74</v>
      </c>
      <c r="B576" s="6">
        <v>2016</v>
      </c>
      <c r="C576" s="180" t="s">
        <v>70</v>
      </c>
      <c r="D576" s="5">
        <v>749700</v>
      </c>
      <c r="E576" s="5">
        <v>9752</v>
      </c>
      <c r="F576" s="5">
        <v>69943</v>
      </c>
      <c r="G576">
        <v>749700</v>
      </c>
      <c r="H576">
        <v>9752</v>
      </c>
      <c r="I576">
        <v>69943</v>
      </c>
    </row>
    <row r="577" spans="1:9">
      <c r="A577" s="180" t="s">
        <v>74</v>
      </c>
      <c r="B577" s="6">
        <v>2017</v>
      </c>
      <c r="C577" s="180" t="s">
        <v>70</v>
      </c>
      <c r="D577" s="5">
        <v>971900</v>
      </c>
      <c r="E577" s="5" t="s">
        <v>12</v>
      </c>
      <c r="F577" s="5">
        <v>71440</v>
      </c>
      <c r="G577">
        <v>971900</v>
      </c>
      <c r="H577">
        <v>10483</v>
      </c>
      <c r="I577">
        <v>71440</v>
      </c>
    </row>
    <row r="578" spans="1:9">
      <c r="A578" s="180" t="s">
        <v>74</v>
      </c>
      <c r="B578" s="6">
        <v>2018</v>
      </c>
      <c r="C578" s="180" t="s">
        <v>70</v>
      </c>
      <c r="D578" s="5">
        <v>1145757</v>
      </c>
      <c r="E578" s="5" t="s">
        <v>12</v>
      </c>
      <c r="F578" s="5">
        <v>71598</v>
      </c>
      <c r="G578">
        <v>1145757</v>
      </c>
      <c r="H578">
        <v>11214</v>
      </c>
      <c r="I578">
        <v>71598</v>
      </c>
    </row>
    <row r="579" spans="1:9">
      <c r="A579" s="180" t="s">
        <v>74</v>
      </c>
      <c r="B579" s="6">
        <v>2019</v>
      </c>
      <c r="C579" s="180" t="s">
        <v>70</v>
      </c>
      <c r="D579" s="5">
        <v>1110650</v>
      </c>
      <c r="E579" s="5" t="s">
        <v>12</v>
      </c>
      <c r="F579" s="5">
        <v>73000</v>
      </c>
      <c r="G579">
        <v>1110650</v>
      </c>
      <c r="H579">
        <v>11945</v>
      </c>
      <c r="I579">
        <v>73000</v>
      </c>
    </row>
    <row r="580" spans="1:9">
      <c r="A580" s="180" t="s">
        <v>74</v>
      </c>
      <c r="B580" s="6">
        <v>2020</v>
      </c>
      <c r="C580" s="180" t="s">
        <v>70</v>
      </c>
      <c r="D580" s="5">
        <v>1000141</v>
      </c>
      <c r="E580" s="5" t="s">
        <v>12</v>
      </c>
      <c r="F580" s="5">
        <v>77659</v>
      </c>
      <c r="G580">
        <v>1000141</v>
      </c>
      <c r="H580">
        <v>12676</v>
      </c>
      <c r="I580">
        <v>77659</v>
      </c>
    </row>
    <row r="581" spans="1:9">
      <c r="A581" s="176" t="s">
        <v>74</v>
      </c>
      <c r="B581" s="9">
        <v>2021</v>
      </c>
      <c r="C581" s="177" t="s">
        <v>70</v>
      </c>
      <c r="D581" s="7">
        <v>1356686</v>
      </c>
      <c r="E581" s="7" t="s">
        <v>12</v>
      </c>
      <c r="F581" s="7">
        <v>93761</v>
      </c>
      <c r="G581">
        <v>1356686</v>
      </c>
      <c r="H581">
        <v>13407</v>
      </c>
      <c r="I581">
        <v>93761</v>
      </c>
    </row>
    <row r="582" spans="1:9">
      <c r="A582" s="183" t="s">
        <v>75</v>
      </c>
      <c r="B582" s="46">
        <v>2012</v>
      </c>
      <c r="C582" s="183" t="s">
        <v>70</v>
      </c>
      <c r="D582" s="45">
        <v>1759800</v>
      </c>
      <c r="E582" s="45">
        <v>7872</v>
      </c>
      <c r="F582" s="45">
        <v>44490</v>
      </c>
      <c r="G582">
        <v>1759800</v>
      </c>
      <c r="H582">
        <v>7872</v>
      </c>
      <c r="I582">
        <v>44490</v>
      </c>
    </row>
    <row r="583" spans="1:9">
      <c r="A583" s="183" t="s">
        <v>75</v>
      </c>
      <c r="B583" s="46">
        <v>2013</v>
      </c>
      <c r="C583" s="183" t="s">
        <v>70</v>
      </c>
      <c r="D583" s="45">
        <v>1678900</v>
      </c>
      <c r="E583" s="45">
        <v>8872</v>
      </c>
      <c r="F583" s="45">
        <v>47141</v>
      </c>
      <c r="G583">
        <v>1678900</v>
      </c>
      <c r="H583">
        <v>8872</v>
      </c>
      <c r="I583">
        <v>47141</v>
      </c>
    </row>
    <row r="584" spans="1:9">
      <c r="A584" s="183" t="s">
        <v>75</v>
      </c>
      <c r="B584" s="46">
        <v>2014</v>
      </c>
      <c r="C584" s="183" t="s">
        <v>70</v>
      </c>
      <c r="D584" s="45">
        <v>1666200</v>
      </c>
      <c r="E584" s="45">
        <v>10001</v>
      </c>
      <c r="F584" s="45">
        <v>50192</v>
      </c>
      <c r="G584">
        <v>1666200</v>
      </c>
      <c r="H584">
        <v>10001</v>
      </c>
      <c r="I584">
        <v>50192</v>
      </c>
    </row>
    <row r="585" spans="1:9">
      <c r="A585" s="183" t="s">
        <v>75</v>
      </c>
      <c r="B585" s="46">
        <v>2015</v>
      </c>
      <c r="C585" s="183" t="s">
        <v>70</v>
      </c>
      <c r="D585" s="45">
        <v>1341400</v>
      </c>
      <c r="E585" s="45">
        <v>9971</v>
      </c>
      <c r="F585" s="45">
        <v>50310</v>
      </c>
      <c r="G585">
        <v>1341400</v>
      </c>
      <c r="H585">
        <v>9971</v>
      </c>
      <c r="I585">
        <v>50310</v>
      </c>
    </row>
    <row r="586" spans="1:9">
      <c r="A586" s="183" t="s">
        <v>75</v>
      </c>
      <c r="B586" s="46">
        <v>2016</v>
      </c>
      <c r="C586" s="183" t="s">
        <v>70</v>
      </c>
      <c r="D586" s="45">
        <v>1075900</v>
      </c>
      <c r="E586" s="45">
        <v>10688</v>
      </c>
      <c r="F586" s="45">
        <v>51383</v>
      </c>
      <c r="G586">
        <v>1075900</v>
      </c>
      <c r="H586">
        <v>10688</v>
      </c>
      <c r="I586">
        <v>51383</v>
      </c>
    </row>
    <row r="587" spans="1:9">
      <c r="A587" s="183" t="s">
        <v>75</v>
      </c>
      <c r="B587" s="46">
        <v>2017</v>
      </c>
      <c r="C587" s="183" t="s">
        <v>70</v>
      </c>
      <c r="D587" s="45">
        <v>1329900</v>
      </c>
      <c r="E587" s="45" t="s">
        <v>12</v>
      </c>
      <c r="F587" s="45">
        <v>55935</v>
      </c>
      <c r="G587">
        <v>1329900</v>
      </c>
      <c r="H587">
        <v>11405</v>
      </c>
      <c r="I587">
        <v>55935</v>
      </c>
    </row>
    <row r="588" spans="1:9">
      <c r="A588" s="183" t="s">
        <v>75</v>
      </c>
      <c r="B588" s="46">
        <v>2018</v>
      </c>
      <c r="C588" s="183" t="s">
        <v>70</v>
      </c>
      <c r="D588" s="45">
        <v>1499800</v>
      </c>
      <c r="E588" s="45" t="s">
        <v>12</v>
      </c>
      <c r="F588" s="45">
        <v>76400</v>
      </c>
      <c r="G588">
        <v>1499800</v>
      </c>
      <c r="H588">
        <v>12122</v>
      </c>
      <c r="I588">
        <v>76400</v>
      </c>
    </row>
    <row r="589" spans="1:9">
      <c r="A589" s="183" t="s">
        <v>75</v>
      </c>
      <c r="B589" s="46">
        <v>2019</v>
      </c>
      <c r="C589" s="183" t="s">
        <v>70</v>
      </c>
      <c r="D589" s="45">
        <v>1615520</v>
      </c>
      <c r="E589" s="45" t="s">
        <v>12</v>
      </c>
      <c r="F589" s="45">
        <v>77630</v>
      </c>
      <c r="G589">
        <v>1615520</v>
      </c>
      <c r="H589">
        <v>12839</v>
      </c>
      <c r="I589">
        <v>77630</v>
      </c>
    </row>
    <row r="590" spans="1:9">
      <c r="A590" s="183" t="s">
        <v>75</v>
      </c>
      <c r="B590" s="46">
        <v>2020</v>
      </c>
      <c r="C590" s="183" t="s">
        <v>70</v>
      </c>
      <c r="D590" s="45">
        <v>1416695</v>
      </c>
      <c r="E590" s="45" t="s">
        <v>12</v>
      </c>
      <c r="F590" s="45">
        <v>97567</v>
      </c>
      <c r="G590">
        <v>1416695</v>
      </c>
      <c r="H590">
        <v>13556</v>
      </c>
      <c r="I590">
        <v>97567</v>
      </c>
    </row>
    <row r="591" spans="1:9">
      <c r="A591" s="176" t="s">
        <v>75</v>
      </c>
      <c r="B591" s="9">
        <v>2021</v>
      </c>
      <c r="C591" s="177" t="s">
        <v>70</v>
      </c>
      <c r="D591" s="7">
        <v>1964136</v>
      </c>
      <c r="E591" s="7" t="s">
        <v>12</v>
      </c>
      <c r="F591" s="7">
        <v>113178</v>
      </c>
      <c r="G591">
        <v>1964136</v>
      </c>
      <c r="H591">
        <v>14273</v>
      </c>
      <c r="I591">
        <v>113178</v>
      </c>
    </row>
    <row r="592" spans="1:9">
      <c r="A592" s="184" t="s">
        <v>76</v>
      </c>
      <c r="B592" s="126">
        <v>2012</v>
      </c>
      <c r="C592" s="184" t="s">
        <v>70</v>
      </c>
      <c r="D592" s="125">
        <v>2010700</v>
      </c>
      <c r="E592" s="125">
        <v>8005</v>
      </c>
      <c r="F592" s="125">
        <v>42944</v>
      </c>
      <c r="G592">
        <v>2010700</v>
      </c>
      <c r="H592">
        <v>8005</v>
      </c>
      <c r="I592">
        <v>42944</v>
      </c>
    </row>
    <row r="593" spans="1:9">
      <c r="A593" s="184" t="s">
        <v>76</v>
      </c>
      <c r="B593" s="126">
        <v>2013</v>
      </c>
      <c r="C593" s="184" t="s">
        <v>70</v>
      </c>
      <c r="D593" s="125">
        <v>2097000</v>
      </c>
      <c r="E593" s="125">
        <v>9110</v>
      </c>
      <c r="F593" s="125">
        <v>46386</v>
      </c>
      <c r="G593">
        <v>2097000</v>
      </c>
      <c r="H593">
        <v>9110</v>
      </c>
      <c r="I593">
        <v>46386</v>
      </c>
    </row>
    <row r="594" spans="1:9">
      <c r="A594" s="184" t="s">
        <v>76</v>
      </c>
      <c r="B594" s="126">
        <v>2014</v>
      </c>
      <c r="C594" s="184" t="s">
        <v>70</v>
      </c>
      <c r="D594" s="125">
        <v>2115100</v>
      </c>
      <c r="E594" s="125">
        <v>10358</v>
      </c>
      <c r="F594" s="125">
        <v>49401</v>
      </c>
      <c r="G594">
        <v>2115100</v>
      </c>
      <c r="H594">
        <v>10358</v>
      </c>
      <c r="I594">
        <v>49401</v>
      </c>
    </row>
    <row r="595" spans="1:9">
      <c r="A595" s="184" t="s">
        <v>76</v>
      </c>
      <c r="B595" s="126">
        <v>2015</v>
      </c>
      <c r="C595" s="184" t="s">
        <v>70</v>
      </c>
      <c r="D595" s="125">
        <v>1404700</v>
      </c>
      <c r="E595" s="125">
        <v>10302</v>
      </c>
      <c r="F595" s="125">
        <v>48871</v>
      </c>
      <c r="G595">
        <v>1404700</v>
      </c>
      <c r="H595">
        <v>10302</v>
      </c>
      <c r="I595">
        <v>48871</v>
      </c>
    </row>
    <row r="596" spans="1:9">
      <c r="A596" s="184" t="s">
        <v>76</v>
      </c>
      <c r="B596" s="126">
        <v>2016</v>
      </c>
      <c r="C596" s="184" t="s">
        <v>70</v>
      </c>
      <c r="D596" s="125">
        <v>1086500</v>
      </c>
      <c r="E596" s="125">
        <v>11064</v>
      </c>
      <c r="F596" s="125">
        <v>47118</v>
      </c>
      <c r="G596">
        <v>1086500</v>
      </c>
      <c r="H596">
        <v>11064</v>
      </c>
      <c r="I596">
        <v>47118</v>
      </c>
    </row>
    <row r="597" spans="1:9">
      <c r="A597" s="184" t="s">
        <v>76</v>
      </c>
      <c r="B597" s="126">
        <v>2017</v>
      </c>
      <c r="C597" s="184" t="s">
        <v>70</v>
      </c>
      <c r="D597" s="125">
        <v>1353400</v>
      </c>
      <c r="E597" s="125" t="s">
        <v>12</v>
      </c>
      <c r="F597" s="125">
        <v>48823</v>
      </c>
      <c r="G597">
        <v>1353400</v>
      </c>
      <c r="H597">
        <v>11826</v>
      </c>
      <c r="I597">
        <v>48823</v>
      </c>
    </row>
    <row r="598" spans="1:9">
      <c r="A598" s="184" t="s">
        <v>76</v>
      </c>
      <c r="B598" s="126">
        <v>2018</v>
      </c>
      <c r="C598" s="184" t="s">
        <v>70</v>
      </c>
      <c r="D598" s="125">
        <v>1506676</v>
      </c>
      <c r="E598" s="125" t="s">
        <v>12</v>
      </c>
      <c r="F598" s="125">
        <v>64060</v>
      </c>
      <c r="G598">
        <v>1506676</v>
      </c>
      <c r="H598">
        <v>12588</v>
      </c>
      <c r="I598">
        <v>64060</v>
      </c>
    </row>
    <row r="599" spans="1:9">
      <c r="A599" s="184" t="s">
        <v>76</v>
      </c>
      <c r="B599" s="126">
        <v>2019</v>
      </c>
      <c r="C599" s="184" t="s">
        <v>70</v>
      </c>
      <c r="D599" s="125">
        <v>1787260</v>
      </c>
      <c r="E599" s="125" t="s">
        <v>12</v>
      </c>
      <c r="F599" s="125">
        <v>67960</v>
      </c>
      <c r="G599">
        <v>1787260</v>
      </c>
      <c r="H599">
        <v>13350</v>
      </c>
      <c r="I599">
        <v>67960</v>
      </c>
    </row>
    <row r="600" spans="1:9">
      <c r="A600" s="184" t="s">
        <v>76</v>
      </c>
      <c r="B600" s="126">
        <v>2020</v>
      </c>
      <c r="C600" s="184" t="s">
        <v>70</v>
      </c>
      <c r="D600" s="125">
        <v>1501324</v>
      </c>
      <c r="E600" s="125" t="s">
        <v>12</v>
      </c>
      <c r="F600" s="125">
        <v>72957</v>
      </c>
      <c r="G600">
        <v>1501324</v>
      </c>
      <c r="H600">
        <v>14112</v>
      </c>
      <c r="I600">
        <v>72957</v>
      </c>
    </row>
    <row r="601" spans="1:9">
      <c r="A601" s="176" t="s">
        <v>76</v>
      </c>
      <c r="B601" s="9">
        <v>2021</v>
      </c>
      <c r="C601" s="177" t="s">
        <v>70</v>
      </c>
      <c r="D601" s="7">
        <v>2104872</v>
      </c>
      <c r="E601" s="7" t="s">
        <v>12</v>
      </c>
      <c r="F601" s="7">
        <v>78392</v>
      </c>
      <c r="G601">
        <v>2104872</v>
      </c>
      <c r="H601">
        <v>14874</v>
      </c>
      <c r="I601">
        <v>78392</v>
      </c>
    </row>
    <row r="602" spans="1:9">
      <c r="A602" s="189" t="s">
        <v>77</v>
      </c>
      <c r="B602" s="48">
        <v>2012</v>
      </c>
      <c r="C602" s="189" t="s">
        <v>70</v>
      </c>
      <c r="D602" s="47">
        <v>205000</v>
      </c>
      <c r="E602" s="47">
        <v>7689</v>
      </c>
      <c r="F602" s="47">
        <v>36319</v>
      </c>
      <c r="G602">
        <v>205000</v>
      </c>
      <c r="H602">
        <v>7689</v>
      </c>
      <c r="I602">
        <v>36319</v>
      </c>
    </row>
    <row r="603" spans="1:9">
      <c r="A603" s="189" t="s">
        <v>77</v>
      </c>
      <c r="B603" s="48">
        <v>2013</v>
      </c>
      <c r="C603" s="189" t="s">
        <v>70</v>
      </c>
      <c r="D603" s="47">
        <v>213000</v>
      </c>
      <c r="E603" s="47">
        <v>8642</v>
      </c>
      <c r="F603" s="47">
        <v>39815</v>
      </c>
      <c r="G603">
        <v>213000</v>
      </c>
      <c r="H603">
        <v>8642</v>
      </c>
      <c r="I603">
        <v>39815</v>
      </c>
    </row>
    <row r="604" spans="1:9">
      <c r="A604" s="189" t="s">
        <v>77</v>
      </c>
      <c r="B604" s="48">
        <v>2014</v>
      </c>
      <c r="C604" s="189" t="s">
        <v>70</v>
      </c>
      <c r="D604" s="47">
        <v>224400</v>
      </c>
      <c r="E604" s="47">
        <v>9662</v>
      </c>
      <c r="F604" s="47">
        <v>42190</v>
      </c>
      <c r="G604">
        <v>224400</v>
      </c>
      <c r="H604">
        <v>9662</v>
      </c>
      <c r="I604">
        <v>42190</v>
      </c>
    </row>
    <row r="605" spans="1:9">
      <c r="A605" s="189" t="s">
        <v>77</v>
      </c>
      <c r="B605" s="48">
        <v>2015</v>
      </c>
      <c r="C605" s="189" t="s">
        <v>70</v>
      </c>
      <c r="D605" s="47">
        <v>216200</v>
      </c>
      <c r="E605" s="47">
        <v>9778</v>
      </c>
      <c r="F605" s="47">
        <v>42100</v>
      </c>
      <c r="G605">
        <v>216200</v>
      </c>
      <c r="H605">
        <v>9778</v>
      </c>
      <c r="I605">
        <v>42100</v>
      </c>
    </row>
    <row r="606" spans="1:9">
      <c r="A606" s="189" t="s">
        <v>77</v>
      </c>
      <c r="B606" s="48">
        <v>2016</v>
      </c>
      <c r="C606" s="189" t="s">
        <v>70</v>
      </c>
      <c r="D606" s="47">
        <v>205800</v>
      </c>
      <c r="E606" s="47">
        <v>10462</v>
      </c>
      <c r="F606" s="47">
        <v>44158</v>
      </c>
      <c r="G606">
        <v>205800</v>
      </c>
      <c r="H606">
        <v>10462</v>
      </c>
      <c r="I606">
        <v>44158</v>
      </c>
    </row>
    <row r="607" spans="1:9">
      <c r="A607" s="189" t="s">
        <v>77</v>
      </c>
      <c r="B607" s="48">
        <v>2017</v>
      </c>
      <c r="C607" s="189" t="s">
        <v>70</v>
      </c>
      <c r="D607" s="47">
        <v>234000</v>
      </c>
      <c r="E607" s="47" t="s">
        <v>12</v>
      </c>
      <c r="F607" s="47">
        <v>46178</v>
      </c>
      <c r="G607">
        <v>234000</v>
      </c>
      <c r="H607">
        <v>11146</v>
      </c>
      <c r="I607">
        <v>46178</v>
      </c>
    </row>
    <row r="608" spans="1:9">
      <c r="A608" s="189" t="s">
        <v>77</v>
      </c>
      <c r="B608" s="48">
        <v>2018</v>
      </c>
      <c r="C608" s="189" t="s">
        <v>70</v>
      </c>
      <c r="D608" s="47">
        <v>266538</v>
      </c>
      <c r="E608" s="47" t="s">
        <v>12</v>
      </c>
      <c r="F608" s="47">
        <v>49559</v>
      </c>
      <c r="G608">
        <v>266538</v>
      </c>
      <c r="H608">
        <v>11830</v>
      </c>
      <c r="I608">
        <v>49559</v>
      </c>
    </row>
    <row r="609" spans="1:9">
      <c r="A609" s="189" t="s">
        <v>77</v>
      </c>
      <c r="B609" s="48">
        <v>2019</v>
      </c>
      <c r="C609" s="189" t="s">
        <v>70</v>
      </c>
      <c r="D609" s="47">
        <v>290770</v>
      </c>
      <c r="E609" s="47" t="s">
        <v>12</v>
      </c>
      <c r="F609" s="47">
        <v>51560</v>
      </c>
      <c r="G609">
        <v>290770</v>
      </c>
      <c r="H609">
        <v>12514</v>
      </c>
      <c r="I609">
        <v>51560</v>
      </c>
    </row>
    <row r="610" spans="1:9">
      <c r="A610" s="189" t="s">
        <v>77</v>
      </c>
      <c r="B610" s="48">
        <v>2020</v>
      </c>
      <c r="C610" s="189" t="s">
        <v>70</v>
      </c>
      <c r="D610" s="47">
        <v>288399</v>
      </c>
      <c r="E610" s="47" t="s">
        <v>12</v>
      </c>
      <c r="F610" s="47">
        <v>54659</v>
      </c>
      <c r="G610">
        <v>288399</v>
      </c>
      <c r="H610">
        <v>13198</v>
      </c>
      <c r="I610">
        <v>54659</v>
      </c>
    </row>
    <row r="611" spans="1:9">
      <c r="A611" s="176" t="s">
        <v>77</v>
      </c>
      <c r="B611" s="9">
        <v>2021</v>
      </c>
      <c r="C611" s="177" t="s">
        <v>70</v>
      </c>
      <c r="D611" s="7">
        <v>330692</v>
      </c>
      <c r="E611" s="7" t="s">
        <v>12</v>
      </c>
      <c r="F611" s="7">
        <v>56909</v>
      </c>
      <c r="G611">
        <v>330692</v>
      </c>
      <c r="H611">
        <v>13882</v>
      </c>
      <c r="I611">
        <v>56909</v>
      </c>
    </row>
    <row r="612" spans="1:9">
      <c r="A612" s="178" t="s">
        <v>78</v>
      </c>
      <c r="B612" s="28">
        <v>2012</v>
      </c>
      <c r="C612" s="178" t="s">
        <v>70</v>
      </c>
      <c r="D612" s="27">
        <v>301200</v>
      </c>
      <c r="E612" s="27">
        <v>8084</v>
      </c>
      <c r="F612" s="27">
        <v>103689</v>
      </c>
      <c r="G612">
        <v>301200</v>
      </c>
      <c r="H612">
        <v>8084</v>
      </c>
      <c r="I612">
        <v>103689</v>
      </c>
    </row>
    <row r="613" spans="1:9">
      <c r="A613" s="178" t="s">
        <v>78</v>
      </c>
      <c r="B613" s="28">
        <v>2013</v>
      </c>
      <c r="C613" s="178" t="s">
        <v>70</v>
      </c>
      <c r="D613" s="27">
        <v>324900</v>
      </c>
      <c r="E613" s="27">
        <v>9086</v>
      </c>
      <c r="F613" s="27">
        <v>114209</v>
      </c>
      <c r="G613">
        <v>324900</v>
      </c>
      <c r="H613">
        <v>9086</v>
      </c>
      <c r="I613">
        <v>114209</v>
      </c>
    </row>
    <row r="614" spans="1:9">
      <c r="A614" s="178" t="s">
        <v>78</v>
      </c>
      <c r="B614" s="28">
        <v>2014</v>
      </c>
      <c r="C614" s="178" t="s">
        <v>70</v>
      </c>
      <c r="D614" s="27">
        <v>389500</v>
      </c>
      <c r="E614" s="27">
        <v>10313</v>
      </c>
      <c r="F614" s="27">
        <v>124682</v>
      </c>
      <c r="G614">
        <v>389500</v>
      </c>
      <c r="H614">
        <v>10313</v>
      </c>
      <c r="I614">
        <v>124682</v>
      </c>
    </row>
    <row r="615" spans="1:9">
      <c r="A615" s="178" t="s">
        <v>78</v>
      </c>
      <c r="B615" s="28">
        <v>2015</v>
      </c>
      <c r="C615" s="178" t="s">
        <v>70</v>
      </c>
      <c r="D615" s="27">
        <v>409500</v>
      </c>
      <c r="E615" s="27">
        <v>10282</v>
      </c>
      <c r="F615" s="27">
        <v>122120</v>
      </c>
      <c r="G615">
        <v>409500</v>
      </c>
      <c r="H615">
        <v>10282</v>
      </c>
      <c r="I615">
        <v>122120</v>
      </c>
    </row>
    <row r="616" spans="1:9">
      <c r="A616" s="178" t="s">
        <v>78</v>
      </c>
      <c r="B616" s="28">
        <v>2016</v>
      </c>
      <c r="C616" s="178" t="s">
        <v>70</v>
      </c>
      <c r="D616" s="27">
        <v>447100</v>
      </c>
      <c r="E616" s="27">
        <v>11134</v>
      </c>
      <c r="F616" s="27">
        <v>133900</v>
      </c>
      <c r="G616">
        <v>447100</v>
      </c>
      <c r="H616">
        <v>11134</v>
      </c>
      <c r="I616">
        <v>133900</v>
      </c>
    </row>
    <row r="617" spans="1:9">
      <c r="A617" s="178" t="s">
        <v>78</v>
      </c>
      <c r="B617" s="28">
        <v>2017</v>
      </c>
      <c r="C617" s="178" t="s">
        <v>70</v>
      </c>
      <c r="D617" s="27">
        <v>529100</v>
      </c>
      <c r="E617" s="27" t="s">
        <v>12</v>
      </c>
      <c r="F617" s="27">
        <v>138616</v>
      </c>
      <c r="G617">
        <v>529100</v>
      </c>
      <c r="H617">
        <v>11986</v>
      </c>
      <c r="I617">
        <v>138616</v>
      </c>
    </row>
    <row r="618" spans="1:9">
      <c r="A618" s="178" t="s">
        <v>78</v>
      </c>
      <c r="B618" s="28">
        <v>2018</v>
      </c>
      <c r="C618" s="178" t="s">
        <v>70</v>
      </c>
      <c r="D618" s="27">
        <v>626780</v>
      </c>
      <c r="E618" s="27" t="s">
        <v>12</v>
      </c>
      <c r="F618" s="27">
        <v>160945</v>
      </c>
      <c r="G618">
        <v>626780</v>
      </c>
      <c r="H618">
        <v>12838</v>
      </c>
      <c r="I618">
        <v>160945</v>
      </c>
    </row>
    <row r="619" spans="1:9">
      <c r="A619" s="178" t="s">
        <v>78</v>
      </c>
      <c r="B619" s="28">
        <v>2019</v>
      </c>
      <c r="C619" s="178" t="s">
        <v>70</v>
      </c>
      <c r="D619" s="27">
        <v>663700</v>
      </c>
      <c r="E619" s="27" t="s">
        <v>12</v>
      </c>
      <c r="F619" s="27">
        <v>167740</v>
      </c>
      <c r="G619">
        <v>663700</v>
      </c>
      <c r="H619">
        <v>13690</v>
      </c>
      <c r="I619">
        <v>167740</v>
      </c>
    </row>
    <row r="620" spans="1:9">
      <c r="A620" s="178" t="s">
        <v>78</v>
      </c>
      <c r="B620" s="28">
        <v>2020</v>
      </c>
      <c r="C620" s="178" t="s">
        <v>70</v>
      </c>
      <c r="D620" s="27">
        <v>723705</v>
      </c>
      <c r="E620" s="27" t="s">
        <v>12</v>
      </c>
      <c r="F620" s="27">
        <v>220930</v>
      </c>
      <c r="G620">
        <v>723705</v>
      </c>
      <c r="H620">
        <v>14542</v>
      </c>
      <c r="I620">
        <v>220930</v>
      </c>
    </row>
    <row r="621" spans="1:9">
      <c r="A621" s="176" t="s">
        <v>78</v>
      </c>
      <c r="B621" s="9">
        <v>2021</v>
      </c>
      <c r="C621" s="177" t="s">
        <v>70</v>
      </c>
      <c r="D621" s="7">
        <v>831275</v>
      </c>
      <c r="E621" s="7" t="s">
        <v>12</v>
      </c>
      <c r="F621" s="7">
        <v>233382</v>
      </c>
      <c r="G621">
        <v>831275</v>
      </c>
      <c r="H621">
        <v>15394</v>
      </c>
      <c r="I621">
        <v>233382</v>
      </c>
    </row>
    <row r="622" spans="1:9">
      <c r="A622" s="179" t="s">
        <v>79</v>
      </c>
      <c r="B622" s="53">
        <v>2012</v>
      </c>
      <c r="C622" s="179" t="s">
        <v>70</v>
      </c>
      <c r="D622" s="52">
        <v>2130400</v>
      </c>
      <c r="E622" s="52">
        <v>9278</v>
      </c>
      <c r="F622" s="52">
        <v>191341</v>
      </c>
      <c r="G622">
        <v>2130400</v>
      </c>
      <c r="H622">
        <v>9278</v>
      </c>
      <c r="I622">
        <v>191341</v>
      </c>
    </row>
    <row r="623" spans="1:9">
      <c r="A623" s="179" t="s">
        <v>79</v>
      </c>
      <c r="B623" s="53">
        <v>2013</v>
      </c>
      <c r="C623" s="179" t="s">
        <v>70</v>
      </c>
      <c r="D623" s="52">
        <v>2473400</v>
      </c>
      <c r="E623" s="52">
        <v>10410</v>
      </c>
      <c r="F623" s="52">
        <v>206706</v>
      </c>
      <c r="G623">
        <v>2473400</v>
      </c>
      <c r="H623">
        <v>10410</v>
      </c>
      <c r="I623">
        <v>206706</v>
      </c>
    </row>
    <row r="624" spans="1:9">
      <c r="A624" s="179" t="s">
        <v>79</v>
      </c>
      <c r="B624" s="53">
        <v>2014</v>
      </c>
      <c r="C624" s="179" t="s">
        <v>70</v>
      </c>
      <c r="D624" s="52">
        <v>2294400</v>
      </c>
      <c r="E624" s="52">
        <v>11742</v>
      </c>
      <c r="F624" s="52">
        <v>220480</v>
      </c>
      <c r="G624">
        <v>2294400</v>
      </c>
      <c r="H624">
        <v>11742</v>
      </c>
      <c r="I624">
        <v>220480</v>
      </c>
    </row>
    <row r="625" spans="1:9">
      <c r="A625" s="179" t="s">
        <v>79</v>
      </c>
      <c r="B625" s="53">
        <v>2015</v>
      </c>
      <c r="C625" s="179" t="s">
        <v>70</v>
      </c>
      <c r="D625" s="52">
        <v>1854800</v>
      </c>
      <c r="E625" s="52">
        <v>10785</v>
      </c>
      <c r="F625" s="52">
        <v>194014</v>
      </c>
      <c r="G625">
        <v>1854800</v>
      </c>
      <c r="H625">
        <v>10785</v>
      </c>
      <c r="I625">
        <v>194014</v>
      </c>
    </row>
    <row r="626" spans="1:9">
      <c r="A626" s="179" t="s">
        <v>79</v>
      </c>
      <c r="B626" s="53">
        <v>2016</v>
      </c>
      <c r="C626" s="179" t="s">
        <v>70</v>
      </c>
      <c r="D626" s="52">
        <v>1517300</v>
      </c>
      <c r="E626" s="52">
        <v>11713</v>
      </c>
      <c r="F626" s="52">
        <v>211379</v>
      </c>
      <c r="G626">
        <v>1517300</v>
      </c>
      <c r="H626">
        <v>11713</v>
      </c>
      <c r="I626">
        <v>211379</v>
      </c>
    </row>
    <row r="627" spans="1:9">
      <c r="A627" s="179" t="s">
        <v>79</v>
      </c>
      <c r="B627" s="53">
        <v>2017</v>
      </c>
      <c r="C627" s="179" t="s">
        <v>70</v>
      </c>
      <c r="D627" s="52">
        <v>1497800</v>
      </c>
      <c r="E627" s="52" t="s">
        <v>12</v>
      </c>
      <c r="F627" s="52">
        <v>213094</v>
      </c>
      <c r="G627">
        <v>1497800</v>
      </c>
      <c r="H627">
        <v>12641</v>
      </c>
      <c r="I627">
        <v>213094</v>
      </c>
    </row>
    <row r="628" spans="1:9">
      <c r="A628" s="179" t="s">
        <v>79</v>
      </c>
      <c r="B628" s="53">
        <v>2018</v>
      </c>
      <c r="C628" s="179" t="s">
        <v>70</v>
      </c>
      <c r="D628" s="52">
        <v>2439861</v>
      </c>
      <c r="E628" s="52" t="s">
        <v>12</v>
      </c>
      <c r="F628" s="52">
        <v>184612</v>
      </c>
      <c r="G628">
        <v>2439861</v>
      </c>
      <c r="H628">
        <v>13569</v>
      </c>
      <c r="I628">
        <v>184612</v>
      </c>
    </row>
    <row r="629" spans="1:9">
      <c r="A629" s="179" t="s">
        <v>79</v>
      </c>
      <c r="B629" s="53">
        <v>2019</v>
      </c>
      <c r="C629" s="179" t="s">
        <v>70</v>
      </c>
      <c r="D629" s="52">
        <v>2438730</v>
      </c>
      <c r="E629" s="52" t="s">
        <v>12</v>
      </c>
      <c r="F629" s="52">
        <v>241240</v>
      </c>
      <c r="G629">
        <v>2438730</v>
      </c>
      <c r="H629">
        <v>14497</v>
      </c>
      <c r="I629">
        <v>241240</v>
      </c>
    </row>
    <row r="630" spans="1:9">
      <c r="A630" s="179" t="s">
        <v>79</v>
      </c>
      <c r="B630" s="53">
        <v>2020</v>
      </c>
      <c r="C630" s="179" t="s">
        <v>70</v>
      </c>
      <c r="D630" s="52">
        <v>2416417</v>
      </c>
      <c r="E630" s="52" t="s">
        <v>12</v>
      </c>
      <c r="F630" s="52">
        <v>339357</v>
      </c>
      <c r="G630">
        <v>2416417</v>
      </c>
      <c r="H630">
        <v>15425</v>
      </c>
      <c r="I630">
        <v>339357</v>
      </c>
    </row>
    <row r="631" spans="1:9">
      <c r="A631" s="176" t="s">
        <v>79</v>
      </c>
      <c r="B631" s="9">
        <v>2021</v>
      </c>
      <c r="C631" s="177" t="s">
        <v>70</v>
      </c>
      <c r="D631" s="7">
        <v>2790488</v>
      </c>
      <c r="E631" s="7" t="s">
        <v>12</v>
      </c>
      <c r="F631" s="7">
        <v>365568</v>
      </c>
      <c r="G631">
        <v>2790488</v>
      </c>
      <c r="H631">
        <v>16353</v>
      </c>
      <c r="I631">
        <v>365568</v>
      </c>
    </row>
    <row r="632" spans="1:9">
      <c r="A632" s="183" t="s">
        <v>80</v>
      </c>
      <c r="B632" s="46">
        <v>2012</v>
      </c>
      <c r="C632" s="183" t="s">
        <v>70</v>
      </c>
      <c r="D632" s="45">
        <v>185800</v>
      </c>
      <c r="E632" s="45">
        <v>7565</v>
      </c>
      <c r="F632" s="45">
        <v>93491</v>
      </c>
      <c r="G632">
        <v>185800</v>
      </c>
      <c r="H632">
        <v>7565</v>
      </c>
      <c r="I632">
        <v>93491</v>
      </c>
    </row>
    <row r="633" spans="1:9">
      <c r="A633" s="183" t="s">
        <v>80</v>
      </c>
      <c r="B633" s="46">
        <v>2013</v>
      </c>
      <c r="C633" s="183" t="s">
        <v>70</v>
      </c>
      <c r="D633" s="45">
        <v>207800</v>
      </c>
      <c r="E633" s="45">
        <v>8496</v>
      </c>
      <c r="F633" s="45">
        <v>102584</v>
      </c>
      <c r="G633">
        <v>207800</v>
      </c>
      <c r="H633">
        <v>8496</v>
      </c>
      <c r="I633">
        <v>102584</v>
      </c>
    </row>
    <row r="634" spans="1:9">
      <c r="A634" s="183" t="s">
        <v>80</v>
      </c>
      <c r="B634" s="46">
        <v>2014</v>
      </c>
      <c r="C634" s="183" t="s">
        <v>70</v>
      </c>
      <c r="D634" s="45">
        <v>227200</v>
      </c>
      <c r="E634" s="45">
        <v>9626</v>
      </c>
      <c r="F634" s="45">
        <v>110820</v>
      </c>
      <c r="G634">
        <v>227200</v>
      </c>
      <c r="H634">
        <v>9626</v>
      </c>
      <c r="I634">
        <v>110820</v>
      </c>
    </row>
    <row r="635" spans="1:9">
      <c r="A635" s="183" t="s">
        <v>80</v>
      </c>
      <c r="B635" s="46">
        <v>2015</v>
      </c>
      <c r="C635" s="183" t="s">
        <v>70</v>
      </c>
      <c r="D635" s="45">
        <v>253200</v>
      </c>
      <c r="E635" s="45">
        <v>9644</v>
      </c>
      <c r="F635" s="45">
        <v>111651</v>
      </c>
      <c r="G635">
        <v>253200</v>
      </c>
      <c r="H635">
        <v>9644</v>
      </c>
      <c r="I635">
        <v>111651</v>
      </c>
    </row>
    <row r="636" spans="1:9">
      <c r="A636" s="183" t="s">
        <v>80</v>
      </c>
      <c r="B636" s="46">
        <v>2016</v>
      </c>
      <c r="C636" s="183" t="s">
        <v>70</v>
      </c>
      <c r="D636" s="45">
        <v>279200</v>
      </c>
      <c r="E636" s="45">
        <v>10376</v>
      </c>
      <c r="F636" s="45">
        <v>117322</v>
      </c>
      <c r="G636">
        <v>279200</v>
      </c>
      <c r="H636">
        <v>10376</v>
      </c>
      <c r="I636">
        <v>117322</v>
      </c>
    </row>
    <row r="637" spans="1:9">
      <c r="A637" s="183" t="s">
        <v>80</v>
      </c>
      <c r="B637" s="46">
        <v>2017</v>
      </c>
      <c r="C637" s="183" t="s">
        <v>70</v>
      </c>
      <c r="D637" s="45">
        <v>303200</v>
      </c>
      <c r="E637" s="45" t="s">
        <v>12</v>
      </c>
      <c r="F637" s="45">
        <v>117966</v>
      </c>
      <c r="G637">
        <v>303200</v>
      </c>
      <c r="H637">
        <v>11108</v>
      </c>
      <c r="I637">
        <v>117966</v>
      </c>
    </row>
    <row r="638" spans="1:9">
      <c r="A638" s="183" t="s">
        <v>80</v>
      </c>
      <c r="B638" s="46">
        <v>2018</v>
      </c>
      <c r="C638" s="183" t="s">
        <v>70</v>
      </c>
      <c r="D638" s="45">
        <v>362603</v>
      </c>
      <c r="E638" s="45" t="s">
        <v>12</v>
      </c>
      <c r="F638" s="45">
        <v>149428</v>
      </c>
      <c r="G638">
        <v>362603</v>
      </c>
      <c r="H638">
        <v>11840</v>
      </c>
      <c r="I638">
        <v>149428</v>
      </c>
    </row>
    <row r="639" spans="1:9">
      <c r="A639" s="183" t="s">
        <v>80</v>
      </c>
      <c r="B639" s="46">
        <v>2019</v>
      </c>
      <c r="C639" s="183" t="s">
        <v>70</v>
      </c>
      <c r="D639" s="45">
        <v>377830</v>
      </c>
      <c r="E639" s="45" t="s">
        <v>12</v>
      </c>
      <c r="F639" s="45">
        <v>152030</v>
      </c>
      <c r="G639">
        <v>377830</v>
      </c>
      <c r="H639">
        <v>12572</v>
      </c>
      <c r="I639">
        <v>152030</v>
      </c>
    </row>
    <row r="640" spans="1:9">
      <c r="A640" s="183" t="s">
        <v>80</v>
      </c>
      <c r="B640" s="46">
        <v>2020</v>
      </c>
      <c r="C640" s="183" t="s">
        <v>70</v>
      </c>
      <c r="D640" s="45">
        <v>424045</v>
      </c>
      <c r="E640" s="45" t="s">
        <v>12</v>
      </c>
      <c r="F640" s="45">
        <v>190669</v>
      </c>
      <c r="G640">
        <v>424045</v>
      </c>
      <c r="H640">
        <v>13304</v>
      </c>
      <c r="I640">
        <v>190669</v>
      </c>
    </row>
    <row r="641" spans="1:9">
      <c r="A641" s="176" t="s">
        <v>80</v>
      </c>
      <c r="B641" s="9">
        <v>2021</v>
      </c>
      <c r="C641" s="177" t="s">
        <v>70</v>
      </c>
      <c r="D641" s="7">
        <v>455735</v>
      </c>
      <c r="E641" s="7" t="s">
        <v>12</v>
      </c>
      <c r="F641" s="7">
        <v>203322</v>
      </c>
      <c r="G641">
        <v>455735</v>
      </c>
      <c r="H641">
        <v>14036</v>
      </c>
      <c r="I641">
        <v>203322</v>
      </c>
    </row>
    <row r="642" spans="1:9">
      <c r="A642" s="179" t="s">
        <v>81</v>
      </c>
      <c r="B642" s="53">
        <v>2012</v>
      </c>
      <c r="C642" s="179" t="s">
        <v>70</v>
      </c>
      <c r="D642" s="52">
        <v>88600</v>
      </c>
      <c r="E642" s="52">
        <v>6766</v>
      </c>
      <c r="F642" s="52">
        <v>37205</v>
      </c>
      <c r="G642">
        <v>88600</v>
      </c>
      <c r="H642">
        <v>6766</v>
      </c>
      <c r="I642">
        <v>37205</v>
      </c>
    </row>
    <row r="643" spans="1:9">
      <c r="A643" s="179" t="s">
        <v>81</v>
      </c>
      <c r="B643" s="53">
        <v>2013</v>
      </c>
      <c r="C643" s="179" t="s">
        <v>70</v>
      </c>
      <c r="D643" s="52">
        <v>101600</v>
      </c>
      <c r="E643" s="52">
        <v>7585</v>
      </c>
      <c r="F643" s="52">
        <v>39206</v>
      </c>
      <c r="G643">
        <v>101600</v>
      </c>
      <c r="H643">
        <v>7585</v>
      </c>
      <c r="I643">
        <v>39206</v>
      </c>
    </row>
    <row r="644" spans="1:9">
      <c r="A644" s="179" t="s">
        <v>81</v>
      </c>
      <c r="B644" s="53">
        <v>2014</v>
      </c>
      <c r="C644" s="179" t="s">
        <v>70</v>
      </c>
      <c r="D644" s="52">
        <v>111100</v>
      </c>
      <c r="E644" s="52">
        <v>8503</v>
      </c>
      <c r="F644" s="52">
        <v>45615</v>
      </c>
      <c r="G644">
        <v>111100</v>
      </c>
      <c r="H644">
        <v>8503</v>
      </c>
      <c r="I644">
        <v>45615</v>
      </c>
    </row>
    <row r="645" spans="1:9">
      <c r="A645" s="179" t="s">
        <v>81</v>
      </c>
      <c r="B645" s="53">
        <v>2015</v>
      </c>
      <c r="C645" s="179" t="s">
        <v>70</v>
      </c>
      <c r="D645" s="52">
        <v>132700</v>
      </c>
      <c r="E645" s="52">
        <v>8958</v>
      </c>
      <c r="F645" s="52">
        <v>48076</v>
      </c>
      <c r="G645">
        <v>132700</v>
      </c>
      <c r="H645">
        <v>8958</v>
      </c>
      <c r="I645">
        <v>48076</v>
      </c>
    </row>
    <row r="646" spans="1:9">
      <c r="A646" s="179" t="s">
        <v>81</v>
      </c>
      <c r="B646" s="53">
        <v>2016</v>
      </c>
      <c r="C646" s="179" t="s">
        <v>70</v>
      </c>
      <c r="D646" s="52">
        <v>139600</v>
      </c>
      <c r="E646" s="52">
        <v>9710</v>
      </c>
      <c r="F646" s="52">
        <v>48816</v>
      </c>
      <c r="G646">
        <v>139600</v>
      </c>
      <c r="H646">
        <v>9710</v>
      </c>
      <c r="I646">
        <v>48816</v>
      </c>
    </row>
    <row r="647" spans="1:9">
      <c r="A647" s="179" t="s">
        <v>81</v>
      </c>
      <c r="B647" s="53">
        <v>2017</v>
      </c>
      <c r="C647" s="179" t="s">
        <v>70</v>
      </c>
      <c r="D647" s="52">
        <v>154200</v>
      </c>
      <c r="E647" s="52" t="s">
        <v>12</v>
      </c>
      <c r="F647" s="52">
        <v>50168</v>
      </c>
      <c r="G647">
        <v>154200</v>
      </c>
      <c r="H647">
        <v>10462</v>
      </c>
      <c r="I647">
        <v>50168</v>
      </c>
    </row>
    <row r="648" spans="1:9">
      <c r="A648" s="179" t="s">
        <v>81</v>
      </c>
      <c r="B648" s="53">
        <v>2018</v>
      </c>
      <c r="C648" s="179" t="s">
        <v>70</v>
      </c>
      <c r="D648" s="52">
        <v>170300</v>
      </c>
      <c r="E648" s="52" t="s">
        <v>12</v>
      </c>
      <c r="F648" s="52">
        <v>45712</v>
      </c>
      <c r="G648">
        <v>170300</v>
      </c>
      <c r="H648">
        <v>11214</v>
      </c>
      <c r="I648">
        <v>45712</v>
      </c>
    </row>
    <row r="649" spans="1:9">
      <c r="A649" s="179" t="s">
        <v>81</v>
      </c>
      <c r="B649" s="53">
        <v>2019</v>
      </c>
      <c r="C649" s="179" t="s">
        <v>70</v>
      </c>
      <c r="D649" s="52">
        <v>186690</v>
      </c>
      <c r="E649" s="52" t="s">
        <v>12</v>
      </c>
      <c r="F649" s="52">
        <v>57760</v>
      </c>
      <c r="G649">
        <v>186690</v>
      </c>
      <c r="H649">
        <v>11966</v>
      </c>
      <c r="I649">
        <v>57760</v>
      </c>
    </row>
    <row r="650" spans="1:9">
      <c r="A650" s="179" t="s">
        <v>81</v>
      </c>
      <c r="B650" s="53">
        <v>2020</v>
      </c>
      <c r="C650" s="179" t="s">
        <v>70</v>
      </c>
      <c r="D650" s="52">
        <v>195301</v>
      </c>
      <c r="E650" s="52" t="s">
        <v>12</v>
      </c>
      <c r="F650" s="52">
        <v>62877</v>
      </c>
      <c r="G650">
        <v>195301</v>
      </c>
      <c r="H650">
        <v>12718</v>
      </c>
      <c r="I650">
        <v>62877</v>
      </c>
    </row>
    <row r="651" spans="1:9">
      <c r="A651" s="176" t="s">
        <v>81</v>
      </c>
      <c r="B651" s="9">
        <v>2021</v>
      </c>
      <c r="C651" s="177" t="s">
        <v>70</v>
      </c>
      <c r="D651" s="7">
        <v>225344</v>
      </c>
      <c r="E651" s="7" t="s">
        <v>12</v>
      </c>
      <c r="F651" s="7">
        <v>78267</v>
      </c>
      <c r="G651">
        <v>225344</v>
      </c>
      <c r="H651">
        <v>13470</v>
      </c>
      <c r="I651">
        <v>78267</v>
      </c>
    </row>
    <row r="652" spans="1:9">
      <c r="A652" s="180" t="s">
        <v>82</v>
      </c>
      <c r="B652" s="6">
        <v>2012</v>
      </c>
      <c r="C652" s="180" t="s">
        <v>70</v>
      </c>
      <c r="D652" s="5">
        <v>1034000</v>
      </c>
      <c r="E652" s="5">
        <v>8974</v>
      </c>
      <c r="F652" s="5">
        <v>62257</v>
      </c>
      <c r="G652">
        <v>1034000</v>
      </c>
      <c r="H652">
        <v>8974</v>
      </c>
      <c r="I652">
        <v>62257</v>
      </c>
    </row>
    <row r="653" spans="1:9">
      <c r="A653" s="180" t="s">
        <v>82</v>
      </c>
      <c r="B653" s="6">
        <v>2013</v>
      </c>
      <c r="C653" s="180" t="s">
        <v>70</v>
      </c>
      <c r="D653" s="5">
        <v>1085300</v>
      </c>
      <c r="E653" s="5">
        <v>10096</v>
      </c>
      <c r="F653" s="5">
        <v>68318</v>
      </c>
      <c r="G653">
        <v>1085300</v>
      </c>
      <c r="H653">
        <v>10096</v>
      </c>
      <c r="I653">
        <v>68318</v>
      </c>
    </row>
    <row r="654" spans="1:9">
      <c r="A654" s="180" t="s">
        <v>82</v>
      </c>
      <c r="B654" s="6">
        <v>2014</v>
      </c>
      <c r="C654" s="180" t="s">
        <v>70</v>
      </c>
      <c r="D654" s="5">
        <v>1113600</v>
      </c>
      <c r="E654" s="5">
        <v>11267</v>
      </c>
      <c r="F654" s="5">
        <v>79823</v>
      </c>
      <c r="G654">
        <v>1113600</v>
      </c>
      <c r="H654">
        <v>11267</v>
      </c>
      <c r="I654">
        <v>79823</v>
      </c>
    </row>
    <row r="655" spans="1:9">
      <c r="A655" s="180" t="s">
        <v>82</v>
      </c>
      <c r="B655" s="6">
        <v>2015</v>
      </c>
      <c r="C655" s="180" t="s">
        <v>70</v>
      </c>
      <c r="D655" s="5">
        <v>862000</v>
      </c>
      <c r="E655" s="5">
        <v>10581</v>
      </c>
      <c r="F655" s="5">
        <v>77034</v>
      </c>
      <c r="G655">
        <v>862000</v>
      </c>
      <c r="H655">
        <v>10581</v>
      </c>
      <c r="I655">
        <v>77034</v>
      </c>
    </row>
    <row r="656" spans="1:9">
      <c r="A656" s="180" t="s">
        <v>82</v>
      </c>
      <c r="B656" s="6">
        <v>2016</v>
      </c>
      <c r="C656" s="180" t="s">
        <v>70</v>
      </c>
      <c r="D656" s="5">
        <v>958400</v>
      </c>
      <c r="E656" s="5">
        <v>11405</v>
      </c>
      <c r="F656" s="5">
        <v>79654</v>
      </c>
      <c r="G656">
        <v>958400</v>
      </c>
      <c r="H656">
        <v>11405</v>
      </c>
      <c r="I656">
        <v>79654</v>
      </c>
    </row>
    <row r="657" spans="1:9">
      <c r="A657" s="180" t="s">
        <v>82</v>
      </c>
      <c r="B657" s="6">
        <v>2017</v>
      </c>
      <c r="C657" s="180" t="s">
        <v>70</v>
      </c>
      <c r="D657" s="5">
        <v>1198200</v>
      </c>
      <c r="E657" s="5" t="s">
        <v>12</v>
      </c>
      <c r="F657" s="5">
        <v>79954</v>
      </c>
      <c r="G657">
        <v>1198200</v>
      </c>
      <c r="H657">
        <v>12229</v>
      </c>
      <c r="I657">
        <v>79954</v>
      </c>
    </row>
    <row r="658" spans="1:9">
      <c r="A658" s="180" t="s">
        <v>82</v>
      </c>
      <c r="B658" s="6">
        <v>2018</v>
      </c>
      <c r="C658" s="180" t="s">
        <v>70</v>
      </c>
      <c r="D658" s="5">
        <v>1524078</v>
      </c>
      <c r="E658" s="5" t="s">
        <v>12</v>
      </c>
      <c r="F658" s="5">
        <v>92795</v>
      </c>
      <c r="G658">
        <v>1524078</v>
      </c>
      <c r="H658">
        <v>13053</v>
      </c>
      <c r="I658">
        <v>92795</v>
      </c>
    </row>
    <row r="659" spans="1:9">
      <c r="A659" s="180" t="s">
        <v>82</v>
      </c>
      <c r="B659" s="6">
        <v>2019</v>
      </c>
      <c r="C659" s="180" t="s">
        <v>70</v>
      </c>
      <c r="D659" s="5">
        <v>1859250</v>
      </c>
      <c r="E659" s="5" t="s">
        <v>12</v>
      </c>
      <c r="F659" s="5">
        <v>97500</v>
      </c>
      <c r="G659">
        <v>1859250</v>
      </c>
      <c r="H659">
        <v>13877</v>
      </c>
      <c r="I659">
        <v>97500</v>
      </c>
    </row>
    <row r="660" spans="1:9">
      <c r="A660" s="180" t="s">
        <v>82</v>
      </c>
      <c r="B660" s="6">
        <v>2020</v>
      </c>
      <c r="C660" s="180" t="s">
        <v>70</v>
      </c>
      <c r="D660" s="5">
        <v>1690104</v>
      </c>
      <c r="E660" s="5" t="s">
        <v>12</v>
      </c>
      <c r="F660" s="5">
        <v>134169</v>
      </c>
      <c r="G660">
        <v>1690104</v>
      </c>
      <c r="H660">
        <v>14701</v>
      </c>
      <c r="I660">
        <v>134169</v>
      </c>
    </row>
    <row r="661" spans="1:9">
      <c r="A661" s="176" t="s">
        <v>82</v>
      </c>
      <c r="B661" s="9">
        <v>2021</v>
      </c>
      <c r="C661" s="177" t="s">
        <v>70</v>
      </c>
      <c r="D661" s="7">
        <v>2489907</v>
      </c>
      <c r="E661" s="7" t="s">
        <v>12</v>
      </c>
      <c r="F661" s="7">
        <v>147694</v>
      </c>
      <c r="G661">
        <v>2489907</v>
      </c>
      <c r="H661">
        <v>15525</v>
      </c>
      <c r="I661">
        <v>147694</v>
      </c>
    </row>
    <row r="662" spans="1:9">
      <c r="A662" s="176" t="s">
        <v>83</v>
      </c>
      <c r="B662" s="44">
        <v>2012</v>
      </c>
      <c r="C662" s="182" t="s">
        <v>84</v>
      </c>
      <c r="D662" s="7">
        <v>1562900</v>
      </c>
      <c r="E662" s="7" t="s">
        <v>12</v>
      </c>
      <c r="F662" s="7" t="s">
        <v>12</v>
      </c>
      <c r="G662">
        <v>1562900</v>
      </c>
      <c r="H662">
        <v>6190</v>
      </c>
    </row>
    <row r="663" spans="1:9">
      <c r="A663" s="176" t="s">
        <v>83</v>
      </c>
      <c r="B663" s="44">
        <v>2013</v>
      </c>
      <c r="C663" s="182" t="s">
        <v>84</v>
      </c>
      <c r="D663" s="7">
        <v>1771400</v>
      </c>
      <c r="E663" s="7" t="s">
        <v>12</v>
      </c>
      <c r="F663" s="7" t="s">
        <v>12</v>
      </c>
      <c r="G663">
        <v>1771400</v>
      </c>
      <c r="H663">
        <v>6896</v>
      </c>
    </row>
    <row r="664" spans="1:9">
      <c r="A664" s="176" t="s">
        <v>83</v>
      </c>
      <c r="B664" s="44">
        <v>2014</v>
      </c>
      <c r="C664" s="182" t="s">
        <v>84</v>
      </c>
      <c r="D664" s="7">
        <v>2038900</v>
      </c>
      <c r="E664" s="7" t="s">
        <v>12</v>
      </c>
      <c r="F664" s="7" t="s">
        <v>12</v>
      </c>
      <c r="G664">
        <v>2038900</v>
      </c>
      <c r="H664">
        <v>7602</v>
      </c>
    </row>
    <row r="665" spans="1:9">
      <c r="A665" s="176" t="s">
        <v>83</v>
      </c>
      <c r="B665" s="44">
        <v>2015</v>
      </c>
      <c r="C665" s="182" t="s">
        <v>84</v>
      </c>
      <c r="D665" s="7">
        <v>2302500</v>
      </c>
      <c r="E665" s="7">
        <v>8308</v>
      </c>
      <c r="F665" s="7" t="s">
        <v>12</v>
      </c>
      <c r="G665">
        <v>2302500</v>
      </c>
      <c r="H665">
        <v>8308</v>
      </c>
    </row>
    <row r="666" spans="1:9">
      <c r="A666" s="176" t="s">
        <v>83</v>
      </c>
      <c r="B666" s="44">
        <v>2016</v>
      </c>
      <c r="C666" s="182" t="s">
        <v>84</v>
      </c>
      <c r="D666" s="7">
        <v>2522700</v>
      </c>
      <c r="E666" s="7">
        <v>9014</v>
      </c>
      <c r="F666" s="7" t="s">
        <v>12</v>
      </c>
      <c r="G666">
        <v>2522700</v>
      </c>
      <c r="H666">
        <v>9014</v>
      </c>
    </row>
    <row r="667" spans="1:9">
      <c r="A667" s="176" t="s">
        <v>83</v>
      </c>
      <c r="B667" s="44">
        <v>2017</v>
      </c>
      <c r="C667" s="182" t="s">
        <v>84</v>
      </c>
      <c r="D667" s="7">
        <v>2874000</v>
      </c>
      <c r="E667" s="7" t="s">
        <v>12</v>
      </c>
      <c r="F667" s="7" t="s">
        <v>12</v>
      </c>
      <c r="G667">
        <v>2874000</v>
      </c>
      <c r="H667">
        <v>9720</v>
      </c>
    </row>
    <row r="668" spans="1:9">
      <c r="A668" s="176" t="s">
        <v>83</v>
      </c>
      <c r="B668" s="44">
        <v>2018</v>
      </c>
      <c r="C668" s="182" t="s">
        <v>84</v>
      </c>
      <c r="D668" s="7">
        <v>3225400</v>
      </c>
      <c r="E668" s="7" t="s">
        <v>12</v>
      </c>
      <c r="F668" s="7" t="s">
        <v>12</v>
      </c>
      <c r="G668">
        <v>3225400</v>
      </c>
      <c r="H668">
        <v>10426</v>
      </c>
    </row>
    <row r="669" spans="1:9">
      <c r="A669" s="176" t="s">
        <v>83</v>
      </c>
      <c r="B669" s="44">
        <v>2019</v>
      </c>
      <c r="C669" s="182" t="s">
        <v>84</v>
      </c>
      <c r="D669" s="7">
        <v>3760600</v>
      </c>
      <c r="E669" s="7" t="s">
        <v>12</v>
      </c>
      <c r="F669" s="7" t="s">
        <v>12</v>
      </c>
      <c r="G669">
        <v>3760600</v>
      </c>
      <c r="H669">
        <v>11132</v>
      </c>
    </row>
    <row r="670" spans="1:9">
      <c r="A670" s="176" t="s">
        <v>83</v>
      </c>
      <c r="B670" s="44">
        <v>2020</v>
      </c>
      <c r="C670" s="182" t="s">
        <v>84</v>
      </c>
      <c r="D670" s="7">
        <v>3758000</v>
      </c>
      <c r="E670" s="7" t="s">
        <v>12</v>
      </c>
      <c r="F670" s="7" t="s">
        <v>12</v>
      </c>
      <c r="G670">
        <v>3758000</v>
      </c>
      <c r="H670">
        <v>11838</v>
      </c>
    </row>
    <row r="671" spans="1:9">
      <c r="A671" s="176" t="s">
        <v>83</v>
      </c>
      <c r="B671" s="9">
        <v>2021</v>
      </c>
      <c r="C671" s="182" t="s">
        <v>84</v>
      </c>
      <c r="D671" s="7" t="s">
        <v>12</v>
      </c>
      <c r="E671" s="7" t="s">
        <v>12</v>
      </c>
      <c r="F671" s="7" t="s">
        <v>12</v>
      </c>
      <c r="G671">
        <v>3755400</v>
      </c>
      <c r="H671">
        <v>12544</v>
      </c>
    </row>
    <row r="672" spans="1:9">
      <c r="A672" s="186" t="s">
        <v>85</v>
      </c>
      <c r="B672" s="44">
        <v>2012</v>
      </c>
      <c r="C672" s="186" t="s">
        <v>84</v>
      </c>
      <c r="D672" s="43">
        <v>1149000</v>
      </c>
      <c r="E672" s="43">
        <v>7228</v>
      </c>
      <c r="F672" s="43">
        <v>185892</v>
      </c>
      <c r="G672">
        <v>1149000</v>
      </c>
      <c r="H672">
        <v>7228</v>
      </c>
      <c r="I672">
        <v>185892</v>
      </c>
    </row>
    <row r="673" spans="1:9">
      <c r="A673" s="186" t="s">
        <v>85</v>
      </c>
      <c r="B673" s="44">
        <v>2013</v>
      </c>
      <c r="C673" s="186" t="s">
        <v>84</v>
      </c>
      <c r="D673" s="43">
        <v>1344600</v>
      </c>
      <c r="E673" s="43">
        <v>8305</v>
      </c>
      <c r="F673" s="43">
        <v>196267</v>
      </c>
      <c r="G673">
        <v>1344600</v>
      </c>
      <c r="H673">
        <v>8305</v>
      </c>
      <c r="I673">
        <v>196267</v>
      </c>
    </row>
    <row r="674" spans="1:9">
      <c r="A674" s="186" t="s">
        <v>85</v>
      </c>
      <c r="B674" s="44">
        <v>2014</v>
      </c>
      <c r="C674" s="186" t="s">
        <v>84</v>
      </c>
      <c r="D674" s="43">
        <v>1540400</v>
      </c>
      <c r="E674" s="43">
        <v>9368</v>
      </c>
      <c r="F674" s="43">
        <v>212543</v>
      </c>
      <c r="G674">
        <v>1540400</v>
      </c>
      <c r="H674">
        <v>9368</v>
      </c>
      <c r="I674">
        <v>212543</v>
      </c>
    </row>
    <row r="675" spans="1:9">
      <c r="A675" s="186" t="s">
        <v>85</v>
      </c>
      <c r="B675" s="44">
        <v>2015</v>
      </c>
      <c r="C675" s="186" t="s">
        <v>84</v>
      </c>
      <c r="D675" s="43">
        <v>1648800</v>
      </c>
      <c r="E675" s="43">
        <v>8217</v>
      </c>
      <c r="F675" s="43">
        <v>222999</v>
      </c>
      <c r="G675">
        <v>1648800</v>
      </c>
      <c r="H675">
        <v>8217</v>
      </c>
      <c r="I675">
        <v>222999</v>
      </c>
    </row>
    <row r="676" spans="1:9">
      <c r="A676" s="186" t="s">
        <v>85</v>
      </c>
      <c r="B676" s="44">
        <v>2016</v>
      </c>
      <c r="C676" s="186" t="s">
        <v>84</v>
      </c>
      <c r="D676" s="43">
        <v>1740700</v>
      </c>
      <c r="E676" s="43">
        <v>8910</v>
      </c>
      <c r="F676" s="43">
        <v>240563</v>
      </c>
      <c r="G676">
        <v>1740700</v>
      </c>
      <c r="H676">
        <v>8910</v>
      </c>
      <c r="I676">
        <v>240563</v>
      </c>
    </row>
    <row r="677" spans="1:9">
      <c r="A677" s="186" t="s">
        <v>85</v>
      </c>
      <c r="B677" s="44">
        <v>2017</v>
      </c>
      <c r="C677" s="186" t="s">
        <v>84</v>
      </c>
      <c r="D677" s="43">
        <v>1924300</v>
      </c>
      <c r="E677" s="43" t="s">
        <v>12</v>
      </c>
      <c r="F677" s="43">
        <v>244164</v>
      </c>
      <c r="G677">
        <v>1924300</v>
      </c>
      <c r="H677">
        <v>9603</v>
      </c>
      <c r="I677">
        <v>244164</v>
      </c>
    </row>
    <row r="678" spans="1:9">
      <c r="A678" s="186" t="s">
        <v>85</v>
      </c>
      <c r="B678" s="44">
        <v>2018</v>
      </c>
      <c r="C678" s="186" t="s">
        <v>84</v>
      </c>
      <c r="D678" s="43">
        <v>2168570</v>
      </c>
      <c r="E678" s="43" t="s">
        <v>12</v>
      </c>
      <c r="F678" s="43">
        <v>300809</v>
      </c>
      <c r="G678">
        <v>2168570</v>
      </c>
      <c r="H678">
        <v>10296</v>
      </c>
      <c r="I678">
        <v>300809</v>
      </c>
    </row>
    <row r="679" spans="1:9">
      <c r="A679" s="186" t="s">
        <v>85</v>
      </c>
      <c r="B679" s="44">
        <v>2019</v>
      </c>
      <c r="C679" s="186" t="s">
        <v>84</v>
      </c>
      <c r="D679" s="43">
        <v>2184111</v>
      </c>
      <c r="E679" s="43" t="s">
        <v>12</v>
      </c>
      <c r="F679" s="43">
        <v>333484</v>
      </c>
      <c r="G679">
        <v>2184111</v>
      </c>
      <c r="H679">
        <v>10989</v>
      </c>
      <c r="I679">
        <v>333484</v>
      </c>
    </row>
    <row r="680" spans="1:9">
      <c r="A680" s="186" t="s">
        <v>85</v>
      </c>
      <c r="B680" s="44">
        <v>2020</v>
      </c>
      <c r="C680" s="186" t="s">
        <v>84</v>
      </c>
      <c r="D680" s="43">
        <v>2255445</v>
      </c>
      <c r="E680" s="43" t="s">
        <v>12</v>
      </c>
      <c r="F680" s="43">
        <v>381457</v>
      </c>
      <c r="G680">
        <v>2255445</v>
      </c>
      <c r="H680">
        <v>11682</v>
      </c>
      <c r="I680">
        <v>381457</v>
      </c>
    </row>
    <row r="681" spans="1:9">
      <c r="A681" s="176" t="s">
        <v>85</v>
      </c>
      <c r="B681" s="9">
        <v>2021</v>
      </c>
      <c r="C681" s="177" t="s">
        <v>84</v>
      </c>
      <c r="D681" s="7">
        <v>2397475</v>
      </c>
      <c r="E681" s="7" t="s">
        <v>12</v>
      </c>
      <c r="F681" s="7">
        <v>401654</v>
      </c>
      <c r="G681">
        <v>2397475</v>
      </c>
      <c r="H681">
        <v>12375</v>
      </c>
      <c r="I681">
        <v>401654</v>
      </c>
    </row>
    <row r="682" spans="1:9">
      <c r="A682" s="189" t="s">
        <v>86</v>
      </c>
      <c r="B682" s="48">
        <v>2012</v>
      </c>
      <c r="C682" s="189" t="s">
        <v>84</v>
      </c>
      <c r="D682" s="47">
        <v>1203000</v>
      </c>
      <c r="E682" s="47">
        <v>7309</v>
      </c>
      <c r="F682" s="47">
        <v>360177</v>
      </c>
      <c r="G682">
        <v>1203000</v>
      </c>
      <c r="H682">
        <v>7309</v>
      </c>
      <c r="I682">
        <v>360177</v>
      </c>
    </row>
    <row r="683" spans="1:9">
      <c r="A683" s="189" t="s">
        <v>86</v>
      </c>
      <c r="B683" s="48">
        <v>2013</v>
      </c>
      <c r="C683" s="189" t="s">
        <v>84</v>
      </c>
      <c r="D683" s="47">
        <v>1382900</v>
      </c>
      <c r="E683" s="47">
        <v>8383</v>
      </c>
      <c r="F683" s="47">
        <v>386404</v>
      </c>
      <c r="G683">
        <v>1382900</v>
      </c>
      <c r="H683">
        <v>8383</v>
      </c>
      <c r="I683">
        <v>386404</v>
      </c>
    </row>
    <row r="684" spans="1:9">
      <c r="A684" s="189" t="s">
        <v>86</v>
      </c>
      <c r="B684" s="48">
        <v>2014</v>
      </c>
      <c r="C684" s="189" t="s">
        <v>84</v>
      </c>
      <c r="D684" s="47">
        <v>1688400</v>
      </c>
      <c r="E684" s="47">
        <v>9473</v>
      </c>
      <c r="F684" s="47">
        <v>415806</v>
      </c>
      <c r="G684">
        <v>1688400</v>
      </c>
      <c r="H684">
        <v>9473</v>
      </c>
      <c r="I684">
        <v>415806</v>
      </c>
    </row>
    <row r="685" spans="1:9">
      <c r="A685" s="189" t="s">
        <v>86</v>
      </c>
      <c r="B685" s="48">
        <v>2015</v>
      </c>
      <c r="C685" s="189" t="s">
        <v>84</v>
      </c>
      <c r="D685" s="47">
        <v>1925200</v>
      </c>
      <c r="E685" s="47">
        <v>8236</v>
      </c>
      <c r="F685" s="47">
        <v>427740</v>
      </c>
      <c r="G685">
        <v>1925200</v>
      </c>
      <c r="H685">
        <v>8236</v>
      </c>
      <c r="I685">
        <v>427740</v>
      </c>
    </row>
    <row r="686" spans="1:9">
      <c r="A686" s="189" t="s">
        <v>86</v>
      </c>
      <c r="B686" s="48">
        <v>2016</v>
      </c>
      <c r="C686" s="189" t="s">
        <v>84</v>
      </c>
      <c r="D686" s="47">
        <v>2172200</v>
      </c>
      <c r="E686" s="47">
        <v>8953</v>
      </c>
      <c r="F686" s="47">
        <v>457472</v>
      </c>
      <c r="G686">
        <v>2172200</v>
      </c>
      <c r="H686">
        <v>8953</v>
      </c>
      <c r="I686">
        <v>457472</v>
      </c>
    </row>
    <row r="687" spans="1:9">
      <c r="A687" s="189" t="s">
        <v>86</v>
      </c>
      <c r="B687" s="48">
        <v>2017</v>
      </c>
      <c r="C687" s="189" t="s">
        <v>84</v>
      </c>
      <c r="D687" s="47">
        <v>2467400</v>
      </c>
      <c r="E687" s="47" t="s">
        <v>12</v>
      </c>
      <c r="F687" s="47">
        <v>469339</v>
      </c>
      <c r="G687">
        <v>2467400</v>
      </c>
      <c r="H687">
        <v>9670</v>
      </c>
      <c r="I687">
        <v>469339</v>
      </c>
    </row>
    <row r="688" spans="1:9">
      <c r="A688" s="189" t="s">
        <v>86</v>
      </c>
      <c r="B688" s="48">
        <v>2018</v>
      </c>
      <c r="C688" s="189" t="s">
        <v>84</v>
      </c>
      <c r="D688" s="47">
        <v>2603995</v>
      </c>
      <c r="E688" s="47" t="s">
        <v>12</v>
      </c>
      <c r="F688" s="47">
        <v>432376</v>
      </c>
      <c r="G688">
        <v>2603995</v>
      </c>
      <c r="H688">
        <v>10387</v>
      </c>
      <c r="I688">
        <v>432376</v>
      </c>
    </row>
    <row r="689" spans="1:9">
      <c r="A689" s="189" t="s">
        <v>86</v>
      </c>
      <c r="B689" s="48">
        <v>2019</v>
      </c>
      <c r="C689" s="189" t="s">
        <v>84</v>
      </c>
      <c r="D689" s="47">
        <v>2324408</v>
      </c>
      <c r="E689" s="47" t="s">
        <v>12</v>
      </c>
      <c r="F689" s="47">
        <v>474962</v>
      </c>
      <c r="G689">
        <v>2324408</v>
      </c>
      <c r="H689">
        <v>11104</v>
      </c>
      <c r="I689">
        <v>474962</v>
      </c>
    </row>
    <row r="690" spans="1:9">
      <c r="A690" s="189" t="s">
        <v>86</v>
      </c>
      <c r="B690" s="48">
        <v>2020</v>
      </c>
      <c r="C690" s="189" t="s">
        <v>84</v>
      </c>
      <c r="D690" s="47">
        <v>2514139</v>
      </c>
      <c r="E690" s="47" t="s">
        <v>12</v>
      </c>
      <c r="F690" s="47">
        <v>542041</v>
      </c>
      <c r="G690">
        <v>2514139</v>
      </c>
      <c r="H690">
        <v>11821</v>
      </c>
      <c r="I690">
        <v>542041</v>
      </c>
    </row>
    <row r="691" spans="1:9">
      <c r="A691" s="176" t="s">
        <v>86</v>
      </c>
      <c r="B691" s="9">
        <v>2021</v>
      </c>
      <c r="C691" s="177" t="s">
        <v>84</v>
      </c>
      <c r="D691" s="7">
        <v>2824379</v>
      </c>
      <c r="E691" s="7" t="s">
        <v>12</v>
      </c>
      <c r="F691" s="7">
        <v>578098</v>
      </c>
      <c r="G691">
        <v>2824379</v>
      </c>
      <c r="H691">
        <v>12538</v>
      </c>
      <c r="I691">
        <v>578098</v>
      </c>
    </row>
    <row r="692" spans="1:9">
      <c r="A692" s="185" t="s">
        <v>87</v>
      </c>
      <c r="B692" s="19">
        <v>2012</v>
      </c>
      <c r="C692" s="185" t="s">
        <v>84</v>
      </c>
      <c r="D692" s="18">
        <v>737500</v>
      </c>
      <c r="E692" s="18">
        <v>5755</v>
      </c>
      <c r="F692" s="18">
        <v>191251</v>
      </c>
      <c r="G692">
        <v>737500</v>
      </c>
      <c r="H692">
        <v>5755</v>
      </c>
      <c r="I692">
        <v>191251</v>
      </c>
    </row>
    <row r="693" spans="1:9">
      <c r="A693" s="185" t="s">
        <v>87</v>
      </c>
      <c r="B693" s="19">
        <v>2013</v>
      </c>
      <c r="C693" s="185" t="s">
        <v>84</v>
      </c>
      <c r="D693" s="18">
        <v>850500</v>
      </c>
      <c r="E693" s="18">
        <v>6618</v>
      </c>
      <c r="F693" s="18">
        <v>209442</v>
      </c>
      <c r="G693">
        <v>850500</v>
      </c>
      <c r="H693">
        <v>6618</v>
      </c>
      <c r="I693">
        <v>209442</v>
      </c>
    </row>
    <row r="694" spans="1:9">
      <c r="A694" s="185" t="s">
        <v>87</v>
      </c>
      <c r="B694" s="19">
        <v>2014</v>
      </c>
      <c r="C694" s="185" t="s">
        <v>84</v>
      </c>
      <c r="D694" s="18">
        <v>944000</v>
      </c>
      <c r="E694" s="18">
        <v>7419</v>
      </c>
      <c r="F694" s="18">
        <v>224026</v>
      </c>
      <c r="G694">
        <v>944000</v>
      </c>
      <c r="H694">
        <v>7419</v>
      </c>
      <c r="I694">
        <v>224026</v>
      </c>
    </row>
    <row r="695" spans="1:9">
      <c r="A695" s="185" t="s">
        <v>87</v>
      </c>
      <c r="B695" s="19">
        <v>2015</v>
      </c>
      <c r="C695" s="185" t="s">
        <v>84</v>
      </c>
      <c r="D695" s="18">
        <v>1002600</v>
      </c>
      <c r="E695" s="18">
        <v>8164</v>
      </c>
      <c r="F695" s="18">
        <v>233456</v>
      </c>
      <c r="G695">
        <v>1002600</v>
      </c>
      <c r="H695">
        <v>8164</v>
      </c>
      <c r="I695">
        <v>233456</v>
      </c>
    </row>
    <row r="696" spans="1:9">
      <c r="A696" s="185" t="s">
        <v>87</v>
      </c>
      <c r="B696" s="19">
        <v>2016</v>
      </c>
      <c r="C696" s="185" t="s">
        <v>84</v>
      </c>
      <c r="D696" s="18">
        <v>1065300</v>
      </c>
      <c r="E696" s="18">
        <v>8882</v>
      </c>
      <c r="F696" s="18">
        <v>250503</v>
      </c>
      <c r="G696">
        <v>1065300</v>
      </c>
      <c r="H696">
        <v>8882</v>
      </c>
      <c r="I696">
        <v>250503</v>
      </c>
    </row>
    <row r="697" spans="1:9">
      <c r="A697" s="185" t="s">
        <v>87</v>
      </c>
      <c r="B697" s="19">
        <v>2017</v>
      </c>
      <c r="C697" s="185" t="s">
        <v>84</v>
      </c>
      <c r="D697" s="18">
        <v>1209000</v>
      </c>
      <c r="E697" s="18" t="s">
        <v>12</v>
      </c>
      <c r="F697" s="18">
        <v>255666</v>
      </c>
      <c r="G697">
        <v>1209000</v>
      </c>
      <c r="H697">
        <v>9600</v>
      </c>
      <c r="I697">
        <v>255666</v>
      </c>
    </row>
    <row r="698" spans="1:9">
      <c r="A698" s="185" t="s">
        <v>87</v>
      </c>
      <c r="B698" s="19">
        <v>2018</v>
      </c>
      <c r="C698" s="185" t="s">
        <v>84</v>
      </c>
      <c r="D698" s="18">
        <v>1400625</v>
      </c>
      <c r="E698" s="18" t="s">
        <v>12</v>
      </c>
      <c r="F698" s="18">
        <v>291812</v>
      </c>
      <c r="G698">
        <v>1400625</v>
      </c>
      <c r="H698">
        <v>10318</v>
      </c>
      <c r="I698">
        <v>291812</v>
      </c>
    </row>
    <row r="699" spans="1:9">
      <c r="A699" s="185" t="s">
        <v>87</v>
      </c>
      <c r="B699" s="19">
        <v>2019</v>
      </c>
      <c r="C699" s="185" t="s">
        <v>84</v>
      </c>
      <c r="D699" s="18">
        <v>1631580</v>
      </c>
      <c r="E699" s="18" t="s">
        <v>12</v>
      </c>
      <c r="F699" s="18">
        <v>321447</v>
      </c>
      <c r="G699">
        <v>1631580</v>
      </c>
      <c r="H699">
        <v>11036</v>
      </c>
      <c r="I699">
        <v>321447</v>
      </c>
    </row>
    <row r="700" spans="1:9">
      <c r="A700" s="185" t="s">
        <v>87</v>
      </c>
      <c r="B700" s="19">
        <v>2020</v>
      </c>
      <c r="C700" s="185" t="s">
        <v>84</v>
      </c>
      <c r="D700" s="18">
        <v>1723561</v>
      </c>
      <c r="E700" s="18" t="s">
        <v>12</v>
      </c>
      <c r="F700" s="18">
        <v>368811</v>
      </c>
      <c r="G700">
        <v>1723561</v>
      </c>
      <c r="H700">
        <v>11754</v>
      </c>
      <c r="I700">
        <v>368811</v>
      </c>
    </row>
    <row r="701" spans="1:9">
      <c r="A701" s="176" t="s">
        <v>87</v>
      </c>
      <c r="B701" s="9">
        <v>2021</v>
      </c>
      <c r="C701" s="177" t="s">
        <v>84</v>
      </c>
      <c r="D701" s="7">
        <v>1929023</v>
      </c>
      <c r="E701" s="7" t="s">
        <v>12</v>
      </c>
      <c r="F701" s="7">
        <v>380826</v>
      </c>
      <c r="G701">
        <v>1929023</v>
      </c>
      <c r="H701">
        <v>12472</v>
      </c>
      <c r="I701">
        <v>380826</v>
      </c>
    </row>
    <row r="702" spans="1:9">
      <c r="A702" s="178" t="s">
        <v>88</v>
      </c>
      <c r="B702" s="28">
        <v>2012</v>
      </c>
      <c r="C702" s="178" t="s">
        <v>84</v>
      </c>
      <c r="D702" s="27">
        <v>549600</v>
      </c>
      <c r="E702" s="27">
        <v>5788</v>
      </c>
      <c r="F702" s="27">
        <v>152579</v>
      </c>
      <c r="G702">
        <v>549600</v>
      </c>
      <c r="H702">
        <v>5788</v>
      </c>
      <c r="I702">
        <v>152579</v>
      </c>
    </row>
    <row r="703" spans="1:9">
      <c r="A703" s="178" t="s">
        <v>88</v>
      </c>
      <c r="B703" s="28">
        <v>2013</v>
      </c>
      <c r="C703" s="178" t="s">
        <v>84</v>
      </c>
      <c r="D703" s="27">
        <v>652000</v>
      </c>
      <c r="E703" s="27">
        <v>6662</v>
      </c>
      <c r="F703" s="27">
        <v>163687</v>
      </c>
      <c r="G703">
        <v>652000</v>
      </c>
      <c r="H703">
        <v>6662</v>
      </c>
      <c r="I703">
        <v>163687</v>
      </c>
    </row>
    <row r="704" spans="1:9">
      <c r="A704" s="178" t="s">
        <v>88</v>
      </c>
      <c r="B704" s="28">
        <v>2014</v>
      </c>
      <c r="C704" s="178" t="s">
        <v>84</v>
      </c>
      <c r="D704" s="27">
        <v>753800</v>
      </c>
      <c r="E704" s="27">
        <v>7541</v>
      </c>
      <c r="F704" s="27">
        <v>174215</v>
      </c>
      <c r="G704">
        <v>753800</v>
      </c>
      <c r="H704">
        <v>7541</v>
      </c>
      <c r="I704">
        <v>174215</v>
      </c>
    </row>
    <row r="705" spans="1:9">
      <c r="A705" s="178" t="s">
        <v>88</v>
      </c>
      <c r="B705" s="28">
        <v>2015</v>
      </c>
      <c r="C705" s="178" t="s">
        <v>84</v>
      </c>
      <c r="D705" s="27">
        <v>812000</v>
      </c>
      <c r="E705" s="27">
        <v>8180</v>
      </c>
      <c r="F705" s="27">
        <v>184719</v>
      </c>
      <c r="G705">
        <v>812000</v>
      </c>
      <c r="H705">
        <v>8180</v>
      </c>
      <c r="I705">
        <v>184719</v>
      </c>
    </row>
    <row r="706" spans="1:9">
      <c r="A706" s="178" t="s">
        <v>88</v>
      </c>
      <c r="B706" s="28">
        <v>2016</v>
      </c>
      <c r="C706" s="178" t="s">
        <v>84</v>
      </c>
      <c r="D706" s="27">
        <v>906900</v>
      </c>
      <c r="E706" s="27">
        <v>8875</v>
      </c>
      <c r="F706" s="27">
        <v>199633</v>
      </c>
      <c r="G706">
        <v>906900</v>
      </c>
      <c r="H706">
        <v>8875</v>
      </c>
      <c r="I706">
        <v>199633</v>
      </c>
    </row>
    <row r="707" spans="1:9">
      <c r="A707" s="178" t="s">
        <v>88</v>
      </c>
      <c r="B707" s="28">
        <v>2017</v>
      </c>
      <c r="C707" s="178" t="s">
        <v>84</v>
      </c>
      <c r="D707" s="27">
        <v>1017300</v>
      </c>
      <c r="E707" s="27" t="s">
        <v>12</v>
      </c>
      <c r="F707" s="27">
        <v>203102</v>
      </c>
      <c r="G707">
        <v>1017300</v>
      </c>
      <c r="H707">
        <v>9570</v>
      </c>
      <c r="I707">
        <v>203102</v>
      </c>
    </row>
    <row r="708" spans="1:9">
      <c r="A708" s="178" t="s">
        <v>88</v>
      </c>
      <c r="B708" s="28">
        <v>2018</v>
      </c>
      <c r="C708" s="178" t="s">
        <v>84</v>
      </c>
      <c r="D708" s="27">
        <v>1108536</v>
      </c>
      <c r="E708" s="27" t="s">
        <v>12</v>
      </c>
      <c r="F708" s="27">
        <v>210869</v>
      </c>
      <c r="G708">
        <v>1108536</v>
      </c>
      <c r="H708">
        <v>10265</v>
      </c>
      <c r="I708">
        <v>210869</v>
      </c>
    </row>
    <row r="709" spans="1:9">
      <c r="A709" s="178" t="s">
        <v>88</v>
      </c>
      <c r="B709" s="28">
        <v>2019</v>
      </c>
      <c r="C709" s="178" t="s">
        <v>84</v>
      </c>
      <c r="D709" s="27">
        <v>1167013</v>
      </c>
      <c r="E709" s="27" t="s">
        <v>12</v>
      </c>
      <c r="F709" s="27">
        <v>236645</v>
      </c>
      <c r="G709">
        <v>1167013</v>
      </c>
      <c r="H709">
        <v>10960</v>
      </c>
      <c r="I709">
        <v>236645</v>
      </c>
    </row>
    <row r="710" spans="1:9">
      <c r="A710" s="178" t="s">
        <v>88</v>
      </c>
      <c r="B710" s="28">
        <v>2020</v>
      </c>
      <c r="C710" s="178" t="s">
        <v>84</v>
      </c>
      <c r="D710" s="27">
        <v>1221203</v>
      </c>
      <c r="E710" s="27" t="s">
        <v>12</v>
      </c>
      <c r="F710" s="27">
        <v>272621</v>
      </c>
      <c r="G710">
        <v>1221203</v>
      </c>
      <c r="H710">
        <v>11655</v>
      </c>
      <c r="I710">
        <v>272621</v>
      </c>
    </row>
    <row r="711" spans="1:9">
      <c r="A711" s="176" t="s">
        <v>88</v>
      </c>
      <c r="B711" s="9">
        <v>2021</v>
      </c>
      <c r="C711" s="177" t="s">
        <v>84</v>
      </c>
      <c r="D711" s="7">
        <v>1339840</v>
      </c>
      <c r="E711" s="7" t="s">
        <v>12</v>
      </c>
      <c r="F711" s="7">
        <v>280730</v>
      </c>
      <c r="G711">
        <v>1339840</v>
      </c>
      <c r="H711">
        <v>12350</v>
      </c>
      <c r="I711">
        <v>280730</v>
      </c>
    </row>
    <row r="712" spans="1:9">
      <c r="A712" s="169" t="s">
        <v>89</v>
      </c>
      <c r="B712" s="21">
        <v>2012</v>
      </c>
      <c r="C712" s="169" t="s">
        <v>84</v>
      </c>
      <c r="D712" s="20">
        <v>965900</v>
      </c>
      <c r="E712" s="20">
        <v>6642</v>
      </c>
      <c r="F712" s="20">
        <v>169529</v>
      </c>
      <c r="G712">
        <v>965900</v>
      </c>
      <c r="H712">
        <v>6642</v>
      </c>
      <c r="I712">
        <v>169529</v>
      </c>
    </row>
    <row r="713" spans="1:9">
      <c r="A713" s="169" t="s">
        <v>89</v>
      </c>
      <c r="B713" s="21">
        <v>2013</v>
      </c>
      <c r="C713" s="169" t="s">
        <v>84</v>
      </c>
      <c r="D713" s="20">
        <v>1054400</v>
      </c>
      <c r="E713" s="20">
        <v>7612</v>
      </c>
      <c r="F713" s="20">
        <v>182167</v>
      </c>
      <c r="G713">
        <v>1054400</v>
      </c>
      <c r="H713">
        <v>7612</v>
      </c>
      <c r="I713">
        <v>182167</v>
      </c>
    </row>
    <row r="714" spans="1:9">
      <c r="A714" s="169" t="s">
        <v>89</v>
      </c>
      <c r="B714" s="21">
        <v>2014</v>
      </c>
      <c r="C714" s="169" t="s">
        <v>84</v>
      </c>
      <c r="D714" s="20">
        <v>1114100</v>
      </c>
      <c r="E714" s="20">
        <v>8556</v>
      </c>
      <c r="F714" s="20">
        <v>195601</v>
      </c>
      <c r="G714">
        <v>1114100</v>
      </c>
      <c r="H714">
        <v>8556</v>
      </c>
      <c r="I714">
        <v>195601</v>
      </c>
    </row>
    <row r="715" spans="1:9">
      <c r="A715" s="169" t="s">
        <v>89</v>
      </c>
      <c r="B715" s="21">
        <v>2015</v>
      </c>
      <c r="C715" s="169" t="s">
        <v>84</v>
      </c>
      <c r="D715" s="20">
        <v>1057500</v>
      </c>
      <c r="E715" s="20">
        <v>8189</v>
      </c>
      <c r="F715" s="20">
        <v>204975</v>
      </c>
      <c r="G715">
        <v>1057500</v>
      </c>
      <c r="H715">
        <v>8189</v>
      </c>
      <c r="I715">
        <v>204975</v>
      </c>
    </row>
    <row r="716" spans="1:9">
      <c r="A716" s="169" t="s">
        <v>89</v>
      </c>
      <c r="B716" s="21">
        <v>2016</v>
      </c>
      <c r="C716" s="169" t="s">
        <v>84</v>
      </c>
      <c r="D716" s="20">
        <v>1011600</v>
      </c>
      <c r="E716" s="20">
        <v>8910</v>
      </c>
      <c r="F716" s="20">
        <v>221389</v>
      </c>
      <c r="G716">
        <v>1011600</v>
      </c>
      <c r="H716">
        <v>8910</v>
      </c>
      <c r="I716">
        <v>221389</v>
      </c>
    </row>
    <row r="717" spans="1:9">
      <c r="A717" s="169" t="s">
        <v>89</v>
      </c>
      <c r="B717" s="21">
        <v>2017</v>
      </c>
      <c r="C717" s="169" t="s">
        <v>84</v>
      </c>
      <c r="D717" s="20">
        <v>1292700</v>
      </c>
      <c r="E717" s="20" t="s">
        <v>12</v>
      </c>
      <c r="F717" s="20">
        <v>224060</v>
      </c>
      <c r="G717">
        <v>1292700</v>
      </c>
      <c r="H717">
        <v>9631</v>
      </c>
      <c r="I717">
        <v>224060</v>
      </c>
    </row>
    <row r="718" spans="1:9">
      <c r="A718" s="169" t="s">
        <v>89</v>
      </c>
      <c r="B718" s="21">
        <v>2018</v>
      </c>
      <c r="C718" s="169" t="s">
        <v>84</v>
      </c>
      <c r="D718" s="20">
        <v>1473784</v>
      </c>
      <c r="E718" s="20" t="s">
        <v>12</v>
      </c>
      <c r="F718" s="20">
        <v>210299</v>
      </c>
      <c r="G718">
        <v>1473784</v>
      </c>
      <c r="H718">
        <v>10352</v>
      </c>
      <c r="I718">
        <v>210299</v>
      </c>
    </row>
    <row r="719" spans="1:9">
      <c r="A719" s="169" t="s">
        <v>89</v>
      </c>
      <c r="B719" s="21">
        <v>2019</v>
      </c>
      <c r="C719" s="169" t="s">
        <v>84</v>
      </c>
      <c r="D719" s="20">
        <v>1470256</v>
      </c>
      <c r="E719" s="20" t="s">
        <v>12</v>
      </c>
      <c r="F719" s="20">
        <v>233970</v>
      </c>
      <c r="G719">
        <v>1470256</v>
      </c>
      <c r="H719">
        <v>11073</v>
      </c>
      <c r="I719">
        <v>233970</v>
      </c>
    </row>
    <row r="720" spans="1:9">
      <c r="A720" s="169" t="s">
        <v>89</v>
      </c>
      <c r="B720" s="21">
        <v>2020</v>
      </c>
      <c r="C720" s="169" t="s">
        <v>84</v>
      </c>
      <c r="D720" s="20">
        <v>1609297</v>
      </c>
      <c r="E720" s="20" t="s">
        <v>12</v>
      </c>
      <c r="F720" s="20">
        <v>270599</v>
      </c>
      <c r="G720">
        <v>1609297</v>
      </c>
      <c r="H720">
        <v>11794</v>
      </c>
      <c r="I720">
        <v>270599</v>
      </c>
    </row>
    <row r="721" spans="1:9">
      <c r="A721" s="176" t="s">
        <v>89</v>
      </c>
      <c r="B721" s="9">
        <v>2021</v>
      </c>
      <c r="C721" s="177" t="s">
        <v>84</v>
      </c>
      <c r="D721" s="7">
        <v>1787398</v>
      </c>
      <c r="E721" s="7" t="s">
        <v>12</v>
      </c>
      <c r="F721" s="7">
        <v>282492</v>
      </c>
      <c r="G721">
        <v>1787398</v>
      </c>
      <c r="H721">
        <v>12515</v>
      </c>
      <c r="I721">
        <v>282492</v>
      </c>
    </row>
    <row r="722" spans="1:9">
      <c r="A722" s="179" t="s">
        <v>90</v>
      </c>
      <c r="B722" s="53">
        <v>2012</v>
      </c>
      <c r="C722" s="179" t="s">
        <v>84</v>
      </c>
      <c r="D722" s="52">
        <v>485000</v>
      </c>
      <c r="E722" s="52">
        <v>5754</v>
      </c>
      <c r="F722" s="52">
        <v>152006</v>
      </c>
      <c r="G722">
        <v>485000</v>
      </c>
      <c r="H722">
        <v>5754</v>
      </c>
      <c r="I722">
        <v>152006</v>
      </c>
    </row>
    <row r="723" spans="1:9">
      <c r="A723" s="179" t="s">
        <v>90</v>
      </c>
      <c r="B723" s="53">
        <v>2013</v>
      </c>
      <c r="C723" s="179" t="s">
        <v>84</v>
      </c>
      <c r="D723" s="52">
        <v>558500</v>
      </c>
      <c r="E723" s="52">
        <v>6548</v>
      </c>
      <c r="F723" s="52">
        <v>164239</v>
      </c>
      <c r="G723">
        <v>558500</v>
      </c>
      <c r="H723">
        <v>6548</v>
      </c>
      <c r="I723">
        <v>164239</v>
      </c>
    </row>
    <row r="724" spans="1:9">
      <c r="A724" s="179" t="s">
        <v>90</v>
      </c>
      <c r="B724" s="53">
        <v>2014</v>
      </c>
      <c r="C724" s="179" t="s">
        <v>84</v>
      </c>
      <c r="D724" s="52">
        <v>619300</v>
      </c>
      <c r="E724" s="52">
        <v>7373</v>
      </c>
      <c r="F724" s="52">
        <v>174047</v>
      </c>
      <c r="G724">
        <v>619300</v>
      </c>
      <c r="H724">
        <v>7373</v>
      </c>
      <c r="I724">
        <v>174047</v>
      </c>
    </row>
    <row r="725" spans="1:9">
      <c r="A725" s="179" t="s">
        <v>90</v>
      </c>
      <c r="B725" s="53">
        <v>2015</v>
      </c>
      <c r="C725" s="179" t="s">
        <v>84</v>
      </c>
      <c r="D725" s="52">
        <v>641200</v>
      </c>
      <c r="E725" s="52">
        <v>8068</v>
      </c>
      <c r="F725" s="52">
        <v>181927</v>
      </c>
      <c r="G725">
        <v>641200</v>
      </c>
      <c r="H725">
        <v>8068</v>
      </c>
      <c r="I725">
        <v>181927</v>
      </c>
    </row>
    <row r="726" spans="1:9">
      <c r="A726" s="179" t="s">
        <v>90</v>
      </c>
      <c r="B726" s="53">
        <v>2016</v>
      </c>
      <c r="C726" s="179" t="s">
        <v>84</v>
      </c>
      <c r="D726" s="52">
        <v>715400</v>
      </c>
      <c r="E726" s="52">
        <v>8746</v>
      </c>
      <c r="F726" s="52">
        <v>194908</v>
      </c>
      <c r="G726">
        <v>715400</v>
      </c>
      <c r="H726">
        <v>8746</v>
      </c>
      <c r="I726">
        <v>194908</v>
      </c>
    </row>
    <row r="727" spans="1:9">
      <c r="A727" s="179" t="s">
        <v>90</v>
      </c>
      <c r="B727" s="53">
        <v>2017</v>
      </c>
      <c r="C727" s="179" t="s">
        <v>84</v>
      </c>
      <c r="D727" s="52">
        <v>833000</v>
      </c>
      <c r="E727" s="52" t="s">
        <v>12</v>
      </c>
      <c r="F727" s="52">
        <v>198362</v>
      </c>
      <c r="G727">
        <v>833000</v>
      </c>
      <c r="H727">
        <v>9424</v>
      </c>
      <c r="I727">
        <v>198362</v>
      </c>
    </row>
    <row r="728" spans="1:9">
      <c r="A728" s="179" t="s">
        <v>90</v>
      </c>
      <c r="B728" s="53">
        <v>2018</v>
      </c>
      <c r="C728" s="179" t="s">
        <v>84</v>
      </c>
      <c r="D728" s="52">
        <v>890472</v>
      </c>
      <c r="E728" s="52" t="s">
        <v>12</v>
      </c>
      <c r="F728" s="52">
        <v>161181</v>
      </c>
      <c r="G728">
        <v>890472</v>
      </c>
      <c r="H728">
        <v>10102</v>
      </c>
      <c r="I728">
        <v>161181</v>
      </c>
    </row>
    <row r="729" spans="1:9">
      <c r="A729" s="179" t="s">
        <v>90</v>
      </c>
      <c r="B729" s="53">
        <v>2019</v>
      </c>
      <c r="C729" s="179" t="s">
        <v>84</v>
      </c>
      <c r="D729" s="52">
        <v>1000117</v>
      </c>
      <c r="E729" s="52" t="s">
        <v>12</v>
      </c>
      <c r="F729" s="52">
        <v>178968</v>
      </c>
      <c r="G729">
        <v>1000117</v>
      </c>
      <c r="H729">
        <v>10780</v>
      </c>
      <c r="I729">
        <v>178968</v>
      </c>
    </row>
    <row r="730" spans="1:9">
      <c r="A730" s="179" t="s">
        <v>90</v>
      </c>
      <c r="B730" s="53">
        <v>2020</v>
      </c>
      <c r="C730" s="179" t="s">
        <v>84</v>
      </c>
      <c r="D730" s="52">
        <v>1066383</v>
      </c>
      <c r="E730" s="52" t="s">
        <v>12</v>
      </c>
      <c r="F730" s="52">
        <v>206262</v>
      </c>
      <c r="G730">
        <v>1066383</v>
      </c>
      <c r="H730">
        <v>11458</v>
      </c>
      <c r="I730">
        <v>206262</v>
      </c>
    </row>
    <row r="731" spans="1:9">
      <c r="A731" s="176" t="s">
        <v>90</v>
      </c>
      <c r="B731" s="9">
        <v>2021</v>
      </c>
      <c r="C731" s="177" t="s">
        <v>84</v>
      </c>
      <c r="D731" s="7">
        <v>1249922</v>
      </c>
      <c r="E731" s="7" t="s">
        <v>12</v>
      </c>
      <c r="F731" s="7">
        <v>215192</v>
      </c>
      <c r="G731">
        <v>1249922</v>
      </c>
      <c r="H731">
        <v>12136</v>
      </c>
      <c r="I731">
        <v>215192</v>
      </c>
    </row>
    <row r="732" spans="1:9">
      <c r="A732" s="191" t="s">
        <v>91</v>
      </c>
      <c r="B732" s="115">
        <v>2012</v>
      </c>
      <c r="C732" s="191" t="s">
        <v>84</v>
      </c>
      <c r="D732" s="107">
        <v>602300</v>
      </c>
      <c r="E732" s="107">
        <v>5654</v>
      </c>
      <c r="F732" s="107">
        <v>74647</v>
      </c>
      <c r="G732">
        <v>602300</v>
      </c>
      <c r="H732">
        <v>5654</v>
      </c>
      <c r="I732">
        <v>74647</v>
      </c>
    </row>
    <row r="733" spans="1:9">
      <c r="A733" s="191" t="s">
        <v>91</v>
      </c>
      <c r="B733" s="115">
        <v>2013</v>
      </c>
      <c r="C733" s="191" t="s">
        <v>84</v>
      </c>
      <c r="D733" s="107">
        <v>658700</v>
      </c>
      <c r="E733" s="107">
        <v>6468</v>
      </c>
      <c r="F733" s="107">
        <v>80621</v>
      </c>
      <c r="G733">
        <v>658700</v>
      </c>
      <c r="H733">
        <v>6468</v>
      </c>
      <c r="I733">
        <v>80621</v>
      </c>
    </row>
    <row r="734" spans="1:9">
      <c r="A734" s="191" t="s">
        <v>91</v>
      </c>
      <c r="B734" s="115">
        <v>2014</v>
      </c>
      <c r="C734" s="191" t="s">
        <v>84</v>
      </c>
      <c r="D734" s="107">
        <v>631900</v>
      </c>
      <c r="E734" s="107">
        <v>7276</v>
      </c>
      <c r="F734" s="107">
        <v>86095</v>
      </c>
      <c r="G734">
        <v>631900</v>
      </c>
      <c r="H734">
        <v>7276</v>
      </c>
      <c r="I734">
        <v>86095</v>
      </c>
    </row>
    <row r="735" spans="1:9">
      <c r="A735" s="191" t="s">
        <v>91</v>
      </c>
      <c r="B735" s="115">
        <v>2015</v>
      </c>
      <c r="C735" s="191" t="s">
        <v>84</v>
      </c>
      <c r="D735" s="107">
        <v>504600</v>
      </c>
      <c r="E735" s="107">
        <v>8043</v>
      </c>
      <c r="F735" s="107">
        <v>89369</v>
      </c>
      <c r="G735">
        <v>504600</v>
      </c>
      <c r="H735">
        <v>8043</v>
      </c>
      <c r="I735">
        <v>89369</v>
      </c>
    </row>
    <row r="736" spans="1:9">
      <c r="A736" s="191" t="s">
        <v>91</v>
      </c>
      <c r="B736" s="115">
        <v>2016</v>
      </c>
      <c r="C736" s="191" t="s">
        <v>84</v>
      </c>
      <c r="D736" s="107">
        <v>559400</v>
      </c>
      <c r="E736" s="107">
        <v>8714</v>
      </c>
      <c r="F736" s="107">
        <v>95494</v>
      </c>
      <c r="G736">
        <v>559400</v>
      </c>
      <c r="H736">
        <v>8714</v>
      </c>
      <c r="I736">
        <v>95494</v>
      </c>
    </row>
    <row r="737" spans="1:9">
      <c r="A737" s="191" t="s">
        <v>91</v>
      </c>
      <c r="B737" s="115">
        <v>2017</v>
      </c>
      <c r="C737" s="191" t="s">
        <v>84</v>
      </c>
      <c r="D737" s="107">
        <v>675400</v>
      </c>
      <c r="E737" s="107" t="s">
        <v>12</v>
      </c>
      <c r="F737" s="107">
        <v>97777</v>
      </c>
      <c r="G737">
        <v>675400</v>
      </c>
      <c r="H737">
        <v>9385</v>
      </c>
      <c r="I737">
        <v>97777</v>
      </c>
    </row>
    <row r="738" spans="1:9">
      <c r="A738" s="191" t="s">
        <v>91</v>
      </c>
      <c r="B738" s="115">
        <v>2018</v>
      </c>
      <c r="C738" s="191" t="s">
        <v>84</v>
      </c>
      <c r="D738" s="107">
        <v>723484</v>
      </c>
      <c r="E738" s="107" t="s">
        <v>12</v>
      </c>
      <c r="F738" s="107">
        <v>84478</v>
      </c>
      <c r="G738">
        <v>723484</v>
      </c>
      <c r="H738">
        <v>10056</v>
      </c>
      <c r="I738">
        <v>84478</v>
      </c>
    </row>
    <row r="739" spans="1:9">
      <c r="A739" s="191" t="s">
        <v>91</v>
      </c>
      <c r="B739" s="115">
        <v>2019</v>
      </c>
      <c r="C739" s="191" t="s">
        <v>84</v>
      </c>
      <c r="D739" s="107">
        <v>711655</v>
      </c>
      <c r="E739" s="107" t="s">
        <v>12</v>
      </c>
      <c r="F739" s="107">
        <v>94358</v>
      </c>
      <c r="G739">
        <v>711655</v>
      </c>
      <c r="H739">
        <v>10727</v>
      </c>
      <c r="I739">
        <v>94358</v>
      </c>
    </row>
    <row r="740" spans="1:9">
      <c r="A740" s="191" t="s">
        <v>91</v>
      </c>
      <c r="B740" s="115">
        <v>2020</v>
      </c>
      <c r="C740" s="191" t="s">
        <v>84</v>
      </c>
      <c r="D740" s="107">
        <v>638300</v>
      </c>
      <c r="E740" s="107" t="s">
        <v>12</v>
      </c>
      <c r="F740" s="107">
        <v>108500</v>
      </c>
      <c r="G740">
        <v>638300</v>
      </c>
      <c r="H740">
        <v>11398</v>
      </c>
      <c r="I740">
        <v>108500</v>
      </c>
    </row>
    <row r="741" spans="1:9">
      <c r="A741" s="176" t="s">
        <v>91</v>
      </c>
      <c r="B741" s="9">
        <v>2021</v>
      </c>
      <c r="C741" s="177" t="s">
        <v>84</v>
      </c>
      <c r="D741" s="7">
        <v>697000</v>
      </c>
      <c r="E741" s="7" t="s">
        <v>12</v>
      </c>
      <c r="F741" s="7">
        <v>111900</v>
      </c>
      <c r="G741">
        <v>697000</v>
      </c>
      <c r="H741">
        <v>12069</v>
      </c>
      <c r="I741">
        <v>111900</v>
      </c>
    </row>
    <row r="742" spans="1:9">
      <c r="A742" s="180" t="s">
        <v>92</v>
      </c>
      <c r="B742" s="6">
        <v>2012</v>
      </c>
      <c r="C742" s="180" t="s">
        <v>84</v>
      </c>
      <c r="D742" s="5">
        <v>405000</v>
      </c>
      <c r="E742" s="5">
        <v>5470</v>
      </c>
      <c r="F742" s="5">
        <v>129472</v>
      </c>
      <c r="G742">
        <v>405000</v>
      </c>
      <c r="H742">
        <v>5470</v>
      </c>
      <c r="I742">
        <v>129472</v>
      </c>
    </row>
    <row r="743" spans="1:9">
      <c r="A743" s="180" t="s">
        <v>92</v>
      </c>
      <c r="B743" s="6">
        <v>2013</v>
      </c>
      <c r="C743" s="180" t="s">
        <v>84</v>
      </c>
      <c r="D743" s="5">
        <v>481400</v>
      </c>
      <c r="E743" s="5">
        <v>6232</v>
      </c>
      <c r="F743" s="5">
        <v>141844</v>
      </c>
      <c r="G743">
        <v>481400</v>
      </c>
      <c r="H743">
        <v>6232</v>
      </c>
      <c r="I743">
        <v>141844</v>
      </c>
    </row>
    <row r="744" spans="1:9">
      <c r="A744" s="180" t="s">
        <v>92</v>
      </c>
      <c r="B744" s="6">
        <v>2014</v>
      </c>
      <c r="C744" s="180" t="s">
        <v>84</v>
      </c>
      <c r="D744" s="5">
        <v>564200</v>
      </c>
      <c r="E744" s="5">
        <v>7042</v>
      </c>
      <c r="F744" s="5">
        <v>151722</v>
      </c>
      <c r="G744">
        <v>564200</v>
      </c>
      <c r="H744">
        <v>7042</v>
      </c>
      <c r="I744">
        <v>151722</v>
      </c>
    </row>
    <row r="745" spans="1:9">
      <c r="A745" s="180" t="s">
        <v>92</v>
      </c>
      <c r="B745" s="6">
        <v>2015</v>
      </c>
      <c r="C745" s="180" t="s">
        <v>84</v>
      </c>
      <c r="D745" s="5">
        <v>583000</v>
      </c>
      <c r="E745" s="5">
        <v>8002</v>
      </c>
      <c r="F745" s="5">
        <v>158167</v>
      </c>
      <c r="G745">
        <v>583000</v>
      </c>
      <c r="H745">
        <v>8002</v>
      </c>
      <c r="I745">
        <v>158167</v>
      </c>
    </row>
    <row r="746" spans="1:9">
      <c r="A746" s="180" t="s">
        <v>92</v>
      </c>
      <c r="B746" s="6">
        <v>2016</v>
      </c>
      <c r="C746" s="180" t="s">
        <v>84</v>
      </c>
      <c r="D746" s="5">
        <v>651700</v>
      </c>
      <c r="E746" s="5">
        <v>8698</v>
      </c>
      <c r="F746" s="5">
        <v>169318</v>
      </c>
      <c r="G746">
        <v>651700</v>
      </c>
      <c r="H746">
        <v>8698</v>
      </c>
      <c r="I746">
        <v>169318</v>
      </c>
    </row>
    <row r="747" spans="1:9">
      <c r="A747" s="180" t="s">
        <v>92</v>
      </c>
      <c r="B747" s="6">
        <v>2017</v>
      </c>
      <c r="C747" s="180" t="s">
        <v>84</v>
      </c>
      <c r="D747" s="5">
        <v>785100</v>
      </c>
      <c r="E747" s="5" t="s">
        <v>12</v>
      </c>
      <c r="F747" s="5">
        <v>173650</v>
      </c>
      <c r="G747">
        <v>785100</v>
      </c>
      <c r="H747">
        <v>9394</v>
      </c>
      <c r="I747">
        <v>173650</v>
      </c>
    </row>
    <row r="748" spans="1:9">
      <c r="A748" s="180" t="s">
        <v>92</v>
      </c>
      <c r="B748" s="6">
        <v>2018</v>
      </c>
      <c r="C748" s="180" t="s">
        <v>84</v>
      </c>
      <c r="D748" s="5">
        <v>845579</v>
      </c>
      <c r="E748" s="5" t="s">
        <v>12</v>
      </c>
      <c r="F748" s="5">
        <v>170605</v>
      </c>
      <c r="G748">
        <v>845579</v>
      </c>
      <c r="H748">
        <v>10090</v>
      </c>
      <c r="I748">
        <v>170605</v>
      </c>
    </row>
    <row r="749" spans="1:9">
      <c r="A749" s="180" t="s">
        <v>92</v>
      </c>
      <c r="B749" s="6">
        <v>2019</v>
      </c>
      <c r="C749" s="180" t="s">
        <v>84</v>
      </c>
      <c r="D749" s="5">
        <v>924474</v>
      </c>
      <c r="E749" s="5" t="s">
        <v>12</v>
      </c>
      <c r="F749" s="5">
        <v>189611</v>
      </c>
      <c r="G749">
        <v>924474</v>
      </c>
      <c r="H749">
        <v>10786</v>
      </c>
      <c r="I749">
        <v>189611</v>
      </c>
    </row>
    <row r="750" spans="1:9">
      <c r="A750" s="180" t="s">
        <v>92</v>
      </c>
      <c r="B750" s="6">
        <v>2020</v>
      </c>
      <c r="C750" s="180" t="s">
        <v>84</v>
      </c>
      <c r="D750" s="5">
        <v>829889</v>
      </c>
      <c r="E750" s="5" t="s">
        <v>12</v>
      </c>
      <c r="F750" s="5">
        <v>217898</v>
      </c>
      <c r="G750">
        <v>829889</v>
      </c>
      <c r="H750">
        <v>11482</v>
      </c>
      <c r="I750">
        <v>217898</v>
      </c>
    </row>
    <row r="751" spans="1:9">
      <c r="A751" s="176" t="s">
        <v>92</v>
      </c>
      <c r="B751" s="9">
        <v>2021</v>
      </c>
      <c r="C751" s="177" t="s">
        <v>84</v>
      </c>
      <c r="D751" s="7">
        <v>946855</v>
      </c>
      <c r="E751" s="7" t="s">
        <v>12</v>
      </c>
      <c r="F751" s="7">
        <v>223795</v>
      </c>
      <c r="G751">
        <v>946855</v>
      </c>
      <c r="H751">
        <v>12178</v>
      </c>
      <c r="I751">
        <v>223795</v>
      </c>
    </row>
    <row r="752" spans="1:9">
      <c r="A752" s="183" t="s">
        <v>93</v>
      </c>
      <c r="B752" s="46">
        <v>2012</v>
      </c>
      <c r="C752" s="183" t="s">
        <v>84</v>
      </c>
      <c r="D752" s="45">
        <v>87800</v>
      </c>
      <c r="E752" s="45">
        <v>5471</v>
      </c>
      <c r="F752" s="45">
        <v>24832</v>
      </c>
      <c r="G752">
        <v>87800</v>
      </c>
      <c r="H752">
        <v>5471</v>
      </c>
      <c r="I752">
        <v>24832</v>
      </c>
    </row>
    <row r="753" spans="1:9">
      <c r="A753" s="183" t="s">
        <v>93</v>
      </c>
      <c r="B753" s="46">
        <v>2013</v>
      </c>
      <c r="C753" s="183" t="s">
        <v>84</v>
      </c>
      <c r="D753" s="45">
        <v>100700</v>
      </c>
      <c r="E753" s="45">
        <v>6231</v>
      </c>
      <c r="F753" s="45">
        <v>26786</v>
      </c>
      <c r="G753">
        <v>100700</v>
      </c>
      <c r="H753">
        <v>6231</v>
      </c>
      <c r="I753">
        <v>26786</v>
      </c>
    </row>
    <row r="754" spans="1:9">
      <c r="A754" s="183" t="s">
        <v>93</v>
      </c>
      <c r="B754" s="46">
        <v>2014</v>
      </c>
      <c r="C754" s="183" t="s">
        <v>84</v>
      </c>
      <c r="D754" s="45">
        <v>114200</v>
      </c>
      <c r="E754" s="45">
        <v>7047</v>
      </c>
      <c r="F754" s="45">
        <v>28837</v>
      </c>
      <c r="G754">
        <v>114200</v>
      </c>
      <c r="H754">
        <v>7047</v>
      </c>
      <c r="I754">
        <v>28837</v>
      </c>
    </row>
    <row r="755" spans="1:9">
      <c r="A755" s="183" t="s">
        <v>93</v>
      </c>
      <c r="B755" s="46">
        <v>2015</v>
      </c>
      <c r="C755" s="183" t="s">
        <v>84</v>
      </c>
      <c r="D755" s="45">
        <v>127700</v>
      </c>
      <c r="E755" s="45">
        <v>8015</v>
      </c>
      <c r="F755" s="45">
        <v>29850</v>
      </c>
      <c r="G755">
        <v>127700</v>
      </c>
      <c r="H755">
        <v>8015</v>
      </c>
      <c r="I755">
        <v>29850</v>
      </c>
    </row>
    <row r="756" spans="1:9">
      <c r="A756" s="183" t="s">
        <v>93</v>
      </c>
      <c r="B756" s="46">
        <v>2016</v>
      </c>
      <c r="C756" s="183" t="s">
        <v>84</v>
      </c>
      <c r="D756" s="45">
        <v>141100</v>
      </c>
      <c r="E756" s="45">
        <v>8712</v>
      </c>
      <c r="F756" s="45">
        <v>31736</v>
      </c>
      <c r="G756">
        <v>141100</v>
      </c>
      <c r="H756">
        <v>8712</v>
      </c>
      <c r="I756">
        <v>31736</v>
      </c>
    </row>
    <row r="757" spans="1:9">
      <c r="A757" s="183" t="s">
        <v>93</v>
      </c>
      <c r="B757" s="46">
        <v>2017</v>
      </c>
      <c r="C757" s="183" t="s">
        <v>84</v>
      </c>
      <c r="D757" s="45">
        <v>156900</v>
      </c>
      <c r="E757" s="45" t="s">
        <v>12</v>
      </c>
      <c r="F757" s="45">
        <v>32793</v>
      </c>
      <c r="G757">
        <v>156900</v>
      </c>
      <c r="H757">
        <v>9409</v>
      </c>
      <c r="I757">
        <v>32793</v>
      </c>
    </row>
    <row r="758" spans="1:9">
      <c r="A758" s="183" t="s">
        <v>93</v>
      </c>
      <c r="B758" s="46">
        <v>2018</v>
      </c>
      <c r="C758" s="183" t="s">
        <v>84</v>
      </c>
      <c r="D758" s="45">
        <v>169218</v>
      </c>
      <c r="E758" s="45" t="s">
        <v>12</v>
      </c>
      <c r="F758" s="45">
        <v>29612</v>
      </c>
      <c r="G758">
        <v>169218</v>
      </c>
      <c r="H758">
        <v>10106</v>
      </c>
      <c r="I758">
        <v>29612</v>
      </c>
    </row>
    <row r="759" spans="1:9">
      <c r="A759" s="183" t="s">
        <v>93</v>
      </c>
      <c r="B759" s="46">
        <v>2019</v>
      </c>
      <c r="C759" s="183" t="s">
        <v>84</v>
      </c>
      <c r="D759" s="45">
        <v>186946</v>
      </c>
      <c r="E759" s="45" t="s">
        <v>12</v>
      </c>
      <c r="F759" s="45">
        <v>33327</v>
      </c>
      <c r="G759">
        <v>186946</v>
      </c>
      <c r="H759">
        <v>10803</v>
      </c>
      <c r="I759">
        <v>33327</v>
      </c>
    </row>
    <row r="760" spans="1:9">
      <c r="A760" s="183" t="s">
        <v>93</v>
      </c>
      <c r="B760" s="46">
        <v>2020</v>
      </c>
      <c r="C760" s="183" t="s">
        <v>84</v>
      </c>
      <c r="D760" s="45">
        <v>199000</v>
      </c>
      <c r="E760" s="45" t="s">
        <v>12</v>
      </c>
      <c r="F760" s="45">
        <v>38600</v>
      </c>
      <c r="G760">
        <v>199000</v>
      </c>
      <c r="H760">
        <v>11500</v>
      </c>
      <c r="I760">
        <v>38600</v>
      </c>
    </row>
    <row r="761" spans="1:9">
      <c r="A761" s="176" t="s">
        <v>93</v>
      </c>
      <c r="B761" s="9">
        <v>2021</v>
      </c>
      <c r="C761" s="177" t="s">
        <v>84</v>
      </c>
      <c r="D761" s="7">
        <v>220500</v>
      </c>
      <c r="E761" s="7" t="s">
        <v>12</v>
      </c>
      <c r="F761" s="7">
        <v>40400</v>
      </c>
      <c r="G761">
        <v>220500</v>
      </c>
      <c r="H761">
        <v>12197</v>
      </c>
      <c r="I761">
        <v>40400</v>
      </c>
    </row>
    <row r="762" spans="1:9">
      <c r="A762" s="185" t="s">
        <v>94</v>
      </c>
      <c r="B762" s="19">
        <v>2012</v>
      </c>
      <c r="C762" s="185" t="s">
        <v>84</v>
      </c>
      <c r="D762" s="18">
        <v>48300</v>
      </c>
      <c r="E762" s="18">
        <v>5473</v>
      </c>
      <c r="F762" s="18">
        <v>9868</v>
      </c>
      <c r="G762">
        <v>48300</v>
      </c>
      <c r="H762">
        <v>5473</v>
      </c>
      <c r="I762">
        <v>9868</v>
      </c>
    </row>
    <row r="763" spans="1:9">
      <c r="A763" s="185" t="s">
        <v>94</v>
      </c>
      <c r="B763" s="19">
        <v>2013</v>
      </c>
      <c r="C763" s="185" t="s">
        <v>84</v>
      </c>
      <c r="D763" s="18">
        <v>57900</v>
      </c>
      <c r="E763" s="18">
        <v>6272</v>
      </c>
      <c r="F763" s="18">
        <v>10740</v>
      </c>
      <c r="G763">
        <v>57900</v>
      </c>
      <c r="H763">
        <v>6272</v>
      </c>
      <c r="I763">
        <v>10740</v>
      </c>
    </row>
    <row r="764" spans="1:9">
      <c r="A764" s="185" t="s">
        <v>94</v>
      </c>
      <c r="B764" s="19">
        <v>2014</v>
      </c>
      <c r="C764" s="185" t="s">
        <v>84</v>
      </c>
      <c r="D764" s="18">
        <v>66500</v>
      </c>
      <c r="E764" s="18">
        <v>7050</v>
      </c>
      <c r="F764" s="18">
        <v>11775</v>
      </c>
      <c r="G764">
        <v>66500</v>
      </c>
      <c r="H764">
        <v>7050</v>
      </c>
      <c r="I764">
        <v>11775</v>
      </c>
    </row>
    <row r="765" spans="1:9">
      <c r="A765" s="185" t="s">
        <v>94</v>
      </c>
      <c r="B765" s="19">
        <v>2015</v>
      </c>
      <c r="C765" s="185" t="s">
        <v>84</v>
      </c>
      <c r="D765" s="18">
        <v>73200</v>
      </c>
      <c r="E765" s="18">
        <v>8030</v>
      </c>
      <c r="F765" s="18">
        <v>12460</v>
      </c>
      <c r="G765">
        <v>73200</v>
      </c>
      <c r="H765">
        <v>8030</v>
      </c>
      <c r="I765">
        <v>12460</v>
      </c>
    </row>
    <row r="766" spans="1:9">
      <c r="A766" s="185" t="s">
        <v>94</v>
      </c>
      <c r="B766" s="19">
        <v>2016</v>
      </c>
      <c r="C766" s="185" t="s">
        <v>84</v>
      </c>
      <c r="D766" s="18">
        <v>85600</v>
      </c>
      <c r="E766" s="18">
        <v>8745</v>
      </c>
      <c r="F766" s="18">
        <v>13220</v>
      </c>
      <c r="G766">
        <v>85600</v>
      </c>
      <c r="H766">
        <v>8745</v>
      </c>
      <c r="I766">
        <v>13220</v>
      </c>
    </row>
    <row r="767" spans="1:9">
      <c r="A767" s="185" t="s">
        <v>94</v>
      </c>
      <c r="B767" s="19">
        <v>2017</v>
      </c>
      <c r="C767" s="185" t="s">
        <v>84</v>
      </c>
      <c r="D767" s="18">
        <v>98000</v>
      </c>
      <c r="E767" s="18" t="s">
        <v>12</v>
      </c>
      <c r="F767" s="18">
        <v>13618</v>
      </c>
      <c r="G767">
        <v>98000</v>
      </c>
      <c r="H767">
        <v>9460</v>
      </c>
      <c r="I767">
        <v>13618</v>
      </c>
    </row>
    <row r="768" spans="1:9">
      <c r="A768" s="185" t="s">
        <v>94</v>
      </c>
      <c r="B768" s="19">
        <v>2018</v>
      </c>
      <c r="C768" s="185" t="s">
        <v>84</v>
      </c>
      <c r="D768" s="18">
        <v>109026</v>
      </c>
      <c r="E768" s="18" t="s">
        <v>12</v>
      </c>
      <c r="F768" s="18">
        <v>17397</v>
      </c>
      <c r="G768">
        <v>109026</v>
      </c>
      <c r="H768">
        <v>10175</v>
      </c>
      <c r="I768">
        <v>17397</v>
      </c>
    </row>
    <row r="769" spans="1:9">
      <c r="A769" s="185" t="s">
        <v>94</v>
      </c>
      <c r="B769" s="19">
        <v>2019</v>
      </c>
      <c r="C769" s="185" t="s">
        <v>84</v>
      </c>
      <c r="D769" s="18">
        <v>114767</v>
      </c>
      <c r="E769" s="18" t="s">
        <v>12</v>
      </c>
      <c r="F769" s="18">
        <v>19181</v>
      </c>
      <c r="G769">
        <v>114767</v>
      </c>
      <c r="H769">
        <v>10890</v>
      </c>
      <c r="I769">
        <v>19181</v>
      </c>
    </row>
    <row r="770" spans="1:9">
      <c r="A770" s="185" t="s">
        <v>94</v>
      </c>
      <c r="B770" s="19">
        <v>2020</v>
      </c>
      <c r="C770" s="185" t="s">
        <v>84</v>
      </c>
      <c r="D770" s="18">
        <v>118813</v>
      </c>
      <c r="E770" s="18" t="s">
        <v>12</v>
      </c>
      <c r="F770" s="18">
        <v>22099</v>
      </c>
      <c r="G770">
        <v>118813</v>
      </c>
      <c r="H770">
        <v>11605</v>
      </c>
      <c r="I770">
        <v>22099</v>
      </c>
    </row>
    <row r="771" spans="1:9">
      <c r="A771" s="176" t="s">
        <v>94</v>
      </c>
      <c r="B771" s="9">
        <v>2021</v>
      </c>
      <c r="C771" s="177" t="s">
        <v>84</v>
      </c>
      <c r="D771" s="7">
        <v>130502</v>
      </c>
      <c r="E771" s="7" t="s">
        <v>12</v>
      </c>
      <c r="F771" s="7">
        <v>23082</v>
      </c>
      <c r="G771">
        <v>130502</v>
      </c>
      <c r="H771">
        <v>12320</v>
      </c>
      <c r="I771">
        <v>23082</v>
      </c>
    </row>
    <row r="772" spans="1:9">
      <c r="A772" s="176" t="s">
        <v>95</v>
      </c>
      <c r="B772" s="19">
        <v>2012</v>
      </c>
      <c r="C772" s="183" t="s">
        <v>96</v>
      </c>
      <c r="D772" s="7">
        <v>4010900</v>
      </c>
      <c r="E772" s="7">
        <v>10001</v>
      </c>
      <c r="F772" s="7" t="s">
        <v>12</v>
      </c>
      <c r="G772">
        <v>4010900</v>
      </c>
      <c r="H772">
        <v>10001</v>
      </c>
    </row>
    <row r="773" spans="1:9">
      <c r="A773" s="176" t="s">
        <v>95</v>
      </c>
      <c r="B773" s="19">
        <v>2013</v>
      </c>
      <c r="C773" s="183" t="s">
        <v>96</v>
      </c>
      <c r="D773" s="7">
        <v>4612600</v>
      </c>
      <c r="E773" s="7">
        <v>11331</v>
      </c>
      <c r="F773" s="7" t="s">
        <v>12</v>
      </c>
      <c r="G773">
        <v>4612600</v>
      </c>
      <c r="H773">
        <v>11331</v>
      </c>
    </row>
    <row r="774" spans="1:9">
      <c r="A774" s="176" t="s">
        <v>95</v>
      </c>
      <c r="B774" s="19">
        <v>2014</v>
      </c>
      <c r="C774" s="183" t="s">
        <v>96</v>
      </c>
      <c r="D774" s="7">
        <v>5085700</v>
      </c>
      <c r="E774" s="7">
        <v>12656</v>
      </c>
      <c r="F774" s="7" t="s">
        <v>12</v>
      </c>
      <c r="G774">
        <v>5085700</v>
      </c>
      <c r="H774">
        <v>12656</v>
      </c>
    </row>
    <row r="775" spans="1:9">
      <c r="A775" s="176" t="s">
        <v>95</v>
      </c>
      <c r="B775" s="19">
        <v>2015</v>
      </c>
      <c r="C775" s="183" t="s">
        <v>96</v>
      </c>
      <c r="D775" s="7">
        <v>5431000</v>
      </c>
      <c r="E775" s="7">
        <v>11015</v>
      </c>
      <c r="F775" s="7" t="s">
        <v>12</v>
      </c>
      <c r="G775">
        <v>5431000</v>
      </c>
      <c r="H775">
        <v>11015</v>
      </c>
    </row>
    <row r="776" spans="1:9">
      <c r="A776" s="176" t="s">
        <v>95</v>
      </c>
      <c r="B776" s="19">
        <v>2016</v>
      </c>
      <c r="C776" s="183" t="s">
        <v>96</v>
      </c>
      <c r="D776" s="7">
        <v>5567200</v>
      </c>
      <c r="E776" s="7">
        <v>11929</v>
      </c>
      <c r="F776" s="7" t="s">
        <v>12</v>
      </c>
      <c r="G776">
        <v>5567200</v>
      </c>
      <c r="H776">
        <v>11929</v>
      </c>
    </row>
    <row r="777" spans="1:9">
      <c r="A777" s="176" t="s">
        <v>95</v>
      </c>
      <c r="B777" s="19">
        <v>2017</v>
      </c>
      <c r="C777" s="183" t="s">
        <v>96</v>
      </c>
      <c r="D777" s="7">
        <v>6984700</v>
      </c>
      <c r="E777" s="7" t="s">
        <v>12</v>
      </c>
      <c r="F777" s="7" t="s">
        <v>12</v>
      </c>
      <c r="G777">
        <v>6984700</v>
      </c>
      <c r="H777">
        <v>12843</v>
      </c>
    </row>
    <row r="778" spans="1:9">
      <c r="A778" s="176" t="s">
        <v>95</v>
      </c>
      <c r="B778" s="19">
        <v>2018</v>
      </c>
      <c r="C778" s="183" t="s">
        <v>96</v>
      </c>
      <c r="D778" s="7">
        <v>7772800</v>
      </c>
      <c r="E778" s="7" t="s">
        <v>12</v>
      </c>
      <c r="F778" s="7" t="s">
        <v>12</v>
      </c>
      <c r="G778">
        <v>7772800</v>
      </c>
      <c r="H778">
        <v>13757</v>
      </c>
    </row>
    <row r="779" spans="1:9">
      <c r="A779" s="176" t="s">
        <v>95</v>
      </c>
      <c r="B779" s="19">
        <v>2019</v>
      </c>
      <c r="C779" s="183" t="s">
        <v>96</v>
      </c>
      <c r="D779" s="7">
        <v>9371400</v>
      </c>
      <c r="E779" s="7" t="s">
        <v>12</v>
      </c>
      <c r="F779" s="7" t="s">
        <v>12</v>
      </c>
      <c r="G779">
        <v>9371400</v>
      </c>
      <c r="H779">
        <v>14671</v>
      </c>
    </row>
    <row r="780" spans="1:9">
      <c r="A780" s="176" t="s">
        <v>95</v>
      </c>
      <c r="B780" s="19">
        <v>2020</v>
      </c>
      <c r="C780" s="183" t="s">
        <v>96</v>
      </c>
      <c r="D780" s="7">
        <v>10010200</v>
      </c>
      <c r="E780" s="7" t="s">
        <v>12</v>
      </c>
      <c r="F780" s="7" t="s">
        <v>12</v>
      </c>
      <c r="G780">
        <v>10010200</v>
      </c>
      <c r="H780">
        <v>15585</v>
      </c>
    </row>
    <row r="781" spans="1:9">
      <c r="A781" s="176" t="s">
        <v>95</v>
      </c>
      <c r="B781" s="9">
        <v>2021</v>
      </c>
      <c r="C781" s="177" t="s">
        <v>96</v>
      </c>
      <c r="D781" s="7" t="s">
        <v>12</v>
      </c>
      <c r="E781" s="7" t="s">
        <v>12</v>
      </c>
      <c r="F781" s="7" t="s">
        <v>12</v>
      </c>
      <c r="G781">
        <v>10649000</v>
      </c>
      <c r="H781">
        <v>16499</v>
      </c>
    </row>
    <row r="782" spans="1:9">
      <c r="A782" s="183" t="s">
        <v>97</v>
      </c>
      <c r="B782" s="46">
        <v>2012</v>
      </c>
      <c r="C782" s="183" t="s">
        <v>96</v>
      </c>
      <c r="D782" s="45">
        <v>1042200</v>
      </c>
      <c r="E782" s="45">
        <v>7860</v>
      </c>
      <c r="F782" s="45">
        <v>121600</v>
      </c>
      <c r="G782">
        <v>1042200</v>
      </c>
      <c r="H782">
        <v>7860</v>
      </c>
      <c r="I782">
        <v>121600</v>
      </c>
    </row>
    <row r="783" spans="1:9">
      <c r="A783" s="183" t="s">
        <v>97</v>
      </c>
      <c r="B783" s="46">
        <v>2013</v>
      </c>
      <c r="C783" s="183" t="s">
        <v>96</v>
      </c>
      <c r="D783" s="45">
        <v>1218500</v>
      </c>
      <c r="E783" s="45">
        <v>8725</v>
      </c>
      <c r="F783" s="45">
        <v>133525</v>
      </c>
      <c r="G783">
        <v>1218500</v>
      </c>
      <c r="H783">
        <v>8725</v>
      </c>
      <c r="I783">
        <v>133525</v>
      </c>
    </row>
    <row r="784" spans="1:9">
      <c r="A784" s="183" t="s">
        <v>97</v>
      </c>
      <c r="B784" s="46">
        <v>2014</v>
      </c>
      <c r="C784" s="183" t="s">
        <v>96</v>
      </c>
      <c r="D784" s="45">
        <v>1360900</v>
      </c>
      <c r="E784" s="45">
        <v>9364</v>
      </c>
      <c r="F784" s="45">
        <v>141900</v>
      </c>
      <c r="G784">
        <v>1360900</v>
      </c>
      <c r="H784">
        <v>9364</v>
      </c>
      <c r="I784">
        <v>141900</v>
      </c>
    </row>
    <row r="785" spans="1:9">
      <c r="A785" s="183" t="s">
        <v>97</v>
      </c>
      <c r="B785" s="46">
        <v>2015</v>
      </c>
      <c r="C785" s="183" t="s">
        <v>96</v>
      </c>
      <c r="D785" s="45">
        <v>1165100</v>
      </c>
      <c r="E785" s="45">
        <v>9760</v>
      </c>
      <c r="F785" s="45">
        <v>142500</v>
      </c>
      <c r="G785">
        <v>1165100</v>
      </c>
      <c r="H785">
        <v>9760</v>
      </c>
      <c r="I785">
        <v>142500</v>
      </c>
    </row>
    <row r="786" spans="1:9">
      <c r="A786" s="183" t="s">
        <v>97</v>
      </c>
      <c r="B786" s="46">
        <v>2016</v>
      </c>
      <c r="C786" s="183" t="s">
        <v>96</v>
      </c>
      <c r="D786" s="45">
        <v>1211600</v>
      </c>
      <c r="E786" s="45">
        <v>10522</v>
      </c>
      <c r="F786" s="45">
        <v>152300</v>
      </c>
      <c r="G786">
        <v>1211600</v>
      </c>
      <c r="H786">
        <v>10522</v>
      </c>
      <c r="I786">
        <v>152300</v>
      </c>
    </row>
    <row r="787" spans="1:9">
      <c r="A787" s="183" t="s">
        <v>97</v>
      </c>
      <c r="B787" s="46">
        <v>2017</v>
      </c>
      <c r="C787" s="183" t="s">
        <v>96</v>
      </c>
      <c r="D787" s="45">
        <v>1544600</v>
      </c>
      <c r="E787" s="45" t="s">
        <v>12</v>
      </c>
      <c r="F787" s="45">
        <v>164042</v>
      </c>
      <c r="G787">
        <v>1544600</v>
      </c>
      <c r="H787">
        <v>11284</v>
      </c>
      <c r="I787">
        <v>164042</v>
      </c>
    </row>
    <row r="788" spans="1:9">
      <c r="A788" s="183" t="s">
        <v>97</v>
      </c>
      <c r="B788" s="46">
        <v>2018</v>
      </c>
      <c r="C788" s="183" t="s">
        <v>96</v>
      </c>
      <c r="D788" s="45">
        <v>1894400</v>
      </c>
      <c r="E788" s="45" t="s">
        <v>12</v>
      </c>
      <c r="F788" s="45">
        <v>231700</v>
      </c>
      <c r="G788">
        <v>1894400</v>
      </c>
      <c r="H788">
        <v>12046</v>
      </c>
      <c r="I788">
        <v>231700</v>
      </c>
    </row>
    <row r="789" spans="1:9">
      <c r="A789" s="183" t="s">
        <v>97</v>
      </c>
      <c r="B789" s="46">
        <v>2019</v>
      </c>
      <c r="C789" s="183" t="s">
        <v>96</v>
      </c>
      <c r="D789" s="45">
        <v>2014700</v>
      </c>
      <c r="E789" s="45" t="s">
        <v>12</v>
      </c>
      <c r="F789" s="45">
        <v>261200</v>
      </c>
      <c r="G789">
        <v>2014700</v>
      </c>
      <c r="H789">
        <v>12808</v>
      </c>
      <c r="I789">
        <v>261200</v>
      </c>
    </row>
    <row r="790" spans="1:9">
      <c r="A790" s="183" t="s">
        <v>97</v>
      </c>
      <c r="B790" s="46">
        <v>2020</v>
      </c>
      <c r="C790" s="183" t="s">
        <v>96</v>
      </c>
      <c r="D790" s="45">
        <v>1994305</v>
      </c>
      <c r="E790" s="45" t="s">
        <v>12</v>
      </c>
      <c r="F790" s="45">
        <v>267212</v>
      </c>
      <c r="G790">
        <v>1994305</v>
      </c>
      <c r="H790">
        <v>13570</v>
      </c>
      <c r="I790">
        <v>267212</v>
      </c>
    </row>
    <row r="791" spans="1:9">
      <c r="A791" s="176" t="s">
        <v>97</v>
      </c>
      <c r="B791" s="9">
        <v>2021</v>
      </c>
      <c r="C791" s="177" t="s">
        <v>96</v>
      </c>
      <c r="D791" s="7">
        <v>2734700</v>
      </c>
      <c r="E791" s="7" t="s">
        <v>12</v>
      </c>
      <c r="F791" s="7">
        <v>278800</v>
      </c>
      <c r="G791">
        <v>2734700</v>
      </c>
      <c r="H791">
        <v>14332</v>
      </c>
      <c r="I791">
        <v>278800</v>
      </c>
    </row>
    <row r="792" spans="1:9">
      <c r="A792" s="28" t="s">
        <v>98</v>
      </c>
      <c r="B792" s="28">
        <v>2012</v>
      </c>
      <c r="C792" s="28" t="s">
        <v>96</v>
      </c>
      <c r="D792" s="27">
        <v>4505200</v>
      </c>
      <c r="E792" s="27">
        <v>11783</v>
      </c>
      <c r="F792" s="27">
        <v>52134</v>
      </c>
      <c r="G792">
        <v>4505200</v>
      </c>
      <c r="H792">
        <v>11783</v>
      </c>
      <c r="I792">
        <v>52134</v>
      </c>
    </row>
    <row r="793" spans="1:9">
      <c r="A793" s="28" t="s">
        <v>98</v>
      </c>
      <c r="B793" s="28">
        <v>2013</v>
      </c>
      <c r="C793" s="28" t="s">
        <v>96</v>
      </c>
      <c r="D793" s="27">
        <v>4353800</v>
      </c>
      <c r="E793" s="27">
        <v>13001</v>
      </c>
      <c r="F793" s="27">
        <v>54279</v>
      </c>
      <c r="G793">
        <v>4353800</v>
      </c>
      <c r="H793">
        <v>13001</v>
      </c>
      <c r="I793">
        <v>54279</v>
      </c>
    </row>
    <row r="794" spans="1:9">
      <c r="A794" s="28" t="s">
        <v>98</v>
      </c>
      <c r="B794" s="28">
        <v>2014</v>
      </c>
      <c r="C794" s="28" t="s">
        <v>96</v>
      </c>
      <c r="D794" s="27">
        <v>4365300</v>
      </c>
      <c r="E794" s="27">
        <v>13409</v>
      </c>
      <c r="F794" s="27">
        <v>59581</v>
      </c>
      <c r="G794">
        <v>4365300</v>
      </c>
      <c r="H794">
        <v>13409</v>
      </c>
      <c r="I794">
        <v>59581</v>
      </c>
    </row>
    <row r="795" spans="1:9">
      <c r="A795" s="28" t="s">
        <v>98</v>
      </c>
      <c r="B795" s="28">
        <v>2015</v>
      </c>
      <c r="C795" s="28" t="s">
        <v>96</v>
      </c>
      <c r="D795" s="27">
        <v>3837600</v>
      </c>
      <c r="E795" s="27">
        <v>10871</v>
      </c>
      <c r="F795" s="27">
        <v>58379</v>
      </c>
      <c r="G795">
        <v>3837600</v>
      </c>
      <c r="H795">
        <v>10871</v>
      </c>
      <c r="I795">
        <v>58379</v>
      </c>
    </row>
    <row r="796" spans="1:9">
      <c r="A796" s="28" t="s">
        <v>98</v>
      </c>
      <c r="B796" s="28">
        <v>2016</v>
      </c>
      <c r="C796" s="28" t="s">
        <v>96</v>
      </c>
      <c r="D796" s="27">
        <v>3925700</v>
      </c>
      <c r="E796" s="27">
        <v>11610</v>
      </c>
      <c r="F796" s="27">
        <v>65011</v>
      </c>
      <c r="G796">
        <v>3925700</v>
      </c>
      <c r="H796">
        <v>11610</v>
      </c>
      <c r="I796">
        <v>65011</v>
      </c>
    </row>
    <row r="797" spans="1:9">
      <c r="A797" s="28" t="s">
        <v>98</v>
      </c>
      <c r="B797" s="28">
        <v>2017</v>
      </c>
      <c r="C797" s="28" t="s">
        <v>96</v>
      </c>
      <c r="D797" s="27">
        <v>4856300</v>
      </c>
      <c r="E797" s="27" t="s">
        <v>12</v>
      </c>
      <c r="F797" s="27">
        <v>89576</v>
      </c>
      <c r="G797">
        <v>4856300</v>
      </c>
      <c r="H797">
        <v>12349</v>
      </c>
      <c r="I797">
        <v>89576</v>
      </c>
    </row>
    <row r="798" spans="1:9">
      <c r="A798" s="28" t="s">
        <v>98</v>
      </c>
      <c r="B798" s="28">
        <v>2018</v>
      </c>
      <c r="C798" s="28" t="s">
        <v>96</v>
      </c>
      <c r="D798" s="27">
        <v>5395771</v>
      </c>
      <c r="E798" s="27" t="s">
        <v>12</v>
      </c>
      <c r="F798" s="27">
        <v>88646</v>
      </c>
      <c r="G798">
        <v>5395771</v>
      </c>
      <c r="H798">
        <v>13088</v>
      </c>
      <c r="I798">
        <v>88646</v>
      </c>
    </row>
    <row r="799" spans="1:9">
      <c r="A799" s="28" t="s">
        <v>98</v>
      </c>
      <c r="B799" s="28">
        <v>2019</v>
      </c>
      <c r="C799" s="28" t="s">
        <v>96</v>
      </c>
      <c r="D799" s="27">
        <v>6175064</v>
      </c>
      <c r="E799" s="27" t="s">
        <v>12</v>
      </c>
      <c r="F799" s="27">
        <v>95730</v>
      </c>
      <c r="G799">
        <v>6175064</v>
      </c>
      <c r="H799">
        <v>13827</v>
      </c>
      <c r="I799">
        <v>95730</v>
      </c>
    </row>
    <row r="800" spans="1:9">
      <c r="A800" s="28" t="s">
        <v>98</v>
      </c>
      <c r="B800" s="28">
        <v>2020</v>
      </c>
      <c r="C800" s="28" t="s">
        <v>96</v>
      </c>
      <c r="D800" s="27">
        <v>5828060</v>
      </c>
      <c r="E800" s="27" t="s">
        <v>12</v>
      </c>
      <c r="F800" s="27">
        <v>105611</v>
      </c>
      <c r="G800">
        <v>5828060</v>
      </c>
      <c r="H800">
        <v>14566</v>
      </c>
      <c r="I800">
        <v>105611</v>
      </c>
    </row>
    <row r="801" spans="1:9">
      <c r="A801" s="178" t="s">
        <v>98</v>
      </c>
      <c r="B801" s="28">
        <v>2021</v>
      </c>
      <c r="C801" s="192" t="s">
        <v>96</v>
      </c>
      <c r="D801" s="27">
        <v>7358846</v>
      </c>
      <c r="E801" s="27" t="s">
        <v>12</v>
      </c>
      <c r="F801" s="27">
        <v>109214</v>
      </c>
      <c r="G801">
        <v>7358846</v>
      </c>
      <c r="H801">
        <v>15305</v>
      </c>
      <c r="I801">
        <v>109214</v>
      </c>
    </row>
    <row r="802" spans="1:9">
      <c r="A802" s="189" t="s">
        <v>99</v>
      </c>
      <c r="B802" s="48">
        <v>2012</v>
      </c>
      <c r="C802" s="189" t="s">
        <v>96</v>
      </c>
      <c r="D802" s="47">
        <v>3170500</v>
      </c>
      <c r="E802" s="47">
        <v>11413</v>
      </c>
      <c r="F802" s="47">
        <v>166500</v>
      </c>
      <c r="G802">
        <v>3170500</v>
      </c>
      <c r="H802">
        <v>11413</v>
      </c>
      <c r="I802">
        <v>166500</v>
      </c>
    </row>
    <row r="803" spans="1:9">
      <c r="A803" s="189" t="s">
        <v>99</v>
      </c>
      <c r="B803" s="48">
        <v>2013</v>
      </c>
      <c r="C803" s="189" t="s">
        <v>96</v>
      </c>
      <c r="D803" s="47">
        <v>3521600</v>
      </c>
      <c r="E803" s="47">
        <v>12680</v>
      </c>
      <c r="F803" s="47">
        <v>176301</v>
      </c>
      <c r="G803">
        <v>3521600</v>
      </c>
      <c r="H803">
        <v>12680</v>
      </c>
      <c r="I803">
        <v>176301</v>
      </c>
    </row>
    <row r="804" spans="1:9">
      <c r="A804" s="189" t="s">
        <v>99</v>
      </c>
      <c r="B804" s="48">
        <v>2014</v>
      </c>
      <c r="C804" s="189" t="s">
        <v>96</v>
      </c>
      <c r="D804" s="47">
        <v>3651900</v>
      </c>
      <c r="E804" s="47">
        <v>13086</v>
      </c>
      <c r="F804" s="47">
        <v>196000</v>
      </c>
      <c r="G804">
        <v>3651900</v>
      </c>
      <c r="H804">
        <v>13086</v>
      </c>
      <c r="I804">
        <v>196000</v>
      </c>
    </row>
    <row r="805" spans="1:9">
      <c r="A805" s="189" t="s">
        <v>99</v>
      </c>
      <c r="B805" s="48">
        <v>2015</v>
      </c>
      <c r="C805" s="189" t="s">
        <v>96</v>
      </c>
      <c r="D805" s="47">
        <v>2668400</v>
      </c>
      <c r="E805" s="47">
        <v>11058</v>
      </c>
      <c r="F805" s="47">
        <v>197358</v>
      </c>
      <c r="G805">
        <v>2668400</v>
      </c>
      <c r="H805">
        <v>11058</v>
      </c>
      <c r="I805">
        <v>197358</v>
      </c>
    </row>
    <row r="806" spans="1:9">
      <c r="A806" s="189" t="s">
        <v>99</v>
      </c>
      <c r="B806" s="48">
        <v>2016</v>
      </c>
      <c r="C806" s="189" t="s">
        <v>96</v>
      </c>
      <c r="D806" s="47">
        <v>2449400</v>
      </c>
      <c r="E806" s="47">
        <v>11910</v>
      </c>
      <c r="F806" s="47">
        <v>221303</v>
      </c>
      <c r="G806">
        <v>2449400</v>
      </c>
      <c r="H806">
        <v>11910</v>
      </c>
      <c r="I806">
        <v>221303</v>
      </c>
    </row>
    <row r="807" spans="1:9">
      <c r="A807" s="189" t="s">
        <v>99</v>
      </c>
      <c r="B807" s="48">
        <v>2017</v>
      </c>
      <c r="C807" s="189" t="s">
        <v>96</v>
      </c>
      <c r="D807" s="47">
        <v>3039100</v>
      </c>
      <c r="E807" s="47" t="s">
        <v>12</v>
      </c>
      <c r="F807" s="47">
        <v>284792</v>
      </c>
      <c r="G807">
        <v>3039100</v>
      </c>
      <c r="H807">
        <v>12762</v>
      </c>
      <c r="I807">
        <v>284792</v>
      </c>
    </row>
    <row r="808" spans="1:9">
      <c r="A808" s="189" t="s">
        <v>99</v>
      </c>
      <c r="B808" s="48">
        <v>2018</v>
      </c>
      <c r="C808" s="189" t="s">
        <v>96</v>
      </c>
      <c r="D808" s="47">
        <v>2962350</v>
      </c>
      <c r="E808" s="47" t="s">
        <v>12</v>
      </c>
      <c r="F808" s="47">
        <v>280570</v>
      </c>
      <c r="G808">
        <v>2962350</v>
      </c>
      <c r="H808">
        <v>13614</v>
      </c>
      <c r="I808">
        <v>280570</v>
      </c>
    </row>
    <row r="809" spans="1:9">
      <c r="A809" s="193" t="s">
        <v>99</v>
      </c>
      <c r="B809" s="48">
        <v>2019</v>
      </c>
      <c r="C809" s="189" t="s">
        <v>96</v>
      </c>
      <c r="D809" s="47">
        <v>3898506</v>
      </c>
      <c r="E809" s="47" t="s">
        <v>12</v>
      </c>
      <c r="F809" s="47">
        <v>317012</v>
      </c>
      <c r="G809">
        <v>3898506</v>
      </c>
      <c r="H809">
        <v>14466</v>
      </c>
      <c r="I809">
        <v>317012</v>
      </c>
    </row>
    <row r="810" spans="1:9">
      <c r="A810" s="189" t="s">
        <v>99</v>
      </c>
      <c r="B810" s="48">
        <v>2020</v>
      </c>
      <c r="C810" s="189" t="s">
        <v>96</v>
      </c>
      <c r="D810" s="47">
        <v>3633295</v>
      </c>
      <c r="E810" s="47" t="s">
        <v>12</v>
      </c>
      <c r="F810" s="47">
        <v>344774</v>
      </c>
      <c r="G810">
        <v>3633295</v>
      </c>
      <c r="H810">
        <v>15318</v>
      </c>
      <c r="I810">
        <v>344774</v>
      </c>
    </row>
    <row r="811" spans="1:9">
      <c r="A811" s="176" t="s">
        <v>99</v>
      </c>
      <c r="B811" s="9">
        <v>2021</v>
      </c>
      <c r="C811" s="177" t="s">
        <v>96</v>
      </c>
      <c r="D811" s="7">
        <v>4500225</v>
      </c>
      <c r="E811" s="7" t="s">
        <v>12</v>
      </c>
      <c r="F811" s="7">
        <v>364591</v>
      </c>
      <c r="G811">
        <v>4500225</v>
      </c>
      <c r="H811">
        <v>8240</v>
      </c>
      <c r="I811">
        <v>364591</v>
      </c>
    </row>
    <row r="812" spans="1:9">
      <c r="A812" s="178" t="s">
        <v>100</v>
      </c>
      <c r="B812" s="28">
        <v>2012</v>
      </c>
      <c r="C812" s="178" t="s">
        <v>96</v>
      </c>
      <c r="D812" s="27">
        <v>2910100</v>
      </c>
      <c r="E812" s="27">
        <v>9492</v>
      </c>
      <c r="F812" s="27">
        <v>143396</v>
      </c>
      <c r="G812">
        <v>2910100</v>
      </c>
      <c r="H812">
        <v>9492</v>
      </c>
      <c r="I812">
        <v>143396</v>
      </c>
    </row>
    <row r="813" spans="1:9">
      <c r="A813" s="178" t="s">
        <v>100</v>
      </c>
      <c r="B813" s="28">
        <v>2013</v>
      </c>
      <c r="C813" s="178" t="s">
        <v>96</v>
      </c>
      <c r="D813" s="27">
        <v>3100800</v>
      </c>
      <c r="E813" s="27">
        <v>10744</v>
      </c>
      <c r="F813" s="27">
        <v>163825</v>
      </c>
      <c r="G813">
        <v>3100800</v>
      </c>
      <c r="H813">
        <v>10744</v>
      </c>
      <c r="I813">
        <v>163825</v>
      </c>
    </row>
    <row r="814" spans="1:9">
      <c r="A814" s="178" t="s">
        <v>100</v>
      </c>
      <c r="B814" s="28">
        <v>2014</v>
      </c>
      <c r="C814" s="178" t="s">
        <v>96</v>
      </c>
      <c r="D814" s="27">
        <v>3383900</v>
      </c>
      <c r="E814" s="27">
        <v>11829</v>
      </c>
      <c r="F814" s="27">
        <v>181400</v>
      </c>
      <c r="G814">
        <v>3383900</v>
      </c>
      <c r="H814">
        <v>11829</v>
      </c>
      <c r="I814">
        <v>181400</v>
      </c>
    </row>
    <row r="815" spans="1:9">
      <c r="A815" s="178" t="s">
        <v>100</v>
      </c>
      <c r="B815" s="28">
        <v>2015</v>
      </c>
      <c r="C815" s="178" t="s">
        <v>96</v>
      </c>
      <c r="D815" s="27">
        <v>2576300</v>
      </c>
      <c r="E815" s="27">
        <v>10926</v>
      </c>
      <c r="F815" s="27">
        <v>178982</v>
      </c>
      <c r="G815">
        <v>2576300</v>
      </c>
      <c r="H815">
        <v>10926</v>
      </c>
      <c r="I815">
        <v>178982</v>
      </c>
    </row>
    <row r="816" spans="1:9">
      <c r="A816" s="178" t="s">
        <v>100</v>
      </c>
      <c r="B816" s="28">
        <v>2016</v>
      </c>
      <c r="C816" s="178" t="s">
        <v>96</v>
      </c>
      <c r="D816" s="27">
        <v>2300300</v>
      </c>
      <c r="E816" s="27">
        <v>11789</v>
      </c>
      <c r="F816" s="27">
        <v>196400</v>
      </c>
      <c r="G816">
        <v>2300300</v>
      </c>
      <c r="H816">
        <v>11789</v>
      </c>
      <c r="I816">
        <v>196400</v>
      </c>
    </row>
    <row r="817" spans="1:9">
      <c r="A817" s="178" t="s">
        <v>100</v>
      </c>
      <c r="B817" s="28">
        <v>2017</v>
      </c>
      <c r="C817" s="178" t="s">
        <v>96</v>
      </c>
      <c r="D817" s="27">
        <v>2553200</v>
      </c>
      <c r="E817" s="27" t="s">
        <v>12</v>
      </c>
      <c r="F817" s="27">
        <v>200321</v>
      </c>
      <c r="G817">
        <v>2553200</v>
      </c>
      <c r="H817">
        <v>12652</v>
      </c>
      <c r="I817">
        <v>200321</v>
      </c>
    </row>
    <row r="818" spans="1:9">
      <c r="A818" s="178" t="s">
        <v>100</v>
      </c>
      <c r="B818" s="28">
        <v>2018</v>
      </c>
      <c r="C818" s="178" t="s">
        <v>96</v>
      </c>
      <c r="D818" s="27">
        <v>3172840</v>
      </c>
      <c r="E818" s="27" t="s">
        <v>12</v>
      </c>
      <c r="F818" s="27">
        <v>267420</v>
      </c>
      <c r="G818">
        <v>3172840</v>
      </c>
      <c r="H818">
        <v>13515</v>
      </c>
      <c r="I818">
        <v>267420</v>
      </c>
    </row>
    <row r="819" spans="1:9">
      <c r="A819" s="178" t="s">
        <v>100</v>
      </c>
      <c r="B819" s="28">
        <v>2019</v>
      </c>
      <c r="C819" s="178" t="s">
        <v>96</v>
      </c>
      <c r="D819" s="27">
        <v>3176191</v>
      </c>
      <c r="E819" s="27" t="s">
        <v>12</v>
      </c>
      <c r="F819" s="27">
        <v>278693</v>
      </c>
      <c r="G819">
        <v>3176191</v>
      </c>
      <c r="H819">
        <v>14378</v>
      </c>
      <c r="I819">
        <v>278693</v>
      </c>
    </row>
    <row r="820" spans="1:9">
      <c r="A820" s="178" t="s">
        <v>100</v>
      </c>
      <c r="B820" s="28">
        <v>2020</v>
      </c>
      <c r="C820" s="178" t="s">
        <v>96</v>
      </c>
      <c r="D820" s="27">
        <v>2631600</v>
      </c>
      <c r="E820" s="27" t="s">
        <v>12</v>
      </c>
      <c r="F820" s="27">
        <v>302900</v>
      </c>
      <c r="G820">
        <v>2631600</v>
      </c>
      <c r="H820">
        <v>15241</v>
      </c>
      <c r="I820">
        <v>302900</v>
      </c>
    </row>
    <row r="821" spans="1:9">
      <c r="A821" s="178" t="s">
        <v>100</v>
      </c>
      <c r="B821" s="28">
        <v>2021</v>
      </c>
      <c r="C821" s="192" t="s">
        <v>96</v>
      </c>
      <c r="D821" s="27">
        <v>3417158</v>
      </c>
      <c r="E821" s="27" t="s">
        <v>12</v>
      </c>
      <c r="F821" s="27">
        <v>336793</v>
      </c>
      <c r="G821">
        <v>3417158</v>
      </c>
      <c r="H821">
        <v>5934</v>
      </c>
      <c r="I821">
        <v>336793</v>
      </c>
    </row>
    <row r="822" spans="1:9">
      <c r="A822" s="169" t="s">
        <v>101</v>
      </c>
      <c r="B822" s="21">
        <v>2012</v>
      </c>
      <c r="C822" s="169" t="s">
        <v>96</v>
      </c>
      <c r="D822" s="20">
        <v>476200</v>
      </c>
      <c r="E822" s="20">
        <v>6630</v>
      </c>
      <c r="F822" s="20">
        <v>90860</v>
      </c>
      <c r="G822">
        <v>476200</v>
      </c>
      <c r="H822">
        <v>6630</v>
      </c>
      <c r="I822">
        <v>90860</v>
      </c>
    </row>
    <row r="823" spans="1:9">
      <c r="A823" s="169" t="s">
        <v>101</v>
      </c>
      <c r="B823" s="21">
        <v>2013</v>
      </c>
      <c r="C823" s="169" t="s">
        <v>96</v>
      </c>
      <c r="D823" s="20">
        <v>539500</v>
      </c>
      <c r="E823" s="20">
        <v>7326</v>
      </c>
      <c r="F823" s="20">
        <v>96035</v>
      </c>
      <c r="G823">
        <v>539500</v>
      </c>
      <c r="H823">
        <v>7326</v>
      </c>
      <c r="I823">
        <v>96035</v>
      </c>
    </row>
    <row r="824" spans="1:9">
      <c r="A824" s="169" t="s">
        <v>101</v>
      </c>
      <c r="B824" s="21">
        <v>2014</v>
      </c>
      <c r="C824" s="169" t="s">
        <v>96</v>
      </c>
      <c r="D824" s="20">
        <v>540900</v>
      </c>
      <c r="E824" s="20">
        <v>8227</v>
      </c>
      <c r="F824" s="20">
        <v>104284</v>
      </c>
      <c r="G824">
        <v>540900</v>
      </c>
      <c r="H824">
        <v>8227</v>
      </c>
      <c r="I824">
        <v>104284</v>
      </c>
    </row>
    <row r="825" spans="1:9">
      <c r="A825" s="169" t="s">
        <v>101</v>
      </c>
      <c r="B825" s="21">
        <v>2015</v>
      </c>
      <c r="C825" s="169" t="s">
        <v>96</v>
      </c>
      <c r="D825" s="20">
        <v>588700</v>
      </c>
      <c r="E825" s="20">
        <v>8240</v>
      </c>
      <c r="F825" s="20">
        <v>100400</v>
      </c>
      <c r="G825">
        <v>588700</v>
      </c>
      <c r="H825">
        <v>8240</v>
      </c>
      <c r="I825">
        <v>100400</v>
      </c>
    </row>
    <row r="826" spans="1:9">
      <c r="A826" s="169" t="s">
        <v>101</v>
      </c>
      <c r="B826" s="21">
        <v>2016</v>
      </c>
      <c r="C826" s="169" t="s">
        <v>96</v>
      </c>
      <c r="D826" s="20">
        <v>671500</v>
      </c>
      <c r="E826" s="20">
        <v>8949</v>
      </c>
      <c r="F826" s="20">
        <v>109830</v>
      </c>
      <c r="G826">
        <v>671500</v>
      </c>
      <c r="H826">
        <v>8949</v>
      </c>
      <c r="I826">
        <v>109830</v>
      </c>
    </row>
    <row r="827" spans="1:9">
      <c r="A827" s="169" t="s">
        <v>101</v>
      </c>
      <c r="B827" s="21">
        <v>2017</v>
      </c>
      <c r="C827" s="169" t="s">
        <v>96</v>
      </c>
      <c r="D827" s="20">
        <v>758700</v>
      </c>
      <c r="E827" s="20" t="s">
        <v>12</v>
      </c>
      <c r="F827" s="20">
        <v>115768</v>
      </c>
      <c r="G827">
        <v>758700</v>
      </c>
      <c r="H827">
        <v>9658</v>
      </c>
      <c r="I827">
        <v>115768</v>
      </c>
    </row>
    <row r="828" spans="1:9">
      <c r="A828" s="169" t="s">
        <v>101</v>
      </c>
      <c r="B828" s="21">
        <v>2018</v>
      </c>
      <c r="C828" s="169" t="s">
        <v>96</v>
      </c>
      <c r="D828" s="20">
        <v>939738</v>
      </c>
      <c r="E828" s="20" t="s">
        <v>12</v>
      </c>
      <c r="F828" s="20">
        <v>197270</v>
      </c>
      <c r="G828">
        <v>939738</v>
      </c>
      <c r="H828">
        <v>10367</v>
      </c>
      <c r="I828">
        <v>197270</v>
      </c>
    </row>
    <row r="829" spans="1:9">
      <c r="A829" s="171" t="s">
        <v>101</v>
      </c>
      <c r="B829" s="21">
        <v>2019</v>
      </c>
      <c r="C829" s="169" t="s">
        <v>96</v>
      </c>
      <c r="D829" s="20">
        <v>905484</v>
      </c>
      <c r="E829" s="20" t="s">
        <v>12</v>
      </c>
      <c r="F829" s="20">
        <v>209808</v>
      </c>
      <c r="G829">
        <v>905484</v>
      </c>
      <c r="H829">
        <v>11076</v>
      </c>
      <c r="I829">
        <v>209808</v>
      </c>
    </row>
    <row r="830" spans="1:9">
      <c r="A830" s="169" t="s">
        <v>101</v>
      </c>
      <c r="B830" s="21">
        <v>2020</v>
      </c>
      <c r="C830" s="169" t="s">
        <v>96</v>
      </c>
      <c r="D830" s="20">
        <v>1001520</v>
      </c>
      <c r="E830" s="20" t="s">
        <v>12</v>
      </c>
      <c r="F830" s="20">
        <v>217430</v>
      </c>
      <c r="G830">
        <v>1001520</v>
      </c>
      <c r="H830">
        <v>11785</v>
      </c>
      <c r="I830">
        <v>217430</v>
      </c>
    </row>
    <row r="831" spans="1:9">
      <c r="A831" s="169" t="s">
        <v>101</v>
      </c>
      <c r="B831" s="21">
        <v>2021</v>
      </c>
      <c r="C831" s="170" t="s">
        <v>96</v>
      </c>
      <c r="D831" s="20">
        <v>1111707</v>
      </c>
      <c r="E831" s="20" t="s">
        <v>12</v>
      </c>
      <c r="F831" s="20">
        <v>224362</v>
      </c>
      <c r="G831">
        <v>1111707</v>
      </c>
      <c r="H831">
        <v>6728</v>
      </c>
      <c r="I831">
        <v>224362</v>
      </c>
    </row>
    <row r="832" spans="1:9">
      <c r="A832" s="180" t="s">
        <v>102</v>
      </c>
      <c r="B832" s="6">
        <v>2012</v>
      </c>
      <c r="C832" s="180" t="s">
        <v>96</v>
      </c>
      <c r="D832" s="5">
        <v>401200</v>
      </c>
      <c r="E832" s="5">
        <v>7509</v>
      </c>
      <c r="F832" s="5">
        <v>52844</v>
      </c>
      <c r="G832">
        <v>401200</v>
      </c>
      <c r="H832">
        <v>7509</v>
      </c>
      <c r="I832">
        <v>52844</v>
      </c>
    </row>
    <row r="833" spans="1:9">
      <c r="A833" s="180" t="s">
        <v>102</v>
      </c>
      <c r="B833" s="6">
        <v>2013</v>
      </c>
      <c r="C833" s="180" t="s">
        <v>96</v>
      </c>
      <c r="D833" s="5">
        <v>466400</v>
      </c>
      <c r="E833" s="5">
        <v>8290</v>
      </c>
      <c r="F833" s="5">
        <v>55114</v>
      </c>
      <c r="G833">
        <v>466400</v>
      </c>
      <c r="H833">
        <v>8290</v>
      </c>
      <c r="I833">
        <v>55114</v>
      </c>
    </row>
    <row r="834" spans="1:9">
      <c r="A834" s="180" t="s">
        <v>102</v>
      </c>
      <c r="B834" s="6">
        <v>2014</v>
      </c>
      <c r="C834" s="180" t="s">
        <v>96</v>
      </c>
      <c r="D834" s="5">
        <v>486600</v>
      </c>
      <c r="E834" s="5">
        <v>8903</v>
      </c>
      <c r="F834" s="5">
        <v>59630</v>
      </c>
      <c r="G834">
        <v>486600</v>
      </c>
      <c r="H834">
        <v>8903</v>
      </c>
      <c r="I834">
        <v>59630</v>
      </c>
    </row>
    <row r="835" spans="1:9">
      <c r="A835" s="180" t="s">
        <v>102</v>
      </c>
      <c r="B835" s="6">
        <v>2015</v>
      </c>
      <c r="C835" s="180" t="s">
        <v>96</v>
      </c>
      <c r="D835" s="5">
        <v>415300</v>
      </c>
      <c r="E835" s="5">
        <v>8894</v>
      </c>
      <c r="F835" s="5">
        <v>56687</v>
      </c>
      <c r="G835">
        <v>415300</v>
      </c>
      <c r="H835">
        <v>8894</v>
      </c>
      <c r="I835">
        <v>56687</v>
      </c>
    </row>
    <row r="836" spans="1:9">
      <c r="A836" s="180" t="s">
        <v>102</v>
      </c>
      <c r="B836" s="6">
        <v>2016</v>
      </c>
      <c r="C836" s="180" t="s">
        <v>96</v>
      </c>
      <c r="D836" s="5">
        <v>448400</v>
      </c>
      <c r="E836" s="5">
        <v>9658</v>
      </c>
      <c r="F836" s="5">
        <v>69971</v>
      </c>
      <c r="G836">
        <v>448400</v>
      </c>
      <c r="H836">
        <v>9658</v>
      </c>
      <c r="I836">
        <v>69971</v>
      </c>
    </row>
    <row r="837" spans="1:9">
      <c r="A837" s="180" t="s">
        <v>102</v>
      </c>
      <c r="B837" s="6">
        <v>2017</v>
      </c>
      <c r="C837" s="180" t="s">
        <v>96</v>
      </c>
      <c r="D837" s="5">
        <v>480000</v>
      </c>
      <c r="E837" s="5" t="s">
        <v>12</v>
      </c>
      <c r="F837" s="5">
        <v>72778</v>
      </c>
      <c r="G837">
        <v>480000</v>
      </c>
      <c r="H837">
        <v>10422</v>
      </c>
      <c r="I837">
        <v>72778</v>
      </c>
    </row>
    <row r="838" spans="1:9">
      <c r="A838" s="180" t="s">
        <v>102</v>
      </c>
      <c r="B838" s="6">
        <v>2018</v>
      </c>
      <c r="C838" s="180" t="s">
        <v>96</v>
      </c>
      <c r="D838" s="5">
        <v>575800</v>
      </c>
      <c r="E838" s="5" t="s">
        <v>12</v>
      </c>
      <c r="F838" s="5">
        <v>96000</v>
      </c>
      <c r="G838">
        <v>575800</v>
      </c>
      <c r="H838">
        <v>11186</v>
      </c>
      <c r="I838">
        <v>96000</v>
      </c>
    </row>
    <row r="839" spans="1:9">
      <c r="A839" s="180" t="s">
        <v>102</v>
      </c>
      <c r="B839" s="6">
        <v>2019</v>
      </c>
      <c r="C839" s="180" t="s">
        <v>96</v>
      </c>
      <c r="D839" s="5">
        <v>655712</v>
      </c>
      <c r="E839" s="5" t="s">
        <v>12</v>
      </c>
      <c r="F839" s="5">
        <v>110767</v>
      </c>
      <c r="G839">
        <v>655712</v>
      </c>
      <c r="H839">
        <v>11950</v>
      </c>
      <c r="I839">
        <v>110767</v>
      </c>
    </row>
    <row r="840" spans="1:9">
      <c r="A840" s="180" t="s">
        <v>102</v>
      </c>
      <c r="B840" s="6">
        <v>2020</v>
      </c>
      <c r="C840" s="180" t="s">
        <v>96</v>
      </c>
      <c r="D840" s="5">
        <v>628700</v>
      </c>
      <c r="E840" s="5" t="s">
        <v>12</v>
      </c>
      <c r="F840" s="5">
        <v>121000</v>
      </c>
      <c r="G840">
        <v>628700</v>
      </c>
      <c r="H840">
        <v>12714</v>
      </c>
      <c r="I840">
        <v>121000</v>
      </c>
    </row>
    <row r="841" spans="1:9">
      <c r="A841" s="180" t="s">
        <v>102</v>
      </c>
      <c r="B841" s="6">
        <v>2021</v>
      </c>
      <c r="C841" s="194" t="s">
        <v>96</v>
      </c>
      <c r="D841" s="5">
        <v>700700</v>
      </c>
      <c r="E841" s="5" t="s">
        <v>12</v>
      </c>
      <c r="F841" s="5">
        <v>131200</v>
      </c>
      <c r="G841">
        <v>700700</v>
      </c>
      <c r="H841">
        <v>5562</v>
      </c>
      <c r="I841">
        <v>131200</v>
      </c>
    </row>
    <row r="842" spans="1:9">
      <c r="A842" s="178" t="s">
        <v>103</v>
      </c>
      <c r="B842" s="28">
        <v>2012</v>
      </c>
      <c r="C842" s="178" t="s">
        <v>96</v>
      </c>
      <c r="D842" s="27">
        <v>318600</v>
      </c>
      <c r="E842" s="27">
        <v>6408</v>
      </c>
      <c r="F842" s="27">
        <v>89100</v>
      </c>
      <c r="G842">
        <v>318600</v>
      </c>
      <c r="H842">
        <v>6408</v>
      </c>
      <c r="I842">
        <v>89100</v>
      </c>
    </row>
    <row r="843" spans="1:9">
      <c r="A843" s="178" t="s">
        <v>103</v>
      </c>
      <c r="B843" s="28">
        <v>2013</v>
      </c>
      <c r="C843" s="178" t="s">
        <v>96</v>
      </c>
      <c r="D843" s="27">
        <v>365600</v>
      </c>
      <c r="E843" s="27">
        <v>7254</v>
      </c>
      <c r="F843" s="27">
        <v>89195</v>
      </c>
      <c r="G843">
        <v>365600</v>
      </c>
      <c r="H843">
        <v>7254</v>
      </c>
      <c r="I843">
        <v>89195</v>
      </c>
    </row>
    <row r="844" spans="1:9">
      <c r="A844" s="178" t="s">
        <v>103</v>
      </c>
      <c r="B844" s="28">
        <v>2014</v>
      </c>
      <c r="C844" s="178" t="s">
        <v>96</v>
      </c>
      <c r="D844" s="27">
        <v>414700</v>
      </c>
      <c r="E844" s="27">
        <v>8162</v>
      </c>
      <c r="F844" s="27">
        <v>94000</v>
      </c>
      <c r="G844">
        <v>414700</v>
      </c>
      <c r="H844">
        <v>8162</v>
      </c>
      <c r="I844">
        <v>94000</v>
      </c>
    </row>
    <row r="845" spans="1:9">
      <c r="A845" s="178" t="s">
        <v>103</v>
      </c>
      <c r="B845" s="28">
        <v>2015</v>
      </c>
      <c r="C845" s="178" t="s">
        <v>96</v>
      </c>
      <c r="D845" s="27">
        <v>344400</v>
      </c>
      <c r="E845" s="27">
        <v>8174</v>
      </c>
      <c r="F845" s="27">
        <v>90629</v>
      </c>
      <c r="G845">
        <v>344400</v>
      </c>
      <c r="H845">
        <v>8174</v>
      </c>
      <c r="I845">
        <v>90629</v>
      </c>
    </row>
    <row r="846" spans="1:9">
      <c r="A846" s="178" t="s">
        <v>103</v>
      </c>
      <c r="B846" s="28">
        <v>2016</v>
      </c>
      <c r="C846" s="178" t="s">
        <v>96</v>
      </c>
      <c r="D846" s="27">
        <v>398000</v>
      </c>
      <c r="E846" s="27">
        <v>8893</v>
      </c>
      <c r="F846" s="27">
        <v>106031</v>
      </c>
      <c r="G846">
        <v>398000</v>
      </c>
      <c r="H846">
        <v>8893</v>
      </c>
      <c r="I846">
        <v>106031</v>
      </c>
    </row>
    <row r="847" spans="1:9">
      <c r="A847" s="178" t="s">
        <v>103</v>
      </c>
      <c r="B847" s="28">
        <v>2017</v>
      </c>
      <c r="C847" s="178" t="s">
        <v>96</v>
      </c>
      <c r="D847" s="27">
        <v>505100</v>
      </c>
      <c r="E847" s="27" t="s">
        <v>12</v>
      </c>
      <c r="F847" s="27">
        <v>111300</v>
      </c>
      <c r="G847">
        <v>505100</v>
      </c>
      <c r="H847">
        <v>9612</v>
      </c>
      <c r="I847">
        <v>111300</v>
      </c>
    </row>
    <row r="848" spans="1:9">
      <c r="A848" s="178" t="s">
        <v>103</v>
      </c>
      <c r="B848" s="28">
        <v>2018</v>
      </c>
      <c r="C848" s="178" t="s">
        <v>96</v>
      </c>
      <c r="D848" s="27">
        <v>549186</v>
      </c>
      <c r="E848" s="27" t="s">
        <v>12</v>
      </c>
      <c r="F848" s="27">
        <v>167709</v>
      </c>
      <c r="G848">
        <v>549186</v>
      </c>
      <c r="H848">
        <v>10331</v>
      </c>
      <c r="I848">
        <v>167709</v>
      </c>
    </row>
    <row r="849" spans="1:9">
      <c r="A849" s="178" t="s">
        <v>103</v>
      </c>
      <c r="B849" s="28">
        <v>2019</v>
      </c>
      <c r="C849" s="178" t="s">
        <v>96</v>
      </c>
      <c r="D849" s="27">
        <v>575895</v>
      </c>
      <c r="E849" s="27" t="s">
        <v>12</v>
      </c>
      <c r="F849" s="27">
        <v>177571</v>
      </c>
      <c r="G849">
        <v>575895</v>
      </c>
      <c r="H849">
        <v>11050</v>
      </c>
      <c r="I849">
        <v>177571</v>
      </c>
    </row>
    <row r="850" spans="1:9">
      <c r="A850" s="178" t="s">
        <v>103</v>
      </c>
      <c r="B850" s="28">
        <v>2020</v>
      </c>
      <c r="C850" s="178" t="s">
        <v>96</v>
      </c>
      <c r="D850" s="27">
        <v>633332</v>
      </c>
      <c r="E850" s="27" t="s">
        <v>12</v>
      </c>
      <c r="F850" s="27">
        <v>182871</v>
      </c>
      <c r="G850">
        <v>633332</v>
      </c>
      <c r="H850">
        <v>11769</v>
      </c>
      <c r="I850">
        <v>182871</v>
      </c>
    </row>
    <row r="851" spans="1:9">
      <c r="A851" s="178" t="s">
        <v>103</v>
      </c>
      <c r="B851" s="28">
        <v>2021</v>
      </c>
      <c r="C851" s="192" t="s">
        <v>96</v>
      </c>
      <c r="D851" s="27">
        <v>717500</v>
      </c>
      <c r="E851" s="27" t="s">
        <v>12</v>
      </c>
      <c r="F851" s="27">
        <v>193100</v>
      </c>
      <c r="G851">
        <v>717500</v>
      </c>
      <c r="H851">
        <v>5764</v>
      </c>
      <c r="I851">
        <v>193100</v>
      </c>
    </row>
    <row r="852" spans="1:9">
      <c r="A852" s="169" t="s">
        <v>104</v>
      </c>
      <c r="B852" s="21">
        <v>2012</v>
      </c>
      <c r="C852" s="169" t="s">
        <v>96</v>
      </c>
      <c r="D852" s="20">
        <v>137700</v>
      </c>
      <c r="E852" s="20">
        <v>6558</v>
      </c>
      <c r="F852" s="20">
        <v>22083</v>
      </c>
      <c r="G852">
        <v>137700</v>
      </c>
      <c r="H852">
        <v>6558</v>
      </c>
      <c r="I852">
        <v>22083</v>
      </c>
    </row>
    <row r="853" spans="1:9">
      <c r="A853" s="169" t="s">
        <v>104</v>
      </c>
      <c r="B853" s="21">
        <v>2013</v>
      </c>
      <c r="C853" s="169" t="s">
        <v>96</v>
      </c>
      <c r="D853" s="20">
        <v>159900</v>
      </c>
      <c r="E853" s="20">
        <v>7352</v>
      </c>
      <c r="F853" s="20">
        <v>22792</v>
      </c>
      <c r="G853">
        <v>159900</v>
      </c>
      <c r="H853">
        <v>7352</v>
      </c>
      <c r="I853">
        <v>22792</v>
      </c>
    </row>
    <row r="854" spans="1:9">
      <c r="A854" s="169" t="s">
        <v>104</v>
      </c>
      <c r="B854" s="21">
        <v>2014</v>
      </c>
      <c r="C854" s="169" t="s">
        <v>96</v>
      </c>
      <c r="D854" s="20">
        <v>178000</v>
      </c>
      <c r="E854" s="20">
        <v>8242</v>
      </c>
      <c r="F854" s="20">
        <v>25000</v>
      </c>
      <c r="G854">
        <v>178000</v>
      </c>
      <c r="H854">
        <v>8242</v>
      </c>
      <c r="I854">
        <v>25000</v>
      </c>
    </row>
    <row r="855" spans="1:9">
      <c r="A855" s="169" t="s">
        <v>104</v>
      </c>
      <c r="B855" s="21">
        <v>2015</v>
      </c>
      <c r="C855" s="169" t="s">
        <v>96</v>
      </c>
      <c r="D855" s="20">
        <v>167600</v>
      </c>
      <c r="E855" s="20">
        <v>8155</v>
      </c>
      <c r="F855" s="20">
        <v>24014</v>
      </c>
      <c r="G855">
        <v>167600</v>
      </c>
      <c r="H855">
        <v>8155</v>
      </c>
      <c r="I855">
        <v>24014</v>
      </c>
    </row>
    <row r="856" spans="1:9">
      <c r="A856" s="169" t="s">
        <v>104</v>
      </c>
      <c r="B856" s="21">
        <v>2016</v>
      </c>
      <c r="C856" s="169" t="s">
        <v>96</v>
      </c>
      <c r="D856" s="20">
        <v>179700</v>
      </c>
      <c r="E856" s="20">
        <v>8881</v>
      </c>
      <c r="F856" s="20">
        <v>32070</v>
      </c>
      <c r="G856">
        <v>179700</v>
      </c>
      <c r="H856">
        <v>8881</v>
      </c>
      <c r="I856">
        <v>32070</v>
      </c>
    </row>
    <row r="857" spans="1:9">
      <c r="A857" s="169" t="s">
        <v>104</v>
      </c>
      <c r="B857" s="21">
        <v>2017</v>
      </c>
      <c r="C857" s="169" t="s">
        <v>96</v>
      </c>
      <c r="D857" s="20">
        <v>208800</v>
      </c>
      <c r="E857" s="20" t="s">
        <v>12</v>
      </c>
      <c r="F857" s="20">
        <v>33883</v>
      </c>
      <c r="G857">
        <v>208800</v>
      </c>
      <c r="H857">
        <v>9607</v>
      </c>
      <c r="I857">
        <v>33883</v>
      </c>
    </row>
    <row r="858" spans="1:9">
      <c r="A858" s="169" t="s">
        <v>104</v>
      </c>
      <c r="B858" s="21">
        <v>2018</v>
      </c>
      <c r="C858" s="169" t="s">
        <v>96</v>
      </c>
      <c r="D858" s="20">
        <v>234071</v>
      </c>
      <c r="E858" s="20" t="s">
        <v>12</v>
      </c>
      <c r="F858" s="20">
        <v>54541</v>
      </c>
      <c r="G858">
        <v>234071</v>
      </c>
      <c r="H858">
        <v>10333</v>
      </c>
      <c r="I858">
        <v>54541</v>
      </c>
    </row>
    <row r="859" spans="1:9">
      <c r="A859" s="169" t="s">
        <v>104</v>
      </c>
      <c r="B859" s="21">
        <v>2019</v>
      </c>
      <c r="C859" s="169" t="s">
        <v>96</v>
      </c>
      <c r="D859" s="20">
        <v>269128</v>
      </c>
      <c r="E859" s="20" t="s">
        <v>12</v>
      </c>
      <c r="F859" s="20">
        <v>61057</v>
      </c>
      <c r="G859">
        <v>269128</v>
      </c>
      <c r="H859">
        <v>11059</v>
      </c>
      <c r="I859">
        <v>61057</v>
      </c>
    </row>
    <row r="860" spans="1:9">
      <c r="A860" s="169" t="s">
        <v>104</v>
      </c>
      <c r="B860" s="21">
        <v>2020</v>
      </c>
      <c r="C860" s="169" t="s">
        <v>96</v>
      </c>
      <c r="D860" s="20">
        <v>286112</v>
      </c>
      <c r="E860" s="20" t="s">
        <v>12</v>
      </c>
      <c r="F860" s="20">
        <v>64106</v>
      </c>
      <c r="G860">
        <v>286112</v>
      </c>
      <c r="H860">
        <v>11785</v>
      </c>
      <c r="I860">
        <v>64106</v>
      </c>
    </row>
    <row r="861" spans="1:9">
      <c r="A861" s="169" t="s">
        <v>104</v>
      </c>
      <c r="B861" s="21">
        <v>2021</v>
      </c>
      <c r="C861" s="170" t="s">
        <v>96</v>
      </c>
      <c r="D861" s="20">
        <v>312865</v>
      </c>
      <c r="E861" s="20" t="s">
        <v>12</v>
      </c>
      <c r="F861" s="20">
        <v>66107</v>
      </c>
      <c r="G861">
        <v>312865</v>
      </c>
      <c r="H861">
        <v>5648</v>
      </c>
      <c r="I861">
        <v>66107</v>
      </c>
    </row>
    <row r="862" spans="1:9">
      <c r="A862" s="179" t="s">
        <v>105</v>
      </c>
      <c r="B862" s="53">
        <v>2012</v>
      </c>
      <c r="C862" s="179" t="s">
        <v>96</v>
      </c>
      <c r="D862" s="52">
        <v>306800</v>
      </c>
      <c r="E862" s="52">
        <v>6500</v>
      </c>
      <c r="F862" s="52">
        <v>114101</v>
      </c>
      <c r="G862">
        <v>306800</v>
      </c>
      <c r="H862">
        <v>6500</v>
      </c>
      <c r="I862">
        <v>114101</v>
      </c>
    </row>
    <row r="863" spans="1:9">
      <c r="A863" s="179" t="s">
        <v>105</v>
      </c>
      <c r="B863" s="53">
        <v>2013</v>
      </c>
      <c r="C863" s="179" t="s">
        <v>96</v>
      </c>
      <c r="D863" s="52">
        <v>354600</v>
      </c>
      <c r="E863" s="52">
        <v>7352</v>
      </c>
      <c r="F863" s="52">
        <v>123147</v>
      </c>
      <c r="G863">
        <v>354600</v>
      </c>
      <c r="H863">
        <v>7352</v>
      </c>
      <c r="I863">
        <v>123147</v>
      </c>
    </row>
    <row r="864" spans="1:9">
      <c r="A864" s="179" t="s">
        <v>105</v>
      </c>
      <c r="B864" s="53">
        <v>2014</v>
      </c>
      <c r="C864" s="179" t="s">
        <v>96</v>
      </c>
      <c r="D864" s="52">
        <v>394000</v>
      </c>
      <c r="E864" s="52">
        <v>8234</v>
      </c>
      <c r="F864" s="52">
        <v>119534</v>
      </c>
      <c r="G864">
        <v>394000</v>
      </c>
      <c r="H864">
        <v>8234</v>
      </c>
      <c r="I864">
        <v>119534</v>
      </c>
    </row>
    <row r="865" spans="1:9">
      <c r="A865" s="179" t="s">
        <v>105</v>
      </c>
      <c r="B865" s="53">
        <v>2015</v>
      </c>
      <c r="C865" s="179" t="s">
        <v>96</v>
      </c>
      <c r="D865" s="52">
        <v>410500</v>
      </c>
      <c r="E865" s="52">
        <v>8234</v>
      </c>
      <c r="F865" s="52">
        <v>116514</v>
      </c>
      <c r="G865">
        <v>410500</v>
      </c>
      <c r="H865">
        <v>8234</v>
      </c>
      <c r="I865">
        <v>116514</v>
      </c>
    </row>
    <row r="866" spans="1:9">
      <c r="A866" s="179" t="s">
        <v>105</v>
      </c>
      <c r="B866" s="53">
        <v>2016</v>
      </c>
      <c r="C866" s="179" t="s">
        <v>96</v>
      </c>
      <c r="D866" s="52">
        <v>439100</v>
      </c>
      <c r="E866" s="52">
        <v>8918</v>
      </c>
      <c r="F866" s="52">
        <v>126228</v>
      </c>
      <c r="G866">
        <v>439100</v>
      </c>
      <c r="H866">
        <v>8918</v>
      </c>
      <c r="I866">
        <v>126228</v>
      </c>
    </row>
    <row r="867" spans="1:9">
      <c r="A867" s="179" t="s">
        <v>105</v>
      </c>
      <c r="B867" s="53">
        <v>2017</v>
      </c>
      <c r="C867" s="179" t="s">
        <v>96</v>
      </c>
      <c r="D867" s="52">
        <v>510800</v>
      </c>
      <c r="E867" s="52" t="s">
        <v>12</v>
      </c>
      <c r="F867" s="52">
        <v>131400</v>
      </c>
      <c r="G867">
        <v>510800</v>
      </c>
      <c r="H867">
        <v>9602</v>
      </c>
      <c r="I867">
        <v>131400</v>
      </c>
    </row>
    <row r="868" spans="1:9">
      <c r="A868" s="179" t="s">
        <v>105</v>
      </c>
      <c r="B868" s="53">
        <v>2018</v>
      </c>
      <c r="C868" s="179" t="s">
        <v>96</v>
      </c>
      <c r="D868" s="52">
        <v>585700</v>
      </c>
      <c r="E868" s="52" t="s">
        <v>12</v>
      </c>
      <c r="F868" s="52">
        <v>180900</v>
      </c>
      <c r="G868">
        <v>585700</v>
      </c>
      <c r="H868">
        <v>10286</v>
      </c>
      <c r="I868">
        <v>180900</v>
      </c>
    </row>
    <row r="869" spans="1:9">
      <c r="A869" s="179" t="s">
        <v>105</v>
      </c>
      <c r="B869" s="53">
        <v>2019</v>
      </c>
      <c r="C869" s="179" t="s">
        <v>96</v>
      </c>
      <c r="D869" s="52">
        <v>614100</v>
      </c>
      <c r="E869" s="52" t="s">
        <v>12</v>
      </c>
      <c r="F869" s="52">
        <v>194600</v>
      </c>
      <c r="G869">
        <v>614100</v>
      </c>
      <c r="H869">
        <v>10970</v>
      </c>
      <c r="I869">
        <v>194600</v>
      </c>
    </row>
    <row r="870" spans="1:9">
      <c r="A870" s="179" t="s">
        <v>105</v>
      </c>
      <c r="B870" s="53">
        <v>2020</v>
      </c>
      <c r="C870" s="179" t="s">
        <v>96</v>
      </c>
      <c r="D870" s="52">
        <v>630830</v>
      </c>
      <c r="E870" s="52" t="s">
        <v>12</v>
      </c>
      <c r="F870" s="52">
        <v>212440</v>
      </c>
      <c r="G870">
        <v>630830</v>
      </c>
      <c r="H870">
        <v>11654</v>
      </c>
      <c r="I870">
        <v>212440</v>
      </c>
    </row>
    <row r="871" spans="1:9">
      <c r="A871" s="179" t="s">
        <v>105</v>
      </c>
      <c r="B871" s="53">
        <v>2021</v>
      </c>
      <c r="C871" s="195" t="s">
        <v>96</v>
      </c>
      <c r="D871" s="52">
        <v>696500</v>
      </c>
      <c r="E871" s="52" t="s">
        <v>12</v>
      </c>
      <c r="F871" s="52">
        <v>236300</v>
      </c>
      <c r="G871">
        <v>696500</v>
      </c>
      <c r="H871">
        <v>5770</v>
      </c>
      <c r="I871">
        <v>236300</v>
      </c>
    </row>
    <row r="872" spans="1:9">
      <c r="A872" s="178" t="s">
        <v>106</v>
      </c>
      <c r="B872" s="28">
        <v>2012</v>
      </c>
      <c r="C872" s="178" t="s">
        <v>96</v>
      </c>
      <c r="D872" s="27">
        <v>401600</v>
      </c>
      <c r="E872" s="27">
        <v>6582</v>
      </c>
      <c r="F872" s="27">
        <v>88166</v>
      </c>
      <c r="G872">
        <v>401600</v>
      </c>
      <c r="H872">
        <v>6582</v>
      </c>
      <c r="I872">
        <v>88166</v>
      </c>
    </row>
    <row r="873" spans="1:9">
      <c r="A873" s="178" t="s">
        <v>106</v>
      </c>
      <c r="B873" s="28">
        <v>2013</v>
      </c>
      <c r="C873" s="178" t="s">
        <v>96</v>
      </c>
      <c r="D873" s="27">
        <v>484000</v>
      </c>
      <c r="E873" s="27">
        <v>7394</v>
      </c>
      <c r="F873" s="27">
        <v>95129</v>
      </c>
      <c r="G873">
        <v>484000</v>
      </c>
      <c r="H873">
        <v>7394</v>
      </c>
      <c r="I873">
        <v>95129</v>
      </c>
    </row>
    <row r="874" spans="1:9">
      <c r="A874" s="178" t="s">
        <v>106</v>
      </c>
      <c r="B874" s="28">
        <v>2014</v>
      </c>
      <c r="C874" s="178" t="s">
        <v>96</v>
      </c>
      <c r="D874" s="27">
        <v>522600</v>
      </c>
      <c r="E874" s="27">
        <v>8296</v>
      </c>
      <c r="F874" s="27">
        <v>103415</v>
      </c>
      <c r="G874">
        <v>522600</v>
      </c>
      <c r="H874">
        <v>8296</v>
      </c>
      <c r="I874">
        <v>103415</v>
      </c>
    </row>
    <row r="875" spans="1:9">
      <c r="A875" s="178" t="s">
        <v>106</v>
      </c>
      <c r="B875" s="28">
        <v>2015</v>
      </c>
      <c r="C875" s="178" t="s">
        <v>96</v>
      </c>
      <c r="D875" s="27">
        <v>440300</v>
      </c>
      <c r="E875" s="27">
        <v>8322</v>
      </c>
      <c r="F875" s="27">
        <v>100646</v>
      </c>
      <c r="G875">
        <v>440300</v>
      </c>
      <c r="H875">
        <v>8322</v>
      </c>
      <c r="I875">
        <v>100646</v>
      </c>
    </row>
    <row r="876" spans="1:9">
      <c r="A876" s="178" t="s">
        <v>106</v>
      </c>
      <c r="B876" s="28">
        <v>2016</v>
      </c>
      <c r="C876" s="178" t="s">
        <v>96</v>
      </c>
      <c r="D876" s="27">
        <v>557100</v>
      </c>
      <c r="E876" s="27">
        <v>9046</v>
      </c>
      <c r="F876" s="27">
        <v>119300</v>
      </c>
      <c r="G876">
        <v>557100</v>
      </c>
      <c r="H876">
        <v>9046</v>
      </c>
      <c r="I876">
        <v>119300</v>
      </c>
    </row>
    <row r="877" spans="1:9">
      <c r="A877" s="178" t="s">
        <v>106</v>
      </c>
      <c r="B877" s="28">
        <v>2017</v>
      </c>
      <c r="C877" s="178" t="s">
        <v>96</v>
      </c>
      <c r="D877" s="27">
        <v>624600</v>
      </c>
      <c r="E877" s="27" t="s">
        <v>12</v>
      </c>
      <c r="F877" s="27">
        <v>128961</v>
      </c>
      <c r="G877">
        <v>624600</v>
      </c>
      <c r="H877">
        <v>9770</v>
      </c>
      <c r="I877">
        <v>128961</v>
      </c>
    </row>
    <row r="878" spans="1:9">
      <c r="A878" s="178" t="s">
        <v>106</v>
      </c>
      <c r="B878" s="28">
        <v>2018</v>
      </c>
      <c r="C878" s="178" t="s">
        <v>96</v>
      </c>
      <c r="D878" s="27">
        <v>636324</v>
      </c>
      <c r="E878" s="27" t="s">
        <v>12</v>
      </c>
      <c r="F878" s="27">
        <v>164718</v>
      </c>
      <c r="G878">
        <v>636324</v>
      </c>
      <c r="H878">
        <v>10494</v>
      </c>
      <c r="I878">
        <v>164718</v>
      </c>
    </row>
    <row r="879" spans="1:9">
      <c r="A879" s="178" t="s">
        <v>106</v>
      </c>
      <c r="B879" s="28">
        <v>2019</v>
      </c>
      <c r="C879" s="178" t="s">
        <v>96</v>
      </c>
      <c r="D879" s="27">
        <v>599600</v>
      </c>
      <c r="E879" s="27" t="s">
        <v>12</v>
      </c>
      <c r="F879" s="27">
        <v>169900</v>
      </c>
      <c r="G879">
        <v>599600</v>
      </c>
      <c r="H879">
        <v>11218</v>
      </c>
      <c r="I879">
        <v>169900</v>
      </c>
    </row>
    <row r="880" spans="1:9">
      <c r="A880" s="178" t="s">
        <v>106</v>
      </c>
      <c r="B880" s="28">
        <v>2020</v>
      </c>
      <c r="C880" s="178" t="s">
        <v>96</v>
      </c>
      <c r="D880" s="27">
        <v>679304</v>
      </c>
      <c r="E880" s="27" t="s">
        <v>12</v>
      </c>
      <c r="F880" s="27">
        <v>187304</v>
      </c>
      <c r="G880">
        <v>679304</v>
      </c>
      <c r="H880">
        <v>11942</v>
      </c>
      <c r="I880">
        <v>187304</v>
      </c>
    </row>
    <row r="881" spans="1:9">
      <c r="A881" s="178" t="s">
        <v>106</v>
      </c>
      <c r="B881" s="28">
        <v>2021</v>
      </c>
      <c r="C881" s="192" t="s">
        <v>96</v>
      </c>
      <c r="D881" s="27">
        <v>772800</v>
      </c>
      <c r="E881" s="27" t="s">
        <v>12</v>
      </c>
      <c r="F881" s="27">
        <v>196800</v>
      </c>
      <c r="G881">
        <v>772800</v>
      </c>
      <c r="H881">
        <v>11849</v>
      </c>
      <c r="I881">
        <v>196800</v>
      </c>
    </row>
    <row r="882" spans="1:9">
      <c r="A882" s="196" t="s">
        <v>107</v>
      </c>
      <c r="B882" s="106">
        <v>2012</v>
      </c>
      <c r="C882" s="196" t="s">
        <v>96</v>
      </c>
      <c r="D882" s="105">
        <v>10038900</v>
      </c>
      <c r="E882" s="105">
        <v>12537</v>
      </c>
      <c r="F882" s="105">
        <v>106316</v>
      </c>
      <c r="G882">
        <v>10038900</v>
      </c>
      <c r="H882">
        <v>12537</v>
      </c>
      <c r="I882">
        <v>106316</v>
      </c>
    </row>
    <row r="883" spans="1:9">
      <c r="A883" s="196" t="s">
        <v>107</v>
      </c>
      <c r="B883" s="106">
        <v>2013</v>
      </c>
      <c r="C883" s="196" t="s">
        <v>96</v>
      </c>
      <c r="D883" s="105">
        <v>9255400</v>
      </c>
      <c r="E883" s="105">
        <v>13225</v>
      </c>
      <c r="F883" s="105">
        <v>114564</v>
      </c>
      <c r="G883">
        <v>9255400</v>
      </c>
      <c r="H883">
        <v>13225</v>
      </c>
      <c r="I883">
        <v>114564</v>
      </c>
    </row>
    <row r="884" spans="1:9">
      <c r="A884" s="196" t="s">
        <v>107</v>
      </c>
      <c r="B884" s="106">
        <v>2014</v>
      </c>
      <c r="C884" s="196" t="s">
        <v>96</v>
      </c>
      <c r="D884" s="105">
        <v>9682400</v>
      </c>
      <c r="E884" s="105">
        <v>13622</v>
      </c>
      <c r="F884" s="105">
        <v>119740</v>
      </c>
      <c r="G884">
        <v>9682400</v>
      </c>
      <c r="H884">
        <v>13622</v>
      </c>
      <c r="I884">
        <v>119740</v>
      </c>
    </row>
    <row r="885" spans="1:9">
      <c r="A885" s="196" t="s">
        <v>107</v>
      </c>
      <c r="B885" s="106">
        <v>2015</v>
      </c>
      <c r="C885" s="196" t="s">
        <v>96</v>
      </c>
      <c r="D885" s="105">
        <v>8174100</v>
      </c>
      <c r="E885" s="105">
        <v>12046</v>
      </c>
      <c r="F885" s="105">
        <v>119900</v>
      </c>
      <c r="G885">
        <v>8174100</v>
      </c>
      <c r="H885">
        <v>12046</v>
      </c>
      <c r="I885">
        <v>119900</v>
      </c>
    </row>
    <row r="886" spans="1:9">
      <c r="A886" s="196" t="s">
        <v>107</v>
      </c>
      <c r="B886" s="106">
        <v>2016</v>
      </c>
      <c r="C886" s="196" t="s">
        <v>96</v>
      </c>
      <c r="D886" s="105">
        <v>9048000</v>
      </c>
      <c r="E886" s="105">
        <v>12875</v>
      </c>
      <c r="F886" s="105">
        <v>132385</v>
      </c>
      <c r="G886">
        <v>9048000</v>
      </c>
      <c r="H886">
        <v>12875</v>
      </c>
      <c r="I886">
        <v>132385</v>
      </c>
    </row>
    <row r="887" spans="1:9">
      <c r="A887" s="196" t="s">
        <v>107</v>
      </c>
      <c r="B887" s="106">
        <v>2017</v>
      </c>
      <c r="C887" s="196" t="s">
        <v>96</v>
      </c>
      <c r="D887" s="105">
        <v>11103300</v>
      </c>
      <c r="E887" s="105" t="s">
        <v>12</v>
      </c>
      <c r="F887" s="105">
        <v>191921</v>
      </c>
      <c r="G887">
        <v>11103300</v>
      </c>
      <c r="H887">
        <v>13704</v>
      </c>
      <c r="I887">
        <v>191921</v>
      </c>
    </row>
    <row r="888" spans="1:9">
      <c r="A888" s="196" t="s">
        <v>107</v>
      </c>
      <c r="B888" s="106">
        <v>2018</v>
      </c>
      <c r="C888" s="196" t="s">
        <v>96</v>
      </c>
      <c r="D888" s="105">
        <v>12980300</v>
      </c>
      <c r="E888" s="105" t="s">
        <v>12</v>
      </c>
      <c r="F888" s="105">
        <v>198700</v>
      </c>
      <c r="G888">
        <v>12980300</v>
      </c>
      <c r="H888">
        <v>14533</v>
      </c>
      <c r="I888">
        <v>198700</v>
      </c>
    </row>
    <row r="889" spans="1:9">
      <c r="A889" s="196" t="s">
        <v>107</v>
      </c>
      <c r="B889" s="106">
        <v>2019</v>
      </c>
      <c r="C889" s="196" t="s">
        <v>96</v>
      </c>
      <c r="D889" s="105">
        <v>13628777</v>
      </c>
      <c r="E889" s="105" t="s">
        <v>12</v>
      </c>
      <c r="F889" s="105">
        <v>226324</v>
      </c>
      <c r="G889">
        <v>13628777</v>
      </c>
      <c r="H889">
        <v>15362</v>
      </c>
      <c r="I889">
        <v>226324</v>
      </c>
    </row>
    <row r="890" spans="1:9">
      <c r="A890" s="196" t="s">
        <v>107</v>
      </c>
      <c r="B890" s="106">
        <v>2020</v>
      </c>
      <c r="C890" s="196" t="s">
        <v>96</v>
      </c>
      <c r="D890" s="105">
        <v>12940036</v>
      </c>
      <c r="E890" s="105" t="s">
        <v>12</v>
      </c>
      <c r="F890" s="105">
        <v>261161</v>
      </c>
      <c r="G890">
        <v>12940036</v>
      </c>
      <c r="H890">
        <v>16191</v>
      </c>
      <c r="I890">
        <v>261161</v>
      </c>
    </row>
    <row r="891" spans="1:9">
      <c r="A891" s="196" t="s">
        <v>107</v>
      </c>
      <c r="B891" s="106">
        <v>2021</v>
      </c>
      <c r="C891" s="197" t="s">
        <v>96</v>
      </c>
      <c r="D891" s="105">
        <v>18481700</v>
      </c>
      <c r="E891" s="105" t="s">
        <v>12</v>
      </c>
      <c r="F891" s="105">
        <v>267500</v>
      </c>
      <c r="G891">
        <v>18481700</v>
      </c>
      <c r="H891">
        <v>5109</v>
      </c>
      <c r="I891">
        <v>267500</v>
      </c>
    </row>
    <row r="892" spans="1:9">
      <c r="A892" s="198" t="s">
        <v>108</v>
      </c>
      <c r="B892" s="106">
        <v>2012</v>
      </c>
      <c r="C892" s="191" t="s">
        <v>109</v>
      </c>
      <c r="D892" s="105">
        <v>1630300</v>
      </c>
      <c r="E892" s="105">
        <v>5920</v>
      </c>
      <c r="F892" s="105" t="s">
        <v>12</v>
      </c>
      <c r="G892">
        <v>1630300</v>
      </c>
      <c r="H892">
        <v>5920</v>
      </c>
    </row>
    <row r="893" spans="1:9">
      <c r="A893" s="198" t="s">
        <v>108</v>
      </c>
      <c r="B893" s="106">
        <v>2013</v>
      </c>
      <c r="C893" s="191" t="s">
        <v>109</v>
      </c>
      <c r="D893" s="105">
        <v>1874700</v>
      </c>
      <c r="E893" s="105">
        <v>6731</v>
      </c>
      <c r="F893" s="105" t="s">
        <v>12</v>
      </c>
      <c r="G893">
        <v>1874700</v>
      </c>
      <c r="H893">
        <v>6731</v>
      </c>
    </row>
    <row r="894" spans="1:9">
      <c r="A894" s="198" t="s">
        <v>108</v>
      </c>
      <c r="B894" s="106">
        <v>2014</v>
      </c>
      <c r="C894" s="191" t="s">
        <v>109</v>
      </c>
      <c r="D894" s="105">
        <v>2103900</v>
      </c>
      <c r="E894" s="105">
        <v>7572</v>
      </c>
      <c r="F894" s="105" t="s">
        <v>12</v>
      </c>
      <c r="G894">
        <v>2103900</v>
      </c>
      <c r="H894">
        <v>7572</v>
      </c>
    </row>
    <row r="895" spans="1:9">
      <c r="A895" s="198" t="s">
        <v>108</v>
      </c>
      <c r="B895" s="106">
        <v>2015</v>
      </c>
      <c r="C895" s="191" t="s">
        <v>109</v>
      </c>
      <c r="D895" s="105">
        <v>2337200</v>
      </c>
      <c r="E895" s="105">
        <v>7849</v>
      </c>
      <c r="F895" s="105" t="s">
        <v>12</v>
      </c>
      <c r="G895">
        <v>2337200</v>
      </c>
      <c r="H895">
        <v>7849</v>
      </c>
    </row>
    <row r="896" spans="1:9">
      <c r="A896" s="198" t="s">
        <v>108</v>
      </c>
      <c r="B896" s="106">
        <v>2016</v>
      </c>
      <c r="C896" s="191" t="s">
        <v>109</v>
      </c>
      <c r="D896" s="105">
        <v>2521600</v>
      </c>
      <c r="E896" s="105">
        <v>8506</v>
      </c>
      <c r="F896" s="105" t="s">
        <v>12</v>
      </c>
      <c r="G896">
        <v>2521600</v>
      </c>
      <c r="H896">
        <v>8506</v>
      </c>
    </row>
    <row r="897" spans="1:9">
      <c r="A897" s="198" t="s">
        <v>108</v>
      </c>
      <c r="B897" s="106">
        <v>2017</v>
      </c>
      <c r="C897" s="191" t="s">
        <v>109</v>
      </c>
      <c r="D897" s="105">
        <v>2909200</v>
      </c>
      <c r="E897" s="105" t="s">
        <v>12</v>
      </c>
      <c r="F897" s="105" t="s">
        <v>12</v>
      </c>
      <c r="G897">
        <v>2909200</v>
      </c>
      <c r="H897">
        <v>9163</v>
      </c>
    </row>
    <row r="898" spans="1:9">
      <c r="A898" s="198" t="s">
        <v>108</v>
      </c>
      <c r="B898" s="106">
        <v>2018</v>
      </c>
      <c r="C898" s="191" t="s">
        <v>109</v>
      </c>
      <c r="D898" s="105">
        <v>3423600</v>
      </c>
      <c r="E898" s="105" t="s">
        <v>12</v>
      </c>
      <c r="F898" s="105" t="s">
        <v>12</v>
      </c>
      <c r="G898">
        <v>3423600</v>
      </c>
      <c r="H898">
        <v>9820</v>
      </c>
    </row>
    <row r="899" spans="1:9">
      <c r="A899" s="198" t="s">
        <v>108</v>
      </c>
      <c r="B899" s="106">
        <v>2019</v>
      </c>
      <c r="C899" s="191" t="s">
        <v>109</v>
      </c>
      <c r="D899" s="105">
        <v>3809500</v>
      </c>
      <c r="E899" s="105" t="s">
        <v>12</v>
      </c>
      <c r="F899" s="105" t="s">
        <v>12</v>
      </c>
      <c r="G899">
        <v>3809500</v>
      </c>
      <c r="H899">
        <v>10477</v>
      </c>
    </row>
    <row r="900" spans="1:9">
      <c r="A900" s="198" t="s">
        <v>108</v>
      </c>
      <c r="B900" s="106">
        <v>2020</v>
      </c>
      <c r="C900" s="191" t="s">
        <v>109</v>
      </c>
      <c r="D900" s="105">
        <v>3758200</v>
      </c>
      <c r="E900" s="105" t="s">
        <v>12</v>
      </c>
      <c r="F900" s="105" t="s">
        <v>12</v>
      </c>
      <c r="G900">
        <v>3758200</v>
      </c>
      <c r="H900">
        <v>11134</v>
      </c>
    </row>
    <row r="901" spans="1:9">
      <c r="A901" s="198" t="s">
        <v>108</v>
      </c>
      <c r="B901" s="106">
        <v>2021</v>
      </c>
      <c r="C901" s="191" t="s">
        <v>109</v>
      </c>
      <c r="D901" s="105" t="s">
        <v>12</v>
      </c>
      <c r="E901" s="105" t="s">
        <v>12</v>
      </c>
      <c r="F901" s="105" t="s">
        <v>12</v>
      </c>
      <c r="G901">
        <v>362300</v>
      </c>
      <c r="H901">
        <v>5018</v>
      </c>
      <c r="I901">
        <v>86017</v>
      </c>
    </row>
    <row r="902" spans="1:9">
      <c r="A902" s="191" t="s">
        <v>110</v>
      </c>
      <c r="B902" s="115">
        <v>2012</v>
      </c>
      <c r="C902" s="191" t="s">
        <v>109</v>
      </c>
      <c r="D902" s="107">
        <v>474200</v>
      </c>
      <c r="E902" s="107">
        <v>5938</v>
      </c>
      <c r="F902" s="107">
        <v>98234</v>
      </c>
      <c r="G902">
        <v>474200</v>
      </c>
      <c r="H902">
        <v>5938</v>
      </c>
      <c r="I902">
        <v>98234</v>
      </c>
    </row>
    <row r="903" spans="1:9">
      <c r="A903" s="191" t="s">
        <v>110</v>
      </c>
      <c r="B903" s="115">
        <v>2013</v>
      </c>
      <c r="C903" s="191" t="s">
        <v>109</v>
      </c>
      <c r="D903" s="107">
        <v>586100</v>
      </c>
      <c r="E903" s="107">
        <v>6858</v>
      </c>
      <c r="F903" s="107">
        <v>110451</v>
      </c>
      <c r="G903">
        <v>586100</v>
      </c>
      <c r="H903">
        <v>6858</v>
      </c>
      <c r="I903">
        <v>110451</v>
      </c>
    </row>
    <row r="904" spans="1:9">
      <c r="A904" s="191" t="s">
        <v>110</v>
      </c>
      <c r="B904" s="115">
        <v>2014</v>
      </c>
      <c r="C904" s="191" t="s">
        <v>109</v>
      </c>
      <c r="D904" s="107">
        <v>684400</v>
      </c>
      <c r="E904" s="107">
        <v>7797</v>
      </c>
      <c r="F904" s="107">
        <v>116776</v>
      </c>
      <c r="G904">
        <v>684400</v>
      </c>
      <c r="H904">
        <v>7797</v>
      </c>
      <c r="I904">
        <v>116776</v>
      </c>
    </row>
    <row r="905" spans="1:9">
      <c r="A905" s="191" t="s">
        <v>110</v>
      </c>
      <c r="B905" s="115">
        <v>2015</v>
      </c>
      <c r="C905" s="191" t="s">
        <v>109</v>
      </c>
      <c r="D905" s="107">
        <v>775000</v>
      </c>
      <c r="E905" s="107">
        <v>8063</v>
      </c>
      <c r="F905" s="107">
        <v>122571</v>
      </c>
      <c r="G905">
        <v>775000</v>
      </c>
      <c r="H905">
        <v>8063</v>
      </c>
      <c r="I905">
        <v>122571</v>
      </c>
    </row>
    <row r="906" spans="1:9">
      <c r="A906" s="191" t="s">
        <v>110</v>
      </c>
      <c r="B906" s="115">
        <v>2016</v>
      </c>
      <c r="C906" s="191" t="s">
        <v>109</v>
      </c>
      <c r="D906" s="107">
        <v>861600</v>
      </c>
      <c r="E906" s="107">
        <v>8745</v>
      </c>
      <c r="F906" s="107">
        <v>127794</v>
      </c>
      <c r="G906">
        <v>861600</v>
      </c>
      <c r="H906">
        <v>8745</v>
      </c>
      <c r="I906">
        <v>127794</v>
      </c>
    </row>
    <row r="907" spans="1:9">
      <c r="A907" s="191" t="s">
        <v>110</v>
      </c>
      <c r="B907" s="115">
        <v>2017</v>
      </c>
      <c r="C907" s="191" t="s">
        <v>109</v>
      </c>
      <c r="D907" s="107">
        <v>951900</v>
      </c>
      <c r="E907" s="107" t="s">
        <v>12</v>
      </c>
      <c r="F907" s="107">
        <v>134402</v>
      </c>
      <c r="G907">
        <v>951900</v>
      </c>
      <c r="H907">
        <v>9427</v>
      </c>
      <c r="I907">
        <v>134402</v>
      </c>
    </row>
    <row r="908" spans="1:9">
      <c r="A908" s="191" t="s">
        <v>110</v>
      </c>
      <c r="B908" s="115">
        <v>2018</v>
      </c>
      <c r="C908" s="191" t="s">
        <v>109</v>
      </c>
      <c r="D908" s="107">
        <v>1076703</v>
      </c>
      <c r="E908" s="107" t="s">
        <v>12</v>
      </c>
      <c r="F908" s="107">
        <v>145358</v>
      </c>
      <c r="G908">
        <v>1076703</v>
      </c>
      <c r="H908">
        <v>10109</v>
      </c>
      <c r="I908">
        <v>145358</v>
      </c>
    </row>
    <row r="909" spans="1:9">
      <c r="A909" s="191" t="s">
        <v>110</v>
      </c>
      <c r="B909" s="115">
        <v>2019</v>
      </c>
      <c r="C909" s="191" t="s">
        <v>109</v>
      </c>
      <c r="D909" s="107">
        <v>1125018</v>
      </c>
      <c r="E909" s="107" t="s">
        <v>12</v>
      </c>
      <c r="F909" s="107">
        <v>162161</v>
      </c>
      <c r="G909">
        <v>1125018</v>
      </c>
      <c r="H909">
        <v>10791</v>
      </c>
      <c r="I909">
        <v>162161</v>
      </c>
    </row>
    <row r="910" spans="1:9">
      <c r="A910" s="191" t="s">
        <v>110</v>
      </c>
      <c r="B910" s="115">
        <v>2020</v>
      </c>
      <c r="C910" s="191" t="s">
        <v>109</v>
      </c>
      <c r="D910" s="107">
        <v>1001545</v>
      </c>
      <c r="E910" s="107" t="s">
        <v>12</v>
      </c>
      <c r="F910" s="107">
        <v>185670</v>
      </c>
      <c r="G910">
        <v>1001545</v>
      </c>
      <c r="H910">
        <v>11473</v>
      </c>
      <c r="I910">
        <v>185670</v>
      </c>
    </row>
    <row r="911" spans="1:9">
      <c r="A911" s="191" t="s">
        <v>110</v>
      </c>
      <c r="B911" s="115">
        <v>2021</v>
      </c>
      <c r="C911" s="199" t="s">
        <v>109</v>
      </c>
      <c r="D911" s="107">
        <v>1109114</v>
      </c>
      <c r="E911" s="107" t="s">
        <v>12</v>
      </c>
      <c r="F911" s="107">
        <v>191142</v>
      </c>
      <c r="G911">
        <v>1109114</v>
      </c>
      <c r="H911">
        <v>5110</v>
      </c>
      <c r="I911">
        <v>191142</v>
      </c>
    </row>
    <row r="912" spans="1:9">
      <c r="A912" s="183" t="s">
        <v>111</v>
      </c>
      <c r="B912" s="46">
        <v>2012</v>
      </c>
      <c r="C912" s="183" t="s">
        <v>109</v>
      </c>
      <c r="D912" s="45">
        <v>418500</v>
      </c>
      <c r="E912" s="45">
        <v>5948</v>
      </c>
      <c r="F912" s="45">
        <v>56071</v>
      </c>
      <c r="G912">
        <v>418500</v>
      </c>
      <c r="H912">
        <v>5948</v>
      </c>
      <c r="I912">
        <v>56071</v>
      </c>
    </row>
    <row r="913" spans="1:9">
      <c r="A913" s="183" t="s">
        <v>111</v>
      </c>
      <c r="B913" s="46">
        <v>2013</v>
      </c>
      <c r="C913" s="183" t="s">
        <v>109</v>
      </c>
      <c r="D913" s="45">
        <v>477900</v>
      </c>
      <c r="E913" s="45">
        <v>6786</v>
      </c>
      <c r="F913" s="45">
        <v>60987</v>
      </c>
      <c r="G913">
        <v>477900</v>
      </c>
      <c r="H913">
        <v>6786</v>
      </c>
      <c r="I913">
        <v>60987</v>
      </c>
    </row>
    <row r="914" spans="1:9">
      <c r="A914" s="183" t="s">
        <v>111</v>
      </c>
      <c r="B914" s="46">
        <v>2014</v>
      </c>
      <c r="C914" s="183" t="s">
        <v>109</v>
      </c>
      <c r="D914" s="45">
        <v>547600</v>
      </c>
      <c r="E914" s="45">
        <v>7675</v>
      </c>
      <c r="F914" s="45">
        <v>63252</v>
      </c>
      <c r="G914">
        <v>547600</v>
      </c>
      <c r="H914">
        <v>7675</v>
      </c>
      <c r="I914">
        <v>63252</v>
      </c>
    </row>
    <row r="915" spans="1:9">
      <c r="A915" s="183" t="s">
        <v>111</v>
      </c>
      <c r="B915" s="46">
        <v>2015</v>
      </c>
      <c r="C915" s="183" t="s">
        <v>109</v>
      </c>
      <c r="D915" s="45">
        <v>629800</v>
      </c>
      <c r="E915" s="45">
        <v>8011</v>
      </c>
      <c r="F915" s="45">
        <v>65495</v>
      </c>
      <c r="G915">
        <v>629800</v>
      </c>
      <c r="H915">
        <v>8011</v>
      </c>
      <c r="I915">
        <v>65495</v>
      </c>
    </row>
    <row r="916" spans="1:9">
      <c r="A916" s="183" t="s">
        <v>111</v>
      </c>
      <c r="B916" s="46">
        <v>2016</v>
      </c>
      <c r="C916" s="183" t="s">
        <v>109</v>
      </c>
      <c r="D916" s="45">
        <v>714300</v>
      </c>
      <c r="E916" s="45">
        <v>8753</v>
      </c>
      <c r="F916" s="45">
        <v>69592</v>
      </c>
      <c r="G916">
        <v>714300</v>
      </c>
      <c r="H916">
        <v>8753</v>
      </c>
      <c r="I916">
        <v>69592</v>
      </c>
    </row>
    <row r="917" spans="1:9">
      <c r="A917" s="183" t="s">
        <v>111</v>
      </c>
      <c r="B917" s="46">
        <v>2017</v>
      </c>
      <c r="C917" s="183" t="s">
        <v>109</v>
      </c>
      <c r="D917" s="45">
        <v>809600</v>
      </c>
      <c r="E917" s="45" t="s">
        <v>12</v>
      </c>
      <c r="F917" s="45">
        <v>72620</v>
      </c>
      <c r="G917">
        <v>809600</v>
      </c>
      <c r="H917">
        <v>9495</v>
      </c>
      <c r="I917">
        <v>72620</v>
      </c>
    </row>
    <row r="918" spans="1:9">
      <c r="A918" s="183" t="s">
        <v>111</v>
      </c>
      <c r="B918" s="46">
        <v>2018</v>
      </c>
      <c r="C918" s="183" t="s">
        <v>109</v>
      </c>
      <c r="D918" s="45">
        <v>961924</v>
      </c>
      <c r="E918" s="45" t="s">
        <v>12</v>
      </c>
      <c r="F918" s="45">
        <v>82515</v>
      </c>
      <c r="G918">
        <v>961924</v>
      </c>
      <c r="H918">
        <v>10237</v>
      </c>
      <c r="I918">
        <v>82515</v>
      </c>
    </row>
    <row r="919" spans="1:9">
      <c r="A919" s="183" t="s">
        <v>111</v>
      </c>
      <c r="B919" s="46">
        <v>2019</v>
      </c>
      <c r="C919" s="183" t="s">
        <v>109</v>
      </c>
      <c r="D919" s="45">
        <v>941383</v>
      </c>
      <c r="E919" s="45" t="s">
        <v>12</v>
      </c>
      <c r="F919" s="45">
        <v>93090</v>
      </c>
      <c r="G919">
        <v>941383</v>
      </c>
      <c r="H919">
        <v>10979</v>
      </c>
      <c r="I919">
        <v>93090</v>
      </c>
    </row>
    <row r="920" spans="1:9">
      <c r="A920" s="183" t="s">
        <v>111</v>
      </c>
      <c r="B920" s="46">
        <v>2020</v>
      </c>
      <c r="C920" s="183" t="s">
        <v>109</v>
      </c>
      <c r="D920" s="45">
        <v>830204</v>
      </c>
      <c r="E920" s="45" t="s">
        <v>12</v>
      </c>
      <c r="F920" s="45">
        <v>107053</v>
      </c>
      <c r="G920">
        <v>830204</v>
      </c>
      <c r="H920">
        <v>11721</v>
      </c>
      <c r="I920">
        <v>107053</v>
      </c>
    </row>
    <row r="921" spans="1:9">
      <c r="A921" s="183" t="s">
        <v>111</v>
      </c>
      <c r="B921" s="46">
        <v>2021</v>
      </c>
      <c r="C921" s="200" t="s">
        <v>109</v>
      </c>
      <c r="D921" s="45">
        <v>938900</v>
      </c>
      <c r="E921" s="45" t="s">
        <v>12</v>
      </c>
      <c r="F921" s="45">
        <v>110800</v>
      </c>
      <c r="G921">
        <v>938900</v>
      </c>
      <c r="H921">
        <v>4813</v>
      </c>
      <c r="I921">
        <v>110800</v>
      </c>
    </row>
    <row r="922" spans="1:9">
      <c r="A922" s="190" t="s">
        <v>112</v>
      </c>
      <c r="B922" s="119">
        <v>2012</v>
      </c>
      <c r="C922" s="190" t="s">
        <v>109</v>
      </c>
      <c r="D922" s="118">
        <v>189300</v>
      </c>
      <c r="E922" s="118">
        <v>5629</v>
      </c>
      <c r="F922" s="118">
        <v>35313</v>
      </c>
      <c r="G922">
        <v>189300</v>
      </c>
      <c r="H922">
        <v>5629</v>
      </c>
      <c r="I922">
        <v>35313</v>
      </c>
    </row>
    <row r="923" spans="1:9">
      <c r="A923" s="190" t="s">
        <v>112</v>
      </c>
      <c r="B923" s="119">
        <v>2013</v>
      </c>
      <c r="C923" s="190" t="s">
        <v>109</v>
      </c>
      <c r="D923" s="118">
        <v>213500</v>
      </c>
      <c r="E923" s="118">
        <v>6445</v>
      </c>
      <c r="F923" s="118">
        <v>38508</v>
      </c>
      <c r="G923">
        <v>213500</v>
      </c>
      <c r="H923">
        <v>6445</v>
      </c>
      <c r="I923">
        <v>38508</v>
      </c>
    </row>
    <row r="924" spans="1:9">
      <c r="A924" s="190" t="s">
        <v>112</v>
      </c>
      <c r="B924" s="119">
        <v>2014</v>
      </c>
      <c r="C924" s="190" t="s">
        <v>109</v>
      </c>
      <c r="D924" s="118">
        <v>222200</v>
      </c>
      <c r="E924" s="118">
        <v>7315</v>
      </c>
      <c r="F924" s="118">
        <v>40626</v>
      </c>
      <c r="G924">
        <v>222200</v>
      </c>
      <c r="H924">
        <v>7315</v>
      </c>
      <c r="I924">
        <v>40626</v>
      </c>
    </row>
    <row r="925" spans="1:9">
      <c r="A925" s="190" t="s">
        <v>112</v>
      </c>
      <c r="B925" s="119">
        <v>2015</v>
      </c>
      <c r="C925" s="190" t="s">
        <v>109</v>
      </c>
      <c r="D925" s="118">
        <v>245200</v>
      </c>
      <c r="E925" s="118">
        <v>7625</v>
      </c>
      <c r="F925" s="118">
        <v>42044</v>
      </c>
      <c r="G925">
        <v>245200</v>
      </c>
      <c r="H925">
        <v>7625</v>
      </c>
      <c r="I925">
        <v>42044</v>
      </c>
    </row>
    <row r="926" spans="1:9">
      <c r="A926" s="190" t="s">
        <v>112</v>
      </c>
      <c r="B926" s="119">
        <v>2016</v>
      </c>
      <c r="C926" s="190" t="s">
        <v>109</v>
      </c>
      <c r="D926" s="118">
        <v>266200</v>
      </c>
      <c r="E926" s="118">
        <v>8270</v>
      </c>
      <c r="F926" s="118">
        <v>43422</v>
      </c>
      <c r="G926">
        <v>266200</v>
      </c>
      <c r="H926">
        <v>8270</v>
      </c>
      <c r="I926">
        <v>43422</v>
      </c>
    </row>
    <row r="927" spans="1:9">
      <c r="A927" s="190" t="s">
        <v>112</v>
      </c>
      <c r="B927" s="119">
        <v>2017</v>
      </c>
      <c r="C927" s="190" t="s">
        <v>109</v>
      </c>
      <c r="D927" s="118">
        <v>301600</v>
      </c>
      <c r="E927" s="118" t="s">
        <v>12</v>
      </c>
      <c r="F927" s="118">
        <v>46024</v>
      </c>
      <c r="G927">
        <v>301600</v>
      </c>
      <c r="H927">
        <v>8915</v>
      </c>
      <c r="I927">
        <v>46024</v>
      </c>
    </row>
    <row r="928" spans="1:9">
      <c r="A928" s="190" t="s">
        <v>112</v>
      </c>
      <c r="B928" s="119">
        <v>2018</v>
      </c>
      <c r="C928" s="190" t="s">
        <v>109</v>
      </c>
      <c r="D928" s="118">
        <v>346916</v>
      </c>
      <c r="E928" s="118" t="s">
        <v>12</v>
      </c>
      <c r="F928" s="118">
        <v>49573</v>
      </c>
      <c r="G928">
        <v>346916</v>
      </c>
      <c r="H928">
        <v>9560</v>
      </c>
      <c r="I928">
        <v>49573</v>
      </c>
    </row>
    <row r="929" spans="1:9">
      <c r="A929" s="190" t="s">
        <v>112</v>
      </c>
      <c r="B929" s="119">
        <v>2019</v>
      </c>
      <c r="C929" s="190" t="s">
        <v>109</v>
      </c>
      <c r="D929" s="118">
        <v>317203</v>
      </c>
      <c r="E929" s="118" t="s">
        <v>12</v>
      </c>
      <c r="F929" s="118">
        <v>54192</v>
      </c>
      <c r="G929">
        <v>317203</v>
      </c>
      <c r="H929">
        <v>10205</v>
      </c>
      <c r="I929">
        <v>54192</v>
      </c>
    </row>
    <row r="930" spans="1:9">
      <c r="A930" s="190" t="s">
        <v>112</v>
      </c>
      <c r="B930" s="119">
        <v>2020</v>
      </c>
      <c r="C930" s="190" t="s">
        <v>109</v>
      </c>
      <c r="D930" s="118">
        <v>231580</v>
      </c>
      <c r="E930" s="118" t="s">
        <v>12</v>
      </c>
      <c r="F930" s="118">
        <v>60823</v>
      </c>
      <c r="G930">
        <v>231580</v>
      </c>
      <c r="H930">
        <v>10850</v>
      </c>
      <c r="I930">
        <v>60823</v>
      </c>
    </row>
    <row r="931" spans="1:9">
      <c r="A931" s="190" t="s">
        <v>112</v>
      </c>
      <c r="B931" s="119">
        <v>2021</v>
      </c>
      <c r="C931" s="201" t="s">
        <v>109</v>
      </c>
      <c r="D931" s="118">
        <v>243400</v>
      </c>
      <c r="E931" s="118" t="s">
        <v>12</v>
      </c>
      <c r="F931" s="118">
        <v>62700</v>
      </c>
      <c r="G931">
        <v>243400</v>
      </c>
      <c r="H931">
        <v>5083</v>
      </c>
      <c r="I931">
        <v>62700</v>
      </c>
    </row>
    <row r="932" spans="1:9">
      <c r="A932" s="175" t="s">
        <v>113</v>
      </c>
      <c r="B932" s="17">
        <v>2012</v>
      </c>
      <c r="C932" s="175" t="s">
        <v>109</v>
      </c>
      <c r="D932" s="16">
        <v>467000</v>
      </c>
      <c r="E932" s="16">
        <v>5966</v>
      </c>
      <c r="F932" s="16">
        <v>100901</v>
      </c>
      <c r="G932">
        <v>467000</v>
      </c>
      <c r="H932">
        <v>5966</v>
      </c>
      <c r="I932">
        <v>100901</v>
      </c>
    </row>
    <row r="933" spans="1:9">
      <c r="A933" s="175" t="s">
        <v>113</v>
      </c>
      <c r="B933" s="17">
        <v>2013</v>
      </c>
      <c r="C933" s="175" t="s">
        <v>109</v>
      </c>
      <c r="D933" s="16">
        <v>543800</v>
      </c>
      <c r="E933" s="16">
        <v>6849</v>
      </c>
      <c r="F933" s="16">
        <v>103781</v>
      </c>
      <c r="G933">
        <v>543800</v>
      </c>
      <c r="H933">
        <v>6849</v>
      </c>
      <c r="I933">
        <v>103781</v>
      </c>
    </row>
    <row r="934" spans="1:9">
      <c r="A934" s="175" t="s">
        <v>113</v>
      </c>
      <c r="B934" s="17">
        <v>2014</v>
      </c>
      <c r="C934" s="175" t="s">
        <v>109</v>
      </c>
      <c r="D934" s="16">
        <v>647900</v>
      </c>
      <c r="E934" s="16">
        <v>7794</v>
      </c>
      <c r="F934" s="16">
        <v>109509</v>
      </c>
      <c r="G934">
        <v>647900</v>
      </c>
      <c r="H934">
        <v>7794</v>
      </c>
      <c r="I934">
        <v>109509</v>
      </c>
    </row>
    <row r="935" spans="1:9">
      <c r="A935" s="175" t="s">
        <v>113</v>
      </c>
      <c r="B935" s="17">
        <v>2015</v>
      </c>
      <c r="C935" s="175" t="s">
        <v>109</v>
      </c>
      <c r="D935" s="16">
        <v>745800</v>
      </c>
      <c r="E935" s="16">
        <v>8051</v>
      </c>
      <c r="F935" s="16">
        <v>110143</v>
      </c>
      <c r="G935">
        <v>745800</v>
      </c>
      <c r="H935">
        <v>8051</v>
      </c>
      <c r="I935">
        <v>110143</v>
      </c>
    </row>
    <row r="936" spans="1:9">
      <c r="A936" s="175" t="s">
        <v>113</v>
      </c>
      <c r="B936" s="17">
        <v>2016</v>
      </c>
      <c r="C936" s="175" t="s">
        <v>109</v>
      </c>
      <c r="D936" s="16">
        <v>804800</v>
      </c>
      <c r="E936" s="16">
        <v>8789</v>
      </c>
      <c r="F936" s="16">
        <v>113435</v>
      </c>
      <c r="G936">
        <v>804800</v>
      </c>
      <c r="H936">
        <v>8789</v>
      </c>
      <c r="I936">
        <v>113435</v>
      </c>
    </row>
    <row r="937" spans="1:9">
      <c r="A937" s="175" t="s">
        <v>113</v>
      </c>
      <c r="B937" s="17">
        <v>2017</v>
      </c>
      <c r="C937" s="175" t="s">
        <v>109</v>
      </c>
      <c r="D937" s="16">
        <v>907700</v>
      </c>
      <c r="E937" s="16" t="s">
        <v>12</v>
      </c>
      <c r="F937" s="16">
        <v>118393</v>
      </c>
      <c r="G937">
        <v>907700</v>
      </c>
      <c r="H937">
        <v>9527</v>
      </c>
      <c r="I937">
        <v>118393</v>
      </c>
    </row>
    <row r="938" spans="1:9">
      <c r="A938" s="175" t="s">
        <v>113</v>
      </c>
      <c r="B938" s="17">
        <v>2018</v>
      </c>
      <c r="C938" s="175" t="s">
        <v>109</v>
      </c>
      <c r="D938" s="16">
        <v>1036503</v>
      </c>
      <c r="E938" s="16" t="s">
        <v>12</v>
      </c>
      <c r="F938" s="16">
        <v>140222</v>
      </c>
      <c r="G938">
        <v>1036503</v>
      </c>
      <c r="H938">
        <v>10265</v>
      </c>
      <c r="I938">
        <v>140222</v>
      </c>
    </row>
    <row r="939" spans="1:9">
      <c r="A939" s="175" t="s">
        <v>113</v>
      </c>
      <c r="B939" s="17">
        <v>2019</v>
      </c>
      <c r="C939" s="175" t="s">
        <v>109</v>
      </c>
      <c r="D939" s="16">
        <v>1095914</v>
      </c>
      <c r="E939" s="16" t="s">
        <v>12</v>
      </c>
      <c r="F939" s="16">
        <v>155465</v>
      </c>
      <c r="G939">
        <v>1095914</v>
      </c>
      <c r="H939">
        <v>11003</v>
      </c>
      <c r="I939">
        <v>155465</v>
      </c>
    </row>
    <row r="940" spans="1:9">
      <c r="A940" s="175" t="s">
        <v>113</v>
      </c>
      <c r="B940" s="17">
        <v>2020</v>
      </c>
      <c r="C940" s="175" t="s">
        <v>109</v>
      </c>
      <c r="D940" s="16">
        <v>1005299</v>
      </c>
      <c r="E940" s="16" t="s">
        <v>12</v>
      </c>
      <c r="F940" s="16">
        <v>177368</v>
      </c>
      <c r="G940">
        <v>1005299</v>
      </c>
      <c r="H940">
        <v>11741</v>
      </c>
      <c r="I940">
        <v>177368</v>
      </c>
    </row>
    <row r="941" spans="1:9">
      <c r="A941" s="175" t="s">
        <v>113</v>
      </c>
      <c r="B941" s="17">
        <v>2021</v>
      </c>
      <c r="C941" s="202" t="s">
        <v>109</v>
      </c>
      <c r="D941" s="16">
        <v>1078442</v>
      </c>
      <c r="E941" s="16" t="s">
        <v>12</v>
      </c>
      <c r="F941" s="16">
        <v>188624</v>
      </c>
      <c r="G941">
        <v>1078442</v>
      </c>
      <c r="H941">
        <v>4973</v>
      </c>
      <c r="I941">
        <v>188624</v>
      </c>
    </row>
    <row r="942" spans="1:9">
      <c r="A942" s="19" t="s">
        <v>114</v>
      </c>
      <c r="B942" s="19">
        <v>2012</v>
      </c>
      <c r="C942" s="185" t="s">
        <v>109</v>
      </c>
      <c r="D942" s="18">
        <v>255600</v>
      </c>
      <c r="E942" s="18">
        <v>5755</v>
      </c>
      <c r="F942" s="18">
        <v>52235</v>
      </c>
      <c r="G942">
        <v>255600</v>
      </c>
      <c r="H942">
        <v>5755</v>
      </c>
      <c r="I942">
        <v>52235</v>
      </c>
    </row>
    <row r="943" spans="1:9">
      <c r="A943" s="19" t="s">
        <v>114</v>
      </c>
      <c r="B943" s="19">
        <v>2013</v>
      </c>
      <c r="C943" s="185" t="s">
        <v>109</v>
      </c>
      <c r="D943" s="18">
        <v>309600</v>
      </c>
      <c r="E943" s="18">
        <v>6537</v>
      </c>
      <c r="F943" s="18">
        <v>57767</v>
      </c>
      <c r="G943">
        <v>309600</v>
      </c>
      <c r="H943">
        <v>6537</v>
      </c>
      <c r="I943">
        <v>57767</v>
      </c>
    </row>
    <row r="944" spans="1:9">
      <c r="A944" s="19" t="s">
        <v>114</v>
      </c>
      <c r="B944" s="19">
        <v>2014</v>
      </c>
      <c r="C944" s="185" t="s">
        <v>109</v>
      </c>
      <c r="D944" s="18">
        <v>351100</v>
      </c>
      <c r="E944" s="18">
        <v>7348</v>
      </c>
      <c r="F944" s="18">
        <v>60251</v>
      </c>
      <c r="G944">
        <v>351100</v>
      </c>
      <c r="H944">
        <v>7348</v>
      </c>
      <c r="I944">
        <v>60251</v>
      </c>
    </row>
    <row r="945" spans="1:9">
      <c r="A945" s="19" t="s">
        <v>114</v>
      </c>
      <c r="B945" s="19">
        <v>2015</v>
      </c>
      <c r="C945" s="185" t="s">
        <v>109</v>
      </c>
      <c r="D945" s="18">
        <v>401300</v>
      </c>
      <c r="E945" s="18">
        <v>7707</v>
      </c>
      <c r="F945" s="18">
        <v>63912</v>
      </c>
      <c r="G945">
        <v>401300</v>
      </c>
      <c r="H945">
        <v>7707</v>
      </c>
      <c r="I945">
        <v>63912</v>
      </c>
    </row>
    <row r="946" spans="1:9">
      <c r="A946" s="19" t="s">
        <v>114</v>
      </c>
      <c r="B946" s="19">
        <v>2016</v>
      </c>
      <c r="C946" s="185" t="s">
        <v>109</v>
      </c>
      <c r="D946" s="18">
        <v>455300</v>
      </c>
      <c r="E946" s="18">
        <v>8374</v>
      </c>
      <c r="F946" s="18">
        <v>66841</v>
      </c>
      <c r="G946">
        <v>455300</v>
      </c>
      <c r="H946">
        <v>8374</v>
      </c>
      <c r="I946">
        <v>66841</v>
      </c>
    </row>
    <row r="947" spans="1:9">
      <c r="A947" s="19" t="s">
        <v>114</v>
      </c>
      <c r="B947" s="19">
        <v>2017</v>
      </c>
      <c r="C947" s="185" t="s">
        <v>109</v>
      </c>
      <c r="D947" s="18">
        <v>525500</v>
      </c>
      <c r="E947" s="18" t="s">
        <v>12</v>
      </c>
      <c r="F947" s="18">
        <v>69781</v>
      </c>
      <c r="G947">
        <v>525500</v>
      </c>
      <c r="H947">
        <v>9041</v>
      </c>
      <c r="I947">
        <v>69781</v>
      </c>
    </row>
    <row r="948" spans="1:9">
      <c r="A948" s="19" t="s">
        <v>114</v>
      </c>
      <c r="B948" s="19">
        <v>2018</v>
      </c>
      <c r="C948" s="185" t="s">
        <v>109</v>
      </c>
      <c r="D948" s="18">
        <v>593565</v>
      </c>
      <c r="E948" s="18" t="s">
        <v>12</v>
      </c>
      <c r="F948" s="18">
        <v>81998</v>
      </c>
      <c r="G948">
        <v>593565</v>
      </c>
      <c r="H948">
        <v>9708</v>
      </c>
      <c r="I948">
        <v>81998</v>
      </c>
    </row>
    <row r="949" spans="1:9">
      <c r="A949" s="19" t="s">
        <v>114</v>
      </c>
      <c r="B949" s="19">
        <v>2019</v>
      </c>
      <c r="C949" s="185" t="s">
        <v>109</v>
      </c>
      <c r="D949" s="18">
        <v>580189</v>
      </c>
      <c r="E949" s="18" t="s">
        <v>12</v>
      </c>
      <c r="F949" s="18">
        <v>91471</v>
      </c>
      <c r="G949">
        <v>580189</v>
      </c>
      <c r="H949">
        <v>10375</v>
      </c>
      <c r="I949">
        <v>91471</v>
      </c>
    </row>
    <row r="950" spans="1:9">
      <c r="A950" s="19" t="s">
        <v>114</v>
      </c>
      <c r="B950" s="19">
        <v>2020</v>
      </c>
      <c r="C950" s="185" t="s">
        <v>109</v>
      </c>
      <c r="D950" s="18">
        <v>486901</v>
      </c>
      <c r="E950" s="18" t="s">
        <v>12</v>
      </c>
      <c r="F950" s="18">
        <v>103894</v>
      </c>
      <c r="G950">
        <v>486901</v>
      </c>
      <c r="H950">
        <v>11042</v>
      </c>
      <c r="I950">
        <v>103894</v>
      </c>
    </row>
    <row r="951" spans="1:9">
      <c r="A951" s="19" t="s">
        <v>114</v>
      </c>
      <c r="B951" s="19">
        <v>2021</v>
      </c>
      <c r="C951" s="203" t="s">
        <v>109</v>
      </c>
      <c r="D951" s="18">
        <v>550004</v>
      </c>
      <c r="E951" s="18" t="s">
        <v>12</v>
      </c>
      <c r="F951" s="18">
        <v>109633</v>
      </c>
      <c r="G951">
        <v>550004</v>
      </c>
      <c r="H951">
        <v>5329</v>
      </c>
      <c r="I951">
        <v>109633</v>
      </c>
    </row>
    <row r="952" spans="1:9">
      <c r="A952" s="179" t="s">
        <v>115</v>
      </c>
      <c r="B952" s="53">
        <v>2012</v>
      </c>
      <c r="C952" s="179" t="s">
        <v>109</v>
      </c>
      <c r="D952" s="52">
        <v>402100</v>
      </c>
      <c r="E952" s="52">
        <v>6247</v>
      </c>
      <c r="F952" s="52">
        <v>84331</v>
      </c>
      <c r="G952">
        <v>402100</v>
      </c>
      <c r="H952">
        <v>6247</v>
      </c>
      <c r="I952">
        <v>84331</v>
      </c>
    </row>
    <row r="953" spans="1:9">
      <c r="A953" s="179" t="s">
        <v>115</v>
      </c>
      <c r="B953" s="53">
        <v>2013</v>
      </c>
      <c r="C953" s="179" t="s">
        <v>109</v>
      </c>
      <c r="D953" s="52">
        <v>505000</v>
      </c>
      <c r="E953" s="52">
        <v>7165</v>
      </c>
      <c r="F953" s="52">
        <v>93205</v>
      </c>
      <c r="G953">
        <v>505000</v>
      </c>
      <c r="H953">
        <v>7165</v>
      </c>
      <c r="I953">
        <v>93205</v>
      </c>
    </row>
    <row r="954" spans="1:9">
      <c r="A954" s="179" t="s">
        <v>115</v>
      </c>
      <c r="B954" s="53">
        <v>2014</v>
      </c>
      <c r="C954" s="179" t="s">
        <v>109</v>
      </c>
      <c r="D954" s="52">
        <v>605900</v>
      </c>
      <c r="E954" s="52">
        <v>8147</v>
      </c>
      <c r="F954" s="52">
        <v>97246</v>
      </c>
      <c r="G954">
        <v>605900</v>
      </c>
      <c r="H954">
        <v>8147</v>
      </c>
      <c r="I954">
        <v>97246</v>
      </c>
    </row>
    <row r="955" spans="1:9">
      <c r="A955" s="179" t="s">
        <v>115</v>
      </c>
      <c r="B955" s="53">
        <v>2015</v>
      </c>
      <c r="C955" s="179" t="s">
        <v>109</v>
      </c>
      <c r="D955" s="52">
        <v>679300</v>
      </c>
      <c r="E955" s="52">
        <v>8130</v>
      </c>
      <c r="F955" s="52">
        <v>100433</v>
      </c>
      <c r="G955">
        <v>679300</v>
      </c>
      <c r="H955">
        <v>8130</v>
      </c>
      <c r="I955">
        <v>100433</v>
      </c>
    </row>
    <row r="956" spans="1:9">
      <c r="A956" s="179" t="s">
        <v>115</v>
      </c>
      <c r="B956" s="53">
        <v>2016</v>
      </c>
      <c r="C956" s="179" t="s">
        <v>109</v>
      </c>
      <c r="D956" s="52">
        <v>772900</v>
      </c>
      <c r="E956" s="52">
        <v>8859</v>
      </c>
      <c r="F956" s="52">
        <v>105027</v>
      </c>
      <c r="G956">
        <v>772900</v>
      </c>
      <c r="H956">
        <v>8859</v>
      </c>
      <c r="I956">
        <v>105027</v>
      </c>
    </row>
    <row r="957" spans="1:9">
      <c r="A957" s="179" t="s">
        <v>115</v>
      </c>
      <c r="B957" s="53">
        <v>2017</v>
      </c>
      <c r="C957" s="179" t="s">
        <v>109</v>
      </c>
      <c r="D957" s="52">
        <v>875200</v>
      </c>
      <c r="E957" s="52" t="s">
        <v>12</v>
      </c>
      <c r="F957" s="52">
        <v>109182</v>
      </c>
      <c r="G957">
        <v>875200</v>
      </c>
      <c r="H957">
        <v>9588</v>
      </c>
      <c r="I957">
        <v>109182</v>
      </c>
    </row>
    <row r="958" spans="1:9">
      <c r="A958" s="179" t="s">
        <v>115</v>
      </c>
      <c r="B958" s="53">
        <v>2018</v>
      </c>
      <c r="C958" s="179" t="s">
        <v>109</v>
      </c>
      <c r="D958" s="52">
        <v>996248</v>
      </c>
      <c r="E958" s="52" t="s">
        <v>12</v>
      </c>
      <c r="F958" s="52">
        <v>106890</v>
      </c>
      <c r="G958">
        <v>996248</v>
      </c>
      <c r="H958">
        <v>10317</v>
      </c>
      <c r="I958">
        <v>106890</v>
      </c>
    </row>
    <row r="959" spans="1:9">
      <c r="A959" s="179" t="s">
        <v>115</v>
      </c>
      <c r="B959" s="53">
        <v>2019</v>
      </c>
      <c r="C959" s="179" t="s">
        <v>109</v>
      </c>
      <c r="D959" s="52">
        <v>1038998</v>
      </c>
      <c r="E959" s="52" t="s">
        <v>12</v>
      </c>
      <c r="F959" s="52">
        <v>119373</v>
      </c>
      <c r="G959">
        <v>1038998</v>
      </c>
      <c r="H959">
        <v>11046</v>
      </c>
      <c r="I959">
        <v>119373</v>
      </c>
    </row>
    <row r="960" spans="1:9">
      <c r="A960" s="179" t="s">
        <v>115</v>
      </c>
      <c r="B960" s="53">
        <v>2020</v>
      </c>
      <c r="C960" s="179" t="s">
        <v>109</v>
      </c>
      <c r="D960" s="52">
        <v>890956</v>
      </c>
      <c r="E960" s="52" t="s">
        <v>12</v>
      </c>
      <c r="F960" s="52">
        <v>137392</v>
      </c>
      <c r="G960">
        <v>890956</v>
      </c>
      <c r="H960">
        <v>11775</v>
      </c>
      <c r="I960">
        <v>137392</v>
      </c>
    </row>
    <row r="961" spans="1:9">
      <c r="A961" s="179" t="s">
        <v>115</v>
      </c>
      <c r="B961" s="53">
        <v>2021</v>
      </c>
      <c r="C961" s="195" t="s">
        <v>109</v>
      </c>
      <c r="D961" s="52">
        <v>1040659</v>
      </c>
      <c r="E961" s="52" t="s">
        <v>12</v>
      </c>
      <c r="F961" s="52">
        <v>145467</v>
      </c>
      <c r="G961">
        <v>1040659</v>
      </c>
      <c r="H961">
        <v>4890</v>
      </c>
      <c r="I961">
        <v>145467</v>
      </c>
    </row>
    <row r="962" spans="1:9">
      <c r="A962" s="191" t="s">
        <v>116</v>
      </c>
      <c r="B962" s="115">
        <v>2012</v>
      </c>
      <c r="C962" s="191" t="s">
        <v>109</v>
      </c>
      <c r="D962" s="107">
        <v>120000</v>
      </c>
      <c r="E962" s="107">
        <v>5673</v>
      </c>
      <c r="F962" s="107">
        <v>25484</v>
      </c>
      <c r="G962">
        <v>120000</v>
      </c>
      <c r="H962">
        <v>5673</v>
      </c>
      <c r="I962">
        <v>25484</v>
      </c>
    </row>
    <row r="963" spans="1:9">
      <c r="A963" s="191" t="s">
        <v>116</v>
      </c>
      <c r="B963" s="115">
        <v>2013</v>
      </c>
      <c r="C963" s="191" t="s">
        <v>109</v>
      </c>
      <c r="D963" s="107">
        <v>129500</v>
      </c>
      <c r="E963" s="107">
        <v>6456</v>
      </c>
      <c r="F963" s="107">
        <v>28349</v>
      </c>
      <c r="G963">
        <v>129500</v>
      </c>
      <c r="H963">
        <v>6456</v>
      </c>
      <c r="I963">
        <v>28349</v>
      </c>
    </row>
    <row r="964" spans="1:9">
      <c r="A964" s="191" t="s">
        <v>116</v>
      </c>
      <c r="B964" s="115">
        <v>2014</v>
      </c>
      <c r="C964" s="191" t="s">
        <v>109</v>
      </c>
      <c r="D964" s="107">
        <v>120600</v>
      </c>
      <c r="E964" s="107">
        <v>7360</v>
      </c>
      <c r="F964" s="107">
        <v>29761</v>
      </c>
      <c r="G964">
        <v>120600</v>
      </c>
      <c r="H964">
        <v>7360</v>
      </c>
      <c r="I964">
        <v>29761</v>
      </c>
    </row>
    <row r="965" spans="1:9">
      <c r="A965" s="191" t="s">
        <v>116</v>
      </c>
      <c r="B965" s="115">
        <v>2015</v>
      </c>
      <c r="C965" s="191" t="s">
        <v>109</v>
      </c>
      <c r="D965" s="107">
        <v>135600</v>
      </c>
      <c r="E965" s="107">
        <v>7728</v>
      </c>
      <c r="F965" s="107">
        <v>31041</v>
      </c>
      <c r="G965">
        <v>135600</v>
      </c>
      <c r="H965">
        <v>7728</v>
      </c>
      <c r="I965">
        <v>31041</v>
      </c>
    </row>
    <row r="966" spans="1:9">
      <c r="A966" s="191" t="s">
        <v>116</v>
      </c>
      <c r="B966" s="115">
        <v>2016</v>
      </c>
      <c r="C966" s="191" t="s">
        <v>109</v>
      </c>
      <c r="D966" s="107">
        <v>152600</v>
      </c>
      <c r="E966" s="107">
        <v>8413</v>
      </c>
      <c r="F966" s="107">
        <v>32174</v>
      </c>
      <c r="G966">
        <v>152600</v>
      </c>
      <c r="H966">
        <v>8413</v>
      </c>
      <c r="I966">
        <v>32174</v>
      </c>
    </row>
    <row r="967" spans="1:9">
      <c r="A967" s="191" t="s">
        <v>116</v>
      </c>
      <c r="B967" s="115">
        <v>2017</v>
      </c>
      <c r="C967" s="191" t="s">
        <v>109</v>
      </c>
      <c r="D967" s="107">
        <v>191900</v>
      </c>
      <c r="E967" s="107" t="s">
        <v>12</v>
      </c>
      <c r="F967" s="107">
        <v>34170</v>
      </c>
      <c r="G967">
        <v>191900</v>
      </c>
      <c r="H967">
        <v>9098</v>
      </c>
      <c r="I967">
        <v>34170</v>
      </c>
    </row>
    <row r="968" spans="1:9">
      <c r="A968" s="191" t="s">
        <v>116</v>
      </c>
      <c r="B968" s="115">
        <v>2018</v>
      </c>
      <c r="C968" s="191" t="s">
        <v>109</v>
      </c>
      <c r="D968" s="107">
        <v>230279</v>
      </c>
      <c r="E968" s="107" t="s">
        <v>12</v>
      </c>
      <c r="F968" s="107">
        <v>39798</v>
      </c>
      <c r="G968">
        <v>230279</v>
      </c>
      <c r="H968">
        <v>9783</v>
      </c>
      <c r="I968">
        <v>39798</v>
      </c>
    </row>
    <row r="969" spans="1:9">
      <c r="A969" s="191" t="s">
        <v>116</v>
      </c>
      <c r="B969" s="115">
        <v>2019</v>
      </c>
      <c r="C969" s="191" t="s">
        <v>109</v>
      </c>
      <c r="D969" s="107">
        <v>243411</v>
      </c>
      <c r="E969" s="107" t="s">
        <v>12</v>
      </c>
      <c r="F969" s="107">
        <v>44320</v>
      </c>
      <c r="G969">
        <v>243411</v>
      </c>
      <c r="H969">
        <v>10468</v>
      </c>
      <c r="I969">
        <v>44320</v>
      </c>
    </row>
    <row r="970" spans="1:9">
      <c r="A970" s="191" t="s">
        <v>116</v>
      </c>
      <c r="B970" s="115">
        <v>2020</v>
      </c>
      <c r="C970" s="191" t="s">
        <v>109</v>
      </c>
      <c r="D970" s="107">
        <v>237697</v>
      </c>
      <c r="E970" s="107" t="s">
        <v>12</v>
      </c>
      <c r="F970" s="107">
        <v>50156</v>
      </c>
      <c r="G970">
        <v>237697</v>
      </c>
      <c r="H970">
        <v>11153</v>
      </c>
      <c r="I970">
        <v>50156</v>
      </c>
    </row>
    <row r="971" spans="1:9">
      <c r="A971" s="191" t="s">
        <v>116</v>
      </c>
      <c r="B971" s="115">
        <v>2021</v>
      </c>
      <c r="C971" s="199" t="s">
        <v>109</v>
      </c>
      <c r="D971" s="107">
        <v>261890</v>
      </c>
      <c r="E971" s="107" t="s">
        <v>12</v>
      </c>
      <c r="F971" s="107">
        <v>50575</v>
      </c>
      <c r="G971">
        <v>261890</v>
      </c>
      <c r="H971">
        <v>5065</v>
      </c>
      <c r="I971">
        <v>50575</v>
      </c>
    </row>
    <row r="972" spans="1:9">
      <c r="A972" s="176" t="s">
        <v>117</v>
      </c>
      <c r="B972" s="9">
        <v>2012</v>
      </c>
      <c r="C972" s="176" t="s">
        <v>109</v>
      </c>
      <c r="D972" s="7">
        <v>843100</v>
      </c>
      <c r="E972" s="7">
        <v>5911</v>
      </c>
      <c r="F972" s="7">
        <v>104974</v>
      </c>
      <c r="G972">
        <v>843100</v>
      </c>
      <c r="H972">
        <v>5911</v>
      </c>
      <c r="I972">
        <v>104974</v>
      </c>
    </row>
    <row r="973" spans="1:9">
      <c r="A973" s="176" t="s">
        <v>117</v>
      </c>
      <c r="B973" s="9">
        <v>2013</v>
      </c>
      <c r="C973" s="176" t="s">
        <v>109</v>
      </c>
      <c r="D973" s="7">
        <v>1000100</v>
      </c>
      <c r="E973" s="7">
        <v>6757</v>
      </c>
      <c r="F973" s="7">
        <v>115745</v>
      </c>
      <c r="G973">
        <v>1000100</v>
      </c>
      <c r="H973">
        <v>6757</v>
      </c>
      <c r="I973">
        <v>115745</v>
      </c>
    </row>
    <row r="974" spans="1:9">
      <c r="A974" s="176" t="s">
        <v>117</v>
      </c>
      <c r="B974" s="9">
        <v>2014</v>
      </c>
      <c r="C974" s="176" t="s">
        <v>109</v>
      </c>
      <c r="D974" s="7">
        <v>1123700</v>
      </c>
      <c r="E974" s="7">
        <v>7655</v>
      </c>
      <c r="F974" s="7">
        <v>120872</v>
      </c>
      <c r="G974">
        <v>1123700</v>
      </c>
      <c r="H974">
        <v>7655</v>
      </c>
      <c r="I974">
        <v>120872</v>
      </c>
    </row>
    <row r="975" spans="1:9">
      <c r="A975" s="176" t="s">
        <v>117</v>
      </c>
      <c r="B975" s="9">
        <v>2015</v>
      </c>
      <c r="C975" s="176" t="s">
        <v>109</v>
      </c>
      <c r="D975" s="7">
        <v>1240900</v>
      </c>
      <c r="E975" s="7">
        <v>7900</v>
      </c>
      <c r="F975" s="7">
        <v>124355</v>
      </c>
      <c r="G975">
        <v>1240900</v>
      </c>
      <c r="H975">
        <v>7900</v>
      </c>
      <c r="I975">
        <v>124355</v>
      </c>
    </row>
    <row r="976" spans="1:9">
      <c r="A976" s="176" t="s">
        <v>117</v>
      </c>
      <c r="B976" s="9">
        <v>2016</v>
      </c>
      <c r="C976" s="176" t="s">
        <v>109</v>
      </c>
      <c r="D976" s="7">
        <v>1378300</v>
      </c>
      <c r="E976" s="7">
        <v>8608</v>
      </c>
      <c r="F976" s="7">
        <v>129949</v>
      </c>
      <c r="G976">
        <v>1378300</v>
      </c>
      <c r="H976">
        <v>8608</v>
      </c>
      <c r="I976">
        <v>129949</v>
      </c>
    </row>
    <row r="977" spans="1:9">
      <c r="A977" s="176" t="s">
        <v>117</v>
      </c>
      <c r="B977" s="9">
        <v>2017</v>
      </c>
      <c r="C977" s="176" t="s">
        <v>109</v>
      </c>
      <c r="D977" s="7">
        <v>1598700</v>
      </c>
      <c r="E977" s="7" t="s">
        <v>12</v>
      </c>
      <c r="F977" s="7">
        <v>135189</v>
      </c>
      <c r="G977">
        <v>1598700</v>
      </c>
      <c r="H977">
        <v>9316</v>
      </c>
      <c r="I977">
        <v>135189</v>
      </c>
    </row>
    <row r="978" spans="1:9">
      <c r="A978" s="176" t="s">
        <v>117</v>
      </c>
      <c r="B978" s="9">
        <v>2018</v>
      </c>
      <c r="C978" s="176" t="s">
        <v>109</v>
      </c>
      <c r="D978" s="7">
        <v>1879857</v>
      </c>
      <c r="E978" s="7" t="s">
        <v>12</v>
      </c>
      <c r="F978" s="7">
        <v>175666</v>
      </c>
      <c r="G978">
        <v>1879857</v>
      </c>
      <c r="H978">
        <v>10024</v>
      </c>
      <c r="I978">
        <v>175666</v>
      </c>
    </row>
    <row r="979" spans="1:9">
      <c r="A979" s="176" t="s">
        <v>117</v>
      </c>
      <c r="B979" s="9">
        <v>2019</v>
      </c>
      <c r="C979" s="176" t="s">
        <v>109</v>
      </c>
      <c r="D979" s="7">
        <v>1870492</v>
      </c>
      <c r="E979" s="7" t="s">
        <v>12</v>
      </c>
      <c r="F979" s="7">
        <v>198324</v>
      </c>
      <c r="G979">
        <v>1870492</v>
      </c>
      <c r="H979">
        <v>10732</v>
      </c>
      <c r="I979">
        <v>198324</v>
      </c>
    </row>
    <row r="980" spans="1:9">
      <c r="A980" s="176" t="s">
        <v>117</v>
      </c>
      <c r="B980" s="9">
        <v>2020</v>
      </c>
      <c r="C980" s="176" t="s">
        <v>109</v>
      </c>
      <c r="D980" s="7">
        <v>1734798</v>
      </c>
      <c r="E980" s="7" t="s">
        <v>12</v>
      </c>
      <c r="F980" s="7">
        <v>228310</v>
      </c>
      <c r="G980">
        <v>1734798</v>
      </c>
      <c r="H980">
        <v>11440</v>
      </c>
      <c r="I980">
        <v>228310</v>
      </c>
    </row>
    <row r="981" spans="1:9">
      <c r="A981" s="176" t="s">
        <v>117</v>
      </c>
      <c r="B981" s="9">
        <v>2021</v>
      </c>
      <c r="C981" s="177" t="s">
        <v>109</v>
      </c>
      <c r="D981" s="7">
        <v>2007363</v>
      </c>
      <c r="E981" s="7" t="s">
        <v>12</v>
      </c>
      <c r="F981" s="7">
        <v>234817</v>
      </c>
      <c r="G981">
        <v>2007363</v>
      </c>
      <c r="H981">
        <v>5004</v>
      </c>
      <c r="I981">
        <v>234817</v>
      </c>
    </row>
    <row r="982" spans="1:9">
      <c r="A982" s="179" t="s">
        <v>118</v>
      </c>
      <c r="B982" s="53">
        <v>2012</v>
      </c>
      <c r="C982" s="179" t="s">
        <v>109</v>
      </c>
      <c r="D982" s="52">
        <v>339100</v>
      </c>
      <c r="E982" s="52">
        <v>5798</v>
      </c>
      <c r="F982" s="52">
        <v>59980</v>
      </c>
      <c r="G982">
        <v>339100</v>
      </c>
      <c r="H982">
        <v>5798</v>
      </c>
      <c r="I982">
        <v>59980</v>
      </c>
    </row>
    <row r="983" spans="1:9">
      <c r="A983" s="179" t="s">
        <v>118</v>
      </c>
      <c r="B983" s="53">
        <v>2013</v>
      </c>
      <c r="C983" s="179" t="s">
        <v>109</v>
      </c>
      <c r="D983" s="52">
        <v>415600</v>
      </c>
      <c r="E983" s="52">
        <v>6592</v>
      </c>
      <c r="F983" s="52">
        <v>66601</v>
      </c>
      <c r="G983">
        <v>415600</v>
      </c>
      <c r="H983">
        <v>6592</v>
      </c>
      <c r="I983">
        <v>66601</v>
      </c>
    </row>
    <row r="984" spans="1:9">
      <c r="A984" s="179" t="s">
        <v>118</v>
      </c>
      <c r="B984" s="53">
        <v>2014</v>
      </c>
      <c r="C984" s="179" t="s">
        <v>109</v>
      </c>
      <c r="D984" s="52">
        <v>482700</v>
      </c>
      <c r="E984" s="52">
        <v>7416</v>
      </c>
      <c r="F984" s="52">
        <v>69993</v>
      </c>
      <c r="G984">
        <v>482700</v>
      </c>
      <c r="H984">
        <v>7416</v>
      </c>
      <c r="I984">
        <v>69993</v>
      </c>
    </row>
    <row r="985" spans="1:9">
      <c r="A985" s="179" t="s">
        <v>118</v>
      </c>
      <c r="B985" s="53">
        <v>2015</v>
      </c>
      <c r="C985" s="179" t="s">
        <v>109</v>
      </c>
      <c r="D985" s="52">
        <v>524300</v>
      </c>
      <c r="E985" s="52">
        <v>7768</v>
      </c>
      <c r="F985" s="52">
        <v>73508</v>
      </c>
      <c r="G985">
        <v>524300</v>
      </c>
      <c r="H985">
        <v>7768</v>
      </c>
      <c r="I985">
        <v>73508</v>
      </c>
    </row>
    <row r="986" spans="1:9">
      <c r="A986" s="179" t="s">
        <v>118</v>
      </c>
      <c r="B986" s="53">
        <v>2016</v>
      </c>
      <c r="C986" s="179" t="s">
        <v>109</v>
      </c>
      <c r="D986" s="52">
        <v>595400</v>
      </c>
      <c r="E986" s="52">
        <v>8417</v>
      </c>
      <c r="F986" s="52">
        <v>75946</v>
      </c>
      <c r="G986">
        <v>595400</v>
      </c>
      <c r="H986">
        <v>8417</v>
      </c>
      <c r="I986">
        <v>75946</v>
      </c>
    </row>
    <row r="987" spans="1:9">
      <c r="A987" s="179" t="s">
        <v>118</v>
      </c>
      <c r="B987" s="53">
        <v>2017</v>
      </c>
      <c r="C987" s="179" t="s">
        <v>109</v>
      </c>
      <c r="D987" s="52">
        <v>675100</v>
      </c>
      <c r="E987" s="52" t="s">
        <v>12</v>
      </c>
      <c r="F987" s="52">
        <v>79097</v>
      </c>
      <c r="G987">
        <v>675100</v>
      </c>
      <c r="H987">
        <v>9066</v>
      </c>
      <c r="I987">
        <v>79097</v>
      </c>
    </row>
    <row r="988" spans="1:9">
      <c r="A988" s="179" t="s">
        <v>118</v>
      </c>
      <c r="B988" s="53">
        <v>2018</v>
      </c>
      <c r="C988" s="179" t="s">
        <v>109</v>
      </c>
      <c r="D988" s="52">
        <v>791735</v>
      </c>
      <c r="E988" s="52" t="s">
        <v>12</v>
      </c>
      <c r="F988" s="52">
        <v>97167</v>
      </c>
      <c r="G988">
        <v>791735</v>
      </c>
      <c r="H988">
        <v>9715</v>
      </c>
      <c r="I988">
        <v>97167</v>
      </c>
    </row>
    <row r="989" spans="1:9">
      <c r="A989" s="179" t="s">
        <v>118</v>
      </c>
      <c r="B989" s="53">
        <v>2019</v>
      </c>
      <c r="C989" s="179" t="s">
        <v>109</v>
      </c>
      <c r="D989" s="52">
        <v>798439</v>
      </c>
      <c r="E989" s="52" t="s">
        <v>12</v>
      </c>
      <c r="F989" s="52">
        <v>107582</v>
      </c>
      <c r="G989">
        <v>798439</v>
      </c>
      <c r="H989">
        <v>10364</v>
      </c>
      <c r="I989">
        <v>107582</v>
      </c>
    </row>
    <row r="990" spans="1:9">
      <c r="A990" s="179" t="s">
        <v>118</v>
      </c>
      <c r="B990" s="53">
        <v>2020</v>
      </c>
      <c r="C990" s="179" t="s">
        <v>109</v>
      </c>
      <c r="D990" s="52">
        <v>710627</v>
      </c>
      <c r="E990" s="52" t="s">
        <v>12</v>
      </c>
      <c r="F990" s="52">
        <v>122457</v>
      </c>
      <c r="G990">
        <v>710627</v>
      </c>
      <c r="H990">
        <v>11013</v>
      </c>
      <c r="I990">
        <v>122457</v>
      </c>
    </row>
    <row r="991" spans="1:9">
      <c r="A991" s="179" t="s">
        <v>118</v>
      </c>
      <c r="B991" s="53">
        <v>2021</v>
      </c>
      <c r="C991" s="195" t="s">
        <v>109</v>
      </c>
      <c r="D991" s="52">
        <v>792362</v>
      </c>
      <c r="E991" s="52" t="s">
        <v>12</v>
      </c>
      <c r="F991" s="52">
        <v>129071</v>
      </c>
      <c r="G991">
        <v>792362</v>
      </c>
      <c r="H991">
        <v>4624</v>
      </c>
      <c r="I991">
        <v>129071</v>
      </c>
    </row>
    <row r="992" spans="1:9">
      <c r="A992" s="180" t="s">
        <v>119</v>
      </c>
      <c r="B992" s="6">
        <v>2012</v>
      </c>
      <c r="C992" s="180" t="s">
        <v>120</v>
      </c>
      <c r="D992" s="5">
        <v>986100</v>
      </c>
      <c r="E992" s="5">
        <v>5414</v>
      </c>
      <c r="F992" s="5">
        <v>120164</v>
      </c>
      <c r="G992">
        <v>986100</v>
      </c>
      <c r="H992">
        <v>5414</v>
      </c>
      <c r="I992">
        <v>120164</v>
      </c>
    </row>
    <row r="993" spans="1:9">
      <c r="A993" s="180" t="s">
        <v>119</v>
      </c>
      <c r="B993" s="6">
        <v>2013</v>
      </c>
      <c r="C993" s="180" t="s">
        <v>120</v>
      </c>
      <c r="D993" s="5">
        <v>1083500</v>
      </c>
      <c r="E993" s="5">
        <v>6204</v>
      </c>
      <c r="F993" s="5">
        <v>128682</v>
      </c>
      <c r="G993">
        <v>1083500</v>
      </c>
      <c r="H993">
        <v>6204</v>
      </c>
      <c r="I993">
        <v>128682</v>
      </c>
    </row>
    <row r="994" spans="1:9">
      <c r="A994" s="180" t="s">
        <v>119</v>
      </c>
      <c r="B994" s="6">
        <v>2014</v>
      </c>
      <c r="C994" s="180" t="s">
        <v>120</v>
      </c>
      <c r="D994" s="5">
        <v>1176500</v>
      </c>
      <c r="E994" s="5">
        <v>7066</v>
      </c>
      <c r="F994" s="5">
        <v>136167</v>
      </c>
      <c r="G994">
        <v>1176500</v>
      </c>
      <c r="H994">
        <v>7066</v>
      </c>
      <c r="I994">
        <v>136167</v>
      </c>
    </row>
    <row r="995" spans="1:9">
      <c r="A995" s="180" t="s">
        <v>119</v>
      </c>
      <c r="B995" s="6">
        <v>2015</v>
      </c>
      <c r="C995" s="180" t="s">
        <v>120</v>
      </c>
      <c r="D995" s="5">
        <v>1229000</v>
      </c>
      <c r="E995" s="5">
        <v>7614</v>
      </c>
      <c r="F995" s="5">
        <v>132005</v>
      </c>
      <c r="G995">
        <v>1229000</v>
      </c>
      <c r="H995">
        <v>7614</v>
      </c>
      <c r="I995">
        <v>132005</v>
      </c>
    </row>
    <row r="996" spans="1:9">
      <c r="A996" s="180" t="s">
        <v>119</v>
      </c>
      <c r="B996" s="6">
        <v>2016</v>
      </c>
      <c r="C996" s="180" t="s">
        <v>120</v>
      </c>
      <c r="D996" s="5">
        <v>1360900</v>
      </c>
      <c r="E996" s="5">
        <v>8230</v>
      </c>
      <c r="F996" s="5">
        <v>139534</v>
      </c>
      <c r="G996">
        <v>1360900</v>
      </c>
      <c r="H996">
        <v>8230</v>
      </c>
      <c r="I996">
        <v>139534</v>
      </c>
    </row>
    <row r="997" spans="1:9">
      <c r="A997" s="180" t="s">
        <v>119</v>
      </c>
      <c r="B997" s="6">
        <v>2017</v>
      </c>
      <c r="C997" s="180" t="s">
        <v>120</v>
      </c>
      <c r="D997" s="5">
        <v>1535100</v>
      </c>
      <c r="E997" s="5" t="s">
        <v>12</v>
      </c>
      <c r="F997" s="5">
        <v>142484</v>
      </c>
      <c r="G997">
        <v>1535100</v>
      </c>
      <c r="H997">
        <v>8846</v>
      </c>
      <c r="I997">
        <v>142484</v>
      </c>
    </row>
    <row r="998" spans="1:9">
      <c r="A998" s="180" t="s">
        <v>119</v>
      </c>
      <c r="B998" s="6">
        <v>2018</v>
      </c>
      <c r="C998" s="180" t="s">
        <v>120</v>
      </c>
      <c r="D998" s="5">
        <v>1535104</v>
      </c>
      <c r="E998" s="5" t="s">
        <v>12</v>
      </c>
      <c r="F998" s="5">
        <v>142484</v>
      </c>
      <c r="G998">
        <v>1535104</v>
      </c>
      <c r="H998">
        <v>9462</v>
      </c>
      <c r="I998">
        <v>142484</v>
      </c>
    </row>
    <row r="999" spans="1:9">
      <c r="A999" s="180" t="s">
        <v>119</v>
      </c>
      <c r="B999" s="6">
        <v>2019</v>
      </c>
      <c r="C999" s="180" t="s">
        <v>120</v>
      </c>
      <c r="D999" s="5">
        <v>1567480</v>
      </c>
      <c r="E999" s="5" t="s">
        <v>12</v>
      </c>
      <c r="F999" s="5">
        <v>159040</v>
      </c>
      <c r="G999">
        <v>1567480</v>
      </c>
      <c r="H999">
        <v>10078</v>
      </c>
      <c r="I999">
        <v>159040</v>
      </c>
    </row>
    <row r="1000" spans="1:9">
      <c r="A1000" s="180" t="s">
        <v>119</v>
      </c>
      <c r="B1000" s="6">
        <v>2020</v>
      </c>
      <c r="C1000" s="180" t="s">
        <v>120</v>
      </c>
      <c r="D1000" s="5">
        <v>1415900</v>
      </c>
      <c r="E1000" s="5" t="s">
        <v>12</v>
      </c>
      <c r="F1000" s="5">
        <v>185040</v>
      </c>
      <c r="G1000">
        <v>1415900</v>
      </c>
      <c r="H1000">
        <v>10694</v>
      </c>
      <c r="I1000">
        <v>185040</v>
      </c>
    </row>
    <row r="1001" spans="1:9">
      <c r="A1001" s="180" t="s">
        <v>119</v>
      </c>
      <c r="B1001" s="6">
        <v>2021</v>
      </c>
      <c r="C1001" s="194" t="s">
        <v>120</v>
      </c>
      <c r="D1001" s="5">
        <v>1515730</v>
      </c>
      <c r="E1001" s="5" t="s">
        <v>12</v>
      </c>
      <c r="F1001" s="5">
        <v>188430</v>
      </c>
      <c r="G1001">
        <v>1515730</v>
      </c>
      <c r="H1001">
        <v>4770</v>
      </c>
      <c r="I1001">
        <v>188430</v>
      </c>
    </row>
    <row r="1002" spans="1:9">
      <c r="A1002" s="175" t="s">
        <v>121</v>
      </c>
      <c r="B1002" s="17">
        <v>2012</v>
      </c>
      <c r="C1002" s="175" t="s">
        <v>120</v>
      </c>
      <c r="D1002" s="16">
        <v>706900</v>
      </c>
      <c r="E1002" s="16">
        <v>5592</v>
      </c>
      <c r="F1002" s="16">
        <v>172150</v>
      </c>
      <c r="G1002">
        <v>706900</v>
      </c>
      <c r="H1002">
        <v>5592</v>
      </c>
      <c r="I1002">
        <v>172150</v>
      </c>
    </row>
    <row r="1003" spans="1:9">
      <c r="A1003" s="175" t="s">
        <v>121</v>
      </c>
      <c r="B1003" s="17">
        <v>2013</v>
      </c>
      <c r="C1003" s="175" t="s">
        <v>120</v>
      </c>
      <c r="D1003" s="16">
        <v>828400</v>
      </c>
      <c r="E1003" s="16">
        <v>6414</v>
      </c>
      <c r="F1003" s="16">
        <v>186237</v>
      </c>
      <c r="G1003">
        <v>828400</v>
      </c>
      <c r="H1003">
        <v>6414</v>
      </c>
      <c r="I1003">
        <v>186237</v>
      </c>
    </row>
    <row r="1004" spans="1:9">
      <c r="A1004" s="175" t="s">
        <v>121</v>
      </c>
      <c r="B1004" s="17">
        <v>2014</v>
      </c>
      <c r="C1004" s="175" t="s">
        <v>120</v>
      </c>
      <c r="D1004" s="16">
        <v>920600</v>
      </c>
      <c r="E1004" s="16">
        <v>7301</v>
      </c>
      <c r="F1004" s="16">
        <v>198025</v>
      </c>
      <c r="G1004">
        <v>920600</v>
      </c>
      <c r="H1004">
        <v>7301</v>
      </c>
      <c r="I1004">
        <v>198025</v>
      </c>
    </row>
    <row r="1005" spans="1:9">
      <c r="A1005" s="175" t="s">
        <v>121</v>
      </c>
      <c r="B1005" s="17">
        <v>2015</v>
      </c>
      <c r="C1005" s="175" t="s">
        <v>120</v>
      </c>
      <c r="D1005" s="16">
        <v>991700</v>
      </c>
      <c r="E1005" s="16">
        <v>7705</v>
      </c>
      <c r="F1005" s="16">
        <v>206134</v>
      </c>
      <c r="G1005">
        <v>991700</v>
      </c>
      <c r="H1005">
        <v>7705</v>
      </c>
      <c r="I1005">
        <v>206134</v>
      </c>
    </row>
    <row r="1006" spans="1:9">
      <c r="A1006" s="175" t="s">
        <v>121</v>
      </c>
      <c r="B1006" s="17">
        <v>2016</v>
      </c>
      <c r="C1006" s="175" t="s">
        <v>120</v>
      </c>
      <c r="D1006" s="16">
        <v>1133900</v>
      </c>
      <c r="E1006" s="16">
        <v>8375</v>
      </c>
      <c r="F1006" s="16">
        <v>214168</v>
      </c>
      <c r="G1006">
        <v>1133900</v>
      </c>
      <c r="H1006">
        <v>8375</v>
      </c>
      <c r="I1006">
        <v>214168</v>
      </c>
    </row>
    <row r="1007" spans="1:9">
      <c r="A1007" s="175" t="s">
        <v>121</v>
      </c>
      <c r="B1007" s="17">
        <v>2017</v>
      </c>
      <c r="C1007" s="175" t="s">
        <v>120</v>
      </c>
      <c r="D1007" s="16">
        <v>1367000</v>
      </c>
      <c r="E1007" s="16" t="s">
        <v>12</v>
      </c>
      <c r="F1007" s="16">
        <v>218820</v>
      </c>
      <c r="G1007">
        <v>1367000</v>
      </c>
      <c r="H1007">
        <v>9045</v>
      </c>
      <c r="I1007">
        <v>218820</v>
      </c>
    </row>
    <row r="1008" spans="1:9">
      <c r="A1008" s="175" t="s">
        <v>121</v>
      </c>
      <c r="B1008" s="17">
        <v>2018</v>
      </c>
      <c r="C1008" s="175" t="s">
        <v>120</v>
      </c>
      <c r="D1008" s="16">
        <v>1406450</v>
      </c>
      <c r="E1008" s="16" t="s">
        <v>12</v>
      </c>
      <c r="F1008" s="16">
        <v>210290</v>
      </c>
      <c r="G1008">
        <v>1406450</v>
      </c>
      <c r="H1008">
        <v>9715</v>
      </c>
      <c r="I1008">
        <v>210290</v>
      </c>
    </row>
    <row r="1009" spans="1:9">
      <c r="A1009" s="175" t="s">
        <v>121</v>
      </c>
      <c r="B1009" s="17">
        <v>2019</v>
      </c>
      <c r="C1009" s="175" t="s">
        <v>120</v>
      </c>
      <c r="D1009" s="16">
        <v>1485570</v>
      </c>
      <c r="E1009" s="16" t="s">
        <v>12</v>
      </c>
      <c r="F1009" s="16">
        <v>227170</v>
      </c>
      <c r="G1009">
        <v>1485570</v>
      </c>
      <c r="H1009">
        <v>10385</v>
      </c>
      <c r="I1009">
        <v>227170</v>
      </c>
    </row>
    <row r="1010" spans="1:9">
      <c r="A1010" s="175" t="s">
        <v>121</v>
      </c>
      <c r="B1010" s="17">
        <v>2020</v>
      </c>
      <c r="C1010" s="175" t="s">
        <v>120</v>
      </c>
      <c r="D1010" s="16">
        <v>1185410</v>
      </c>
      <c r="E1010" s="16" t="s">
        <v>12</v>
      </c>
      <c r="F1010" s="16">
        <v>229300</v>
      </c>
      <c r="G1010">
        <v>1185410</v>
      </c>
      <c r="H1010">
        <v>11055</v>
      </c>
      <c r="I1010">
        <v>229300</v>
      </c>
    </row>
    <row r="1011" spans="1:9">
      <c r="A1011" s="175" t="s">
        <v>121</v>
      </c>
      <c r="B1011" s="17">
        <v>2021</v>
      </c>
      <c r="C1011" s="202" t="s">
        <v>120</v>
      </c>
      <c r="D1011" s="16">
        <v>1379080</v>
      </c>
      <c r="E1011" s="16" t="s">
        <v>12</v>
      </c>
      <c r="F1011" s="16">
        <v>236580</v>
      </c>
      <c r="G1011">
        <v>1379080</v>
      </c>
      <c r="H1011">
        <v>4739</v>
      </c>
      <c r="I1011">
        <v>236580</v>
      </c>
    </row>
    <row r="1012" spans="1:9">
      <c r="A1012" s="178" t="s">
        <v>122</v>
      </c>
      <c r="B1012" s="28">
        <v>2012</v>
      </c>
      <c r="C1012" s="178" t="s">
        <v>120</v>
      </c>
      <c r="D1012" s="27">
        <v>528300</v>
      </c>
      <c r="E1012" s="27">
        <v>5536</v>
      </c>
      <c r="F1012" s="27">
        <v>103381</v>
      </c>
      <c r="G1012">
        <v>528300</v>
      </c>
      <c r="H1012">
        <v>5536</v>
      </c>
      <c r="I1012">
        <v>103381</v>
      </c>
    </row>
    <row r="1013" spans="1:9">
      <c r="A1013" s="178" t="s">
        <v>122</v>
      </c>
      <c r="B1013" s="28">
        <v>2013</v>
      </c>
      <c r="C1013" s="178" t="s">
        <v>120</v>
      </c>
      <c r="D1013" s="27">
        <v>622300</v>
      </c>
      <c r="E1013" s="27">
        <v>6333</v>
      </c>
      <c r="F1013" s="27">
        <v>106139</v>
      </c>
      <c r="G1013">
        <v>622300</v>
      </c>
      <c r="H1013">
        <v>6333</v>
      </c>
      <c r="I1013">
        <v>106139</v>
      </c>
    </row>
    <row r="1014" spans="1:9">
      <c r="A1014" s="178" t="s">
        <v>122</v>
      </c>
      <c r="B1014" s="28">
        <v>2014</v>
      </c>
      <c r="C1014" s="178" t="s">
        <v>120</v>
      </c>
      <c r="D1014" s="27">
        <v>732000</v>
      </c>
      <c r="E1014" s="27">
        <v>7149</v>
      </c>
      <c r="F1014" s="27">
        <v>110632</v>
      </c>
      <c r="G1014">
        <v>732000</v>
      </c>
      <c r="H1014">
        <v>7149</v>
      </c>
      <c r="I1014">
        <v>110632</v>
      </c>
    </row>
    <row r="1015" spans="1:9">
      <c r="A1015" s="178" t="s">
        <v>122</v>
      </c>
      <c r="B1015" s="28">
        <v>2015</v>
      </c>
      <c r="C1015" s="178" t="s">
        <v>120</v>
      </c>
      <c r="D1015" s="27">
        <v>789400</v>
      </c>
      <c r="E1015" s="27">
        <v>7701</v>
      </c>
      <c r="F1015" s="27">
        <v>109179</v>
      </c>
      <c r="G1015">
        <v>789400</v>
      </c>
      <c r="H1015">
        <v>7701</v>
      </c>
      <c r="I1015">
        <v>109179</v>
      </c>
    </row>
    <row r="1016" spans="1:9">
      <c r="A1016" s="178" t="s">
        <v>122</v>
      </c>
      <c r="B1016" s="28">
        <v>2016</v>
      </c>
      <c r="C1016" s="178" t="s">
        <v>120</v>
      </c>
      <c r="D1016" s="27">
        <v>866700</v>
      </c>
      <c r="E1016" s="27">
        <v>8340</v>
      </c>
      <c r="F1016" s="27">
        <v>110405</v>
      </c>
      <c r="G1016">
        <v>866700</v>
      </c>
      <c r="H1016">
        <v>8340</v>
      </c>
      <c r="I1016">
        <v>110405</v>
      </c>
    </row>
    <row r="1017" spans="1:9">
      <c r="A1017" s="178" t="s">
        <v>122</v>
      </c>
      <c r="B1017" s="28">
        <v>2017</v>
      </c>
      <c r="C1017" s="178" t="s">
        <v>120</v>
      </c>
      <c r="D1017" s="27">
        <v>972300</v>
      </c>
      <c r="E1017" s="27" t="s">
        <v>12</v>
      </c>
      <c r="F1017" s="27">
        <v>112978</v>
      </c>
      <c r="G1017">
        <v>972300</v>
      </c>
      <c r="H1017">
        <v>8979</v>
      </c>
      <c r="I1017">
        <v>112978</v>
      </c>
    </row>
    <row r="1018" spans="1:9">
      <c r="A1018" s="178" t="s">
        <v>122</v>
      </c>
      <c r="B1018" s="28">
        <v>2018</v>
      </c>
      <c r="C1018" s="178" t="s">
        <v>120</v>
      </c>
      <c r="D1018" s="27">
        <v>990490</v>
      </c>
      <c r="E1018" s="27" t="s">
        <v>12</v>
      </c>
      <c r="F1018" s="27">
        <v>107410</v>
      </c>
      <c r="G1018">
        <v>990490</v>
      </c>
      <c r="H1018">
        <v>9618</v>
      </c>
      <c r="I1018">
        <v>107410</v>
      </c>
    </row>
    <row r="1019" spans="1:9">
      <c r="A1019" s="178" t="s">
        <v>122</v>
      </c>
      <c r="B1019" s="28">
        <v>2019</v>
      </c>
      <c r="C1019" s="178" t="s">
        <v>120</v>
      </c>
      <c r="D1019" s="27">
        <v>980180</v>
      </c>
      <c r="E1019" s="27" t="s">
        <v>12</v>
      </c>
      <c r="F1019" s="27">
        <v>113530</v>
      </c>
      <c r="G1019">
        <v>980180</v>
      </c>
      <c r="H1019">
        <v>10257</v>
      </c>
      <c r="I1019">
        <v>113530</v>
      </c>
    </row>
    <row r="1020" spans="1:9">
      <c r="A1020" s="178" t="s">
        <v>122</v>
      </c>
      <c r="B1020" s="28">
        <v>2020</v>
      </c>
      <c r="C1020" s="178" t="s">
        <v>120</v>
      </c>
      <c r="D1020" s="27">
        <v>889430</v>
      </c>
      <c r="E1020" s="27" t="s">
        <v>12</v>
      </c>
      <c r="F1020" s="27">
        <v>137320</v>
      </c>
      <c r="G1020">
        <v>889430</v>
      </c>
      <c r="H1020">
        <v>10896</v>
      </c>
      <c r="I1020">
        <v>137320</v>
      </c>
    </row>
    <row r="1021" spans="1:9">
      <c r="A1021" s="178" t="s">
        <v>122</v>
      </c>
      <c r="B1021" s="28">
        <v>2021</v>
      </c>
      <c r="C1021" s="192" t="s">
        <v>120</v>
      </c>
      <c r="D1021" s="27">
        <v>995130</v>
      </c>
      <c r="E1021" s="27" t="s">
        <v>12</v>
      </c>
      <c r="F1021" s="27">
        <v>151390</v>
      </c>
      <c r="G1021">
        <v>995130</v>
      </c>
      <c r="H1021">
        <v>4658</v>
      </c>
      <c r="I1021">
        <v>151390</v>
      </c>
    </row>
    <row r="1022" spans="1:9">
      <c r="A1022" s="204" t="s">
        <v>123</v>
      </c>
      <c r="B1022" s="59">
        <v>2012</v>
      </c>
      <c r="C1022" s="204" t="s">
        <v>120</v>
      </c>
      <c r="D1022" s="58">
        <v>473900</v>
      </c>
      <c r="E1022" s="58">
        <v>5529</v>
      </c>
      <c r="F1022" s="58">
        <v>111230</v>
      </c>
      <c r="G1022">
        <v>473900</v>
      </c>
      <c r="H1022">
        <v>5529</v>
      </c>
      <c r="I1022">
        <v>111230</v>
      </c>
    </row>
    <row r="1023" spans="1:9">
      <c r="A1023" s="204" t="s">
        <v>123</v>
      </c>
      <c r="B1023" s="59">
        <v>2013</v>
      </c>
      <c r="C1023" s="204" t="s">
        <v>120</v>
      </c>
      <c r="D1023" s="58">
        <v>539200</v>
      </c>
      <c r="E1023" s="58">
        <v>6400</v>
      </c>
      <c r="F1023" s="58">
        <v>119700</v>
      </c>
      <c r="G1023">
        <v>539200</v>
      </c>
      <c r="H1023">
        <v>6400</v>
      </c>
      <c r="I1023">
        <v>119700</v>
      </c>
    </row>
    <row r="1024" spans="1:9">
      <c r="A1024" s="204" t="s">
        <v>123</v>
      </c>
      <c r="B1024" s="59">
        <v>2014</v>
      </c>
      <c r="C1024" s="204" t="s">
        <v>120</v>
      </c>
      <c r="D1024" s="58">
        <v>633900</v>
      </c>
      <c r="E1024" s="58">
        <v>7219</v>
      </c>
      <c r="F1024" s="58">
        <v>118620</v>
      </c>
      <c r="G1024">
        <v>633900</v>
      </c>
      <c r="H1024">
        <v>7219</v>
      </c>
      <c r="I1024">
        <v>118620</v>
      </c>
    </row>
    <row r="1025" spans="1:9">
      <c r="A1025" s="204" t="s">
        <v>123</v>
      </c>
      <c r="B1025" s="59">
        <v>2015</v>
      </c>
      <c r="C1025" s="204" t="s">
        <v>120</v>
      </c>
      <c r="D1025" s="58">
        <v>689200</v>
      </c>
      <c r="E1025" s="58">
        <v>7739</v>
      </c>
      <c r="F1025" s="58">
        <v>117170</v>
      </c>
      <c r="G1025">
        <v>689200</v>
      </c>
      <c r="H1025">
        <v>7739</v>
      </c>
      <c r="I1025">
        <v>117170</v>
      </c>
    </row>
    <row r="1026" spans="1:9">
      <c r="A1026" s="204" t="s">
        <v>123</v>
      </c>
      <c r="B1026" s="59">
        <v>2016</v>
      </c>
      <c r="C1026" s="204" t="s">
        <v>120</v>
      </c>
      <c r="D1026" s="58">
        <v>763100</v>
      </c>
      <c r="E1026" s="58">
        <v>8420</v>
      </c>
      <c r="F1026" s="58">
        <v>123150</v>
      </c>
      <c r="G1026">
        <v>763100</v>
      </c>
      <c r="H1026">
        <v>8420</v>
      </c>
      <c r="I1026">
        <v>123150</v>
      </c>
    </row>
    <row r="1027" spans="1:9">
      <c r="A1027" s="204" t="s">
        <v>123</v>
      </c>
      <c r="B1027" s="59">
        <v>2017</v>
      </c>
      <c r="C1027" s="204" t="s">
        <v>120</v>
      </c>
      <c r="D1027" s="58">
        <v>875400</v>
      </c>
      <c r="E1027" s="58" t="s">
        <v>12</v>
      </c>
      <c r="F1027" s="58">
        <v>122858</v>
      </c>
      <c r="G1027">
        <v>875400</v>
      </c>
      <c r="H1027">
        <v>9101</v>
      </c>
      <c r="I1027">
        <v>122858</v>
      </c>
    </row>
    <row r="1028" spans="1:9">
      <c r="A1028" s="204" t="s">
        <v>123</v>
      </c>
      <c r="B1028" s="59">
        <v>2018</v>
      </c>
      <c r="C1028" s="204" t="s">
        <v>120</v>
      </c>
      <c r="D1028" s="58">
        <v>879026</v>
      </c>
      <c r="E1028" s="58" t="s">
        <v>12</v>
      </c>
      <c r="F1028" s="58">
        <v>119166</v>
      </c>
      <c r="G1028">
        <v>879026</v>
      </c>
      <c r="H1028">
        <v>9782</v>
      </c>
      <c r="I1028">
        <v>119166</v>
      </c>
    </row>
    <row r="1029" spans="1:9">
      <c r="A1029" s="204" t="s">
        <v>123</v>
      </c>
      <c r="B1029" s="59">
        <v>2019</v>
      </c>
      <c r="C1029" s="204" t="s">
        <v>120</v>
      </c>
      <c r="D1029" s="58">
        <v>914150</v>
      </c>
      <c r="E1029" s="58" t="s">
        <v>12</v>
      </c>
      <c r="F1029" s="58">
        <v>129880</v>
      </c>
      <c r="G1029">
        <v>914150</v>
      </c>
      <c r="H1029">
        <v>10463</v>
      </c>
      <c r="I1029">
        <v>129880</v>
      </c>
    </row>
    <row r="1030" spans="1:9">
      <c r="A1030" s="204" t="s">
        <v>123</v>
      </c>
      <c r="B1030" s="59">
        <v>2020</v>
      </c>
      <c r="C1030" s="204" t="s">
        <v>120</v>
      </c>
      <c r="D1030" s="58">
        <v>814284</v>
      </c>
      <c r="E1030" s="58" t="s">
        <v>12</v>
      </c>
      <c r="F1030" s="58">
        <v>146990</v>
      </c>
      <c r="G1030">
        <v>814284</v>
      </c>
      <c r="H1030">
        <v>11144</v>
      </c>
      <c r="I1030">
        <v>146990</v>
      </c>
    </row>
    <row r="1031" spans="1:9">
      <c r="A1031" s="204" t="s">
        <v>123</v>
      </c>
      <c r="B1031" s="59">
        <v>2021</v>
      </c>
      <c r="C1031" s="205" t="s">
        <v>120</v>
      </c>
      <c r="D1031" s="58">
        <v>940560</v>
      </c>
      <c r="E1031" s="58" t="s">
        <v>12</v>
      </c>
      <c r="F1031" s="58">
        <v>150050</v>
      </c>
      <c r="G1031">
        <v>940560</v>
      </c>
      <c r="H1031">
        <v>4738</v>
      </c>
      <c r="I1031">
        <v>150050</v>
      </c>
    </row>
    <row r="1032" spans="1:9">
      <c r="A1032" s="206" t="s">
        <v>124</v>
      </c>
      <c r="B1032" s="100">
        <v>2012</v>
      </c>
      <c r="C1032" s="206" t="s">
        <v>120</v>
      </c>
      <c r="D1032" s="99">
        <v>660700</v>
      </c>
      <c r="E1032" s="99">
        <v>5606</v>
      </c>
      <c r="F1032" s="99">
        <v>128900</v>
      </c>
      <c r="G1032">
        <v>660700</v>
      </c>
      <c r="H1032">
        <v>5606</v>
      </c>
      <c r="I1032">
        <v>128900</v>
      </c>
    </row>
    <row r="1033" spans="1:9">
      <c r="A1033" s="206" t="s">
        <v>124</v>
      </c>
      <c r="B1033" s="100">
        <v>2013</v>
      </c>
      <c r="C1033" s="206" t="s">
        <v>120</v>
      </c>
      <c r="D1033" s="99">
        <v>807800</v>
      </c>
      <c r="E1033" s="99">
        <v>6474</v>
      </c>
      <c r="F1033" s="99">
        <v>146453</v>
      </c>
      <c r="G1033">
        <v>807800</v>
      </c>
      <c r="H1033">
        <v>6474</v>
      </c>
      <c r="I1033">
        <v>146453</v>
      </c>
    </row>
    <row r="1034" spans="1:9">
      <c r="A1034" s="206" t="s">
        <v>124</v>
      </c>
      <c r="B1034" s="100">
        <v>2014</v>
      </c>
      <c r="C1034" s="206" t="s">
        <v>120</v>
      </c>
      <c r="D1034" s="99">
        <v>955100</v>
      </c>
      <c r="E1034" s="99">
        <v>7380</v>
      </c>
      <c r="F1034" s="99">
        <v>165230</v>
      </c>
      <c r="G1034">
        <v>955100</v>
      </c>
      <c r="H1034">
        <v>7380</v>
      </c>
      <c r="I1034">
        <v>165230</v>
      </c>
    </row>
    <row r="1035" spans="1:9">
      <c r="A1035" s="206" t="s">
        <v>124</v>
      </c>
      <c r="B1035" s="100">
        <v>2015</v>
      </c>
      <c r="C1035" s="206" t="s">
        <v>120</v>
      </c>
      <c r="D1035" s="99">
        <v>1040500</v>
      </c>
      <c r="E1035" s="99">
        <v>7850</v>
      </c>
      <c r="F1035" s="99">
        <v>174620</v>
      </c>
      <c r="G1035">
        <v>1040500</v>
      </c>
      <c r="H1035">
        <v>7850</v>
      </c>
      <c r="I1035">
        <v>174620</v>
      </c>
    </row>
    <row r="1036" spans="1:9">
      <c r="A1036" s="206" t="s">
        <v>124</v>
      </c>
      <c r="B1036" s="100">
        <v>2016</v>
      </c>
      <c r="C1036" s="206" t="s">
        <v>120</v>
      </c>
      <c r="D1036" s="99">
        <v>1213000</v>
      </c>
      <c r="E1036" s="99">
        <v>8501</v>
      </c>
      <c r="F1036" s="99">
        <v>192380</v>
      </c>
      <c r="G1036">
        <v>1213000</v>
      </c>
      <c r="H1036">
        <v>8501</v>
      </c>
      <c r="I1036">
        <v>192380</v>
      </c>
    </row>
    <row r="1037" spans="1:9">
      <c r="A1037" s="206" t="s">
        <v>124</v>
      </c>
      <c r="B1037" s="100">
        <v>2017</v>
      </c>
      <c r="C1037" s="206" t="s">
        <v>120</v>
      </c>
      <c r="D1037" s="99">
        <v>1443500</v>
      </c>
      <c r="E1037" s="99" t="s">
        <v>12</v>
      </c>
      <c r="F1037" s="99">
        <v>196460</v>
      </c>
      <c r="G1037">
        <v>1443500</v>
      </c>
      <c r="H1037">
        <v>9152</v>
      </c>
      <c r="I1037">
        <v>196460</v>
      </c>
    </row>
    <row r="1038" spans="1:9">
      <c r="A1038" s="206" t="s">
        <v>124</v>
      </c>
      <c r="B1038" s="100">
        <v>2018</v>
      </c>
      <c r="C1038" s="206" t="s">
        <v>120</v>
      </c>
      <c r="D1038" s="99">
        <v>1479530</v>
      </c>
      <c r="E1038" s="99" t="s">
        <v>12</v>
      </c>
      <c r="F1038" s="99">
        <v>186360</v>
      </c>
      <c r="G1038">
        <v>1479530</v>
      </c>
      <c r="H1038">
        <v>9803</v>
      </c>
      <c r="I1038">
        <v>186360</v>
      </c>
    </row>
    <row r="1039" spans="1:9">
      <c r="A1039" s="206" t="s">
        <v>124</v>
      </c>
      <c r="B1039" s="100">
        <v>2019</v>
      </c>
      <c r="C1039" s="206" t="s">
        <v>120</v>
      </c>
      <c r="D1039" s="99">
        <v>1528780</v>
      </c>
      <c r="E1039" s="99" t="s">
        <v>12</v>
      </c>
      <c r="F1039" s="99">
        <v>202460</v>
      </c>
      <c r="G1039">
        <v>1528780</v>
      </c>
      <c r="H1039">
        <v>10454</v>
      </c>
      <c r="I1039">
        <v>202460</v>
      </c>
    </row>
    <row r="1040" spans="1:9">
      <c r="A1040" s="206" t="s">
        <v>124</v>
      </c>
      <c r="B1040" s="100">
        <v>2020</v>
      </c>
      <c r="C1040" s="206" t="s">
        <v>120</v>
      </c>
      <c r="D1040" s="99">
        <v>1443240</v>
      </c>
      <c r="E1040" s="99" t="s">
        <v>12</v>
      </c>
      <c r="F1040" s="99">
        <v>218700</v>
      </c>
      <c r="G1040">
        <v>1443240</v>
      </c>
      <c r="H1040">
        <v>11105</v>
      </c>
      <c r="I1040">
        <v>218700</v>
      </c>
    </row>
    <row r="1041" spans="1:9">
      <c r="A1041" s="206" t="s">
        <v>124</v>
      </c>
      <c r="B1041" s="100">
        <v>2021</v>
      </c>
      <c r="C1041" s="207" t="s">
        <v>120</v>
      </c>
      <c r="D1041" s="99">
        <v>1717490</v>
      </c>
      <c r="E1041" s="99" t="s">
        <v>12</v>
      </c>
      <c r="F1041" s="99">
        <v>220810</v>
      </c>
      <c r="G1041">
        <v>1717490</v>
      </c>
      <c r="H1041">
        <v>4776</v>
      </c>
      <c r="I1041">
        <v>220810</v>
      </c>
    </row>
    <row r="1042" spans="1:9">
      <c r="A1042" s="169" t="s">
        <v>125</v>
      </c>
      <c r="B1042" s="21">
        <v>2012</v>
      </c>
      <c r="C1042" s="169" t="s">
        <v>120</v>
      </c>
      <c r="D1042" s="20">
        <v>573700</v>
      </c>
      <c r="E1042" s="20">
        <v>5585</v>
      </c>
      <c r="F1042" s="20">
        <v>105658</v>
      </c>
      <c r="G1042">
        <v>573700</v>
      </c>
      <c r="H1042">
        <v>5585</v>
      </c>
      <c r="I1042">
        <v>105658</v>
      </c>
    </row>
    <row r="1043" spans="1:9">
      <c r="A1043" s="169" t="s">
        <v>125</v>
      </c>
      <c r="B1043" s="21">
        <v>2013</v>
      </c>
      <c r="C1043" s="169" t="s">
        <v>120</v>
      </c>
      <c r="D1043" s="20">
        <v>661900</v>
      </c>
      <c r="E1043" s="20">
        <v>6394</v>
      </c>
      <c r="F1043" s="20">
        <v>114976</v>
      </c>
      <c r="G1043">
        <v>661900</v>
      </c>
      <c r="H1043">
        <v>6394</v>
      </c>
      <c r="I1043">
        <v>114976</v>
      </c>
    </row>
    <row r="1044" spans="1:9">
      <c r="A1044" s="169" t="s">
        <v>125</v>
      </c>
      <c r="B1044" s="21">
        <v>2014</v>
      </c>
      <c r="C1044" s="169" t="s">
        <v>120</v>
      </c>
      <c r="D1044" s="20">
        <v>775000</v>
      </c>
      <c r="E1044" s="20">
        <v>7276</v>
      </c>
      <c r="F1044" s="20">
        <v>118900</v>
      </c>
      <c r="G1044">
        <v>775000</v>
      </c>
      <c r="H1044">
        <v>7276</v>
      </c>
      <c r="I1044">
        <v>118900</v>
      </c>
    </row>
    <row r="1045" spans="1:9">
      <c r="A1045" s="169" t="s">
        <v>125</v>
      </c>
      <c r="B1045" s="21">
        <v>2015</v>
      </c>
      <c r="C1045" s="169" t="s">
        <v>120</v>
      </c>
      <c r="D1045" s="20">
        <v>839100</v>
      </c>
      <c r="E1045" s="20">
        <v>7750</v>
      </c>
      <c r="F1045" s="20">
        <v>115449</v>
      </c>
      <c r="G1045">
        <v>839100</v>
      </c>
      <c r="H1045">
        <v>7750</v>
      </c>
      <c r="I1045">
        <v>115449</v>
      </c>
    </row>
    <row r="1046" spans="1:9">
      <c r="A1046" s="169" t="s">
        <v>125</v>
      </c>
      <c r="B1046" s="21">
        <v>2016</v>
      </c>
      <c r="C1046" s="169" t="s">
        <v>120</v>
      </c>
      <c r="D1046" s="20">
        <v>897900</v>
      </c>
      <c r="E1046" s="20">
        <v>8370</v>
      </c>
      <c r="F1046" s="20">
        <v>117770</v>
      </c>
      <c r="G1046">
        <v>897900</v>
      </c>
      <c r="H1046">
        <v>8370</v>
      </c>
      <c r="I1046">
        <v>117770</v>
      </c>
    </row>
    <row r="1047" spans="1:9">
      <c r="A1047" s="169" t="s">
        <v>125</v>
      </c>
      <c r="B1047" s="21">
        <v>2017</v>
      </c>
      <c r="C1047" s="169" t="s">
        <v>120</v>
      </c>
      <c r="D1047" s="20">
        <v>1060000</v>
      </c>
      <c r="E1047" s="20" t="s">
        <v>12</v>
      </c>
      <c r="F1047" s="20">
        <v>123594</v>
      </c>
      <c r="G1047">
        <v>1060000</v>
      </c>
      <c r="H1047">
        <v>8990</v>
      </c>
      <c r="I1047">
        <v>123594</v>
      </c>
    </row>
    <row r="1048" spans="1:9">
      <c r="A1048" s="169" t="s">
        <v>125</v>
      </c>
      <c r="B1048" s="21">
        <v>2018</v>
      </c>
      <c r="C1048" s="169" t="s">
        <v>120</v>
      </c>
      <c r="D1048" s="20">
        <v>1111990</v>
      </c>
      <c r="E1048" s="20" t="s">
        <v>12</v>
      </c>
      <c r="F1048" s="20">
        <v>121740</v>
      </c>
      <c r="G1048">
        <v>1111990</v>
      </c>
      <c r="H1048">
        <v>9610</v>
      </c>
      <c r="I1048">
        <v>121740</v>
      </c>
    </row>
    <row r="1049" spans="1:9">
      <c r="A1049" s="169" t="s">
        <v>125</v>
      </c>
      <c r="B1049" s="21">
        <v>2019</v>
      </c>
      <c r="C1049" s="169" t="s">
        <v>120</v>
      </c>
      <c r="D1049" s="20">
        <v>1058650</v>
      </c>
      <c r="E1049" s="20" t="s">
        <v>12</v>
      </c>
      <c r="F1049" s="20">
        <v>131880</v>
      </c>
      <c r="G1049">
        <v>1058650</v>
      </c>
      <c r="H1049">
        <v>10230</v>
      </c>
      <c r="I1049">
        <v>131880</v>
      </c>
    </row>
    <row r="1050" spans="1:9">
      <c r="A1050" s="169" t="s">
        <v>125</v>
      </c>
      <c r="B1050" s="21">
        <v>2020</v>
      </c>
      <c r="C1050" s="169" t="s">
        <v>120</v>
      </c>
      <c r="D1050" s="20">
        <v>880640</v>
      </c>
      <c r="E1050" s="20" t="s">
        <v>12</v>
      </c>
      <c r="F1050" s="20">
        <v>150290</v>
      </c>
      <c r="G1050">
        <v>880640</v>
      </c>
      <c r="H1050">
        <v>10850</v>
      </c>
      <c r="I1050">
        <v>150290</v>
      </c>
    </row>
    <row r="1051" spans="1:9">
      <c r="A1051" s="169" t="s">
        <v>125</v>
      </c>
      <c r="B1051" s="21">
        <v>2021</v>
      </c>
      <c r="C1051" s="170" t="s">
        <v>120</v>
      </c>
      <c r="D1051" s="20">
        <v>1002180</v>
      </c>
      <c r="E1051" s="20" t="s">
        <v>12</v>
      </c>
      <c r="F1051" s="20">
        <v>158550</v>
      </c>
      <c r="G1051">
        <v>1002180</v>
      </c>
      <c r="H1051">
        <v>4586</v>
      </c>
      <c r="I1051">
        <v>158550</v>
      </c>
    </row>
    <row r="1052" spans="1:9">
      <c r="A1052" s="180" t="s">
        <v>126</v>
      </c>
      <c r="B1052" s="6">
        <v>2012</v>
      </c>
      <c r="C1052" s="180" t="s">
        <v>120</v>
      </c>
      <c r="D1052" s="5">
        <v>510900</v>
      </c>
      <c r="E1052" s="5">
        <v>5446</v>
      </c>
      <c r="F1052" s="5">
        <v>52765</v>
      </c>
      <c r="G1052">
        <v>510900</v>
      </c>
      <c r="H1052">
        <v>5446</v>
      </c>
      <c r="I1052">
        <v>52765</v>
      </c>
    </row>
    <row r="1053" spans="1:9">
      <c r="A1053" s="180" t="s">
        <v>126</v>
      </c>
      <c r="B1053" s="6">
        <v>2013</v>
      </c>
      <c r="C1053" s="180" t="s">
        <v>120</v>
      </c>
      <c r="D1053" s="5">
        <v>609500</v>
      </c>
      <c r="E1053" s="5">
        <v>6306</v>
      </c>
      <c r="F1053" s="5">
        <v>62040</v>
      </c>
      <c r="G1053">
        <v>609500</v>
      </c>
      <c r="H1053">
        <v>6306</v>
      </c>
      <c r="I1053">
        <v>62040</v>
      </c>
    </row>
    <row r="1054" spans="1:9">
      <c r="A1054" s="180" t="s">
        <v>126</v>
      </c>
      <c r="B1054" s="6">
        <v>2014</v>
      </c>
      <c r="C1054" s="180" t="s">
        <v>120</v>
      </c>
      <c r="D1054" s="5">
        <v>641800</v>
      </c>
      <c r="E1054" s="5">
        <v>7168</v>
      </c>
      <c r="F1054" s="5">
        <v>60580</v>
      </c>
      <c r="G1054">
        <v>641800</v>
      </c>
      <c r="H1054">
        <v>7168</v>
      </c>
      <c r="I1054">
        <v>60580</v>
      </c>
    </row>
    <row r="1055" spans="1:9">
      <c r="A1055" s="180" t="s">
        <v>126</v>
      </c>
      <c r="B1055" s="6">
        <v>2015</v>
      </c>
      <c r="C1055" s="180" t="s">
        <v>120</v>
      </c>
      <c r="D1055" s="5">
        <v>661700</v>
      </c>
      <c r="E1055" s="5">
        <v>7622</v>
      </c>
      <c r="F1055" s="5">
        <v>63000</v>
      </c>
      <c r="G1055">
        <v>661700</v>
      </c>
      <c r="H1055">
        <v>7622</v>
      </c>
      <c r="I1055">
        <v>63000</v>
      </c>
    </row>
    <row r="1056" spans="1:9">
      <c r="A1056" s="180" t="s">
        <v>126</v>
      </c>
      <c r="B1056" s="6">
        <v>2016</v>
      </c>
      <c r="C1056" s="180" t="s">
        <v>120</v>
      </c>
      <c r="D1056" s="5">
        <v>747900</v>
      </c>
      <c r="E1056" s="5">
        <v>8277</v>
      </c>
      <c r="F1056" s="5">
        <v>66300</v>
      </c>
      <c r="G1056">
        <v>747900</v>
      </c>
      <c r="H1056">
        <v>8277</v>
      </c>
      <c r="I1056">
        <v>66300</v>
      </c>
    </row>
    <row r="1057" spans="1:9">
      <c r="A1057" s="180" t="s">
        <v>126</v>
      </c>
      <c r="B1057" s="6">
        <v>2017</v>
      </c>
      <c r="C1057" s="180" t="s">
        <v>120</v>
      </c>
      <c r="D1057" s="5">
        <v>749800</v>
      </c>
      <c r="E1057" s="5" t="s">
        <v>12</v>
      </c>
      <c r="F1057" s="5">
        <v>66200</v>
      </c>
      <c r="G1057">
        <v>749800</v>
      </c>
      <c r="H1057">
        <v>8932</v>
      </c>
      <c r="I1057">
        <v>66200</v>
      </c>
    </row>
    <row r="1058" spans="1:9">
      <c r="A1058" s="180" t="s">
        <v>126</v>
      </c>
      <c r="B1058" s="6">
        <v>2018</v>
      </c>
      <c r="C1058" s="180" t="s">
        <v>120</v>
      </c>
      <c r="D1058" s="5">
        <v>745600</v>
      </c>
      <c r="E1058" s="5" t="s">
        <v>12</v>
      </c>
      <c r="F1058" s="5">
        <v>61600</v>
      </c>
      <c r="G1058">
        <v>745600</v>
      </c>
      <c r="H1058">
        <v>9587</v>
      </c>
      <c r="I1058">
        <v>61600</v>
      </c>
    </row>
    <row r="1059" spans="1:9">
      <c r="A1059" s="180" t="s">
        <v>126</v>
      </c>
      <c r="B1059" s="6">
        <v>2019</v>
      </c>
      <c r="C1059" s="180" t="s">
        <v>120</v>
      </c>
      <c r="D1059" s="5">
        <v>837300</v>
      </c>
      <c r="E1059" s="5" t="s">
        <v>12</v>
      </c>
      <c r="F1059" s="5">
        <v>73800</v>
      </c>
      <c r="G1059">
        <v>837300</v>
      </c>
      <c r="H1059">
        <v>10242</v>
      </c>
      <c r="I1059">
        <v>73800</v>
      </c>
    </row>
    <row r="1060" spans="1:9">
      <c r="A1060" s="180" t="s">
        <v>126</v>
      </c>
      <c r="B1060" s="6">
        <v>2020</v>
      </c>
      <c r="C1060" s="180" t="s">
        <v>120</v>
      </c>
      <c r="D1060" s="5">
        <v>765400</v>
      </c>
      <c r="E1060" s="5" t="s">
        <v>12</v>
      </c>
      <c r="F1060" s="5">
        <v>77300</v>
      </c>
      <c r="G1060">
        <v>765400</v>
      </c>
      <c r="H1060">
        <v>10897</v>
      </c>
      <c r="I1060">
        <v>77300</v>
      </c>
    </row>
    <row r="1061" spans="1:9">
      <c r="A1061" s="180" t="s">
        <v>126</v>
      </c>
      <c r="B1061" s="6">
        <v>2021</v>
      </c>
      <c r="C1061" s="194" t="s">
        <v>120</v>
      </c>
      <c r="D1061" s="5">
        <v>972700</v>
      </c>
      <c r="E1061" s="5" t="s">
        <v>12</v>
      </c>
      <c r="F1061" s="5">
        <v>79200</v>
      </c>
      <c r="G1061" s="5">
        <v>972700</v>
      </c>
      <c r="H1061" s="5" t="s">
        <v>12</v>
      </c>
      <c r="I1061" s="5">
        <v>79200</v>
      </c>
    </row>
    <row r="1063" spans="1:9">
      <c r="A1063" s="198"/>
    </row>
    <row r="1064" spans="1:9">
      <c r="A1064" s="198"/>
    </row>
    <row r="1065" spans="1:9">
      <c r="A1065" s="198"/>
    </row>
    <row r="1066" spans="1:9">
      <c r="A1066" s="198"/>
    </row>
    <row r="1067" spans="1:9">
      <c r="A1067" s="198"/>
    </row>
    <row r="1068" spans="1:9">
      <c r="A1068" s="198"/>
    </row>
    <row r="1069" spans="1:9">
      <c r="A1069" s="198"/>
    </row>
    <row r="1070" spans="1:9">
      <c r="A1070" s="198"/>
    </row>
  </sheetData>
  <autoFilter xmlns:etc="http://www.wps.cn/officeDocument/2017/etCustomData" ref="A1:I1061" etc:filterBottomFollowUsedRange="0"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61"/>
  <sheetViews>
    <sheetView workbookViewId="0">
      <pane xSplit="3" topLeftCell="D1" activePane="topRight" state="frozen"/>
      <selection/>
      <selection pane="topRight" activeCell="N18" sqref="N18"/>
    </sheetView>
  </sheetViews>
  <sheetFormatPr defaultColWidth="8.61111111111111" defaultRowHeight="14.4"/>
  <cols>
    <col min="1" max="1" width="27.8888888888889" style="141" customWidth="1"/>
    <col min="2" max="2" width="9"/>
    <col min="3" max="3" width="9" style="141"/>
    <col min="4" max="4" width="9"/>
    <col min="5" max="5" width="11.6296296296296"/>
    <col min="6" max="10" width="9"/>
    <col min="11" max="11" width="10.5462962962963"/>
  </cols>
  <sheetData>
    <row r="1" customFormat="1" spans="1:14">
      <c r="A1" s="141" t="s">
        <v>0</v>
      </c>
      <c r="B1" s="3" t="s">
        <v>2</v>
      </c>
      <c r="C1" s="141" t="s">
        <v>3</v>
      </c>
      <c r="D1" t="s">
        <v>143</v>
      </c>
      <c r="E1" t="s">
        <v>144</v>
      </c>
      <c r="F1" t="s">
        <v>145</v>
      </c>
      <c r="G1" t="s">
        <v>146</v>
      </c>
      <c r="H1" t="s">
        <v>147</v>
      </c>
      <c r="I1" t="s">
        <v>148</v>
      </c>
      <c r="J1" t="s">
        <v>149</v>
      </c>
      <c r="K1" t="s">
        <v>150</v>
      </c>
      <c r="L1" t="s">
        <v>151</v>
      </c>
      <c r="M1" t="s">
        <v>152</v>
      </c>
      <c r="N1" t="s">
        <v>153</v>
      </c>
    </row>
    <row r="2" spans="1:14">
      <c r="A2" s="15" t="s">
        <v>10</v>
      </c>
      <c r="B2" s="17">
        <v>2012</v>
      </c>
      <c r="C2" s="16" t="s">
        <v>11</v>
      </c>
      <c r="D2">
        <v>44219</v>
      </c>
      <c r="E2">
        <v>8.3406228</v>
      </c>
      <c r="F2">
        <v>31</v>
      </c>
      <c r="G2">
        <v>548</v>
      </c>
      <c r="H2">
        <v>65234</v>
      </c>
      <c r="I2">
        <v>42</v>
      </c>
      <c r="J2">
        <v>30456</v>
      </c>
      <c r="K2">
        <v>59.170856</v>
      </c>
      <c r="L2">
        <v>3626400</v>
      </c>
      <c r="M2">
        <v>11107</v>
      </c>
      <c r="N2">
        <v>300600</v>
      </c>
    </row>
    <row r="3" spans="1:14">
      <c r="A3" s="15" t="s">
        <v>10</v>
      </c>
      <c r="B3" s="17">
        <v>2013</v>
      </c>
      <c r="C3" s="16" t="s">
        <v>11</v>
      </c>
      <c r="D3">
        <v>43579</v>
      </c>
      <c r="E3">
        <v>8.2080819</v>
      </c>
      <c r="F3">
        <v>31</v>
      </c>
      <c r="G3">
        <v>1077</v>
      </c>
      <c r="H3">
        <v>65577</v>
      </c>
      <c r="I3">
        <v>44</v>
      </c>
      <c r="J3">
        <v>30124</v>
      </c>
      <c r="K3">
        <v>58.027081</v>
      </c>
      <c r="L3">
        <v>3691460</v>
      </c>
      <c r="M3">
        <v>12695</v>
      </c>
      <c r="N3">
        <v>317573</v>
      </c>
    </row>
    <row r="4" spans="1:14">
      <c r="A4" s="15" t="s">
        <v>10</v>
      </c>
      <c r="B4" s="17">
        <v>2014</v>
      </c>
      <c r="C4" s="16" t="s">
        <v>11</v>
      </c>
      <c r="D4">
        <v>41980</v>
      </c>
      <c r="E4">
        <v>8.0609814</v>
      </c>
      <c r="F4">
        <v>40</v>
      </c>
      <c r="G4">
        <v>1606</v>
      </c>
      <c r="H4">
        <v>65920</v>
      </c>
      <c r="I4">
        <v>43</v>
      </c>
      <c r="J4">
        <v>29920</v>
      </c>
      <c r="K4">
        <v>52.275562</v>
      </c>
      <c r="L4">
        <v>4206958</v>
      </c>
      <c r="M4">
        <v>14206</v>
      </c>
      <c r="N4">
        <v>336650</v>
      </c>
    </row>
    <row r="5" spans="1:14">
      <c r="A5" s="15" t="s">
        <v>10</v>
      </c>
      <c r="B5" s="17">
        <v>2015</v>
      </c>
      <c r="C5" s="16" t="s">
        <v>11</v>
      </c>
      <c r="D5">
        <v>41428</v>
      </c>
      <c r="E5">
        <v>8.3490634</v>
      </c>
      <c r="F5">
        <v>41.5</v>
      </c>
      <c r="G5">
        <v>1794</v>
      </c>
      <c r="H5">
        <v>61000</v>
      </c>
      <c r="I5">
        <v>43</v>
      </c>
      <c r="J5">
        <v>27318</v>
      </c>
      <c r="K5">
        <v>45.921856</v>
      </c>
      <c r="L5">
        <v>5126913</v>
      </c>
      <c r="M5">
        <v>15486</v>
      </c>
      <c r="N5">
        <v>365213</v>
      </c>
    </row>
    <row r="6" spans="1:14">
      <c r="A6" s="15" t="s">
        <v>10</v>
      </c>
      <c r="B6" s="17">
        <v>2016</v>
      </c>
      <c r="C6" s="16" t="s">
        <v>11</v>
      </c>
      <c r="D6">
        <v>39355</v>
      </c>
      <c r="E6">
        <v>8.446576</v>
      </c>
      <c r="F6">
        <v>43</v>
      </c>
      <c r="G6">
        <v>2122</v>
      </c>
      <c r="H6">
        <v>60486</v>
      </c>
      <c r="I6">
        <v>44</v>
      </c>
      <c r="J6">
        <v>21888</v>
      </c>
      <c r="K6">
        <v>48.819923</v>
      </c>
      <c r="L6">
        <v>6080200</v>
      </c>
      <c r="M6">
        <v>16741</v>
      </c>
      <c r="N6">
        <v>384713</v>
      </c>
    </row>
    <row r="7" spans="1:14">
      <c r="A7" s="15" t="s">
        <v>10</v>
      </c>
      <c r="B7" s="17">
        <v>2017</v>
      </c>
      <c r="C7" s="16" t="s">
        <v>11</v>
      </c>
      <c r="D7">
        <v>32215</v>
      </c>
      <c r="E7">
        <v>8.2340525</v>
      </c>
      <c r="F7">
        <v>39</v>
      </c>
      <c r="G7">
        <v>2122</v>
      </c>
      <c r="H7">
        <v>60377</v>
      </c>
      <c r="I7">
        <v>35</v>
      </c>
      <c r="J7">
        <v>17602</v>
      </c>
      <c r="K7">
        <v>49.550613</v>
      </c>
      <c r="L7">
        <v>7910300</v>
      </c>
      <c r="M7">
        <v>17996</v>
      </c>
      <c r="N7">
        <v>339487</v>
      </c>
    </row>
    <row r="8" spans="1:14">
      <c r="A8" s="15" t="s">
        <v>10</v>
      </c>
      <c r="B8" s="17">
        <v>2018</v>
      </c>
      <c r="C8" s="16" t="s">
        <v>11</v>
      </c>
      <c r="D8">
        <v>31229</v>
      </c>
      <c r="E8">
        <v>5.0031061</v>
      </c>
      <c r="F8">
        <v>24</v>
      </c>
      <c r="G8">
        <v>242</v>
      </c>
      <c r="H8">
        <v>60268</v>
      </c>
      <c r="I8">
        <v>35</v>
      </c>
      <c r="J8">
        <v>16026</v>
      </c>
      <c r="K8">
        <v>42.398518</v>
      </c>
      <c r="L8">
        <v>9091100</v>
      </c>
      <c r="M8">
        <v>19251</v>
      </c>
      <c r="N8">
        <v>268900</v>
      </c>
    </row>
    <row r="9" spans="1:14">
      <c r="A9" s="15" t="s">
        <v>10</v>
      </c>
      <c r="B9" s="17">
        <v>2019</v>
      </c>
      <c r="C9" s="16" t="s">
        <v>11</v>
      </c>
      <c r="D9">
        <v>31253</v>
      </c>
      <c r="E9">
        <v>5.0400922</v>
      </c>
      <c r="F9">
        <v>27</v>
      </c>
      <c r="G9">
        <v>291</v>
      </c>
      <c r="H9">
        <v>60159</v>
      </c>
      <c r="I9">
        <v>36</v>
      </c>
      <c r="J9">
        <v>15572</v>
      </c>
      <c r="K9">
        <v>35.246422</v>
      </c>
      <c r="L9">
        <v>10012100</v>
      </c>
      <c r="M9">
        <v>20506</v>
      </c>
      <c r="N9">
        <v>287300</v>
      </c>
    </row>
    <row r="10" spans="1:14">
      <c r="A10" s="15" t="s">
        <v>10</v>
      </c>
      <c r="B10" s="17">
        <v>2020</v>
      </c>
      <c r="C10" s="16" t="s">
        <v>11</v>
      </c>
      <c r="D10">
        <v>31277</v>
      </c>
      <c r="E10">
        <v>5.0770782</v>
      </c>
      <c r="F10">
        <v>197</v>
      </c>
      <c r="G10">
        <v>931</v>
      </c>
      <c r="H10">
        <v>60050</v>
      </c>
      <c r="I10">
        <v>37</v>
      </c>
      <c r="J10">
        <v>15118</v>
      </c>
      <c r="K10">
        <v>28.094326</v>
      </c>
      <c r="L10">
        <v>11362500</v>
      </c>
      <c r="M10">
        <v>21761</v>
      </c>
      <c r="N10">
        <v>327600</v>
      </c>
    </row>
    <row r="11" spans="1:14">
      <c r="A11" s="15" t="s">
        <v>10</v>
      </c>
      <c r="B11" s="9">
        <v>2021</v>
      </c>
      <c r="C11" s="16" t="s">
        <v>11</v>
      </c>
      <c r="D11">
        <v>31301</v>
      </c>
      <c r="E11">
        <v>5.1140643</v>
      </c>
      <c r="F11">
        <v>367</v>
      </c>
      <c r="G11">
        <v>933</v>
      </c>
      <c r="H11">
        <v>59941</v>
      </c>
      <c r="I11">
        <v>38</v>
      </c>
      <c r="J11">
        <v>14664</v>
      </c>
      <c r="K11">
        <v>20.94223</v>
      </c>
      <c r="L11">
        <v>12694500</v>
      </c>
      <c r="M11">
        <v>23016</v>
      </c>
      <c r="N11">
        <v>342200</v>
      </c>
    </row>
    <row r="12" s="138" customFormat="1" spans="1:14">
      <c r="A12" s="135" t="s">
        <v>13</v>
      </c>
      <c r="B12" s="136">
        <v>2012</v>
      </c>
      <c r="C12" s="137" t="s">
        <v>11</v>
      </c>
      <c r="D12" s="138">
        <v>10511</v>
      </c>
      <c r="E12" s="138">
        <v>5.8112454</v>
      </c>
      <c r="F12" s="138">
        <v>245553</v>
      </c>
      <c r="I12" s="138">
        <v>18</v>
      </c>
      <c r="J12" s="138">
        <v>10372</v>
      </c>
      <c r="K12" s="138">
        <v>80.442451</v>
      </c>
      <c r="L12" s="138">
        <v>2333000</v>
      </c>
      <c r="M12" s="138">
        <v>13278</v>
      </c>
    </row>
    <row r="13" s="138" customFormat="1" spans="1:14">
      <c r="A13" s="135" t="s">
        <v>13</v>
      </c>
      <c r="B13" s="136">
        <v>2013</v>
      </c>
      <c r="C13" s="137" t="s">
        <v>11</v>
      </c>
      <c r="D13" s="138">
        <v>9840</v>
      </c>
      <c r="E13" s="138">
        <v>5.7286585</v>
      </c>
      <c r="F13" s="138">
        <v>279503</v>
      </c>
      <c r="I13" s="138">
        <v>18</v>
      </c>
      <c r="J13" s="138">
        <v>8705</v>
      </c>
      <c r="K13" s="138">
        <v>81.290565</v>
      </c>
      <c r="L13" s="138">
        <v>2690300</v>
      </c>
      <c r="M13" s="138">
        <v>15203</v>
      </c>
    </row>
    <row r="14" s="138" customFormat="1" spans="1:14">
      <c r="A14" s="135" t="s">
        <v>13</v>
      </c>
      <c r="B14" s="136">
        <v>2014</v>
      </c>
      <c r="C14" s="137" t="s">
        <v>11</v>
      </c>
      <c r="D14" s="138">
        <v>9241</v>
      </c>
      <c r="E14" s="138">
        <v>5.7194027</v>
      </c>
      <c r="F14" s="138">
        <v>300728</v>
      </c>
      <c r="I14" s="138">
        <v>18</v>
      </c>
      <c r="J14" s="138">
        <v>8616</v>
      </c>
      <c r="K14" s="138">
        <v>71.375786</v>
      </c>
      <c r="L14" s="138">
        <v>2933000</v>
      </c>
      <c r="M14" s="138">
        <v>16982</v>
      </c>
    </row>
    <row r="15" s="138" customFormat="1" spans="1:14">
      <c r="A15" s="135" t="s">
        <v>13</v>
      </c>
      <c r="B15" s="136">
        <v>2015</v>
      </c>
      <c r="C15" s="137" t="s">
        <v>11</v>
      </c>
      <c r="D15" s="138">
        <v>8709</v>
      </c>
      <c r="E15" s="138">
        <v>6.2086347</v>
      </c>
      <c r="F15" s="138">
        <v>307940</v>
      </c>
      <c r="I15" s="138">
        <v>18</v>
      </c>
      <c r="J15" s="138">
        <v>7798</v>
      </c>
      <c r="K15" s="138">
        <v>58.232391</v>
      </c>
      <c r="L15" s="138">
        <v>3322800</v>
      </c>
      <c r="M15" s="138">
        <v>18891</v>
      </c>
    </row>
    <row r="16" s="138" customFormat="1" spans="1:14">
      <c r="A16" s="135" t="s">
        <v>13</v>
      </c>
      <c r="B16" s="136">
        <v>2016</v>
      </c>
      <c r="C16" s="137" t="s">
        <v>11</v>
      </c>
      <c r="D16" s="138">
        <v>5242</v>
      </c>
      <c r="E16" s="138">
        <v>10.028043</v>
      </c>
      <c r="F16" s="138">
        <v>327061</v>
      </c>
      <c r="I16" s="138">
        <v>15.0471</v>
      </c>
      <c r="J16" s="138">
        <v>7645</v>
      </c>
      <c r="K16" s="138">
        <v>68.139938</v>
      </c>
      <c r="L16" s="138">
        <v>3297800</v>
      </c>
      <c r="M16" s="138">
        <v>20431</v>
      </c>
    </row>
    <row r="17" s="138" customFormat="1" spans="1:13">
      <c r="A17" s="135" t="s">
        <v>13</v>
      </c>
      <c r="B17" s="136">
        <v>2017</v>
      </c>
      <c r="C17" s="137" t="s">
        <v>11</v>
      </c>
      <c r="D17" s="138">
        <v>4840</v>
      </c>
      <c r="E17" s="138">
        <v>10.257231</v>
      </c>
      <c r="F17" s="138">
        <v>364717</v>
      </c>
      <c r="I17" s="138">
        <v>14</v>
      </c>
      <c r="J17" s="138">
        <v>7484</v>
      </c>
      <c r="K17" s="138">
        <v>68.616035</v>
      </c>
      <c r="L17" s="138">
        <v>4283500</v>
      </c>
      <c r="M17" s="138">
        <v>21971</v>
      </c>
    </row>
    <row r="18" s="138" customFormat="1" spans="1:13">
      <c r="A18" s="135" t="s">
        <v>13</v>
      </c>
      <c r="B18" s="136">
        <v>2018</v>
      </c>
      <c r="C18" s="137" t="s">
        <v>11</v>
      </c>
      <c r="D18" s="138">
        <v>4438</v>
      </c>
      <c r="E18" s="138">
        <v>6.2354664</v>
      </c>
      <c r="F18" s="138">
        <v>311278</v>
      </c>
      <c r="I18" s="138">
        <v>13</v>
      </c>
      <c r="J18" s="138">
        <v>7121</v>
      </c>
      <c r="K18" s="138">
        <v>57.071068</v>
      </c>
      <c r="L18" s="138">
        <v>4807800</v>
      </c>
      <c r="M18" s="138">
        <v>23511</v>
      </c>
    </row>
    <row r="19" s="138" customFormat="1" spans="1:13">
      <c r="A19" s="135" t="s">
        <v>13</v>
      </c>
      <c r="B19" s="136">
        <v>2019</v>
      </c>
      <c r="C19" s="137" t="s">
        <v>11</v>
      </c>
      <c r="D19" s="138">
        <v>3715</v>
      </c>
      <c r="E19" s="138">
        <v>6.6444145</v>
      </c>
      <c r="F19" s="138">
        <v>327267</v>
      </c>
      <c r="I19" s="138">
        <v>12</v>
      </c>
      <c r="J19" s="138">
        <v>2352</v>
      </c>
      <c r="K19" s="138">
        <v>45.5261</v>
      </c>
      <c r="L19" s="138">
        <v>4891900</v>
      </c>
      <c r="M19" s="138">
        <v>25051</v>
      </c>
    </row>
    <row r="20" s="138" customFormat="1" spans="1:13">
      <c r="A20" s="135" t="s">
        <v>13</v>
      </c>
      <c r="B20" s="136">
        <v>2020</v>
      </c>
      <c r="C20" s="137" t="s">
        <v>11</v>
      </c>
      <c r="D20" s="138">
        <v>2992</v>
      </c>
      <c r="E20" s="138">
        <v>7.0533626</v>
      </c>
      <c r="F20" s="138">
        <v>342532</v>
      </c>
      <c r="I20" s="138">
        <v>11.89</v>
      </c>
      <c r="J20" s="138">
        <v>2729</v>
      </c>
      <c r="K20" s="138">
        <v>33.981133</v>
      </c>
      <c r="L20" s="138">
        <v>5420600</v>
      </c>
      <c r="M20" s="138">
        <v>26591</v>
      </c>
    </row>
    <row r="21" s="138" customFormat="1" spans="1:13">
      <c r="A21" s="135" t="s">
        <v>13</v>
      </c>
      <c r="B21" s="136">
        <v>2021</v>
      </c>
      <c r="C21" s="137" t="s">
        <v>11</v>
      </c>
      <c r="D21" s="138">
        <v>2269</v>
      </c>
      <c r="E21" s="138">
        <v>7.4623108</v>
      </c>
      <c r="F21" s="138">
        <v>357797</v>
      </c>
      <c r="I21" s="138">
        <v>11.780001</v>
      </c>
      <c r="J21" s="138">
        <v>3106</v>
      </c>
      <c r="K21" s="138">
        <v>22.436165</v>
      </c>
      <c r="L21" s="138">
        <v>5949300</v>
      </c>
      <c r="M21" s="138">
        <v>28131</v>
      </c>
    </row>
    <row r="22" spans="1:13">
      <c r="A22" s="142" t="s">
        <v>14</v>
      </c>
      <c r="B22" s="143">
        <v>2012</v>
      </c>
      <c r="C22" s="142" t="s">
        <v>11</v>
      </c>
      <c r="D22">
        <v>564</v>
      </c>
      <c r="F22">
        <v>32760</v>
      </c>
      <c r="I22">
        <v>4.0173998</v>
      </c>
      <c r="J22">
        <v>148</v>
      </c>
      <c r="K22">
        <v>83.912498</v>
      </c>
      <c r="L22">
        <v>8108300</v>
      </c>
      <c r="M22">
        <v>14800</v>
      </c>
    </row>
    <row r="23" spans="1:13">
      <c r="A23" s="142" t="s">
        <v>14</v>
      </c>
      <c r="B23" s="143">
        <v>2013</v>
      </c>
      <c r="C23" s="142" t="s">
        <v>11</v>
      </c>
      <c r="D23">
        <v>434</v>
      </c>
      <c r="F23">
        <v>31763</v>
      </c>
      <c r="I23">
        <v>3.1949999</v>
      </c>
      <c r="J23">
        <v>122</v>
      </c>
      <c r="K23">
        <v>83.829163</v>
      </c>
      <c r="L23">
        <v>9387500</v>
      </c>
      <c r="M23">
        <v>16724</v>
      </c>
    </row>
    <row r="24" spans="1:13">
      <c r="A24" s="142" t="s">
        <v>14</v>
      </c>
      <c r="B24" s="143">
        <v>2014</v>
      </c>
      <c r="C24" s="142" t="s">
        <v>11</v>
      </c>
      <c r="D24">
        <v>434</v>
      </c>
      <c r="F24">
        <v>26798</v>
      </c>
      <c r="I24">
        <v>9.2414999</v>
      </c>
      <c r="J24">
        <v>115</v>
      </c>
      <c r="K24">
        <v>73.673615</v>
      </c>
      <c r="L24">
        <v>10661500</v>
      </c>
      <c r="M24">
        <v>18648</v>
      </c>
    </row>
    <row r="25" spans="1:13">
      <c r="A25" s="142" t="s">
        <v>14</v>
      </c>
      <c r="B25" s="143">
        <v>2015</v>
      </c>
      <c r="C25" s="142" t="s">
        <v>11</v>
      </c>
      <c r="D25">
        <v>434</v>
      </c>
      <c r="F25">
        <v>3205</v>
      </c>
      <c r="I25">
        <v>9.2154999</v>
      </c>
      <c r="J25">
        <v>108</v>
      </c>
      <c r="K25">
        <v>62.115276</v>
      </c>
      <c r="L25">
        <v>11582300</v>
      </c>
      <c r="M25">
        <v>20572</v>
      </c>
    </row>
    <row r="26" spans="1:13">
      <c r="A26" s="142" t="s">
        <v>14</v>
      </c>
      <c r="B26" s="143">
        <v>2016</v>
      </c>
      <c r="C26" s="142" t="s">
        <v>11</v>
      </c>
      <c r="D26">
        <v>434</v>
      </c>
      <c r="F26">
        <v>-20388</v>
      </c>
      <c r="I26">
        <v>6.2016001</v>
      </c>
      <c r="J26">
        <v>101</v>
      </c>
      <c r="K26">
        <v>73.003471</v>
      </c>
      <c r="L26">
        <v>12354300</v>
      </c>
      <c r="M26">
        <v>22496</v>
      </c>
    </row>
    <row r="27" spans="1:13">
      <c r="A27" s="142" t="s">
        <v>14</v>
      </c>
      <c r="B27" s="143">
        <v>2017</v>
      </c>
      <c r="C27" s="142" t="s">
        <v>11</v>
      </c>
      <c r="D27">
        <v>434</v>
      </c>
      <c r="F27">
        <v>-43981</v>
      </c>
      <c r="I27">
        <v>6.1954999</v>
      </c>
      <c r="J27">
        <v>94</v>
      </c>
      <c r="K27">
        <v>77.10347</v>
      </c>
      <c r="L27">
        <v>15211500</v>
      </c>
      <c r="M27">
        <v>24420</v>
      </c>
    </row>
    <row r="28" spans="1:13">
      <c r="A28" s="142" t="s">
        <v>14</v>
      </c>
      <c r="B28" s="143">
        <v>2018</v>
      </c>
      <c r="C28" s="142" t="s">
        <v>11</v>
      </c>
      <c r="D28">
        <v>434</v>
      </c>
      <c r="F28">
        <v>-67574</v>
      </c>
      <c r="I28">
        <v>5.5320001</v>
      </c>
      <c r="J28">
        <v>87</v>
      </c>
      <c r="K28">
        <v>63.081249</v>
      </c>
      <c r="L28">
        <v>17579800</v>
      </c>
      <c r="M28">
        <v>26344</v>
      </c>
    </row>
    <row r="29" spans="1:13">
      <c r="A29" s="142" t="s">
        <v>14</v>
      </c>
      <c r="B29" s="143">
        <v>2019</v>
      </c>
      <c r="C29" s="142" t="s">
        <v>11</v>
      </c>
      <c r="D29">
        <v>434</v>
      </c>
      <c r="F29">
        <v>-91167</v>
      </c>
      <c r="I29">
        <v>4.0173998</v>
      </c>
      <c r="J29">
        <v>80</v>
      </c>
      <c r="K29">
        <v>49.059029</v>
      </c>
      <c r="L29">
        <v>22710100</v>
      </c>
      <c r="M29">
        <v>28268</v>
      </c>
    </row>
    <row r="30" spans="1:13">
      <c r="A30" s="142" t="s">
        <v>14</v>
      </c>
      <c r="B30" s="143">
        <v>2020</v>
      </c>
      <c r="C30" s="142" t="s">
        <v>11</v>
      </c>
      <c r="D30">
        <v>434</v>
      </c>
      <c r="F30">
        <v>-114760</v>
      </c>
      <c r="I30">
        <v>2.5027995</v>
      </c>
      <c r="J30">
        <v>73</v>
      </c>
      <c r="K30">
        <v>35.036808</v>
      </c>
      <c r="L30">
        <v>25107200</v>
      </c>
      <c r="M30">
        <v>30192</v>
      </c>
    </row>
    <row r="31" spans="1:13">
      <c r="A31" s="142" t="s">
        <v>14</v>
      </c>
      <c r="B31" s="143">
        <v>2021</v>
      </c>
      <c r="C31" s="142" t="s">
        <v>11</v>
      </c>
      <c r="D31">
        <v>434</v>
      </c>
      <c r="F31">
        <v>-138353</v>
      </c>
      <c r="I31">
        <v>0.98819923</v>
      </c>
      <c r="J31">
        <v>66</v>
      </c>
      <c r="K31">
        <v>21.014587</v>
      </c>
      <c r="L31">
        <v>27504300</v>
      </c>
      <c r="M31">
        <v>32116</v>
      </c>
    </row>
    <row r="32" spans="1:13">
      <c r="A32" s="144" t="s">
        <v>15</v>
      </c>
      <c r="B32" s="28">
        <v>2012</v>
      </c>
      <c r="C32" s="144" t="s">
        <v>11</v>
      </c>
      <c r="D32">
        <v>1468</v>
      </c>
      <c r="E32">
        <v>10.691417</v>
      </c>
      <c r="F32">
        <v>36525</v>
      </c>
      <c r="I32">
        <v>5</v>
      </c>
      <c r="J32">
        <v>808</v>
      </c>
      <c r="K32">
        <v>82.929543</v>
      </c>
      <c r="L32">
        <v>5167300</v>
      </c>
      <c r="M32">
        <v>14562</v>
      </c>
    </row>
    <row r="33" spans="1:13">
      <c r="A33" s="144" t="s">
        <v>15</v>
      </c>
      <c r="B33" s="28">
        <v>2013</v>
      </c>
      <c r="C33" s="144" t="s">
        <v>11</v>
      </c>
      <c r="D33">
        <v>1386</v>
      </c>
      <c r="E33">
        <v>5.7806638</v>
      </c>
      <c r="F33">
        <v>25320</v>
      </c>
      <c r="I33">
        <v>4</v>
      </c>
      <c r="J33">
        <v>1642</v>
      </c>
      <c r="K33">
        <v>83.45417</v>
      </c>
      <c r="L33">
        <v>6010900</v>
      </c>
      <c r="M33">
        <v>16455</v>
      </c>
    </row>
    <row r="34" spans="1:13">
      <c r="A34" s="144" t="s">
        <v>15</v>
      </c>
      <c r="B34" s="28">
        <v>2014</v>
      </c>
      <c r="C34" s="144" t="s">
        <v>11</v>
      </c>
      <c r="D34">
        <v>1047</v>
      </c>
      <c r="E34">
        <v>3.817574</v>
      </c>
      <c r="F34">
        <v>19090</v>
      </c>
      <c r="I34">
        <v>5</v>
      </c>
      <c r="J34">
        <v>1524</v>
      </c>
      <c r="K34">
        <v>73.642044</v>
      </c>
      <c r="L34">
        <v>6752000</v>
      </c>
      <c r="M34">
        <v>18364</v>
      </c>
    </row>
    <row r="35" spans="1:13">
      <c r="A35" s="144" t="s">
        <v>15</v>
      </c>
      <c r="B35" s="28">
        <v>2015</v>
      </c>
      <c r="C35" s="144" t="s">
        <v>11</v>
      </c>
      <c r="D35">
        <v>833</v>
      </c>
      <c r="E35">
        <v>2.362545</v>
      </c>
      <c r="F35">
        <v>25786</v>
      </c>
      <c r="I35">
        <v>5</v>
      </c>
      <c r="J35">
        <v>1418</v>
      </c>
      <c r="K35">
        <v>59.313637</v>
      </c>
      <c r="L35">
        <v>7252100</v>
      </c>
      <c r="M35">
        <v>19824</v>
      </c>
    </row>
    <row r="36" spans="1:13">
      <c r="A36" s="144" t="s">
        <v>15</v>
      </c>
      <c r="B36" s="28">
        <v>2016</v>
      </c>
      <c r="C36" s="144" t="s">
        <v>11</v>
      </c>
      <c r="D36">
        <v>404</v>
      </c>
      <c r="E36">
        <v>1.980198</v>
      </c>
      <c r="F36">
        <v>20405</v>
      </c>
      <c r="I36">
        <v>5</v>
      </c>
      <c r="J36">
        <v>281</v>
      </c>
      <c r="K36">
        <v>75.672729</v>
      </c>
      <c r="L36">
        <v>7728800</v>
      </c>
      <c r="M36">
        <v>21294</v>
      </c>
    </row>
    <row r="37" spans="1:13">
      <c r="A37" s="144" t="s">
        <v>15</v>
      </c>
      <c r="B37" s="28">
        <v>2017</v>
      </c>
      <c r="C37" s="144" t="s">
        <v>11</v>
      </c>
      <c r="D37">
        <v>121</v>
      </c>
      <c r="E37">
        <v>0.92561983</v>
      </c>
      <c r="F37">
        <v>13836</v>
      </c>
      <c r="I37">
        <v>5</v>
      </c>
      <c r="J37">
        <v>239</v>
      </c>
      <c r="K37">
        <v>74.557198</v>
      </c>
      <c r="L37">
        <v>8445300</v>
      </c>
      <c r="M37">
        <v>22764</v>
      </c>
    </row>
    <row r="38" spans="1:13">
      <c r="A38" s="144" t="s">
        <v>15</v>
      </c>
      <c r="B38" s="28">
        <v>2018</v>
      </c>
      <c r="C38" s="144" t="s">
        <v>11</v>
      </c>
      <c r="D38">
        <v>121</v>
      </c>
      <c r="E38">
        <v>0.50413223</v>
      </c>
      <c r="F38">
        <v>8814</v>
      </c>
      <c r="I38">
        <v>4</v>
      </c>
      <c r="J38">
        <v>204</v>
      </c>
      <c r="K38">
        <v>61.930683</v>
      </c>
      <c r="L38">
        <v>9648300</v>
      </c>
      <c r="M38">
        <v>24234</v>
      </c>
    </row>
    <row r="39" spans="1:13">
      <c r="A39" s="144" t="s">
        <v>15</v>
      </c>
      <c r="B39" s="28">
        <v>2019</v>
      </c>
      <c r="C39" s="144" t="s">
        <v>11</v>
      </c>
      <c r="D39">
        <v>106</v>
      </c>
      <c r="E39">
        <v>0.66981132</v>
      </c>
      <c r="F39">
        <v>6419</v>
      </c>
      <c r="I39">
        <v>4</v>
      </c>
      <c r="J39">
        <v>169</v>
      </c>
      <c r="K39">
        <v>49.304169</v>
      </c>
      <c r="L39">
        <v>12550700</v>
      </c>
      <c r="M39">
        <v>25704</v>
      </c>
    </row>
    <row r="40" spans="1:13">
      <c r="A40" s="144" t="s">
        <v>15</v>
      </c>
      <c r="B40" s="28">
        <v>2020</v>
      </c>
      <c r="C40" s="144" t="s">
        <v>11</v>
      </c>
      <c r="D40">
        <v>91</v>
      </c>
      <c r="E40">
        <v>0.83549041</v>
      </c>
      <c r="F40">
        <v>4024</v>
      </c>
      <c r="I40">
        <v>4</v>
      </c>
      <c r="J40">
        <v>178</v>
      </c>
      <c r="K40">
        <v>36.677654</v>
      </c>
      <c r="L40">
        <v>13194300</v>
      </c>
      <c r="M40">
        <v>27174</v>
      </c>
    </row>
    <row r="41" spans="1:13">
      <c r="A41" s="144" t="s">
        <v>15</v>
      </c>
      <c r="B41" s="28">
        <v>2021</v>
      </c>
      <c r="C41" s="144" t="s">
        <v>11</v>
      </c>
      <c r="D41">
        <v>76</v>
      </c>
      <c r="E41">
        <v>1.0011695</v>
      </c>
      <c r="F41">
        <v>1629</v>
      </c>
      <c r="I41">
        <v>4</v>
      </c>
      <c r="J41">
        <v>187</v>
      </c>
      <c r="K41">
        <v>24.05114</v>
      </c>
      <c r="L41">
        <v>13837900</v>
      </c>
      <c r="M41">
        <v>28644</v>
      </c>
    </row>
    <row r="42" spans="1:13">
      <c r="A42" s="133" t="s">
        <v>16</v>
      </c>
      <c r="B42" s="21">
        <v>2012</v>
      </c>
      <c r="C42" s="133" t="s">
        <v>11</v>
      </c>
      <c r="K42">
        <v>85.321739</v>
      </c>
      <c r="L42">
        <v>5042800</v>
      </c>
    </row>
    <row r="43" spans="1:13">
      <c r="A43" s="133" t="s">
        <v>16</v>
      </c>
      <c r="B43" s="21">
        <v>2013</v>
      </c>
      <c r="C43" s="133" t="s">
        <v>11</v>
      </c>
      <c r="K43">
        <v>84.713043</v>
      </c>
      <c r="L43">
        <v>5257600</v>
      </c>
    </row>
    <row r="44" spans="1:13">
      <c r="A44" s="133" t="s">
        <v>16</v>
      </c>
      <c r="B44" s="21">
        <v>2014</v>
      </c>
      <c r="C44" s="133" t="s">
        <v>11</v>
      </c>
      <c r="K44">
        <v>75.873917</v>
      </c>
      <c r="L44">
        <v>5917200</v>
      </c>
    </row>
    <row r="45" spans="1:13">
      <c r="A45" s="133" t="s">
        <v>16</v>
      </c>
      <c r="B45" s="21">
        <v>2015</v>
      </c>
      <c r="C45" s="133" t="s">
        <v>11</v>
      </c>
      <c r="K45">
        <v>59.591305</v>
      </c>
      <c r="L45">
        <v>6766500</v>
      </c>
    </row>
    <row r="46" spans="1:13">
      <c r="A46" s="133" t="s">
        <v>16</v>
      </c>
      <c r="B46" s="21">
        <v>2016</v>
      </c>
      <c r="C46" s="133" t="s">
        <v>11</v>
      </c>
      <c r="K46">
        <v>77.534782</v>
      </c>
      <c r="L46">
        <v>7416800</v>
      </c>
    </row>
    <row r="47" spans="1:13">
      <c r="A47" s="133" t="s">
        <v>16</v>
      </c>
      <c r="B47" s="21">
        <v>2017</v>
      </c>
      <c r="C47" s="133" t="s">
        <v>11</v>
      </c>
      <c r="K47">
        <v>76.447823</v>
      </c>
      <c r="L47">
        <v>8734900</v>
      </c>
    </row>
    <row r="48" spans="1:13">
      <c r="A48" s="133" t="s">
        <v>16</v>
      </c>
      <c r="B48" s="21">
        <v>2018</v>
      </c>
      <c r="C48" s="133" t="s">
        <v>11</v>
      </c>
      <c r="K48">
        <v>63.286957</v>
      </c>
      <c r="L48">
        <v>9652600</v>
      </c>
    </row>
    <row r="49" spans="1:12">
      <c r="A49" s="133" t="s">
        <v>16</v>
      </c>
      <c r="B49" s="21">
        <v>2019</v>
      </c>
      <c r="C49" s="133" t="s">
        <v>11</v>
      </c>
      <c r="K49">
        <v>50.126091</v>
      </c>
      <c r="L49">
        <v>10139700</v>
      </c>
    </row>
    <row r="50" spans="1:12">
      <c r="A50" s="133" t="s">
        <v>16</v>
      </c>
      <c r="B50" s="21">
        <v>2020</v>
      </c>
      <c r="C50" s="133" t="s">
        <v>11</v>
      </c>
      <c r="K50">
        <v>36.965225</v>
      </c>
      <c r="L50">
        <v>10604700</v>
      </c>
    </row>
    <row r="51" spans="1:12">
      <c r="A51" s="133" t="s">
        <v>16</v>
      </c>
      <c r="B51" s="21">
        <v>2021</v>
      </c>
      <c r="C51" s="133" t="s">
        <v>11</v>
      </c>
      <c r="K51">
        <v>23.804359</v>
      </c>
      <c r="L51">
        <v>11069700</v>
      </c>
    </row>
    <row r="52" spans="1:12">
      <c r="A52" s="55" t="s">
        <v>17</v>
      </c>
      <c r="B52" s="21">
        <v>2012</v>
      </c>
      <c r="C52" s="133" t="s">
        <v>11</v>
      </c>
      <c r="K52">
        <v>84.468964</v>
      </c>
      <c r="L52">
        <v>4302200</v>
      </c>
    </row>
    <row r="53" spans="1:12">
      <c r="A53" s="55" t="s">
        <v>17</v>
      </c>
      <c r="B53" s="21">
        <v>2013</v>
      </c>
      <c r="C53" s="133" t="s">
        <v>11</v>
      </c>
      <c r="K53">
        <v>84.244827</v>
      </c>
      <c r="L53">
        <v>4717500</v>
      </c>
    </row>
    <row r="54" spans="1:12">
      <c r="A54" s="55" t="s">
        <v>17</v>
      </c>
      <c r="B54" s="21">
        <v>2014</v>
      </c>
      <c r="C54" s="133" t="s">
        <v>11</v>
      </c>
      <c r="K54">
        <v>74.972412</v>
      </c>
      <c r="L54">
        <v>5060500</v>
      </c>
    </row>
    <row r="55" spans="1:12">
      <c r="A55" s="55" t="s">
        <v>17</v>
      </c>
      <c r="B55" s="21">
        <v>2015</v>
      </c>
      <c r="C55" s="133" t="s">
        <v>11</v>
      </c>
      <c r="K55">
        <v>57.696552</v>
      </c>
      <c r="L55">
        <v>5041200</v>
      </c>
    </row>
    <row r="56" spans="1:12">
      <c r="A56" s="55" t="s">
        <v>17</v>
      </c>
      <c r="B56" s="21">
        <v>2016</v>
      </c>
      <c r="C56" s="133" t="s">
        <v>11</v>
      </c>
      <c r="K56">
        <v>76.710342</v>
      </c>
      <c r="L56">
        <v>5406600</v>
      </c>
    </row>
    <row r="57" spans="1:12">
      <c r="A57" s="55" t="s">
        <v>17</v>
      </c>
      <c r="B57" s="21">
        <v>2017</v>
      </c>
      <c r="C57" s="133" t="s">
        <v>11</v>
      </c>
      <c r="K57">
        <v>74.748276</v>
      </c>
      <c r="L57">
        <v>6161000</v>
      </c>
    </row>
    <row r="58" spans="1:12">
      <c r="A58" s="55" t="s">
        <v>17</v>
      </c>
      <c r="B58" s="21">
        <v>2018</v>
      </c>
      <c r="C58" s="133" t="s">
        <v>11</v>
      </c>
      <c r="K58">
        <v>62.603447</v>
      </c>
      <c r="L58">
        <v>6506400</v>
      </c>
    </row>
    <row r="59" spans="1:12">
      <c r="A59" s="55" t="s">
        <v>17</v>
      </c>
      <c r="B59" s="21">
        <v>2019</v>
      </c>
      <c r="C59" s="133" t="s">
        <v>11</v>
      </c>
      <c r="K59">
        <v>50.458618</v>
      </c>
      <c r="L59">
        <v>6059300</v>
      </c>
    </row>
    <row r="60" spans="1:12">
      <c r="A60" s="55" t="s">
        <v>17</v>
      </c>
      <c r="B60" s="21">
        <v>2020</v>
      </c>
      <c r="C60" s="133" t="s">
        <v>11</v>
      </c>
      <c r="K60">
        <v>38.313789</v>
      </c>
      <c r="L60">
        <v>5790500</v>
      </c>
    </row>
    <row r="61" spans="1:12">
      <c r="A61" s="55" t="s">
        <v>17</v>
      </c>
      <c r="B61" s="21">
        <v>2021</v>
      </c>
      <c r="C61" s="133" t="s">
        <v>11</v>
      </c>
      <c r="K61">
        <v>26.168961</v>
      </c>
      <c r="L61">
        <v>5521700</v>
      </c>
    </row>
    <row r="62" spans="1:12">
      <c r="A62" s="55" t="s">
        <v>18</v>
      </c>
      <c r="B62" s="21">
        <v>2012</v>
      </c>
      <c r="C62" s="55" t="s">
        <v>11</v>
      </c>
      <c r="K62">
        <v>84.644447</v>
      </c>
      <c r="L62">
        <v>4794000</v>
      </c>
    </row>
    <row r="63" spans="1:12">
      <c r="A63" s="55" t="s">
        <v>18</v>
      </c>
      <c r="B63" s="21">
        <v>2013</v>
      </c>
      <c r="C63" s="55" t="s">
        <v>11</v>
      </c>
      <c r="K63">
        <v>84.050003</v>
      </c>
      <c r="L63">
        <v>5266800</v>
      </c>
    </row>
    <row r="64" spans="1:12">
      <c r="A64" s="55" t="s">
        <v>18</v>
      </c>
      <c r="B64" s="21">
        <v>2014</v>
      </c>
      <c r="C64" s="55" t="s">
        <v>11</v>
      </c>
      <c r="K64">
        <v>74.847221</v>
      </c>
      <c r="L64">
        <v>5525300</v>
      </c>
    </row>
    <row r="65" spans="1:14">
      <c r="A65" s="55" t="s">
        <v>18</v>
      </c>
      <c r="B65" s="21">
        <v>2015</v>
      </c>
      <c r="C65" s="55" t="s">
        <v>11</v>
      </c>
      <c r="K65">
        <v>59.174999</v>
      </c>
      <c r="L65">
        <v>5764100</v>
      </c>
    </row>
    <row r="66" spans="1:14">
      <c r="A66" s="55" t="s">
        <v>18</v>
      </c>
      <c r="B66" s="21">
        <v>2016</v>
      </c>
      <c r="C66" s="55" t="s">
        <v>11</v>
      </c>
      <c r="K66">
        <v>79.613892</v>
      </c>
      <c r="L66">
        <v>6219100</v>
      </c>
    </row>
    <row r="67" spans="1:14">
      <c r="A67" s="55" t="s">
        <v>18</v>
      </c>
      <c r="B67" s="21">
        <v>2017</v>
      </c>
      <c r="C67" s="55" t="s">
        <v>11</v>
      </c>
      <c r="K67">
        <v>76.67778</v>
      </c>
      <c r="L67">
        <v>7494700</v>
      </c>
    </row>
    <row r="68" spans="1:14">
      <c r="A68" s="55" t="s">
        <v>18</v>
      </c>
      <c r="B68" s="21">
        <v>2018</v>
      </c>
      <c r="C68" s="55" t="s">
        <v>11</v>
      </c>
      <c r="K68">
        <v>63.875</v>
      </c>
      <c r="L68">
        <v>8207300</v>
      </c>
    </row>
    <row r="69" spans="1:14">
      <c r="A69" s="55" t="s">
        <v>18</v>
      </c>
      <c r="B69" s="21">
        <v>2019</v>
      </c>
      <c r="C69" s="55" t="s">
        <v>11</v>
      </c>
      <c r="K69">
        <v>51.07222</v>
      </c>
      <c r="L69">
        <v>7890500</v>
      </c>
    </row>
    <row r="70" spans="1:14">
      <c r="A70" s="55" t="s">
        <v>18</v>
      </c>
      <c r="B70" s="21">
        <v>2020</v>
      </c>
      <c r="C70" s="55" t="s">
        <v>11</v>
      </c>
      <c r="K70">
        <v>38.26944</v>
      </c>
      <c r="L70">
        <v>8149500</v>
      </c>
    </row>
    <row r="71" spans="1:14">
      <c r="A71" s="55" t="s">
        <v>18</v>
      </c>
      <c r="B71" s="21">
        <v>2021</v>
      </c>
      <c r="C71" s="55" t="s">
        <v>11</v>
      </c>
      <c r="K71">
        <v>25.46666</v>
      </c>
      <c r="L71">
        <v>8408500</v>
      </c>
    </row>
    <row r="72" spans="1:14">
      <c r="A72" s="137" t="s">
        <v>19</v>
      </c>
      <c r="B72" s="136">
        <v>2012</v>
      </c>
      <c r="C72" s="137" t="s">
        <v>11</v>
      </c>
      <c r="D72" s="138">
        <v>46994</v>
      </c>
      <c r="E72" s="138">
        <v>7.4834234</v>
      </c>
      <c r="F72" s="138">
        <v>468170</v>
      </c>
      <c r="G72" s="138"/>
      <c r="H72" s="138"/>
      <c r="I72" s="138">
        <v>55.3638</v>
      </c>
      <c r="J72" s="138">
        <v>39101</v>
      </c>
      <c r="K72" s="138">
        <v>75.87394</v>
      </c>
      <c r="L72" s="138">
        <v>2115300</v>
      </c>
      <c r="M72" s="138">
        <v>10685</v>
      </c>
      <c r="N72" s="138"/>
    </row>
    <row r="73" spans="1:14">
      <c r="A73" s="137" t="s">
        <v>19</v>
      </c>
      <c r="B73" s="136">
        <v>2013</v>
      </c>
      <c r="C73" s="137" t="s">
        <v>11</v>
      </c>
      <c r="D73" s="138">
        <v>46873</v>
      </c>
      <c r="E73" s="138">
        <v>6.9722228</v>
      </c>
      <c r="F73" s="138">
        <v>515993</v>
      </c>
      <c r="G73" s="138"/>
      <c r="H73" s="138"/>
      <c r="I73" s="138">
        <v>56.881599</v>
      </c>
      <c r="J73" s="138">
        <v>39256</v>
      </c>
      <c r="K73" s="138">
        <v>75.679512</v>
      </c>
      <c r="L73" s="138">
        <v>2265800</v>
      </c>
      <c r="M73" s="138">
        <v>12160</v>
      </c>
      <c r="N73" s="138"/>
    </row>
    <row r="74" spans="1:14">
      <c r="A74" s="137" t="s">
        <v>19</v>
      </c>
      <c r="B74" s="136">
        <v>2014</v>
      </c>
      <c r="C74" s="137" t="s">
        <v>11</v>
      </c>
      <c r="D74" s="138">
        <v>46492</v>
      </c>
      <c r="E74" s="138">
        <v>6.8370903</v>
      </c>
      <c r="F74" s="138">
        <v>538221</v>
      </c>
      <c r="G74" s="138"/>
      <c r="H74" s="138"/>
      <c r="I74" s="138">
        <v>60.886799</v>
      </c>
      <c r="J74" s="138">
        <v>39641</v>
      </c>
      <c r="K74" s="138">
        <v>66.918709</v>
      </c>
      <c r="L74" s="138">
        <v>2314500</v>
      </c>
      <c r="M74" s="138">
        <v>13595</v>
      </c>
      <c r="N74" s="138"/>
    </row>
    <row r="75" spans="1:14">
      <c r="A75" s="137" t="s">
        <v>19</v>
      </c>
      <c r="B75" s="136">
        <v>2015</v>
      </c>
      <c r="C75" s="137" t="s">
        <v>11</v>
      </c>
      <c r="D75" s="138">
        <v>46246</v>
      </c>
      <c r="E75" s="138">
        <v>7.1062578</v>
      </c>
      <c r="F75" s="138">
        <v>551556</v>
      </c>
      <c r="G75" s="138"/>
      <c r="H75" s="138"/>
      <c r="I75" s="138">
        <v>61.2966</v>
      </c>
      <c r="J75" s="138">
        <v>39813</v>
      </c>
      <c r="K75" s="138">
        <v>55.756905</v>
      </c>
      <c r="L75" s="138">
        <v>1923400</v>
      </c>
      <c r="M75" s="138">
        <v>15164</v>
      </c>
      <c r="N75" s="138"/>
    </row>
    <row r="76" spans="1:14">
      <c r="A76" s="137" t="s">
        <v>19</v>
      </c>
      <c r="B76" s="136">
        <v>2016</v>
      </c>
      <c r="C76" s="137" t="s">
        <v>11</v>
      </c>
      <c r="D76" s="138">
        <v>45926</v>
      </c>
      <c r="E76" s="138">
        <v>6.9001002</v>
      </c>
      <c r="F76" s="138">
        <v>569391</v>
      </c>
      <c r="G76" s="138"/>
      <c r="H76" s="138"/>
      <c r="I76" s="138">
        <v>46.669498</v>
      </c>
      <c r="J76" s="138">
        <v>39949</v>
      </c>
      <c r="K76" s="138">
        <v>63.830067</v>
      </c>
      <c r="L76" s="138">
        <v>1831100</v>
      </c>
      <c r="M76" s="138">
        <v>16389</v>
      </c>
      <c r="N76" s="138"/>
    </row>
    <row r="77" spans="1:14">
      <c r="A77" s="137" t="s">
        <v>19</v>
      </c>
      <c r="B77" s="136">
        <v>2017</v>
      </c>
      <c r="C77" s="137" t="s">
        <v>11</v>
      </c>
      <c r="D77" s="138">
        <v>45862</v>
      </c>
      <c r="E77" s="138">
        <v>6.6454799</v>
      </c>
      <c r="F77" s="138">
        <v>588206</v>
      </c>
      <c r="G77" s="138"/>
      <c r="H77" s="138"/>
      <c r="I77" s="138">
        <v>40.825699</v>
      </c>
      <c r="J77" s="138">
        <v>40008</v>
      </c>
      <c r="K77" s="138">
        <v>62.626839</v>
      </c>
      <c r="L77" s="138">
        <v>2210100</v>
      </c>
      <c r="M77" s="138">
        <v>17614</v>
      </c>
      <c r="N77" s="138"/>
    </row>
    <row r="78" spans="1:14">
      <c r="A78" s="137" t="s">
        <v>19</v>
      </c>
      <c r="B78" s="136">
        <v>2018</v>
      </c>
      <c r="C78" s="137" t="s">
        <v>11</v>
      </c>
      <c r="D78" s="138">
        <v>45795</v>
      </c>
      <c r="E78" s="138">
        <v>7.1860028</v>
      </c>
      <c r="F78" s="138">
        <v>601608</v>
      </c>
      <c r="G78" s="138"/>
      <c r="H78" s="138"/>
      <c r="I78" s="138">
        <v>40.400799</v>
      </c>
      <c r="J78" s="138">
        <v>40674</v>
      </c>
      <c r="K78" s="138">
        <v>53.13842</v>
      </c>
      <c r="L78" s="138">
        <v>2375200</v>
      </c>
      <c r="M78" s="138">
        <v>18839</v>
      </c>
      <c r="N78" s="138"/>
    </row>
    <row r="79" spans="1:14">
      <c r="A79" s="137" t="s">
        <v>19</v>
      </c>
      <c r="B79" s="136">
        <v>2019</v>
      </c>
      <c r="C79" s="137" t="s">
        <v>11</v>
      </c>
      <c r="D79" s="138">
        <v>44147</v>
      </c>
      <c r="E79" s="138">
        <v>7.5340793</v>
      </c>
      <c r="F79" s="138">
        <v>666124</v>
      </c>
      <c r="G79" s="138"/>
      <c r="H79" s="138"/>
      <c r="I79" s="138">
        <v>42.2225</v>
      </c>
      <c r="J79" s="138">
        <v>39222</v>
      </c>
      <c r="K79" s="138">
        <v>43.650002</v>
      </c>
      <c r="L79" s="138">
        <v>2426900</v>
      </c>
      <c r="M79" s="138">
        <v>20064</v>
      </c>
      <c r="N79" s="138"/>
    </row>
    <row r="80" spans="1:14">
      <c r="A80" s="137" t="s">
        <v>19</v>
      </c>
      <c r="B80" s="136">
        <v>2020</v>
      </c>
      <c r="C80" s="137" t="s">
        <v>11</v>
      </c>
      <c r="D80" s="138">
        <v>42499</v>
      </c>
      <c r="E80" s="138">
        <v>7.8821558</v>
      </c>
      <c r="F80" s="138">
        <v>730640</v>
      </c>
      <c r="G80" s="138"/>
      <c r="H80" s="138"/>
      <c r="I80" s="138">
        <v>42.3218</v>
      </c>
      <c r="J80" s="138">
        <v>46683</v>
      </c>
      <c r="K80" s="138">
        <v>34.161583</v>
      </c>
      <c r="L80" s="138">
        <v>2525300</v>
      </c>
      <c r="M80" s="138">
        <v>21289</v>
      </c>
      <c r="N80" s="138"/>
    </row>
    <row r="81" spans="1:14">
      <c r="A81" s="137" t="s">
        <v>19</v>
      </c>
      <c r="B81" s="136">
        <v>2021</v>
      </c>
      <c r="C81" s="137" t="s">
        <v>11</v>
      </c>
      <c r="D81" s="138">
        <v>40851</v>
      </c>
      <c r="E81" s="138">
        <v>8.2302323</v>
      </c>
      <c r="F81" s="138">
        <v>795156</v>
      </c>
      <c r="G81" s="138"/>
      <c r="H81" s="138"/>
      <c r="I81" s="138">
        <v>42.421101</v>
      </c>
      <c r="J81" s="138">
        <v>54144</v>
      </c>
      <c r="K81" s="138">
        <v>24.673164</v>
      </c>
      <c r="L81" s="138">
        <v>2623700</v>
      </c>
      <c r="M81" s="138">
        <v>22514</v>
      </c>
      <c r="N81" s="138"/>
    </row>
    <row r="82" spans="1:14">
      <c r="A82" s="137" t="s">
        <v>20</v>
      </c>
      <c r="B82" s="136">
        <v>2012</v>
      </c>
      <c r="C82" s="139" t="s">
        <v>11</v>
      </c>
      <c r="D82" s="138">
        <v>15244</v>
      </c>
      <c r="E82" s="138">
        <v>13.136054</v>
      </c>
      <c r="F82" s="138">
        <v>334939</v>
      </c>
      <c r="G82" s="138">
        <v>1195</v>
      </c>
      <c r="H82" s="138">
        <v>24226</v>
      </c>
      <c r="I82" s="138">
        <v>26</v>
      </c>
      <c r="J82" s="138">
        <v>106535</v>
      </c>
      <c r="K82" s="138">
        <v>77.06868</v>
      </c>
      <c r="L82" s="138">
        <v>2281600</v>
      </c>
      <c r="M82" s="138">
        <v>10673</v>
      </c>
      <c r="N82" s="138">
        <v>203300</v>
      </c>
    </row>
    <row r="83" spans="1:14">
      <c r="A83" s="139" t="s">
        <v>20</v>
      </c>
      <c r="B83" s="136">
        <v>2013</v>
      </c>
      <c r="C83" s="139" t="s">
        <v>11</v>
      </c>
      <c r="D83" s="138">
        <v>15197</v>
      </c>
      <c r="E83" s="138">
        <v>13.042048</v>
      </c>
      <c r="F83" s="138">
        <v>399495</v>
      </c>
      <c r="G83" s="138">
        <v>1474</v>
      </c>
      <c r="H83" s="138">
        <v>24932</v>
      </c>
      <c r="I83" s="138">
        <v>27</v>
      </c>
      <c r="J83" s="138">
        <v>76274</v>
      </c>
      <c r="K83" s="138">
        <v>79.482208</v>
      </c>
      <c r="L83" s="138">
        <v>2799400</v>
      </c>
      <c r="M83" s="138">
        <v>12167</v>
      </c>
      <c r="N83" s="138">
        <v>221207</v>
      </c>
    </row>
    <row r="84" spans="1:14">
      <c r="A84" s="139" t="s">
        <v>20</v>
      </c>
      <c r="B84" s="136">
        <v>2014</v>
      </c>
      <c r="C84" s="139" t="s">
        <v>11</v>
      </c>
      <c r="D84" s="138">
        <v>15126</v>
      </c>
      <c r="E84" s="138">
        <v>12.585879</v>
      </c>
      <c r="F84" s="138">
        <v>468141</v>
      </c>
      <c r="G84" s="138">
        <v>1753</v>
      </c>
      <c r="H84" s="138">
        <v>25638</v>
      </c>
      <c r="I84" s="138">
        <v>28</v>
      </c>
      <c r="J84" s="138">
        <v>46013</v>
      </c>
      <c r="K84" s="138">
        <v>69.803558</v>
      </c>
      <c r="L84" s="138">
        <v>3000900</v>
      </c>
      <c r="M84" s="138">
        <v>13615</v>
      </c>
      <c r="N84" s="138">
        <v>259555</v>
      </c>
    </row>
    <row r="85" spans="1:14">
      <c r="A85" s="139" t="s">
        <v>20</v>
      </c>
      <c r="B85" s="136">
        <v>2015</v>
      </c>
      <c r="C85" s="139" t="s">
        <v>11</v>
      </c>
      <c r="D85" s="138">
        <v>15076</v>
      </c>
      <c r="E85" s="138">
        <v>12.785686</v>
      </c>
      <c r="F85" s="138">
        <v>495452</v>
      </c>
      <c r="G85" s="138">
        <v>1354</v>
      </c>
      <c r="H85" s="138">
        <v>27193</v>
      </c>
      <c r="I85" s="138">
        <v>29</v>
      </c>
      <c r="J85" s="138">
        <v>15752</v>
      </c>
      <c r="K85" s="138">
        <v>53.70676</v>
      </c>
      <c r="L85" s="138">
        <v>2914000</v>
      </c>
      <c r="M85" s="138">
        <v>15191</v>
      </c>
      <c r="N85" s="138">
        <v>276959</v>
      </c>
    </row>
    <row r="86" spans="1:14">
      <c r="A86" s="139" t="s">
        <v>20</v>
      </c>
      <c r="B86" s="136">
        <v>2016</v>
      </c>
      <c r="C86" s="139" t="s">
        <v>11</v>
      </c>
      <c r="D86" s="138">
        <v>37467</v>
      </c>
      <c r="E86" s="138">
        <v>5.0118504</v>
      </c>
      <c r="F86" s="138">
        <v>555928</v>
      </c>
      <c r="G86" s="138">
        <v>1854</v>
      </c>
      <c r="H86" s="138">
        <v>26593</v>
      </c>
      <c r="I86" s="138">
        <v>25</v>
      </c>
      <c r="J86" s="138">
        <v>14005</v>
      </c>
      <c r="K86" s="138">
        <v>64.41922</v>
      </c>
      <c r="L86" s="138">
        <v>3002400</v>
      </c>
      <c r="M86" s="138">
        <v>16431</v>
      </c>
      <c r="N86" s="138">
        <v>285152</v>
      </c>
    </row>
    <row r="87" spans="1:14">
      <c r="A87" s="139" t="s">
        <v>20</v>
      </c>
      <c r="B87" s="136">
        <v>2017</v>
      </c>
      <c r="C87" s="139" t="s">
        <v>11</v>
      </c>
      <c r="D87" s="138">
        <v>14605</v>
      </c>
      <c r="E87" s="138">
        <v>12.27114</v>
      </c>
      <c r="F87" s="138">
        <v>607588</v>
      </c>
      <c r="G87" s="138">
        <v>1855</v>
      </c>
      <c r="H87" s="138">
        <v>26340</v>
      </c>
      <c r="I87" s="138">
        <v>21</v>
      </c>
      <c r="J87" s="138">
        <v>13885</v>
      </c>
      <c r="K87" s="138">
        <v>64.990746</v>
      </c>
      <c r="L87" s="138">
        <v>3771000</v>
      </c>
      <c r="M87" s="138">
        <v>17671</v>
      </c>
      <c r="N87" s="138">
        <v>326200</v>
      </c>
    </row>
    <row r="88" spans="1:14">
      <c r="A88" s="139" t="s">
        <v>20</v>
      </c>
      <c r="B88" s="136">
        <v>2018</v>
      </c>
      <c r="C88" s="139" t="s">
        <v>11</v>
      </c>
      <c r="D88" s="138">
        <v>14807</v>
      </c>
      <c r="E88" s="138">
        <v>8.3445668</v>
      </c>
      <c r="F88" s="138">
        <v>482906</v>
      </c>
      <c r="G88" s="138">
        <v>4800</v>
      </c>
      <c r="H88" s="138">
        <v>26087</v>
      </c>
      <c r="I88" s="138">
        <v>22</v>
      </c>
      <c r="J88" s="138">
        <v>13297</v>
      </c>
      <c r="K88" s="138">
        <v>54.578293</v>
      </c>
      <c r="L88" s="138">
        <v>3784500</v>
      </c>
      <c r="M88" s="138">
        <v>18911</v>
      </c>
      <c r="N88" s="138">
        <v>249900</v>
      </c>
    </row>
    <row r="89" spans="1:14">
      <c r="A89" s="139" t="s">
        <v>20</v>
      </c>
      <c r="B89" s="136">
        <v>2019</v>
      </c>
      <c r="C89" s="139" t="s">
        <v>11</v>
      </c>
      <c r="D89" s="138">
        <v>14768</v>
      </c>
      <c r="E89" s="138">
        <v>8.3238082</v>
      </c>
      <c r="F89" s="138">
        <v>528930</v>
      </c>
      <c r="G89" s="138">
        <v>1874</v>
      </c>
      <c r="H89" s="138">
        <v>25834</v>
      </c>
      <c r="I89" s="138">
        <v>23</v>
      </c>
      <c r="J89" s="138">
        <v>12802</v>
      </c>
      <c r="K89" s="138">
        <v>44.16584</v>
      </c>
      <c r="L89" s="138">
        <v>3744400</v>
      </c>
      <c r="M89" s="138">
        <v>20151</v>
      </c>
      <c r="N89" s="138">
        <v>271900</v>
      </c>
    </row>
    <row r="90" spans="1:14">
      <c r="A90" s="139" t="s">
        <v>20</v>
      </c>
      <c r="B90" s="136">
        <v>2020</v>
      </c>
      <c r="C90" s="139" t="s">
        <v>11</v>
      </c>
      <c r="D90" s="138">
        <v>14729</v>
      </c>
      <c r="E90" s="138">
        <v>8.3030497</v>
      </c>
      <c r="F90" s="138">
        <v>574954</v>
      </c>
      <c r="G90" s="138">
        <v>2808</v>
      </c>
      <c r="H90" s="138">
        <v>25581</v>
      </c>
      <c r="I90" s="138">
        <v>24</v>
      </c>
      <c r="J90" s="138">
        <v>12307</v>
      </c>
      <c r="K90" s="138">
        <v>33.753387</v>
      </c>
      <c r="L90" s="138">
        <v>3744900</v>
      </c>
      <c r="M90" s="138">
        <v>21391</v>
      </c>
      <c r="N90" s="138">
        <v>308400</v>
      </c>
    </row>
    <row r="91" spans="1:14">
      <c r="A91" s="139" t="s">
        <v>20</v>
      </c>
      <c r="B91" s="136">
        <v>2021</v>
      </c>
      <c r="C91" s="145" t="s">
        <v>11</v>
      </c>
      <c r="D91" s="138">
        <v>14690</v>
      </c>
      <c r="E91" s="138">
        <v>8.2822912</v>
      </c>
      <c r="F91" s="138">
        <v>620978</v>
      </c>
      <c r="G91" s="138">
        <v>1525</v>
      </c>
      <c r="H91" s="138">
        <v>25328</v>
      </c>
      <c r="I91" s="138">
        <v>25</v>
      </c>
      <c r="J91" s="138">
        <v>11812</v>
      </c>
      <c r="K91" s="138">
        <v>23.340935</v>
      </c>
      <c r="L91" s="138">
        <v>3847200</v>
      </c>
      <c r="M91" s="138">
        <v>22631</v>
      </c>
      <c r="N91" s="138">
        <v>318000</v>
      </c>
    </row>
    <row r="92" spans="1:14">
      <c r="A92" s="139" t="s">
        <v>21</v>
      </c>
      <c r="B92" s="136">
        <v>2012</v>
      </c>
      <c r="C92" s="139" t="s">
        <v>11</v>
      </c>
      <c r="D92" s="138">
        <v>38160</v>
      </c>
      <c r="E92" s="138">
        <v>8.2206499</v>
      </c>
      <c r="F92" s="138">
        <v>407108</v>
      </c>
      <c r="G92" s="138">
        <v>1090</v>
      </c>
      <c r="H92" s="138">
        <v>58650</v>
      </c>
      <c r="I92" s="138">
        <v>43</v>
      </c>
      <c r="J92" s="138">
        <v>43780</v>
      </c>
      <c r="K92" s="138">
        <v>55.386471</v>
      </c>
      <c r="L92" s="138">
        <v>1421300</v>
      </c>
      <c r="M92" s="138">
        <v>9654</v>
      </c>
      <c r="N92" s="138">
        <v>253700</v>
      </c>
    </row>
    <row r="93" spans="1:14">
      <c r="A93" s="139" t="s">
        <v>21</v>
      </c>
      <c r="B93" s="136">
        <v>2013</v>
      </c>
      <c r="C93" s="139" t="s">
        <v>11</v>
      </c>
      <c r="D93" s="138">
        <v>38003</v>
      </c>
      <c r="E93" s="138">
        <v>7.9835802</v>
      </c>
      <c r="F93" s="138">
        <v>447149</v>
      </c>
      <c r="G93" s="138">
        <v>1179</v>
      </c>
      <c r="H93" s="138">
        <v>58666</v>
      </c>
      <c r="I93" s="138">
        <v>46</v>
      </c>
      <c r="J93" s="138">
        <v>41416</v>
      </c>
      <c r="K93" s="138">
        <v>54.102001</v>
      </c>
      <c r="L93" s="138">
        <v>1552400</v>
      </c>
      <c r="M93" s="138">
        <v>10899</v>
      </c>
      <c r="N93" s="138">
        <v>253187</v>
      </c>
    </row>
    <row r="94" spans="1:14">
      <c r="A94" s="139" t="s">
        <v>21</v>
      </c>
      <c r="B94" s="136">
        <v>2014</v>
      </c>
      <c r="C94" s="139" t="s">
        <v>11</v>
      </c>
      <c r="D94" s="138">
        <v>37535</v>
      </c>
      <c r="E94" s="138">
        <v>7.8861596</v>
      </c>
      <c r="F94" s="138">
        <v>481686</v>
      </c>
      <c r="G94" s="138">
        <v>1268</v>
      </c>
      <c r="H94" s="138">
        <v>58682</v>
      </c>
      <c r="I94" s="138">
        <v>50</v>
      </c>
      <c r="J94" s="138">
        <v>39052</v>
      </c>
      <c r="K94" s="138">
        <v>47.577023</v>
      </c>
      <c r="L94" s="138">
        <v>1619600</v>
      </c>
      <c r="M94" s="138">
        <v>12218</v>
      </c>
      <c r="N94" s="138">
        <v>271973</v>
      </c>
    </row>
    <row r="95" spans="1:14">
      <c r="A95" s="139" t="s">
        <v>21</v>
      </c>
      <c r="B95" s="136">
        <v>2015</v>
      </c>
      <c r="C95" s="139" t="s">
        <v>11</v>
      </c>
      <c r="D95" s="138">
        <v>37521</v>
      </c>
      <c r="E95" s="138">
        <v>8.1272621</v>
      </c>
      <c r="F95" s="138">
        <v>496155</v>
      </c>
      <c r="G95" s="138">
        <v>1289</v>
      </c>
      <c r="H95" s="138">
        <v>55666</v>
      </c>
      <c r="I95" s="138">
        <v>50</v>
      </c>
      <c r="J95" s="138">
        <v>36688</v>
      </c>
      <c r="K95" s="138">
        <v>42.935627</v>
      </c>
      <c r="L95" s="138">
        <v>1508400</v>
      </c>
      <c r="M95" s="138">
        <v>13616</v>
      </c>
      <c r="N95" s="138">
        <v>275729</v>
      </c>
    </row>
    <row r="96" spans="1:14">
      <c r="A96" s="139" t="s">
        <v>21</v>
      </c>
      <c r="B96" s="136">
        <v>2016</v>
      </c>
      <c r="C96" s="139" t="s">
        <v>11</v>
      </c>
      <c r="D96" s="138">
        <v>32881</v>
      </c>
      <c r="E96" s="138">
        <v>9.0561723</v>
      </c>
      <c r="F96" s="138">
        <v>515503</v>
      </c>
      <c r="G96" s="138">
        <v>1233</v>
      </c>
      <c r="H96" s="138">
        <v>55728</v>
      </c>
      <c r="I96" s="138">
        <v>21</v>
      </c>
      <c r="J96" s="138">
        <v>34324</v>
      </c>
      <c r="K96" s="138">
        <v>45.135548</v>
      </c>
      <c r="L96" s="138">
        <v>1628200</v>
      </c>
      <c r="M96" s="138">
        <v>14638</v>
      </c>
      <c r="N96" s="138">
        <v>285963</v>
      </c>
    </row>
    <row r="97" spans="1:14">
      <c r="A97" s="139" t="s">
        <v>21</v>
      </c>
      <c r="B97" s="136">
        <v>2017</v>
      </c>
      <c r="C97" s="139" t="s">
        <v>11</v>
      </c>
      <c r="D97" s="138">
        <v>35244</v>
      </c>
      <c r="E97" s="138">
        <v>7.6325048</v>
      </c>
      <c r="F97" s="138">
        <v>496405</v>
      </c>
      <c r="G97" s="138">
        <v>1290</v>
      </c>
      <c r="H97" s="138">
        <v>54599</v>
      </c>
      <c r="I97" s="138">
        <v>49</v>
      </c>
      <c r="J97" s="138">
        <v>31960</v>
      </c>
      <c r="K97" s="138">
        <v>44.847797</v>
      </c>
      <c r="L97" s="138">
        <v>1974100</v>
      </c>
      <c r="M97" s="138">
        <v>15660</v>
      </c>
      <c r="N97" s="138">
        <v>277412</v>
      </c>
    </row>
    <row r="98" spans="1:14">
      <c r="A98" s="139" t="s">
        <v>21</v>
      </c>
      <c r="B98" s="136">
        <v>2018</v>
      </c>
      <c r="C98" s="139" t="s">
        <v>11</v>
      </c>
      <c r="D98" s="138">
        <v>33685</v>
      </c>
      <c r="E98" s="138">
        <v>5.6795309</v>
      </c>
      <c r="F98" s="138">
        <v>447692</v>
      </c>
      <c r="G98" s="138">
        <v>1137</v>
      </c>
      <c r="H98" s="138">
        <v>53470</v>
      </c>
      <c r="I98" s="138">
        <v>50</v>
      </c>
      <c r="J98" s="138">
        <v>31751</v>
      </c>
      <c r="K98" s="138">
        <v>39.208168</v>
      </c>
      <c r="L98" s="138">
        <v>2172600</v>
      </c>
      <c r="M98" s="138">
        <v>16682</v>
      </c>
      <c r="N98" s="138">
        <v>256500</v>
      </c>
    </row>
    <row r="99" spans="1:14">
      <c r="A99" s="139" t="s">
        <v>21</v>
      </c>
      <c r="B99" s="136">
        <v>2019</v>
      </c>
      <c r="C99" s="139" t="s">
        <v>11</v>
      </c>
      <c r="D99" s="138">
        <v>33647</v>
      </c>
      <c r="E99" s="138">
        <v>5.8220049</v>
      </c>
      <c r="F99" s="138">
        <v>484760</v>
      </c>
      <c r="G99" s="138">
        <v>1002</v>
      </c>
      <c r="H99" s="138">
        <v>52341</v>
      </c>
      <c r="I99" s="138">
        <v>50</v>
      </c>
      <c r="J99" s="138">
        <v>30730</v>
      </c>
      <c r="K99" s="138">
        <v>33.568539</v>
      </c>
      <c r="L99" s="138">
        <v>1802300</v>
      </c>
      <c r="M99" s="138">
        <v>17704</v>
      </c>
      <c r="N99" s="138">
        <v>277100</v>
      </c>
    </row>
    <row r="100" spans="1:14">
      <c r="A100" s="139" t="s">
        <v>21</v>
      </c>
      <c r="B100" s="136">
        <v>2020</v>
      </c>
      <c r="C100" s="139" t="s">
        <v>11</v>
      </c>
      <c r="D100" s="138">
        <v>33609</v>
      </c>
      <c r="E100" s="138">
        <v>5.9644789</v>
      </c>
      <c r="F100" s="138">
        <v>521828</v>
      </c>
      <c r="G100" s="138">
        <v>1940</v>
      </c>
      <c r="H100" s="138">
        <v>51212</v>
      </c>
      <c r="I100" s="138">
        <v>50</v>
      </c>
      <c r="J100" s="138">
        <v>30690</v>
      </c>
      <c r="K100" s="138">
        <v>27.928909</v>
      </c>
      <c r="L100" s="138">
        <v>2336100</v>
      </c>
      <c r="M100" s="138">
        <v>18726</v>
      </c>
      <c r="N100" s="138">
        <v>311000</v>
      </c>
    </row>
    <row r="101" spans="1:14">
      <c r="A101" s="139" t="s">
        <v>21</v>
      </c>
      <c r="B101" s="136">
        <v>2021</v>
      </c>
      <c r="C101" s="145" t="s">
        <v>11</v>
      </c>
      <c r="D101" s="138">
        <v>33571</v>
      </c>
      <c r="E101" s="138">
        <v>6.1069529</v>
      </c>
      <c r="F101" s="138">
        <v>558896</v>
      </c>
      <c r="G101" s="138">
        <v>1990</v>
      </c>
      <c r="H101" s="138">
        <v>50083</v>
      </c>
      <c r="I101" s="138">
        <v>50</v>
      </c>
      <c r="J101" s="138">
        <v>30650</v>
      </c>
      <c r="K101" s="138">
        <v>22.28928</v>
      </c>
      <c r="L101" s="138">
        <v>2660500</v>
      </c>
      <c r="M101" s="138">
        <v>19748</v>
      </c>
      <c r="N101" s="138">
        <v>319800</v>
      </c>
    </row>
    <row r="102" spans="1:14">
      <c r="A102" s="139" t="s">
        <v>22</v>
      </c>
      <c r="B102" s="136">
        <v>2012</v>
      </c>
      <c r="C102" s="139" t="s">
        <v>11</v>
      </c>
      <c r="D102" s="138">
        <v>40400</v>
      </c>
      <c r="E102" s="138">
        <v>7.1722525</v>
      </c>
      <c r="F102" s="138">
        <v>401514</v>
      </c>
      <c r="G102" s="138">
        <v>14</v>
      </c>
      <c r="H102" s="138">
        <v>25716</v>
      </c>
      <c r="I102" s="138">
        <v>29</v>
      </c>
      <c r="J102" s="138">
        <v>36350</v>
      </c>
      <c r="K102" s="138">
        <v>45.659481</v>
      </c>
      <c r="L102" s="138">
        <v>957300</v>
      </c>
      <c r="M102" s="138">
        <v>7824</v>
      </c>
      <c r="N102" s="138">
        <v>244500</v>
      </c>
    </row>
    <row r="103" spans="1:14">
      <c r="A103" s="139" t="s">
        <v>22</v>
      </c>
      <c r="B103" s="136">
        <v>2013</v>
      </c>
      <c r="C103" s="139" t="s">
        <v>11</v>
      </c>
      <c r="D103" s="138">
        <v>39879</v>
      </c>
      <c r="E103" s="138">
        <v>6.6350711</v>
      </c>
      <c r="F103" s="138">
        <v>436071</v>
      </c>
      <c r="G103" s="138">
        <v>45</v>
      </c>
      <c r="H103" s="138">
        <v>26133</v>
      </c>
      <c r="I103" s="138">
        <v>30</v>
      </c>
      <c r="J103" s="138">
        <v>36091</v>
      </c>
      <c r="K103" s="138">
        <v>44.164413</v>
      </c>
      <c r="L103" s="138">
        <v>1068900</v>
      </c>
      <c r="M103" s="138">
        <v>8833</v>
      </c>
      <c r="N103" s="138">
        <v>244555</v>
      </c>
    </row>
    <row r="104" spans="1:14">
      <c r="A104" s="139" t="s">
        <v>22</v>
      </c>
      <c r="B104" s="136">
        <v>2014</v>
      </c>
      <c r="C104" s="139" t="s">
        <v>11</v>
      </c>
      <c r="D104" s="138">
        <v>39733</v>
      </c>
      <c r="E104" s="138">
        <v>6.3070999</v>
      </c>
      <c r="F104" s="138">
        <v>462420</v>
      </c>
      <c r="G104" s="138">
        <v>76</v>
      </c>
      <c r="H104" s="138">
        <v>26550</v>
      </c>
      <c r="I104" s="138">
        <v>31</v>
      </c>
      <c r="J104" s="138">
        <v>47017</v>
      </c>
      <c r="K104" s="138">
        <v>40.314339</v>
      </c>
      <c r="L104" s="138">
        <v>1184500</v>
      </c>
      <c r="M104" s="138">
        <v>9911</v>
      </c>
      <c r="N104" s="138">
        <v>259058</v>
      </c>
    </row>
    <row r="105" spans="1:14">
      <c r="A105" s="139" t="s">
        <v>22</v>
      </c>
      <c r="B105" s="136">
        <v>2015</v>
      </c>
      <c r="C105" s="139" t="s">
        <v>11</v>
      </c>
      <c r="D105" s="138">
        <v>39680</v>
      </c>
      <c r="E105" s="138">
        <v>6.5630544</v>
      </c>
      <c r="F105" s="138">
        <v>465601</v>
      </c>
      <c r="G105" s="138">
        <v>186</v>
      </c>
      <c r="H105" s="138">
        <v>26560</v>
      </c>
      <c r="I105" s="138">
        <v>31</v>
      </c>
      <c r="J105" s="138">
        <v>46208</v>
      </c>
      <c r="K105" s="138">
        <v>37.564007</v>
      </c>
      <c r="L105" s="138">
        <v>1130800</v>
      </c>
      <c r="M105" s="138">
        <v>11084</v>
      </c>
      <c r="N105" s="138">
        <v>260100</v>
      </c>
    </row>
    <row r="106" spans="1:14">
      <c r="A106" s="139" t="s">
        <v>22</v>
      </c>
      <c r="B106" s="136">
        <v>2016</v>
      </c>
      <c r="C106" s="139" t="s">
        <v>11</v>
      </c>
      <c r="D106" s="138">
        <v>14993</v>
      </c>
      <c r="E106" s="138">
        <v>17.055959</v>
      </c>
      <c r="F106" s="138">
        <v>492519</v>
      </c>
      <c r="G106" s="138">
        <v>275</v>
      </c>
      <c r="H106" s="138">
        <v>26750</v>
      </c>
      <c r="I106" s="138">
        <v>34</v>
      </c>
      <c r="J106" s="138">
        <v>46235</v>
      </c>
      <c r="K106" s="138">
        <v>34.632332</v>
      </c>
      <c r="L106" s="138">
        <v>1224400</v>
      </c>
      <c r="M106" s="138">
        <v>12082</v>
      </c>
      <c r="N106" s="138">
        <v>275900</v>
      </c>
    </row>
    <row r="107" spans="1:14">
      <c r="A107" s="139" t="s">
        <v>22</v>
      </c>
      <c r="B107" s="136">
        <v>2017</v>
      </c>
      <c r="C107" s="139" t="s">
        <v>11</v>
      </c>
      <c r="D107" s="138">
        <v>39248</v>
      </c>
      <c r="E107" s="138">
        <v>6.4678455</v>
      </c>
      <c r="F107" s="138">
        <v>539025</v>
      </c>
      <c r="G107" s="138">
        <v>300</v>
      </c>
      <c r="H107" s="138">
        <v>27485</v>
      </c>
      <c r="I107" s="138">
        <v>25</v>
      </c>
      <c r="J107" s="138">
        <v>46769</v>
      </c>
      <c r="K107" s="138">
        <v>33.786373</v>
      </c>
      <c r="L107" s="138">
        <v>1434900</v>
      </c>
      <c r="M107" s="138">
        <v>13080</v>
      </c>
      <c r="N107" s="138">
        <v>301500</v>
      </c>
    </row>
    <row r="108" spans="1:14">
      <c r="A108" s="139" t="s">
        <v>22</v>
      </c>
      <c r="B108" s="136">
        <v>2018</v>
      </c>
      <c r="C108" s="139" t="s">
        <v>11</v>
      </c>
      <c r="D108" s="138">
        <v>39125</v>
      </c>
      <c r="E108" s="138">
        <v>4.3540703</v>
      </c>
      <c r="F108" s="138">
        <v>494077</v>
      </c>
      <c r="G108" s="138">
        <v>269</v>
      </c>
      <c r="H108" s="138">
        <v>28220</v>
      </c>
      <c r="I108" s="138">
        <v>25</v>
      </c>
      <c r="J108" s="138">
        <v>46737</v>
      </c>
      <c r="K108" s="138">
        <v>29.382664</v>
      </c>
      <c r="L108" s="138">
        <v>1578300</v>
      </c>
      <c r="M108" s="138">
        <v>14078</v>
      </c>
      <c r="N108" s="138">
        <v>316600</v>
      </c>
    </row>
    <row r="109" spans="1:14">
      <c r="A109" s="139" t="s">
        <v>22</v>
      </c>
      <c r="B109" s="136">
        <v>2019</v>
      </c>
      <c r="C109" s="139" t="s">
        <v>11</v>
      </c>
      <c r="D109" s="138">
        <v>38997</v>
      </c>
      <c r="E109" s="138">
        <v>4.3860041</v>
      </c>
      <c r="F109" s="138">
        <v>517089</v>
      </c>
      <c r="G109" s="138">
        <v>3617</v>
      </c>
      <c r="H109" s="138">
        <v>28955</v>
      </c>
      <c r="I109" s="138">
        <v>25</v>
      </c>
      <c r="J109" s="138">
        <v>45932</v>
      </c>
      <c r="K109" s="138">
        <v>24.978954</v>
      </c>
      <c r="L109" s="138">
        <v>1492300</v>
      </c>
      <c r="M109" s="138">
        <v>15076</v>
      </c>
      <c r="N109" s="138">
        <v>283500</v>
      </c>
    </row>
    <row r="110" spans="1:14">
      <c r="A110" s="139" t="s">
        <v>22</v>
      </c>
      <c r="B110" s="136">
        <v>2020</v>
      </c>
      <c r="C110" s="139" t="s">
        <v>11</v>
      </c>
      <c r="D110" s="138">
        <v>38869</v>
      </c>
      <c r="E110" s="138">
        <v>4.4179378</v>
      </c>
      <c r="F110" s="138">
        <v>540101</v>
      </c>
      <c r="G110" s="138">
        <v>242</v>
      </c>
      <c r="H110" s="138">
        <v>29690</v>
      </c>
      <c r="I110" s="138">
        <v>25</v>
      </c>
      <c r="J110" s="138">
        <v>45668</v>
      </c>
      <c r="K110" s="138">
        <v>20.575245</v>
      </c>
      <c r="L110" s="138">
        <v>1429600</v>
      </c>
      <c r="M110" s="138">
        <v>16074</v>
      </c>
      <c r="N110" s="138">
        <v>323800</v>
      </c>
    </row>
    <row r="111" spans="1:14">
      <c r="A111" s="139" t="s">
        <v>22</v>
      </c>
      <c r="B111" s="136">
        <v>2021</v>
      </c>
      <c r="C111" s="145" t="s">
        <v>11</v>
      </c>
      <c r="D111" s="138">
        <v>38741</v>
      </c>
      <c r="E111" s="138">
        <v>4.4498716</v>
      </c>
      <c r="F111" s="138">
        <v>563113</v>
      </c>
      <c r="G111" s="138">
        <v>800</v>
      </c>
      <c r="H111" s="138">
        <v>30425</v>
      </c>
      <c r="I111" s="138">
        <v>25</v>
      </c>
      <c r="J111" s="138">
        <v>45404</v>
      </c>
      <c r="K111" s="138">
        <v>16.171535</v>
      </c>
      <c r="L111" s="138">
        <v>1517000</v>
      </c>
      <c r="M111" s="138">
        <v>17072</v>
      </c>
      <c r="N111" s="138">
        <v>330900</v>
      </c>
    </row>
    <row r="112" spans="1:14">
      <c r="A112" s="139" t="s">
        <v>23</v>
      </c>
      <c r="B112" s="136">
        <v>2012</v>
      </c>
      <c r="C112" s="139" t="s">
        <v>11</v>
      </c>
      <c r="D112" s="138">
        <v>33257</v>
      </c>
      <c r="E112" s="138">
        <v>7.3114833</v>
      </c>
      <c r="F112" s="138">
        <v>412820</v>
      </c>
      <c r="G112" s="138">
        <v>156</v>
      </c>
      <c r="H112" s="138">
        <v>22747</v>
      </c>
      <c r="I112" s="138">
        <v>42</v>
      </c>
      <c r="J112" s="138">
        <v>46965</v>
      </c>
      <c r="K112" s="138">
        <v>44.902821</v>
      </c>
      <c r="L112" s="138">
        <v>782800</v>
      </c>
      <c r="M112" s="138">
        <v>7733</v>
      </c>
      <c r="N112" s="138">
        <v>253940</v>
      </c>
    </row>
    <row r="113" spans="1:14">
      <c r="A113" s="139" t="s">
        <v>23</v>
      </c>
      <c r="B113" s="136">
        <v>2013</v>
      </c>
      <c r="C113" s="139" t="s">
        <v>11</v>
      </c>
      <c r="D113" s="138">
        <v>33263</v>
      </c>
      <c r="E113" s="138">
        <v>6.9356342</v>
      </c>
      <c r="F113" s="138">
        <v>460093</v>
      </c>
      <c r="G113" s="138">
        <v>228</v>
      </c>
      <c r="H113" s="138">
        <v>30340</v>
      </c>
      <c r="I113" s="138">
        <v>43</v>
      </c>
      <c r="J113" s="138">
        <v>46989</v>
      </c>
      <c r="K113" s="138">
        <v>40.869511</v>
      </c>
      <c r="L113" s="138">
        <v>876600</v>
      </c>
      <c r="M113" s="138">
        <v>8870</v>
      </c>
      <c r="N113" s="138">
        <v>263370</v>
      </c>
    </row>
    <row r="114" spans="1:14">
      <c r="A114" s="139" t="s">
        <v>23</v>
      </c>
      <c r="B114" s="136">
        <v>2014</v>
      </c>
      <c r="C114" s="139" t="s">
        <v>11</v>
      </c>
      <c r="D114" s="138">
        <v>33269</v>
      </c>
      <c r="E114" s="138">
        <v>6.7617001</v>
      </c>
      <c r="F114" s="138">
        <v>482477</v>
      </c>
      <c r="G114" s="138">
        <v>300</v>
      </c>
      <c r="H114" s="138">
        <v>37933</v>
      </c>
      <c r="I114" s="138">
        <v>45</v>
      </c>
      <c r="J114" s="138">
        <v>33755</v>
      </c>
      <c r="K114" s="138">
        <v>37.372887</v>
      </c>
      <c r="L114" s="138">
        <v>972000</v>
      </c>
      <c r="M114" s="138">
        <v>9961</v>
      </c>
      <c r="N114" s="138">
        <v>276272</v>
      </c>
    </row>
    <row r="115" spans="1:14">
      <c r="A115" s="139" t="s">
        <v>23</v>
      </c>
      <c r="B115" s="136">
        <v>2015</v>
      </c>
      <c r="C115" s="139" t="s">
        <v>11</v>
      </c>
      <c r="D115" s="138">
        <v>32957</v>
      </c>
      <c r="E115" s="138">
        <v>7.0307977</v>
      </c>
      <c r="F115" s="138">
        <v>508904</v>
      </c>
      <c r="G115" s="138">
        <v>140</v>
      </c>
      <c r="H115" s="138">
        <v>37723</v>
      </c>
      <c r="I115" s="138">
        <v>48</v>
      </c>
      <c r="J115" s="138">
        <v>48221</v>
      </c>
      <c r="K115" s="138">
        <v>32.316532</v>
      </c>
      <c r="L115" s="138">
        <v>1040600</v>
      </c>
      <c r="M115" s="138">
        <v>11148</v>
      </c>
      <c r="N115" s="138">
        <v>295400</v>
      </c>
    </row>
    <row r="116" spans="1:14">
      <c r="A116" s="139" t="s">
        <v>23</v>
      </c>
      <c r="B116" s="136">
        <v>2016</v>
      </c>
      <c r="C116" s="139" t="s">
        <v>11</v>
      </c>
      <c r="D116" s="138">
        <v>39473</v>
      </c>
      <c r="E116" s="138">
        <v>5.6391711</v>
      </c>
      <c r="F116" s="138">
        <v>572627</v>
      </c>
      <c r="G116" s="138">
        <v>144</v>
      </c>
      <c r="H116" s="138">
        <v>42140</v>
      </c>
      <c r="I116" s="138">
        <v>48</v>
      </c>
      <c r="J116" s="138">
        <v>52778</v>
      </c>
      <c r="K116" s="138">
        <v>32.733936</v>
      </c>
      <c r="L116" s="138">
        <v>1149900</v>
      </c>
      <c r="M116" s="138">
        <v>12207</v>
      </c>
      <c r="N116" s="138">
        <v>331700</v>
      </c>
    </row>
    <row r="117" spans="1:14">
      <c r="A117" s="139" t="s">
        <v>23</v>
      </c>
      <c r="B117" s="136">
        <v>2017</v>
      </c>
      <c r="C117" s="139" t="s">
        <v>11</v>
      </c>
      <c r="D117" s="138">
        <v>32840</v>
      </c>
      <c r="E117" s="138">
        <v>6.2897686</v>
      </c>
      <c r="F117" s="138">
        <v>591455</v>
      </c>
      <c r="G117" s="138">
        <v>166</v>
      </c>
      <c r="H117" s="138">
        <v>36173</v>
      </c>
      <c r="I117" s="138">
        <v>33</v>
      </c>
      <c r="J117" s="138">
        <v>52752</v>
      </c>
      <c r="K117" s="138">
        <v>30.972851</v>
      </c>
      <c r="L117" s="138">
        <v>1342600</v>
      </c>
      <c r="M117" s="138">
        <v>13266</v>
      </c>
      <c r="N117" s="138">
        <v>339100</v>
      </c>
    </row>
    <row r="118" spans="1:14">
      <c r="A118" s="139" t="s">
        <v>23</v>
      </c>
      <c r="B118" s="136">
        <v>2018</v>
      </c>
      <c r="C118" s="139" t="s">
        <v>11</v>
      </c>
      <c r="D118" s="138">
        <v>32723</v>
      </c>
      <c r="E118" s="138">
        <v>3.639489</v>
      </c>
      <c r="F118" s="138">
        <v>589596</v>
      </c>
      <c r="G118" s="138">
        <v>194</v>
      </c>
      <c r="H118" s="138">
        <v>30206</v>
      </c>
      <c r="I118" s="138">
        <v>35</v>
      </c>
      <c r="J118" s="138">
        <v>52774</v>
      </c>
      <c r="K118" s="138">
        <v>27.313366</v>
      </c>
      <c r="L118" s="138">
        <v>1462700</v>
      </c>
      <c r="M118" s="138">
        <v>14325</v>
      </c>
      <c r="N118" s="138">
        <v>329400</v>
      </c>
    </row>
    <row r="119" spans="1:14">
      <c r="A119" s="139" t="s">
        <v>23</v>
      </c>
      <c r="B119" s="136">
        <v>2019</v>
      </c>
      <c r="C119" s="139" t="s">
        <v>11</v>
      </c>
      <c r="D119" s="138">
        <v>32625</v>
      </c>
      <c r="E119" s="138">
        <v>3.6844751</v>
      </c>
      <c r="F119" s="138">
        <v>646428</v>
      </c>
      <c r="G119" s="138">
        <v>199</v>
      </c>
      <c r="H119" s="138">
        <v>24239</v>
      </c>
      <c r="I119" s="138">
        <v>34</v>
      </c>
      <c r="J119" s="138">
        <v>52414</v>
      </c>
      <c r="K119" s="138">
        <v>23.653881</v>
      </c>
      <c r="L119" s="138">
        <v>1371500</v>
      </c>
      <c r="M119" s="138">
        <v>15384</v>
      </c>
      <c r="N119" s="138">
        <v>358800</v>
      </c>
    </row>
    <row r="120" spans="1:14">
      <c r="A120" s="139" t="s">
        <v>23</v>
      </c>
      <c r="B120" s="136">
        <v>2020</v>
      </c>
      <c r="C120" s="139" t="s">
        <v>11</v>
      </c>
      <c r="D120" s="138">
        <v>32527</v>
      </c>
      <c r="E120" s="138">
        <v>3.7294611</v>
      </c>
      <c r="F120" s="138">
        <v>703260</v>
      </c>
      <c r="G120" s="138">
        <v>482</v>
      </c>
      <c r="H120" s="138">
        <v>18272</v>
      </c>
      <c r="I120" s="138">
        <v>33</v>
      </c>
      <c r="J120" s="138">
        <v>52412</v>
      </c>
      <c r="K120" s="138">
        <v>19.994396</v>
      </c>
      <c r="L120" s="138">
        <v>1394400</v>
      </c>
      <c r="M120" s="138">
        <v>16443</v>
      </c>
      <c r="N120" s="138">
        <v>403900</v>
      </c>
    </row>
    <row r="121" spans="1:14">
      <c r="A121" s="139" t="s">
        <v>23</v>
      </c>
      <c r="B121" s="136">
        <v>2021</v>
      </c>
      <c r="C121" s="145" t="s">
        <v>11</v>
      </c>
      <c r="D121" s="138">
        <v>32429</v>
      </c>
      <c r="E121" s="138">
        <v>3.7744472</v>
      </c>
      <c r="F121" s="138">
        <v>760092</v>
      </c>
      <c r="G121" s="138">
        <v>556</v>
      </c>
      <c r="H121" s="138">
        <v>12305</v>
      </c>
      <c r="I121" s="138">
        <v>32</v>
      </c>
      <c r="J121" s="138">
        <v>52410</v>
      </c>
      <c r="K121" s="138">
        <v>16.334911</v>
      </c>
      <c r="L121" s="138">
        <v>1463900</v>
      </c>
      <c r="M121" s="138">
        <v>17502</v>
      </c>
      <c r="N121" s="138">
        <v>422400</v>
      </c>
    </row>
    <row r="122" spans="1:14">
      <c r="A122" s="139" t="s">
        <v>24</v>
      </c>
      <c r="B122" s="136">
        <v>2012</v>
      </c>
      <c r="C122" s="140" t="s">
        <v>11</v>
      </c>
      <c r="D122" s="138">
        <v>15792</v>
      </c>
      <c r="E122" s="138">
        <v>5.1493161</v>
      </c>
      <c r="F122" s="138">
        <v>290460</v>
      </c>
      <c r="G122" s="138"/>
      <c r="H122" s="138"/>
      <c r="I122" s="138">
        <v>17</v>
      </c>
      <c r="J122" s="138">
        <v>19275</v>
      </c>
      <c r="K122" s="138">
        <v>80.003288</v>
      </c>
      <c r="L122" s="138">
        <v>1414900</v>
      </c>
      <c r="M122" s="138">
        <v>13403</v>
      </c>
      <c r="N122" s="138"/>
    </row>
    <row r="123" spans="1:14">
      <c r="A123" s="139" t="s">
        <v>24</v>
      </c>
      <c r="B123" s="136">
        <v>2013</v>
      </c>
      <c r="C123" s="140" t="s">
        <v>11</v>
      </c>
      <c r="D123" s="138">
        <v>15696</v>
      </c>
      <c r="E123" s="138">
        <v>5.4389016</v>
      </c>
      <c r="F123" s="138">
        <v>324413</v>
      </c>
      <c r="G123" s="138"/>
      <c r="H123" s="138"/>
      <c r="I123" s="138">
        <v>19</v>
      </c>
      <c r="J123" s="138">
        <v>21696</v>
      </c>
      <c r="K123" s="138">
        <v>78.667076</v>
      </c>
      <c r="L123" s="138">
        <v>1689600</v>
      </c>
      <c r="M123" s="138">
        <v>15212</v>
      </c>
      <c r="N123" s="138"/>
    </row>
    <row r="124" spans="1:14">
      <c r="A124" s="139" t="s">
        <v>24</v>
      </c>
      <c r="B124" s="136">
        <v>2014</v>
      </c>
      <c r="C124" s="140" t="s">
        <v>11</v>
      </c>
      <c r="D124" s="138">
        <v>15632</v>
      </c>
      <c r="E124" s="138">
        <v>5.1818705</v>
      </c>
      <c r="F124" s="138">
        <v>354330</v>
      </c>
      <c r="G124" s="138"/>
      <c r="H124" s="138"/>
      <c r="I124" s="138">
        <v>19</v>
      </c>
      <c r="J124" s="138">
        <v>24039</v>
      </c>
      <c r="K124" s="138">
        <v>70.771606</v>
      </c>
      <c r="L124" s="138">
        <v>1947200</v>
      </c>
      <c r="M124" s="138">
        <v>17007</v>
      </c>
      <c r="N124" s="138"/>
    </row>
    <row r="125" spans="1:14">
      <c r="A125" s="139" t="s">
        <v>24</v>
      </c>
      <c r="B125" s="136">
        <v>2015</v>
      </c>
      <c r="C125" s="140" t="s">
        <v>11</v>
      </c>
      <c r="D125" s="138">
        <v>15478</v>
      </c>
      <c r="E125" s="138">
        <v>5.6991213</v>
      </c>
      <c r="F125" s="138">
        <v>368854</v>
      </c>
      <c r="G125" s="138"/>
      <c r="H125" s="138"/>
      <c r="I125" s="138">
        <v>19</v>
      </c>
      <c r="J125" s="138">
        <v>25050</v>
      </c>
      <c r="K125" s="138">
        <v>57.274899</v>
      </c>
      <c r="L125" s="138">
        <v>1918500</v>
      </c>
      <c r="M125" s="138">
        <v>18850</v>
      </c>
      <c r="N125" s="138"/>
    </row>
    <row r="126" spans="1:14">
      <c r="A126" s="139" t="s">
        <v>24</v>
      </c>
      <c r="B126" s="136">
        <v>2016</v>
      </c>
      <c r="C126" s="140" t="s">
        <v>11</v>
      </c>
      <c r="D126" s="138">
        <v>15457</v>
      </c>
      <c r="E126" s="138">
        <v>5.6149317</v>
      </c>
      <c r="F126" s="138">
        <v>381618</v>
      </c>
      <c r="G126" s="138"/>
      <c r="H126" s="138"/>
      <c r="I126" s="138">
        <v>17</v>
      </c>
      <c r="J126" s="138">
        <v>25766</v>
      </c>
      <c r="K126" s="138">
        <v>66.408646</v>
      </c>
      <c r="L126" s="138">
        <v>1939400</v>
      </c>
      <c r="M126" s="138">
        <v>20262</v>
      </c>
      <c r="N126" s="138"/>
    </row>
    <row r="127" spans="1:14">
      <c r="A127" s="139" t="s">
        <v>24</v>
      </c>
      <c r="B127" s="136">
        <v>2017</v>
      </c>
      <c r="C127" s="140" t="s">
        <v>11</v>
      </c>
      <c r="D127" s="138">
        <v>15285</v>
      </c>
      <c r="E127" s="138">
        <v>5.5496238</v>
      </c>
      <c r="F127" s="138">
        <v>412635</v>
      </c>
      <c r="G127" s="138"/>
      <c r="H127" s="138"/>
      <c r="I127" s="138">
        <v>16</v>
      </c>
      <c r="J127" s="138">
        <v>27921</v>
      </c>
      <c r="K127" s="138">
        <v>66.238274</v>
      </c>
      <c r="L127" s="138">
        <v>2402100</v>
      </c>
      <c r="M127" s="138">
        <v>21674</v>
      </c>
      <c r="N127" s="138"/>
    </row>
    <row r="128" spans="1:14">
      <c r="A128" s="139" t="s">
        <v>24</v>
      </c>
      <c r="B128" s="136">
        <v>2018</v>
      </c>
      <c r="C128" s="140" t="s">
        <v>11</v>
      </c>
      <c r="D128" s="138">
        <v>15136</v>
      </c>
      <c r="E128" s="138">
        <v>7.9463531</v>
      </c>
      <c r="F128" s="138">
        <v>446310</v>
      </c>
      <c r="G128" s="138"/>
      <c r="H128" s="138"/>
      <c r="I128" s="138">
        <v>13</v>
      </c>
      <c r="J128" s="138">
        <v>28240</v>
      </c>
      <c r="K128" s="138">
        <v>56.865845</v>
      </c>
      <c r="L128" s="138">
        <v>2501000</v>
      </c>
      <c r="M128" s="138">
        <v>23086</v>
      </c>
      <c r="N128" s="138"/>
    </row>
    <row r="129" spans="1:14">
      <c r="A129" s="139" t="s">
        <v>24</v>
      </c>
      <c r="B129" s="136">
        <v>2019</v>
      </c>
      <c r="C129" s="140" t="s">
        <v>11</v>
      </c>
      <c r="D129" s="138">
        <v>15178</v>
      </c>
      <c r="E129" s="138">
        <v>7.5750428</v>
      </c>
      <c r="F129" s="138">
        <v>487524</v>
      </c>
      <c r="G129" s="138"/>
      <c r="H129" s="138"/>
      <c r="I129" s="138">
        <v>11</v>
      </c>
      <c r="J129" s="138">
        <v>30042</v>
      </c>
      <c r="K129" s="138">
        <v>47.493416</v>
      </c>
      <c r="L129" s="138">
        <v>2550600</v>
      </c>
      <c r="M129" s="138">
        <v>24498</v>
      </c>
      <c r="N129" s="138"/>
    </row>
    <row r="130" spans="1:14">
      <c r="A130" s="139" t="s">
        <v>24</v>
      </c>
      <c r="B130" s="136">
        <v>2020</v>
      </c>
      <c r="C130" s="140" t="s">
        <v>11</v>
      </c>
      <c r="D130" s="138">
        <v>15220</v>
      </c>
      <c r="E130" s="138">
        <v>7.2037326</v>
      </c>
      <c r="F130" s="138">
        <v>528738</v>
      </c>
      <c r="G130" s="138"/>
      <c r="H130" s="138"/>
      <c r="I130" s="138">
        <v>9</v>
      </c>
      <c r="J130" s="138">
        <v>31599</v>
      </c>
      <c r="K130" s="138">
        <v>38.120987</v>
      </c>
      <c r="L130" s="138">
        <v>2491000</v>
      </c>
      <c r="M130" s="138">
        <v>25910</v>
      </c>
      <c r="N130" s="138"/>
    </row>
    <row r="131" spans="1:14">
      <c r="A131" s="139" t="s">
        <v>24</v>
      </c>
      <c r="B131" s="136">
        <v>2021</v>
      </c>
      <c r="C131" s="140" t="s">
        <v>11</v>
      </c>
      <c r="D131" s="138">
        <v>15262</v>
      </c>
      <c r="E131" s="138">
        <v>6.8324223</v>
      </c>
      <c r="F131" s="138">
        <v>569952</v>
      </c>
      <c r="G131" s="138"/>
      <c r="H131" s="138"/>
      <c r="I131" s="138">
        <v>7</v>
      </c>
      <c r="J131" s="138">
        <v>33156</v>
      </c>
      <c r="K131" s="138">
        <v>28.748558</v>
      </c>
      <c r="L131" s="138">
        <v>2431400</v>
      </c>
      <c r="M131" s="138">
        <v>27322</v>
      </c>
      <c r="N131" s="138"/>
    </row>
    <row r="132" spans="1:14">
      <c r="A132" s="52" t="s">
        <v>25</v>
      </c>
      <c r="B132" s="53">
        <v>2012</v>
      </c>
      <c r="C132" s="146" t="s">
        <v>26</v>
      </c>
      <c r="D132" s="87">
        <v>3891</v>
      </c>
      <c r="E132" s="87">
        <v>2.8928296</v>
      </c>
      <c r="F132" s="87">
        <v>17870</v>
      </c>
      <c r="G132" s="87"/>
      <c r="H132" s="87"/>
      <c r="I132" s="87">
        <v>6</v>
      </c>
      <c r="J132" s="87">
        <v>1837</v>
      </c>
      <c r="K132" s="87">
        <v>46.889679</v>
      </c>
      <c r="L132" s="87">
        <v>641200</v>
      </c>
      <c r="M132" s="87">
        <v>8068</v>
      </c>
      <c r="N132" s="87"/>
    </row>
    <row r="133" spans="1:14">
      <c r="A133" s="52" t="s">
        <v>25</v>
      </c>
      <c r="B133" s="53">
        <v>2013</v>
      </c>
      <c r="C133" s="146" t="s">
        <v>26</v>
      </c>
      <c r="D133" s="87">
        <v>3938</v>
      </c>
      <c r="E133" s="87">
        <v>2.5855764</v>
      </c>
      <c r="F133" s="87">
        <v>19950</v>
      </c>
      <c r="G133" s="87"/>
      <c r="H133" s="87"/>
      <c r="I133" s="87">
        <v>7</v>
      </c>
      <c r="J133" s="87">
        <v>1836</v>
      </c>
      <c r="K133" s="87">
        <v>51.79871</v>
      </c>
      <c r="L133" s="87">
        <v>731700</v>
      </c>
      <c r="M133" s="87">
        <v>9189</v>
      </c>
      <c r="N133" s="87"/>
    </row>
    <row r="134" spans="1:14">
      <c r="A134" s="52" t="s">
        <v>25</v>
      </c>
      <c r="B134" s="53">
        <v>2014</v>
      </c>
      <c r="C134" s="146" t="s">
        <v>26</v>
      </c>
      <c r="D134" s="87">
        <v>3977</v>
      </c>
      <c r="E134" s="87">
        <v>2.5061604</v>
      </c>
      <c r="F134" s="87">
        <v>21575</v>
      </c>
      <c r="G134" s="87"/>
      <c r="H134" s="87"/>
      <c r="I134" s="87">
        <v>7</v>
      </c>
      <c r="J134" s="87">
        <v>1834</v>
      </c>
      <c r="K134" s="87">
        <v>44.656128</v>
      </c>
      <c r="L134" s="87">
        <v>821600</v>
      </c>
      <c r="M134" s="87">
        <v>10398</v>
      </c>
      <c r="N134" s="87"/>
    </row>
    <row r="135" spans="1:14">
      <c r="A135" s="52" t="s">
        <v>25</v>
      </c>
      <c r="B135" s="53">
        <v>2015</v>
      </c>
      <c r="C135" s="146" t="s">
        <v>26</v>
      </c>
      <c r="D135" s="87">
        <v>3988</v>
      </c>
      <c r="E135" s="87">
        <v>2.6476931</v>
      </c>
      <c r="F135" s="87">
        <v>22263</v>
      </c>
      <c r="G135" s="87"/>
      <c r="H135" s="87"/>
      <c r="I135" s="87">
        <v>7</v>
      </c>
      <c r="J135" s="87">
        <v>1605</v>
      </c>
      <c r="K135" s="87">
        <v>39.577419</v>
      </c>
      <c r="L135" s="87">
        <v>838800</v>
      </c>
      <c r="M135" s="87">
        <v>8499</v>
      </c>
      <c r="N135" s="87"/>
    </row>
    <row r="136" spans="1:14">
      <c r="A136" s="52" t="s">
        <v>25</v>
      </c>
      <c r="B136" s="53">
        <v>2016</v>
      </c>
      <c r="C136" s="146" t="s">
        <v>26</v>
      </c>
      <c r="D136" s="87">
        <v>5333</v>
      </c>
      <c r="E136" s="87">
        <v>1.9191824</v>
      </c>
      <c r="F136" s="87">
        <v>23179</v>
      </c>
      <c r="G136" s="87"/>
      <c r="H136" s="87"/>
      <c r="I136" s="87">
        <v>4</v>
      </c>
      <c r="J136" s="87">
        <v>1529</v>
      </c>
      <c r="K136" s="87">
        <v>35.854195</v>
      </c>
      <c r="L136" s="87">
        <v>877400</v>
      </c>
      <c r="M136" s="87">
        <v>9201</v>
      </c>
      <c r="N136" s="87"/>
    </row>
    <row r="137" spans="1:14">
      <c r="A137" s="52" t="s">
        <v>25</v>
      </c>
      <c r="B137" s="53">
        <v>2017</v>
      </c>
      <c r="C137" s="146" t="s">
        <v>26</v>
      </c>
      <c r="D137" s="87">
        <v>5327</v>
      </c>
      <c r="E137" s="87">
        <v>1.9453726</v>
      </c>
      <c r="F137" s="87">
        <v>23925</v>
      </c>
      <c r="G137" s="87"/>
      <c r="H137" s="87"/>
      <c r="I137" s="87">
        <v>3</v>
      </c>
      <c r="J137" s="87">
        <v>1526</v>
      </c>
      <c r="K137" s="87">
        <v>31.883226</v>
      </c>
      <c r="L137" s="87">
        <v>1002300</v>
      </c>
      <c r="M137" s="87">
        <v>9903</v>
      </c>
      <c r="N137" s="87"/>
    </row>
    <row r="138" spans="1:14">
      <c r="A138" s="52" t="s">
        <v>25</v>
      </c>
      <c r="B138" s="53">
        <v>2018</v>
      </c>
      <c r="C138" s="146" t="s">
        <v>26</v>
      </c>
      <c r="D138" s="87">
        <v>5300</v>
      </c>
      <c r="E138" s="87">
        <v>1.7881132</v>
      </c>
      <c r="F138" s="87">
        <v>22949</v>
      </c>
      <c r="G138" s="87"/>
      <c r="H138" s="87"/>
      <c r="I138" s="87">
        <v>3</v>
      </c>
      <c r="J138" s="87">
        <v>1497</v>
      </c>
      <c r="K138" s="87">
        <v>29.341934</v>
      </c>
      <c r="L138" s="87">
        <v>872400</v>
      </c>
      <c r="M138" s="87">
        <v>10605</v>
      </c>
      <c r="N138" s="87"/>
    </row>
    <row r="139" spans="1:14">
      <c r="A139" s="52" t="s">
        <v>25</v>
      </c>
      <c r="B139" s="53">
        <v>2019</v>
      </c>
      <c r="C139" s="146" t="s">
        <v>26</v>
      </c>
      <c r="D139" s="87">
        <v>5285</v>
      </c>
      <c r="E139" s="87">
        <v>1.6088931</v>
      </c>
      <c r="F139" s="87">
        <v>25777</v>
      </c>
      <c r="G139" s="87"/>
      <c r="H139" s="87"/>
      <c r="I139" s="87">
        <v>3</v>
      </c>
      <c r="J139" s="87">
        <v>1472</v>
      </c>
      <c r="K139" s="87">
        <v>26.800642</v>
      </c>
      <c r="L139" s="87">
        <v>848200</v>
      </c>
      <c r="M139" s="87">
        <v>11307</v>
      </c>
      <c r="N139" s="87"/>
    </row>
    <row r="140" spans="1:14">
      <c r="A140" s="52" t="s">
        <v>25</v>
      </c>
      <c r="B140" s="53">
        <v>2020</v>
      </c>
      <c r="C140" s="146" t="s">
        <v>26</v>
      </c>
      <c r="D140" s="87">
        <v>5270</v>
      </c>
      <c r="E140" s="87">
        <v>1.429673</v>
      </c>
      <c r="F140" s="87">
        <v>28605</v>
      </c>
      <c r="G140" s="87"/>
      <c r="H140" s="87"/>
      <c r="I140" s="87">
        <v>3</v>
      </c>
      <c r="J140" s="87">
        <v>1447</v>
      </c>
      <c r="K140" s="87">
        <v>24.25935</v>
      </c>
      <c r="L140" s="87">
        <v>927500</v>
      </c>
      <c r="M140" s="87">
        <v>12009</v>
      </c>
      <c r="N140" s="87"/>
    </row>
    <row r="141" spans="1:14">
      <c r="A141" s="52" t="s">
        <v>25</v>
      </c>
      <c r="B141" s="53">
        <v>2021</v>
      </c>
      <c r="C141" s="146" t="s">
        <v>26</v>
      </c>
      <c r="D141" s="87">
        <v>5255</v>
      </c>
      <c r="E141" s="87">
        <v>1.2504529</v>
      </c>
      <c r="F141" s="87">
        <v>31433</v>
      </c>
      <c r="G141" s="87"/>
      <c r="H141" s="87"/>
      <c r="I141" s="87">
        <v>3</v>
      </c>
      <c r="J141" s="87">
        <v>1422</v>
      </c>
      <c r="K141" s="87">
        <v>21.718058</v>
      </c>
      <c r="L141" s="87">
        <v>1006800</v>
      </c>
      <c r="M141" s="87">
        <v>12711</v>
      </c>
      <c r="N141" s="87"/>
    </row>
    <row r="142" spans="1:14">
      <c r="A142" s="52" t="s">
        <v>27</v>
      </c>
      <c r="B142" s="53">
        <v>2012</v>
      </c>
      <c r="C142" s="146" t="s">
        <v>26</v>
      </c>
      <c r="D142" s="87">
        <v>8924</v>
      </c>
      <c r="E142" s="87">
        <v>4.308606</v>
      </c>
      <c r="F142" s="87">
        <v>74923</v>
      </c>
      <c r="G142" s="87"/>
      <c r="H142" s="87"/>
      <c r="I142" s="87">
        <v>9</v>
      </c>
      <c r="J142" s="87">
        <v>8586</v>
      </c>
      <c r="K142" s="87">
        <v>34.670528</v>
      </c>
      <c r="L142" s="87">
        <v>700200</v>
      </c>
      <c r="M142" s="87">
        <v>6863</v>
      </c>
      <c r="N142" s="87"/>
    </row>
    <row r="143" spans="1:14">
      <c r="A143" s="52" t="s">
        <v>27</v>
      </c>
      <c r="B143" s="53">
        <v>2013</v>
      </c>
      <c r="C143" s="146" t="s">
        <v>26</v>
      </c>
      <c r="D143" s="87">
        <v>9269</v>
      </c>
      <c r="E143" s="87">
        <v>4.0307477</v>
      </c>
      <c r="F143" s="87">
        <v>84041</v>
      </c>
      <c r="G143" s="87"/>
      <c r="H143" s="87"/>
      <c r="I143" s="87">
        <v>11</v>
      </c>
      <c r="J143" s="87">
        <v>6519</v>
      </c>
      <c r="K143" s="87">
        <v>38.939735</v>
      </c>
      <c r="L143" s="87">
        <v>822600</v>
      </c>
      <c r="M143" s="87">
        <v>7879</v>
      </c>
      <c r="N143" s="87"/>
    </row>
    <row r="144" spans="1:14">
      <c r="A144" s="52" t="s">
        <v>27</v>
      </c>
      <c r="B144" s="53">
        <v>2014</v>
      </c>
      <c r="C144" s="146" t="s">
        <v>26</v>
      </c>
      <c r="D144" s="87">
        <v>9208</v>
      </c>
      <c r="E144" s="87">
        <v>3.9195265</v>
      </c>
      <c r="F144" s="87">
        <v>90846</v>
      </c>
      <c r="G144" s="87"/>
      <c r="H144" s="87"/>
      <c r="I144" s="87">
        <v>11</v>
      </c>
      <c r="J144" s="87">
        <v>7216</v>
      </c>
      <c r="K144" s="87">
        <v>32.899338</v>
      </c>
      <c r="L144" s="87">
        <v>779400</v>
      </c>
      <c r="M144" s="87">
        <v>8934</v>
      </c>
      <c r="N144" s="87"/>
    </row>
    <row r="145" spans="1:14">
      <c r="A145" s="52" t="s">
        <v>27</v>
      </c>
      <c r="B145" s="53">
        <v>2015</v>
      </c>
      <c r="C145" s="146" t="s">
        <v>26</v>
      </c>
      <c r="D145" s="87">
        <v>9223</v>
      </c>
      <c r="E145" s="87">
        <v>3.8697821</v>
      </c>
      <c r="F145" s="87">
        <v>92086</v>
      </c>
      <c r="G145" s="87"/>
      <c r="H145" s="87"/>
      <c r="I145" s="87">
        <v>12</v>
      </c>
      <c r="J145" s="87">
        <v>8385</v>
      </c>
      <c r="K145" s="87">
        <v>29.354967</v>
      </c>
      <c r="L145" s="87">
        <v>660300</v>
      </c>
      <c r="M145" s="87">
        <v>8175</v>
      </c>
      <c r="N145" s="87"/>
    </row>
    <row r="146" spans="1:14">
      <c r="A146" s="52" t="s">
        <v>27</v>
      </c>
      <c r="B146" s="53">
        <v>2016</v>
      </c>
      <c r="C146" s="146" t="s">
        <v>26</v>
      </c>
      <c r="D146" s="87">
        <v>9333</v>
      </c>
      <c r="E146" s="87">
        <v>3.8784957</v>
      </c>
      <c r="F146" s="87">
        <v>96681</v>
      </c>
      <c r="G146" s="87"/>
      <c r="H146" s="87"/>
      <c r="I146" s="87">
        <v>6</v>
      </c>
      <c r="J146" s="87">
        <v>7861</v>
      </c>
      <c r="K146" s="87">
        <v>22.667881</v>
      </c>
      <c r="L146" s="87">
        <v>632600</v>
      </c>
      <c r="M146" s="87">
        <v>8919</v>
      </c>
      <c r="N146" s="87"/>
    </row>
    <row r="147" spans="1:14">
      <c r="A147" s="52" t="s">
        <v>27</v>
      </c>
      <c r="B147" s="53">
        <v>2017</v>
      </c>
      <c r="C147" s="146" t="s">
        <v>26</v>
      </c>
      <c r="D147" s="87">
        <v>9550</v>
      </c>
      <c r="E147" s="87">
        <v>3.7786387</v>
      </c>
      <c r="F147" s="87">
        <v>98900</v>
      </c>
      <c r="G147" s="87"/>
      <c r="H147" s="87"/>
      <c r="I147" s="87">
        <v>6</v>
      </c>
      <c r="J147" s="87">
        <v>8131</v>
      </c>
      <c r="K147" s="87">
        <v>20.652981</v>
      </c>
      <c r="L147" s="87">
        <v>643400</v>
      </c>
      <c r="M147" s="87">
        <v>9663</v>
      </c>
      <c r="N147" s="87"/>
    </row>
    <row r="148" spans="1:14">
      <c r="A148" s="52" t="s">
        <v>27</v>
      </c>
      <c r="B148" s="53">
        <v>2018</v>
      </c>
      <c r="C148" s="146" t="s">
        <v>26</v>
      </c>
      <c r="D148" s="87">
        <v>9435</v>
      </c>
      <c r="E148" s="87">
        <v>4.2187599</v>
      </c>
      <c r="F148" s="87">
        <v>70674</v>
      </c>
      <c r="G148" s="87"/>
      <c r="H148" s="87"/>
      <c r="I148" s="87">
        <v>7</v>
      </c>
      <c r="J148" s="87">
        <v>7779</v>
      </c>
      <c r="K148" s="87">
        <v>20.644869</v>
      </c>
      <c r="L148" s="87">
        <v>767500</v>
      </c>
      <c r="M148" s="87">
        <v>10407</v>
      </c>
      <c r="N148" s="87"/>
    </row>
    <row r="149" spans="1:14">
      <c r="A149" s="52" t="s">
        <v>27</v>
      </c>
      <c r="B149" s="53">
        <v>2019</v>
      </c>
      <c r="C149" s="146" t="s">
        <v>26</v>
      </c>
      <c r="D149" s="87">
        <v>9456</v>
      </c>
      <c r="E149" s="87">
        <v>4.0826988</v>
      </c>
      <c r="F149" s="87">
        <v>76753</v>
      </c>
      <c r="G149" s="87"/>
      <c r="H149" s="87"/>
      <c r="I149" s="87">
        <v>7</v>
      </c>
      <c r="J149" s="87">
        <v>8040</v>
      </c>
      <c r="K149" s="87">
        <v>20.636757</v>
      </c>
      <c r="L149" s="87">
        <v>617500</v>
      </c>
      <c r="M149" s="87">
        <v>11151</v>
      </c>
      <c r="N149" s="87"/>
    </row>
    <row r="150" spans="1:14">
      <c r="A150" s="52" t="s">
        <v>27</v>
      </c>
      <c r="B150" s="53">
        <v>2020</v>
      </c>
      <c r="C150" s="146" t="s">
        <v>26</v>
      </c>
      <c r="D150" s="87">
        <v>9477</v>
      </c>
      <c r="E150" s="87">
        <v>3.9466377</v>
      </c>
      <c r="F150" s="87">
        <v>82832</v>
      </c>
      <c r="G150" s="87"/>
      <c r="H150" s="87"/>
      <c r="I150" s="87">
        <v>7</v>
      </c>
      <c r="J150" s="87">
        <v>8301</v>
      </c>
      <c r="K150" s="87">
        <v>20.628645</v>
      </c>
      <c r="L150" s="87">
        <v>631600</v>
      </c>
      <c r="M150" s="87">
        <v>11895</v>
      </c>
      <c r="N150" s="87"/>
    </row>
    <row r="151" spans="1:14">
      <c r="A151" s="52" t="s">
        <v>27</v>
      </c>
      <c r="B151" s="53">
        <v>2021</v>
      </c>
      <c r="C151" s="146" t="s">
        <v>26</v>
      </c>
      <c r="D151" s="87">
        <v>9498</v>
      </c>
      <c r="E151" s="87">
        <v>3.8105766</v>
      </c>
      <c r="F151" s="87">
        <v>88911</v>
      </c>
      <c r="G151" s="87"/>
      <c r="H151" s="87"/>
      <c r="I151" s="87">
        <v>7</v>
      </c>
      <c r="J151" s="87">
        <v>8562</v>
      </c>
      <c r="K151" s="87">
        <v>20.620533</v>
      </c>
      <c r="L151" s="87">
        <v>645700</v>
      </c>
      <c r="M151" s="87">
        <v>12639</v>
      </c>
      <c r="N151" s="87"/>
    </row>
    <row r="152" spans="1:14">
      <c r="A152" s="52" t="s">
        <v>28</v>
      </c>
      <c r="B152" s="53">
        <v>2012</v>
      </c>
      <c r="C152" s="52" t="s">
        <v>26</v>
      </c>
      <c r="D152" s="87">
        <v>32624</v>
      </c>
      <c r="E152" s="87">
        <v>2.5870831</v>
      </c>
      <c r="F152" s="87">
        <v>160530</v>
      </c>
      <c r="G152" s="87">
        <v>457</v>
      </c>
      <c r="H152" s="87">
        <v>19111</v>
      </c>
      <c r="I152" s="87">
        <v>20</v>
      </c>
      <c r="J152" s="87">
        <v>29347</v>
      </c>
      <c r="K152" s="87">
        <v>40.164036</v>
      </c>
      <c r="L152" s="87">
        <v>1275600</v>
      </c>
      <c r="M152" s="87">
        <v>7975</v>
      </c>
      <c r="N152" s="87">
        <v>89020</v>
      </c>
    </row>
    <row r="153" spans="1:14">
      <c r="A153" s="52" t="s">
        <v>28</v>
      </c>
      <c r="B153" s="53">
        <v>2013</v>
      </c>
      <c r="C153" s="52" t="s">
        <v>26</v>
      </c>
      <c r="D153" s="87">
        <v>32335</v>
      </c>
      <c r="E153" s="87">
        <v>2.5922066</v>
      </c>
      <c r="F153" s="87">
        <v>179850</v>
      </c>
      <c r="G153" s="87">
        <v>576</v>
      </c>
      <c r="H153" s="87">
        <v>19499</v>
      </c>
      <c r="I153" s="87">
        <v>22</v>
      </c>
      <c r="J153" s="87">
        <v>30238</v>
      </c>
      <c r="K153" s="87">
        <v>42.53371</v>
      </c>
      <c r="L153" s="87">
        <v>1407100</v>
      </c>
      <c r="M153" s="87">
        <v>9099</v>
      </c>
      <c r="N153" s="87">
        <v>96098</v>
      </c>
    </row>
    <row r="154" spans="1:14">
      <c r="A154" s="52" t="s">
        <v>28</v>
      </c>
      <c r="B154" s="53">
        <v>2014</v>
      </c>
      <c r="C154" s="52" t="s">
        <v>26</v>
      </c>
      <c r="D154" s="87">
        <v>32154</v>
      </c>
      <c r="E154" s="87">
        <v>2.8098215</v>
      </c>
      <c r="F154" s="87">
        <v>194054</v>
      </c>
      <c r="G154" s="87">
        <v>695</v>
      </c>
      <c r="H154" s="87">
        <v>19887</v>
      </c>
      <c r="I154" s="87">
        <v>23</v>
      </c>
      <c r="J154" s="87">
        <v>30320</v>
      </c>
      <c r="K154" s="87">
        <v>37.297493</v>
      </c>
      <c r="L154" s="87">
        <v>1507800</v>
      </c>
      <c r="M154" s="87">
        <v>10227</v>
      </c>
      <c r="N154" s="87">
        <v>104245</v>
      </c>
    </row>
    <row r="155" spans="1:14">
      <c r="A155" s="52" t="s">
        <v>28</v>
      </c>
      <c r="B155" s="53">
        <v>2015</v>
      </c>
      <c r="C155" s="52" t="s">
        <v>26</v>
      </c>
      <c r="D155" s="87">
        <v>32040</v>
      </c>
      <c r="E155" s="87">
        <v>2.7451623</v>
      </c>
      <c r="F155" s="87">
        <v>196590</v>
      </c>
      <c r="G155" s="87">
        <v>588</v>
      </c>
      <c r="H155" s="87">
        <v>21021</v>
      </c>
      <c r="I155" s="87">
        <v>24</v>
      </c>
      <c r="J155" s="87">
        <v>32049</v>
      </c>
      <c r="K155" s="87">
        <v>33.047932</v>
      </c>
      <c r="L155" s="87">
        <v>1421100</v>
      </c>
      <c r="M155" s="87">
        <v>9386</v>
      </c>
      <c r="N155" s="87">
        <v>104506</v>
      </c>
    </row>
    <row r="156" spans="1:14">
      <c r="A156" s="52" t="s">
        <v>28</v>
      </c>
      <c r="B156" s="53">
        <v>2016</v>
      </c>
      <c r="C156" s="52" t="s">
        <v>26</v>
      </c>
      <c r="D156" s="87">
        <v>31815</v>
      </c>
      <c r="E156" s="87">
        <v>2.8052177</v>
      </c>
      <c r="F156" s="87">
        <v>206613</v>
      </c>
      <c r="G156" s="87">
        <v>245</v>
      </c>
      <c r="H156" s="87">
        <v>21310</v>
      </c>
      <c r="I156" s="87">
        <v>13</v>
      </c>
      <c r="J156" s="87">
        <v>31436</v>
      </c>
      <c r="K156" s="87">
        <v>29.179699</v>
      </c>
      <c r="L156" s="87">
        <v>1275000</v>
      </c>
      <c r="M156" s="87">
        <v>10181</v>
      </c>
      <c r="N156" s="87">
        <v>110008</v>
      </c>
    </row>
    <row r="157" spans="1:14">
      <c r="A157" s="52" t="s">
        <v>28</v>
      </c>
      <c r="B157" s="53">
        <v>2017</v>
      </c>
      <c r="C157" s="52" t="s">
        <v>26</v>
      </c>
      <c r="D157" s="87">
        <v>31644</v>
      </c>
      <c r="E157" s="87">
        <v>2.8436038</v>
      </c>
      <c r="F157" s="87">
        <v>212775</v>
      </c>
      <c r="G157" s="87">
        <v>196</v>
      </c>
      <c r="H157" s="87">
        <v>1600</v>
      </c>
      <c r="I157" s="87">
        <v>14</v>
      </c>
      <c r="J157" s="87">
        <v>33047</v>
      </c>
      <c r="K157" s="87">
        <v>25.975187</v>
      </c>
      <c r="L157" s="87">
        <v>1459800</v>
      </c>
      <c r="M157" s="87">
        <v>10976</v>
      </c>
      <c r="N157" s="87">
        <v>113186</v>
      </c>
    </row>
    <row r="158" spans="1:14">
      <c r="A158" s="52" t="s">
        <v>28</v>
      </c>
      <c r="B158" s="53">
        <v>2018</v>
      </c>
      <c r="C158" s="52" t="s">
        <v>26</v>
      </c>
      <c r="D158" s="87">
        <v>31690</v>
      </c>
      <c r="E158" s="87">
        <v>2.5006627</v>
      </c>
      <c r="F158" s="87">
        <v>245015</v>
      </c>
      <c r="G158" s="87">
        <v>196</v>
      </c>
      <c r="H158" s="87">
        <v>-18110</v>
      </c>
      <c r="I158" s="87">
        <v>13</v>
      </c>
      <c r="J158" s="87">
        <v>32752</v>
      </c>
      <c r="K158" s="87">
        <v>25.48089</v>
      </c>
      <c r="L158" s="87">
        <v>1333890</v>
      </c>
      <c r="M158" s="87">
        <v>11771</v>
      </c>
      <c r="N158" s="87">
        <v>136630</v>
      </c>
    </row>
    <row r="159" spans="1:14">
      <c r="A159" s="52" t="s">
        <v>28</v>
      </c>
      <c r="B159" s="53">
        <v>2019</v>
      </c>
      <c r="C159" s="52" t="s">
        <v>26</v>
      </c>
      <c r="D159" s="87">
        <v>28415</v>
      </c>
      <c r="E159" s="87">
        <v>2.5712828</v>
      </c>
      <c r="F159" s="87">
        <v>225379</v>
      </c>
      <c r="G159" s="87">
        <v>220</v>
      </c>
      <c r="H159" s="87">
        <v>-37820</v>
      </c>
      <c r="I159" s="87">
        <v>13</v>
      </c>
      <c r="J159" s="87">
        <v>27512</v>
      </c>
      <c r="K159" s="87">
        <v>24.986593</v>
      </c>
      <c r="L159" s="87">
        <v>1749100</v>
      </c>
      <c r="M159" s="87">
        <v>12566</v>
      </c>
      <c r="N159" s="87">
        <v>149000</v>
      </c>
    </row>
    <row r="160" spans="1:14">
      <c r="A160" s="52" t="s">
        <v>28</v>
      </c>
      <c r="B160" s="53">
        <v>2020</v>
      </c>
      <c r="C160" s="52" t="s">
        <v>26</v>
      </c>
      <c r="D160" s="87">
        <v>25140</v>
      </c>
      <c r="E160" s="87">
        <v>2.6419029</v>
      </c>
      <c r="F160" s="87">
        <v>205743</v>
      </c>
      <c r="G160" s="87">
        <v>225</v>
      </c>
      <c r="H160" s="87">
        <v>-57530</v>
      </c>
      <c r="I160" s="87">
        <v>13</v>
      </c>
      <c r="J160" s="87">
        <v>22272</v>
      </c>
      <c r="K160" s="87">
        <v>24.492296</v>
      </c>
      <c r="L160" s="87">
        <v>1897558</v>
      </c>
      <c r="M160" s="87">
        <v>13361</v>
      </c>
      <c r="N160" s="87">
        <v>171267</v>
      </c>
    </row>
    <row r="161" spans="1:14">
      <c r="A161" s="52" t="s">
        <v>28</v>
      </c>
      <c r="B161" s="53">
        <v>2021</v>
      </c>
      <c r="C161" s="60" t="s">
        <v>26</v>
      </c>
      <c r="D161" s="87">
        <v>21865</v>
      </c>
      <c r="E161" s="87">
        <v>2.712523</v>
      </c>
      <c r="F161" s="87">
        <v>186107</v>
      </c>
      <c r="G161" s="87">
        <v>233</v>
      </c>
      <c r="H161" s="87">
        <v>-77240</v>
      </c>
      <c r="I161" s="87">
        <v>13</v>
      </c>
      <c r="J161" s="87">
        <v>17032</v>
      </c>
      <c r="K161" s="87">
        <v>23.997999</v>
      </c>
      <c r="L161" s="87">
        <v>2160840</v>
      </c>
      <c r="M161" s="87">
        <v>14156</v>
      </c>
      <c r="N161" s="87">
        <v>184875</v>
      </c>
    </row>
    <row r="162" spans="1:14">
      <c r="A162" s="13" t="s">
        <v>29</v>
      </c>
      <c r="B162" s="14">
        <v>2012</v>
      </c>
      <c r="C162" s="13" t="s">
        <v>26</v>
      </c>
      <c r="D162" s="80">
        <v>19134</v>
      </c>
      <c r="E162" s="80">
        <v>5.0928191</v>
      </c>
      <c r="F162" s="80">
        <v>92575</v>
      </c>
      <c r="G162" s="80">
        <v>86</v>
      </c>
      <c r="H162" s="80">
        <v>5712</v>
      </c>
      <c r="I162" s="80">
        <v>9</v>
      </c>
      <c r="J162" s="80">
        <v>12588</v>
      </c>
      <c r="K162" s="80">
        <v>34.278252</v>
      </c>
      <c r="L162" s="80">
        <v>212100</v>
      </c>
      <c r="M162" s="80">
        <v>6477</v>
      </c>
      <c r="N162" s="80">
        <v>52817</v>
      </c>
    </row>
    <row r="163" spans="1:14">
      <c r="A163" s="13" t="s">
        <v>29</v>
      </c>
      <c r="B163" s="14">
        <v>2013</v>
      </c>
      <c r="C163" s="13" t="s">
        <v>26</v>
      </c>
      <c r="D163" s="80">
        <v>19132</v>
      </c>
      <c r="E163" s="80">
        <v>5.2082898</v>
      </c>
      <c r="F163" s="80">
        <v>103544</v>
      </c>
      <c r="G163" s="80">
        <v>84</v>
      </c>
      <c r="H163" s="80">
        <v>7300</v>
      </c>
      <c r="I163" s="80">
        <v>11</v>
      </c>
      <c r="J163" s="80">
        <v>12589</v>
      </c>
      <c r="K163" s="80">
        <v>40.414009</v>
      </c>
      <c r="L163" s="80">
        <v>258400</v>
      </c>
      <c r="M163" s="80">
        <v>7423</v>
      </c>
      <c r="N163" s="80">
        <v>56623</v>
      </c>
    </row>
    <row r="164" spans="1:14">
      <c r="A164" s="13" t="s">
        <v>29</v>
      </c>
      <c r="B164" s="14">
        <v>2014</v>
      </c>
      <c r="C164" s="13" t="s">
        <v>26</v>
      </c>
      <c r="D164" s="80">
        <v>19302</v>
      </c>
      <c r="E164" s="80">
        <v>5.0531551</v>
      </c>
      <c r="F164" s="80">
        <v>112333</v>
      </c>
      <c r="G164" s="80">
        <v>82</v>
      </c>
      <c r="H164" s="80">
        <v>8888</v>
      </c>
      <c r="I164" s="80">
        <v>12</v>
      </c>
      <c r="J164" s="80">
        <v>12559</v>
      </c>
      <c r="K164" s="80">
        <v>32.145966</v>
      </c>
      <c r="L164" s="80">
        <v>295400</v>
      </c>
      <c r="M164" s="80">
        <v>8417</v>
      </c>
      <c r="N164" s="80">
        <v>61317</v>
      </c>
    </row>
    <row r="165" spans="1:14">
      <c r="A165" s="13" t="s">
        <v>29</v>
      </c>
      <c r="B165" s="14">
        <v>2015</v>
      </c>
      <c r="C165" s="13" t="s">
        <v>26</v>
      </c>
      <c r="D165" s="80">
        <v>19451</v>
      </c>
      <c r="E165" s="80">
        <v>5.1813274</v>
      </c>
      <c r="F165" s="80">
        <v>111304</v>
      </c>
      <c r="G165" s="80">
        <v>95</v>
      </c>
      <c r="H165" s="80">
        <v>8387</v>
      </c>
      <c r="I165" s="80">
        <v>12</v>
      </c>
      <c r="J165" s="80">
        <v>12546</v>
      </c>
      <c r="K165" s="80">
        <v>29.53389</v>
      </c>
      <c r="L165" s="80">
        <v>325300</v>
      </c>
      <c r="M165" s="80">
        <v>7888</v>
      </c>
      <c r="N165" s="80">
        <v>60247</v>
      </c>
    </row>
    <row r="166" spans="1:14">
      <c r="A166" s="13" t="s">
        <v>29</v>
      </c>
      <c r="B166" s="14">
        <v>2016</v>
      </c>
      <c r="C166" s="13" t="s">
        <v>26</v>
      </c>
      <c r="D166" s="80">
        <v>20681</v>
      </c>
      <c r="E166" s="80">
        <v>5.0460809</v>
      </c>
      <c r="F166" s="80">
        <v>116691</v>
      </c>
      <c r="G166" s="80">
        <v>71</v>
      </c>
      <c r="H166" s="80">
        <v>10370</v>
      </c>
      <c r="I166" s="80">
        <v>9</v>
      </c>
      <c r="J166" s="80">
        <v>12149</v>
      </c>
      <c r="K166" s="80">
        <v>25.547632</v>
      </c>
      <c r="L166" s="80">
        <v>331100</v>
      </c>
      <c r="M166" s="80">
        <v>8547</v>
      </c>
      <c r="N166" s="80">
        <v>63271</v>
      </c>
    </row>
    <row r="167" spans="1:14">
      <c r="A167" s="13" t="s">
        <v>29</v>
      </c>
      <c r="B167" s="14">
        <v>2017</v>
      </c>
      <c r="C167" s="13" t="s">
        <v>26</v>
      </c>
      <c r="D167" s="80">
        <v>21987</v>
      </c>
      <c r="E167" s="80">
        <v>4.8400418</v>
      </c>
      <c r="F167" s="80">
        <v>119934</v>
      </c>
      <c r="G167" s="80">
        <v>69</v>
      </c>
      <c r="H167" s="80">
        <v>10370</v>
      </c>
      <c r="I167" s="80">
        <v>10</v>
      </c>
      <c r="J167" s="80">
        <v>12532</v>
      </c>
      <c r="K167" s="80">
        <v>24.428753</v>
      </c>
      <c r="L167" s="80">
        <v>380500</v>
      </c>
      <c r="M167" s="80">
        <v>9206</v>
      </c>
      <c r="N167" s="80">
        <v>64710</v>
      </c>
    </row>
    <row r="168" spans="1:14">
      <c r="A168" s="13" t="s">
        <v>29</v>
      </c>
      <c r="B168" s="14">
        <v>2018</v>
      </c>
      <c r="C168" s="13" t="s">
        <v>26</v>
      </c>
      <c r="D168" s="80">
        <v>22987</v>
      </c>
      <c r="E168" s="80">
        <v>6.9286118</v>
      </c>
      <c r="F168" s="80">
        <v>109518</v>
      </c>
      <c r="G168" s="80">
        <v>119</v>
      </c>
      <c r="H168" s="80">
        <v>10370</v>
      </c>
      <c r="I168" s="80">
        <v>11</v>
      </c>
      <c r="J168" s="80">
        <v>12721</v>
      </c>
      <c r="K168" s="80">
        <v>24.293329</v>
      </c>
      <c r="L168" s="80">
        <v>305630</v>
      </c>
      <c r="M168" s="80">
        <v>9865</v>
      </c>
      <c r="N168" s="80">
        <v>59740</v>
      </c>
    </row>
    <row r="169" spans="1:14">
      <c r="A169" s="13" t="s">
        <v>29</v>
      </c>
      <c r="B169" s="14">
        <v>2019</v>
      </c>
      <c r="C169" s="13" t="s">
        <v>26</v>
      </c>
      <c r="D169" s="80">
        <v>25137</v>
      </c>
      <c r="E169" s="80">
        <v>6.4532363</v>
      </c>
      <c r="F169" s="80">
        <v>115138</v>
      </c>
      <c r="G169" s="80">
        <v>122</v>
      </c>
      <c r="H169" s="80">
        <v>10370</v>
      </c>
      <c r="I169" s="80">
        <v>12</v>
      </c>
      <c r="J169" s="80">
        <v>11437</v>
      </c>
      <c r="K169" s="80">
        <v>24.157906</v>
      </c>
      <c r="L169" s="80">
        <v>331865</v>
      </c>
      <c r="M169" s="80">
        <v>10524</v>
      </c>
      <c r="N169" s="80">
        <v>62721</v>
      </c>
    </row>
    <row r="170" spans="1:14">
      <c r="A170" s="13" t="s">
        <v>29</v>
      </c>
      <c r="B170" s="14">
        <v>2020</v>
      </c>
      <c r="C170" s="13" t="s">
        <v>26</v>
      </c>
      <c r="D170" s="80">
        <v>27287</v>
      </c>
      <c r="E170" s="80">
        <v>5.9778607</v>
      </c>
      <c r="F170" s="80">
        <v>120758</v>
      </c>
      <c r="G170" s="80">
        <v>79</v>
      </c>
      <c r="H170" s="80">
        <v>10370</v>
      </c>
      <c r="I170" s="80">
        <v>13</v>
      </c>
      <c r="J170" s="80">
        <v>10153</v>
      </c>
      <c r="K170" s="80">
        <v>24.022482</v>
      </c>
      <c r="L170" s="80">
        <v>360810</v>
      </c>
      <c r="M170" s="80">
        <v>11183</v>
      </c>
      <c r="N170" s="80">
        <v>71530</v>
      </c>
    </row>
    <row r="171" spans="1:14">
      <c r="A171" s="13" t="s">
        <v>29</v>
      </c>
      <c r="B171" s="14">
        <v>2021</v>
      </c>
      <c r="C171" s="123" t="s">
        <v>26</v>
      </c>
      <c r="D171" s="80">
        <v>29437</v>
      </c>
      <c r="E171" s="80">
        <v>5.5024851</v>
      </c>
      <c r="F171" s="80">
        <v>126378</v>
      </c>
      <c r="G171" s="80">
        <v>76</v>
      </c>
      <c r="H171" s="80">
        <v>10370</v>
      </c>
      <c r="I171" s="80">
        <v>14</v>
      </c>
      <c r="J171" s="80">
        <v>8869</v>
      </c>
      <c r="K171" s="80">
        <v>23.887058</v>
      </c>
      <c r="L171" s="80">
        <v>427400</v>
      </c>
      <c r="M171" s="80">
        <v>11842</v>
      </c>
      <c r="N171" s="80">
        <v>79900</v>
      </c>
    </row>
    <row r="172" spans="1:14">
      <c r="A172" s="7" t="s">
        <v>30</v>
      </c>
      <c r="B172" s="46">
        <v>2012</v>
      </c>
      <c r="C172" s="51" t="s">
        <v>31</v>
      </c>
      <c r="D172">
        <v>6504</v>
      </c>
      <c r="E172">
        <v>4.078567</v>
      </c>
      <c r="F172">
        <v>63308</v>
      </c>
      <c r="I172">
        <v>8</v>
      </c>
      <c r="J172">
        <v>7224</v>
      </c>
      <c r="K172">
        <v>48.568275</v>
      </c>
      <c r="L172">
        <v>4071600</v>
      </c>
      <c r="M172">
        <v>10208</v>
      </c>
    </row>
    <row r="173" spans="1:14">
      <c r="A173" s="7" t="s">
        <v>30</v>
      </c>
      <c r="B173" s="46">
        <v>2013</v>
      </c>
      <c r="C173" s="51" t="s">
        <v>31</v>
      </c>
      <c r="D173">
        <v>6389</v>
      </c>
      <c r="E173">
        <v>3.4434184</v>
      </c>
      <c r="F173">
        <v>69557</v>
      </c>
      <c r="I173">
        <v>8</v>
      </c>
      <c r="J173">
        <v>7378</v>
      </c>
      <c r="K173">
        <v>44.924126</v>
      </c>
      <c r="L173">
        <v>4272500</v>
      </c>
      <c r="M173">
        <v>11596</v>
      </c>
    </row>
    <row r="174" spans="1:14">
      <c r="A174" s="7" t="s">
        <v>30</v>
      </c>
      <c r="B174" s="46">
        <v>2014</v>
      </c>
      <c r="C174" s="51" t="s">
        <v>31</v>
      </c>
      <c r="D174">
        <v>5969</v>
      </c>
      <c r="E174">
        <v>3.350645</v>
      </c>
      <c r="F174">
        <v>74374</v>
      </c>
      <c r="I174">
        <v>8</v>
      </c>
      <c r="J174">
        <v>7231</v>
      </c>
      <c r="K174">
        <v>40.504948</v>
      </c>
      <c r="L174">
        <v>4457000</v>
      </c>
      <c r="M174">
        <v>13069</v>
      </c>
    </row>
    <row r="175" spans="1:14">
      <c r="A175" s="7" t="s">
        <v>30</v>
      </c>
      <c r="B175" s="46">
        <v>2015</v>
      </c>
      <c r="C175" s="51" t="s">
        <v>31</v>
      </c>
      <c r="D175">
        <v>5934</v>
      </c>
      <c r="E175">
        <v>3.3528817</v>
      </c>
      <c r="F175">
        <v>77360</v>
      </c>
      <c r="I175">
        <v>7</v>
      </c>
      <c r="J175">
        <v>2072</v>
      </c>
      <c r="K175">
        <v>37.636189</v>
      </c>
      <c r="L175">
        <v>4699600</v>
      </c>
      <c r="M175">
        <v>11587</v>
      </c>
    </row>
    <row r="176" spans="1:14">
      <c r="A176" s="7" t="s">
        <v>30</v>
      </c>
      <c r="B176" s="46">
        <v>2016</v>
      </c>
      <c r="C176" s="51" t="s">
        <v>31</v>
      </c>
      <c r="D176">
        <v>5565</v>
      </c>
      <c r="E176">
        <v>2.8510332</v>
      </c>
      <c r="F176">
        <v>77834</v>
      </c>
      <c r="I176">
        <v>6</v>
      </c>
      <c r="J176">
        <v>5010</v>
      </c>
      <c r="K176">
        <v>38.012424</v>
      </c>
      <c r="L176">
        <v>5005000</v>
      </c>
      <c r="M176">
        <v>12514</v>
      </c>
    </row>
    <row r="177" spans="1:14">
      <c r="A177" s="7" t="s">
        <v>30</v>
      </c>
      <c r="B177" s="46">
        <v>2017</v>
      </c>
      <c r="C177" s="51" t="s">
        <v>31</v>
      </c>
      <c r="D177">
        <v>5427</v>
      </c>
      <c r="E177">
        <v>2.4897734</v>
      </c>
      <c r="F177">
        <v>80909</v>
      </c>
      <c r="I177">
        <v>6</v>
      </c>
      <c r="J177">
        <v>5149</v>
      </c>
      <c r="K177">
        <v>35.172737</v>
      </c>
      <c r="L177">
        <v>5311700</v>
      </c>
      <c r="M177">
        <v>13441</v>
      </c>
    </row>
    <row r="178" spans="1:14">
      <c r="A178" s="7" t="s">
        <v>30</v>
      </c>
      <c r="B178" s="46">
        <v>2018</v>
      </c>
      <c r="C178" s="51" t="s">
        <v>31</v>
      </c>
      <c r="D178">
        <v>5104</v>
      </c>
      <c r="E178">
        <v>2.3095611</v>
      </c>
      <c r="F178">
        <v>79619</v>
      </c>
      <c r="I178">
        <v>6</v>
      </c>
      <c r="J178">
        <v>4676</v>
      </c>
      <c r="K178">
        <v>31.010857</v>
      </c>
      <c r="L178">
        <v>5463000</v>
      </c>
      <c r="M178">
        <v>14368</v>
      </c>
    </row>
    <row r="179" spans="1:14">
      <c r="A179" s="7" t="s">
        <v>30</v>
      </c>
      <c r="B179" s="46">
        <v>2019</v>
      </c>
      <c r="C179" s="51" t="s">
        <v>31</v>
      </c>
      <c r="D179">
        <v>5080</v>
      </c>
      <c r="E179">
        <v>1.9935039</v>
      </c>
      <c r="F179">
        <v>86124</v>
      </c>
      <c r="I179">
        <v>6</v>
      </c>
      <c r="J179">
        <v>4217</v>
      </c>
      <c r="K179">
        <v>26.848976</v>
      </c>
      <c r="L179">
        <v>5211400</v>
      </c>
      <c r="M179">
        <v>15295</v>
      </c>
    </row>
    <row r="180" spans="1:14">
      <c r="A180" s="7" t="s">
        <v>30</v>
      </c>
      <c r="B180" s="46">
        <v>2020</v>
      </c>
      <c r="C180" s="51" t="s">
        <v>31</v>
      </c>
      <c r="D180">
        <v>5056</v>
      </c>
      <c r="E180">
        <v>1.6774467</v>
      </c>
      <c r="F180">
        <v>92629</v>
      </c>
      <c r="I180">
        <v>6</v>
      </c>
      <c r="J180">
        <v>3758</v>
      </c>
      <c r="K180">
        <v>22.687096</v>
      </c>
      <c r="L180">
        <v>5353900</v>
      </c>
      <c r="M180">
        <v>16222</v>
      </c>
    </row>
    <row r="181" spans="1:14">
      <c r="A181" s="7" t="s">
        <v>30</v>
      </c>
      <c r="B181" s="46">
        <v>2021</v>
      </c>
      <c r="C181" s="51" t="s">
        <v>31</v>
      </c>
      <c r="D181">
        <v>5032</v>
      </c>
      <c r="E181">
        <v>1.3613896</v>
      </c>
      <c r="F181">
        <v>99134</v>
      </c>
      <c r="I181">
        <v>6</v>
      </c>
      <c r="J181">
        <v>3299</v>
      </c>
      <c r="K181">
        <v>18.525215</v>
      </c>
      <c r="L181">
        <v>5496400</v>
      </c>
      <c r="M181">
        <v>17149</v>
      </c>
    </row>
    <row r="182" spans="1:14">
      <c r="A182" s="7" t="s">
        <v>32</v>
      </c>
      <c r="B182" s="28">
        <v>2012</v>
      </c>
      <c r="C182" s="51" t="s">
        <v>31</v>
      </c>
      <c r="D182">
        <v>10748</v>
      </c>
      <c r="E182">
        <v>3.4226833</v>
      </c>
      <c r="F182">
        <v>37857</v>
      </c>
      <c r="I182">
        <v>13</v>
      </c>
      <c r="J182">
        <v>6221</v>
      </c>
      <c r="K182">
        <v>62.355114</v>
      </c>
      <c r="L182">
        <v>2412500</v>
      </c>
      <c r="M182">
        <v>9290</v>
      </c>
    </row>
    <row r="183" spans="1:14">
      <c r="A183" s="7" t="s">
        <v>32</v>
      </c>
      <c r="B183" s="28">
        <v>2013</v>
      </c>
      <c r="C183" s="51" t="s">
        <v>31</v>
      </c>
      <c r="D183">
        <v>10613</v>
      </c>
      <c r="E183">
        <v>3.2143597</v>
      </c>
      <c r="F183">
        <v>41236</v>
      </c>
      <c r="I183">
        <v>14</v>
      </c>
      <c r="J183">
        <v>6146</v>
      </c>
      <c r="K183">
        <v>60.756435</v>
      </c>
      <c r="L183">
        <v>2757300</v>
      </c>
      <c r="M183">
        <v>10581</v>
      </c>
    </row>
    <row r="184" spans="1:14">
      <c r="A184" s="7" t="s">
        <v>32</v>
      </c>
      <c r="B184" s="28">
        <v>2014</v>
      </c>
      <c r="C184" s="51" t="s">
        <v>31</v>
      </c>
      <c r="D184">
        <v>10176</v>
      </c>
      <c r="E184">
        <v>3.2447917</v>
      </c>
      <c r="F184">
        <v>43570</v>
      </c>
      <c r="I184">
        <v>14</v>
      </c>
      <c r="J184">
        <v>5431</v>
      </c>
      <c r="K184">
        <v>55.7033</v>
      </c>
      <c r="L184">
        <v>2954500</v>
      </c>
      <c r="M184">
        <v>11883</v>
      </c>
    </row>
    <row r="185" spans="1:14">
      <c r="A185" s="7" t="s">
        <v>32</v>
      </c>
      <c r="B185" s="28">
        <v>2015</v>
      </c>
      <c r="C185" s="51" t="s">
        <v>31</v>
      </c>
      <c r="D185">
        <v>10122</v>
      </c>
      <c r="E185">
        <v>3.6421656</v>
      </c>
      <c r="F185">
        <v>45197</v>
      </c>
      <c r="I185">
        <v>14</v>
      </c>
      <c r="J185">
        <v>5081</v>
      </c>
      <c r="K185">
        <v>50.927395</v>
      </c>
      <c r="L185">
        <v>3042300</v>
      </c>
      <c r="M185">
        <v>10523</v>
      </c>
    </row>
    <row r="186" spans="1:14">
      <c r="A186" s="7" t="s">
        <v>32</v>
      </c>
      <c r="B186" s="28">
        <v>2016</v>
      </c>
      <c r="C186" s="51" t="s">
        <v>31</v>
      </c>
      <c r="D186">
        <v>10199</v>
      </c>
      <c r="E186">
        <v>3.4896558</v>
      </c>
      <c r="F186">
        <v>47906</v>
      </c>
      <c r="I186">
        <v>12</v>
      </c>
      <c r="J186">
        <v>4736</v>
      </c>
      <c r="K186">
        <v>52.475246</v>
      </c>
      <c r="L186">
        <v>3385000</v>
      </c>
      <c r="M186">
        <v>11365</v>
      </c>
    </row>
    <row r="187" spans="1:14">
      <c r="A187" s="7" t="s">
        <v>32</v>
      </c>
      <c r="B187" s="28">
        <v>2017</v>
      </c>
      <c r="C187" s="51" t="s">
        <v>31</v>
      </c>
      <c r="D187">
        <v>10127</v>
      </c>
      <c r="E187">
        <v>3.4561074</v>
      </c>
      <c r="F187">
        <v>48336</v>
      </c>
      <c r="I187">
        <v>13</v>
      </c>
      <c r="J187">
        <v>4781</v>
      </c>
      <c r="K187">
        <v>49.631023</v>
      </c>
      <c r="L187">
        <v>3578100</v>
      </c>
      <c r="M187">
        <v>12207</v>
      </c>
    </row>
    <row r="188" spans="1:14">
      <c r="A188" s="7" t="s">
        <v>32</v>
      </c>
      <c r="B188" s="28">
        <v>2018</v>
      </c>
      <c r="C188" s="51" t="s">
        <v>31</v>
      </c>
      <c r="D188">
        <v>10065</v>
      </c>
      <c r="E188">
        <v>3.8021858</v>
      </c>
      <c r="F188">
        <v>43330</v>
      </c>
      <c r="I188">
        <v>13</v>
      </c>
      <c r="J188">
        <v>4489</v>
      </c>
      <c r="K188">
        <v>44.511551</v>
      </c>
      <c r="L188">
        <v>3706500</v>
      </c>
      <c r="M188">
        <v>13049</v>
      </c>
    </row>
    <row r="189" spans="1:14">
      <c r="A189" s="7" t="s">
        <v>32</v>
      </c>
      <c r="B189" s="28">
        <v>2019</v>
      </c>
      <c r="C189" s="51" t="s">
        <v>31</v>
      </c>
      <c r="D189">
        <v>9903</v>
      </c>
      <c r="E189">
        <v>3.6045643</v>
      </c>
      <c r="F189">
        <v>46448</v>
      </c>
      <c r="I189">
        <v>13</v>
      </c>
      <c r="J189">
        <v>4489</v>
      </c>
      <c r="K189">
        <v>39.392078</v>
      </c>
      <c r="L189">
        <v>3649500</v>
      </c>
      <c r="M189">
        <v>13891</v>
      </c>
    </row>
    <row r="190" spans="1:14">
      <c r="A190" s="7" t="s">
        <v>32</v>
      </c>
      <c r="B190" s="28">
        <v>2020</v>
      </c>
      <c r="C190" s="51" t="s">
        <v>31</v>
      </c>
      <c r="D190">
        <v>9741</v>
      </c>
      <c r="E190">
        <v>3.4069428</v>
      </c>
      <c r="F190">
        <v>49566</v>
      </c>
      <c r="I190">
        <v>13</v>
      </c>
      <c r="J190">
        <v>4489</v>
      </c>
      <c r="K190">
        <v>34.272606</v>
      </c>
      <c r="L190">
        <v>3625500</v>
      </c>
      <c r="M190">
        <v>14733</v>
      </c>
    </row>
    <row r="191" spans="1:14">
      <c r="A191" s="7" t="s">
        <v>32</v>
      </c>
      <c r="B191" s="28">
        <v>2021</v>
      </c>
      <c r="C191" s="51" t="s">
        <v>31</v>
      </c>
      <c r="D191">
        <v>9579</v>
      </c>
      <c r="E191">
        <v>3.2093212</v>
      </c>
      <c r="F191">
        <v>52684</v>
      </c>
      <c r="I191">
        <v>13</v>
      </c>
      <c r="J191">
        <v>4489</v>
      </c>
      <c r="K191">
        <v>29.153133</v>
      </c>
      <c r="L191">
        <v>3601500</v>
      </c>
      <c r="M191">
        <v>15575</v>
      </c>
    </row>
    <row r="192" spans="1:14">
      <c r="A192" s="147" t="s">
        <v>33</v>
      </c>
      <c r="B192" s="148">
        <v>2012</v>
      </c>
      <c r="C192" s="147" t="s">
        <v>31</v>
      </c>
      <c r="D192" s="149">
        <v>45170</v>
      </c>
      <c r="E192" s="149">
        <v>5.3256586</v>
      </c>
      <c r="F192" s="149">
        <v>369445</v>
      </c>
      <c r="G192" s="149">
        <v>1642</v>
      </c>
      <c r="H192" s="149">
        <v>32626</v>
      </c>
      <c r="I192" s="149">
        <v>35</v>
      </c>
      <c r="J192" s="149">
        <v>31252</v>
      </c>
      <c r="K192" s="149">
        <v>50.477539</v>
      </c>
      <c r="L192" s="149">
        <v>1515400</v>
      </c>
      <c r="M192" s="149">
        <v>8678</v>
      </c>
      <c r="N192" s="149">
        <v>215351</v>
      </c>
    </row>
    <row r="193" spans="1:14">
      <c r="A193" s="147" t="s">
        <v>33</v>
      </c>
      <c r="B193" s="148">
        <v>2013</v>
      </c>
      <c r="C193" s="147" t="s">
        <v>31</v>
      </c>
      <c r="D193" s="149">
        <v>45084</v>
      </c>
      <c r="E193" s="149">
        <v>5.1254991</v>
      </c>
      <c r="F193" s="149">
        <v>403722</v>
      </c>
      <c r="G193" s="149">
        <v>1598</v>
      </c>
      <c r="H193" s="149">
        <v>32713</v>
      </c>
      <c r="I193" s="149">
        <v>37</v>
      </c>
      <c r="J193" s="149">
        <v>31402</v>
      </c>
      <c r="K193" s="149">
        <v>48.536125</v>
      </c>
      <c r="L193" s="149">
        <v>1629100</v>
      </c>
      <c r="M193" s="149">
        <v>9850</v>
      </c>
      <c r="N193" s="149">
        <v>231175</v>
      </c>
    </row>
    <row r="194" spans="1:14">
      <c r="A194" s="147" t="s">
        <v>33</v>
      </c>
      <c r="B194" s="148">
        <v>2014</v>
      </c>
      <c r="C194" s="147" t="s">
        <v>31</v>
      </c>
      <c r="D194" s="149">
        <v>44968</v>
      </c>
      <c r="E194" s="149">
        <v>4.9991105</v>
      </c>
      <c r="F194" s="149">
        <v>419956</v>
      </c>
      <c r="G194" s="149">
        <v>1554</v>
      </c>
      <c r="H194" s="149">
        <v>32800</v>
      </c>
      <c r="I194" s="149">
        <v>41</v>
      </c>
      <c r="J194" s="149">
        <v>30721</v>
      </c>
      <c r="K194" s="149">
        <v>42.766228</v>
      </c>
      <c r="L194" s="149">
        <v>1736400</v>
      </c>
      <c r="M194" s="149">
        <v>11081</v>
      </c>
      <c r="N194" s="149">
        <v>239216</v>
      </c>
    </row>
    <row r="195" spans="1:14">
      <c r="A195" s="147" t="s">
        <v>33</v>
      </c>
      <c r="B195" s="148">
        <v>2015</v>
      </c>
      <c r="C195" s="147" t="s">
        <v>31</v>
      </c>
      <c r="D195" s="149">
        <v>44983</v>
      </c>
      <c r="E195" s="149">
        <v>5.1879599</v>
      </c>
      <c r="F195" s="149">
        <v>431498</v>
      </c>
      <c r="G195" s="149">
        <v>1596</v>
      </c>
      <c r="H195" s="149">
        <v>32900</v>
      </c>
      <c r="I195" s="149">
        <v>43</v>
      </c>
      <c r="J195" s="149">
        <v>31190</v>
      </c>
      <c r="K195" s="149">
        <v>39.756607</v>
      </c>
      <c r="L195" s="149">
        <v>1477200</v>
      </c>
      <c r="M195" s="149">
        <v>9823</v>
      </c>
      <c r="N195" s="149">
        <v>246346</v>
      </c>
    </row>
    <row r="196" spans="1:14">
      <c r="A196" s="147" t="s">
        <v>33</v>
      </c>
      <c r="B196" s="148">
        <v>2016</v>
      </c>
      <c r="C196" s="147" t="s">
        <v>31</v>
      </c>
      <c r="D196" s="149">
        <v>44600</v>
      </c>
      <c r="E196" s="149">
        <v>5.0829372</v>
      </c>
      <c r="F196" s="149">
        <v>449627</v>
      </c>
      <c r="G196" s="149">
        <v>1915</v>
      </c>
      <c r="H196" s="149">
        <v>33000</v>
      </c>
      <c r="I196" s="149">
        <v>38</v>
      </c>
      <c r="J196" s="149">
        <v>31052</v>
      </c>
      <c r="K196" s="149">
        <v>40.940174</v>
      </c>
      <c r="L196" s="149">
        <v>1647800</v>
      </c>
      <c r="M196" s="149">
        <v>10638</v>
      </c>
      <c r="N196" s="149">
        <v>257312</v>
      </c>
    </row>
    <row r="197" spans="1:14">
      <c r="A197" s="147" t="s">
        <v>33</v>
      </c>
      <c r="B197" s="148">
        <v>2017</v>
      </c>
      <c r="C197" s="147" t="s">
        <v>31</v>
      </c>
      <c r="D197" s="149">
        <v>44450</v>
      </c>
      <c r="E197" s="149">
        <v>5.0424972</v>
      </c>
      <c r="F197" s="149">
        <v>456435</v>
      </c>
      <c r="G197" s="149">
        <v>968</v>
      </c>
      <c r="H197" s="149">
        <v>34067</v>
      </c>
      <c r="I197" s="149">
        <v>39</v>
      </c>
      <c r="J197" s="149">
        <v>31731</v>
      </c>
      <c r="K197" s="149">
        <v>37.79641</v>
      </c>
      <c r="L197" s="149">
        <v>1913800</v>
      </c>
      <c r="M197" s="149">
        <v>11453</v>
      </c>
      <c r="N197" s="149">
        <v>260421</v>
      </c>
    </row>
    <row r="198" spans="1:14">
      <c r="A198" s="147" t="s">
        <v>33</v>
      </c>
      <c r="B198" s="148">
        <v>2018</v>
      </c>
      <c r="C198" s="147" t="s">
        <v>31</v>
      </c>
      <c r="D198" s="149">
        <v>44321</v>
      </c>
      <c r="E198" s="149">
        <v>4.4510277</v>
      </c>
      <c r="F198" s="149">
        <v>400193</v>
      </c>
      <c r="G198" s="149">
        <v>577</v>
      </c>
      <c r="H198" s="149">
        <v>35134</v>
      </c>
      <c r="I198" s="149">
        <v>41</v>
      </c>
      <c r="J198" s="149">
        <v>32585</v>
      </c>
      <c r="K198" s="149">
        <v>33.460651</v>
      </c>
      <c r="L198" s="149">
        <v>2128441</v>
      </c>
      <c r="M198" s="149">
        <v>12268</v>
      </c>
      <c r="N198" s="149">
        <v>224288</v>
      </c>
    </row>
    <row r="199" spans="1:14">
      <c r="A199" s="147" t="s">
        <v>33</v>
      </c>
      <c r="B199" s="148">
        <v>2019</v>
      </c>
      <c r="C199" s="147" t="s">
        <v>31</v>
      </c>
      <c r="D199" s="149">
        <v>43576</v>
      </c>
      <c r="E199" s="149">
        <v>4.659262</v>
      </c>
      <c r="F199" s="149">
        <v>449269</v>
      </c>
      <c r="G199" s="149">
        <v>600</v>
      </c>
      <c r="H199" s="149">
        <v>36201</v>
      </c>
      <c r="I199" s="149">
        <v>41</v>
      </c>
      <c r="J199" s="149">
        <v>30394</v>
      </c>
      <c r="K199" s="149">
        <v>29.124893</v>
      </c>
      <c r="L199" s="149">
        <v>2144061</v>
      </c>
      <c r="M199" s="149">
        <v>13083</v>
      </c>
      <c r="N199" s="149">
        <v>252164</v>
      </c>
    </row>
    <row r="200" spans="1:14">
      <c r="A200" s="147" t="s">
        <v>33</v>
      </c>
      <c r="B200" s="148">
        <v>2020</v>
      </c>
      <c r="C200" s="147" t="s">
        <v>31</v>
      </c>
      <c r="D200" s="149">
        <v>42831</v>
      </c>
      <c r="E200" s="149">
        <v>4.8674962</v>
      </c>
      <c r="F200" s="149">
        <v>498345</v>
      </c>
      <c r="G200" s="149">
        <v>622</v>
      </c>
      <c r="H200" s="149">
        <v>37268</v>
      </c>
      <c r="I200" s="149">
        <v>41</v>
      </c>
      <c r="J200" s="149">
        <v>28203</v>
      </c>
      <c r="K200" s="149">
        <v>24.789135</v>
      </c>
      <c r="L200" s="149">
        <v>2205587</v>
      </c>
      <c r="M200" s="149">
        <v>13898</v>
      </c>
      <c r="N200" s="149">
        <v>286668</v>
      </c>
    </row>
    <row r="201" spans="1:14">
      <c r="A201" s="147" t="s">
        <v>33</v>
      </c>
      <c r="B201" s="148">
        <v>2021</v>
      </c>
      <c r="C201" s="150" t="s">
        <v>31</v>
      </c>
      <c r="D201" s="149">
        <v>42086</v>
      </c>
      <c r="E201" s="149">
        <v>5.0757305</v>
      </c>
      <c r="F201" s="149">
        <v>547421</v>
      </c>
      <c r="G201" s="149">
        <v>655</v>
      </c>
      <c r="H201" s="149">
        <v>38335</v>
      </c>
      <c r="I201" s="149">
        <v>41</v>
      </c>
      <c r="J201" s="149">
        <v>26012</v>
      </c>
      <c r="K201" s="149">
        <v>20.453377</v>
      </c>
      <c r="L201" s="149">
        <v>2413681</v>
      </c>
      <c r="M201" s="149">
        <v>14713</v>
      </c>
      <c r="N201" s="149">
        <v>295459</v>
      </c>
    </row>
    <row r="202" spans="1:14">
      <c r="A202" s="147" t="s">
        <v>34</v>
      </c>
      <c r="B202" s="148">
        <v>2012</v>
      </c>
      <c r="C202" s="147" t="s">
        <v>31</v>
      </c>
      <c r="D202" s="149">
        <v>46181</v>
      </c>
      <c r="E202" s="149">
        <v>5.8553951</v>
      </c>
      <c r="F202" s="149">
        <v>338535</v>
      </c>
      <c r="G202" s="149">
        <v>1438</v>
      </c>
      <c r="H202" s="149">
        <v>42384</v>
      </c>
      <c r="I202" s="149">
        <v>38</v>
      </c>
      <c r="J202" s="149">
        <v>37833</v>
      </c>
      <c r="K202" s="149">
        <v>52.499668</v>
      </c>
      <c r="L202" s="149">
        <v>1430100</v>
      </c>
      <c r="M202" s="149">
        <v>9159</v>
      </c>
      <c r="N202" s="149">
        <v>209002</v>
      </c>
    </row>
    <row r="203" spans="1:14">
      <c r="A203" s="147" t="s">
        <v>34</v>
      </c>
      <c r="B203" s="148">
        <v>2013</v>
      </c>
      <c r="C203" s="147" t="s">
        <v>31</v>
      </c>
      <c r="D203" s="149">
        <v>46335</v>
      </c>
      <c r="E203" s="149">
        <v>5.6123449</v>
      </c>
      <c r="F203" s="149">
        <v>371181</v>
      </c>
      <c r="G203" s="149">
        <v>1438</v>
      </c>
      <c r="H203" s="149">
        <v>43407</v>
      </c>
      <c r="I203" s="149">
        <v>41</v>
      </c>
      <c r="J203" s="149">
        <v>39781</v>
      </c>
      <c r="K203" s="149">
        <v>49.700745</v>
      </c>
      <c r="L203" s="149">
        <v>1619600</v>
      </c>
      <c r="M203" s="149">
        <v>10423</v>
      </c>
      <c r="N203" s="149">
        <v>221346</v>
      </c>
    </row>
    <row r="204" spans="1:14">
      <c r="A204" s="151" t="s">
        <v>154</v>
      </c>
      <c r="B204" s="148">
        <v>2014</v>
      </c>
      <c r="C204" s="147" t="s">
        <v>31</v>
      </c>
      <c r="D204" s="149">
        <v>46332</v>
      </c>
      <c r="E204" s="149">
        <v>5.5329578</v>
      </c>
      <c r="F204" s="149">
        <v>398017</v>
      </c>
      <c r="G204" s="149">
        <v>1438</v>
      </c>
      <c r="H204" s="149">
        <v>44430</v>
      </c>
      <c r="I204" s="149">
        <v>43</v>
      </c>
      <c r="J204" s="149">
        <v>42299</v>
      </c>
      <c r="K204" s="149">
        <v>45.862087</v>
      </c>
      <c r="L204" s="149">
        <v>1818100</v>
      </c>
      <c r="M204" s="149">
        <v>11716</v>
      </c>
      <c r="N204" s="149">
        <v>241720</v>
      </c>
    </row>
    <row r="205" spans="1:14">
      <c r="A205" s="147" t="s">
        <v>34</v>
      </c>
      <c r="B205" s="148">
        <v>2015</v>
      </c>
      <c r="C205" s="147" t="s">
        <v>31</v>
      </c>
      <c r="D205" s="149">
        <v>45813</v>
      </c>
      <c r="E205" s="149">
        <v>5.7633641</v>
      </c>
      <c r="F205" s="149">
        <v>406835</v>
      </c>
      <c r="G205" s="149">
        <v>1238</v>
      </c>
      <c r="H205" s="149">
        <v>43330</v>
      </c>
      <c r="I205" s="149">
        <v>44</v>
      </c>
      <c r="J205" s="149">
        <v>43274</v>
      </c>
      <c r="K205" s="149">
        <v>41.294373</v>
      </c>
      <c r="L205" s="149">
        <v>1877600</v>
      </c>
      <c r="M205" s="149">
        <v>10375</v>
      </c>
      <c r="N205" s="149">
        <v>242161</v>
      </c>
    </row>
    <row r="206" spans="1:14">
      <c r="A206" s="147" t="s">
        <v>34</v>
      </c>
      <c r="B206" s="148">
        <v>2016</v>
      </c>
      <c r="C206" s="147" t="s">
        <v>31</v>
      </c>
      <c r="D206" s="149">
        <v>45724</v>
      </c>
      <c r="E206" s="149">
        <v>5.6084113</v>
      </c>
      <c r="F206" s="149">
        <v>421979</v>
      </c>
      <c r="G206" s="149">
        <v>1162</v>
      </c>
      <c r="H206" s="149">
        <v>39065</v>
      </c>
      <c r="I206" s="149">
        <v>36</v>
      </c>
      <c r="J206" s="149">
        <v>43220</v>
      </c>
      <c r="K206" s="149">
        <v>41.784935</v>
      </c>
      <c r="L206" s="149">
        <v>2020400</v>
      </c>
      <c r="M206" s="149">
        <v>11225</v>
      </c>
      <c r="N206" s="149">
        <v>250497</v>
      </c>
    </row>
    <row r="207" spans="1:14">
      <c r="A207" s="147" t="s">
        <v>34</v>
      </c>
      <c r="B207" s="148">
        <v>2017</v>
      </c>
      <c r="C207" s="147" t="s">
        <v>31</v>
      </c>
      <c r="D207" s="149">
        <v>45587</v>
      </c>
      <c r="E207" s="149">
        <v>5.5531182</v>
      </c>
      <c r="F207" s="149">
        <v>432245</v>
      </c>
      <c r="G207" s="149">
        <v>1154</v>
      </c>
      <c r="H207" s="149">
        <v>39066</v>
      </c>
      <c r="I207" s="149">
        <v>37</v>
      </c>
      <c r="J207" s="149">
        <v>43400</v>
      </c>
      <c r="K207" s="149">
        <v>39.075497</v>
      </c>
      <c r="L207" s="149">
        <v>2088500</v>
      </c>
      <c r="M207" s="149">
        <v>12075</v>
      </c>
      <c r="N207" s="149">
        <v>253099</v>
      </c>
    </row>
    <row r="208" spans="1:14">
      <c r="A208" s="147" t="s">
        <v>34</v>
      </c>
      <c r="B208" s="148">
        <v>2018</v>
      </c>
      <c r="C208" s="147" t="s">
        <v>31</v>
      </c>
      <c r="D208" s="149">
        <v>45903</v>
      </c>
      <c r="E208" s="149">
        <v>5.5947542</v>
      </c>
      <c r="F208" s="149">
        <v>402375</v>
      </c>
      <c r="G208" s="149">
        <v>1330</v>
      </c>
      <c r="H208" s="149">
        <v>39067</v>
      </c>
      <c r="I208" s="149">
        <v>37</v>
      </c>
      <c r="J208" s="149">
        <v>43089</v>
      </c>
      <c r="K208" s="149">
        <v>34.504387</v>
      </c>
      <c r="L208" s="149">
        <v>2167995</v>
      </c>
      <c r="M208" s="149">
        <v>12925</v>
      </c>
      <c r="N208" s="149">
        <v>230519</v>
      </c>
    </row>
    <row r="209" spans="1:14">
      <c r="A209" s="147" t="s">
        <v>34</v>
      </c>
      <c r="B209" s="148">
        <v>2019</v>
      </c>
      <c r="C209" s="147" t="s">
        <v>31</v>
      </c>
      <c r="D209" s="149">
        <v>45659</v>
      </c>
      <c r="E209" s="149">
        <v>5.5850325</v>
      </c>
      <c r="F209" s="149">
        <v>438770</v>
      </c>
      <c r="G209" s="149">
        <v>1072</v>
      </c>
      <c r="H209" s="149">
        <v>39068</v>
      </c>
      <c r="I209" s="149">
        <v>6</v>
      </c>
      <c r="J209" s="149">
        <v>42975</v>
      </c>
      <c r="K209" s="149">
        <v>29.933277</v>
      </c>
      <c r="L209" s="149">
        <v>2236551</v>
      </c>
      <c r="M209" s="149">
        <v>13775</v>
      </c>
      <c r="N209" s="149">
        <v>250196</v>
      </c>
    </row>
    <row r="210" spans="1:14">
      <c r="A210" s="147" t="s">
        <v>34</v>
      </c>
      <c r="B210" s="148">
        <v>2020</v>
      </c>
      <c r="C210" s="147" t="s">
        <v>31</v>
      </c>
      <c r="D210" s="149">
        <v>45415</v>
      </c>
      <c r="E210" s="149">
        <v>5.5753109</v>
      </c>
      <c r="F210" s="149">
        <v>475165</v>
      </c>
      <c r="G210" s="149">
        <v>725</v>
      </c>
      <c r="H210" s="149">
        <v>39069</v>
      </c>
      <c r="I210" s="149">
        <v>-25</v>
      </c>
      <c r="J210" s="149">
        <v>42861</v>
      </c>
      <c r="K210" s="149">
        <v>25.362167</v>
      </c>
      <c r="L210" s="149">
        <v>2397666</v>
      </c>
      <c r="M210" s="149">
        <v>14625</v>
      </c>
      <c r="N210" s="149">
        <v>287006</v>
      </c>
    </row>
    <row r="211" spans="1:14">
      <c r="A211" s="147" t="s">
        <v>34</v>
      </c>
      <c r="B211" s="148">
        <v>2021</v>
      </c>
      <c r="C211" s="150" t="s">
        <v>31</v>
      </c>
      <c r="D211" s="149">
        <v>45171</v>
      </c>
      <c r="E211" s="149">
        <v>5.5655893</v>
      </c>
      <c r="F211" s="149">
        <v>511560</v>
      </c>
      <c r="G211" s="149">
        <v>664</v>
      </c>
      <c r="H211" s="149">
        <v>39070</v>
      </c>
      <c r="I211" s="149">
        <v>-56</v>
      </c>
      <c r="J211" s="149">
        <v>42747</v>
      </c>
      <c r="K211" s="149">
        <v>20.791058</v>
      </c>
      <c r="L211" s="149">
        <v>2642959</v>
      </c>
      <c r="M211" s="149">
        <v>15475</v>
      </c>
      <c r="N211" s="149">
        <v>296176</v>
      </c>
    </row>
    <row r="212" spans="1:14">
      <c r="A212" s="147" t="s">
        <v>35</v>
      </c>
      <c r="B212" s="148">
        <v>2012</v>
      </c>
      <c r="C212" s="147" t="s">
        <v>31</v>
      </c>
      <c r="D212" s="149">
        <v>35237</v>
      </c>
      <c r="E212" s="149">
        <v>7.8071062</v>
      </c>
      <c r="F212" s="149">
        <v>323161</v>
      </c>
      <c r="G212" s="149">
        <v>1597</v>
      </c>
      <c r="H212" s="149">
        <v>42464</v>
      </c>
      <c r="I212" s="149">
        <v>24</v>
      </c>
      <c r="J212" s="149">
        <v>22623</v>
      </c>
      <c r="K212" s="149">
        <v>60.597263</v>
      </c>
      <c r="L212" s="149">
        <v>1340100</v>
      </c>
      <c r="M212" s="149">
        <v>9153</v>
      </c>
      <c r="N212" s="149">
        <v>205104</v>
      </c>
    </row>
    <row r="213" spans="1:14">
      <c r="A213" s="147" t="s">
        <v>35</v>
      </c>
      <c r="B213" s="148">
        <v>2013</v>
      </c>
      <c r="C213" s="147" t="s">
        <v>31</v>
      </c>
      <c r="D213" s="149">
        <v>35237</v>
      </c>
      <c r="E213" s="149">
        <v>7.5222068</v>
      </c>
      <c r="F213" s="149">
        <v>351924</v>
      </c>
      <c r="G213" s="149">
        <v>1597</v>
      </c>
      <c r="H213" s="149">
        <v>42472</v>
      </c>
      <c r="I213" s="149">
        <v>26</v>
      </c>
      <c r="J213" s="149">
        <v>24680</v>
      </c>
      <c r="K213" s="149">
        <v>57.532818</v>
      </c>
      <c r="L213" s="149">
        <v>1440900</v>
      </c>
      <c r="M213" s="149">
        <v>10435</v>
      </c>
      <c r="N213" s="149">
        <v>224097</v>
      </c>
    </row>
    <row r="214" spans="1:14">
      <c r="A214" s="147" t="s">
        <v>35</v>
      </c>
      <c r="B214" s="148">
        <v>2014</v>
      </c>
      <c r="C214" s="147" t="s">
        <v>31</v>
      </c>
      <c r="D214" s="149">
        <v>35237</v>
      </c>
      <c r="E214" s="149">
        <v>7.542725</v>
      </c>
      <c r="F214" s="149">
        <v>375889</v>
      </c>
      <c r="G214" s="149">
        <v>1597</v>
      </c>
      <c r="H214" s="149">
        <v>42480</v>
      </c>
      <c r="I214" s="149">
        <v>38</v>
      </c>
      <c r="J214" s="149">
        <v>24571</v>
      </c>
      <c r="K214" s="149">
        <v>52.542805</v>
      </c>
      <c r="L214" s="149">
        <v>1491000</v>
      </c>
      <c r="M214" s="149">
        <v>11791</v>
      </c>
      <c r="N214" s="149">
        <v>225449</v>
      </c>
    </row>
    <row r="215" spans="1:14">
      <c r="A215" s="147" t="s">
        <v>35</v>
      </c>
      <c r="B215" s="148">
        <v>2015</v>
      </c>
      <c r="C215" s="147" t="s">
        <v>31</v>
      </c>
      <c r="D215" s="149">
        <v>35248</v>
      </c>
      <c r="E215" s="149">
        <v>7.6613709</v>
      </c>
      <c r="F215" s="149">
        <v>384523</v>
      </c>
      <c r="G215" s="149">
        <v>1567</v>
      </c>
      <c r="H215" s="149">
        <v>42350</v>
      </c>
      <c r="I215" s="149">
        <v>37</v>
      </c>
      <c r="J215" s="149">
        <v>24990</v>
      </c>
      <c r="K215" s="149">
        <v>48.193104</v>
      </c>
      <c r="L215" s="149">
        <v>1438500</v>
      </c>
      <c r="M215" s="149">
        <v>10483</v>
      </c>
      <c r="N215" s="149">
        <v>229643</v>
      </c>
    </row>
    <row r="216" spans="1:14">
      <c r="A216" s="147" t="s">
        <v>35</v>
      </c>
      <c r="B216" s="148">
        <v>2016</v>
      </c>
      <c r="C216" s="147" t="s">
        <v>31</v>
      </c>
      <c r="D216" s="149">
        <v>35289</v>
      </c>
      <c r="E216" s="149">
        <v>7.4331378</v>
      </c>
      <c r="F216" s="149">
        <v>396887</v>
      </c>
      <c r="G216" s="149">
        <v>1413</v>
      </c>
      <c r="H216" s="149">
        <v>42350</v>
      </c>
      <c r="I216" s="149">
        <v>31</v>
      </c>
      <c r="J216" s="149">
        <v>24652</v>
      </c>
      <c r="K216" s="149">
        <v>47.757431</v>
      </c>
      <c r="L216" s="149">
        <v>1561100</v>
      </c>
      <c r="M216" s="149">
        <v>11343</v>
      </c>
      <c r="N216" s="149">
        <v>237439</v>
      </c>
    </row>
    <row r="217" spans="1:14">
      <c r="A217" s="147" t="s">
        <v>35</v>
      </c>
      <c r="B217" s="148">
        <v>2017</v>
      </c>
      <c r="C217" s="147" t="s">
        <v>31</v>
      </c>
      <c r="D217" s="149">
        <v>35286</v>
      </c>
      <c r="E217" s="149">
        <v>7.3300743</v>
      </c>
      <c r="F217" s="149">
        <v>408461</v>
      </c>
      <c r="G217" s="149">
        <v>1413</v>
      </c>
      <c r="H217" s="149">
        <v>42350</v>
      </c>
      <c r="I217" s="149">
        <v>34</v>
      </c>
      <c r="J217" s="149">
        <v>24404</v>
      </c>
      <c r="K217" s="149">
        <v>47.087517</v>
      </c>
      <c r="L217" s="149">
        <v>1886300</v>
      </c>
      <c r="M217" s="149">
        <v>12203</v>
      </c>
      <c r="N217" s="149">
        <v>243056</v>
      </c>
    </row>
    <row r="218" spans="1:14">
      <c r="A218" s="147" t="s">
        <v>35</v>
      </c>
      <c r="B218" s="148">
        <v>2018</v>
      </c>
      <c r="C218" s="147" t="s">
        <v>31</v>
      </c>
      <c r="D218" s="149">
        <v>35284</v>
      </c>
      <c r="E218" s="149">
        <v>6.4121415</v>
      </c>
      <c r="F218" s="149">
        <v>390555</v>
      </c>
      <c r="G218" s="149">
        <v>1124</v>
      </c>
      <c r="H218" s="149">
        <v>42350</v>
      </c>
      <c r="I218" s="149">
        <v>34</v>
      </c>
      <c r="J218" s="149">
        <v>24214</v>
      </c>
      <c r="K218" s="149">
        <v>41.109749</v>
      </c>
      <c r="L218" s="149">
        <v>1930974</v>
      </c>
      <c r="M218" s="149">
        <v>13063</v>
      </c>
      <c r="N218" s="149">
        <v>220423</v>
      </c>
    </row>
    <row r="219" spans="1:14">
      <c r="A219" s="147" t="s">
        <v>35</v>
      </c>
      <c r="B219" s="148">
        <v>2019</v>
      </c>
      <c r="C219" s="147" t="s">
        <v>31</v>
      </c>
      <c r="D219" s="149">
        <v>35283</v>
      </c>
      <c r="E219" s="149">
        <v>6.3436783</v>
      </c>
      <c r="F219" s="149">
        <v>422256</v>
      </c>
      <c r="G219" s="149">
        <v>1192</v>
      </c>
      <c r="H219" s="149">
        <v>42350</v>
      </c>
      <c r="I219" s="149">
        <v>38</v>
      </c>
      <c r="J219" s="149">
        <v>24667</v>
      </c>
      <c r="K219" s="149">
        <v>35.131981</v>
      </c>
      <c r="L219" s="149">
        <v>1793382</v>
      </c>
      <c r="M219" s="149">
        <v>13923</v>
      </c>
      <c r="N219" s="149">
        <v>239779</v>
      </c>
    </row>
    <row r="220" spans="1:14">
      <c r="A220" s="147" t="s">
        <v>35</v>
      </c>
      <c r="B220" s="148">
        <v>2020</v>
      </c>
      <c r="C220" s="147" t="s">
        <v>31</v>
      </c>
      <c r="D220" s="149">
        <v>35282</v>
      </c>
      <c r="E220" s="149">
        <v>6.275215</v>
      </c>
      <c r="F220" s="149">
        <v>453957</v>
      </c>
      <c r="G220" s="149">
        <v>1354</v>
      </c>
      <c r="H220" s="149">
        <v>42350</v>
      </c>
      <c r="I220" s="149">
        <v>42</v>
      </c>
      <c r="J220" s="149">
        <v>25120</v>
      </c>
      <c r="K220" s="149">
        <v>29.154213</v>
      </c>
      <c r="L220" s="149">
        <v>1690945</v>
      </c>
      <c r="M220" s="149">
        <v>14783</v>
      </c>
      <c r="N220" s="149">
        <v>271348</v>
      </c>
    </row>
    <row r="221" spans="1:14">
      <c r="A221" s="147" t="s">
        <v>35</v>
      </c>
      <c r="B221" s="148">
        <v>2021</v>
      </c>
      <c r="C221" s="150" t="s">
        <v>31</v>
      </c>
      <c r="D221" s="149">
        <v>35281</v>
      </c>
      <c r="E221" s="149">
        <v>6.2067518</v>
      </c>
      <c r="F221" s="149">
        <v>485658</v>
      </c>
      <c r="G221" s="149">
        <v>1354</v>
      </c>
      <c r="H221" s="149">
        <v>42350</v>
      </c>
      <c r="I221" s="149">
        <v>46</v>
      </c>
      <c r="J221" s="149">
        <v>25573</v>
      </c>
      <c r="K221" s="149">
        <v>23.176445</v>
      </c>
      <c r="L221" s="149">
        <v>1747059</v>
      </c>
      <c r="M221" s="149">
        <v>15643</v>
      </c>
      <c r="N221" s="149">
        <v>288859</v>
      </c>
    </row>
    <row r="222" spans="1:14">
      <c r="A222" s="147" t="s">
        <v>36</v>
      </c>
      <c r="B222" s="148">
        <v>2012</v>
      </c>
      <c r="C222" s="147" t="s">
        <v>31</v>
      </c>
      <c r="D222" s="149">
        <v>33199</v>
      </c>
      <c r="E222" s="149">
        <v>8.4498328</v>
      </c>
      <c r="F222" s="149">
        <v>299723</v>
      </c>
      <c r="G222" s="149">
        <v>29</v>
      </c>
      <c r="H222" s="149">
        <v>20843</v>
      </c>
      <c r="I222" s="149">
        <v>40</v>
      </c>
      <c r="J222" s="149">
        <v>54736</v>
      </c>
      <c r="K222" s="149">
        <v>66.671181</v>
      </c>
      <c r="L222" s="149">
        <v>818500</v>
      </c>
      <c r="M222" s="149">
        <v>7565</v>
      </c>
      <c r="N222" s="149">
        <v>176378</v>
      </c>
    </row>
    <row r="223" spans="1:14">
      <c r="A223" s="147" t="s">
        <v>36</v>
      </c>
      <c r="B223" s="148">
        <v>2013</v>
      </c>
      <c r="C223" s="147" t="s">
        <v>31</v>
      </c>
      <c r="D223" s="149">
        <v>32715</v>
      </c>
      <c r="E223" s="149">
        <v>8.3463243</v>
      </c>
      <c r="F223" s="149">
        <v>329922</v>
      </c>
      <c r="G223" s="149">
        <v>104</v>
      </c>
      <c r="H223" s="149">
        <v>38521</v>
      </c>
      <c r="I223" s="149">
        <v>42</v>
      </c>
      <c r="J223" s="149">
        <v>52866</v>
      </c>
      <c r="K223" s="149">
        <v>64.602142</v>
      </c>
      <c r="L223" s="149">
        <v>951300</v>
      </c>
      <c r="M223" s="149">
        <v>8647</v>
      </c>
      <c r="N223" s="149">
        <v>185938</v>
      </c>
    </row>
    <row r="224" spans="1:14">
      <c r="A224" s="147" t="s">
        <v>36</v>
      </c>
      <c r="B224" s="148">
        <v>2014</v>
      </c>
      <c r="C224" s="147" t="s">
        <v>31</v>
      </c>
      <c r="D224" s="149">
        <v>32395</v>
      </c>
      <c r="E224" s="149">
        <v>8.1961414</v>
      </c>
      <c r="F224" s="149">
        <v>350702</v>
      </c>
      <c r="G224" s="149">
        <v>179</v>
      </c>
      <c r="H224" s="149">
        <v>56199</v>
      </c>
      <c r="I224" s="149">
        <v>43</v>
      </c>
      <c r="J224" s="149">
        <v>50924</v>
      </c>
      <c r="K224" s="149">
        <v>58.470184</v>
      </c>
      <c r="L224" s="149">
        <v>1005700</v>
      </c>
      <c r="M224" s="149">
        <v>9736</v>
      </c>
      <c r="N224" s="149">
        <v>197171</v>
      </c>
    </row>
    <row r="225" spans="1:14">
      <c r="A225" s="147" t="s">
        <v>36</v>
      </c>
      <c r="B225" s="148">
        <v>2015</v>
      </c>
      <c r="C225" s="147" t="s">
        <v>31</v>
      </c>
      <c r="D225" s="149">
        <v>31802</v>
      </c>
      <c r="E225" s="149">
        <v>8.8327149</v>
      </c>
      <c r="F225" s="149">
        <v>361807</v>
      </c>
      <c r="G225" s="149">
        <v>170</v>
      </c>
      <c r="H225" s="149">
        <v>42487</v>
      </c>
      <c r="I225" s="149">
        <v>44</v>
      </c>
      <c r="J225" s="149">
        <v>50504</v>
      </c>
      <c r="K225" s="149">
        <v>52.920544</v>
      </c>
      <c r="L225" s="149">
        <v>978700</v>
      </c>
      <c r="M225" s="149">
        <v>8646</v>
      </c>
      <c r="N225" s="149">
        <v>203762</v>
      </c>
    </row>
    <row r="226" spans="1:14">
      <c r="A226" s="147" t="s">
        <v>36</v>
      </c>
      <c r="B226" s="148">
        <v>2016</v>
      </c>
      <c r="C226" s="147" t="s">
        <v>31</v>
      </c>
      <c r="D226" s="149">
        <v>31177</v>
      </c>
      <c r="E226" s="149">
        <v>8.7549796</v>
      </c>
      <c r="F226" s="149">
        <v>374923</v>
      </c>
      <c r="G226" s="149">
        <v>108</v>
      </c>
      <c r="H226" s="149">
        <v>40333</v>
      </c>
      <c r="I226" s="149">
        <v>36</v>
      </c>
      <c r="J226" s="149">
        <v>49933</v>
      </c>
      <c r="K226" s="149">
        <v>53.873466</v>
      </c>
      <c r="L226" s="149">
        <v>1081600</v>
      </c>
      <c r="M226" s="149">
        <v>9363</v>
      </c>
      <c r="N226" s="149">
        <v>210596</v>
      </c>
    </row>
    <row r="227" spans="1:14">
      <c r="A227" s="147" t="s">
        <v>36</v>
      </c>
      <c r="B227" s="148">
        <v>2017</v>
      </c>
      <c r="C227" s="147" t="s">
        <v>31</v>
      </c>
      <c r="D227" s="149">
        <v>30838</v>
      </c>
      <c r="E227" s="149">
        <v>8.7412608</v>
      </c>
      <c r="F227" s="149">
        <v>383283</v>
      </c>
      <c r="G227" s="149">
        <v>115</v>
      </c>
      <c r="H227" s="149">
        <v>46400</v>
      </c>
      <c r="I227" s="149">
        <v>42</v>
      </c>
      <c r="J227" s="149">
        <v>48329</v>
      </c>
      <c r="K227" s="149">
        <v>53.907562</v>
      </c>
      <c r="L227" s="149">
        <v>1246500</v>
      </c>
      <c r="M227" s="149">
        <v>10080</v>
      </c>
      <c r="N227" s="149">
        <v>212756</v>
      </c>
    </row>
    <row r="228" spans="1:14">
      <c r="A228" s="147" t="s">
        <v>36</v>
      </c>
      <c r="B228" s="148">
        <v>2018</v>
      </c>
      <c r="C228" s="147" t="s">
        <v>31</v>
      </c>
      <c r="D228" s="149">
        <v>30611</v>
      </c>
      <c r="E228" s="149">
        <v>8.4071412</v>
      </c>
      <c r="F228" s="149">
        <v>361095</v>
      </c>
      <c r="G228" s="149">
        <v>140</v>
      </c>
      <c r="H228" s="149">
        <v>52467</v>
      </c>
      <c r="I228" s="149">
        <v>44</v>
      </c>
      <c r="J228" s="149">
        <v>48616</v>
      </c>
      <c r="K228" s="149">
        <v>47.642796</v>
      </c>
      <c r="L228" s="149">
        <v>1398717</v>
      </c>
      <c r="M228" s="149">
        <v>10797</v>
      </c>
      <c r="N228" s="149">
        <v>208194</v>
      </c>
    </row>
    <row r="229" spans="1:14">
      <c r="A229" s="147" t="s">
        <v>36</v>
      </c>
      <c r="B229" s="148">
        <v>2019</v>
      </c>
      <c r="C229" s="147" t="s">
        <v>31</v>
      </c>
      <c r="D229" s="149">
        <v>30548</v>
      </c>
      <c r="E229" s="149">
        <v>8.3857536</v>
      </c>
      <c r="F229" s="149">
        <v>379270</v>
      </c>
      <c r="G229" s="149">
        <v>208</v>
      </c>
      <c r="H229" s="149">
        <v>58534</v>
      </c>
      <c r="I229" s="149">
        <v>35</v>
      </c>
      <c r="J229" s="149">
        <v>48474</v>
      </c>
      <c r="K229" s="149">
        <v>41.378029</v>
      </c>
      <c r="L229" s="149">
        <v>1471413</v>
      </c>
      <c r="M229" s="149">
        <v>11514</v>
      </c>
      <c r="N229" s="149">
        <v>216737</v>
      </c>
    </row>
    <row r="230" spans="1:14">
      <c r="A230" s="147" t="s">
        <v>36</v>
      </c>
      <c r="B230" s="148">
        <v>2020</v>
      </c>
      <c r="C230" s="147" t="s">
        <v>31</v>
      </c>
      <c r="D230" s="149">
        <v>30485</v>
      </c>
      <c r="E230" s="149">
        <v>8.3643659</v>
      </c>
      <c r="F230" s="149">
        <v>397445</v>
      </c>
      <c r="G230" s="149">
        <v>362</v>
      </c>
      <c r="H230" s="149">
        <v>64601</v>
      </c>
      <c r="I230" s="149">
        <v>26</v>
      </c>
      <c r="J230" s="149">
        <v>48332</v>
      </c>
      <c r="K230" s="149">
        <v>35.113262</v>
      </c>
      <c r="L230" s="149">
        <v>1545066</v>
      </c>
      <c r="M230" s="149">
        <v>12231</v>
      </c>
      <c r="N230" s="149">
        <v>245087</v>
      </c>
    </row>
    <row r="231" spans="1:14">
      <c r="A231" s="147" t="s">
        <v>36</v>
      </c>
      <c r="B231" s="148">
        <v>2021</v>
      </c>
      <c r="C231" s="150" t="s">
        <v>31</v>
      </c>
      <c r="D231" s="149">
        <v>30422</v>
      </c>
      <c r="E231" s="149">
        <v>8.3429783</v>
      </c>
      <c r="F231" s="149">
        <v>415620</v>
      </c>
      <c r="G231" s="149">
        <v>291</v>
      </c>
      <c r="H231" s="149">
        <v>70668</v>
      </c>
      <c r="I231" s="149">
        <v>17</v>
      </c>
      <c r="J231" s="149">
        <v>48190</v>
      </c>
      <c r="K231" s="149">
        <v>28.848495</v>
      </c>
      <c r="L231" s="149">
        <v>1735681</v>
      </c>
      <c r="M231" s="149">
        <v>12948</v>
      </c>
      <c r="N231" s="149">
        <v>264849</v>
      </c>
    </row>
    <row r="232" spans="1:14">
      <c r="A232" s="147" t="s">
        <v>37</v>
      </c>
      <c r="B232" s="148">
        <v>2012</v>
      </c>
      <c r="C232" s="147" t="s">
        <v>31</v>
      </c>
      <c r="D232" s="149">
        <v>23157</v>
      </c>
      <c r="E232" s="149">
        <v>5.7946625</v>
      </c>
      <c r="F232" s="149">
        <v>290770</v>
      </c>
      <c r="G232" s="149">
        <v>577</v>
      </c>
      <c r="H232" s="149">
        <v>8566</v>
      </c>
      <c r="I232" s="149">
        <v>19</v>
      </c>
      <c r="J232" s="149">
        <v>40480</v>
      </c>
      <c r="K232" s="149">
        <v>58.409855</v>
      </c>
      <c r="L232" s="149">
        <v>771900</v>
      </c>
      <c r="M232" s="149">
        <v>8313</v>
      </c>
      <c r="N232" s="149">
        <v>151823</v>
      </c>
    </row>
    <row r="233" spans="1:14">
      <c r="A233" s="147" t="s">
        <v>37</v>
      </c>
      <c r="B233" s="148">
        <v>2013</v>
      </c>
      <c r="C233" s="147" t="s">
        <v>31</v>
      </c>
      <c r="D233" s="149">
        <v>23188</v>
      </c>
      <c r="E233" s="149">
        <v>5.4351389</v>
      </c>
      <c r="F233" s="149">
        <v>331773</v>
      </c>
      <c r="G233" s="149">
        <v>583</v>
      </c>
      <c r="H233" s="149">
        <v>15440</v>
      </c>
      <c r="I233" s="149">
        <v>20</v>
      </c>
      <c r="J233" s="149">
        <v>41394</v>
      </c>
      <c r="K233" s="149">
        <v>54.413582</v>
      </c>
      <c r="L233" s="149">
        <v>905700</v>
      </c>
      <c r="M233" s="149">
        <v>9527</v>
      </c>
      <c r="N233" s="149">
        <v>180610</v>
      </c>
    </row>
    <row r="234" spans="1:14">
      <c r="A234" s="147" t="s">
        <v>37</v>
      </c>
      <c r="B234" s="148">
        <v>2014</v>
      </c>
      <c r="C234" s="147" t="s">
        <v>31</v>
      </c>
      <c r="D234" s="149">
        <v>23161</v>
      </c>
      <c r="E234" s="149">
        <v>5.4476491</v>
      </c>
      <c r="F234" s="149">
        <v>363300</v>
      </c>
      <c r="G234" s="149">
        <v>589</v>
      </c>
      <c r="H234" s="149">
        <v>22314</v>
      </c>
      <c r="I234" s="149">
        <v>22</v>
      </c>
      <c r="J234" s="149">
        <v>41974</v>
      </c>
      <c r="K234" s="149">
        <v>49.331852</v>
      </c>
      <c r="L234" s="149">
        <v>1046300</v>
      </c>
      <c r="M234" s="149">
        <v>10755</v>
      </c>
      <c r="N234" s="149">
        <v>203700</v>
      </c>
    </row>
    <row r="235" spans="1:14">
      <c r="A235" s="147" t="s">
        <v>37</v>
      </c>
      <c r="B235" s="148">
        <v>2015</v>
      </c>
      <c r="C235" s="147" t="s">
        <v>31</v>
      </c>
      <c r="D235" s="149">
        <v>23236</v>
      </c>
      <c r="E235" s="149">
        <v>5.3057325</v>
      </c>
      <c r="F235" s="149">
        <v>375668</v>
      </c>
      <c r="G235" s="149">
        <v>590</v>
      </c>
      <c r="H235" s="149">
        <v>25330</v>
      </c>
      <c r="I235" s="149">
        <v>23</v>
      </c>
      <c r="J235" s="149">
        <v>43974</v>
      </c>
      <c r="K235" s="149">
        <v>44.930771</v>
      </c>
      <c r="L235" s="149">
        <v>1069100</v>
      </c>
      <c r="M235" s="149">
        <v>9590</v>
      </c>
      <c r="N235" s="149">
        <v>204416</v>
      </c>
    </row>
    <row r="236" spans="1:14">
      <c r="A236" s="147" t="s">
        <v>37</v>
      </c>
      <c r="B236" s="148">
        <v>2016</v>
      </c>
      <c r="C236" s="147" t="s">
        <v>31</v>
      </c>
      <c r="D236" s="149">
        <v>23175</v>
      </c>
      <c r="E236" s="149">
        <v>5.0738727</v>
      </c>
      <c r="F236" s="149">
        <v>386713</v>
      </c>
      <c r="G236" s="149">
        <v>612</v>
      </c>
      <c r="H236" s="149">
        <v>25330</v>
      </c>
      <c r="I236" s="149">
        <v>22</v>
      </c>
      <c r="J236" s="149">
        <v>44025</v>
      </c>
      <c r="K236" s="149">
        <v>45.644592</v>
      </c>
      <c r="L236" s="149">
        <v>1155100</v>
      </c>
      <c r="M236" s="149">
        <v>10386</v>
      </c>
      <c r="N236" s="149">
        <v>209760</v>
      </c>
    </row>
    <row r="237" spans="1:14">
      <c r="A237" s="147" t="s">
        <v>37</v>
      </c>
      <c r="B237" s="148">
        <v>2017</v>
      </c>
      <c r="C237" s="147" t="s">
        <v>31</v>
      </c>
      <c r="D237" s="149">
        <v>23173</v>
      </c>
      <c r="E237" s="149">
        <v>5.0094075</v>
      </c>
      <c r="F237" s="149">
        <v>390844</v>
      </c>
      <c r="G237" s="149">
        <v>616</v>
      </c>
      <c r="H237" s="149">
        <v>25330</v>
      </c>
      <c r="I237" s="149">
        <v>24</v>
      </c>
      <c r="J237" s="149">
        <v>44096</v>
      </c>
      <c r="K237" s="149">
        <v>43.271755</v>
      </c>
      <c r="L237" s="149">
        <v>1289200</v>
      </c>
      <c r="M237" s="149">
        <v>11182</v>
      </c>
      <c r="N237" s="149">
        <v>211393</v>
      </c>
    </row>
    <row r="238" spans="1:14">
      <c r="A238" s="147" t="s">
        <v>37</v>
      </c>
      <c r="B238" s="148">
        <v>2018</v>
      </c>
      <c r="C238" s="147" t="s">
        <v>31</v>
      </c>
      <c r="D238" s="149">
        <v>23171</v>
      </c>
      <c r="E238" s="149">
        <v>3.1289543</v>
      </c>
      <c r="F238" s="149">
        <v>382767</v>
      </c>
      <c r="G238" s="149">
        <v>236</v>
      </c>
      <c r="H238" s="149">
        <v>25330</v>
      </c>
      <c r="I238" s="149">
        <v>25</v>
      </c>
      <c r="J238" s="149">
        <v>44556</v>
      </c>
      <c r="K238" s="149">
        <v>38.868149</v>
      </c>
      <c r="L238" s="149">
        <v>1369809</v>
      </c>
      <c r="M238" s="149">
        <v>11978</v>
      </c>
      <c r="N238" s="149">
        <v>223515</v>
      </c>
    </row>
    <row r="239" spans="1:14">
      <c r="A239" s="147" t="s">
        <v>37</v>
      </c>
      <c r="B239" s="148">
        <v>2019</v>
      </c>
      <c r="C239" s="147" t="s">
        <v>31</v>
      </c>
      <c r="D239" s="149">
        <v>23121</v>
      </c>
      <c r="E239" s="149">
        <v>3.167164</v>
      </c>
      <c r="F239" s="149">
        <v>415091</v>
      </c>
      <c r="G239" s="149">
        <v>238</v>
      </c>
      <c r="H239" s="149">
        <v>25330</v>
      </c>
      <c r="I239" s="149">
        <v>42</v>
      </c>
      <c r="J239" s="149">
        <v>44641</v>
      </c>
      <c r="K239" s="149">
        <v>34.464542</v>
      </c>
      <c r="L239" s="149">
        <v>1612147</v>
      </c>
      <c r="M239" s="149">
        <v>12774</v>
      </c>
      <c r="N239" s="149">
        <v>239216</v>
      </c>
    </row>
    <row r="240" spans="1:14">
      <c r="A240" s="147" t="s">
        <v>37</v>
      </c>
      <c r="B240" s="148">
        <v>2020</v>
      </c>
      <c r="C240" s="147" t="s">
        <v>31</v>
      </c>
      <c r="D240" s="149">
        <v>23071</v>
      </c>
      <c r="E240" s="149">
        <v>3.2053738</v>
      </c>
      <c r="F240" s="149">
        <v>447415</v>
      </c>
      <c r="G240" s="149">
        <v>288</v>
      </c>
      <c r="H240" s="149">
        <v>25330</v>
      </c>
      <c r="I240" s="149">
        <v>59</v>
      </c>
      <c r="J240" s="149">
        <v>44726</v>
      </c>
      <c r="K240" s="149">
        <v>30.060936</v>
      </c>
      <c r="L240" s="149">
        <v>1770147</v>
      </c>
      <c r="M240" s="149">
        <v>13570</v>
      </c>
      <c r="N240" s="149">
        <v>281418</v>
      </c>
    </row>
    <row r="241" spans="1:14">
      <c r="A241" s="147" t="s">
        <v>37</v>
      </c>
      <c r="B241" s="148">
        <v>2021</v>
      </c>
      <c r="C241" s="150" t="s">
        <v>31</v>
      </c>
      <c r="D241" s="149">
        <v>23021</v>
      </c>
      <c r="E241" s="149">
        <v>3.2435836</v>
      </c>
      <c r="F241" s="149">
        <v>479739</v>
      </c>
      <c r="G241" s="149">
        <v>371</v>
      </c>
      <c r="H241" s="149">
        <v>25330</v>
      </c>
      <c r="I241" s="149">
        <v>76</v>
      </c>
      <c r="J241" s="149">
        <v>44811</v>
      </c>
      <c r="K241" s="149">
        <v>25.65733</v>
      </c>
      <c r="L241" s="149">
        <v>1997975</v>
      </c>
      <c r="M241" s="149">
        <v>14366</v>
      </c>
      <c r="N241" s="149">
        <v>316335</v>
      </c>
    </row>
    <row r="242" spans="1:14">
      <c r="A242" s="147" t="s">
        <v>38</v>
      </c>
      <c r="B242" s="148">
        <v>2012</v>
      </c>
      <c r="C242" s="147" t="s">
        <v>31</v>
      </c>
      <c r="D242" s="149">
        <v>35436</v>
      </c>
      <c r="E242" s="149">
        <v>3.1268484</v>
      </c>
      <c r="F242" s="149">
        <v>266633</v>
      </c>
      <c r="G242" s="149">
        <v>109</v>
      </c>
      <c r="H242" s="149">
        <v>20135</v>
      </c>
      <c r="I242" s="149">
        <v>15</v>
      </c>
      <c r="J242" s="149">
        <v>12711</v>
      </c>
      <c r="K242" s="149">
        <v>39.230267</v>
      </c>
      <c r="L242" s="149">
        <v>433000</v>
      </c>
      <c r="M242" s="149">
        <v>6740</v>
      </c>
      <c r="N242" s="149">
        <v>162519</v>
      </c>
    </row>
    <row r="243" spans="1:14">
      <c r="A243" s="147" t="s">
        <v>38</v>
      </c>
      <c r="B243" s="148">
        <v>2013</v>
      </c>
      <c r="C243" s="147" t="s">
        <v>31</v>
      </c>
      <c r="D243" s="149">
        <v>35479</v>
      </c>
      <c r="E243" s="149">
        <v>2.8470926</v>
      </c>
      <c r="F243" s="149">
        <v>286761</v>
      </c>
      <c r="G243" s="149">
        <v>115</v>
      </c>
      <c r="H243" s="149">
        <v>20258</v>
      </c>
      <c r="I243" s="149">
        <v>16</v>
      </c>
      <c r="J243" s="149">
        <v>13277</v>
      </c>
      <c r="K243" s="149">
        <v>40.053436</v>
      </c>
      <c r="L243" s="149">
        <v>498800</v>
      </c>
      <c r="M243" s="149">
        <v>7644</v>
      </c>
      <c r="N243" s="149">
        <v>158051</v>
      </c>
    </row>
    <row r="244" spans="1:14">
      <c r="A244" s="147" t="s">
        <v>38</v>
      </c>
      <c r="B244" s="148">
        <v>2014</v>
      </c>
      <c r="C244" s="147" t="s">
        <v>31</v>
      </c>
      <c r="D244" s="149">
        <v>35442</v>
      </c>
      <c r="E244" s="149">
        <v>2.8243609</v>
      </c>
      <c r="F244" s="149">
        <v>305299</v>
      </c>
      <c r="G244" s="149">
        <v>121</v>
      </c>
      <c r="H244" s="149">
        <v>20381</v>
      </c>
      <c r="I244" s="149">
        <v>17</v>
      </c>
      <c r="J244" s="149">
        <v>13492</v>
      </c>
      <c r="K244" s="149">
        <v>34.057411</v>
      </c>
      <c r="L244" s="149">
        <v>571600</v>
      </c>
      <c r="M244" s="149">
        <v>8568</v>
      </c>
      <c r="N244" s="149">
        <v>166059</v>
      </c>
    </row>
    <row r="245" spans="1:14">
      <c r="A245" s="147" t="s">
        <v>38</v>
      </c>
      <c r="B245" s="148">
        <v>2015</v>
      </c>
      <c r="C245" s="147" t="s">
        <v>31</v>
      </c>
      <c r="D245" s="149">
        <v>35413</v>
      </c>
      <c r="E245" s="149">
        <v>2.9715076</v>
      </c>
      <c r="F245" s="149">
        <v>313671</v>
      </c>
      <c r="G245" s="149">
        <v>99</v>
      </c>
      <c r="H245" s="149">
        <v>15087</v>
      </c>
      <c r="I245" s="149">
        <v>18</v>
      </c>
      <c r="J245" s="149">
        <v>13609</v>
      </c>
      <c r="K245" s="149">
        <v>31.157455</v>
      </c>
      <c r="L245" s="149">
        <v>597800</v>
      </c>
      <c r="M245" s="149">
        <v>7581</v>
      </c>
      <c r="N245" s="149">
        <v>171335</v>
      </c>
    </row>
    <row r="246" spans="1:14">
      <c r="A246" s="147" t="s">
        <v>38</v>
      </c>
      <c r="B246" s="148">
        <v>2016</v>
      </c>
      <c r="C246" s="147" t="s">
        <v>31</v>
      </c>
      <c r="D246" s="149">
        <v>35368</v>
      </c>
      <c r="E246" s="149">
        <v>2.9211151</v>
      </c>
      <c r="F246" s="149">
        <v>328986</v>
      </c>
      <c r="G246" s="149">
        <v>138</v>
      </c>
      <c r="H246" s="149">
        <v>16953</v>
      </c>
      <c r="I246" s="149">
        <v>15</v>
      </c>
      <c r="J246" s="149">
        <v>13493</v>
      </c>
      <c r="K246" s="149">
        <v>34.200581</v>
      </c>
      <c r="L246" s="149">
        <v>675500</v>
      </c>
      <c r="M246" s="149">
        <v>8226</v>
      </c>
      <c r="N246" s="149">
        <v>178828</v>
      </c>
    </row>
    <row r="247" spans="1:14">
      <c r="A247" s="147" t="s">
        <v>38</v>
      </c>
      <c r="B247" s="148">
        <v>2017</v>
      </c>
      <c r="C247" s="147" t="s">
        <v>31</v>
      </c>
      <c r="D247" s="149">
        <v>35360</v>
      </c>
      <c r="E247" s="149">
        <v>2.8280543</v>
      </c>
      <c r="F247" s="149">
        <v>346775</v>
      </c>
      <c r="G247" s="149">
        <v>154</v>
      </c>
      <c r="H247" s="149">
        <v>15680</v>
      </c>
      <c r="I247" s="149">
        <v>18</v>
      </c>
      <c r="J247" s="149">
        <v>14488</v>
      </c>
      <c r="K247" s="149">
        <v>28.689777</v>
      </c>
      <c r="L247" s="149">
        <v>848200</v>
      </c>
      <c r="M247" s="149">
        <v>8871</v>
      </c>
      <c r="N247" s="149">
        <v>186579</v>
      </c>
    </row>
    <row r="248" spans="1:14">
      <c r="A248" s="147" t="s">
        <v>38</v>
      </c>
      <c r="B248" s="148">
        <v>2018</v>
      </c>
      <c r="C248" s="147" t="s">
        <v>31</v>
      </c>
      <c r="D248" s="149">
        <v>35341</v>
      </c>
      <c r="E248" s="149">
        <v>2.9334767</v>
      </c>
      <c r="F248" s="149">
        <v>316174</v>
      </c>
      <c r="G248" s="149">
        <v>78</v>
      </c>
      <c r="H248" s="149">
        <v>14407</v>
      </c>
      <c r="I248" s="149">
        <v>18</v>
      </c>
      <c r="J248" s="149">
        <v>14520</v>
      </c>
      <c r="K248" s="149">
        <v>26.119419</v>
      </c>
      <c r="L248" s="149">
        <v>974213</v>
      </c>
      <c r="M248" s="149">
        <v>9516</v>
      </c>
      <c r="N248" s="149">
        <v>171201</v>
      </c>
    </row>
    <row r="249" spans="1:14">
      <c r="A249" s="147" t="s">
        <v>38</v>
      </c>
      <c r="B249" s="148">
        <v>2019</v>
      </c>
      <c r="C249" s="147" t="s">
        <v>31</v>
      </c>
      <c r="D249" s="149">
        <v>35322</v>
      </c>
      <c r="E249" s="149">
        <v>2.9527207</v>
      </c>
      <c r="F249" s="149">
        <v>343972</v>
      </c>
      <c r="G249" s="149">
        <v>198</v>
      </c>
      <c r="H249" s="149">
        <v>13134</v>
      </c>
      <c r="I249" s="149">
        <v>25</v>
      </c>
      <c r="J249" s="149">
        <v>14189</v>
      </c>
      <c r="K249" s="149">
        <v>23.549061</v>
      </c>
      <c r="L249" s="149">
        <v>915529</v>
      </c>
      <c r="M249" s="149">
        <v>10161</v>
      </c>
      <c r="N249" s="149">
        <v>186364</v>
      </c>
    </row>
    <row r="250" spans="1:14">
      <c r="A250" s="147" t="s">
        <v>38</v>
      </c>
      <c r="B250" s="148">
        <v>2020</v>
      </c>
      <c r="C250" s="147" t="s">
        <v>31</v>
      </c>
      <c r="D250" s="149">
        <v>35303</v>
      </c>
      <c r="E250" s="149">
        <v>2.9719647</v>
      </c>
      <c r="F250" s="149">
        <v>371770</v>
      </c>
      <c r="G250" s="149">
        <v>198</v>
      </c>
      <c r="H250" s="149">
        <v>11861</v>
      </c>
      <c r="I250" s="149">
        <v>32</v>
      </c>
      <c r="J250" s="149">
        <v>13858</v>
      </c>
      <c r="K250" s="149">
        <v>20.978703</v>
      </c>
      <c r="L250" s="149">
        <v>986618</v>
      </c>
      <c r="M250" s="149">
        <v>10806</v>
      </c>
      <c r="N250" s="149">
        <v>216450</v>
      </c>
    </row>
    <row r="251" spans="1:14">
      <c r="A251" s="147" t="s">
        <v>38</v>
      </c>
      <c r="B251" s="148">
        <v>2021</v>
      </c>
      <c r="C251" s="150" t="s">
        <v>31</v>
      </c>
      <c r="D251" s="149">
        <v>35284</v>
      </c>
      <c r="E251" s="149">
        <v>2.9912087</v>
      </c>
      <c r="F251" s="149">
        <v>399568</v>
      </c>
      <c r="G251" s="149">
        <v>198</v>
      </c>
      <c r="H251" s="149">
        <v>10588</v>
      </c>
      <c r="I251" s="149">
        <v>39</v>
      </c>
      <c r="J251" s="149">
        <v>13527</v>
      </c>
      <c r="K251" s="149">
        <v>18.408344</v>
      </c>
      <c r="L251" s="149">
        <v>1088482</v>
      </c>
      <c r="M251" s="149">
        <v>11451</v>
      </c>
      <c r="N251" s="149">
        <v>234176</v>
      </c>
    </row>
    <row r="252" spans="1:14">
      <c r="A252" s="147" t="s">
        <v>39</v>
      </c>
      <c r="B252" s="148">
        <v>2012</v>
      </c>
      <c r="C252" s="147" t="s">
        <v>31</v>
      </c>
      <c r="D252" s="149">
        <v>18574</v>
      </c>
      <c r="E252" s="149">
        <v>3.2992355</v>
      </c>
      <c r="F252" s="149">
        <v>140736</v>
      </c>
      <c r="G252" s="149">
        <v>529</v>
      </c>
      <c r="H252" s="149">
        <v>6902</v>
      </c>
      <c r="I252" s="149">
        <v>12</v>
      </c>
      <c r="J252" s="149">
        <v>11709</v>
      </c>
      <c r="K252" s="149">
        <v>48.295631</v>
      </c>
      <c r="L252" s="149">
        <v>259400</v>
      </c>
      <c r="M252" s="149">
        <v>7007</v>
      </c>
      <c r="N252" s="149">
        <v>88356</v>
      </c>
    </row>
    <row r="253" spans="1:14">
      <c r="A253" s="147" t="s">
        <v>39</v>
      </c>
      <c r="B253" s="148">
        <v>2013</v>
      </c>
      <c r="C253" s="147" t="s">
        <v>31</v>
      </c>
      <c r="D253" s="149">
        <v>18567</v>
      </c>
      <c r="E253" s="149">
        <v>2.9650994</v>
      </c>
      <c r="F253" s="149">
        <v>154688</v>
      </c>
      <c r="G253" s="149">
        <v>591</v>
      </c>
      <c r="H253" s="149">
        <v>8467</v>
      </c>
      <c r="I253" s="149">
        <v>14</v>
      </c>
      <c r="J253" s="149">
        <v>12602</v>
      </c>
      <c r="K253" s="149">
        <v>48.838924</v>
      </c>
      <c r="L253" s="149">
        <v>310100</v>
      </c>
      <c r="M253" s="149">
        <v>7938</v>
      </c>
      <c r="N253" s="149">
        <v>95202</v>
      </c>
    </row>
    <row r="254" spans="1:14">
      <c r="A254" s="147" t="s">
        <v>39</v>
      </c>
      <c r="B254" s="148">
        <v>2014</v>
      </c>
      <c r="C254" s="147" t="s">
        <v>31</v>
      </c>
      <c r="D254" s="149">
        <v>18552</v>
      </c>
      <c r="E254" s="149">
        <v>3.0345515</v>
      </c>
      <c r="F254" s="149">
        <v>160611</v>
      </c>
      <c r="G254" s="149">
        <v>653</v>
      </c>
      <c r="H254" s="149">
        <v>10032</v>
      </c>
      <c r="I254" s="149">
        <v>14</v>
      </c>
      <c r="J254" s="149">
        <v>12955</v>
      </c>
      <c r="K254" s="149">
        <v>42.970325</v>
      </c>
      <c r="L254" s="149">
        <v>350600</v>
      </c>
      <c r="M254" s="149">
        <v>8955</v>
      </c>
      <c r="N254" s="149">
        <v>91816</v>
      </c>
    </row>
    <row r="255" spans="1:14">
      <c r="A255" s="147" t="s">
        <v>39</v>
      </c>
      <c r="B255" s="148">
        <v>2015</v>
      </c>
      <c r="C255" s="147" t="s">
        <v>31</v>
      </c>
      <c r="D255" s="149">
        <v>18599</v>
      </c>
      <c r="E255" s="149">
        <v>3.1672671</v>
      </c>
      <c r="F255" s="149">
        <v>168664</v>
      </c>
      <c r="G255" s="149">
        <v>653</v>
      </c>
      <c r="H255" s="149">
        <v>8980</v>
      </c>
      <c r="I255" s="149">
        <v>15</v>
      </c>
      <c r="J255" s="149">
        <v>12551</v>
      </c>
      <c r="K255" s="149">
        <v>39.189026</v>
      </c>
      <c r="L255" s="149">
        <v>411100</v>
      </c>
      <c r="M255" s="149">
        <v>7915</v>
      </c>
      <c r="N255" s="149">
        <v>95697</v>
      </c>
    </row>
    <row r="256" spans="1:14">
      <c r="A256" s="147" t="s">
        <v>39</v>
      </c>
      <c r="B256" s="148">
        <v>2016</v>
      </c>
      <c r="C256" s="147" t="s">
        <v>31</v>
      </c>
      <c r="D256" s="149">
        <v>18677</v>
      </c>
      <c r="E256" s="149">
        <v>3.0361942</v>
      </c>
      <c r="F256" s="149">
        <v>181288</v>
      </c>
      <c r="G256" s="149">
        <v>653</v>
      </c>
      <c r="H256" s="149">
        <v>8980</v>
      </c>
      <c r="I256" s="149">
        <v>11</v>
      </c>
      <c r="J256" s="149">
        <v>12363</v>
      </c>
      <c r="K256" s="149">
        <v>41.636078</v>
      </c>
      <c r="L256" s="149">
        <v>486600</v>
      </c>
      <c r="M256" s="149">
        <v>8572</v>
      </c>
      <c r="N256" s="149">
        <v>103354</v>
      </c>
    </row>
    <row r="257" spans="1:14">
      <c r="A257" s="147" t="s">
        <v>39</v>
      </c>
      <c r="B257" s="148">
        <v>2017</v>
      </c>
      <c r="C257" s="147" t="s">
        <v>31</v>
      </c>
      <c r="D257" s="149">
        <v>18637</v>
      </c>
      <c r="E257" s="149">
        <v>2.9523528</v>
      </c>
      <c r="F257" s="149">
        <v>184024</v>
      </c>
      <c r="G257" s="149">
        <v>663</v>
      </c>
      <c r="H257" s="149">
        <v>9060</v>
      </c>
      <c r="I257" s="149">
        <v>12</v>
      </c>
      <c r="J257" s="149">
        <v>12325</v>
      </c>
      <c r="K257" s="149">
        <v>37.452946</v>
      </c>
      <c r="L257" s="149">
        <v>543400</v>
      </c>
      <c r="M257" s="149">
        <v>9229</v>
      </c>
      <c r="N257" s="149">
        <v>104669</v>
      </c>
    </row>
    <row r="258" spans="1:14">
      <c r="A258" s="147" t="s">
        <v>39</v>
      </c>
      <c r="B258" s="148">
        <v>2018</v>
      </c>
      <c r="C258" s="147" t="s">
        <v>31</v>
      </c>
      <c r="D258" s="149">
        <v>18584</v>
      </c>
      <c r="E258" s="149">
        <v>3.091638</v>
      </c>
      <c r="F258" s="149">
        <v>164953</v>
      </c>
      <c r="G258" s="149">
        <v>691</v>
      </c>
      <c r="H258" s="149">
        <v>9140</v>
      </c>
      <c r="I258" s="149">
        <v>12</v>
      </c>
      <c r="J258" s="149">
        <v>11804</v>
      </c>
      <c r="K258" s="149">
        <v>33.942276</v>
      </c>
      <c r="L258" s="149">
        <v>597588</v>
      </c>
      <c r="M258" s="149">
        <v>9886</v>
      </c>
      <c r="N258" s="149">
        <v>91812</v>
      </c>
    </row>
    <row r="259" spans="1:14">
      <c r="A259" s="147" t="s">
        <v>39</v>
      </c>
      <c r="B259" s="148">
        <v>2019</v>
      </c>
      <c r="C259" s="147" t="s">
        <v>31</v>
      </c>
      <c r="D259" s="149">
        <v>18186</v>
      </c>
      <c r="E259" s="149">
        <v>3.1441219</v>
      </c>
      <c r="F259" s="149">
        <v>186395</v>
      </c>
      <c r="G259" s="149">
        <v>249</v>
      </c>
      <c r="H259" s="149">
        <v>9220</v>
      </c>
      <c r="I259" s="149">
        <v>19</v>
      </c>
      <c r="J259" s="149">
        <v>12448</v>
      </c>
      <c r="K259" s="149">
        <v>30.431606</v>
      </c>
      <c r="L259" s="149">
        <v>676914</v>
      </c>
      <c r="M259" s="149">
        <v>10543</v>
      </c>
      <c r="N259" s="149">
        <v>103453</v>
      </c>
    </row>
    <row r="260" spans="1:14">
      <c r="A260" s="147" t="s">
        <v>39</v>
      </c>
      <c r="B260" s="148">
        <v>2020</v>
      </c>
      <c r="C260" s="147" t="s">
        <v>31</v>
      </c>
      <c r="D260" s="149">
        <v>17788</v>
      </c>
      <c r="E260" s="149">
        <v>3.1966057</v>
      </c>
      <c r="F260" s="149">
        <v>207837</v>
      </c>
      <c r="G260" s="149">
        <v>231</v>
      </c>
      <c r="H260" s="149">
        <v>9300</v>
      </c>
      <c r="I260" s="149">
        <v>26</v>
      </c>
      <c r="J260" s="149">
        <v>13092</v>
      </c>
      <c r="K260" s="149">
        <v>26.920937</v>
      </c>
      <c r="L260" s="149">
        <v>738229</v>
      </c>
      <c r="M260" s="149">
        <v>11200</v>
      </c>
      <c r="N260" s="149">
        <v>119976</v>
      </c>
    </row>
    <row r="261" spans="1:14">
      <c r="A261" s="147" t="s">
        <v>39</v>
      </c>
      <c r="B261" s="148">
        <v>2021</v>
      </c>
      <c r="C261" s="150" t="s">
        <v>31</v>
      </c>
      <c r="D261" s="149">
        <v>17390</v>
      </c>
      <c r="E261" s="149">
        <v>3.2490896</v>
      </c>
      <c r="F261" s="149">
        <v>229279</v>
      </c>
      <c r="G261" s="149">
        <v>237</v>
      </c>
      <c r="H261" s="149">
        <v>9380</v>
      </c>
      <c r="I261" s="149">
        <v>33</v>
      </c>
      <c r="J261" s="149">
        <v>13736</v>
      </c>
      <c r="K261" s="149">
        <v>23.410267</v>
      </c>
      <c r="L261" s="149">
        <v>820052</v>
      </c>
      <c r="M261" s="149">
        <v>11857</v>
      </c>
      <c r="N261" s="149">
        <v>121233</v>
      </c>
    </row>
    <row r="262" spans="1:14">
      <c r="A262" s="152" t="s">
        <v>40</v>
      </c>
      <c r="B262" s="53">
        <v>2012</v>
      </c>
      <c r="C262" s="152" t="s">
        <v>31</v>
      </c>
      <c r="D262" s="87">
        <v>29530</v>
      </c>
      <c r="E262" s="87">
        <v>2.143041</v>
      </c>
      <c r="F262" s="87">
        <v>95471</v>
      </c>
      <c r="G262" s="87">
        <v>240</v>
      </c>
      <c r="H262" s="87">
        <v>8471</v>
      </c>
      <c r="I262" s="87">
        <v>6</v>
      </c>
      <c r="J262" s="87">
        <v>23197</v>
      </c>
      <c r="K262" s="87">
        <v>34.348217</v>
      </c>
      <c r="L262" s="87">
        <v>411500</v>
      </c>
      <c r="M262" s="87">
        <v>6696</v>
      </c>
      <c r="N262" s="87">
        <v>62375</v>
      </c>
    </row>
    <row r="263" spans="1:14">
      <c r="A263" s="152" t="s">
        <v>40</v>
      </c>
      <c r="B263" s="53">
        <v>2013</v>
      </c>
      <c r="C263" s="152" t="s">
        <v>31</v>
      </c>
      <c r="D263" s="87">
        <v>30252</v>
      </c>
      <c r="E263" s="87">
        <v>1.9911411</v>
      </c>
      <c r="F263" s="87">
        <v>102609</v>
      </c>
      <c r="G263" s="87">
        <v>210</v>
      </c>
      <c r="H263" s="87">
        <v>8383</v>
      </c>
      <c r="I263" s="87">
        <v>7</v>
      </c>
      <c r="J263" s="87">
        <v>23604</v>
      </c>
      <c r="K263" s="87">
        <v>32.630798</v>
      </c>
      <c r="L263" s="87">
        <v>505900</v>
      </c>
      <c r="M263" s="87">
        <v>7580</v>
      </c>
      <c r="N263" s="87">
        <v>63069</v>
      </c>
    </row>
    <row r="264" spans="1:14">
      <c r="A264" s="152" t="s">
        <v>40</v>
      </c>
      <c r="B264" s="53">
        <v>2014</v>
      </c>
      <c r="C264" s="152" t="s">
        <v>31</v>
      </c>
      <c r="D264" s="87">
        <v>30045</v>
      </c>
      <c r="E264" s="87">
        <v>2.2075553</v>
      </c>
      <c r="F264" s="87">
        <v>107561</v>
      </c>
      <c r="G264" s="87">
        <v>180</v>
      </c>
      <c r="H264" s="87">
        <v>8295</v>
      </c>
      <c r="I264" s="87">
        <v>8</v>
      </c>
      <c r="J264" s="87">
        <v>14824</v>
      </c>
      <c r="K264" s="87">
        <v>29.030203</v>
      </c>
      <c r="L264" s="87">
        <v>557500</v>
      </c>
      <c r="M264" s="87">
        <v>8512</v>
      </c>
      <c r="N264" s="87">
        <v>65891</v>
      </c>
    </row>
    <row r="265" spans="1:14">
      <c r="A265" s="152" t="s">
        <v>40</v>
      </c>
      <c r="B265" s="53">
        <v>2015</v>
      </c>
      <c r="C265" s="152" t="s">
        <v>31</v>
      </c>
      <c r="D265" s="87">
        <v>30057</v>
      </c>
      <c r="E265" s="87">
        <v>2.4213993</v>
      </c>
      <c r="F265" s="87">
        <v>111414</v>
      </c>
      <c r="G265" s="87">
        <v>150</v>
      </c>
      <c r="H265" s="87">
        <v>8102</v>
      </c>
      <c r="I265" s="87">
        <v>8</v>
      </c>
      <c r="J265" s="87">
        <v>15242</v>
      </c>
      <c r="K265" s="87">
        <v>25.00642</v>
      </c>
      <c r="L265" s="87">
        <v>644800</v>
      </c>
      <c r="M265" s="87">
        <v>7518</v>
      </c>
      <c r="N265" s="87">
        <v>67079</v>
      </c>
    </row>
    <row r="266" spans="1:14">
      <c r="A266" s="152" t="s">
        <v>40</v>
      </c>
      <c r="B266" s="53">
        <v>2016</v>
      </c>
      <c r="C266" s="152" t="s">
        <v>31</v>
      </c>
      <c r="D266" s="87">
        <v>30057</v>
      </c>
      <c r="E266" s="87">
        <v>2.6136341</v>
      </c>
      <c r="F266" s="87">
        <v>117637</v>
      </c>
      <c r="G266" s="87">
        <v>150</v>
      </c>
      <c r="H266" s="87">
        <v>7279</v>
      </c>
      <c r="I266" s="87">
        <v>5</v>
      </c>
      <c r="J266" s="87">
        <v>14782</v>
      </c>
      <c r="K266" s="87">
        <v>26.394945</v>
      </c>
      <c r="L266" s="87">
        <v>711100</v>
      </c>
      <c r="M266" s="87">
        <v>8157</v>
      </c>
      <c r="N266" s="87">
        <v>71254</v>
      </c>
    </row>
    <row r="267" spans="1:14">
      <c r="A267" s="152" t="s">
        <v>40</v>
      </c>
      <c r="B267" s="53">
        <v>2017</v>
      </c>
      <c r="C267" s="152" t="s">
        <v>31</v>
      </c>
      <c r="D267" s="87">
        <v>29546</v>
      </c>
      <c r="E267" s="87">
        <v>2.49736</v>
      </c>
      <c r="F267" s="87">
        <v>120994</v>
      </c>
      <c r="G267" s="87">
        <v>141</v>
      </c>
      <c r="H267" s="87">
        <v>7619</v>
      </c>
      <c r="I267" s="87">
        <v>5</v>
      </c>
      <c r="J267" s="87">
        <v>14785</v>
      </c>
      <c r="K267" s="87">
        <v>22.133947</v>
      </c>
      <c r="L267" s="87">
        <v>1065400</v>
      </c>
      <c r="M267" s="87">
        <v>8796</v>
      </c>
      <c r="N267" s="87">
        <v>72960</v>
      </c>
    </row>
    <row r="268" spans="1:14">
      <c r="A268" s="152" t="s">
        <v>40</v>
      </c>
      <c r="B268" s="53">
        <v>2018</v>
      </c>
      <c r="C268" s="152" t="s">
        <v>31</v>
      </c>
      <c r="D268" s="87">
        <v>29464</v>
      </c>
      <c r="E268" s="87">
        <v>2.4953503</v>
      </c>
      <c r="F268" s="87">
        <v>109008</v>
      </c>
      <c r="G268" s="87">
        <v>23</v>
      </c>
      <c r="H268" s="87">
        <v>7959</v>
      </c>
      <c r="I268" s="87">
        <v>5</v>
      </c>
      <c r="J268" s="87">
        <v>14800</v>
      </c>
      <c r="K268" s="87">
        <v>19.671404</v>
      </c>
      <c r="L268" s="87">
        <v>1097200</v>
      </c>
      <c r="M268" s="87">
        <v>9435</v>
      </c>
      <c r="N268" s="87">
        <v>59800</v>
      </c>
    </row>
    <row r="269" spans="1:14">
      <c r="A269" s="152" t="s">
        <v>40</v>
      </c>
      <c r="B269" s="53">
        <v>2019</v>
      </c>
      <c r="C269" s="152" t="s">
        <v>31</v>
      </c>
      <c r="D269" s="87">
        <v>29205</v>
      </c>
      <c r="E269" s="87">
        <v>2.5469611</v>
      </c>
      <c r="F269" s="87">
        <v>131245</v>
      </c>
      <c r="G269" s="87">
        <v>76</v>
      </c>
      <c r="H269" s="87">
        <v>8299</v>
      </c>
      <c r="I269" s="87">
        <v>12</v>
      </c>
      <c r="J269" s="87">
        <v>14771</v>
      </c>
      <c r="K269" s="87">
        <v>17.20886</v>
      </c>
      <c r="L269" s="87">
        <v>1406100</v>
      </c>
      <c r="M269" s="87">
        <v>10074</v>
      </c>
      <c r="N269" s="87">
        <v>67800</v>
      </c>
    </row>
    <row r="270" spans="1:14">
      <c r="A270" s="152" t="s">
        <v>40</v>
      </c>
      <c r="B270" s="53">
        <v>2020</v>
      </c>
      <c r="C270" s="152" t="s">
        <v>31</v>
      </c>
      <c r="D270" s="87">
        <v>28946</v>
      </c>
      <c r="E270" s="87">
        <v>2.598572</v>
      </c>
      <c r="F270" s="87">
        <v>153482</v>
      </c>
      <c r="G270" s="87">
        <v>69</v>
      </c>
      <c r="H270" s="87">
        <v>8639</v>
      </c>
      <c r="I270" s="87">
        <v>19</v>
      </c>
      <c r="J270" s="87">
        <v>14742</v>
      </c>
      <c r="K270" s="87">
        <v>14.746317</v>
      </c>
      <c r="L270" s="87">
        <v>1282600</v>
      </c>
      <c r="M270" s="87">
        <v>10713</v>
      </c>
      <c r="N270" s="87">
        <v>77400</v>
      </c>
    </row>
    <row r="271" spans="1:14">
      <c r="A271" s="52" t="s">
        <v>40</v>
      </c>
      <c r="B271" s="53">
        <v>2021</v>
      </c>
      <c r="C271" s="60" t="s">
        <v>31</v>
      </c>
      <c r="D271" s="87">
        <v>28687</v>
      </c>
      <c r="E271" s="87">
        <v>2.6501829</v>
      </c>
      <c r="F271" s="87">
        <v>175719</v>
      </c>
      <c r="G271" s="87">
        <v>76</v>
      </c>
      <c r="H271" s="87">
        <v>8979</v>
      </c>
      <c r="I271" s="87">
        <v>26</v>
      </c>
      <c r="J271" s="87">
        <v>14713</v>
      </c>
      <c r="K271" s="87">
        <v>12.283773</v>
      </c>
      <c r="L271" s="87">
        <v>1790000</v>
      </c>
      <c r="M271" s="87">
        <v>11352</v>
      </c>
      <c r="N271" s="87">
        <v>85300</v>
      </c>
    </row>
    <row r="272" spans="1:14">
      <c r="A272" s="153" t="s">
        <v>41</v>
      </c>
      <c r="B272" s="154">
        <v>2012</v>
      </c>
      <c r="C272" s="153" t="s">
        <v>31</v>
      </c>
      <c r="D272">
        <v>9714</v>
      </c>
      <c r="E272">
        <v>2.9559399</v>
      </c>
      <c r="F272">
        <v>98099</v>
      </c>
      <c r="G272">
        <v>29</v>
      </c>
      <c r="H272">
        <v>719</v>
      </c>
      <c r="I272">
        <v>10</v>
      </c>
      <c r="J272">
        <v>5144</v>
      </c>
      <c r="K272">
        <v>31.906424</v>
      </c>
      <c r="L272">
        <v>1108000</v>
      </c>
      <c r="M272">
        <v>9061</v>
      </c>
      <c r="N272">
        <v>56348</v>
      </c>
    </row>
    <row r="273" spans="1:14">
      <c r="A273" s="153" t="s">
        <v>41</v>
      </c>
      <c r="B273" s="154">
        <v>2013</v>
      </c>
      <c r="C273" s="153" t="s">
        <v>31</v>
      </c>
      <c r="D273">
        <v>9645</v>
      </c>
      <c r="E273">
        <v>2.2835666</v>
      </c>
      <c r="F273">
        <v>111174</v>
      </c>
      <c r="G273">
        <v>30</v>
      </c>
      <c r="H273">
        <v>753</v>
      </c>
      <c r="I273">
        <v>11</v>
      </c>
      <c r="J273">
        <v>5027</v>
      </c>
      <c r="K273">
        <v>29.650602</v>
      </c>
      <c r="L273">
        <v>1302100</v>
      </c>
      <c r="M273">
        <v>10402</v>
      </c>
      <c r="N273">
        <v>60073</v>
      </c>
    </row>
    <row r="274" spans="1:14">
      <c r="A274" s="153" t="s">
        <v>41</v>
      </c>
      <c r="B274" s="154">
        <v>2014</v>
      </c>
      <c r="C274" s="153" t="s">
        <v>31</v>
      </c>
      <c r="D274">
        <v>9624</v>
      </c>
      <c r="E274">
        <v>2.3263716</v>
      </c>
      <c r="F274">
        <v>118555</v>
      </c>
      <c r="G274">
        <v>31</v>
      </c>
      <c r="H274">
        <v>787</v>
      </c>
      <c r="I274">
        <v>11</v>
      </c>
      <c r="J274">
        <v>5130</v>
      </c>
      <c r="K274">
        <v>25.910109</v>
      </c>
      <c r="L274">
        <v>1456100</v>
      </c>
      <c r="M274">
        <v>11765</v>
      </c>
      <c r="N274">
        <v>63719</v>
      </c>
    </row>
    <row r="275" spans="1:14">
      <c r="A275" s="153" t="s">
        <v>41</v>
      </c>
      <c r="B275" s="154">
        <v>2015</v>
      </c>
      <c r="C275" s="153" t="s">
        <v>31</v>
      </c>
      <c r="D275">
        <v>9631</v>
      </c>
      <c r="E275">
        <v>2.4542623</v>
      </c>
      <c r="F275">
        <v>123185</v>
      </c>
      <c r="G275">
        <v>31</v>
      </c>
      <c r="H275">
        <v>800</v>
      </c>
      <c r="I275">
        <v>12</v>
      </c>
      <c r="J275">
        <v>5145</v>
      </c>
      <c r="K275">
        <v>20.951876</v>
      </c>
      <c r="L275">
        <v>1484500</v>
      </c>
      <c r="M275">
        <v>10236</v>
      </c>
      <c r="N275">
        <v>66515</v>
      </c>
    </row>
    <row r="276" spans="1:14">
      <c r="A276" s="153" t="s">
        <v>41</v>
      </c>
      <c r="B276" s="154">
        <v>2016</v>
      </c>
      <c r="C276" s="153" t="s">
        <v>31</v>
      </c>
      <c r="D276">
        <v>9620</v>
      </c>
      <c r="E276">
        <v>2.4201663</v>
      </c>
      <c r="F276">
        <v>128764</v>
      </c>
      <c r="G276">
        <v>31</v>
      </c>
      <c r="H276">
        <v>1200</v>
      </c>
      <c r="I276">
        <v>6</v>
      </c>
      <c r="J276">
        <v>5426</v>
      </c>
      <c r="K276">
        <v>22.193445</v>
      </c>
      <c r="L276">
        <v>1707400</v>
      </c>
      <c r="M276">
        <v>11055</v>
      </c>
      <c r="N276">
        <v>68760</v>
      </c>
    </row>
    <row r="277" spans="1:14">
      <c r="A277" s="153" t="s">
        <v>41</v>
      </c>
      <c r="B277" s="154">
        <v>2017</v>
      </c>
      <c r="C277" s="153" t="s">
        <v>31</v>
      </c>
      <c r="D277">
        <v>9585</v>
      </c>
      <c r="E277">
        <v>2.3995827</v>
      </c>
      <c r="F277">
        <v>132856</v>
      </c>
      <c r="G277">
        <v>35</v>
      </c>
      <c r="H277">
        <v>1617</v>
      </c>
      <c r="I277">
        <v>6</v>
      </c>
      <c r="J277">
        <v>5438</v>
      </c>
      <c r="K277">
        <v>19.183176</v>
      </c>
      <c r="L277">
        <v>1801000</v>
      </c>
      <c r="M277">
        <v>11874</v>
      </c>
      <c r="N277">
        <v>73993</v>
      </c>
    </row>
    <row r="278" spans="1:14">
      <c r="A278" s="153" t="s">
        <v>41</v>
      </c>
      <c r="B278" s="154">
        <v>2018</v>
      </c>
      <c r="C278" s="153" t="s">
        <v>31</v>
      </c>
      <c r="D278">
        <v>9439</v>
      </c>
      <c r="E278">
        <v>2.52442</v>
      </c>
      <c r="F278">
        <v>127889</v>
      </c>
      <c r="G278">
        <v>37</v>
      </c>
      <c r="H278">
        <v>2034</v>
      </c>
      <c r="I278">
        <v>6</v>
      </c>
      <c r="J278">
        <v>5283</v>
      </c>
      <c r="K278">
        <v>16.742289</v>
      </c>
      <c r="L278">
        <v>1337800</v>
      </c>
      <c r="M278">
        <v>12693</v>
      </c>
      <c r="N278">
        <v>70900</v>
      </c>
    </row>
    <row r="279" spans="1:14">
      <c r="A279" s="153" t="s">
        <v>41</v>
      </c>
      <c r="B279" s="154">
        <v>2019</v>
      </c>
      <c r="C279" s="153" t="s">
        <v>31</v>
      </c>
      <c r="D279">
        <v>9368</v>
      </c>
      <c r="E279">
        <v>2.5538002</v>
      </c>
      <c r="F279">
        <v>149771</v>
      </c>
      <c r="G279">
        <v>30</v>
      </c>
      <c r="H279">
        <v>2451</v>
      </c>
      <c r="I279">
        <v>5</v>
      </c>
      <c r="J279">
        <v>6344</v>
      </c>
      <c r="K279">
        <v>14.301401</v>
      </c>
      <c r="L279">
        <v>776599</v>
      </c>
      <c r="M279">
        <v>13512</v>
      </c>
      <c r="N279">
        <v>84346</v>
      </c>
    </row>
    <row r="280" spans="1:14">
      <c r="A280" s="153" t="s">
        <v>41</v>
      </c>
      <c r="B280" s="154">
        <v>2020</v>
      </c>
      <c r="C280" s="153" t="s">
        <v>31</v>
      </c>
      <c r="D280">
        <v>9297</v>
      </c>
      <c r="E280">
        <v>2.5831804</v>
      </c>
      <c r="F280">
        <v>171653</v>
      </c>
      <c r="G280">
        <v>48</v>
      </c>
      <c r="H280">
        <v>2868</v>
      </c>
      <c r="I280">
        <v>4</v>
      </c>
      <c r="J280">
        <v>7405</v>
      </c>
      <c r="K280">
        <v>11.860514</v>
      </c>
      <c r="L280">
        <v>798475</v>
      </c>
      <c r="M280">
        <v>14331</v>
      </c>
      <c r="N280">
        <v>95042</v>
      </c>
    </row>
    <row r="281" spans="1:14">
      <c r="A281" s="7" t="s">
        <v>41</v>
      </c>
      <c r="B281" s="9">
        <v>2021</v>
      </c>
      <c r="C281" s="8" t="s">
        <v>31</v>
      </c>
      <c r="D281">
        <v>9226</v>
      </c>
      <c r="E281">
        <v>2.6125606</v>
      </c>
      <c r="F281">
        <v>193535</v>
      </c>
      <c r="G281">
        <v>53</v>
      </c>
      <c r="H281">
        <v>3285</v>
      </c>
      <c r="I281">
        <v>3</v>
      </c>
      <c r="J281">
        <v>8466</v>
      </c>
      <c r="K281">
        <v>9.4196262</v>
      </c>
      <c r="L281">
        <v>914957</v>
      </c>
      <c r="M281">
        <v>15150</v>
      </c>
      <c r="N281">
        <v>98283</v>
      </c>
    </row>
    <row r="282" spans="1:14">
      <c r="A282" s="27" t="s">
        <v>42</v>
      </c>
      <c r="B282" s="28">
        <v>2012</v>
      </c>
      <c r="C282" s="27" t="s">
        <v>31</v>
      </c>
      <c r="D282" s="124">
        <v>6513</v>
      </c>
      <c r="E282" s="124">
        <v>1.125595</v>
      </c>
      <c r="F282" s="124">
        <v>76011</v>
      </c>
      <c r="G282" s="124">
        <v>9</v>
      </c>
      <c r="H282" s="124">
        <v>282</v>
      </c>
      <c r="I282" s="124">
        <v>6</v>
      </c>
      <c r="J282" s="124">
        <v>4522</v>
      </c>
      <c r="K282" s="124">
        <v>25.923756</v>
      </c>
      <c r="L282" s="124">
        <v>137900</v>
      </c>
      <c r="M282" s="124">
        <v>6610</v>
      </c>
      <c r="N282" s="124">
        <v>46102</v>
      </c>
    </row>
    <row r="283" spans="1:14">
      <c r="A283" s="27" t="s">
        <v>42</v>
      </c>
      <c r="B283" s="28">
        <v>2013</v>
      </c>
      <c r="C283" s="27" t="s">
        <v>31</v>
      </c>
      <c r="D283" s="124">
        <v>6482</v>
      </c>
      <c r="E283" s="124">
        <v>0.98272138</v>
      </c>
      <c r="F283" s="124">
        <v>85366</v>
      </c>
      <c r="G283" s="124">
        <v>10</v>
      </c>
      <c r="H283" s="124">
        <v>273</v>
      </c>
      <c r="I283" s="124">
        <v>7</v>
      </c>
      <c r="J283" s="124">
        <v>4290</v>
      </c>
      <c r="K283" s="124">
        <v>23.046078</v>
      </c>
      <c r="L283" s="124">
        <v>158300</v>
      </c>
      <c r="M283" s="124">
        <v>7476</v>
      </c>
      <c r="N283" s="124">
        <v>51661</v>
      </c>
    </row>
    <row r="284" spans="1:14">
      <c r="A284" s="27" t="s">
        <v>42</v>
      </c>
      <c r="B284" s="28">
        <v>2014</v>
      </c>
      <c r="C284" s="27" t="s">
        <v>31</v>
      </c>
      <c r="D284" s="124">
        <v>6460</v>
      </c>
      <c r="E284" s="124">
        <v>0.99148607</v>
      </c>
      <c r="F284" s="124">
        <v>91208</v>
      </c>
      <c r="G284" s="124">
        <v>11</v>
      </c>
      <c r="H284" s="124">
        <v>264</v>
      </c>
      <c r="I284" s="124">
        <v>7</v>
      </c>
      <c r="J284" s="124">
        <v>4384</v>
      </c>
      <c r="K284" s="124">
        <v>20.200642</v>
      </c>
      <c r="L284" s="124">
        <v>171100</v>
      </c>
      <c r="M284" s="124">
        <v>8463</v>
      </c>
      <c r="N284" s="124">
        <v>52932</v>
      </c>
    </row>
    <row r="285" spans="1:14">
      <c r="A285" s="27" t="s">
        <v>42</v>
      </c>
      <c r="B285" s="28">
        <v>2015</v>
      </c>
      <c r="C285" s="27" t="s">
        <v>31</v>
      </c>
      <c r="D285" s="124">
        <v>6475</v>
      </c>
      <c r="E285" s="124">
        <v>1.1725097</v>
      </c>
      <c r="F285" s="124">
        <v>99085</v>
      </c>
      <c r="G285" s="124">
        <v>13</v>
      </c>
      <c r="H285" s="124">
        <v>264</v>
      </c>
      <c r="I285" s="124">
        <v>8</v>
      </c>
      <c r="J285" s="124">
        <v>4200</v>
      </c>
      <c r="K285" s="124">
        <v>15.92632</v>
      </c>
      <c r="L285" s="124">
        <v>196000</v>
      </c>
      <c r="M285" s="124">
        <v>7540</v>
      </c>
      <c r="N285" s="124">
        <v>57560</v>
      </c>
    </row>
    <row r="286" spans="1:14">
      <c r="A286" s="27" t="s">
        <v>42</v>
      </c>
      <c r="B286" s="28">
        <v>2016</v>
      </c>
      <c r="C286" s="27" t="s">
        <v>31</v>
      </c>
      <c r="D286" s="124">
        <v>6498</v>
      </c>
      <c r="E286" s="124">
        <v>1.1357341</v>
      </c>
      <c r="F286" s="124">
        <v>102951</v>
      </c>
      <c r="G286" s="124">
        <v>13</v>
      </c>
      <c r="H286" s="124">
        <v>264</v>
      </c>
      <c r="I286" s="124">
        <v>6</v>
      </c>
      <c r="J286" s="124">
        <v>4206</v>
      </c>
      <c r="K286" s="124">
        <v>16.216366</v>
      </c>
      <c r="L286" s="124">
        <v>209100</v>
      </c>
      <c r="M286" s="124">
        <v>8181</v>
      </c>
      <c r="N286" s="124">
        <v>58526</v>
      </c>
    </row>
    <row r="287" spans="1:14">
      <c r="A287" s="27" t="s">
        <v>42</v>
      </c>
      <c r="B287" s="28">
        <v>2017</v>
      </c>
      <c r="C287" s="27" t="s">
        <v>31</v>
      </c>
      <c r="D287" s="124">
        <v>6470</v>
      </c>
      <c r="E287" s="124">
        <v>1.0910355</v>
      </c>
      <c r="F287" s="124">
        <v>113296</v>
      </c>
      <c r="G287" s="124">
        <v>19</v>
      </c>
      <c r="H287" s="124">
        <v>273</v>
      </c>
      <c r="I287" s="124">
        <v>6</v>
      </c>
      <c r="J287" s="124">
        <v>4322</v>
      </c>
      <c r="K287" s="124">
        <v>13.308861</v>
      </c>
      <c r="L287" s="124">
        <v>224500</v>
      </c>
      <c r="M287" s="124">
        <v>8822</v>
      </c>
      <c r="N287" s="124">
        <v>64065</v>
      </c>
    </row>
    <row r="288" spans="1:14">
      <c r="A288" s="27" t="s">
        <v>42</v>
      </c>
      <c r="B288" s="28">
        <v>2018</v>
      </c>
      <c r="C288" s="27" t="s">
        <v>31</v>
      </c>
      <c r="D288" s="124">
        <v>6475</v>
      </c>
      <c r="E288" s="124">
        <v>1.0379923</v>
      </c>
      <c r="F288" s="124">
        <v>114573</v>
      </c>
      <c r="G288" s="124">
        <v>76.5</v>
      </c>
      <c r="H288" s="124">
        <v>282</v>
      </c>
      <c r="I288" s="124">
        <v>6</v>
      </c>
      <c r="J288" s="124">
        <v>4226</v>
      </c>
      <c r="K288" s="124">
        <v>11.917044</v>
      </c>
      <c r="L288" s="124">
        <v>276957</v>
      </c>
      <c r="M288" s="124">
        <v>9463</v>
      </c>
      <c r="N288" s="124">
        <v>66393</v>
      </c>
    </row>
    <row r="289" spans="1:14">
      <c r="A289" s="27" t="s">
        <v>42</v>
      </c>
      <c r="B289" s="28">
        <v>2019</v>
      </c>
      <c r="C289" s="27" t="s">
        <v>31</v>
      </c>
      <c r="D289" s="124">
        <v>6465</v>
      </c>
      <c r="E289" s="124">
        <v>1.0450116</v>
      </c>
      <c r="F289" s="124">
        <v>127614</v>
      </c>
      <c r="G289" s="124">
        <v>134</v>
      </c>
      <c r="H289" s="124">
        <v>291</v>
      </c>
      <c r="I289" s="124">
        <v>6</v>
      </c>
      <c r="J289" s="124">
        <v>4210</v>
      </c>
      <c r="K289" s="124">
        <v>10.525227</v>
      </c>
      <c r="L289" s="124">
        <v>302589</v>
      </c>
      <c r="M289" s="124">
        <v>10104</v>
      </c>
      <c r="N289" s="124">
        <v>69074</v>
      </c>
    </row>
    <row r="290" spans="1:14">
      <c r="A290" s="27" t="s">
        <v>42</v>
      </c>
      <c r="B290" s="28">
        <v>2020</v>
      </c>
      <c r="C290" s="27" t="s">
        <v>31</v>
      </c>
      <c r="D290" s="124">
        <v>6455</v>
      </c>
      <c r="E290" s="124">
        <v>1.0520309</v>
      </c>
      <c r="F290" s="124">
        <v>140655</v>
      </c>
      <c r="G290" s="124">
        <v>134</v>
      </c>
      <c r="H290" s="124">
        <v>300</v>
      </c>
      <c r="I290" s="124">
        <v>6</v>
      </c>
      <c r="J290" s="124">
        <v>4194</v>
      </c>
      <c r="K290" s="124">
        <v>9.1334095</v>
      </c>
      <c r="L290" s="124">
        <v>374673</v>
      </c>
      <c r="M290" s="124">
        <v>10745</v>
      </c>
      <c r="N290" s="124">
        <v>87834</v>
      </c>
    </row>
    <row r="291" spans="1:14">
      <c r="A291" s="27" t="s">
        <v>42</v>
      </c>
      <c r="B291" s="28">
        <v>2021</v>
      </c>
      <c r="C291" s="29" t="s">
        <v>31</v>
      </c>
      <c r="D291" s="124">
        <v>6445</v>
      </c>
      <c r="E291" s="124">
        <v>1.0590502</v>
      </c>
      <c r="F291" s="124">
        <v>153696</v>
      </c>
      <c r="G291" s="124">
        <v>132</v>
      </c>
      <c r="H291" s="124">
        <v>309</v>
      </c>
      <c r="I291" s="124">
        <v>6</v>
      </c>
      <c r="J291" s="124">
        <v>4178</v>
      </c>
      <c r="K291" s="124">
        <v>7.7415924</v>
      </c>
      <c r="L291" s="124">
        <v>455471</v>
      </c>
      <c r="M291" s="124">
        <v>11386</v>
      </c>
      <c r="N291" s="124">
        <v>87140</v>
      </c>
    </row>
    <row r="292" spans="1:14">
      <c r="A292" s="155" t="s">
        <v>43</v>
      </c>
      <c r="B292" s="156">
        <v>2012</v>
      </c>
      <c r="C292" s="157" t="s">
        <v>44</v>
      </c>
      <c r="D292" s="158">
        <v>10335</v>
      </c>
      <c r="E292" s="158">
        <v>6.8106434</v>
      </c>
      <c r="F292" s="158">
        <v>238008</v>
      </c>
      <c r="G292" s="158"/>
      <c r="H292" s="158"/>
      <c r="I292" s="158">
        <v>20</v>
      </c>
      <c r="J292" s="158">
        <v>15140</v>
      </c>
      <c r="K292" s="158">
        <v>79.377197</v>
      </c>
      <c r="L292" s="158">
        <v>3300400</v>
      </c>
      <c r="M292" s="158">
        <v>9355</v>
      </c>
      <c r="N292" s="158"/>
    </row>
    <row r="293" spans="1:14">
      <c r="A293" s="155" t="s">
        <v>43</v>
      </c>
      <c r="B293" s="156">
        <v>2013</v>
      </c>
      <c r="C293" s="157" t="s">
        <v>44</v>
      </c>
      <c r="D293" s="158">
        <v>9962</v>
      </c>
      <c r="E293" s="158">
        <v>6.3009436</v>
      </c>
      <c r="F293" s="158">
        <v>270448</v>
      </c>
      <c r="G293" s="158"/>
      <c r="H293" s="158"/>
      <c r="I293" s="158">
        <v>22</v>
      </c>
      <c r="J293" s="158">
        <v>14189</v>
      </c>
      <c r="K293" s="158">
        <v>77.584801</v>
      </c>
      <c r="L293" s="158">
        <v>3752900</v>
      </c>
      <c r="M293" s="158">
        <v>10787</v>
      </c>
      <c r="N293" s="158"/>
    </row>
    <row r="294" spans="1:14">
      <c r="A294" s="155" t="s">
        <v>43</v>
      </c>
      <c r="B294" s="156">
        <v>2014</v>
      </c>
      <c r="C294" s="157" t="s">
        <v>44</v>
      </c>
      <c r="D294" s="158">
        <v>8891</v>
      </c>
      <c r="E294" s="158">
        <v>6.6271511</v>
      </c>
      <c r="F294" s="158">
        <v>285600</v>
      </c>
      <c r="G294" s="158"/>
      <c r="H294" s="158"/>
      <c r="I294" s="158">
        <v>23</v>
      </c>
      <c r="J294" s="158">
        <v>13447</v>
      </c>
      <c r="K294" s="158">
        <v>69.702003</v>
      </c>
      <c r="L294" s="158">
        <v>4250100</v>
      </c>
      <c r="M294" s="158">
        <v>12211</v>
      </c>
      <c r="N294" s="158"/>
    </row>
    <row r="295" spans="1:14">
      <c r="A295" s="155" t="s">
        <v>43</v>
      </c>
      <c r="B295" s="156">
        <v>2015</v>
      </c>
      <c r="C295" s="157" t="s">
        <v>44</v>
      </c>
      <c r="D295" s="158">
        <v>8524</v>
      </c>
      <c r="E295" s="158">
        <v>7.0402393</v>
      </c>
      <c r="F295" s="158">
        <v>299386</v>
      </c>
      <c r="G295" s="158"/>
      <c r="H295" s="158"/>
      <c r="I295" s="158">
        <v>24</v>
      </c>
      <c r="J295" s="158">
        <v>13434</v>
      </c>
      <c r="K295" s="158">
        <v>59.5084</v>
      </c>
      <c r="L295" s="158">
        <v>4665400</v>
      </c>
      <c r="M295" s="158">
        <v>11398</v>
      </c>
      <c r="N295" s="158"/>
    </row>
    <row r="296" spans="1:14">
      <c r="A296" s="155" t="s">
        <v>43</v>
      </c>
      <c r="B296" s="156">
        <v>2016</v>
      </c>
      <c r="C296" s="157" t="s">
        <v>44</v>
      </c>
      <c r="D296" s="158">
        <v>8524</v>
      </c>
      <c r="E296" s="158">
        <v>6.5835289</v>
      </c>
      <c r="F296" s="158">
        <v>316937</v>
      </c>
      <c r="G296" s="158"/>
      <c r="H296" s="158"/>
      <c r="I296" s="158">
        <v>19</v>
      </c>
      <c r="J296" s="158">
        <v>13158</v>
      </c>
      <c r="K296" s="158">
        <v>71.360802</v>
      </c>
      <c r="L296" s="158">
        <v>5196000</v>
      </c>
      <c r="M296" s="158">
        <v>12321</v>
      </c>
      <c r="N296" s="158"/>
    </row>
    <row r="297" spans="1:14">
      <c r="A297" s="155" t="s">
        <v>43</v>
      </c>
      <c r="B297" s="156">
        <v>2017</v>
      </c>
      <c r="C297" s="157" t="s">
        <v>44</v>
      </c>
      <c r="D297" s="158">
        <v>3573</v>
      </c>
      <c r="E297" s="158">
        <v>8.4119787</v>
      </c>
      <c r="F297" s="158">
        <v>131851</v>
      </c>
      <c r="G297" s="158"/>
      <c r="H297" s="158"/>
      <c r="I297" s="158">
        <v>19</v>
      </c>
      <c r="J297" s="158">
        <v>7863</v>
      </c>
      <c r="K297" s="158">
        <v>71.185997</v>
      </c>
      <c r="L297" s="158">
        <v>4010000</v>
      </c>
      <c r="M297" s="158">
        <v>13244</v>
      </c>
      <c r="N297" s="158"/>
    </row>
    <row r="298" spans="1:14">
      <c r="A298" s="155" t="s">
        <v>43</v>
      </c>
      <c r="B298" s="156">
        <v>2018</v>
      </c>
      <c r="C298" s="157" t="s">
        <v>44</v>
      </c>
      <c r="D298" s="158">
        <v>3611</v>
      </c>
      <c r="E298" s="158">
        <v>6.8773193</v>
      </c>
      <c r="F298" s="158">
        <v>130344</v>
      </c>
      <c r="G298" s="158"/>
      <c r="H298" s="158"/>
      <c r="I298" s="158">
        <v>11</v>
      </c>
      <c r="J298" s="158">
        <v>7483</v>
      </c>
      <c r="K298" s="158">
        <v>60.229198</v>
      </c>
      <c r="L298" s="158">
        <v>3828200</v>
      </c>
      <c r="M298" s="158">
        <v>14167</v>
      </c>
      <c r="N298" s="158"/>
    </row>
    <row r="299" spans="1:14">
      <c r="A299" s="155" t="s">
        <v>43</v>
      </c>
      <c r="B299" s="156">
        <v>2019</v>
      </c>
      <c r="C299" s="157" t="s">
        <v>44</v>
      </c>
      <c r="D299" s="158">
        <v>3555</v>
      </c>
      <c r="E299" s="158">
        <v>6.9625879</v>
      </c>
      <c r="F299" s="158">
        <v>134540</v>
      </c>
      <c r="G299" s="158"/>
      <c r="H299" s="158"/>
      <c r="I299" s="158">
        <v>11</v>
      </c>
      <c r="J299" s="158">
        <v>6931</v>
      </c>
      <c r="K299" s="158">
        <v>49.2724</v>
      </c>
      <c r="L299" s="158">
        <v>3438500</v>
      </c>
      <c r="M299" s="158">
        <v>15090</v>
      </c>
      <c r="N299" s="158"/>
    </row>
    <row r="300" spans="1:14">
      <c r="A300" s="155" t="s">
        <v>43</v>
      </c>
      <c r="B300" s="156">
        <v>2020</v>
      </c>
      <c r="C300" s="157" t="s">
        <v>44</v>
      </c>
      <c r="D300" s="158">
        <v>3499</v>
      </c>
      <c r="E300" s="158">
        <v>7.0478565</v>
      </c>
      <c r="F300" s="158">
        <v>138736</v>
      </c>
      <c r="G300" s="158"/>
      <c r="H300" s="158"/>
      <c r="I300" s="158">
        <v>11</v>
      </c>
      <c r="J300" s="158">
        <v>6379</v>
      </c>
      <c r="K300" s="158">
        <v>38.315601</v>
      </c>
      <c r="L300" s="158">
        <v>3619400</v>
      </c>
      <c r="M300" s="158">
        <v>16013</v>
      </c>
      <c r="N300" s="158"/>
    </row>
    <row r="301" spans="1:14">
      <c r="A301" s="155" t="s">
        <v>43</v>
      </c>
      <c r="B301" s="156">
        <v>2021</v>
      </c>
      <c r="C301" s="157" t="s">
        <v>44</v>
      </c>
      <c r="D301" s="158">
        <v>3443</v>
      </c>
      <c r="E301" s="158">
        <v>7.1331251</v>
      </c>
      <c r="F301" s="158">
        <v>142932</v>
      </c>
      <c r="G301" s="158"/>
      <c r="H301" s="158"/>
      <c r="I301" s="158">
        <v>11</v>
      </c>
      <c r="J301" s="158">
        <v>5827</v>
      </c>
      <c r="K301" s="158">
        <v>27.358803</v>
      </c>
      <c r="L301" s="158">
        <v>3800300</v>
      </c>
      <c r="M301" s="158">
        <v>16936</v>
      </c>
      <c r="N301" s="158"/>
    </row>
    <row r="302" spans="1:14">
      <c r="A302" s="159" t="s">
        <v>45</v>
      </c>
      <c r="B302" s="156">
        <v>2012</v>
      </c>
      <c r="C302" s="157" t="s">
        <v>44</v>
      </c>
      <c r="D302" s="158">
        <v>13124</v>
      </c>
      <c r="E302" s="158">
        <v>8.1982627</v>
      </c>
      <c r="F302" s="158">
        <v>200596</v>
      </c>
      <c r="G302" s="158"/>
      <c r="H302" s="158"/>
      <c r="I302" s="158">
        <v>19</v>
      </c>
      <c r="J302" s="158">
        <v>10039</v>
      </c>
      <c r="K302" s="158">
        <v>77.060379</v>
      </c>
      <c r="L302" s="158">
        <v>2664400</v>
      </c>
      <c r="M302" s="158">
        <v>9218</v>
      </c>
      <c r="N302" s="158"/>
    </row>
    <row r="303" spans="1:14">
      <c r="A303" s="159" t="s">
        <v>45</v>
      </c>
      <c r="B303" s="156">
        <v>2013</v>
      </c>
      <c r="C303" s="157" t="s">
        <v>44</v>
      </c>
      <c r="D303" s="158">
        <v>12660</v>
      </c>
      <c r="E303" s="158">
        <v>7.6806477</v>
      </c>
      <c r="F303" s="158">
        <v>223316</v>
      </c>
      <c r="G303" s="158"/>
      <c r="H303" s="158"/>
      <c r="I303" s="158">
        <v>22</v>
      </c>
      <c r="J303" s="158">
        <v>9615</v>
      </c>
      <c r="K303" s="158">
        <v>76.354713</v>
      </c>
      <c r="L303" s="158">
        <v>3052200</v>
      </c>
      <c r="M303" s="158">
        <v>10582</v>
      </c>
      <c r="N303" s="158"/>
    </row>
    <row r="304" spans="1:14">
      <c r="A304" s="159" t="s">
        <v>45</v>
      </c>
      <c r="B304" s="156">
        <v>2014</v>
      </c>
      <c r="C304" s="157" t="s">
        <v>44</v>
      </c>
      <c r="D304" s="158">
        <v>12421</v>
      </c>
      <c r="E304" s="158">
        <v>7.4842605</v>
      </c>
      <c r="F304" s="158">
        <v>232705</v>
      </c>
      <c r="G304" s="158"/>
      <c r="H304" s="158"/>
      <c r="I304" s="158">
        <v>23</v>
      </c>
      <c r="J304" s="158">
        <v>8393</v>
      </c>
      <c r="K304" s="158">
        <v>68.190567</v>
      </c>
      <c r="L304" s="158">
        <v>3164300</v>
      </c>
      <c r="M304" s="158">
        <v>11979</v>
      </c>
      <c r="N304" s="158"/>
    </row>
    <row r="305" spans="1:14">
      <c r="A305" s="159" t="s">
        <v>45</v>
      </c>
      <c r="B305" s="156">
        <v>2015</v>
      </c>
      <c r="C305" s="157" t="s">
        <v>44</v>
      </c>
      <c r="D305" s="158">
        <v>12100</v>
      </c>
      <c r="E305" s="158">
        <v>7.8442975</v>
      </c>
      <c r="F305" s="158">
        <v>240934</v>
      </c>
      <c r="G305" s="158"/>
      <c r="H305" s="158"/>
      <c r="I305" s="158">
        <v>24</v>
      </c>
      <c r="J305" s="158">
        <v>9187</v>
      </c>
      <c r="K305" s="158">
        <v>54.739246</v>
      </c>
      <c r="L305" s="158">
        <v>3130900</v>
      </c>
      <c r="M305" s="158">
        <v>11183</v>
      </c>
      <c r="N305" s="158"/>
    </row>
    <row r="306" spans="1:14">
      <c r="A306" s="159" t="s">
        <v>45</v>
      </c>
      <c r="B306" s="156">
        <v>2016</v>
      </c>
      <c r="C306" s="157" t="s">
        <v>44</v>
      </c>
      <c r="D306" s="158">
        <v>11964</v>
      </c>
      <c r="E306" s="158">
        <v>7.4340522</v>
      </c>
      <c r="F306" s="158">
        <v>249961</v>
      </c>
      <c r="G306" s="158"/>
      <c r="H306" s="158"/>
      <c r="I306" s="158">
        <v>14</v>
      </c>
      <c r="J306" s="158">
        <v>8661</v>
      </c>
      <c r="K306" s="158">
        <v>68.792076</v>
      </c>
      <c r="L306" s="158">
        <v>3449000</v>
      </c>
      <c r="M306" s="158">
        <v>12053</v>
      </c>
      <c r="N306" s="158"/>
    </row>
    <row r="307" spans="1:14">
      <c r="A307" s="159" t="s">
        <v>45</v>
      </c>
      <c r="B307" s="156">
        <v>2017</v>
      </c>
      <c r="C307" s="157" t="s">
        <v>44</v>
      </c>
      <c r="D307" s="158">
        <v>11828</v>
      </c>
      <c r="E307" s="158">
        <v>7.0238068</v>
      </c>
      <c r="F307" s="158">
        <v>258988</v>
      </c>
      <c r="G307" s="158"/>
      <c r="H307" s="158"/>
      <c r="I307" s="158">
        <v>14</v>
      </c>
      <c r="J307" s="158">
        <v>8135</v>
      </c>
      <c r="K307" s="158">
        <v>67.706039</v>
      </c>
      <c r="L307" s="158">
        <v>3039200</v>
      </c>
      <c r="M307" s="158">
        <v>12923</v>
      </c>
      <c r="N307" s="158"/>
    </row>
    <row r="308" spans="1:14">
      <c r="A308" s="159" t="s">
        <v>45</v>
      </c>
      <c r="B308" s="156">
        <v>2018</v>
      </c>
      <c r="C308" s="157" t="s">
        <v>44</v>
      </c>
      <c r="D308" s="158">
        <v>11692</v>
      </c>
      <c r="E308" s="158">
        <v>6.6135614</v>
      </c>
      <c r="F308" s="158">
        <v>268015</v>
      </c>
      <c r="G308" s="158"/>
      <c r="H308" s="158"/>
      <c r="I308" s="158">
        <v>14</v>
      </c>
      <c r="J308" s="158">
        <v>7609</v>
      </c>
      <c r="K308" s="158">
        <v>56.897736</v>
      </c>
      <c r="L308" s="158">
        <v>3787200</v>
      </c>
      <c r="M308" s="158">
        <v>13793</v>
      </c>
      <c r="N308" s="158"/>
    </row>
    <row r="309" spans="1:14">
      <c r="A309" s="159" t="s">
        <v>45</v>
      </c>
      <c r="B309" s="156">
        <v>2019</v>
      </c>
      <c r="C309" s="157" t="s">
        <v>44</v>
      </c>
      <c r="D309" s="158">
        <v>11556</v>
      </c>
      <c r="E309" s="158">
        <v>6.2033161</v>
      </c>
      <c r="F309" s="158">
        <v>277042</v>
      </c>
      <c r="G309" s="158"/>
      <c r="H309" s="158"/>
      <c r="I309" s="158">
        <v>14</v>
      </c>
      <c r="J309" s="158">
        <v>7083</v>
      </c>
      <c r="K309" s="158">
        <v>46.089432</v>
      </c>
      <c r="L309" s="158">
        <v>2565900</v>
      </c>
      <c r="M309" s="158">
        <v>14663</v>
      </c>
      <c r="N309" s="158"/>
    </row>
    <row r="310" spans="1:14">
      <c r="A310" s="159" t="s">
        <v>45</v>
      </c>
      <c r="B310" s="156">
        <v>2020</v>
      </c>
      <c r="C310" s="157" t="s">
        <v>44</v>
      </c>
      <c r="D310" s="158">
        <v>11420</v>
      </c>
      <c r="E310" s="158">
        <v>5.7930707</v>
      </c>
      <c r="F310" s="158">
        <v>286069</v>
      </c>
      <c r="G310" s="158"/>
      <c r="H310" s="158"/>
      <c r="I310" s="158">
        <v>14</v>
      </c>
      <c r="J310" s="158">
        <v>6557</v>
      </c>
      <c r="K310" s="158">
        <v>35.281128</v>
      </c>
      <c r="L310" s="158">
        <v>2745700</v>
      </c>
      <c r="M310" s="158">
        <v>15533</v>
      </c>
      <c r="N310" s="158"/>
    </row>
    <row r="311" spans="1:14">
      <c r="A311" s="159" t="s">
        <v>45</v>
      </c>
      <c r="B311" s="156">
        <v>2021</v>
      </c>
      <c r="C311" s="157" t="s">
        <v>44</v>
      </c>
      <c r="D311" s="158">
        <v>11284</v>
      </c>
      <c r="E311" s="158">
        <v>5.3828253</v>
      </c>
      <c r="F311" s="158">
        <v>295096</v>
      </c>
      <c r="G311" s="158"/>
      <c r="H311" s="158"/>
      <c r="I311" s="158">
        <v>14</v>
      </c>
      <c r="J311" s="158">
        <v>6031</v>
      </c>
      <c r="K311" s="158">
        <v>24.472824</v>
      </c>
      <c r="L311" s="158">
        <v>2925500</v>
      </c>
      <c r="M311" s="158">
        <v>16403</v>
      </c>
      <c r="N311" s="158"/>
    </row>
    <row r="312" spans="1:14">
      <c r="A312" s="159" t="s">
        <v>46</v>
      </c>
      <c r="B312" s="156">
        <v>2012</v>
      </c>
      <c r="C312" s="159" t="s">
        <v>44</v>
      </c>
      <c r="D312" s="158">
        <v>33208</v>
      </c>
      <c r="E312" s="158">
        <v>6.2185016</v>
      </c>
      <c r="F312" s="158">
        <v>450714</v>
      </c>
      <c r="G312" s="158">
        <v>864</v>
      </c>
      <c r="H312" s="158">
        <v>36099</v>
      </c>
      <c r="I312" s="158">
        <v>24</v>
      </c>
      <c r="J312" s="158">
        <v>32220</v>
      </c>
      <c r="K312" s="158">
        <v>73.732391</v>
      </c>
      <c r="L312" s="158">
        <v>1204800</v>
      </c>
      <c r="M312" s="158">
        <v>8383</v>
      </c>
      <c r="N312" s="158">
        <v>261160</v>
      </c>
    </row>
    <row r="313" spans="1:14">
      <c r="A313" s="159" t="s">
        <v>46</v>
      </c>
      <c r="B313" s="156">
        <v>2013</v>
      </c>
      <c r="C313" s="159" t="s">
        <v>44</v>
      </c>
      <c r="D313" s="158">
        <v>33129</v>
      </c>
      <c r="E313" s="158">
        <v>6.037037</v>
      </c>
      <c r="F313" s="158">
        <v>488895</v>
      </c>
      <c r="G313" s="158">
        <v>884</v>
      </c>
      <c r="H313" s="158">
        <v>38667</v>
      </c>
      <c r="I313" s="158">
        <v>28</v>
      </c>
      <c r="J313" s="158">
        <v>32300</v>
      </c>
      <c r="K313" s="158">
        <v>74.902115</v>
      </c>
      <c r="L313" s="158">
        <v>1408100</v>
      </c>
      <c r="M313" s="158">
        <v>9607</v>
      </c>
      <c r="N313" s="158">
        <v>274062</v>
      </c>
    </row>
    <row r="314" spans="1:14">
      <c r="A314" s="159" t="s">
        <v>46</v>
      </c>
      <c r="B314" s="156">
        <v>2014</v>
      </c>
      <c r="C314" s="159" t="s">
        <v>44</v>
      </c>
      <c r="D314" s="158">
        <v>33055</v>
      </c>
      <c r="E314" s="158">
        <v>5.9030404</v>
      </c>
      <c r="F314" s="158">
        <v>509048</v>
      </c>
      <c r="G314" s="158">
        <v>904</v>
      </c>
      <c r="H314" s="158">
        <v>41235</v>
      </c>
      <c r="I314" s="158">
        <v>29</v>
      </c>
      <c r="J314" s="158">
        <v>28160</v>
      </c>
      <c r="K314" s="158">
        <v>69.343132</v>
      </c>
      <c r="L314" s="158">
        <v>1601300</v>
      </c>
      <c r="M314" s="158">
        <v>10846</v>
      </c>
      <c r="N314" s="158">
        <v>291714</v>
      </c>
    </row>
    <row r="315" spans="1:14">
      <c r="A315" s="159" t="s">
        <v>46</v>
      </c>
      <c r="B315" s="156">
        <v>2015</v>
      </c>
      <c r="C315" s="159" t="s">
        <v>44</v>
      </c>
      <c r="D315" s="158">
        <v>32980</v>
      </c>
      <c r="E315" s="158">
        <v>6.0979685</v>
      </c>
      <c r="F315" s="158">
        <v>514073</v>
      </c>
      <c r="G315" s="158">
        <v>1061</v>
      </c>
      <c r="H315" s="158">
        <v>40023</v>
      </c>
      <c r="I315" s="158">
        <v>31</v>
      </c>
      <c r="J315" s="158">
        <v>29024</v>
      </c>
      <c r="K315" s="158">
        <v>55.894718</v>
      </c>
      <c r="L315" s="158">
        <v>1776300</v>
      </c>
      <c r="M315" s="158">
        <v>10135</v>
      </c>
      <c r="N315" s="158">
        <v>298715</v>
      </c>
    </row>
    <row r="316" spans="1:14">
      <c r="A316" s="159" t="s">
        <v>46</v>
      </c>
      <c r="B316" s="156">
        <v>2016</v>
      </c>
      <c r="C316" s="159" t="s">
        <v>44</v>
      </c>
      <c r="D316" s="158">
        <v>32902</v>
      </c>
      <c r="E316" s="158">
        <v>5.9573886</v>
      </c>
      <c r="F316" s="158">
        <v>530811</v>
      </c>
      <c r="G316" s="158">
        <v>1063</v>
      </c>
      <c r="H316" s="158">
        <v>40036</v>
      </c>
      <c r="I316" s="158">
        <v>23</v>
      </c>
      <c r="J316" s="158">
        <v>28268</v>
      </c>
      <c r="K316" s="158">
        <v>63.233101</v>
      </c>
      <c r="L316" s="158">
        <v>1935100</v>
      </c>
      <c r="M316" s="158">
        <v>10961</v>
      </c>
      <c r="N316" s="158">
        <v>306444</v>
      </c>
    </row>
    <row r="317" spans="1:14">
      <c r="A317" s="159" t="s">
        <v>46</v>
      </c>
      <c r="B317" s="156">
        <v>2017</v>
      </c>
      <c r="C317" s="159" t="s">
        <v>44</v>
      </c>
      <c r="D317" s="158">
        <v>32836</v>
      </c>
      <c r="E317" s="158">
        <v>5.9380253</v>
      </c>
      <c r="F317" s="158">
        <v>541711</v>
      </c>
      <c r="G317" s="158">
        <v>1788</v>
      </c>
      <c r="H317" s="158">
        <v>42958</v>
      </c>
      <c r="I317" s="158">
        <v>25</v>
      </c>
      <c r="J317" s="158">
        <v>29175</v>
      </c>
      <c r="K317" s="158">
        <v>61.325352</v>
      </c>
      <c r="L317" s="158">
        <v>2360900</v>
      </c>
      <c r="M317" s="158">
        <v>11787</v>
      </c>
      <c r="N317" s="158">
        <v>309069</v>
      </c>
    </row>
    <row r="318" spans="1:14">
      <c r="A318" s="159" t="s">
        <v>46</v>
      </c>
      <c r="B318" s="156">
        <v>2018</v>
      </c>
      <c r="C318" s="159" t="s">
        <v>44</v>
      </c>
      <c r="D318" s="158">
        <v>32751</v>
      </c>
      <c r="E318" s="158">
        <v>5.7682514</v>
      </c>
      <c r="F318" s="158">
        <v>473577</v>
      </c>
      <c r="G318" s="158">
        <v>8243</v>
      </c>
      <c r="H318" s="158">
        <v>45880</v>
      </c>
      <c r="I318" s="158">
        <v>25</v>
      </c>
      <c r="J318" s="158">
        <v>28542</v>
      </c>
      <c r="K318" s="158">
        <v>52.940845</v>
      </c>
      <c r="L318" s="158">
        <v>2397556</v>
      </c>
      <c r="M318" s="158">
        <v>12613</v>
      </c>
      <c r="N318" s="158">
        <v>265263</v>
      </c>
    </row>
    <row r="319" spans="1:14">
      <c r="A319" s="159" t="s">
        <v>46</v>
      </c>
      <c r="B319" s="156">
        <v>2019</v>
      </c>
      <c r="C319" s="159" t="s">
        <v>44</v>
      </c>
      <c r="D319" s="158">
        <v>32730</v>
      </c>
      <c r="E319" s="158">
        <v>5.7598228</v>
      </c>
      <c r="F319" s="158">
        <v>512923</v>
      </c>
      <c r="G319" s="158">
        <v>5476</v>
      </c>
      <c r="H319" s="158">
        <v>48802</v>
      </c>
      <c r="I319" s="158">
        <v>25</v>
      </c>
      <c r="J319" s="158">
        <v>29203</v>
      </c>
      <c r="K319" s="158">
        <v>44.556339</v>
      </c>
      <c r="L319" s="158">
        <v>2153480</v>
      </c>
      <c r="M319" s="158">
        <v>13439</v>
      </c>
      <c r="N319" s="158">
        <v>281000</v>
      </c>
    </row>
    <row r="320" spans="1:14">
      <c r="A320" s="159" t="s">
        <v>46</v>
      </c>
      <c r="B320" s="156">
        <v>2020</v>
      </c>
      <c r="C320" s="159" t="s">
        <v>44</v>
      </c>
      <c r="D320" s="158">
        <v>32709</v>
      </c>
      <c r="E320" s="158">
        <v>5.7513942</v>
      </c>
      <c r="F320" s="158">
        <v>552269</v>
      </c>
      <c r="G320" s="158">
        <v>5633</v>
      </c>
      <c r="H320" s="158">
        <v>51724</v>
      </c>
      <c r="I320" s="158">
        <v>25</v>
      </c>
      <c r="J320" s="158">
        <v>29864</v>
      </c>
      <c r="K320" s="158">
        <v>36.171833</v>
      </c>
      <c r="L320" s="158">
        <v>2077589</v>
      </c>
      <c r="M320" s="158">
        <v>14265</v>
      </c>
      <c r="N320" s="158">
        <v>330562</v>
      </c>
    </row>
    <row r="321" spans="1:14">
      <c r="A321" s="159" t="s">
        <v>46</v>
      </c>
      <c r="B321" s="156">
        <v>2021</v>
      </c>
      <c r="C321" s="160" t="s">
        <v>44</v>
      </c>
      <c r="D321" s="158">
        <v>32688</v>
      </c>
      <c r="E321" s="158">
        <v>5.7429657</v>
      </c>
      <c r="F321" s="158">
        <v>591615</v>
      </c>
      <c r="G321" s="158">
        <v>5859</v>
      </c>
      <c r="H321" s="158">
        <v>54646</v>
      </c>
      <c r="I321" s="158">
        <v>25</v>
      </c>
      <c r="J321" s="158">
        <v>30525</v>
      </c>
      <c r="K321" s="158">
        <v>27.787327</v>
      </c>
      <c r="L321" s="158">
        <v>2360850</v>
      </c>
      <c r="M321" s="158">
        <v>15091</v>
      </c>
      <c r="N321" s="158">
        <v>356900</v>
      </c>
    </row>
    <row r="322" spans="1:14">
      <c r="A322" s="159" t="s">
        <v>47</v>
      </c>
      <c r="B322" s="156">
        <v>2012</v>
      </c>
      <c r="C322" s="159" t="s">
        <v>44</v>
      </c>
      <c r="D322" s="158">
        <v>44397</v>
      </c>
      <c r="E322" s="158">
        <v>5.7947834</v>
      </c>
      <c r="F322" s="158">
        <v>632757</v>
      </c>
      <c r="G322" s="158">
        <v>8814</v>
      </c>
      <c r="H322" s="158">
        <v>52466</v>
      </c>
      <c r="I322" s="158">
        <v>40</v>
      </c>
      <c r="J322" s="158">
        <v>40253</v>
      </c>
      <c r="K322" s="158">
        <v>71.026955</v>
      </c>
      <c r="L322" s="158">
        <v>1180200</v>
      </c>
      <c r="M322" s="158">
        <v>8379</v>
      </c>
      <c r="N322" s="158">
        <v>386382</v>
      </c>
    </row>
    <row r="323" spans="1:14">
      <c r="A323" s="159" t="s">
        <v>47</v>
      </c>
      <c r="B323" s="156">
        <v>2013</v>
      </c>
      <c r="C323" s="159" t="s">
        <v>44</v>
      </c>
      <c r="D323" s="158">
        <v>43757</v>
      </c>
      <c r="E323" s="158">
        <v>5.5406906</v>
      </c>
      <c r="F323" s="158">
        <v>701427</v>
      </c>
      <c r="G323" s="158">
        <v>9220</v>
      </c>
      <c r="H323" s="158">
        <v>51088</v>
      </c>
      <c r="I323" s="158">
        <v>46</v>
      </c>
      <c r="J323" s="158">
        <v>38800</v>
      </c>
      <c r="K323" s="158">
        <v>71.260803</v>
      </c>
      <c r="L323" s="158">
        <v>1350100</v>
      </c>
      <c r="M323" s="158">
        <v>9561</v>
      </c>
      <c r="N323" s="158">
        <v>408695</v>
      </c>
    </row>
    <row r="324" spans="1:14">
      <c r="A324" s="159" t="s">
        <v>47</v>
      </c>
      <c r="B324" s="156">
        <v>2014</v>
      </c>
      <c r="C324" s="159" t="s">
        <v>44</v>
      </c>
      <c r="D324" s="158">
        <v>43100</v>
      </c>
      <c r="E324" s="158">
        <v>5.56471</v>
      </c>
      <c r="F324" s="158">
        <v>737796</v>
      </c>
      <c r="G324" s="158">
        <v>9626</v>
      </c>
      <c r="H324" s="158">
        <v>49710</v>
      </c>
      <c r="I324" s="158">
        <v>47</v>
      </c>
      <c r="J324" s="158">
        <v>36610</v>
      </c>
      <c r="K324" s="158">
        <v>65.066795</v>
      </c>
      <c r="L324" s="158">
        <v>1520300</v>
      </c>
      <c r="M324" s="158">
        <v>10794</v>
      </c>
      <c r="N324" s="158">
        <v>438354</v>
      </c>
    </row>
    <row r="325" spans="1:14">
      <c r="A325" s="159" t="s">
        <v>47</v>
      </c>
      <c r="B325" s="156">
        <v>2015</v>
      </c>
      <c r="C325" s="159" t="s">
        <v>44</v>
      </c>
      <c r="D325" s="158">
        <v>42459</v>
      </c>
      <c r="E325" s="158">
        <v>5.8223698</v>
      </c>
      <c r="F325" s="158">
        <v>756662</v>
      </c>
      <c r="G325" s="158">
        <v>9636</v>
      </c>
      <c r="H325" s="158">
        <v>49812</v>
      </c>
      <c r="I325" s="158">
        <v>49</v>
      </c>
      <c r="J325" s="158">
        <v>34150</v>
      </c>
      <c r="K325" s="158">
        <v>53.745312</v>
      </c>
      <c r="L325" s="158">
        <v>1602300</v>
      </c>
      <c r="M325" s="158">
        <v>10106</v>
      </c>
      <c r="N325" s="158">
        <v>449989</v>
      </c>
    </row>
    <row r="326" spans="1:14">
      <c r="A326" s="159" t="s">
        <v>47</v>
      </c>
      <c r="B326" s="156">
        <v>2016</v>
      </c>
      <c r="C326" s="159" t="s">
        <v>44</v>
      </c>
      <c r="D326" s="158">
        <v>41995</v>
      </c>
      <c r="E326" s="158">
        <v>5.7339445</v>
      </c>
      <c r="F326" s="158">
        <v>791330</v>
      </c>
      <c r="G326" s="158">
        <v>6768</v>
      </c>
      <c r="H326" s="158">
        <v>49667</v>
      </c>
      <c r="I326" s="158">
        <v>36</v>
      </c>
      <c r="J326" s="158">
        <v>34772</v>
      </c>
      <c r="K326" s="158">
        <v>60.467056</v>
      </c>
      <c r="L326" s="158">
        <v>1790400</v>
      </c>
      <c r="M326" s="158">
        <v>10940</v>
      </c>
      <c r="N326" s="158">
        <v>464240</v>
      </c>
    </row>
    <row r="327" spans="1:14">
      <c r="A327" s="159" t="s">
        <v>47</v>
      </c>
      <c r="B327" s="156">
        <v>2017</v>
      </c>
      <c r="C327" s="159" t="s">
        <v>44</v>
      </c>
      <c r="D327" s="158">
        <v>30607</v>
      </c>
      <c r="E327" s="158">
        <v>5.3328324</v>
      </c>
      <c r="F327" s="158">
        <v>528502</v>
      </c>
      <c r="G327" s="158">
        <v>2498</v>
      </c>
      <c r="H327" s="158">
        <v>41867</v>
      </c>
      <c r="I327" s="158">
        <v>39</v>
      </c>
      <c r="J327" s="158">
        <v>25168</v>
      </c>
      <c r="K327" s="158">
        <v>58.175259</v>
      </c>
      <c r="L327" s="158">
        <v>759600</v>
      </c>
      <c r="M327" s="158">
        <v>11774</v>
      </c>
      <c r="N327" s="158">
        <v>312242</v>
      </c>
    </row>
    <row r="328" spans="1:14">
      <c r="A328" s="159" t="s">
        <v>47</v>
      </c>
      <c r="B328" s="156">
        <v>2018</v>
      </c>
      <c r="C328" s="159" t="s">
        <v>44</v>
      </c>
      <c r="D328" s="158">
        <v>30807</v>
      </c>
      <c r="E328" s="158">
        <v>5.2265719</v>
      </c>
      <c r="F328" s="158">
        <v>476980</v>
      </c>
      <c r="G328" s="158">
        <v>306</v>
      </c>
      <c r="H328" s="158">
        <v>34067</v>
      </c>
      <c r="I328" s="158">
        <v>37</v>
      </c>
      <c r="J328" s="158">
        <v>22190</v>
      </c>
      <c r="K328" s="158">
        <v>50.979557</v>
      </c>
      <c r="L328" s="158">
        <v>754310</v>
      </c>
      <c r="M328" s="158">
        <v>12608</v>
      </c>
      <c r="N328" s="158">
        <v>280000</v>
      </c>
    </row>
    <row r="329" spans="1:14">
      <c r="A329" s="159" t="s">
        <v>47</v>
      </c>
      <c r="B329" s="156">
        <v>2019</v>
      </c>
      <c r="C329" s="159" t="s">
        <v>44</v>
      </c>
      <c r="D329" s="158">
        <v>30807</v>
      </c>
      <c r="E329" s="158">
        <v>5.2279677</v>
      </c>
      <c r="F329" s="158">
        <v>507076</v>
      </c>
      <c r="G329" s="158">
        <v>2394</v>
      </c>
      <c r="H329" s="158">
        <v>26267</v>
      </c>
      <c r="I329" s="158">
        <v>38</v>
      </c>
      <c r="J329" s="158">
        <v>27248</v>
      </c>
      <c r="K329" s="158">
        <v>43.783855</v>
      </c>
      <c r="L329" s="158">
        <v>757300</v>
      </c>
      <c r="M329" s="158">
        <v>13442</v>
      </c>
      <c r="N329" s="158">
        <v>292650</v>
      </c>
    </row>
    <row r="330" spans="1:14">
      <c r="A330" s="159" t="s">
        <v>47</v>
      </c>
      <c r="B330" s="156">
        <v>2020</v>
      </c>
      <c r="C330" s="159" t="s">
        <v>44</v>
      </c>
      <c r="D330" s="158">
        <v>30807</v>
      </c>
      <c r="E330" s="158">
        <v>5.2293635</v>
      </c>
      <c r="F330" s="158">
        <v>537172</v>
      </c>
      <c r="G330" s="158">
        <v>2542</v>
      </c>
      <c r="H330" s="158">
        <v>18467</v>
      </c>
      <c r="I330" s="158">
        <v>39</v>
      </c>
      <c r="J330" s="158">
        <v>32306</v>
      </c>
      <c r="K330" s="158">
        <v>36.588154</v>
      </c>
      <c r="L330" s="158">
        <v>808970</v>
      </c>
      <c r="M330" s="158">
        <v>14276</v>
      </c>
      <c r="N330" s="158">
        <v>331740</v>
      </c>
    </row>
    <row r="331" spans="1:14">
      <c r="A331" s="159" t="s">
        <v>47</v>
      </c>
      <c r="B331" s="156">
        <v>2021</v>
      </c>
      <c r="C331" s="160" t="s">
        <v>44</v>
      </c>
      <c r="D331" s="158">
        <v>30807</v>
      </c>
      <c r="E331" s="158">
        <v>5.2307592</v>
      </c>
      <c r="F331" s="158">
        <v>567268</v>
      </c>
      <c r="G331" s="158">
        <v>2585</v>
      </c>
      <c r="H331" s="158">
        <v>10667</v>
      </c>
      <c r="I331" s="158">
        <v>40</v>
      </c>
      <c r="J331" s="158">
        <v>37364</v>
      </c>
      <c r="K331" s="158">
        <v>29.392452</v>
      </c>
      <c r="L331" s="158">
        <v>1167780</v>
      </c>
      <c r="M331" s="158">
        <v>15110</v>
      </c>
      <c r="N331" s="158">
        <v>405060</v>
      </c>
    </row>
    <row r="332" spans="1:14">
      <c r="A332" s="159" t="s">
        <v>48</v>
      </c>
      <c r="B332" s="156">
        <v>2012</v>
      </c>
      <c r="C332" s="159" t="s">
        <v>44</v>
      </c>
      <c r="D332" s="158">
        <v>51258</v>
      </c>
      <c r="E332" s="158">
        <v>5.2323345</v>
      </c>
      <c r="F332" s="158">
        <v>426941</v>
      </c>
      <c r="G332" s="158">
        <v>84</v>
      </c>
      <c r="H332" s="158">
        <v>70400</v>
      </c>
      <c r="I332" s="158">
        <v>32</v>
      </c>
      <c r="J332" s="158">
        <v>274558</v>
      </c>
      <c r="K332" s="158">
        <v>63.767612</v>
      </c>
      <c r="L332" s="158">
        <v>1080900</v>
      </c>
      <c r="M332" s="158">
        <v>8314</v>
      </c>
      <c r="N332" s="158">
        <v>254753</v>
      </c>
    </row>
    <row r="333" spans="1:14">
      <c r="A333" s="159" t="s">
        <v>48</v>
      </c>
      <c r="B333" s="156">
        <v>2013</v>
      </c>
      <c r="C333" s="159" t="s">
        <v>44</v>
      </c>
      <c r="D333" s="158">
        <v>49915</v>
      </c>
      <c r="E333" s="158">
        <v>5.0706401</v>
      </c>
      <c r="F333" s="158">
        <v>465953</v>
      </c>
      <c r="G333" s="158">
        <v>84</v>
      </c>
      <c r="H333" s="158">
        <v>64200</v>
      </c>
      <c r="I333" s="158">
        <v>37</v>
      </c>
      <c r="J333" s="158">
        <v>275625</v>
      </c>
      <c r="K333" s="158">
        <v>61.88406</v>
      </c>
      <c r="L333" s="158">
        <v>1272100</v>
      </c>
      <c r="M333" s="158">
        <v>9495</v>
      </c>
      <c r="N333" s="158">
        <v>278552</v>
      </c>
    </row>
    <row r="334" spans="1:14">
      <c r="A334" s="159" t="s">
        <v>48</v>
      </c>
      <c r="B334" s="156">
        <v>2014</v>
      </c>
      <c r="C334" s="159" t="s">
        <v>44</v>
      </c>
      <c r="D334" s="158">
        <v>48443</v>
      </c>
      <c r="E334" s="158">
        <v>5.5132217</v>
      </c>
      <c r="F334" s="158">
        <v>513509</v>
      </c>
      <c r="G334" s="158">
        <v>84</v>
      </c>
      <c r="H334" s="158">
        <v>58000</v>
      </c>
      <c r="I334" s="158">
        <v>38</v>
      </c>
      <c r="J334" s="158">
        <v>90307</v>
      </c>
      <c r="K334" s="158">
        <v>58.746193</v>
      </c>
      <c r="L334" s="158">
        <v>1450400</v>
      </c>
      <c r="M334" s="158">
        <v>10700</v>
      </c>
      <c r="N334" s="158">
        <v>296239</v>
      </c>
    </row>
    <row r="335" spans="1:14">
      <c r="A335" s="159" t="s">
        <v>48</v>
      </c>
      <c r="B335" s="156">
        <v>2015</v>
      </c>
      <c r="C335" s="159" t="s">
        <v>44</v>
      </c>
      <c r="D335" s="158">
        <v>46630</v>
      </c>
      <c r="E335" s="158">
        <v>5.637937</v>
      </c>
      <c r="F335" s="158">
        <v>535346</v>
      </c>
      <c r="G335" s="158">
        <v>94</v>
      </c>
      <c r="H335" s="158">
        <v>58036</v>
      </c>
      <c r="I335" s="158">
        <v>39</v>
      </c>
      <c r="J335" s="158">
        <v>91008</v>
      </c>
      <c r="K335" s="158">
        <v>50.230965</v>
      </c>
      <c r="L335" s="158">
        <v>1507400</v>
      </c>
      <c r="M335" s="158">
        <v>10007</v>
      </c>
      <c r="N335" s="158">
        <v>304620</v>
      </c>
    </row>
    <row r="336" spans="1:14">
      <c r="A336" s="159" t="s">
        <v>48</v>
      </c>
      <c r="B336" s="156">
        <v>2016</v>
      </c>
      <c r="C336" s="159" t="s">
        <v>44</v>
      </c>
      <c r="D336" s="158">
        <v>46642</v>
      </c>
      <c r="E336" s="158">
        <v>5.486793</v>
      </c>
      <c r="F336" s="158">
        <v>556117</v>
      </c>
      <c r="G336" s="158">
        <v>113</v>
      </c>
      <c r="H336" s="158">
        <v>60666</v>
      </c>
      <c r="I336" s="158">
        <v>29</v>
      </c>
      <c r="J336" s="158">
        <v>91502</v>
      </c>
      <c r="K336" s="158">
        <v>50.774925</v>
      </c>
      <c r="L336" s="158">
        <v>1623800</v>
      </c>
      <c r="M336" s="158">
        <v>10773</v>
      </c>
      <c r="N336" s="158">
        <v>316721</v>
      </c>
    </row>
    <row r="337" spans="1:14">
      <c r="A337" s="159" t="s">
        <v>48</v>
      </c>
      <c r="B337" s="156">
        <v>2017</v>
      </c>
      <c r="C337" s="159" t="s">
        <v>44</v>
      </c>
      <c r="D337" s="158">
        <v>46959</v>
      </c>
      <c r="E337" s="158">
        <v>5.3582274</v>
      </c>
      <c r="F337" s="158">
        <v>564452</v>
      </c>
      <c r="G337" s="158">
        <v>124</v>
      </c>
      <c r="H337" s="158">
        <v>59203</v>
      </c>
      <c r="I337" s="158">
        <v>29</v>
      </c>
      <c r="J337" s="158">
        <v>112176</v>
      </c>
      <c r="K337" s="158">
        <v>51.798985</v>
      </c>
      <c r="L337" s="158">
        <v>1789400</v>
      </c>
      <c r="M337" s="158">
        <v>11539</v>
      </c>
      <c r="N337" s="158">
        <v>321138</v>
      </c>
    </row>
    <row r="338" spans="1:14">
      <c r="A338" s="159" t="s">
        <v>48</v>
      </c>
      <c r="B338" s="156">
        <v>2018</v>
      </c>
      <c r="C338" s="159" t="s">
        <v>44</v>
      </c>
      <c r="D338" s="158">
        <v>46917</v>
      </c>
      <c r="E338" s="158">
        <v>5.4240467</v>
      </c>
      <c r="F338" s="158">
        <v>504717</v>
      </c>
      <c r="G338" s="158">
        <v>271</v>
      </c>
      <c r="H338" s="158">
        <v>57740</v>
      </c>
      <c r="I338" s="158">
        <v>29</v>
      </c>
      <c r="J338" s="158">
        <v>111760</v>
      </c>
      <c r="K338" s="158">
        <v>44.233807</v>
      </c>
      <c r="L338" s="158">
        <v>1736460</v>
      </c>
      <c r="M338" s="158">
        <v>12305</v>
      </c>
      <c r="N338" s="158">
        <v>287060</v>
      </c>
    </row>
    <row r="339" spans="1:14">
      <c r="A339" s="159" t="s">
        <v>48</v>
      </c>
      <c r="B339" s="156">
        <v>2019</v>
      </c>
      <c r="C339" s="159" t="s">
        <v>44</v>
      </c>
      <c r="D339" s="158">
        <v>47064</v>
      </c>
      <c r="E339" s="158">
        <v>5.3058176</v>
      </c>
      <c r="F339" s="158">
        <v>525600</v>
      </c>
      <c r="G339" s="158">
        <v>95</v>
      </c>
      <c r="H339" s="158">
        <v>56277</v>
      </c>
      <c r="I339" s="158">
        <v>30</v>
      </c>
      <c r="J339" s="158">
        <v>111663</v>
      </c>
      <c r="K339" s="158">
        <v>36.668629</v>
      </c>
      <c r="L339" s="158">
        <v>1716220</v>
      </c>
      <c r="M339" s="158">
        <v>13071</v>
      </c>
      <c r="N339" s="158">
        <v>302180</v>
      </c>
    </row>
    <row r="340" spans="1:14">
      <c r="A340" s="159" t="s">
        <v>48</v>
      </c>
      <c r="B340" s="156">
        <v>2020</v>
      </c>
      <c r="C340" s="159" t="s">
        <v>44</v>
      </c>
      <c r="D340" s="158">
        <v>47211</v>
      </c>
      <c r="E340" s="158">
        <v>5.1875885</v>
      </c>
      <c r="F340" s="158">
        <v>546483</v>
      </c>
      <c r="G340" s="158">
        <v>103</v>
      </c>
      <c r="H340" s="158">
        <v>54814</v>
      </c>
      <c r="I340" s="158">
        <v>31</v>
      </c>
      <c r="J340" s="158">
        <v>111566</v>
      </c>
      <c r="K340" s="158">
        <v>29.103451</v>
      </c>
      <c r="L340" s="158">
        <v>1556210</v>
      </c>
      <c r="M340" s="158">
        <v>13837</v>
      </c>
      <c r="N340" s="158">
        <v>352730</v>
      </c>
    </row>
    <row r="341" spans="1:14">
      <c r="A341" s="159" t="s">
        <v>48</v>
      </c>
      <c r="B341" s="156">
        <v>2021</v>
      </c>
      <c r="C341" s="160" t="s">
        <v>44</v>
      </c>
      <c r="D341" s="158">
        <v>47358</v>
      </c>
      <c r="E341" s="158">
        <v>5.0693594</v>
      </c>
      <c r="F341" s="158">
        <v>567366</v>
      </c>
      <c r="G341" s="158">
        <v>126</v>
      </c>
      <c r="H341" s="158">
        <v>53351</v>
      </c>
      <c r="I341" s="158">
        <v>32</v>
      </c>
      <c r="J341" s="158">
        <v>111469</v>
      </c>
      <c r="K341" s="158">
        <v>21.538273</v>
      </c>
      <c r="L341" s="158">
        <v>1758100</v>
      </c>
      <c r="M341" s="158">
        <v>14603</v>
      </c>
      <c r="N341" s="158">
        <v>389300</v>
      </c>
    </row>
    <row r="342" spans="1:14">
      <c r="A342" s="159" t="s">
        <v>49</v>
      </c>
      <c r="B342" s="156">
        <v>2012</v>
      </c>
      <c r="C342" s="159" t="s">
        <v>44</v>
      </c>
      <c r="D342" s="158">
        <v>30850</v>
      </c>
      <c r="E342" s="158">
        <v>4.1648298</v>
      </c>
      <c r="F342" s="158">
        <v>665289</v>
      </c>
      <c r="G342" s="158">
        <v>-32</v>
      </c>
      <c r="H342" s="158">
        <v>16572</v>
      </c>
      <c r="I342" s="158">
        <v>32</v>
      </c>
      <c r="J342" s="158">
        <v>92700</v>
      </c>
      <c r="K342" s="158">
        <v>61.410019</v>
      </c>
      <c r="L342" s="158">
        <v>1086200</v>
      </c>
      <c r="M342" s="158">
        <v>8381</v>
      </c>
      <c r="N342" s="158">
        <v>426842</v>
      </c>
    </row>
    <row r="343" spans="1:14">
      <c r="A343" s="159" t="s">
        <v>49</v>
      </c>
      <c r="B343" s="156">
        <v>2013</v>
      </c>
      <c r="C343" s="159" t="s">
        <v>44</v>
      </c>
      <c r="D343" s="158">
        <v>30033</v>
      </c>
      <c r="E343" s="158">
        <v>4.0992575</v>
      </c>
      <c r="F343" s="158">
        <v>729211</v>
      </c>
      <c r="G343" s="158">
        <v>76</v>
      </c>
      <c r="H343" s="158">
        <v>16579</v>
      </c>
      <c r="I343" s="158">
        <v>38</v>
      </c>
      <c r="J343" s="158">
        <v>110800</v>
      </c>
      <c r="K343" s="158">
        <v>61.083096</v>
      </c>
      <c r="L343" s="158">
        <v>1278600</v>
      </c>
      <c r="M343" s="158">
        <v>9571</v>
      </c>
      <c r="N343" s="158">
        <v>464901</v>
      </c>
    </row>
    <row r="344" spans="1:14">
      <c r="A344" s="159" t="s">
        <v>49</v>
      </c>
      <c r="B344" s="156">
        <v>2014</v>
      </c>
      <c r="C344" s="159" t="s">
        <v>44</v>
      </c>
      <c r="D344" s="158">
        <v>28865</v>
      </c>
      <c r="E344" s="158">
        <v>4.1587043</v>
      </c>
      <c r="F344" s="158">
        <v>781606</v>
      </c>
      <c r="G344" s="158">
        <v>184</v>
      </c>
      <c r="H344" s="158">
        <v>16586</v>
      </c>
      <c r="I344" s="158">
        <v>39</v>
      </c>
      <c r="J344" s="158">
        <v>108311</v>
      </c>
      <c r="K344" s="158">
        <v>57.967205</v>
      </c>
      <c r="L344" s="158">
        <v>1450200</v>
      </c>
      <c r="M344" s="158">
        <v>10796</v>
      </c>
      <c r="N344" s="158">
        <v>501987</v>
      </c>
    </row>
    <row r="345" spans="1:14">
      <c r="A345" s="159" t="s">
        <v>49</v>
      </c>
      <c r="B345" s="156">
        <v>2015</v>
      </c>
      <c r="C345" s="159" t="s">
        <v>44</v>
      </c>
      <c r="D345" s="158">
        <v>28876</v>
      </c>
      <c r="E345" s="158">
        <v>4.3336335</v>
      </c>
      <c r="F345" s="158">
        <v>796999</v>
      </c>
      <c r="G345" s="158">
        <v>204</v>
      </c>
      <c r="H345" s="158">
        <v>16572</v>
      </c>
      <c r="I345" s="158">
        <v>40</v>
      </c>
      <c r="J345" s="158">
        <v>106940</v>
      </c>
      <c r="K345" s="158">
        <v>49.719738</v>
      </c>
      <c r="L345" s="158">
        <v>1518300</v>
      </c>
      <c r="M345" s="158">
        <v>10089</v>
      </c>
      <c r="N345" s="158">
        <v>507949</v>
      </c>
    </row>
    <row r="346" spans="1:14">
      <c r="A346" s="159" t="s">
        <v>49</v>
      </c>
      <c r="B346" s="156">
        <v>2016</v>
      </c>
      <c r="C346" s="159" t="s">
        <v>44</v>
      </c>
      <c r="D346" s="158">
        <v>28874</v>
      </c>
      <c r="E346" s="158">
        <v>4.2049595</v>
      </c>
      <c r="F346" s="158">
        <v>851118</v>
      </c>
      <c r="G346" s="158">
        <v>210</v>
      </c>
      <c r="H346" s="158">
        <v>16583</v>
      </c>
      <c r="I346" s="158">
        <v>19</v>
      </c>
      <c r="J346" s="158">
        <v>98691</v>
      </c>
      <c r="K346" s="158">
        <v>51.272572</v>
      </c>
      <c r="L346" s="158">
        <v>1641500</v>
      </c>
      <c r="M346" s="158">
        <v>10922</v>
      </c>
      <c r="N346" s="158">
        <v>540365</v>
      </c>
    </row>
    <row r="347" spans="1:14">
      <c r="A347" s="159" t="s">
        <v>49</v>
      </c>
      <c r="B347" s="156">
        <v>2017</v>
      </c>
      <c r="C347" s="159" t="s">
        <v>44</v>
      </c>
      <c r="D347" s="158">
        <v>28866</v>
      </c>
      <c r="E347" s="158">
        <v>4.1626135</v>
      </c>
      <c r="F347" s="158">
        <v>887487</v>
      </c>
      <c r="G347" s="158">
        <v>238</v>
      </c>
      <c r="H347" s="158">
        <v>16425</v>
      </c>
      <c r="I347" s="158">
        <v>20</v>
      </c>
      <c r="J347" s="158">
        <v>89582</v>
      </c>
      <c r="K347" s="158">
        <v>48.796864</v>
      </c>
      <c r="L347" s="158">
        <v>1741700</v>
      </c>
      <c r="M347" s="158">
        <v>11755</v>
      </c>
      <c r="N347" s="158">
        <v>546388</v>
      </c>
    </row>
    <row r="348" spans="1:14">
      <c r="A348" s="159" t="s">
        <v>49</v>
      </c>
      <c r="B348" s="156">
        <v>2018</v>
      </c>
      <c r="C348" s="159" t="s">
        <v>44</v>
      </c>
      <c r="D348" s="158">
        <v>28841</v>
      </c>
      <c r="E348" s="158">
        <v>4.0171631</v>
      </c>
      <c r="F348" s="158">
        <v>762998</v>
      </c>
      <c r="G348" s="158">
        <v>290</v>
      </c>
      <c r="H348" s="158">
        <v>16267</v>
      </c>
      <c r="I348" s="158">
        <v>21</v>
      </c>
      <c r="J348" s="158">
        <v>82455</v>
      </c>
      <c r="K348" s="158">
        <v>42.273987</v>
      </c>
      <c r="L348" s="158">
        <v>1605154</v>
      </c>
      <c r="M348" s="158">
        <v>12588</v>
      </c>
      <c r="N348" s="158">
        <v>473923</v>
      </c>
    </row>
    <row r="349" spans="1:14">
      <c r="A349" s="159" t="s">
        <v>49</v>
      </c>
      <c r="B349" s="156">
        <v>2019</v>
      </c>
      <c r="C349" s="159" t="s">
        <v>44</v>
      </c>
      <c r="D349" s="158">
        <v>28823</v>
      </c>
      <c r="E349" s="158">
        <v>3.8955695</v>
      </c>
      <c r="F349" s="158">
        <v>812990</v>
      </c>
      <c r="G349" s="158">
        <v>466</v>
      </c>
      <c r="H349" s="158">
        <v>16109</v>
      </c>
      <c r="I349" s="158">
        <v>21</v>
      </c>
      <c r="J349" s="158">
        <v>83255</v>
      </c>
      <c r="K349" s="158">
        <v>35.75111</v>
      </c>
      <c r="L349" s="158">
        <v>1535000</v>
      </c>
      <c r="M349" s="158">
        <v>13421</v>
      </c>
      <c r="N349" s="158">
        <v>499000</v>
      </c>
    </row>
    <row r="350" spans="1:14">
      <c r="A350" s="159" t="s">
        <v>49</v>
      </c>
      <c r="B350" s="156">
        <v>2020</v>
      </c>
      <c r="C350" s="159" t="s">
        <v>44</v>
      </c>
      <c r="D350" s="158">
        <v>28805</v>
      </c>
      <c r="E350" s="158">
        <v>3.773976</v>
      </c>
      <c r="F350" s="158">
        <v>862982</v>
      </c>
      <c r="G350" s="158">
        <v>465</v>
      </c>
      <c r="H350" s="158">
        <v>15951</v>
      </c>
      <c r="I350" s="158">
        <v>21</v>
      </c>
      <c r="J350" s="158">
        <v>84055</v>
      </c>
      <c r="K350" s="158">
        <v>29.228233</v>
      </c>
      <c r="L350" s="158">
        <v>1561800</v>
      </c>
      <c r="M350" s="158">
        <v>14254</v>
      </c>
      <c r="N350" s="158">
        <v>528900</v>
      </c>
    </row>
    <row r="351" spans="1:14">
      <c r="A351" s="159" t="s">
        <v>49</v>
      </c>
      <c r="B351" s="156">
        <v>2021</v>
      </c>
      <c r="C351" s="160" t="s">
        <v>44</v>
      </c>
      <c r="D351" s="158">
        <v>28787</v>
      </c>
      <c r="E351" s="158">
        <v>3.6523824</v>
      </c>
      <c r="F351" s="158">
        <v>912974</v>
      </c>
      <c r="G351" s="158">
        <v>658</v>
      </c>
      <c r="H351" s="158">
        <v>15793</v>
      </c>
      <c r="I351" s="158">
        <v>21</v>
      </c>
      <c r="J351" s="158">
        <v>84855</v>
      </c>
      <c r="K351" s="158">
        <v>22.705357</v>
      </c>
      <c r="L351" s="158">
        <v>1721301</v>
      </c>
      <c r="M351" s="158">
        <v>15087</v>
      </c>
      <c r="N351" s="158">
        <v>561663</v>
      </c>
    </row>
    <row r="352" spans="1:14">
      <c r="A352" s="52" t="s">
        <v>50</v>
      </c>
      <c r="B352" s="53">
        <v>2012</v>
      </c>
      <c r="C352" s="52" t="s">
        <v>44</v>
      </c>
      <c r="D352" s="87">
        <v>19256</v>
      </c>
      <c r="E352" s="87">
        <v>4.4004466</v>
      </c>
      <c r="F352" s="87">
        <v>195466</v>
      </c>
      <c r="G352" s="87">
        <v>4</v>
      </c>
      <c r="H352" s="87">
        <v>15784</v>
      </c>
      <c r="I352" s="87">
        <v>14</v>
      </c>
      <c r="J352" s="87">
        <v>24220</v>
      </c>
      <c r="K352" s="87">
        <v>44.974308</v>
      </c>
      <c r="L352" s="87">
        <v>348700</v>
      </c>
      <c r="M352" s="87">
        <v>6391</v>
      </c>
      <c r="N352" s="87">
        <v>123842</v>
      </c>
    </row>
    <row r="353" spans="1:14">
      <c r="A353" s="52" t="s">
        <v>50</v>
      </c>
      <c r="B353" s="53">
        <v>2013</v>
      </c>
      <c r="C353" s="52" t="s">
        <v>44</v>
      </c>
      <c r="D353" s="87">
        <v>19553</v>
      </c>
      <c r="E353" s="87">
        <v>4.1937299</v>
      </c>
      <c r="F353" s="87">
        <v>250900</v>
      </c>
      <c r="G353" s="87">
        <v>4</v>
      </c>
      <c r="H353" s="87">
        <v>15784</v>
      </c>
      <c r="I353" s="87">
        <v>17</v>
      </c>
      <c r="J353" s="87">
        <v>29727</v>
      </c>
      <c r="K353" s="87">
        <v>45.998039</v>
      </c>
      <c r="L353" s="87">
        <v>413300</v>
      </c>
      <c r="M353" s="87">
        <v>7317</v>
      </c>
      <c r="N353" s="87">
        <v>133062</v>
      </c>
    </row>
    <row r="354" spans="1:14">
      <c r="A354" s="52" t="s">
        <v>50</v>
      </c>
      <c r="B354" s="53">
        <v>2014</v>
      </c>
      <c r="C354" s="52" t="s">
        <v>44</v>
      </c>
      <c r="D354" s="87">
        <v>20402</v>
      </c>
      <c r="E354" s="87">
        <v>3.9710813</v>
      </c>
      <c r="F354" s="87">
        <v>273123</v>
      </c>
      <c r="G354" s="87">
        <v>4</v>
      </c>
      <c r="H354" s="87">
        <v>15784</v>
      </c>
      <c r="I354" s="87">
        <v>18</v>
      </c>
      <c r="J354" s="87">
        <v>30806</v>
      </c>
      <c r="K354" s="87">
        <v>41.766819</v>
      </c>
      <c r="L354" s="87">
        <v>448300</v>
      </c>
      <c r="M354" s="87">
        <v>8232</v>
      </c>
      <c r="N354" s="87">
        <v>143000</v>
      </c>
    </row>
    <row r="355" spans="1:14">
      <c r="A355" s="52" t="s">
        <v>50</v>
      </c>
      <c r="B355" s="53">
        <v>2015</v>
      </c>
      <c r="C355" s="52" t="s">
        <v>44</v>
      </c>
      <c r="D355" s="87">
        <v>20405</v>
      </c>
      <c r="E355" s="87">
        <v>4.3650086</v>
      </c>
      <c r="F355" s="87">
        <v>292511</v>
      </c>
      <c r="G355" s="87">
        <v>4</v>
      </c>
      <c r="H355" s="87">
        <v>15784</v>
      </c>
      <c r="I355" s="87">
        <v>20</v>
      </c>
      <c r="J355" s="87">
        <v>30651</v>
      </c>
      <c r="K355" s="87">
        <v>35.114632</v>
      </c>
      <c r="L355" s="87">
        <v>500000</v>
      </c>
      <c r="M355" s="87">
        <v>7720</v>
      </c>
      <c r="N355" s="87">
        <v>150110</v>
      </c>
    </row>
    <row r="356" spans="1:14">
      <c r="A356" s="52" t="s">
        <v>50</v>
      </c>
      <c r="B356" s="53">
        <v>2016</v>
      </c>
      <c r="C356" s="52" t="s">
        <v>44</v>
      </c>
      <c r="D356" s="87">
        <v>20472</v>
      </c>
      <c r="E356" s="87">
        <v>4.2792595</v>
      </c>
      <c r="F356" s="87">
        <v>312678</v>
      </c>
      <c r="G356" s="87">
        <v>5</v>
      </c>
      <c r="H356" s="87">
        <v>15283</v>
      </c>
      <c r="I356" s="87">
        <v>17</v>
      </c>
      <c r="J356" s="87">
        <v>30646</v>
      </c>
      <c r="K356" s="87">
        <v>35.997463</v>
      </c>
      <c r="L356" s="87">
        <v>586100</v>
      </c>
      <c r="M356" s="87">
        <v>8419</v>
      </c>
      <c r="N356" s="87">
        <v>159780</v>
      </c>
    </row>
    <row r="357" spans="1:14">
      <c r="A357" s="52" t="s">
        <v>50</v>
      </c>
      <c r="B357" s="53">
        <v>2017</v>
      </c>
      <c r="C357" s="52" t="s">
        <v>44</v>
      </c>
      <c r="D357" s="87">
        <v>20538</v>
      </c>
      <c r="E357" s="87">
        <v>4.2212484</v>
      </c>
      <c r="F357" s="87">
        <v>329220</v>
      </c>
      <c r="G357" s="87">
        <v>5</v>
      </c>
      <c r="H357" s="87">
        <v>15285</v>
      </c>
      <c r="I357" s="87">
        <v>20</v>
      </c>
      <c r="J357" s="87">
        <v>30638</v>
      </c>
      <c r="K357" s="87">
        <v>31.9697</v>
      </c>
      <c r="L357" s="87">
        <v>731100</v>
      </c>
      <c r="M357" s="87">
        <v>9118</v>
      </c>
      <c r="N357" s="87">
        <v>169458</v>
      </c>
    </row>
    <row r="358" spans="1:14">
      <c r="A358" s="52" t="s">
        <v>50</v>
      </c>
      <c r="B358" s="53">
        <v>2018</v>
      </c>
      <c r="C358" s="52" t="s">
        <v>44</v>
      </c>
      <c r="D358" s="87">
        <v>20546</v>
      </c>
      <c r="E358" s="87">
        <v>4.1218242</v>
      </c>
      <c r="F358" s="87">
        <v>355747</v>
      </c>
      <c r="G358" s="87">
        <v>5</v>
      </c>
      <c r="H358" s="87">
        <v>15287</v>
      </c>
      <c r="I358" s="87">
        <v>21</v>
      </c>
      <c r="J358" s="87">
        <v>30293</v>
      </c>
      <c r="K358" s="87">
        <v>28.192051</v>
      </c>
      <c r="L358" s="87">
        <v>854257</v>
      </c>
      <c r="M358" s="87">
        <v>9817</v>
      </c>
      <c r="N358" s="87">
        <v>184045</v>
      </c>
    </row>
    <row r="359" spans="1:14">
      <c r="A359" s="52" t="s">
        <v>50</v>
      </c>
      <c r="B359" s="53">
        <v>2019</v>
      </c>
      <c r="C359" s="52" t="s">
        <v>44</v>
      </c>
      <c r="D359" s="87">
        <v>20555</v>
      </c>
      <c r="E359" s="87">
        <v>3.9232304</v>
      </c>
      <c r="F359" s="87">
        <v>378301</v>
      </c>
      <c r="G359" s="87">
        <v>12</v>
      </c>
      <c r="H359" s="87">
        <v>15289</v>
      </c>
      <c r="I359" s="87">
        <v>23</v>
      </c>
      <c r="J359" s="87">
        <v>30334</v>
      </c>
      <c r="K359" s="87">
        <v>24.414402</v>
      </c>
      <c r="L359" s="87">
        <v>843570</v>
      </c>
      <c r="M359" s="87">
        <v>10516</v>
      </c>
      <c r="N359" s="87">
        <v>200150</v>
      </c>
    </row>
    <row r="360" spans="1:14">
      <c r="A360" s="52" t="s">
        <v>50</v>
      </c>
      <c r="B360" s="53">
        <v>2020</v>
      </c>
      <c r="C360" s="52" t="s">
        <v>44</v>
      </c>
      <c r="D360" s="87">
        <v>20564</v>
      </c>
      <c r="E360" s="87">
        <v>3.7246365</v>
      </c>
      <c r="F360" s="87">
        <v>400855</v>
      </c>
      <c r="G360" s="87">
        <v>69</v>
      </c>
      <c r="H360" s="87">
        <v>15291</v>
      </c>
      <c r="I360" s="87">
        <v>25</v>
      </c>
      <c r="J360" s="87">
        <v>30375</v>
      </c>
      <c r="K360" s="87">
        <v>20.636753</v>
      </c>
      <c r="L360" s="87">
        <v>846230</v>
      </c>
      <c r="M360" s="87">
        <v>11215</v>
      </c>
      <c r="N360" s="87">
        <v>225700</v>
      </c>
    </row>
    <row r="361" spans="1:14">
      <c r="A361" s="52" t="s">
        <v>50</v>
      </c>
      <c r="B361" s="53">
        <v>2021</v>
      </c>
      <c r="C361" s="60" t="s">
        <v>44</v>
      </c>
      <c r="D361" s="87">
        <v>20573</v>
      </c>
      <c r="E361" s="87">
        <v>3.5260427</v>
      </c>
      <c r="F361" s="87">
        <v>423409</v>
      </c>
      <c r="G361" s="87">
        <v>69</v>
      </c>
      <c r="H361" s="87">
        <v>15293</v>
      </c>
      <c r="I361" s="87">
        <v>27</v>
      </c>
      <c r="J361" s="87">
        <v>30416</v>
      </c>
      <c r="K361" s="87">
        <v>16.859104</v>
      </c>
      <c r="L361" s="87">
        <v>945940</v>
      </c>
      <c r="M361" s="87">
        <v>11914</v>
      </c>
      <c r="N361" s="87">
        <v>252040</v>
      </c>
    </row>
    <row r="362" spans="1:14">
      <c r="A362" s="52" t="s">
        <v>51</v>
      </c>
      <c r="B362" s="53">
        <v>2012</v>
      </c>
      <c r="C362" s="52" t="s">
        <v>44</v>
      </c>
      <c r="D362" s="87">
        <v>11058</v>
      </c>
      <c r="E362" s="87">
        <v>5.666938</v>
      </c>
      <c r="F362" s="87">
        <v>208938</v>
      </c>
      <c r="G362" s="87">
        <v>58</v>
      </c>
      <c r="H362" s="87">
        <v>7477</v>
      </c>
      <c r="I362" s="87">
        <v>12</v>
      </c>
      <c r="J362" s="87">
        <v>32460</v>
      </c>
      <c r="K362" s="87">
        <v>47.167747</v>
      </c>
      <c r="L362" s="87">
        <v>446200</v>
      </c>
      <c r="M362" s="87">
        <v>6622</v>
      </c>
      <c r="N362" s="87">
        <v>126011</v>
      </c>
    </row>
    <row r="363" spans="1:14">
      <c r="A363" s="52" t="s">
        <v>51</v>
      </c>
      <c r="B363" s="53">
        <v>2013</v>
      </c>
      <c r="C363" s="52" t="s">
        <v>44</v>
      </c>
      <c r="D363" s="87">
        <v>11223</v>
      </c>
      <c r="E363" s="87">
        <v>5.2500223</v>
      </c>
      <c r="F363" s="87">
        <v>233416</v>
      </c>
      <c r="G363" s="87">
        <v>143</v>
      </c>
      <c r="H363" s="87">
        <v>7405</v>
      </c>
      <c r="I363" s="87">
        <v>13</v>
      </c>
      <c r="J363" s="87">
        <v>34186</v>
      </c>
      <c r="K363" s="87">
        <v>50.432613</v>
      </c>
      <c r="L363" s="87">
        <v>525800</v>
      </c>
      <c r="M363" s="87">
        <v>7556</v>
      </c>
      <c r="N363" s="87">
        <v>136649</v>
      </c>
    </row>
    <row r="364" spans="1:14">
      <c r="A364" s="52" t="s">
        <v>51</v>
      </c>
      <c r="B364" s="53">
        <v>2014</v>
      </c>
      <c r="C364" s="52" t="s">
        <v>44</v>
      </c>
      <c r="D364" s="87">
        <v>11666</v>
      </c>
      <c r="E364" s="87">
        <v>4.729556</v>
      </c>
      <c r="F364" s="87">
        <v>292219</v>
      </c>
      <c r="G364" s="87">
        <v>228</v>
      </c>
      <c r="H364" s="87">
        <v>7333</v>
      </c>
      <c r="I364" s="87">
        <v>14</v>
      </c>
      <c r="J364" s="87">
        <v>31389</v>
      </c>
      <c r="K364" s="87">
        <v>43.582703</v>
      </c>
      <c r="L364" s="87">
        <v>606100</v>
      </c>
      <c r="M364" s="87">
        <v>8508</v>
      </c>
      <c r="N364" s="87">
        <v>147306</v>
      </c>
    </row>
    <row r="365" spans="1:14">
      <c r="A365" s="52" t="s">
        <v>51</v>
      </c>
      <c r="B365" s="53">
        <v>2015</v>
      </c>
      <c r="C365" s="52" t="s">
        <v>44</v>
      </c>
      <c r="D365" s="87">
        <v>11708</v>
      </c>
      <c r="E365" s="87">
        <v>5.0107619</v>
      </c>
      <c r="F365" s="87">
        <v>307462</v>
      </c>
      <c r="G365" s="87">
        <v>247</v>
      </c>
      <c r="H365" s="87">
        <v>7415</v>
      </c>
      <c r="I365" s="87">
        <v>15</v>
      </c>
      <c r="J365" s="87">
        <v>32570</v>
      </c>
      <c r="K365" s="87">
        <v>38.969009</v>
      </c>
      <c r="L365" s="87">
        <v>688300</v>
      </c>
      <c r="M365" s="87">
        <v>7987</v>
      </c>
      <c r="N365" s="87">
        <v>152760</v>
      </c>
    </row>
    <row r="366" spans="1:14">
      <c r="A366" s="52" t="s">
        <v>51</v>
      </c>
      <c r="B366" s="53">
        <v>2016</v>
      </c>
      <c r="C366" s="52" t="s">
        <v>44</v>
      </c>
      <c r="D366" s="87">
        <v>11775</v>
      </c>
      <c r="E366" s="87">
        <v>4.6533333</v>
      </c>
      <c r="F366" s="87">
        <v>319740</v>
      </c>
      <c r="G366" s="87">
        <v>248</v>
      </c>
      <c r="H366" s="87">
        <v>7320</v>
      </c>
      <c r="I366" s="87">
        <v>14</v>
      </c>
      <c r="J366" s="87">
        <v>33266</v>
      </c>
      <c r="K366" s="87">
        <v>40.79892</v>
      </c>
      <c r="L366" s="87">
        <v>730000</v>
      </c>
      <c r="M366" s="87">
        <v>8702</v>
      </c>
      <c r="N366" s="87">
        <v>158683</v>
      </c>
    </row>
    <row r="367" spans="1:14">
      <c r="A367" s="52" t="s">
        <v>51</v>
      </c>
      <c r="B367" s="53">
        <v>2017</v>
      </c>
      <c r="C367" s="52" t="s">
        <v>44</v>
      </c>
      <c r="D367" s="87">
        <v>11831</v>
      </c>
      <c r="E367" s="87">
        <v>4.755811</v>
      </c>
      <c r="F367" s="87">
        <v>353680</v>
      </c>
      <c r="G367" s="87">
        <v>265</v>
      </c>
      <c r="H367" s="87">
        <v>7510</v>
      </c>
      <c r="I367" s="87">
        <v>13</v>
      </c>
      <c r="J367" s="87">
        <v>33494</v>
      </c>
      <c r="K367" s="87">
        <v>37.026669</v>
      </c>
      <c r="L367" s="87">
        <v>959200</v>
      </c>
      <c r="M367" s="87">
        <v>9417</v>
      </c>
      <c r="N367" s="87">
        <v>166383</v>
      </c>
    </row>
    <row r="368" spans="1:14">
      <c r="A368" s="52" t="s">
        <v>51</v>
      </c>
      <c r="B368" s="53">
        <v>2018</v>
      </c>
      <c r="C368" s="52" t="s">
        <v>44</v>
      </c>
      <c r="D368" s="87">
        <v>11909</v>
      </c>
      <c r="E368" s="87">
        <v>4.6745319</v>
      </c>
      <c r="F368" s="87">
        <v>308384</v>
      </c>
      <c r="G368" s="87">
        <v>273</v>
      </c>
      <c r="H368" s="87">
        <v>7700</v>
      </c>
      <c r="I368" s="87">
        <v>12</v>
      </c>
      <c r="J368" s="87">
        <v>34064</v>
      </c>
      <c r="K368" s="87">
        <v>33.606487</v>
      </c>
      <c r="L368" s="87">
        <v>1004600</v>
      </c>
      <c r="M368" s="87">
        <v>10132</v>
      </c>
      <c r="N368" s="87">
        <v>162800</v>
      </c>
    </row>
    <row r="369" spans="1:14">
      <c r="A369" s="52" t="s">
        <v>51</v>
      </c>
      <c r="B369" s="53">
        <v>2019</v>
      </c>
      <c r="C369" s="52" t="s">
        <v>44</v>
      </c>
      <c r="D369" s="87">
        <v>12021</v>
      </c>
      <c r="E369" s="87">
        <v>4.5155145</v>
      </c>
      <c r="F369" s="87">
        <v>343442</v>
      </c>
      <c r="G369" s="87">
        <v>87</v>
      </c>
      <c r="H369" s="87">
        <v>7890</v>
      </c>
      <c r="I369" s="87">
        <v>17</v>
      </c>
      <c r="J369" s="87">
        <v>33707</v>
      </c>
      <c r="K369" s="87">
        <v>30.186306</v>
      </c>
      <c r="L369" s="87">
        <v>1022450</v>
      </c>
      <c r="M369" s="87">
        <v>10847</v>
      </c>
      <c r="N369" s="87">
        <v>176090</v>
      </c>
    </row>
    <row r="370" spans="1:14">
      <c r="A370" s="52" t="s">
        <v>51</v>
      </c>
      <c r="B370" s="53">
        <v>2020</v>
      </c>
      <c r="C370" s="52" t="s">
        <v>44</v>
      </c>
      <c r="D370" s="87">
        <v>12133</v>
      </c>
      <c r="E370" s="87">
        <v>4.3564972</v>
      </c>
      <c r="F370" s="87">
        <v>378500</v>
      </c>
      <c r="G370" s="87">
        <v>133</v>
      </c>
      <c r="H370" s="87">
        <v>8080</v>
      </c>
      <c r="I370" s="87">
        <v>22</v>
      </c>
      <c r="J370" s="87">
        <v>33350</v>
      </c>
      <c r="K370" s="87">
        <v>26.766125</v>
      </c>
      <c r="L370" s="87">
        <v>991500</v>
      </c>
      <c r="M370" s="87">
        <v>11562</v>
      </c>
      <c r="N370" s="87">
        <v>186800</v>
      </c>
    </row>
    <row r="371" spans="1:14">
      <c r="A371" s="52" t="s">
        <v>51</v>
      </c>
      <c r="B371" s="53">
        <v>2021</v>
      </c>
      <c r="C371" s="60" t="s">
        <v>44</v>
      </c>
      <c r="D371" s="87">
        <v>12245</v>
      </c>
      <c r="E371" s="87">
        <v>4.1974798</v>
      </c>
      <c r="F371" s="87">
        <v>413558</v>
      </c>
      <c r="G371" s="87">
        <v>100</v>
      </c>
      <c r="H371" s="87">
        <v>8270</v>
      </c>
      <c r="I371" s="87">
        <v>27</v>
      </c>
      <c r="J371" s="87">
        <v>32993</v>
      </c>
      <c r="K371" s="87">
        <v>23.345943</v>
      </c>
      <c r="L371" s="87">
        <v>1183200</v>
      </c>
      <c r="M371" s="87">
        <v>12277</v>
      </c>
      <c r="N371" s="87">
        <v>201700</v>
      </c>
    </row>
    <row r="372" spans="1:14">
      <c r="A372" s="52" t="s">
        <v>52</v>
      </c>
      <c r="B372" s="53">
        <v>2012</v>
      </c>
      <c r="C372" s="52" t="s">
        <v>44</v>
      </c>
      <c r="D372" s="87">
        <v>27766</v>
      </c>
      <c r="E372" s="87">
        <v>4.5643953</v>
      </c>
      <c r="F372" s="87">
        <v>386944</v>
      </c>
      <c r="G372" s="87">
        <v>80</v>
      </c>
      <c r="H372" s="87">
        <v>16135</v>
      </c>
      <c r="I372" s="87">
        <v>10</v>
      </c>
      <c r="J372" s="87">
        <v>33448</v>
      </c>
      <c r="K372" s="87">
        <v>29.265432</v>
      </c>
      <c r="L372" s="87">
        <v>868400</v>
      </c>
      <c r="M372" s="87">
        <v>6662</v>
      </c>
      <c r="N372" s="87">
        <v>232570</v>
      </c>
    </row>
    <row r="373" spans="1:14">
      <c r="A373" s="52" t="s">
        <v>52</v>
      </c>
      <c r="B373" s="53">
        <v>2013</v>
      </c>
      <c r="C373" s="52" t="s">
        <v>44</v>
      </c>
      <c r="D373" s="87">
        <v>27767</v>
      </c>
      <c r="E373" s="87">
        <v>4.2828898</v>
      </c>
      <c r="F373" s="87">
        <v>434653</v>
      </c>
      <c r="G373" s="87">
        <v>72</v>
      </c>
      <c r="H373" s="87">
        <v>15334</v>
      </c>
      <c r="I373" s="87">
        <v>11</v>
      </c>
      <c r="J373" s="87">
        <v>28267</v>
      </c>
      <c r="K373" s="87">
        <v>33.434055</v>
      </c>
      <c r="L373" s="87">
        <v>1022800</v>
      </c>
      <c r="M373" s="87">
        <v>7701</v>
      </c>
      <c r="N373" s="87">
        <v>244209</v>
      </c>
    </row>
    <row r="374" spans="1:14">
      <c r="A374" s="52" t="s">
        <v>52</v>
      </c>
      <c r="B374" s="53">
        <v>2014</v>
      </c>
      <c r="C374" s="52" t="s">
        <v>44</v>
      </c>
      <c r="D374" s="87">
        <v>27678</v>
      </c>
      <c r="E374" s="87">
        <v>3.9030277</v>
      </c>
      <c r="F374" s="87">
        <v>486744</v>
      </c>
      <c r="G374" s="87">
        <v>64</v>
      </c>
      <c r="H374" s="87">
        <v>14533</v>
      </c>
      <c r="I374" s="87">
        <v>12</v>
      </c>
      <c r="J374" s="87">
        <v>33440</v>
      </c>
      <c r="K374" s="87">
        <v>27.471186</v>
      </c>
      <c r="L374" s="87">
        <v>1160200</v>
      </c>
      <c r="M374" s="87">
        <v>8741</v>
      </c>
      <c r="N374" s="87">
        <v>268200</v>
      </c>
    </row>
    <row r="375" spans="1:14">
      <c r="A375" s="52" t="s">
        <v>52</v>
      </c>
      <c r="B375" s="53">
        <v>2015</v>
      </c>
      <c r="C375" s="52" t="s">
        <v>44</v>
      </c>
      <c r="D375" s="87">
        <v>27752</v>
      </c>
      <c r="E375" s="87">
        <v>4.0545907</v>
      </c>
      <c r="F375" s="87">
        <v>512243</v>
      </c>
      <c r="G375" s="87">
        <v>64</v>
      </c>
      <c r="H375" s="87">
        <v>14480</v>
      </c>
      <c r="I375" s="87">
        <v>14</v>
      </c>
      <c r="J375" s="87">
        <v>33720</v>
      </c>
      <c r="K375" s="87">
        <v>24.339066</v>
      </c>
      <c r="L375" s="87">
        <v>1049230</v>
      </c>
      <c r="M375" s="87">
        <v>8208</v>
      </c>
      <c r="N375" s="87">
        <v>270580</v>
      </c>
    </row>
    <row r="376" spans="1:14">
      <c r="A376" s="52" t="s">
        <v>52</v>
      </c>
      <c r="B376" s="53">
        <v>2016</v>
      </c>
      <c r="C376" s="52" t="s">
        <v>44</v>
      </c>
      <c r="D376" s="87">
        <v>27816</v>
      </c>
      <c r="E376" s="87">
        <v>3.9547023</v>
      </c>
      <c r="F376" s="87">
        <v>526502</v>
      </c>
      <c r="G376" s="87">
        <v>66</v>
      </c>
      <c r="H376" s="87">
        <v>14480</v>
      </c>
      <c r="I376" s="87">
        <v>10</v>
      </c>
      <c r="J376" s="87">
        <v>32085</v>
      </c>
      <c r="K376" s="87">
        <v>21.768564</v>
      </c>
      <c r="L376" s="87">
        <v>1066300</v>
      </c>
      <c r="M376" s="87">
        <v>8951</v>
      </c>
      <c r="N376" s="87">
        <v>292882</v>
      </c>
    </row>
    <row r="377" spans="1:14">
      <c r="A377" s="52" t="s">
        <v>52</v>
      </c>
      <c r="B377" s="53">
        <v>2017</v>
      </c>
      <c r="C377" s="52" t="s">
        <v>44</v>
      </c>
      <c r="D377" s="87">
        <v>27786</v>
      </c>
      <c r="E377" s="87">
        <v>3.8048298</v>
      </c>
      <c r="F377" s="87">
        <v>542244</v>
      </c>
      <c r="G377" s="87">
        <v>69</v>
      </c>
      <c r="H377" s="87">
        <v>14532</v>
      </c>
      <c r="I377" s="87">
        <v>10</v>
      </c>
      <c r="J377" s="87">
        <v>30430</v>
      </c>
      <c r="K377" s="87">
        <v>18.597666</v>
      </c>
      <c r="L377" s="87">
        <v>1220200</v>
      </c>
      <c r="M377" s="87">
        <v>9694</v>
      </c>
      <c r="N377" s="87">
        <v>293471</v>
      </c>
    </row>
    <row r="378" spans="1:14">
      <c r="A378" s="52" t="s">
        <v>52</v>
      </c>
      <c r="B378" s="53">
        <v>2018</v>
      </c>
      <c r="C378" s="52" t="s">
        <v>44</v>
      </c>
      <c r="D378" s="87">
        <v>27786</v>
      </c>
      <c r="E378" s="87">
        <v>3.7903621</v>
      </c>
      <c r="F378" s="87">
        <v>480119</v>
      </c>
      <c r="G378" s="87">
        <v>206</v>
      </c>
      <c r="H378" s="87">
        <v>14584</v>
      </c>
      <c r="I378" s="87">
        <v>10</v>
      </c>
      <c r="J378" s="87">
        <v>30012</v>
      </c>
      <c r="K378" s="87">
        <v>20.164009</v>
      </c>
      <c r="L378" s="87">
        <v>965846</v>
      </c>
      <c r="M378" s="87">
        <v>10437</v>
      </c>
      <c r="N378" s="87">
        <v>264731</v>
      </c>
    </row>
    <row r="379" spans="1:14">
      <c r="A379" s="52" t="s">
        <v>52</v>
      </c>
      <c r="B379" s="53">
        <v>2019</v>
      </c>
      <c r="C379" s="52" t="s">
        <v>44</v>
      </c>
      <c r="D379" s="87">
        <v>27786</v>
      </c>
      <c r="E379" s="87">
        <v>4.4623911</v>
      </c>
      <c r="F379" s="87">
        <v>502679</v>
      </c>
      <c r="G379" s="87">
        <v>13</v>
      </c>
      <c r="H379" s="87">
        <v>14636</v>
      </c>
      <c r="I379" s="87">
        <v>13</v>
      </c>
      <c r="J379" s="87">
        <v>28775</v>
      </c>
      <c r="K379" s="87">
        <v>21.730352</v>
      </c>
      <c r="L379" s="87">
        <v>883870</v>
      </c>
      <c r="M379" s="87">
        <v>11180</v>
      </c>
      <c r="N379" s="87">
        <v>285120</v>
      </c>
    </row>
    <row r="380" spans="1:14">
      <c r="A380" s="52" t="s">
        <v>52</v>
      </c>
      <c r="B380" s="53">
        <v>2020</v>
      </c>
      <c r="C380" s="52" t="s">
        <v>44</v>
      </c>
      <c r="D380" s="87">
        <v>27786</v>
      </c>
      <c r="E380" s="87">
        <v>5.1344202</v>
      </c>
      <c r="F380" s="87">
        <v>525239</v>
      </c>
      <c r="G380" s="87">
        <v>42</v>
      </c>
      <c r="H380" s="87">
        <v>14688</v>
      </c>
      <c r="I380" s="87">
        <v>16</v>
      </c>
      <c r="J380" s="87">
        <v>27538</v>
      </c>
      <c r="K380" s="87">
        <v>23.296696</v>
      </c>
      <c r="L380" s="87">
        <v>892100</v>
      </c>
      <c r="M380" s="87">
        <v>11923</v>
      </c>
      <c r="N380" s="87">
        <v>311580</v>
      </c>
    </row>
    <row r="381" spans="1:14">
      <c r="A381" s="52" t="s">
        <v>52</v>
      </c>
      <c r="B381" s="53">
        <v>2021</v>
      </c>
      <c r="C381" s="60" t="s">
        <v>44</v>
      </c>
      <c r="D381" s="87">
        <v>27786</v>
      </c>
      <c r="E381" s="87">
        <v>5.8064493</v>
      </c>
      <c r="F381" s="87">
        <v>547799</v>
      </c>
      <c r="G381" s="87">
        <v>40</v>
      </c>
      <c r="H381" s="87">
        <v>14740</v>
      </c>
      <c r="I381" s="87">
        <v>19</v>
      </c>
      <c r="J381" s="87">
        <v>26301</v>
      </c>
      <c r="K381" s="87">
        <v>24.863039</v>
      </c>
      <c r="L381" s="87">
        <v>1059300</v>
      </c>
      <c r="M381" s="87">
        <v>12666</v>
      </c>
      <c r="N381" s="87">
        <v>343890</v>
      </c>
    </row>
    <row r="382" spans="1:14">
      <c r="A382" s="52" t="s">
        <v>53</v>
      </c>
      <c r="B382" s="53">
        <v>2012</v>
      </c>
      <c r="C382" s="52" t="s">
        <v>44</v>
      </c>
      <c r="D382" s="87">
        <v>25432</v>
      </c>
      <c r="E382" s="87">
        <v>4.8873073</v>
      </c>
      <c r="F382" s="87">
        <v>376957</v>
      </c>
      <c r="G382" s="87">
        <v>264</v>
      </c>
      <c r="H382" s="87">
        <v>17416</v>
      </c>
      <c r="I382" s="87">
        <v>19</v>
      </c>
      <c r="J382" s="87">
        <v>32721</v>
      </c>
      <c r="K382" s="87">
        <v>44.923325</v>
      </c>
      <c r="L382" s="87">
        <v>426700</v>
      </c>
      <c r="M382" s="87">
        <v>6572</v>
      </c>
      <c r="N382" s="87">
        <v>217400</v>
      </c>
    </row>
    <row r="383" spans="1:14">
      <c r="A383" s="52" t="s">
        <v>53</v>
      </c>
      <c r="B383" s="53">
        <v>2013</v>
      </c>
      <c r="C383" s="52" t="s">
        <v>44</v>
      </c>
      <c r="D383" s="87">
        <v>26034</v>
      </c>
      <c r="E383" s="87">
        <v>4.4381962</v>
      </c>
      <c r="F383" s="87">
        <v>417469</v>
      </c>
      <c r="G383" s="87">
        <v>268</v>
      </c>
      <c r="H383" s="87">
        <v>17516</v>
      </c>
      <c r="I383" s="87">
        <v>23</v>
      </c>
      <c r="J383" s="87">
        <v>28316</v>
      </c>
      <c r="K383" s="87">
        <v>46.443859</v>
      </c>
      <c r="L383" s="87">
        <v>502500</v>
      </c>
      <c r="M383" s="87">
        <v>7518</v>
      </c>
      <c r="N383" s="87">
        <v>213877</v>
      </c>
    </row>
    <row r="384" spans="1:14">
      <c r="A384" s="52" t="s">
        <v>53</v>
      </c>
      <c r="B384" s="53">
        <v>2014</v>
      </c>
      <c r="C384" s="52" t="s">
        <v>44</v>
      </c>
      <c r="D384" s="87">
        <v>27330</v>
      </c>
      <c r="E384" s="87">
        <v>4.0248811</v>
      </c>
      <c r="F384" s="87">
        <v>456662</v>
      </c>
      <c r="G384" s="87">
        <v>272</v>
      </c>
      <c r="H384" s="87">
        <v>17616</v>
      </c>
      <c r="I384" s="87">
        <v>24</v>
      </c>
      <c r="J384" s="87">
        <v>30758</v>
      </c>
      <c r="K384" s="87">
        <v>43.903507</v>
      </c>
      <c r="L384" s="87">
        <v>535400</v>
      </c>
      <c r="M384" s="87">
        <v>8451</v>
      </c>
      <c r="N384" s="87">
        <v>229224</v>
      </c>
    </row>
    <row r="385" spans="1:14">
      <c r="A385" s="52" t="s">
        <v>53</v>
      </c>
      <c r="B385" s="53">
        <v>2015</v>
      </c>
      <c r="C385" s="52" t="s">
        <v>44</v>
      </c>
      <c r="D385" s="87">
        <v>28754</v>
      </c>
      <c r="E385" s="87">
        <v>4.1052723</v>
      </c>
      <c r="F385" s="87">
        <v>460098</v>
      </c>
      <c r="G385" s="87">
        <v>275</v>
      </c>
      <c r="H385" s="87">
        <v>17968</v>
      </c>
      <c r="I385" s="87">
        <v>25</v>
      </c>
      <c r="J385" s="87">
        <v>30680</v>
      </c>
      <c r="K385" s="87">
        <v>37.160786</v>
      </c>
      <c r="L385" s="87">
        <v>573800</v>
      </c>
      <c r="M385" s="87">
        <v>7929</v>
      </c>
      <c r="N385" s="87">
        <v>231687</v>
      </c>
    </row>
    <row r="386" spans="1:14">
      <c r="A386" s="52" t="s">
        <v>53</v>
      </c>
      <c r="B386" s="53">
        <v>2016</v>
      </c>
      <c r="C386" s="52" t="s">
        <v>44</v>
      </c>
      <c r="D386" s="87">
        <v>28756</v>
      </c>
      <c r="E386" s="87">
        <v>4.0238211</v>
      </c>
      <c r="F386" s="87">
        <v>480087</v>
      </c>
      <c r="G386" s="87">
        <v>280</v>
      </c>
      <c r="H386" s="87">
        <v>17720</v>
      </c>
      <c r="I386" s="87">
        <v>15</v>
      </c>
      <c r="J386" s="87">
        <v>28780</v>
      </c>
      <c r="K386" s="87">
        <v>34.17131</v>
      </c>
      <c r="L386" s="87">
        <v>649100</v>
      </c>
      <c r="M386" s="87">
        <v>8639</v>
      </c>
      <c r="N386" s="87">
        <v>250230</v>
      </c>
    </row>
    <row r="387" spans="1:14">
      <c r="A387" s="52" t="s">
        <v>53</v>
      </c>
      <c r="B387" s="53">
        <v>2017</v>
      </c>
      <c r="C387" s="52" t="s">
        <v>44</v>
      </c>
      <c r="D387" s="87">
        <v>28762</v>
      </c>
      <c r="E387" s="87">
        <v>3.9453446</v>
      </c>
      <c r="F387" s="87">
        <v>506629</v>
      </c>
      <c r="G387" s="87">
        <v>145</v>
      </c>
      <c r="H387" s="87">
        <v>17333</v>
      </c>
      <c r="I387" s="87">
        <v>15</v>
      </c>
      <c r="J387" s="87">
        <v>24862</v>
      </c>
      <c r="K387" s="87">
        <v>29.325594</v>
      </c>
      <c r="L387" s="87">
        <v>747800</v>
      </c>
      <c r="M387" s="87">
        <v>9349</v>
      </c>
      <c r="N387" s="87">
        <v>261616</v>
      </c>
    </row>
    <row r="388" spans="1:14">
      <c r="A388" s="52" t="s">
        <v>53</v>
      </c>
      <c r="B388" s="53">
        <v>2018</v>
      </c>
      <c r="C388" s="52" t="s">
        <v>44</v>
      </c>
      <c r="D388" s="87">
        <v>28670</v>
      </c>
      <c r="E388" s="87">
        <v>3.9279386</v>
      </c>
      <c r="F388" s="87">
        <v>454796</v>
      </c>
      <c r="G388" s="87">
        <v>534</v>
      </c>
      <c r="H388" s="87">
        <v>16946</v>
      </c>
      <c r="I388" s="87">
        <v>16</v>
      </c>
      <c r="J388" s="87">
        <v>22511</v>
      </c>
      <c r="K388" s="87">
        <v>27.835501</v>
      </c>
      <c r="L388" s="87">
        <v>760800</v>
      </c>
      <c r="M388" s="87">
        <v>10059</v>
      </c>
      <c r="N388" s="87">
        <v>250100</v>
      </c>
    </row>
    <row r="389" spans="1:14">
      <c r="A389" s="52" t="s">
        <v>53</v>
      </c>
      <c r="B389" s="53">
        <v>2019</v>
      </c>
      <c r="C389" s="52" t="s">
        <v>44</v>
      </c>
      <c r="D389" s="87">
        <v>28698</v>
      </c>
      <c r="E389" s="87">
        <v>3.7957</v>
      </c>
      <c r="F389" s="87">
        <v>487215</v>
      </c>
      <c r="G389" s="87">
        <v>409</v>
      </c>
      <c r="H389" s="87">
        <v>16559</v>
      </c>
      <c r="I389" s="87">
        <v>11</v>
      </c>
      <c r="J389" s="87">
        <v>21422</v>
      </c>
      <c r="K389" s="87">
        <v>26.345407</v>
      </c>
      <c r="L389" s="87">
        <v>775200</v>
      </c>
      <c r="M389" s="87">
        <v>10769</v>
      </c>
      <c r="N389" s="87">
        <v>265400</v>
      </c>
    </row>
    <row r="390" spans="1:14">
      <c r="A390" s="52" t="s">
        <v>53</v>
      </c>
      <c r="B390" s="53">
        <v>2020</v>
      </c>
      <c r="C390" s="52" t="s">
        <v>44</v>
      </c>
      <c r="D390" s="87">
        <v>28726</v>
      </c>
      <c r="E390" s="87">
        <v>3.6634615</v>
      </c>
      <c r="F390" s="87">
        <v>519634</v>
      </c>
      <c r="G390" s="87">
        <v>439</v>
      </c>
      <c r="H390" s="87">
        <v>16172</v>
      </c>
      <c r="I390" s="87">
        <v>6</v>
      </c>
      <c r="J390" s="87">
        <v>20333</v>
      </c>
      <c r="K390" s="87">
        <v>24.855314</v>
      </c>
      <c r="L390" s="87">
        <v>820170</v>
      </c>
      <c r="M390" s="87">
        <v>11479</v>
      </c>
      <c r="N390" s="87">
        <v>314810</v>
      </c>
    </row>
    <row r="391" spans="1:14">
      <c r="A391" s="52" t="s">
        <v>53</v>
      </c>
      <c r="B391" s="53">
        <v>2021</v>
      </c>
      <c r="C391" s="60" t="s">
        <v>44</v>
      </c>
      <c r="D391" s="87">
        <v>28754</v>
      </c>
      <c r="E391" s="87">
        <v>3.5312229</v>
      </c>
      <c r="F391" s="87">
        <v>552053</v>
      </c>
      <c r="G391" s="87">
        <v>620</v>
      </c>
      <c r="H391" s="87">
        <v>15785</v>
      </c>
      <c r="I391" s="87">
        <v>1</v>
      </c>
      <c r="J391" s="87">
        <v>19244</v>
      </c>
      <c r="K391" s="87">
        <v>23.365221</v>
      </c>
      <c r="L391" s="87">
        <v>907400</v>
      </c>
      <c r="M391" s="87">
        <v>12189</v>
      </c>
      <c r="N391" s="87">
        <v>342300</v>
      </c>
    </row>
    <row r="392" spans="1:14">
      <c r="A392" s="159" t="s">
        <v>54</v>
      </c>
      <c r="B392" s="156">
        <v>2012</v>
      </c>
      <c r="C392" s="159" t="s">
        <v>44</v>
      </c>
      <c r="D392" s="158">
        <v>26528</v>
      </c>
      <c r="E392" s="158">
        <v>7.9373492</v>
      </c>
      <c r="F392" s="158">
        <v>293249</v>
      </c>
      <c r="G392" s="158">
        <v>454</v>
      </c>
      <c r="H392" s="158">
        <v>37095</v>
      </c>
      <c r="I392" s="158">
        <v>24</v>
      </c>
      <c r="J392" s="158">
        <v>29694</v>
      </c>
      <c r="K392" s="158">
        <v>78.761917</v>
      </c>
      <c r="L392" s="158">
        <v>741400</v>
      </c>
      <c r="M392" s="158">
        <v>8167</v>
      </c>
      <c r="N392" s="158">
        <v>185150</v>
      </c>
    </row>
    <row r="393" spans="1:14">
      <c r="A393" s="159" t="s">
        <v>54</v>
      </c>
      <c r="B393" s="156">
        <v>2013</v>
      </c>
      <c r="C393" s="159" t="s">
        <v>44</v>
      </c>
      <c r="D393" s="158">
        <v>26767</v>
      </c>
      <c r="E393" s="158">
        <v>7.471887</v>
      </c>
      <c r="F393" s="158">
        <v>323023</v>
      </c>
      <c r="G393" s="158">
        <v>446</v>
      </c>
      <c r="H393" s="158">
        <v>38180</v>
      </c>
      <c r="I393" s="158">
        <v>30</v>
      </c>
      <c r="J393" s="158">
        <v>28548</v>
      </c>
      <c r="K393" s="158">
        <v>75.587822</v>
      </c>
      <c r="L393" s="158">
        <v>959400</v>
      </c>
      <c r="M393" s="158">
        <v>9335</v>
      </c>
      <c r="N393" s="158">
        <v>187882</v>
      </c>
    </row>
    <row r="394" spans="1:14">
      <c r="A394" s="159" t="s">
        <v>54</v>
      </c>
      <c r="B394" s="156">
        <v>2014</v>
      </c>
      <c r="C394" s="159" t="s">
        <v>44</v>
      </c>
      <c r="D394" s="158">
        <v>26906</v>
      </c>
      <c r="E394" s="158">
        <v>7.3300379</v>
      </c>
      <c r="F394" s="158">
        <v>348078</v>
      </c>
      <c r="G394" s="158">
        <v>438</v>
      </c>
      <c r="H394" s="158">
        <v>39265</v>
      </c>
      <c r="I394" s="158">
        <v>32</v>
      </c>
      <c r="J394" s="158">
        <v>26703</v>
      </c>
      <c r="K394" s="158">
        <v>68.623314</v>
      </c>
      <c r="L394" s="158">
        <v>1100400</v>
      </c>
      <c r="M394" s="158">
        <v>10521</v>
      </c>
      <c r="N394" s="158">
        <v>202671</v>
      </c>
    </row>
    <row r="395" spans="1:14">
      <c r="A395" s="159" t="s">
        <v>54</v>
      </c>
      <c r="B395" s="156">
        <v>2015</v>
      </c>
      <c r="C395" s="159" t="s">
        <v>44</v>
      </c>
      <c r="D395" s="158">
        <v>26937</v>
      </c>
      <c r="E395" s="158">
        <v>7.5414486</v>
      </c>
      <c r="F395" s="158">
        <v>362655</v>
      </c>
      <c r="G395" s="158">
        <v>436</v>
      </c>
      <c r="H395" s="158">
        <v>39607</v>
      </c>
      <c r="I395" s="158">
        <v>34</v>
      </c>
      <c r="J395" s="158">
        <v>26663</v>
      </c>
      <c r="K395" s="158">
        <v>62.392487</v>
      </c>
      <c r="L395" s="158">
        <v>1124500</v>
      </c>
      <c r="M395" s="158">
        <v>9857</v>
      </c>
      <c r="N395" s="158">
        <v>209891</v>
      </c>
    </row>
    <row r="396" spans="1:14">
      <c r="A396" s="159" t="s">
        <v>54</v>
      </c>
      <c r="B396" s="156">
        <v>2016</v>
      </c>
      <c r="C396" s="159" t="s">
        <v>44</v>
      </c>
      <c r="D396" s="158">
        <v>26955</v>
      </c>
      <c r="E396" s="158">
        <v>7.3456873</v>
      </c>
      <c r="F396" s="158">
        <v>385201</v>
      </c>
      <c r="G396" s="158">
        <v>437</v>
      </c>
      <c r="H396" s="158">
        <v>39935</v>
      </c>
      <c r="I396" s="158">
        <v>26</v>
      </c>
      <c r="J396" s="158">
        <v>26647</v>
      </c>
      <c r="K396" s="158">
        <v>65.475388</v>
      </c>
      <c r="L396" s="158">
        <v>1232500</v>
      </c>
      <c r="M396" s="158">
        <v>10660</v>
      </c>
      <c r="N396" s="158">
        <v>223719</v>
      </c>
    </row>
    <row r="397" spans="1:14">
      <c r="A397" s="159" t="s">
        <v>54</v>
      </c>
      <c r="B397" s="156">
        <v>2017</v>
      </c>
      <c r="C397" s="159" t="s">
        <v>44</v>
      </c>
      <c r="D397" s="158">
        <v>26967</v>
      </c>
      <c r="E397" s="158">
        <v>7.2010606</v>
      </c>
      <c r="F397" s="158">
        <v>407256</v>
      </c>
      <c r="G397" s="158">
        <v>438</v>
      </c>
      <c r="H397" s="158">
        <v>39952</v>
      </c>
      <c r="I397" s="158">
        <v>27</v>
      </c>
      <c r="J397" s="158">
        <v>26629</v>
      </c>
      <c r="K397" s="158">
        <v>68.471764</v>
      </c>
      <c r="L397" s="158">
        <v>1409000</v>
      </c>
      <c r="M397" s="158">
        <v>11463</v>
      </c>
      <c r="N397" s="158">
        <v>235259</v>
      </c>
    </row>
    <row r="398" spans="1:14">
      <c r="A398" s="159" t="s">
        <v>54</v>
      </c>
      <c r="B398" s="156">
        <v>2018</v>
      </c>
      <c r="C398" s="159" t="s">
        <v>44</v>
      </c>
      <c r="D398" s="158">
        <v>26978</v>
      </c>
      <c r="E398" s="158">
        <v>7.220513</v>
      </c>
      <c r="F398" s="158">
        <v>361151</v>
      </c>
      <c r="G398" s="158">
        <v>653</v>
      </c>
      <c r="H398" s="158">
        <v>39969</v>
      </c>
      <c r="I398" s="158">
        <v>28</v>
      </c>
      <c r="J398" s="158">
        <v>26615</v>
      </c>
      <c r="K398" s="158">
        <v>59.572281</v>
      </c>
      <c r="L398" s="158">
        <v>1412380</v>
      </c>
      <c r="M398" s="158">
        <v>12266</v>
      </c>
      <c r="N398" s="158">
        <v>214100</v>
      </c>
    </row>
    <row r="399" spans="1:14">
      <c r="A399" s="159" t="s">
        <v>54</v>
      </c>
      <c r="B399" s="156">
        <v>2019</v>
      </c>
      <c r="C399" s="159" t="s">
        <v>44</v>
      </c>
      <c r="D399" s="158">
        <v>27590</v>
      </c>
      <c r="E399" s="158">
        <v>7.1710402</v>
      </c>
      <c r="F399" s="158">
        <v>391253</v>
      </c>
      <c r="G399" s="158">
        <v>268</v>
      </c>
      <c r="H399" s="158">
        <v>39986</v>
      </c>
      <c r="I399" s="158">
        <v>16</v>
      </c>
      <c r="J399" s="158">
        <v>26625</v>
      </c>
      <c r="K399" s="158">
        <v>50.672798</v>
      </c>
      <c r="L399" s="158">
        <v>1531550</v>
      </c>
      <c r="M399" s="158">
        <v>13069</v>
      </c>
      <c r="N399" s="158">
        <v>232470</v>
      </c>
    </row>
    <row r="400" spans="1:14">
      <c r="A400" s="159" t="s">
        <v>54</v>
      </c>
      <c r="B400" s="156">
        <v>2020</v>
      </c>
      <c r="C400" s="159" t="s">
        <v>44</v>
      </c>
      <c r="D400" s="158">
        <v>28202</v>
      </c>
      <c r="E400" s="158">
        <v>7.1215675</v>
      </c>
      <c r="F400" s="158">
        <v>421355</v>
      </c>
      <c r="G400" s="158">
        <v>310</v>
      </c>
      <c r="H400" s="158">
        <v>40003</v>
      </c>
      <c r="I400" s="158">
        <v>4</v>
      </c>
      <c r="J400" s="158">
        <v>26635</v>
      </c>
      <c r="K400" s="158">
        <v>41.773315</v>
      </c>
      <c r="L400" s="158">
        <v>1545850</v>
      </c>
      <c r="M400" s="158">
        <v>13872</v>
      </c>
      <c r="N400" s="158">
        <v>256230</v>
      </c>
    </row>
    <row r="401" spans="1:14">
      <c r="A401" s="159" t="s">
        <v>54</v>
      </c>
      <c r="B401" s="156">
        <v>2021</v>
      </c>
      <c r="C401" s="160" t="s">
        <v>44</v>
      </c>
      <c r="D401" s="158">
        <v>28814</v>
      </c>
      <c r="E401" s="158">
        <v>7.0720947</v>
      </c>
      <c r="F401" s="158">
        <v>451457</v>
      </c>
      <c r="G401" s="158">
        <v>585</v>
      </c>
      <c r="H401" s="158">
        <v>40020</v>
      </c>
      <c r="I401" s="158">
        <v>-8</v>
      </c>
      <c r="J401" s="158">
        <v>26645</v>
      </c>
      <c r="K401" s="158">
        <v>32.873833</v>
      </c>
      <c r="L401" s="158">
        <v>1713500</v>
      </c>
      <c r="M401" s="158">
        <v>14675</v>
      </c>
      <c r="N401" s="158">
        <v>275470</v>
      </c>
    </row>
    <row r="402" spans="1:14">
      <c r="A402" s="159" t="s">
        <v>55</v>
      </c>
      <c r="B402" s="156">
        <v>2012</v>
      </c>
      <c r="C402" s="159" t="s">
        <v>44</v>
      </c>
      <c r="D402" s="158">
        <v>35810</v>
      </c>
      <c r="E402" s="158">
        <v>6.22611</v>
      </c>
      <c r="F402" s="158">
        <v>325470</v>
      </c>
      <c r="G402" s="158">
        <v>1914</v>
      </c>
      <c r="H402" s="158">
        <v>37358</v>
      </c>
      <c r="I402" s="158">
        <v>28</v>
      </c>
      <c r="J402" s="158">
        <v>16768</v>
      </c>
      <c r="K402" s="158">
        <v>80.525154</v>
      </c>
      <c r="L402" s="158">
        <v>1452000</v>
      </c>
      <c r="M402" s="158">
        <v>8437</v>
      </c>
      <c r="N402" s="158">
        <v>209999</v>
      </c>
    </row>
    <row r="403" spans="1:14">
      <c r="A403" s="159" t="s">
        <v>55</v>
      </c>
      <c r="B403" s="156">
        <v>2013</v>
      </c>
      <c r="C403" s="159" t="s">
        <v>44</v>
      </c>
      <c r="D403" s="158">
        <v>34875</v>
      </c>
      <c r="E403" s="158">
        <v>6.3656774</v>
      </c>
      <c r="F403" s="158">
        <v>362534</v>
      </c>
      <c r="G403" s="158">
        <v>1889</v>
      </c>
      <c r="H403" s="158">
        <v>37670</v>
      </c>
      <c r="I403" s="158">
        <v>31</v>
      </c>
      <c r="J403" s="158">
        <v>16923</v>
      </c>
      <c r="K403" s="158">
        <v>78.581085</v>
      </c>
      <c r="L403" s="158">
        <v>1752200</v>
      </c>
      <c r="M403" s="158">
        <v>9677</v>
      </c>
      <c r="N403" s="158">
        <v>227404</v>
      </c>
    </row>
    <row r="404" spans="1:14">
      <c r="A404" s="159" t="s">
        <v>55</v>
      </c>
      <c r="B404" s="156">
        <v>2014</v>
      </c>
      <c r="C404" s="159" t="s">
        <v>44</v>
      </c>
      <c r="D404" s="158">
        <v>33924</v>
      </c>
      <c r="E404" s="158">
        <v>6.396504</v>
      </c>
      <c r="F404" s="158">
        <v>384997</v>
      </c>
      <c r="G404" s="158">
        <v>1864</v>
      </c>
      <c r="H404" s="158">
        <v>37982</v>
      </c>
      <c r="I404" s="158">
        <v>32</v>
      </c>
      <c r="J404" s="158">
        <v>16927</v>
      </c>
      <c r="K404" s="158">
        <v>71.456337</v>
      </c>
      <c r="L404" s="158">
        <v>1827700</v>
      </c>
      <c r="M404" s="158">
        <v>10936</v>
      </c>
      <c r="N404" s="158">
        <v>243411</v>
      </c>
    </row>
    <row r="405" spans="1:14">
      <c r="A405" s="159" t="s">
        <v>55</v>
      </c>
      <c r="B405" s="156">
        <v>2015</v>
      </c>
      <c r="C405" s="159" t="s">
        <v>44</v>
      </c>
      <c r="D405" s="158">
        <v>32687</v>
      </c>
      <c r="E405" s="158">
        <v>6.8532138</v>
      </c>
      <c r="F405" s="158">
        <v>388869</v>
      </c>
      <c r="G405" s="158">
        <v>2106</v>
      </c>
      <c r="H405" s="158">
        <v>37982</v>
      </c>
      <c r="I405" s="158">
        <v>33</v>
      </c>
      <c r="J405" s="158">
        <v>16927</v>
      </c>
      <c r="K405" s="158">
        <v>63.279278</v>
      </c>
      <c r="L405" s="158">
        <v>1916993</v>
      </c>
      <c r="M405" s="158">
        <v>10232</v>
      </c>
      <c r="N405" s="158">
        <v>249283</v>
      </c>
    </row>
    <row r="406" spans="1:14">
      <c r="A406" s="159" t="s">
        <v>55</v>
      </c>
      <c r="B406" s="156">
        <v>2016</v>
      </c>
      <c r="C406" s="159" t="s">
        <v>44</v>
      </c>
      <c r="D406" s="158">
        <v>31490</v>
      </c>
      <c r="E406" s="158">
        <v>6.9275008</v>
      </c>
      <c r="F406" s="158">
        <v>415054</v>
      </c>
      <c r="G406" s="158">
        <v>2118</v>
      </c>
      <c r="H406" s="158">
        <v>38014</v>
      </c>
      <c r="I406" s="158">
        <v>23</v>
      </c>
      <c r="J406" s="158">
        <v>16874</v>
      </c>
      <c r="K406" s="158">
        <v>70.896179</v>
      </c>
      <c r="L406" s="158">
        <v>2176700</v>
      </c>
      <c r="M406" s="158">
        <v>11067</v>
      </c>
      <c r="N406" s="158">
        <v>260376</v>
      </c>
    </row>
    <row r="407" spans="1:14">
      <c r="A407" s="159" t="s">
        <v>55</v>
      </c>
      <c r="B407" s="156">
        <v>2017</v>
      </c>
      <c r="C407" s="159" t="s">
        <v>44</v>
      </c>
      <c r="D407" s="158">
        <v>28145</v>
      </c>
      <c r="E407" s="158">
        <v>6.916717</v>
      </c>
      <c r="F407" s="158">
        <v>394385</v>
      </c>
      <c r="G407" s="158">
        <v>2119</v>
      </c>
      <c r="H407" s="158">
        <v>35176</v>
      </c>
      <c r="I407" s="158">
        <v>23</v>
      </c>
      <c r="J407" s="158">
        <v>15058</v>
      </c>
      <c r="K407" s="158">
        <v>72.875656</v>
      </c>
      <c r="L407" s="158">
        <v>2411100</v>
      </c>
      <c r="M407" s="158">
        <v>11902</v>
      </c>
      <c r="N407" s="158">
        <v>249261</v>
      </c>
    </row>
    <row r="408" spans="1:14">
      <c r="A408" s="159" t="s">
        <v>55</v>
      </c>
      <c r="B408" s="156">
        <v>2018</v>
      </c>
      <c r="C408" s="159" t="s">
        <v>44</v>
      </c>
      <c r="D408" s="158">
        <v>28031</v>
      </c>
      <c r="E408" s="158">
        <v>6.6593414</v>
      </c>
      <c r="F408" s="158">
        <v>326852</v>
      </c>
      <c r="G408" s="158">
        <v>1968</v>
      </c>
      <c r="H408" s="158">
        <v>32338</v>
      </c>
      <c r="I408" s="158">
        <v>20</v>
      </c>
      <c r="J408" s="158">
        <v>14156</v>
      </c>
      <c r="K408" s="158">
        <v>61.184708</v>
      </c>
      <c r="L408" s="158">
        <v>2483302</v>
      </c>
      <c r="M408" s="158">
        <v>12737</v>
      </c>
      <c r="N408" s="158">
        <v>216675</v>
      </c>
    </row>
    <row r="409" spans="1:14">
      <c r="A409" s="159" t="s">
        <v>55</v>
      </c>
      <c r="B409" s="156">
        <v>2019</v>
      </c>
      <c r="C409" s="159" t="s">
        <v>44</v>
      </c>
      <c r="D409" s="158">
        <v>27957</v>
      </c>
      <c r="E409" s="158">
        <v>6.7758343</v>
      </c>
      <c r="F409" s="158">
        <v>364691</v>
      </c>
      <c r="G409" s="158">
        <v>1763</v>
      </c>
      <c r="H409" s="158">
        <v>29500</v>
      </c>
      <c r="I409" s="158">
        <v>30</v>
      </c>
      <c r="J409" s="158">
        <v>15503</v>
      </c>
      <c r="K409" s="158">
        <v>49.493759</v>
      </c>
      <c r="L409" s="158">
        <v>2416440</v>
      </c>
      <c r="M409" s="158">
        <v>13572</v>
      </c>
      <c r="N409" s="158">
        <v>235461</v>
      </c>
    </row>
    <row r="410" spans="1:14">
      <c r="A410" s="159" t="s">
        <v>55</v>
      </c>
      <c r="B410" s="156">
        <v>2020</v>
      </c>
      <c r="C410" s="159" t="s">
        <v>44</v>
      </c>
      <c r="D410" s="158">
        <v>27883</v>
      </c>
      <c r="E410" s="158">
        <v>6.8923272</v>
      </c>
      <c r="F410" s="158">
        <v>402530</v>
      </c>
      <c r="G410" s="158">
        <v>1883</v>
      </c>
      <c r="H410" s="158">
        <v>26662</v>
      </c>
      <c r="I410" s="158">
        <v>40</v>
      </c>
      <c r="J410" s="158">
        <v>16850</v>
      </c>
      <c r="K410" s="158">
        <v>37.802811</v>
      </c>
      <c r="L410" s="158">
        <v>2421100</v>
      </c>
      <c r="M410" s="158">
        <v>14407</v>
      </c>
      <c r="N410" s="158">
        <v>263010</v>
      </c>
    </row>
    <row r="411" spans="1:14">
      <c r="A411" s="159" t="s">
        <v>55</v>
      </c>
      <c r="B411" s="156">
        <v>2021</v>
      </c>
      <c r="C411" s="160" t="s">
        <v>44</v>
      </c>
      <c r="D411" s="158">
        <v>27809</v>
      </c>
      <c r="E411" s="158">
        <v>7.0088201</v>
      </c>
      <c r="F411" s="158">
        <v>440369</v>
      </c>
      <c r="G411" s="158">
        <v>2027</v>
      </c>
      <c r="H411" s="158">
        <v>23824</v>
      </c>
      <c r="I411" s="158">
        <v>50</v>
      </c>
      <c r="J411" s="158">
        <v>18197</v>
      </c>
      <c r="K411" s="158">
        <v>26.111862</v>
      </c>
      <c r="L411" s="158">
        <v>2809539</v>
      </c>
      <c r="M411" s="158">
        <v>15242</v>
      </c>
      <c r="N411" s="158">
        <v>342639</v>
      </c>
    </row>
    <row r="412" spans="1:14">
      <c r="A412" s="52" t="s">
        <v>56</v>
      </c>
      <c r="B412" s="53">
        <v>2012</v>
      </c>
      <c r="C412" s="52" t="s">
        <v>44</v>
      </c>
      <c r="D412" s="87">
        <v>30551</v>
      </c>
      <c r="E412" s="87">
        <v>4.2546234</v>
      </c>
      <c r="F412" s="87">
        <v>252341</v>
      </c>
      <c r="G412" s="87">
        <v>168</v>
      </c>
      <c r="H412" s="87">
        <v>16383</v>
      </c>
      <c r="I412" s="87">
        <v>10</v>
      </c>
      <c r="J412" s="87">
        <v>28474</v>
      </c>
      <c r="K412" s="87">
        <v>44.702484</v>
      </c>
      <c r="L412" s="87">
        <v>1361800</v>
      </c>
      <c r="M412" s="87">
        <v>7835</v>
      </c>
      <c r="N412" s="87">
        <v>144544</v>
      </c>
    </row>
    <row r="413" spans="1:14">
      <c r="A413" s="52" t="s">
        <v>56</v>
      </c>
      <c r="B413" s="53">
        <v>2013</v>
      </c>
      <c r="C413" s="52" t="s">
        <v>44</v>
      </c>
      <c r="D413" s="87">
        <v>31169</v>
      </c>
      <c r="E413" s="87">
        <v>3.7949886</v>
      </c>
      <c r="F413" s="87">
        <v>277029</v>
      </c>
      <c r="G413" s="87">
        <v>175</v>
      </c>
      <c r="H413" s="87">
        <v>17974</v>
      </c>
      <c r="I413" s="87">
        <v>11</v>
      </c>
      <c r="J413" s="87">
        <v>22427</v>
      </c>
      <c r="K413" s="87">
        <v>49.397774</v>
      </c>
      <c r="L413" s="87">
        <v>1654300</v>
      </c>
      <c r="M413" s="87">
        <v>9058</v>
      </c>
      <c r="N413" s="87">
        <v>156689</v>
      </c>
    </row>
    <row r="414" spans="1:14">
      <c r="A414" s="52" t="s">
        <v>56</v>
      </c>
      <c r="B414" s="53">
        <v>2014</v>
      </c>
      <c r="C414" s="52" t="s">
        <v>44</v>
      </c>
      <c r="D414" s="87">
        <v>31283</v>
      </c>
      <c r="E414" s="87">
        <v>3.6866988</v>
      </c>
      <c r="F414" s="87">
        <v>297830</v>
      </c>
      <c r="G414" s="87">
        <v>182</v>
      </c>
      <c r="H414" s="87">
        <v>19565</v>
      </c>
      <c r="I414" s="87">
        <v>13</v>
      </c>
      <c r="J414" s="87">
        <v>20626</v>
      </c>
      <c r="K414" s="87">
        <v>42.674122</v>
      </c>
      <c r="L414" s="87">
        <v>1860900</v>
      </c>
      <c r="M414" s="87">
        <v>10271</v>
      </c>
      <c r="N414" s="87">
        <v>168073</v>
      </c>
    </row>
    <row r="415" spans="1:14">
      <c r="A415" s="52" t="s">
        <v>56</v>
      </c>
      <c r="B415" s="53">
        <v>2015</v>
      </c>
      <c r="C415" s="52" t="s">
        <v>44</v>
      </c>
      <c r="D415" s="87">
        <v>31430</v>
      </c>
      <c r="E415" s="87">
        <v>3.996882</v>
      </c>
      <c r="F415" s="87">
        <v>307949</v>
      </c>
      <c r="G415" s="87">
        <v>198</v>
      </c>
      <c r="H415" s="87">
        <v>19585</v>
      </c>
      <c r="I415" s="87">
        <v>14</v>
      </c>
      <c r="J415" s="87">
        <v>21516</v>
      </c>
      <c r="K415" s="87">
        <v>37.149529</v>
      </c>
      <c r="L415" s="87">
        <v>1700100</v>
      </c>
      <c r="M415" s="87">
        <v>9640</v>
      </c>
      <c r="N415" s="87">
        <v>172374</v>
      </c>
    </row>
    <row r="416" spans="1:14">
      <c r="A416" s="52" t="s">
        <v>56</v>
      </c>
      <c r="B416" s="53">
        <v>2016</v>
      </c>
      <c r="C416" s="52" t="s">
        <v>44</v>
      </c>
      <c r="D416" s="87">
        <v>31583</v>
      </c>
      <c r="E416" s="87">
        <v>3.8960517</v>
      </c>
      <c r="F416" s="87">
        <v>318129</v>
      </c>
      <c r="G416" s="87">
        <v>199</v>
      </c>
      <c r="H416" s="87">
        <v>19626</v>
      </c>
      <c r="I416" s="87">
        <v>14</v>
      </c>
      <c r="J416" s="87">
        <v>21564</v>
      </c>
      <c r="K416" s="87">
        <v>38.87318</v>
      </c>
      <c r="L416" s="87">
        <v>1888200</v>
      </c>
      <c r="M416" s="87">
        <v>10453</v>
      </c>
      <c r="N416" s="87">
        <v>178821</v>
      </c>
    </row>
    <row r="417" spans="1:14">
      <c r="A417" s="52" t="s">
        <v>56</v>
      </c>
      <c r="B417" s="53">
        <v>2017</v>
      </c>
      <c r="C417" s="52" t="s">
        <v>44</v>
      </c>
      <c r="D417" s="87">
        <v>31755</v>
      </c>
      <c r="E417" s="87">
        <v>3.8248465</v>
      </c>
      <c r="F417" s="87">
        <v>338547</v>
      </c>
      <c r="G417" s="87">
        <v>207</v>
      </c>
      <c r="H417" s="87">
        <v>19846</v>
      </c>
      <c r="I417" s="87">
        <v>15</v>
      </c>
      <c r="J417" s="87">
        <v>20010</v>
      </c>
      <c r="K417" s="87">
        <v>34.115936</v>
      </c>
      <c r="L417" s="87">
        <v>2136200</v>
      </c>
      <c r="M417" s="87">
        <v>11266</v>
      </c>
      <c r="N417" s="87">
        <v>190428</v>
      </c>
    </row>
    <row r="418" spans="1:14">
      <c r="A418" s="52" t="s">
        <v>56</v>
      </c>
      <c r="B418" s="53">
        <v>2018</v>
      </c>
      <c r="C418" s="52" t="s">
        <v>44</v>
      </c>
      <c r="D418" s="87">
        <v>31930</v>
      </c>
      <c r="E418" s="87">
        <v>3.6561541</v>
      </c>
      <c r="F418" s="87">
        <v>326564</v>
      </c>
      <c r="G418" s="87">
        <v>208</v>
      </c>
      <c r="H418" s="87">
        <v>20066</v>
      </c>
      <c r="I418" s="87">
        <v>16</v>
      </c>
      <c r="J418" s="87">
        <v>19286</v>
      </c>
      <c r="K418" s="87">
        <v>32.021507</v>
      </c>
      <c r="L418" s="87">
        <v>2171140</v>
      </c>
      <c r="M418" s="87">
        <v>12079</v>
      </c>
      <c r="N418" s="87">
        <v>185600</v>
      </c>
    </row>
    <row r="419" spans="1:14">
      <c r="A419" s="52" t="s">
        <v>56</v>
      </c>
      <c r="B419" s="53">
        <v>2019</v>
      </c>
      <c r="C419" s="52" t="s">
        <v>44</v>
      </c>
      <c r="D419" s="87">
        <v>32049</v>
      </c>
      <c r="E419" s="87">
        <v>3.4878467</v>
      </c>
      <c r="F419" s="87">
        <v>354735</v>
      </c>
      <c r="G419" s="87">
        <v>215</v>
      </c>
      <c r="H419" s="87">
        <v>20286</v>
      </c>
      <c r="I419" s="87">
        <v>21</v>
      </c>
      <c r="J419" s="87">
        <v>19372</v>
      </c>
      <c r="K419" s="87">
        <v>29.927078</v>
      </c>
      <c r="L419" s="87">
        <v>2311030</v>
      </c>
      <c r="M419" s="87">
        <v>12892</v>
      </c>
      <c r="N419" s="87">
        <v>200990</v>
      </c>
    </row>
    <row r="420" spans="1:14">
      <c r="A420" s="52" t="s">
        <v>56</v>
      </c>
      <c r="B420" s="53">
        <v>2020</v>
      </c>
      <c r="C420" s="52" t="s">
        <v>44</v>
      </c>
      <c r="D420" s="87">
        <v>32168</v>
      </c>
      <c r="E420" s="87">
        <v>3.3195394</v>
      </c>
      <c r="F420" s="87">
        <v>382906</v>
      </c>
      <c r="G420" s="87">
        <v>220</v>
      </c>
      <c r="H420" s="87">
        <v>20506</v>
      </c>
      <c r="I420" s="87">
        <v>26</v>
      </c>
      <c r="J420" s="87">
        <v>19458</v>
      </c>
      <c r="K420" s="87">
        <v>27.832649</v>
      </c>
      <c r="L420" s="87">
        <v>2161430</v>
      </c>
      <c r="M420" s="87">
        <v>13705</v>
      </c>
      <c r="N420" s="87">
        <v>217780</v>
      </c>
    </row>
    <row r="421" spans="1:14">
      <c r="A421" s="52" t="s">
        <v>56</v>
      </c>
      <c r="B421" s="53">
        <v>2021</v>
      </c>
      <c r="C421" s="60" t="s">
        <v>44</v>
      </c>
      <c r="D421" s="87">
        <v>32287</v>
      </c>
      <c r="E421" s="87">
        <v>3.151232</v>
      </c>
      <c r="F421" s="87">
        <v>411077</v>
      </c>
      <c r="G421" s="87">
        <v>220</v>
      </c>
      <c r="H421" s="87">
        <v>20726</v>
      </c>
      <c r="I421" s="87">
        <v>31</v>
      </c>
      <c r="J421" s="87">
        <v>19544</v>
      </c>
      <c r="K421" s="87">
        <v>25.73822</v>
      </c>
      <c r="L421" s="87">
        <v>2701583</v>
      </c>
      <c r="M421" s="87">
        <v>14518</v>
      </c>
      <c r="N421" s="87">
        <v>232324</v>
      </c>
    </row>
    <row r="422" spans="1:14">
      <c r="A422" s="161" t="s">
        <v>57</v>
      </c>
      <c r="B422" s="162">
        <v>2012</v>
      </c>
      <c r="C422" s="163" t="s">
        <v>58</v>
      </c>
      <c r="D422" s="164">
        <v>69495</v>
      </c>
      <c r="E422" s="164">
        <v>5.2887546</v>
      </c>
      <c r="F422" s="164">
        <v>527055</v>
      </c>
      <c r="G422" s="164"/>
      <c r="H422" s="164"/>
      <c r="I422" s="164">
        <v>76</v>
      </c>
      <c r="J422" s="164">
        <v>58223</v>
      </c>
      <c r="K422" s="164">
        <v>75.819771</v>
      </c>
      <c r="L422" s="164">
        <v>2625200</v>
      </c>
      <c r="M422" s="164">
        <v>6887</v>
      </c>
      <c r="N422" s="164"/>
    </row>
    <row r="423" spans="1:14">
      <c r="A423" s="161" t="s">
        <v>57</v>
      </c>
      <c r="B423" s="162">
        <v>2013</v>
      </c>
      <c r="C423" s="163" t="s">
        <v>58</v>
      </c>
      <c r="D423" s="164">
        <v>69522</v>
      </c>
      <c r="E423" s="164">
        <v>4.8571531</v>
      </c>
      <c r="F423" s="164">
        <v>590453</v>
      </c>
      <c r="G423" s="164"/>
      <c r="H423" s="164"/>
      <c r="I423" s="164">
        <v>75</v>
      </c>
      <c r="J423" s="164">
        <v>58292</v>
      </c>
      <c r="K423" s="164">
        <v>73.183228</v>
      </c>
      <c r="L423" s="164">
        <v>2737400</v>
      </c>
      <c r="M423" s="164">
        <v>7870</v>
      </c>
      <c r="N423" s="164"/>
    </row>
    <row r="424" spans="1:14">
      <c r="A424" s="161" t="s">
        <v>57</v>
      </c>
      <c r="B424" s="162">
        <v>2014</v>
      </c>
      <c r="C424" s="163" t="s">
        <v>58</v>
      </c>
      <c r="D424" s="164">
        <v>65963</v>
      </c>
      <c r="E424" s="164">
        <v>5.0495581</v>
      </c>
      <c r="F424" s="164">
        <v>630349</v>
      </c>
      <c r="G424" s="164"/>
      <c r="H424" s="164"/>
      <c r="I424" s="164">
        <v>81</v>
      </c>
      <c r="J424" s="164">
        <v>67203</v>
      </c>
      <c r="K424" s="164">
        <v>65.161591</v>
      </c>
      <c r="L424" s="164">
        <v>3037900</v>
      </c>
      <c r="M424" s="164">
        <v>8940</v>
      </c>
      <c r="N424" s="164"/>
    </row>
    <row r="425" spans="1:14">
      <c r="A425" s="161" t="s">
        <v>57</v>
      </c>
      <c r="B425" s="162">
        <v>2015</v>
      </c>
      <c r="C425" s="163" t="s">
        <v>58</v>
      </c>
      <c r="D425" s="164">
        <v>65683</v>
      </c>
      <c r="E425" s="164">
        <v>5.3206005</v>
      </c>
      <c r="F425" s="164">
        <v>653461</v>
      </c>
      <c r="G425" s="164"/>
      <c r="H425" s="164"/>
      <c r="I425" s="164">
        <v>95</v>
      </c>
      <c r="J425" s="164">
        <v>69224</v>
      </c>
      <c r="K425" s="164">
        <v>55.955105</v>
      </c>
      <c r="L425" s="164">
        <v>3068100</v>
      </c>
      <c r="M425" s="164">
        <v>9045</v>
      </c>
      <c r="N425" s="164"/>
    </row>
    <row r="426" spans="1:14">
      <c r="A426" s="161" t="s">
        <v>57</v>
      </c>
      <c r="B426" s="162">
        <v>2016</v>
      </c>
      <c r="C426" s="163" t="s">
        <v>58</v>
      </c>
      <c r="D426" s="164">
        <v>63547</v>
      </c>
      <c r="E426" s="164">
        <v>5.3823784</v>
      </c>
      <c r="F426" s="164">
        <v>687069</v>
      </c>
      <c r="G426" s="164"/>
      <c r="H426" s="164"/>
      <c r="I426" s="164">
        <v>88</v>
      </c>
      <c r="J426" s="164">
        <v>66943</v>
      </c>
      <c r="K426" s="164">
        <v>62.095463</v>
      </c>
      <c r="L426" s="164">
        <v>3326700</v>
      </c>
      <c r="M426" s="164">
        <v>9805</v>
      </c>
      <c r="N426" s="164"/>
    </row>
    <row r="427" spans="1:14">
      <c r="A427" s="161" t="s">
        <v>57</v>
      </c>
      <c r="B427" s="162">
        <v>2017</v>
      </c>
      <c r="C427" s="163" t="s">
        <v>58</v>
      </c>
      <c r="D427" s="164">
        <v>61591</v>
      </c>
      <c r="E427" s="164">
        <v>5.5578088</v>
      </c>
      <c r="F427" s="164">
        <v>704352</v>
      </c>
      <c r="G427" s="164"/>
      <c r="H427" s="164"/>
      <c r="I427" s="164">
        <v>101</v>
      </c>
      <c r="J427" s="164">
        <v>67834</v>
      </c>
      <c r="K427" s="164">
        <v>59.728039</v>
      </c>
      <c r="L427" s="164">
        <v>3705200</v>
      </c>
      <c r="M427" s="164">
        <v>10565</v>
      </c>
      <c r="N427" s="164"/>
    </row>
    <row r="428" spans="1:14">
      <c r="A428" s="161" t="s">
        <v>57</v>
      </c>
      <c r="B428" s="162">
        <v>2018</v>
      </c>
      <c r="C428" s="163" t="s">
        <v>58</v>
      </c>
      <c r="D428" s="164">
        <v>59444</v>
      </c>
      <c r="E428" s="164">
        <v>6.1231916</v>
      </c>
      <c r="F428" s="164">
        <v>846456</v>
      </c>
      <c r="G428" s="164"/>
      <c r="H428" s="164"/>
      <c r="I428" s="164">
        <v>114</v>
      </c>
      <c r="J428" s="164">
        <v>68075</v>
      </c>
      <c r="K428" s="164">
        <v>52.307781</v>
      </c>
      <c r="L428" s="164">
        <v>4196400</v>
      </c>
      <c r="M428" s="164">
        <v>11325</v>
      </c>
      <c r="N428" s="164"/>
    </row>
    <row r="429" spans="1:14">
      <c r="A429" s="161" t="s">
        <v>57</v>
      </c>
      <c r="B429" s="162">
        <v>2019</v>
      </c>
      <c r="C429" s="163" t="s">
        <v>58</v>
      </c>
      <c r="D429" s="164">
        <v>52668</v>
      </c>
      <c r="E429" s="164">
        <v>5.647471</v>
      </c>
      <c r="F429" s="164">
        <v>850412</v>
      </c>
      <c r="G429" s="164"/>
      <c r="H429" s="164"/>
      <c r="I429" s="164">
        <v>91</v>
      </c>
      <c r="J429" s="164">
        <v>61961</v>
      </c>
      <c r="K429" s="164">
        <v>44.887524</v>
      </c>
      <c r="L429" s="164">
        <v>4276100</v>
      </c>
      <c r="M429" s="164">
        <v>12085</v>
      </c>
      <c r="N429" s="164"/>
    </row>
    <row r="430" spans="1:14">
      <c r="A430" s="161" t="s">
        <v>57</v>
      </c>
      <c r="B430" s="162">
        <v>2020</v>
      </c>
      <c r="C430" s="163" t="s">
        <v>58</v>
      </c>
      <c r="D430" s="164">
        <v>45892</v>
      </c>
      <c r="E430" s="164">
        <v>5.1717503</v>
      </c>
      <c r="F430" s="164">
        <v>854368</v>
      </c>
      <c r="G430" s="164"/>
      <c r="H430" s="164"/>
      <c r="I430" s="164">
        <v>68</v>
      </c>
      <c r="J430" s="164">
        <v>70622</v>
      </c>
      <c r="K430" s="164">
        <v>37.467266</v>
      </c>
      <c r="L430" s="164">
        <v>4418900</v>
      </c>
      <c r="M430" s="164">
        <v>12845</v>
      </c>
      <c r="N430" s="164"/>
    </row>
    <row r="431" spans="1:14">
      <c r="A431" s="161" t="s">
        <v>57</v>
      </c>
      <c r="B431" s="162">
        <v>2021</v>
      </c>
      <c r="C431" s="163" t="s">
        <v>58</v>
      </c>
      <c r="D431" s="164">
        <v>39116</v>
      </c>
      <c r="E431" s="164">
        <v>4.6960297</v>
      </c>
      <c r="F431" s="164">
        <v>858324</v>
      </c>
      <c r="G431" s="164"/>
      <c r="H431" s="164"/>
      <c r="I431" s="164">
        <v>45</v>
      </c>
      <c r="J431" s="164">
        <v>79283</v>
      </c>
      <c r="K431" s="164">
        <v>30.047009</v>
      </c>
      <c r="L431" s="164">
        <v>4561700</v>
      </c>
      <c r="M431" s="164">
        <v>13605</v>
      </c>
      <c r="N431" s="164"/>
    </row>
    <row r="432" spans="1:14">
      <c r="A432" s="161" t="s">
        <v>59</v>
      </c>
      <c r="B432" s="162">
        <v>2012</v>
      </c>
      <c r="C432" s="161" t="s">
        <v>58</v>
      </c>
      <c r="D432" s="164">
        <v>23958</v>
      </c>
      <c r="E432" s="164">
        <v>4.9904833</v>
      </c>
      <c r="F432" s="164">
        <v>138149</v>
      </c>
      <c r="G432" s="164">
        <v>2757</v>
      </c>
      <c r="H432" s="164">
        <v>14200</v>
      </c>
      <c r="I432" s="164">
        <v>27</v>
      </c>
      <c r="J432" s="164">
        <v>26827</v>
      </c>
      <c r="K432" s="164">
        <v>44.646656</v>
      </c>
      <c r="L432" s="164">
        <v>1106900</v>
      </c>
      <c r="M432" s="164">
        <v>6505</v>
      </c>
      <c r="N432" s="164">
        <v>79438</v>
      </c>
    </row>
    <row r="433" spans="1:14">
      <c r="A433" s="161" t="s">
        <v>59</v>
      </c>
      <c r="B433" s="162">
        <v>2013</v>
      </c>
      <c r="C433" s="161" t="s">
        <v>58</v>
      </c>
      <c r="D433" s="164">
        <v>23922</v>
      </c>
      <c r="E433" s="164">
        <v>4.6944235</v>
      </c>
      <c r="F433" s="164">
        <v>155283</v>
      </c>
      <c r="G433" s="164">
        <v>2783</v>
      </c>
      <c r="H433" s="164">
        <v>21800</v>
      </c>
      <c r="I433" s="164">
        <v>30</v>
      </c>
      <c r="J433" s="164">
        <v>26879</v>
      </c>
      <c r="K433" s="164">
        <v>41.131283</v>
      </c>
      <c r="L433" s="164">
        <v>1144300</v>
      </c>
      <c r="M433" s="164">
        <v>7487</v>
      </c>
      <c r="N433" s="164">
        <v>87358</v>
      </c>
    </row>
    <row r="434" spans="1:14">
      <c r="A434" s="161" t="s">
        <v>59</v>
      </c>
      <c r="B434" s="162">
        <v>2014</v>
      </c>
      <c r="C434" s="161" t="s">
        <v>58</v>
      </c>
      <c r="D434" s="164">
        <v>23922</v>
      </c>
      <c r="E434" s="164">
        <v>4.6025416</v>
      </c>
      <c r="F434" s="164">
        <v>166851</v>
      </c>
      <c r="G434" s="164">
        <v>2809</v>
      </c>
      <c r="H434" s="164">
        <v>29400</v>
      </c>
      <c r="I434" s="164">
        <v>33</v>
      </c>
      <c r="J434" s="164">
        <v>26931</v>
      </c>
      <c r="K434" s="164">
        <v>37.461754</v>
      </c>
      <c r="L434" s="164">
        <v>1157500</v>
      </c>
      <c r="M434" s="164">
        <v>8438</v>
      </c>
      <c r="N434" s="164">
        <v>93970</v>
      </c>
    </row>
    <row r="435" spans="1:14">
      <c r="A435" s="161" t="s">
        <v>59</v>
      </c>
      <c r="B435" s="162">
        <v>2015</v>
      </c>
      <c r="C435" s="161" t="s">
        <v>58</v>
      </c>
      <c r="D435" s="164">
        <v>23952</v>
      </c>
      <c r="E435" s="164">
        <v>4.9114479</v>
      </c>
      <c r="F435" s="164">
        <v>171806</v>
      </c>
      <c r="G435" s="164">
        <v>2809</v>
      </c>
      <c r="H435" s="164">
        <v>29400</v>
      </c>
      <c r="I435" s="164">
        <v>35</v>
      </c>
      <c r="J435" s="164">
        <v>26983</v>
      </c>
      <c r="K435" s="164">
        <v>34.653343</v>
      </c>
      <c r="L435" s="164">
        <v>1080300</v>
      </c>
      <c r="M435" s="164">
        <v>8430</v>
      </c>
      <c r="N435" s="164">
        <v>96415</v>
      </c>
    </row>
    <row r="436" spans="1:14">
      <c r="A436" s="161" t="s">
        <v>59</v>
      </c>
      <c r="B436" s="162">
        <v>2016</v>
      </c>
      <c r="C436" s="161" t="s">
        <v>58</v>
      </c>
      <c r="D436" s="164">
        <v>23746</v>
      </c>
      <c r="E436" s="164">
        <v>4.8250232</v>
      </c>
      <c r="F436" s="164">
        <v>179231</v>
      </c>
      <c r="G436" s="164">
        <v>2802</v>
      </c>
      <c r="H436" s="164">
        <v>29400</v>
      </c>
      <c r="I436" s="164">
        <v>33</v>
      </c>
      <c r="J436" s="164">
        <v>27035</v>
      </c>
      <c r="K436" s="164">
        <v>32.191139</v>
      </c>
      <c r="L436" s="164">
        <v>882200</v>
      </c>
      <c r="M436" s="164">
        <v>9088</v>
      </c>
      <c r="N436" s="164">
        <v>100535</v>
      </c>
    </row>
    <row r="437" spans="1:14">
      <c r="A437" s="161" t="s">
        <v>59</v>
      </c>
      <c r="B437" s="162">
        <v>2017</v>
      </c>
      <c r="C437" s="161" t="s">
        <v>58</v>
      </c>
      <c r="D437" s="164">
        <v>23632</v>
      </c>
      <c r="E437" s="164">
        <v>4.824306</v>
      </c>
      <c r="F437" s="164">
        <v>184469</v>
      </c>
      <c r="G437" s="164">
        <v>2824</v>
      </c>
      <c r="H437" s="164">
        <v>27333</v>
      </c>
      <c r="I437" s="164">
        <v>30</v>
      </c>
      <c r="J437" s="164">
        <v>27001</v>
      </c>
      <c r="K437" s="164">
        <v>30.568626</v>
      </c>
      <c r="L437" s="164">
        <v>949800</v>
      </c>
      <c r="M437" s="164">
        <v>9746</v>
      </c>
      <c r="N437" s="164">
        <v>103510</v>
      </c>
    </row>
    <row r="438" spans="1:14">
      <c r="A438" s="161" t="s">
        <v>59</v>
      </c>
      <c r="B438" s="162">
        <v>2018</v>
      </c>
      <c r="C438" s="161" t="s">
        <v>58</v>
      </c>
      <c r="D438" s="164">
        <v>23590</v>
      </c>
      <c r="E438" s="164">
        <v>5.7948283</v>
      </c>
      <c r="F438" s="164">
        <v>227018</v>
      </c>
      <c r="G438" s="164">
        <v>2826</v>
      </c>
      <c r="H438" s="164">
        <v>25266</v>
      </c>
      <c r="I438" s="164">
        <v>31</v>
      </c>
      <c r="J438" s="164">
        <v>26968</v>
      </c>
      <c r="K438" s="164">
        <v>27.86953</v>
      </c>
      <c r="L438" s="164">
        <v>756097</v>
      </c>
      <c r="M438" s="164">
        <v>10404</v>
      </c>
      <c r="N438" s="164">
        <v>134720</v>
      </c>
    </row>
    <row r="439" spans="1:14">
      <c r="A439" s="161" t="s">
        <v>59</v>
      </c>
      <c r="B439" s="162">
        <v>2019</v>
      </c>
      <c r="C439" s="161" t="s">
        <v>58</v>
      </c>
      <c r="D439" s="164">
        <v>23608</v>
      </c>
      <c r="E439" s="164">
        <v>5.9190105</v>
      </c>
      <c r="F439" s="164">
        <v>251489</v>
      </c>
      <c r="G439" s="164">
        <v>2843</v>
      </c>
      <c r="H439" s="164">
        <v>23199</v>
      </c>
      <c r="I439" s="164">
        <v>31</v>
      </c>
      <c r="J439" s="164">
        <v>26965</v>
      </c>
      <c r="K439" s="164">
        <v>25.170433</v>
      </c>
      <c r="L439" s="164">
        <v>993373</v>
      </c>
      <c r="M439" s="164">
        <v>11062</v>
      </c>
      <c r="N439" s="164">
        <v>148893</v>
      </c>
    </row>
    <row r="440" spans="1:14">
      <c r="A440" s="161" t="s">
        <v>59</v>
      </c>
      <c r="B440" s="162">
        <v>2020</v>
      </c>
      <c r="C440" s="161" t="s">
        <v>58</v>
      </c>
      <c r="D440" s="164">
        <v>23626</v>
      </c>
      <c r="E440" s="164">
        <v>6.0431927</v>
      </c>
      <c r="F440" s="164">
        <v>275960</v>
      </c>
      <c r="G440" s="164">
        <v>2844</v>
      </c>
      <c r="H440" s="164">
        <v>21132</v>
      </c>
      <c r="I440" s="164">
        <v>31</v>
      </c>
      <c r="J440" s="164">
        <v>26939</v>
      </c>
      <c r="K440" s="164">
        <v>22.471336</v>
      </c>
      <c r="L440" s="164">
        <v>965843</v>
      </c>
      <c r="M440" s="164">
        <v>11720</v>
      </c>
      <c r="N440" s="164">
        <v>171130</v>
      </c>
    </row>
    <row r="441" spans="1:14">
      <c r="A441" s="161" t="s">
        <v>59</v>
      </c>
      <c r="B441" s="162">
        <v>2021</v>
      </c>
      <c r="C441" s="165" t="s">
        <v>58</v>
      </c>
      <c r="D441" s="164">
        <v>23644</v>
      </c>
      <c r="E441" s="164">
        <v>6.1673749</v>
      </c>
      <c r="F441" s="164">
        <v>300431</v>
      </c>
      <c r="G441" s="164">
        <v>2844</v>
      </c>
      <c r="H441" s="164">
        <v>19065</v>
      </c>
      <c r="I441" s="164">
        <v>31</v>
      </c>
      <c r="J441" s="164">
        <v>26913</v>
      </c>
      <c r="K441" s="164">
        <v>19.77224</v>
      </c>
      <c r="L441" s="164">
        <v>1119800</v>
      </c>
      <c r="M441" s="164">
        <v>12378</v>
      </c>
      <c r="N441" s="164">
        <v>181100</v>
      </c>
    </row>
    <row r="442" spans="1:14">
      <c r="A442" s="161" t="s">
        <v>60</v>
      </c>
      <c r="B442" s="162">
        <v>2012</v>
      </c>
      <c r="C442" s="161" t="s">
        <v>58</v>
      </c>
      <c r="D442" s="164">
        <v>10654</v>
      </c>
      <c r="E442" s="164">
        <v>4.3627745</v>
      </c>
      <c r="F442" s="164">
        <v>52526</v>
      </c>
      <c r="G442" s="164">
        <v>137</v>
      </c>
      <c r="H442" s="164">
        <v>3326</v>
      </c>
      <c r="I442" s="164">
        <v>9</v>
      </c>
      <c r="J442" s="164">
        <v>10715</v>
      </c>
      <c r="K442" s="164">
        <v>60.026539</v>
      </c>
      <c r="L442" s="164">
        <v>328000</v>
      </c>
      <c r="M442" s="164">
        <v>6388</v>
      </c>
      <c r="N442" s="164">
        <v>29940</v>
      </c>
    </row>
    <row r="443" spans="1:14">
      <c r="A443" s="161" t="s">
        <v>60</v>
      </c>
      <c r="B443" s="162">
        <v>2013</v>
      </c>
      <c r="C443" s="161" t="s">
        <v>58</v>
      </c>
      <c r="D443" s="164">
        <v>10720</v>
      </c>
      <c r="E443" s="164">
        <v>4.0205224</v>
      </c>
      <c r="F443" s="164">
        <v>60204</v>
      </c>
      <c r="G443" s="164">
        <v>171</v>
      </c>
      <c r="H443" s="164">
        <v>5943</v>
      </c>
      <c r="I443" s="164">
        <v>10</v>
      </c>
      <c r="J443" s="164">
        <v>11839</v>
      </c>
      <c r="K443" s="164">
        <v>59.187443</v>
      </c>
      <c r="L443" s="164">
        <v>387500</v>
      </c>
      <c r="M443" s="164">
        <v>7391</v>
      </c>
      <c r="N443" s="164">
        <v>34270</v>
      </c>
    </row>
    <row r="444" spans="1:14">
      <c r="A444" s="161" t="s">
        <v>60</v>
      </c>
      <c r="B444" s="162">
        <v>2014</v>
      </c>
      <c r="C444" s="161" t="s">
        <v>58</v>
      </c>
      <c r="D444" s="164">
        <v>10661</v>
      </c>
      <c r="E444" s="164">
        <v>3.8466373</v>
      </c>
      <c r="F444" s="164">
        <v>64299</v>
      </c>
      <c r="G444" s="164">
        <v>205</v>
      </c>
      <c r="H444" s="164">
        <v>8560</v>
      </c>
      <c r="I444" s="164">
        <v>10</v>
      </c>
      <c r="J444" s="164">
        <v>11506</v>
      </c>
      <c r="K444" s="164">
        <v>52.224644</v>
      </c>
      <c r="L444" s="164">
        <v>411000</v>
      </c>
      <c r="M444" s="164">
        <v>8381</v>
      </c>
      <c r="N444" s="164">
        <v>34240</v>
      </c>
    </row>
    <row r="445" spans="1:14">
      <c r="A445" s="161" t="s">
        <v>60</v>
      </c>
      <c r="B445" s="162">
        <v>2015</v>
      </c>
      <c r="C445" s="161" t="s">
        <v>58</v>
      </c>
      <c r="D445" s="164">
        <v>10593</v>
      </c>
      <c r="E445" s="164">
        <v>4.2800906</v>
      </c>
      <c r="F445" s="164">
        <v>66261</v>
      </c>
      <c r="G445" s="164">
        <v>194</v>
      </c>
      <c r="H445" s="164">
        <v>8208</v>
      </c>
      <c r="I445" s="164">
        <v>11</v>
      </c>
      <c r="J445" s="164">
        <v>11621</v>
      </c>
      <c r="K445" s="164">
        <v>44.838627</v>
      </c>
      <c r="L445" s="164">
        <v>365500</v>
      </c>
      <c r="M445" s="164">
        <v>8368</v>
      </c>
      <c r="N445" s="164">
        <v>35190</v>
      </c>
    </row>
    <row r="446" spans="1:14">
      <c r="A446" s="161" t="s">
        <v>60</v>
      </c>
      <c r="B446" s="162">
        <v>2016</v>
      </c>
      <c r="C446" s="161" t="s">
        <v>58</v>
      </c>
      <c r="D446" s="164">
        <v>10660</v>
      </c>
      <c r="E446" s="164">
        <v>4.1312383</v>
      </c>
      <c r="F446" s="164">
        <v>69086</v>
      </c>
      <c r="G446" s="164">
        <v>216</v>
      </c>
      <c r="H446" s="164">
        <v>14600</v>
      </c>
      <c r="I446" s="164">
        <v>10</v>
      </c>
      <c r="J446" s="164">
        <v>11619</v>
      </c>
      <c r="K446" s="164">
        <v>42.74052</v>
      </c>
      <c r="L446" s="164">
        <v>369000</v>
      </c>
      <c r="M446" s="164">
        <v>9063</v>
      </c>
      <c r="N446" s="164">
        <v>36572</v>
      </c>
    </row>
    <row r="447" spans="1:14">
      <c r="A447" s="161" t="s">
        <v>60</v>
      </c>
      <c r="B447" s="162">
        <v>2017</v>
      </c>
      <c r="C447" s="161" t="s">
        <v>58</v>
      </c>
      <c r="D447" s="164">
        <v>10703</v>
      </c>
      <c r="E447" s="164">
        <v>4.1162291</v>
      </c>
      <c r="F447" s="164">
        <v>71616</v>
      </c>
      <c r="G447" s="164">
        <v>214</v>
      </c>
      <c r="H447" s="164">
        <v>13333</v>
      </c>
      <c r="I447" s="164">
        <v>13</v>
      </c>
      <c r="J447" s="164">
        <v>10601</v>
      </c>
      <c r="K447" s="164">
        <v>41.361374</v>
      </c>
      <c r="L447" s="164">
        <v>457700</v>
      </c>
      <c r="M447" s="164">
        <v>9758</v>
      </c>
      <c r="N447" s="164">
        <v>37916</v>
      </c>
    </row>
    <row r="448" spans="1:14">
      <c r="A448" s="161" t="s">
        <v>60</v>
      </c>
      <c r="B448" s="162">
        <v>2018</v>
      </c>
      <c r="C448" s="161" t="s">
        <v>58</v>
      </c>
      <c r="D448" s="164">
        <v>10720</v>
      </c>
      <c r="E448" s="164">
        <v>4.1347015</v>
      </c>
      <c r="F448" s="164">
        <v>87342</v>
      </c>
      <c r="G448" s="164">
        <v>110</v>
      </c>
      <c r="H448" s="164">
        <v>12066</v>
      </c>
      <c r="I448" s="164">
        <v>13</v>
      </c>
      <c r="J448" s="164">
        <v>9632</v>
      </c>
      <c r="K448" s="164">
        <v>37.214928</v>
      </c>
      <c r="L448" s="164">
        <v>403487</v>
      </c>
      <c r="M448" s="164">
        <v>10453</v>
      </c>
      <c r="N448" s="164">
        <v>48440</v>
      </c>
    </row>
    <row r="449" spans="1:14">
      <c r="A449" s="161" t="s">
        <v>60</v>
      </c>
      <c r="B449" s="162">
        <v>2019</v>
      </c>
      <c r="C449" s="161" t="s">
        <v>58</v>
      </c>
      <c r="D449" s="164">
        <v>10710</v>
      </c>
      <c r="E449" s="164">
        <v>3.9554622</v>
      </c>
      <c r="F449" s="164">
        <v>96342</v>
      </c>
      <c r="G449" s="164">
        <v>45</v>
      </c>
      <c r="H449" s="164">
        <v>10799</v>
      </c>
      <c r="I449" s="164">
        <v>8</v>
      </c>
      <c r="J449" s="164">
        <v>9374</v>
      </c>
      <c r="K449" s="164">
        <v>33.068481</v>
      </c>
      <c r="L449" s="164">
        <v>441972</v>
      </c>
      <c r="M449" s="164">
        <v>11148</v>
      </c>
      <c r="N449" s="164">
        <v>53986</v>
      </c>
    </row>
    <row r="450" spans="1:14">
      <c r="A450" s="161" t="s">
        <v>60</v>
      </c>
      <c r="B450" s="162">
        <v>2020</v>
      </c>
      <c r="C450" s="161" t="s">
        <v>58</v>
      </c>
      <c r="D450" s="164">
        <v>10700</v>
      </c>
      <c r="E450" s="164">
        <v>3.7762229</v>
      </c>
      <c r="F450" s="164">
        <v>105342</v>
      </c>
      <c r="G450" s="164">
        <v>45</v>
      </c>
      <c r="H450" s="164">
        <v>9532</v>
      </c>
      <c r="I450" s="164">
        <v>3</v>
      </c>
      <c r="J450" s="164">
        <v>9116</v>
      </c>
      <c r="K450" s="164">
        <v>28.922035</v>
      </c>
      <c r="L450" s="164">
        <v>440851</v>
      </c>
      <c r="M450" s="164">
        <v>11843</v>
      </c>
      <c r="N450" s="164">
        <v>63172</v>
      </c>
    </row>
    <row r="451" spans="1:14">
      <c r="A451" s="161" t="s">
        <v>60</v>
      </c>
      <c r="B451" s="162">
        <v>2021</v>
      </c>
      <c r="C451" s="165" t="s">
        <v>58</v>
      </c>
      <c r="D451" s="164">
        <v>10690</v>
      </c>
      <c r="E451" s="164">
        <v>3.5969836</v>
      </c>
      <c r="F451" s="164">
        <v>114342</v>
      </c>
      <c r="G451" s="164">
        <v>49</v>
      </c>
      <c r="H451" s="164">
        <v>8265</v>
      </c>
      <c r="I451" s="164">
        <v>-2</v>
      </c>
      <c r="J451" s="164">
        <v>8858</v>
      </c>
      <c r="K451" s="164">
        <v>24.775589</v>
      </c>
      <c r="L451" s="164">
        <v>473732</v>
      </c>
      <c r="M451" s="164">
        <v>12538</v>
      </c>
      <c r="N451" s="164">
        <v>68392</v>
      </c>
    </row>
    <row r="452" spans="1:14">
      <c r="A452" s="161" t="s">
        <v>61</v>
      </c>
      <c r="B452" s="162">
        <v>2012</v>
      </c>
      <c r="C452" s="161" t="s">
        <v>58</v>
      </c>
      <c r="D452" s="164">
        <v>76399</v>
      </c>
      <c r="E452" s="164">
        <v>3.7978377</v>
      </c>
      <c r="F452" s="164">
        <v>483972</v>
      </c>
      <c r="G452" s="164">
        <v>197960</v>
      </c>
      <c r="H452" s="164">
        <v>35970</v>
      </c>
      <c r="I452" s="164">
        <v>89</v>
      </c>
      <c r="J452" s="164">
        <v>71094</v>
      </c>
      <c r="K452" s="164">
        <v>81.453209</v>
      </c>
      <c r="L452" s="164">
        <v>1005800</v>
      </c>
      <c r="M452" s="164">
        <v>7051</v>
      </c>
      <c r="N452" s="164">
        <v>266338</v>
      </c>
    </row>
    <row r="453" spans="1:14">
      <c r="A453" s="161" t="s">
        <v>61</v>
      </c>
      <c r="B453" s="162">
        <v>2013</v>
      </c>
      <c r="C453" s="161" t="s">
        <v>58</v>
      </c>
      <c r="D453" s="164">
        <v>75705</v>
      </c>
      <c r="E453" s="164">
        <v>3.6734694</v>
      </c>
      <c r="F453" s="164">
        <v>543715</v>
      </c>
      <c r="G453" s="164">
        <v>101840</v>
      </c>
      <c r="H453" s="164">
        <v>58160</v>
      </c>
      <c r="I453" s="164">
        <v>101</v>
      </c>
      <c r="J453" s="164">
        <v>74135</v>
      </c>
      <c r="K453" s="164">
        <v>77.801918</v>
      </c>
      <c r="L453" s="164">
        <v>1098400</v>
      </c>
      <c r="M453" s="164">
        <v>8070</v>
      </c>
      <c r="N453" s="164">
        <v>287831</v>
      </c>
    </row>
    <row r="454" spans="1:14">
      <c r="A454" s="161" t="s">
        <v>61</v>
      </c>
      <c r="B454" s="162">
        <v>2014</v>
      </c>
      <c r="C454" s="161" t="s">
        <v>58</v>
      </c>
      <c r="D454" s="164">
        <v>74380</v>
      </c>
      <c r="E454" s="164">
        <v>3.6372009</v>
      </c>
      <c r="F454" s="164">
        <v>584115</v>
      </c>
      <c r="G454" s="164">
        <v>5720</v>
      </c>
      <c r="H454" s="164">
        <v>80350</v>
      </c>
      <c r="I454" s="164">
        <v>103</v>
      </c>
      <c r="J454" s="164">
        <v>82593</v>
      </c>
      <c r="K454" s="164">
        <v>69.521812</v>
      </c>
      <c r="L454" s="164">
        <v>1123700</v>
      </c>
      <c r="M454" s="164">
        <v>9184</v>
      </c>
      <c r="N454" s="164">
        <v>311324</v>
      </c>
    </row>
    <row r="455" spans="1:14">
      <c r="A455" s="161" t="s">
        <v>61</v>
      </c>
      <c r="B455" s="162">
        <v>2015</v>
      </c>
      <c r="C455" s="161" t="s">
        <v>58</v>
      </c>
      <c r="D455" s="164">
        <v>74031</v>
      </c>
      <c r="E455" s="164">
        <v>3.8243303</v>
      </c>
      <c r="F455" s="164">
        <v>597803</v>
      </c>
      <c r="G455" s="164">
        <v>5820</v>
      </c>
      <c r="H455" s="164">
        <v>80350</v>
      </c>
      <c r="I455" s="164">
        <v>110</v>
      </c>
      <c r="J455" s="164">
        <v>87380</v>
      </c>
      <c r="K455" s="164">
        <v>57.602158</v>
      </c>
      <c r="L455" s="164">
        <v>1047300</v>
      </c>
      <c r="M455" s="164">
        <v>9306</v>
      </c>
      <c r="N455" s="164">
        <v>319635</v>
      </c>
    </row>
    <row r="456" spans="1:14">
      <c r="A456" s="161" t="s">
        <v>61</v>
      </c>
      <c r="B456" s="162">
        <v>2016</v>
      </c>
      <c r="C456" s="161" t="s">
        <v>58</v>
      </c>
      <c r="D456" s="164">
        <v>70692</v>
      </c>
      <c r="E456" s="164">
        <v>3.8978527</v>
      </c>
      <c r="F456" s="164">
        <v>630040</v>
      </c>
      <c r="G456" s="164">
        <v>5930</v>
      </c>
      <c r="H456" s="164">
        <v>85470</v>
      </c>
      <c r="I456" s="164">
        <v>103</v>
      </c>
      <c r="J456" s="164">
        <v>92142</v>
      </c>
      <c r="K456" s="164">
        <v>62.355961</v>
      </c>
      <c r="L456" s="164">
        <v>1159500</v>
      </c>
      <c r="M456" s="164">
        <v>10106</v>
      </c>
      <c r="N456" s="164">
        <v>337452</v>
      </c>
    </row>
    <row r="457" spans="1:14">
      <c r="A457" s="161" t="s">
        <v>61</v>
      </c>
      <c r="B457" s="162">
        <v>2017</v>
      </c>
      <c r="C457" s="161" t="s">
        <v>58</v>
      </c>
      <c r="D457" s="164">
        <v>67571</v>
      </c>
      <c r="E457" s="164">
        <v>4.1243877</v>
      </c>
      <c r="F457" s="164">
        <v>648934</v>
      </c>
      <c r="G457" s="164">
        <v>17781</v>
      </c>
      <c r="H457" s="164">
        <v>85463</v>
      </c>
      <c r="I457" s="164">
        <v>114</v>
      </c>
      <c r="J457" s="164">
        <v>86202</v>
      </c>
      <c r="K457" s="164">
        <v>61.816479</v>
      </c>
      <c r="L457" s="164">
        <v>1620400</v>
      </c>
      <c r="M457" s="164">
        <v>10906</v>
      </c>
      <c r="N457" s="164">
        <v>623800</v>
      </c>
    </row>
    <row r="458" spans="1:14">
      <c r="A458" s="161" t="s">
        <v>61</v>
      </c>
      <c r="B458" s="162">
        <v>2018</v>
      </c>
      <c r="C458" s="161" t="s">
        <v>58</v>
      </c>
      <c r="D458" s="164">
        <v>66876</v>
      </c>
      <c r="E458" s="164">
        <v>4.437885</v>
      </c>
      <c r="F458" s="164">
        <v>772302</v>
      </c>
      <c r="G458" s="164">
        <v>21762</v>
      </c>
      <c r="H458" s="164">
        <v>85456</v>
      </c>
      <c r="I458" s="164">
        <v>120</v>
      </c>
      <c r="J458" s="164">
        <v>83273</v>
      </c>
      <c r="K458" s="164">
        <v>54.650028</v>
      </c>
      <c r="L458" s="164">
        <v>1505775</v>
      </c>
      <c r="M458" s="164">
        <v>11706</v>
      </c>
      <c r="N458" s="164">
        <v>428663</v>
      </c>
    </row>
    <row r="459" spans="1:14">
      <c r="A459" s="161" t="s">
        <v>61</v>
      </c>
      <c r="B459" s="162">
        <v>2019</v>
      </c>
      <c r="C459" s="161" t="s">
        <v>58</v>
      </c>
      <c r="D459" s="164">
        <v>64259</v>
      </c>
      <c r="E459" s="164">
        <v>4.7745841</v>
      </c>
      <c r="F459" s="164">
        <v>859041</v>
      </c>
      <c r="G459" s="164">
        <v>24077</v>
      </c>
      <c r="H459" s="164">
        <v>85449</v>
      </c>
      <c r="I459" s="164">
        <v>116</v>
      </c>
      <c r="J459" s="164">
        <v>80019</v>
      </c>
      <c r="K459" s="164">
        <v>47.483578</v>
      </c>
      <c r="L459" s="164">
        <v>1685611</v>
      </c>
      <c r="M459" s="164">
        <v>12506</v>
      </c>
      <c r="N459" s="164">
        <v>476872</v>
      </c>
    </row>
    <row r="460" spans="1:14">
      <c r="A460" s="161" t="s">
        <v>61</v>
      </c>
      <c r="B460" s="162">
        <v>2020</v>
      </c>
      <c r="C460" s="161" t="s">
        <v>58</v>
      </c>
      <c r="D460" s="164">
        <v>61642</v>
      </c>
      <c r="E460" s="164">
        <v>5.1112832</v>
      </c>
      <c r="F460" s="164">
        <v>945780</v>
      </c>
      <c r="G460" s="164">
        <v>24600</v>
      </c>
      <c r="H460" s="164">
        <v>85442</v>
      </c>
      <c r="I460" s="164">
        <v>112</v>
      </c>
      <c r="J460" s="164">
        <v>77814</v>
      </c>
      <c r="K460" s="164">
        <v>40.317127</v>
      </c>
      <c r="L460" s="164">
        <v>1755100</v>
      </c>
      <c r="M460" s="164">
        <v>13306</v>
      </c>
      <c r="N460" s="164">
        <v>557100</v>
      </c>
    </row>
    <row r="461" spans="1:14">
      <c r="A461" s="161" t="s">
        <v>61</v>
      </c>
      <c r="B461" s="162">
        <v>2021</v>
      </c>
      <c r="C461" s="165" t="s">
        <v>58</v>
      </c>
      <c r="D461" s="164">
        <v>59025</v>
      </c>
      <c r="E461" s="164">
        <v>5.4479822</v>
      </c>
      <c r="F461" s="164">
        <v>1032519</v>
      </c>
      <c r="G461" s="164">
        <v>25595</v>
      </c>
      <c r="H461" s="164">
        <v>85435</v>
      </c>
      <c r="I461" s="164">
        <v>108</v>
      </c>
      <c r="J461" s="164">
        <v>75609</v>
      </c>
      <c r="K461" s="164">
        <v>33.150677</v>
      </c>
      <c r="L461" s="164">
        <v>1924624</v>
      </c>
      <c r="M461" s="164">
        <v>14106</v>
      </c>
      <c r="N461" s="164">
        <v>596518</v>
      </c>
    </row>
    <row r="462" spans="1:14">
      <c r="A462" s="52" t="s">
        <v>62</v>
      </c>
      <c r="B462" s="53">
        <v>2012</v>
      </c>
      <c r="C462" s="52" t="s">
        <v>58</v>
      </c>
      <c r="D462" s="87">
        <v>58383</v>
      </c>
      <c r="E462" s="87">
        <v>3.7713033</v>
      </c>
      <c r="F462" s="87">
        <v>274949</v>
      </c>
      <c r="G462" s="87">
        <v>1473</v>
      </c>
      <c r="H462" s="87">
        <v>35668</v>
      </c>
      <c r="I462" s="87">
        <v>27</v>
      </c>
      <c r="J462" s="87">
        <v>26725</v>
      </c>
      <c r="K462" s="87">
        <v>65.839005</v>
      </c>
      <c r="L462" s="87">
        <v>601000</v>
      </c>
      <c r="M462" s="87">
        <v>5912</v>
      </c>
      <c r="N462" s="87">
        <v>151269</v>
      </c>
    </row>
    <row r="463" spans="1:14">
      <c r="A463" s="52" t="s">
        <v>62</v>
      </c>
      <c r="B463" s="53">
        <v>2013</v>
      </c>
      <c r="C463" s="52" t="s">
        <v>58</v>
      </c>
      <c r="D463" s="87">
        <v>58628</v>
      </c>
      <c r="E463" s="87">
        <v>3.5307362</v>
      </c>
      <c r="F463" s="87">
        <v>310376</v>
      </c>
      <c r="G463" s="87">
        <v>1475</v>
      </c>
      <c r="H463" s="87">
        <v>35667</v>
      </c>
      <c r="I463" s="87">
        <v>30</v>
      </c>
      <c r="J463" s="87">
        <v>25148</v>
      </c>
      <c r="K463" s="87">
        <v>65.364479</v>
      </c>
      <c r="L463" s="87">
        <v>678500</v>
      </c>
      <c r="M463" s="87">
        <v>6785</v>
      </c>
      <c r="N463" s="87">
        <v>160687</v>
      </c>
    </row>
    <row r="464" spans="1:14">
      <c r="A464" s="52" t="s">
        <v>62</v>
      </c>
      <c r="B464" s="53">
        <v>2014</v>
      </c>
      <c r="C464" s="52" t="s">
        <v>58</v>
      </c>
      <c r="D464" s="87">
        <v>58395</v>
      </c>
      <c r="E464" s="87">
        <v>3.3799469</v>
      </c>
      <c r="F464" s="87">
        <v>332370</v>
      </c>
      <c r="G464" s="87">
        <v>1477</v>
      </c>
      <c r="H464" s="87">
        <v>35666</v>
      </c>
      <c r="I464" s="87">
        <v>31</v>
      </c>
      <c r="J464" s="87">
        <v>24909</v>
      </c>
      <c r="K464" s="87">
        <v>57.519619</v>
      </c>
      <c r="L464" s="87">
        <v>713900</v>
      </c>
      <c r="M464" s="87">
        <v>7620</v>
      </c>
      <c r="N464" s="87">
        <v>174894</v>
      </c>
    </row>
    <row r="465" spans="1:14">
      <c r="A465" s="52" t="s">
        <v>62</v>
      </c>
      <c r="B465" s="53">
        <v>2015</v>
      </c>
      <c r="C465" s="52" t="s">
        <v>58</v>
      </c>
      <c r="D465" s="87">
        <v>58535</v>
      </c>
      <c r="E465" s="87">
        <v>3.5236013</v>
      </c>
      <c r="F465" s="87">
        <v>344712</v>
      </c>
      <c r="G465" s="87">
        <v>1690</v>
      </c>
      <c r="H465" s="87">
        <v>43333</v>
      </c>
      <c r="I465" s="87">
        <v>32</v>
      </c>
      <c r="J465" s="87">
        <v>24797</v>
      </c>
      <c r="K465" s="87">
        <v>51.070175</v>
      </c>
      <c r="L465" s="87">
        <v>753100</v>
      </c>
      <c r="M465" s="87">
        <v>7646</v>
      </c>
      <c r="N465" s="87">
        <v>181981</v>
      </c>
    </row>
    <row r="466" spans="1:14">
      <c r="A466" s="52" t="s">
        <v>62</v>
      </c>
      <c r="B466" s="53">
        <v>2016</v>
      </c>
      <c r="C466" s="52" t="s">
        <v>58</v>
      </c>
      <c r="D466" s="87">
        <v>58324</v>
      </c>
      <c r="E466" s="87">
        <v>3.4821171</v>
      </c>
      <c r="F466" s="87">
        <v>363275</v>
      </c>
      <c r="G466" s="87">
        <v>2103</v>
      </c>
      <c r="H466" s="87">
        <v>43340</v>
      </c>
      <c r="I466" s="87">
        <v>32</v>
      </c>
      <c r="J466" s="87">
        <v>24764</v>
      </c>
      <c r="K466" s="87">
        <v>47.492641</v>
      </c>
      <c r="L466" s="87">
        <v>784700</v>
      </c>
      <c r="M466" s="87">
        <v>8311</v>
      </c>
      <c r="N466" s="87">
        <v>191796</v>
      </c>
    </row>
    <row r="467" spans="1:14">
      <c r="A467" s="52" t="s">
        <v>62</v>
      </c>
      <c r="B467" s="53">
        <v>2017</v>
      </c>
      <c r="C467" s="52" t="s">
        <v>58</v>
      </c>
      <c r="D467" s="87">
        <v>58406</v>
      </c>
      <c r="E467" s="87">
        <v>3.4934425</v>
      </c>
      <c r="F467" s="87">
        <v>374359</v>
      </c>
      <c r="G467" s="87">
        <v>2197</v>
      </c>
      <c r="H467" s="87">
        <v>46200</v>
      </c>
      <c r="I467" s="87">
        <v>30</v>
      </c>
      <c r="J467" s="87">
        <v>24695</v>
      </c>
      <c r="K467" s="87">
        <v>45.231647</v>
      </c>
      <c r="L467" s="87">
        <v>924500</v>
      </c>
      <c r="M467" s="87">
        <v>8976</v>
      </c>
      <c r="N467" s="87">
        <v>197510</v>
      </c>
    </row>
    <row r="468" spans="1:14">
      <c r="A468" s="52" t="s">
        <v>62</v>
      </c>
      <c r="B468" s="53">
        <v>2018</v>
      </c>
      <c r="C468" s="52" t="s">
        <v>58</v>
      </c>
      <c r="D468" s="87">
        <v>58580</v>
      </c>
      <c r="E468" s="87">
        <v>3.7508365</v>
      </c>
      <c r="F468" s="87">
        <v>456674</v>
      </c>
      <c r="G468" s="87">
        <v>2201</v>
      </c>
      <c r="H468" s="87">
        <v>49060</v>
      </c>
      <c r="I468" s="87">
        <v>33</v>
      </c>
      <c r="J468" s="87">
        <v>24663</v>
      </c>
      <c r="K468" s="87">
        <v>40.778244</v>
      </c>
      <c r="L468" s="87">
        <v>971800</v>
      </c>
      <c r="M468" s="87">
        <v>9641</v>
      </c>
      <c r="N468" s="87">
        <v>255200</v>
      </c>
    </row>
    <row r="469" spans="1:14">
      <c r="A469" s="52" t="s">
        <v>62</v>
      </c>
      <c r="B469" s="53">
        <v>2019</v>
      </c>
      <c r="C469" s="52" t="s">
        <v>58</v>
      </c>
      <c r="D469" s="87">
        <v>58402</v>
      </c>
      <c r="E469" s="87">
        <v>3.9346255</v>
      </c>
      <c r="F469" s="87">
        <v>509299</v>
      </c>
      <c r="G469" s="87">
        <v>688</v>
      </c>
      <c r="H469" s="87">
        <v>51920</v>
      </c>
      <c r="I469" s="87">
        <v>34</v>
      </c>
      <c r="J469" s="87">
        <v>24551</v>
      </c>
      <c r="K469" s="87">
        <v>36.324841</v>
      </c>
      <c r="L469" s="87">
        <v>1049762</v>
      </c>
      <c r="M469" s="87">
        <v>10306</v>
      </c>
      <c r="N469" s="87">
        <v>285133</v>
      </c>
    </row>
    <row r="470" spans="1:14">
      <c r="A470" s="52" t="s">
        <v>62</v>
      </c>
      <c r="B470" s="53">
        <v>2020</v>
      </c>
      <c r="C470" s="52" t="s">
        <v>58</v>
      </c>
      <c r="D470" s="87">
        <v>58224</v>
      </c>
      <c r="E470" s="87">
        <v>4.1184146</v>
      </c>
      <c r="F470" s="87">
        <v>561924</v>
      </c>
      <c r="G470" s="87">
        <v>820</v>
      </c>
      <c r="H470" s="87">
        <v>54780</v>
      </c>
      <c r="I470" s="87">
        <v>35</v>
      </c>
      <c r="J470" s="87">
        <v>24464</v>
      </c>
      <c r="K470" s="87">
        <v>31.871437</v>
      </c>
      <c r="L470" s="87">
        <v>1129682</v>
      </c>
      <c r="M470" s="87">
        <v>10971</v>
      </c>
      <c r="N470" s="87">
        <v>337663</v>
      </c>
    </row>
    <row r="471" spans="1:14">
      <c r="A471" s="52" t="s">
        <v>62</v>
      </c>
      <c r="B471" s="53">
        <v>2021</v>
      </c>
      <c r="C471" s="60" t="s">
        <v>58</v>
      </c>
      <c r="D471" s="87">
        <v>58046</v>
      </c>
      <c r="E471" s="87">
        <v>4.3022037</v>
      </c>
      <c r="F471" s="87">
        <v>614549</v>
      </c>
      <c r="G471" s="87">
        <v>697</v>
      </c>
      <c r="H471" s="87">
        <v>57640</v>
      </c>
      <c r="I471" s="87">
        <v>36</v>
      </c>
      <c r="J471" s="87">
        <v>24377</v>
      </c>
      <c r="K471" s="87">
        <v>27.418034</v>
      </c>
      <c r="L471" s="87">
        <v>1239066</v>
      </c>
      <c r="M471" s="87">
        <v>11636</v>
      </c>
      <c r="N471" s="87">
        <v>354921</v>
      </c>
    </row>
    <row r="472" spans="1:14">
      <c r="A472" s="52" t="s">
        <v>63</v>
      </c>
      <c r="B472" s="53">
        <v>2012</v>
      </c>
      <c r="C472" s="52" t="s">
        <v>58</v>
      </c>
      <c r="D472" s="87">
        <v>45504</v>
      </c>
      <c r="E472" s="87">
        <v>3.9041623</v>
      </c>
      <c r="F472" s="87">
        <v>311150</v>
      </c>
      <c r="G472" s="87">
        <v>93</v>
      </c>
      <c r="H472" s="87">
        <v>34033</v>
      </c>
      <c r="I472" s="87">
        <v>29</v>
      </c>
      <c r="J472" s="87">
        <v>31851</v>
      </c>
      <c r="K472" s="87">
        <v>62.768162</v>
      </c>
      <c r="L472" s="87">
        <v>770700</v>
      </c>
      <c r="M472" s="87">
        <v>5938</v>
      </c>
      <c r="N472" s="87">
        <v>175310</v>
      </c>
    </row>
    <row r="473" spans="1:14">
      <c r="A473" s="52" t="s">
        <v>63</v>
      </c>
      <c r="B473" s="53">
        <v>2013</v>
      </c>
      <c r="C473" s="52" t="s">
        <v>58</v>
      </c>
      <c r="D473" s="87">
        <v>46307</v>
      </c>
      <c r="E473" s="87">
        <v>3.7812858</v>
      </c>
      <c r="F473" s="87">
        <v>343357</v>
      </c>
      <c r="G473" s="87">
        <v>118</v>
      </c>
      <c r="H473" s="87">
        <v>35466</v>
      </c>
      <c r="I473" s="87">
        <v>32</v>
      </c>
      <c r="J473" s="87">
        <v>33001</v>
      </c>
      <c r="K473" s="87">
        <v>64.078476</v>
      </c>
      <c r="L473" s="87">
        <v>830100</v>
      </c>
      <c r="M473" s="87">
        <v>6800</v>
      </c>
      <c r="N473" s="87">
        <v>188677</v>
      </c>
    </row>
    <row r="474" spans="1:14">
      <c r="A474" s="52" t="s">
        <v>63</v>
      </c>
      <c r="B474" s="53">
        <v>2014</v>
      </c>
      <c r="C474" s="52" t="s">
        <v>58</v>
      </c>
      <c r="D474" s="87">
        <v>46925</v>
      </c>
      <c r="E474" s="87">
        <v>3.565349</v>
      </c>
      <c r="F474" s="87">
        <v>368722</v>
      </c>
      <c r="G474" s="87">
        <v>143</v>
      </c>
      <c r="H474" s="87">
        <v>36899</v>
      </c>
      <c r="I474" s="87">
        <v>35</v>
      </c>
      <c r="J474" s="87">
        <v>33529</v>
      </c>
      <c r="K474" s="87">
        <v>54.744663</v>
      </c>
      <c r="L474" s="87">
        <v>852900</v>
      </c>
      <c r="M474" s="87">
        <v>7691</v>
      </c>
      <c r="N474" s="87">
        <v>196430</v>
      </c>
    </row>
    <row r="475" spans="1:14">
      <c r="A475" s="52" t="s">
        <v>63</v>
      </c>
      <c r="B475" s="53">
        <v>2015</v>
      </c>
      <c r="C475" s="52" t="s">
        <v>58</v>
      </c>
      <c r="D475" s="87">
        <v>46655</v>
      </c>
      <c r="E475" s="87">
        <v>3.827264</v>
      </c>
      <c r="F475" s="87">
        <v>380550</v>
      </c>
      <c r="G475" s="87">
        <v>200</v>
      </c>
      <c r="H475" s="87">
        <v>36899</v>
      </c>
      <c r="I475" s="87">
        <v>37</v>
      </c>
      <c r="J475" s="87">
        <v>35445</v>
      </c>
      <c r="K475" s="87">
        <v>48.889057</v>
      </c>
      <c r="L475" s="87">
        <v>822600</v>
      </c>
      <c r="M475" s="87">
        <v>7687</v>
      </c>
      <c r="N475" s="87">
        <v>202072</v>
      </c>
    </row>
    <row r="476" spans="1:14">
      <c r="A476" s="52" t="s">
        <v>63</v>
      </c>
      <c r="B476" s="53">
        <v>2016</v>
      </c>
      <c r="C476" s="52" t="s">
        <v>58</v>
      </c>
      <c r="D476" s="87">
        <v>46884</v>
      </c>
      <c r="E476" s="87">
        <v>3.7444117</v>
      </c>
      <c r="F476" s="87">
        <v>402459</v>
      </c>
      <c r="G476" s="87">
        <v>251</v>
      </c>
      <c r="H476" s="87">
        <v>42535</v>
      </c>
      <c r="I476" s="87">
        <v>40</v>
      </c>
      <c r="J476" s="87">
        <v>35307</v>
      </c>
      <c r="K476" s="87">
        <v>45.655518</v>
      </c>
      <c r="L476" s="87">
        <v>790400</v>
      </c>
      <c r="M476" s="87">
        <v>8302</v>
      </c>
      <c r="N476" s="87">
        <v>212954</v>
      </c>
    </row>
    <row r="477" spans="1:14">
      <c r="A477" s="52" t="s">
        <v>63</v>
      </c>
      <c r="B477" s="53">
        <v>2017</v>
      </c>
      <c r="C477" s="52" t="s">
        <v>58</v>
      </c>
      <c r="D477" s="87">
        <v>47193</v>
      </c>
      <c r="E477" s="87">
        <v>3.6547369</v>
      </c>
      <c r="F477" s="87">
        <v>412496</v>
      </c>
      <c r="G477" s="87">
        <v>325</v>
      </c>
      <c r="H477" s="87">
        <v>49336</v>
      </c>
      <c r="I477" s="87">
        <v>35</v>
      </c>
      <c r="J477" s="87">
        <v>35731</v>
      </c>
      <c r="K477" s="87">
        <v>43.042961</v>
      </c>
      <c r="L477" s="87">
        <v>856900</v>
      </c>
      <c r="M477" s="87">
        <v>8917</v>
      </c>
      <c r="N477" s="87">
        <v>217238</v>
      </c>
    </row>
    <row r="478" spans="1:14">
      <c r="A478" s="52" t="s">
        <v>63</v>
      </c>
      <c r="B478" s="53">
        <v>2018</v>
      </c>
      <c r="C478" s="52" t="s">
        <v>58</v>
      </c>
      <c r="D478" s="87">
        <v>48127</v>
      </c>
      <c r="E478" s="87">
        <v>3.7681135</v>
      </c>
      <c r="F478" s="87">
        <v>508307</v>
      </c>
      <c r="G478" s="87">
        <v>570</v>
      </c>
      <c r="H478" s="87">
        <v>56137</v>
      </c>
      <c r="I478" s="87">
        <v>38</v>
      </c>
      <c r="J478" s="87">
        <v>24863</v>
      </c>
      <c r="K478" s="87">
        <v>39.865021</v>
      </c>
      <c r="L478" s="87">
        <v>878458</v>
      </c>
      <c r="M478" s="87">
        <v>9532</v>
      </c>
      <c r="N478" s="87">
        <v>272915</v>
      </c>
    </row>
    <row r="479" spans="1:14">
      <c r="A479" s="52" t="s">
        <v>63</v>
      </c>
      <c r="B479" s="53">
        <v>2019</v>
      </c>
      <c r="C479" s="52" t="s">
        <v>58</v>
      </c>
      <c r="D479" s="87">
        <v>47998</v>
      </c>
      <c r="E479" s="87">
        <v>3.5151256</v>
      </c>
      <c r="F479" s="87">
        <v>564600</v>
      </c>
      <c r="G479" s="87">
        <v>652</v>
      </c>
      <c r="H479" s="87">
        <v>62938</v>
      </c>
      <c r="I479" s="87">
        <v>101</v>
      </c>
      <c r="J479" s="87">
        <v>23749</v>
      </c>
      <c r="K479" s="87">
        <v>36.68708</v>
      </c>
      <c r="L479" s="87">
        <v>984934</v>
      </c>
      <c r="M479" s="87">
        <v>10147</v>
      </c>
      <c r="N479" s="87">
        <v>304252</v>
      </c>
    </row>
    <row r="480" spans="1:14">
      <c r="A480" s="52" t="s">
        <v>63</v>
      </c>
      <c r="B480" s="53">
        <v>2020</v>
      </c>
      <c r="C480" s="52" t="s">
        <v>58</v>
      </c>
      <c r="D480" s="87">
        <v>47869</v>
      </c>
      <c r="E480" s="87">
        <v>3.2621377</v>
      </c>
      <c r="F480" s="87">
        <v>620893</v>
      </c>
      <c r="G480" s="87">
        <v>716</v>
      </c>
      <c r="H480" s="87">
        <v>69739</v>
      </c>
      <c r="I480" s="87">
        <v>164</v>
      </c>
      <c r="J480" s="87">
        <v>23705</v>
      </c>
      <c r="K480" s="87">
        <v>33.50914</v>
      </c>
      <c r="L480" s="87">
        <v>1035419</v>
      </c>
      <c r="M480" s="87">
        <v>10762</v>
      </c>
      <c r="N480" s="87">
        <v>360636</v>
      </c>
    </row>
    <row r="481" spans="1:14">
      <c r="A481" s="52" t="s">
        <v>63</v>
      </c>
      <c r="B481" s="53">
        <v>2021</v>
      </c>
      <c r="C481" s="60" t="s">
        <v>58</v>
      </c>
      <c r="D481" s="87">
        <v>47740</v>
      </c>
      <c r="E481" s="87">
        <v>3.0091498</v>
      </c>
      <c r="F481" s="87">
        <v>677186</v>
      </c>
      <c r="G481" s="87">
        <v>909</v>
      </c>
      <c r="H481" s="87">
        <v>76540</v>
      </c>
      <c r="I481" s="87">
        <v>227</v>
      </c>
      <c r="J481" s="87">
        <v>23661</v>
      </c>
      <c r="K481" s="87">
        <v>30.3312</v>
      </c>
      <c r="L481" s="87">
        <v>1137248</v>
      </c>
      <c r="M481" s="87">
        <v>11377</v>
      </c>
      <c r="N481" s="87">
        <v>386808</v>
      </c>
    </row>
    <row r="482" spans="1:14">
      <c r="A482" s="161" t="s">
        <v>64</v>
      </c>
      <c r="B482" s="162">
        <v>2012</v>
      </c>
      <c r="C482" s="161" t="s">
        <v>58</v>
      </c>
      <c r="D482" s="164">
        <v>97855</v>
      </c>
      <c r="E482" s="164">
        <v>3.6815288</v>
      </c>
      <c r="F482" s="164">
        <v>363911</v>
      </c>
      <c r="G482" s="164">
        <v>9070</v>
      </c>
      <c r="H482" s="164">
        <v>77465</v>
      </c>
      <c r="I482" s="164">
        <v>63</v>
      </c>
      <c r="J482" s="164">
        <v>62180</v>
      </c>
      <c r="K482" s="164">
        <v>73.834618</v>
      </c>
      <c r="L482" s="164">
        <v>1300100</v>
      </c>
      <c r="M482" s="164">
        <v>6603</v>
      </c>
      <c r="N482" s="164">
        <v>213420</v>
      </c>
    </row>
    <row r="483" spans="1:14">
      <c r="A483" s="161" t="s">
        <v>64</v>
      </c>
      <c r="B483" s="162">
        <v>2013</v>
      </c>
      <c r="C483" s="161" t="s">
        <v>58</v>
      </c>
      <c r="D483" s="164">
        <v>94933</v>
      </c>
      <c r="E483" s="164">
        <v>3.4771576</v>
      </c>
      <c r="F483" s="164">
        <v>411106</v>
      </c>
      <c r="G483" s="164">
        <v>10076</v>
      </c>
      <c r="H483" s="164">
        <v>77570</v>
      </c>
      <c r="I483" s="164">
        <v>66</v>
      </c>
      <c r="J483" s="164">
        <v>62545</v>
      </c>
      <c r="K483" s="164">
        <v>71.732246</v>
      </c>
      <c r="L483" s="164">
        <v>1418700</v>
      </c>
      <c r="M483" s="164">
        <v>7615</v>
      </c>
      <c r="N483" s="164">
        <v>222161</v>
      </c>
    </row>
    <row r="484" spans="1:14">
      <c r="A484" s="161" t="s">
        <v>64</v>
      </c>
      <c r="B484" s="162">
        <v>2014</v>
      </c>
      <c r="C484" s="161" t="s">
        <v>58</v>
      </c>
      <c r="D484" s="164">
        <v>93352</v>
      </c>
      <c r="E484" s="164">
        <v>3.4850566</v>
      </c>
      <c r="F484" s="164">
        <v>440782</v>
      </c>
      <c r="G484" s="164">
        <v>11082</v>
      </c>
      <c r="H484" s="164">
        <v>77675</v>
      </c>
      <c r="I484" s="164">
        <v>94</v>
      </c>
      <c r="J484" s="164">
        <v>67727</v>
      </c>
      <c r="K484" s="164">
        <v>64.95269</v>
      </c>
      <c r="L484" s="164">
        <v>1516200</v>
      </c>
      <c r="M484" s="164">
        <v>8590</v>
      </c>
      <c r="N484" s="164">
        <v>236160</v>
      </c>
    </row>
    <row r="485" spans="1:14">
      <c r="A485" s="161" t="s">
        <v>64</v>
      </c>
      <c r="B485" s="162">
        <v>2015</v>
      </c>
      <c r="C485" s="161" t="s">
        <v>58</v>
      </c>
      <c r="D485" s="164">
        <v>91033</v>
      </c>
      <c r="E485" s="164">
        <v>3.8685312</v>
      </c>
      <c r="F485" s="164">
        <v>455728</v>
      </c>
      <c r="G485" s="164">
        <v>11887</v>
      </c>
      <c r="H485" s="164">
        <v>77700</v>
      </c>
      <c r="I485" s="164">
        <v>96</v>
      </c>
      <c r="J485" s="164">
        <v>66763</v>
      </c>
      <c r="K485" s="164">
        <v>55.193207</v>
      </c>
      <c r="L485" s="164">
        <v>1551600</v>
      </c>
      <c r="M485" s="164">
        <v>8557</v>
      </c>
      <c r="N485" s="164">
        <v>243668</v>
      </c>
    </row>
    <row r="486" spans="1:14">
      <c r="A486" s="161" t="s">
        <v>64</v>
      </c>
      <c r="B486" s="162">
        <v>2016</v>
      </c>
      <c r="C486" s="161" t="s">
        <v>58</v>
      </c>
      <c r="D486" s="164">
        <v>88093</v>
      </c>
      <c r="E486" s="164">
        <v>3.884429</v>
      </c>
      <c r="F486" s="164">
        <v>479333</v>
      </c>
      <c r="G486" s="164">
        <v>12548</v>
      </c>
      <c r="H486" s="164">
        <v>77700</v>
      </c>
      <c r="I486" s="164">
        <v>94</v>
      </c>
      <c r="J486" s="164">
        <v>66327</v>
      </c>
      <c r="K486" s="164">
        <v>56.70327</v>
      </c>
      <c r="L486" s="164">
        <v>1631300</v>
      </c>
      <c r="M486" s="164">
        <v>9250</v>
      </c>
      <c r="N486" s="164">
        <v>254570</v>
      </c>
    </row>
    <row r="487" spans="1:14">
      <c r="A487" s="161" t="s">
        <v>64</v>
      </c>
      <c r="B487" s="162">
        <v>2017</v>
      </c>
      <c r="C487" s="161" t="s">
        <v>58</v>
      </c>
      <c r="D487" s="164">
        <v>88571</v>
      </c>
      <c r="E487" s="164">
        <v>3.8995156</v>
      </c>
      <c r="F487" s="164">
        <v>493902</v>
      </c>
      <c r="G487" s="164">
        <v>11572</v>
      </c>
      <c r="H487" s="164">
        <v>77712</v>
      </c>
      <c r="I487" s="164">
        <v>100</v>
      </c>
      <c r="J487" s="164">
        <v>65320</v>
      </c>
      <c r="K487" s="164">
        <v>55.018589</v>
      </c>
      <c r="L487" s="164">
        <v>1815300</v>
      </c>
      <c r="M487" s="164">
        <v>9943</v>
      </c>
      <c r="N487" s="164">
        <v>266933</v>
      </c>
    </row>
    <row r="488" spans="1:14">
      <c r="A488" s="161" t="s">
        <v>64</v>
      </c>
      <c r="B488" s="162">
        <v>2018</v>
      </c>
      <c r="C488" s="161" t="s">
        <v>58</v>
      </c>
      <c r="D488" s="164">
        <v>88906</v>
      </c>
      <c r="E488" s="164">
        <v>4.2499831</v>
      </c>
      <c r="F488" s="164">
        <v>590033</v>
      </c>
      <c r="G488" s="164">
        <v>11900</v>
      </c>
      <c r="H488" s="164">
        <v>77724</v>
      </c>
      <c r="I488" s="164">
        <v>102</v>
      </c>
      <c r="J488" s="164">
        <v>65484</v>
      </c>
      <c r="K488" s="164">
        <v>50.713654</v>
      </c>
      <c r="L488" s="164">
        <v>1906335</v>
      </c>
      <c r="M488" s="164">
        <v>10636</v>
      </c>
      <c r="N488" s="164">
        <v>333298</v>
      </c>
    </row>
    <row r="489" spans="1:14">
      <c r="A489" s="161" t="s">
        <v>64</v>
      </c>
      <c r="B489" s="162">
        <v>2019</v>
      </c>
      <c r="C489" s="161" t="s">
        <v>58</v>
      </c>
      <c r="D489" s="164">
        <v>88717</v>
      </c>
      <c r="E489" s="164">
        <v>4.2355467</v>
      </c>
      <c r="F489" s="164">
        <v>638098</v>
      </c>
      <c r="G489" s="164">
        <v>12951</v>
      </c>
      <c r="H489" s="164">
        <v>77736</v>
      </c>
      <c r="I489" s="164">
        <v>37</v>
      </c>
      <c r="J489" s="164">
        <v>60259</v>
      </c>
      <c r="K489" s="164">
        <v>46.408718</v>
      </c>
      <c r="L489" s="164">
        <v>1941567</v>
      </c>
      <c r="M489" s="164">
        <v>11329</v>
      </c>
      <c r="N489" s="164">
        <v>360473</v>
      </c>
    </row>
    <row r="490" spans="1:14">
      <c r="A490" s="161" t="s">
        <v>64</v>
      </c>
      <c r="B490" s="162">
        <v>2020</v>
      </c>
      <c r="C490" s="161" t="s">
        <v>58</v>
      </c>
      <c r="D490" s="164">
        <v>88528</v>
      </c>
      <c r="E490" s="164">
        <v>4.2211103</v>
      </c>
      <c r="F490" s="164">
        <v>686163</v>
      </c>
      <c r="G490" s="164">
        <v>14002</v>
      </c>
      <c r="H490" s="164">
        <v>77748</v>
      </c>
      <c r="I490" s="164">
        <v>-28</v>
      </c>
      <c r="J490" s="164">
        <v>59838</v>
      </c>
      <c r="K490" s="164">
        <v>42.103783</v>
      </c>
      <c r="L490" s="164">
        <v>2035357</v>
      </c>
      <c r="M490" s="164">
        <v>12022</v>
      </c>
      <c r="N490" s="164">
        <v>418196</v>
      </c>
    </row>
    <row r="491" spans="1:14">
      <c r="A491" s="7" t="s">
        <v>64</v>
      </c>
      <c r="B491" s="9">
        <v>2021</v>
      </c>
      <c r="C491" s="8" t="s">
        <v>58</v>
      </c>
      <c r="D491">
        <v>88339</v>
      </c>
      <c r="E491">
        <v>4.206674</v>
      </c>
      <c r="F491">
        <v>734228</v>
      </c>
      <c r="G491">
        <v>14183</v>
      </c>
      <c r="H491">
        <v>77760</v>
      </c>
      <c r="I491">
        <v>-93</v>
      </c>
      <c r="J491">
        <v>59417</v>
      </c>
      <c r="K491">
        <v>37.798847</v>
      </c>
      <c r="L491">
        <v>2259974</v>
      </c>
      <c r="M491">
        <v>12715</v>
      </c>
      <c r="N491">
        <v>462261</v>
      </c>
    </row>
    <row r="492" spans="1:14">
      <c r="A492" s="52" t="s">
        <v>65</v>
      </c>
      <c r="B492" s="53">
        <v>2012</v>
      </c>
      <c r="C492" s="52" t="s">
        <v>58</v>
      </c>
      <c r="D492" s="87">
        <v>28577</v>
      </c>
      <c r="E492" s="87">
        <v>4.1249956</v>
      </c>
      <c r="F492" s="87">
        <v>313727</v>
      </c>
      <c r="G492" s="87">
        <v>385</v>
      </c>
      <c r="H492" s="87">
        <v>22900</v>
      </c>
      <c r="I492" s="87">
        <v>35</v>
      </c>
      <c r="J492" s="87">
        <v>47824</v>
      </c>
      <c r="K492" s="87">
        <v>54.924484</v>
      </c>
      <c r="L492" s="87">
        <v>555000</v>
      </c>
      <c r="M492" s="87">
        <v>6242</v>
      </c>
      <c r="N492" s="87">
        <v>181008</v>
      </c>
    </row>
    <row r="493" spans="1:14">
      <c r="A493" s="52" t="s">
        <v>65</v>
      </c>
      <c r="B493" s="53">
        <v>2013</v>
      </c>
      <c r="C493" s="52" t="s">
        <v>58</v>
      </c>
      <c r="D493" s="87">
        <v>28704</v>
      </c>
      <c r="E493" s="87">
        <v>3.8586608</v>
      </c>
      <c r="F493" s="87">
        <v>359886</v>
      </c>
      <c r="G493" s="87">
        <v>381</v>
      </c>
      <c r="H493" s="87">
        <v>25000</v>
      </c>
      <c r="I493" s="87">
        <v>38</v>
      </c>
      <c r="J493" s="87">
        <v>51325</v>
      </c>
      <c r="K493" s="87">
        <v>59.19537</v>
      </c>
      <c r="L493" s="87">
        <v>612100</v>
      </c>
      <c r="M493" s="87">
        <v>7215</v>
      </c>
      <c r="N493" s="87">
        <v>202692</v>
      </c>
    </row>
    <row r="494" spans="1:14">
      <c r="A494" s="52" t="s">
        <v>65</v>
      </c>
      <c r="B494" s="53">
        <v>2014</v>
      </c>
      <c r="C494" s="52" t="s">
        <v>58</v>
      </c>
      <c r="D494" s="87">
        <v>28718</v>
      </c>
      <c r="E494" s="87">
        <v>3.6634863</v>
      </c>
      <c r="F494" s="87">
        <v>398236</v>
      </c>
      <c r="G494" s="87">
        <v>377</v>
      </c>
      <c r="H494" s="87">
        <v>27100</v>
      </c>
      <c r="I494" s="87">
        <v>40</v>
      </c>
      <c r="J494" s="87">
        <v>53742</v>
      </c>
      <c r="K494" s="87">
        <v>49.129936</v>
      </c>
      <c r="L494" s="87">
        <v>663000</v>
      </c>
      <c r="M494" s="87">
        <v>8218</v>
      </c>
      <c r="N494" s="87">
        <v>227910</v>
      </c>
    </row>
    <row r="495" spans="1:14">
      <c r="A495" s="52" t="s">
        <v>65</v>
      </c>
      <c r="B495" s="53">
        <v>2015</v>
      </c>
      <c r="C495" s="52" t="s">
        <v>58</v>
      </c>
      <c r="D495" s="87">
        <v>28735</v>
      </c>
      <c r="E495" s="87">
        <v>3.8845659</v>
      </c>
      <c r="F495" s="87">
        <v>414710</v>
      </c>
      <c r="G495" s="87">
        <v>400</v>
      </c>
      <c r="H495" s="87">
        <v>29333</v>
      </c>
      <c r="I495" s="87">
        <v>41</v>
      </c>
      <c r="J495" s="87">
        <v>58166</v>
      </c>
      <c r="K495" s="87">
        <v>44.735802</v>
      </c>
      <c r="L495" s="87">
        <v>615400</v>
      </c>
      <c r="M495" s="87">
        <v>8314</v>
      </c>
      <c r="N495" s="87">
        <v>237235</v>
      </c>
    </row>
    <row r="496" spans="1:14">
      <c r="A496" s="52" t="s">
        <v>65</v>
      </c>
      <c r="B496" s="53">
        <v>2016</v>
      </c>
      <c r="C496" s="52" t="s">
        <v>58</v>
      </c>
      <c r="D496" s="87">
        <v>26165</v>
      </c>
      <c r="E496" s="87">
        <v>4.1685458</v>
      </c>
      <c r="F496" s="87">
        <v>437159</v>
      </c>
      <c r="G496" s="87">
        <v>407</v>
      </c>
      <c r="H496" s="87">
        <v>28533</v>
      </c>
      <c r="I496" s="87">
        <v>40</v>
      </c>
      <c r="J496" s="87">
        <v>61610</v>
      </c>
      <c r="K496" s="87">
        <v>42.055248</v>
      </c>
      <c r="L496" s="87">
        <v>629700</v>
      </c>
      <c r="M496" s="87">
        <v>9046</v>
      </c>
      <c r="N496" s="87">
        <v>249748</v>
      </c>
    </row>
    <row r="497" spans="1:14">
      <c r="A497" s="52" t="s">
        <v>65</v>
      </c>
      <c r="B497" s="53">
        <v>2017</v>
      </c>
      <c r="C497" s="52" t="s">
        <v>58</v>
      </c>
      <c r="D497" s="87">
        <v>26387</v>
      </c>
      <c r="E497" s="87">
        <v>4.1309736</v>
      </c>
      <c r="F497" s="87">
        <v>450236</v>
      </c>
      <c r="G497" s="87">
        <v>407</v>
      </c>
      <c r="H497" s="87">
        <v>29700</v>
      </c>
      <c r="I497" s="87">
        <v>32</v>
      </c>
      <c r="J497" s="87">
        <v>64105</v>
      </c>
      <c r="K497" s="87">
        <v>39.423866</v>
      </c>
      <c r="L497" s="87">
        <v>722300</v>
      </c>
      <c r="M497" s="87">
        <v>9778</v>
      </c>
      <c r="N497" s="87">
        <v>256897</v>
      </c>
    </row>
    <row r="498" spans="1:14">
      <c r="A498" s="52" t="s">
        <v>65</v>
      </c>
      <c r="B498" s="53">
        <v>2018</v>
      </c>
      <c r="C498" s="52" t="s">
        <v>58</v>
      </c>
      <c r="D498" s="87">
        <v>26112</v>
      </c>
      <c r="E498" s="87">
        <v>3.9291513</v>
      </c>
      <c r="F498" s="87">
        <v>538547</v>
      </c>
      <c r="G498" s="87">
        <v>466</v>
      </c>
      <c r="H498" s="87">
        <v>30867</v>
      </c>
      <c r="I498" s="87">
        <v>33</v>
      </c>
      <c r="J498" s="87">
        <v>68699</v>
      </c>
      <c r="K498" s="87">
        <v>35.717285</v>
      </c>
      <c r="L498" s="87">
        <v>774973</v>
      </c>
      <c r="M498" s="87">
        <v>10510</v>
      </c>
      <c r="N498" s="87">
        <v>325466</v>
      </c>
    </row>
    <row r="499" spans="1:14">
      <c r="A499" s="52" t="s">
        <v>65</v>
      </c>
      <c r="B499" s="53">
        <v>2019</v>
      </c>
      <c r="C499" s="52" t="s">
        <v>58</v>
      </c>
      <c r="D499" s="87">
        <v>25985</v>
      </c>
      <c r="E499" s="87">
        <v>3.9322686</v>
      </c>
      <c r="F499" s="87">
        <v>580266</v>
      </c>
      <c r="G499" s="87">
        <v>430</v>
      </c>
      <c r="H499" s="87">
        <v>32034</v>
      </c>
      <c r="I499" s="87">
        <v>31</v>
      </c>
      <c r="J499" s="87">
        <v>70849</v>
      </c>
      <c r="K499" s="87">
        <v>32.010704</v>
      </c>
      <c r="L499" s="87">
        <v>845257</v>
      </c>
      <c r="M499" s="87">
        <v>11242</v>
      </c>
      <c r="N499" s="87">
        <v>346957</v>
      </c>
    </row>
    <row r="500" spans="1:14">
      <c r="A500" s="52" t="s">
        <v>65</v>
      </c>
      <c r="B500" s="53">
        <v>2020</v>
      </c>
      <c r="C500" s="52" t="s">
        <v>58</v>
      </c>
      <c r="D500" s="87">
        <v>25858</v>
      </c>
      <c r="E500" s="87">
        <v>3.9353859</v>
      </c>
      <c r="F500" s="87">
        <v>621985</v>
      </c>
      <c r="G500" s="87">
        <v>430</v>
      </c>
      <c r="H500" s="87">
        <v>33201</v>
      </c>
      <c r="I500" s="87">
        <v>29</v>
      </c>
      <c r="J500" s="87">
        <v>69779</v>
      </c>
      <c r="K500" s="87">
        <v>28.304123</v>
      </c>
      <c r="L500" s="87">
        <v>841442</v>
      </c>
      <c r="M500" s="87">
        <v>11974</v>
      </c>
      <c r="N500" s="87">
        <v>385987</v>
      </c>
    </row>
    <row r="501" spans="1:14">
      <c r="A501" s="52" t="s">
        <v>65</v>
      </c>
      <c r="B501" s="53">
        <v>2021</v>
      </c>
      <c r="C501" s="60" t="s">
        <v>58</v>
      </c>
      <c r="D501" s="87">
        <v>25731</v>
      </c>
      <c r="E501" s="87">
        <v>3.9385032</v>
      </c>
      <c r="F501" s="87">
        <v>663704</v>
      </c>
      <c r="G501" s="87">
        <v>412</v>
      </c>
      <c r="H501" s="87">
        <v>34368</v>
      </c>
      <c r="I501" s="87">
        <v>27</v>
      </c>
      <c r="J501" s="87">
        <v>68709</v>
      </c>
      <c r="K501" s="87">
        <v>24.597542</v>
      </c>
      <c r="L501" s="87">
        <v>936832</v>
      </c>
      <c r="M501" s="87">
        <v>12706</v>
      </c>
      <c r="N501" s="87">
        <v>417145</v>
      </c>
    </row>
    <row r="502" spans="1:14">
      <c r="A502" s="161" t="s">
        <v>66</v>
      </c>
      <c r="B502" s="162">
        <v>2012</v>
      </c>
      <c r="C502" s="161" t="s">
        <v>58</v>
      </c>
      <c r="D502" s="164">
        <v>70987</v>
      </c>
      <c r="E502" s="164">
        <v>5.3538253</v>
      </c>
      <c r="F502" s="164">
        <v>397056</v>
      </c>
      <c r="G502" s="164">
        <v>-1548</v>
      </c>
      <c r="H502" s="164">
        <v>60334</v>
      </c>
      <c r="I502" s="164">
        <v>53</v>
      </c>
      <c r="J502" s="164">
        <v>224494</v>
      </c>
      <c r="K502" s="164">
        <v>69.105965</v>
      </c>
      <c r="L502" s="164">
        <v>1001000</v>
      </c>
      <c r="M502" s="164">
        <v>6551</v>
      </c>
      <c r="N502" s="164">
        <v>230181</v>
      </c>
    </row>
    <row r="503" spans="1:14">
      <c r="A503" s="161" t="s">
        <v>66</v>
      </c>
      <c r="B503" s="162">
        <v>2013</v>
      </c>
      <c r="C503" s="161" t="s">
        <v>58</v>
      </c>
      <c r="D503" s="164">
        <v>71002</v>
      </c>
      <c r="E503" s="164">
        <v>5.0703642</v>
      </c>
      <c r="F503" s="164">
        <v>445089</v>
      </c>
      <c r="G503" s="164">
        <v>414</v>
      </c>
      <c r="H503" s="164">
        <v>70667</v>
      </c>
      <c r="I503" s="164">
        <v>58</v>
      </c>
      <c r="J503" s="164">
        <v>234753</v>
      </c>
      <c r="K503" s="164">
        <v>69.916832</v>
      </c>
      <c r="L503" s="164">
        <v>1201200</v>
      </c>
      <c r="M503" s="164">
        <v>7514</v>
      </c>
      <c r="N503" s="164">
        <v>246525</v>
      </c>
    </row>
    <row r="504" spans="1:14">
      <c r="A504" s="161" t="s">
        <v>66</v>
      </c>
      <c r="B504" s="162">
        <v>2014</v>
      </c>
      <c r="C504" s="161" t="s">
        <v>58</v>
      </c>
      <c r="D504" s="164">
        <v>70814</v>
      </c>
      <c r="E504" s="164">
        <v>5.0131895</v>
      </c>
      <c r="F504" s="164">
        <v>477479</v>
      </c>
      <c r="G504" s="164">
        <v>2376</v>
      </c>
      <c r="H504" s="164">
        <v>81000</v>
      </c>
      <c r="I504" s="164">
        <v>61</v>
      </c>
      <c r="J504" s="164">
        <v>264735</v>
      </c>
      <c r="K504" s="164">
        <v>63.494198</v>
      </c>
      <c r="L504" s="164">
        <v>1355100</v>
      </c>
      <c r="M504" s="164">
        <v>8476</v>
      </c>
      <c r="N504" s="164">
        <v>263250</v>
      </c>
    </row>
    <row r="505" spans="1:14">
      <c r="A505" s="161" t="s">
        <v>66</v>
      </c>
      <c r="B505" s="162">
        <v>2015</v>
      </c>
      <c r="C505" s="161" t="s">
        <v>58</v>
      </c>
      <c r="D505" s="164">
        <v>70171</v>
      </c>
      <c r="E505" s="164">
        <v>5.2821821</v>
      </c>
      <c r="F505" s="164">
        <v>494383</v>
      </c>
      <c r="G505" s="164">
        <v>2313</v>
      </c>
      <c r="H505" s="164">
        <v>90000</v>
      </c>
      <c r="I505" s="164">
        <v>73</v>
      </c>
      <c r="J505" s="164">
        <v>282832</v>
      </c>
      <c r="K505" s="164">
        <v>53.92688</v>
      </c>
      <c r="L505" s="164">
        <v>1303500</v>
      </c>
      <c r="M505" s="164">
        <v>8515</v>
      </c>
      <c r="N505" s="164">
        <v>271000</v>
      </c>
    </row>
    <row r="506" spans="1:14">
      <c r="A506" s="161" t="s">
        <v>66</v>
      </c>
      <c r="B506" s="162">
        <v>2016</v>
      </c>
      <c r="C506" s="161" t="s">
        <v>58</v>
      </c>
      <c r="D506" s="164">
        <v>68101</v>
      </c>
      <c r="E506" s="164">
        <v>5.2892322</v>
      </c>
      <c r="F506" s="164">
        <v>520442</v>
      </c>
      <c r="G506" s="164">
        <v>2516</v>
      </c>
      <c r="H506" s="164">
        <v>78312</v>
      </c>
      <c r="I506" s="164">
        <v>61</v>
      </c>
      <c r="J506" s="164">
        <v>300944</v>
      </c>
      <c r="K506" s="164">
        <v>56.449345</v>
      </c>
      <c r="L506" s="164">
        <v>1373000</v>
      </c>
      <c r="M506" s="164">
        <v>9171</v>
      </c>
      <c r="N506" s="164">
        <v>284427</v>
      </c>
    </row>
    <row r="507" spans="1:14">
      <c r="A507" s="161" t="s">
        <v>66</v>
      </c>
      <c r="B507" s="162">
        <v>2017</v>
      </c>
      <c r="C507" s="161" t="s">
        <v>58</v>
      </c>
      <c r="D507" s="164">
        <v>66601</v>
      </c>
      <c r="E507" s="164">
        <v>5.4107896</v>
      </c>
      <c r="F507" s="164">
        <v>532776</v>
      </c>
      <c r="G507" s="164">
        <v>5126</v>
      </c>
      <c r="H507" s="164">
        <v>82000</v>
      </c>
      <c r="I507" s="164">
        <v>62</v>
      </c>
      <c r="J507" s="164">
        <v>301907</v>
      </c>
      <c r="K507" s="164">
        <v>53.993546</v>
      </c>
      <c r="L507" s="164">
        <v>1444800</v>
      </c>
      <c r="M507" s="164">
        <v>9827</v>
      </c>
      <c r="N507" s="164">
        <v>290307</v>
      </c>
    </row>
    <row r="508" spans="1:14">
      <c r="A508" s="161" t="s">
        <v>66</v>
      </c>
      <c r="B508" s="162">
        <v>2018</v>
      </c>
      <c r="C508" s="161" t="s">
        <v>58</v>
      </c>
      <c r="D508" s="164">
        <v>66597</v>
      </c>
      <c r="E508" s="164">
        <v>5.6742346</v>
      </c>
      <c r="F508" s="164">
        <v>668497</v>
      </c>
      <c r="G508" s="164">
        <v>570</v>
      </c>
      <c r="H508" s="164">
        <v>85688</v>
      </c>
      <c r="I508" s="164">
        <v>66</v>
      </c>
      <c r="J508" s="164">
        <v>302084</v>
      </c>
      <c r="K508" s="164">
        <v>48.175816</v>
      </c>
      <c r="L508" s="164">
        <v>1659967</v>
      </c>
      <c r="M508" s="164">
        <v>10483</v>
      </c>
      <c r="N508" s="164">
        <v>382145</v>
      </c>
    </row>
    <row r="509" spans="1:14">
      <c r="A509" s="161" t="s">
        <v>66</v>
      </c>
      <c r="B509" s="162">
        <v>2019</v>
      </c>
      <c r="C509" s="161" t="s">
        <v>58</v>
      </c>
      <c r="D509" s="164">
        <v>66330</v>
      </c>
      <c r="E509" s="164">
        <v>5.7335293</v>
      </c>
      <c r="F509" s="164">
        <v>741886</v>
      </c>
      <c r="G509" s="164">
        <v>5420</v>
      </c>
      <c r="H509" s="164">
        <v>89376</v>
      </c>
      <c r="I509" s="164">
        <v>78</v>
      </c>
      <c r="J509" s="164">
        <v>57454</v>
      </c>
      <c r="K509" s="164">
        <v>42.358086</v>
      </c>
      <c r="L509" s="164">
        <v>1839644</v>
      </c>
      <c r="M509" s="164">
        <v>11139</v>
      </c>
      <c r="N509" s="164">
        <v>422153</v>
      </c>
    </row>
    <row r="510" spans="1:14">
      <c r="A510" s="161" t="s">
        <v>66</v>
      </c>
      <c r="B510" s="162">
        <v>2020</v>
      </c>
      <c r="C510" s="161" t="s">
        <v>58</v>
      </c>
      <c r="D510" s="164">
        <v>66063</v>
      </c>
      <c r="E510" s="164">
        <v>5.7928241</v>
      </c>
      <c r="F510" s="164">
        <v>815275</v>
      </c>
      <c r="G510" s="164">
        <v>5127</v>
      </c>
      <c r="H510" s="164">
        <v>93064</v>
      </c>
      <c r="I510" s="164">
        <v>90</v>
      </c>
      <c r="J510" s="164">
        <v>57440</v>
      </c>
      <c r="K510" s="164">
        <v>36.540356</v>
      </c>
      <c r="L510" s="164">
        <v>1930770</v>
      </c>
      <c r="M510" s="164">
        <v>11795</v>
      </c>
      <c r="N510" s="164">
        <v>480318</v>
      </c>
    </row>
    <row r="511" spans="1:14">
      <c r="A511" s="161" t="s">
        <v>66</v>
      </c>
      <c r="B511" s="162">
        <v>2021</v>
      </c>
      <c r="C511" s="165" t="s">
        <v>58</v>
      </c>
      <c r="D511" s="164">
        <v>65796</v>
      </c>
      <c r="E511" s="164">
        <v>5.8521188</v>
      </c>
      <c r="F511" s="164">
        <v>888664</v>
      </c>
      <c r="G511" s="164">
        <v>4615</v>
      </c>
      <c r="H511" s="164">
        <v>96752</v>
      </c>
      <c r="I511" s="164">
        <v>102</v>
      </c>
      <c r="J511" s="164">
        <v>57426</v>
      </c>
      <c r="K511" s="164">
        <v>30.722626</v>
      </c>
      <c r="L511" s="164">
        <v>2146643</v>
      </c>
      <c r="M511" s="164">
        <v>12451</v>
      </c>
      <c r="N511" s="164">
        <v>511654</v>
      </c>
    </row>
    <row r="512" spans="1:14">
      <c r="A512" s="52" t="s">
        <v>67</v>
      </c>
      <c r="B512" s="53">
        <v>2012</v>
      </c>
      <c r="C512" s="52" t="s">
        <v>58</v>
      </c>
      <c r="D512" s="87">
        <v>26882</v>
      </c>
      <c r="E512" s="87">
        <v>3.0975374</v>
      </c>
      <c r="F512" s="87">
        <v>231794</v>
      </c>
      <c r="G512" s="87">
        <v>1100</v>
      </c>
      <c r="H512" s="87">
        <v>14273</v>
      </c>
      <c r="I512" s="87">
        <v>28</v>
      </c>
      <c r="J512" s="87">
        <v>17474</v>
      </c>
      <c r="K512" s="87">
        <v>55.369511</v>
      </c>
      <c r="L512" s="87">
        <v>2332200</v>
      </c>
      <c r="M512" s="87">
        <v>8852</v>
      </c>
      <c r="N512" s="87">
        <v>129383</v>
      </c>
    </row>
    <row r="513" spans="1:14">
      <c r="A513" s="52" t="s">
        <v>67</v>
      </c>
      <c r="B513" s="53">
        <v>2013</v>
      </c>
      <c r="C513" s="52" t="s">
        <v>58</v>
      </c>
      <c r="D513" s="87">
        <v>27240</v>
      </c>
      <c r="E513" s="87">
        <v>2.8487518</v>
      </c>
      <c r="F513" s="87">
        <v>258311</v>
      </c>
      <c r="G513" s="87">
        <v>1200</v>
      </c>
      <c r="H513" s="87">
        <v>14273</v>
      </c>
      <c r="I513" s="87">
        <v>28</v>
      </c>
      <c r="J513" s="87">
        <v>17547</v>
      </c>
      <c r="K513" s="87">
        <v>54.883118</v>
      </c>
      <c r="L513" s="87">
        <v>2820600</v>
      </c>
      <c r="M513" s="87">
        <v>10179</v>
      </c>
      <c r="N513" s="87">
        <v>132352</v>
      </c>
    </row>
    <row r="514" spans="1:14">
      <c r="A514" s="52" t="s">
        <v>67</v>
      </c>
      <c r="B514" s="53">
        <v>2014</v>
      </c>
      <c r="C514" s="52" t="s">
        <v>58</v>
      </c>
      <c r="D514" s="87">
        <v>25305</v>
      </c>
      <c r="E514" s="87">
        <v>2.8765066</v>
      </c>
      <c r="F514" s="87">
        <v>276872</v>
      </c>
      <c r="G514" s="87">
        <v>1300</v>
      </c>
      <c r="H514" s="87">
        <v>14273</v>
      </c>
      <c r="I514" s="87">
        <v>30</v>
      </c>
      <c r="J514" s="87">
        <v>17612</v>
      </c>
      <c r="K514" s="87">
        <v>49.500835</v>
      </c>
      <c r="L514" s="87">
        <v>3030100</v>
      </c>
      <c r="M514" s="87">
        <v>11400</v>
      </c>
      <c r="N514" s="87">
        <v>138177</v>
      </c>
    </row>
    <row r="515" spans="1:14">
      <c r="A515" s="52" t="s">
        <v>67</v>
      </c>
      <c r="B515" s="53">
        <v>2015</v>
      </c>
      <c r="C515" s="52" t="s">
        <v>58</v>
      </c>
      <c r="D515" s="87">
        <v>23370</v>
      </c>
      <c r="E515" s="87">
        <v>3.1055199</v>
      </c>
      <c r="F515" s="87">
        <v>287983</v>
      </c>
      <c r="G515" s="87">
        <v>1260</v>
      </c>
      <c r="H515" s="87">
        <v>23400</v>
      </c>
      <c r="I515" s="87">
        <v>31</v>
      </c>
      <c r="J515" s="87">
        <v>17642</v>
      </c>
      <c r="K515" s="87">
        <v>46.096855</v>
      </c>
      <c r="L515" s="87">
        <v>3112900</v>
      </c>
      <c r="M515" s="87">
        <v>11429</v>
      </c>
      <c r="N515" s="87">
        <v>143256</v>
      </c>
    </row>
    <row r="516" spans="1:14">
      <c r="A516" s="52" t="s">
        <v>67</v>
      </c>
      <c r="B516" s="53">
        <v>2016</v>
      </c>
      <c r="C516" s="52" t="s">
        <v>58</v>
      </c>
      <c r="D516" s="87">
        <v>24709</v>
      </c>
      <c r="E516" s="87">
        <v>2.7812133</v>
      </c>
      <c r="F516" s="87">
        <v>305760</v>
      </c>
      <c r="G516" s="87">
        <v>1312</v>
      </c>
      <c r="H516" s="87">
        <v>23400</v>
      </c>
      <c r="I516" s="87">
        <v>28</v>
      </c>
      <c r="J516" s="87">
        <v>18124</v>
      </c>
      <c r="K516" s="87">
        <v>40.73254</v>
      </c>
      <c r="L516" s="87">
        <v>3203800</v>
      </c>
      <c r="M516" s="87">
        <v>12400</v>
      </c>
      <c r="N516" s="87">
        <v>151869</v>
      </c>
    </row>
    <row r="517" spans="1:14">
      <c r="A517" s="52" t="s">
        <v>67</v>
      </c>
      <c r="B517" s="53">
        <v>2017</v>
      </c>
      <c r="C517" s="52" t="s">
        <v>58</v>
      </c>
      <c r="D517" s="87">
        <v>24573</v>
      </c>
      <c r="E517" s="87">
        <v>2.6486794</v>
      </c>
      <c r="F517" s="87">
        <v>315781</v>
      </c>
      <c r="G517" s="87">
        <v>1365</v>
      </c>
      <c r="H517" s="87">
        <v>23200</v>
      </c>
      <c r="I517" s="87">
        <v>26</v>
      </c>
      <c r="J517" s="87">
        <v>18068</v>
      </c>
      <c r="K517" s="87">
        <v>40.172787</v>
      </c>
      <c r="L517" s="87">
        <v>3490000</v>
      </c>
      <c r="M517" s="87">
        <v>13371</v>
      </c>
      <c r="N517" s="87">
        <v>156245</v>
      </c>
    </row>
    <row r="518" spans="1:14">
      <c r="A518" s="52" t="s">
        <v>67</v>
      </c>
      <c r="B518" s="53">
        <v>2018</v>
      </c>
      <c r="C518" s="52" t="s">
        <v>58</v>
      </c>
      <c r="D518" s="87">
        <v>24408</v>
      </c>
      <c r="E518" s="87">
        <v>1.9886513</v>
      </c>
      <c r="F518" s="87">
        <v>420899</v>
      </c>
      <c r="G518" s="87">
        <v>1352</v>
      </c>
      <c r="H518" s="87">
        <v>23000</v>
      </c>
      <c r="I518" s="87">
        <v>25</v>
      </c>
      <c r="J518" s="87">
        <v>18488</v>
      </c>
      <c r="K518" s="87">
        <v>37.836777</v>
      </c>
      <c r="L518" s="87">
        <v>3689941</v>
      </c>
      <c r="M518" s="87">
        <v>14342</v>
      </c>
      <c r="N518" s="87">
        <v>224921</v>
      </c>
    </row>
    <row r="519" spans="1:14">
      <c r="A519" s="52" t="s">
        <v>67</v>
      </c>
      <c r="B519" s="53">
        <v>2019</v>
      </c>
      <c r="C519" s="52" t="s">
        <v>58</v>
      </c>
      <c r="D519" s="87">
        <v>24089</v>
      </c>
      <c r="E519" s="87">
        <v>2.0445016</v>
      </c>
      <c r="F519" s="87">
        <v>456675</v>
      </c>
      <c r="G519" s="87">
        <v>611</v>
      </c>
      <c r="H519" s="87">
        <v>22800</v>
      </c>
      <c r="I519" s="87">
        <v>24</v>
      </c>
      <c r="J519" s="87">
        <v>18010</v>
      </c>
      <c r="K519" s="87">
        <v>35.500767</v>
      </c>
      <c r="L519" s="87">
        <v>3518557</v>
      </c>
      <c r="M519" s="87">
        <v>15313</v>
      </c>
      <c r="N519" s="87">
        <v>245308</v>
      </c>
    </row>
    <row r="520" spans="1:14">
      <c r="A520" s="52" t="s">
        <v>67</v>
      </c>
      <c r="B520" s="53">
        <v>2020</v>
      </c>
      <c r="C520" s="52" t="s">
        <v>58</v>
      </c>
      <c r="D520" s="87">
        <v>23770</v>
      </c>
      <c r="E520" s="87">
        <v>2.100352</v>
      </c>
      <c r="F520" s="87">
        <v>492451</v>
      </c>
      <c r="G520" s="87">
        <v>602</v>
      </c>
      <c r="H520" s="87">
        <v>22600</v>
      </c>
      <c r="I520" s="87">
        <v>23</v>
      </c>
      <c r="J520" s="87">
        <v>18014</v>
      </c>
      <c r="K520" s="87">
        <v>33.164757</v>
      </c>
      <c r="L520" s="87">
        <v>3384402</v>
      </c>
      <c r="M520" s="87">
        <v>16284</v>
      </c>
      <c r="N520" s="87">
        <v>270664</v>
      </c>
    </row>
    <row r="521" spans="1:14">
      <c r="A521" s="52" t="s">
        <v>67</v>
      </c>
      <c r="B521" s="53">
        <v>2021</v>
      </c>
      <c r="C521" s="60" t="s">
        <v>58</v>
      </c>
      <c r="D521" s="87">
        <v>23451</v>
      </c>
      <c r="E521" s="87">
        <v>2.1562024</v>
      </c>
      <c r="F521" s="87">
        <v>528227</v>
      </c>
      <c r="G521" s="87">
        <v>602</v>
      </c>
      <c r="H521" s="87">
        <v>22400</v>
      </c>
      <c r="I521" s="87">
        <v>22</v>
      </c>
      <c r="J521" s="87">
        <v>18018</v>
      </c>
      <c r="K521" s="87">
        <v>30.828747</v>
      </c>
      <c r="L521" s="87">
        <v>3745198</v>
      </c>
      <c r="M521" s="87">
        <v>17255</v>
      </c>
      <c r="N521" s="87">
        <v>274143</v>
      </c>
    </row>
    <row r="522" spans="1:14">
      <c r="A522" s="161" t="s">
        <v>68</v>
      </c>
      <c r="B522" s="162">
        <v>2012</v>
      </c>
      <c r="C522" s="161" t="s">
        <v>58</v>
      </c>
      <c r="D522" s="164">
        <v>12758</v>
      </c>
      <c r="E522" s="164">
        <v>6.3081988</v>
      </c>
      <c r="F522" s="164">
        <v>85727</v>
      </c>
      <c r="G522" s="164">
        <v>187</v>
      </c>
      <c r="H522" s="164">
        <v>14637</v>
      </c>
      <c r="I522" s="164">
        <v>6</v>
      </c>
      <c r="J522" s="164">
        <v>5380</v>
      </c>
      <c r="K522" s="164">
        <v>57.67395</v>
      </c>
      <c r="L522" s="164">
        <v>676300</v>
      </c>
      <c r="M522" s="164">
        <v>6402</v>
      </c>
      <c r="N522" s="164">
        <v>50360</v>
      </c>
    </row>
    <row r="523" spans="1:14">
      <c r="A523" s="161" t="s">
        <v>68</v>
      </c>
      <c r="B523" s="162">
        <v>2013</v>
      </c>
      <c r="C523" s="161" t="s">
        <v>58</v>
      </c>
      <c r="D523" s="164">
        <v>12727</v>
      </c>
      <c r="E523" s="164">
        <v>6.1365601</v>
      </c>
      <c r="F523" s="164">
        <v>97577</v>
      </c>
      <c r="G523" s="164">
        <v>186</v>
      </c>
      <c r="H523" s="164">
        <v>14582</v>
      </c>
      <c r="I523" s="164">
        <v>6</v>
      </c>
      <c r="J523" s="164">
        <v>5376</v>
      </c>
      <c r="K523" s="164">
        <v>54.474102</v>
      </c>
      <c r="L523" s="164">
        <v>740600</v>
      </c>
      <c r="M523" s="164">
        <v>7325</v>
      </c>
      <c r="N523" s="164">
        <v>52542</v>
      </c>
    </row>
    <row r="524" spans="1:14">
      <c r="A524" s="161" t="s">
        <v>68</v>
      </c>
      <c r="B524" s="162">
        <v>2014</v>
      </c>
      <c r="C524" s="161" t="s">
        <v>58</v>
      </c>
      <c r="D524" s="164">
        <v>12703</v>
      </c>
      <c r="E524" s="164">
        <v>5.9041171</v>
      </c>
      <c r="F524" s="164">
        <v>104549</v>
      </c>
      <c r="G524" s="164">
        <v>185</v>
      </c>
      <c r="H524" s="164">
        <v>14527</v>
      </c>
      <c r="I524" s="164">
        <v>7</v>
      </c>
      <c r="J524" s="164">
        <v>7588</v>
      </c>
      <c r="K524" s="164">
        <v>49.632034</v>
      </c>
      <c r="L524" s="164">
        <v>783500</v>
      </c>
      <c r="M524" s="164">
        <v>8241</v>
      </c>
      <c r="N524" s="164">
        <v>56300</v>
      </c>
    </row>
    <row r="525" spans="1:14">
      <c r="A525" s="161" t="s">
        <v>68</v>
      </c>
      <c r="B525" s="162">
        <v>2015</v>
      </c>
      <c r="C525" s="161" t="s">
        <v>58</v>
      </c>
      <c r="D525" s="164">
        <v>12580</v>
      </c>
      <c r="E525" s="164">
        <v>6.5322734</v>
      </c>
      <c r="F525" s="164">
        <v>107973</v>
      </c>
      <c r="G525" s="164">
        <v>173</v>
      </c>
      <c r="H525" s="164">
        <v>13133</v>
      </c>
      <c r="I525" s="164">
        <v>7</v>
      </c>
      <c r="J525" s="164">
        <v>7668</v>
      </c>
      <c r="K525" s="164">
        <v>43.147606</v>
      </c>
      <c r="L525" s="164">
        <v>804200</v>
      </c>
      <c r="M525" s="164">
        <v>8236</v>
      </c>
      <c r="N525" s="164">
        <v>56300</v>
      </c>
    </row>
    <row r="526" spans="1:14">
      <c r="A526" s="161" t="s">
        <v>68</v>
      </c>
      <c r="B526" s="162">
        <v>2016</v>
      </c>
      <c r="C526" s="161" t="s">
        <v>58</v>
      </c>
      <c r="D526" s="164">
        <v>12557</v>
      </c>
      <c r="E526" s="164">
        <v>6.2530063</v>
      </c>
      <c r="F526" s="164">
        <v>113091</v>
      </c>
      <c r="G526" s="164">
        <v>192</v>
      </c>
      <c r="H526" s="164">
        <v>13100</v>
      </c>
      <c r="I526" s="164">
        <v>7</v>
      </c>
      <c r="J526" s="164">
        <v>7698</v>
      </c>
      <c r="K526" s="164">
        <v>44.103146</v>
      </c>
      <c r="L526" s="164">
        <v>700200</v>
      </c>
      <c r="M526" s="164">
        <v>8862</v>
      </c>
      <c r="N526" s="164">
        <v>60484</v>
      </c>
    </row>
    <row r="527" spans="1:14">
      <c r="A527" s="161" t="s">
        <v>68</v>
      </c>
      <c r="B527" s="162">
        <v>2017</v>
      </c>
      <c r="C527" s="161" t="s">
        <v>58</v>
      </c>
      <c r="D527" s="164">
        <v>12567</v>
      </c>
      <c r="E527" s="164">
        <v>6.3661972</v>
      </c>
      <c r="F527" s="164">
        <v>116610</v>
      </c>
      <c r="G527" s="164">
        <v>200</v>
      </c>
      <c r="H527" s="164">
        <v>13134</v>
      </c>
      <c r="I527" s="164">
        <v>8</v>
      </c>
      <c r="J527" s="164">
        <v>7699</v>
      </c>
      <c r="K527" s="164">
        <v>42.313023</v>
      </c>
      <c r="L527" s="164">
        <v>849600</v>
      </c>
      <c r="M527" s="164">
        <v>9488</v>
      </c>
      <c r="N527" s="164">
        <v>62375</v>
      </c>
    </row>
    <row r="528" spans="1:14">
      <c r="A528" s="161" t="s">
        <v>68</v>
      </c>
      <c r="B528" s="162">
        <v>2018</v>
      </c>
      <c r="C528" s="161" t="s">
        <v>58</v>
      </c>
      <c r="D528" s="164">
        <v>12569</v>
      </c>
      <c r="E528" s="164">
        <v>8.7407908</v>
      </c>
      <c r="F528" s="164">
        <v>150071</v>
      </c>
      <c r="G528" s="164">
        <v>1579</v>
      </c>
      <c r="H528" s="164">
        <v>13168</v>
      </c>
      <c r="I528" s="164">
        <v>9</v>
      </c>
      <c r="J528" s="164">
        <v>7698</v>
      </c>
      <c r="K528" s="164">
        <v>37.082035</v>
      </c>
      <c r="L528" s="164">
        <v>911614</v>
      </c>
      <c r="M528" s="164">
        <v>10114</v>
      </c>
      <c r="N528" s="164">
        <v>85258</v>
      </c>
    </row>
    <row r="529" spans="1:14">
      <c r="A529" s="161" t="s">
        <v>68</v>
      </c>
      <c r="B529" s="162">
        <v>2019</v>
      </c>
      <c r="C529" s="161" t="s">
        <v>58</v>
      </c>
      <c r="D529" s="164">
        <v>12567</v>
      </c>
      <c r="E529" s="164">
        <v>8.6209119</v>
      </c>
      <c r="F529" s="164">
        <v>164867</v>
      </c>
      <c r="G529" s="164">
        <v>1532</v>
      </c>
      <c r="H529" s="164">
        <v>13202</v>
      </c>
      <c r="I529" s="164">
        <v>9</v>
      </c>
      <c r="J529" s="164">
        <v>7696</v>
      </c>
      <c r="K529" s="164">
        <v>31.851048</v>
      </c>
      <c r="L529" s="164">
        <v>707898</v>
      </c>
      <c r="M529" s="164">
        <v>10740</v>
      </c>
      <c r="N529" s="164">
        <v>92518</v>
      </c>
    </row>
    <row r="530" spans="1:14">
      <c r="A530" s="161" t="s">
        <v>68</v>
      </c>
      <c r="B530" s="162">
        <v>2020</v>
      </c>
      <c r="C530" s="161" t="s">
        <v>58</v>
      </c>
      <c r="D530" s="164">
        <v>12565</v>
      </c>
      <c r="E530" s="164">
        <v>8.501033</v>
      </c>
      <c r="F530" s="164">
        <v>179663</v>
      </c>
      <c r="G530" s="164">
        <v>1532</v>
      </c>
      <c r="H530" s="164">
        <v>13236</v>
      </c>
      <c r="I530" s="164">
        <v>9</v>
      </c>
      <c r="J530" s="164">
        <v>7756</v>
      </c>
      <c r="K530" s="164">
        <v>26.62006</v>
      </c>
      <c r="L530" s="164">
        <v>724847</v>
      </c>
      <c r="M530" s="164">
        <v>11366</v>
      </c>
      <c r="N530" s="164">
        <v>104781</v>
      </c>
    </row>
    <row r="531" spans="1:14">
      <c r="A531" s="161" t="s">
        <v>68</v>
      </c>
      <c r="B531" s="162">
        <v>2021</v>
      </c>
      <c r="C531" s="165" t="s">
        <v>58</v>
      </c>
      <c r="D531" s="164">
        <v>12563</v>
      </c>
      <c r="E531" s="164">
        <v>8.3811541</v>
      </c>
      <c r="F531" s="164">
        <v>194459</v>
      </c>
      <c r="G531" s="164">
        <v>409</v>
      </c>
      <c r="H531" s="164">
        <v>13270</v>
      </c>
      <c r="I531" s="164">
        <v>9</v>
      </c>
      <c r="J531" s="164">
        <v>7816</v>
      </c>
      <c r="K531" s="164">
        <v>21.389072</v>
      </c>
      <c r="L531" s="164">
        <v>776000</v>
      </c>
      <c r="M531" s="164">
        <v>11992</v>
      </c>
      <c r="N531" s="164">
        <v>114600</v>
      </c>
    </row>
    <row r="532" spans="1:14">
      <c r="A532" s="54" t="s">
        <v>69</v>
      </c>
      <c r="B532" s="14">
        <v>2012</v>
      </c>
      <c r="C532" s="50" t="s">
        <v>70</v>
      </c>
      <c r="D532" s="80">
        <v>32450</v>
      </c>
      <c r="E532" s="80">
        <v>2.7795994</v>
      </c>
      <c r="F532" s="80">
        <v>184619</v>
      </c>
      <c r="G532" s="80"/>
      <c r="H532" s="80"/>
      <c r="I532" s="80">
        <v>15</v>
      </c>
      <c r="J532" s="80">
        <v>7291</v>
      </c>
      <c r="K532" s="80">
        <v>31.025934</v>
      </c>
      <c r="L532" s="80">
        <v>2033100</v>
      </c>
      <c r="M532" s="80">
        <v>7483</v>
      </c>
      <c r="N532" s="80"/>
    </row>
    <row r="533" spans="1:14">
      <c r="A533" s="54" t="s">
        <v>69</v>
      </c>
      <c r="B533" s="14">
        <v>2013</v>
      </c>
      <c r="C533" s="50" t="s">
        <v>70</v>
      </c>
      <c r="D533" s="80">
        <v>32382</v>
      </c>
      <c r="E533" s="80">
        <v>2.6256253</v>
      </c>
      <c r="F533" s="80">
        <v>198094</v>
      </c>
      <c r="G533" s="80"/>
      <c r="H533" s="80"/>
      <c r="I533" s="80">
        <v>16</v>
      </c>
      <c r="J533" s="80">
        <v>7275</v>
      </c>
      <c r="K533" s="80">
        <v>34.695896</v>
      </c>
      <c r="L533" s="80">
        <v>2165700</v>
      </c>
      <c r="M533" s="80">
        <v>8493</v>
      </c>
      <c r="N533" s="80"/>
    </row>
    <row r="534" spans="1:14">
      <c r="A534" s="54" t="s">
        <v>69</v>
      </c>
      <c r="B534" s="14">
        <v>2014</v>
      </c>
      <c r="C534" s="50" t="s">
        <v>70</v>
      </c>
      <c r="D534" s="80">
        <v>32431</v>
      </c>
      <c r="E534" s="80">
        <v>2.7725633</v>
      </c>
      <c r="F534" s="80">
        <v>214744</v>
      </c>
      <c r="G534" s="80"/>
      <c r="H534" s="80"/>
      <c r="I534" s="80">
        <v>17</v>
      </c>
      <c r="J534" s="80">
        <v>7424</v>
      </c>
      <c r="K534" s="80">
        <v>25.356054</v>
      </c>
      <c r="L534" s="80">
        <v>2433900</v>
      </c>
      <c r="M534" s="80">
        <v>9529</v>
      </c>
      <c r="N534" s="80"/>
    </row>
    <row r="535" spans="1:14">
      <c r="A535" s="54" t="s">
        <v>69</v>
      </c>
      <c r="B535" s="14">
        <v>2015</v>
      </c>
      <c r="C535" s="50" t="s">
        <v>70</v>
      </c>
      <c r="D535" s="80">
        <v>32360</v>
      </c>
      <c r="E535" s="80">
        <v>2.7477441</v>
      </c>
      <c r="F535" s="80">
        <v>202553</v>
      </c>
      <c r="G535" s="80"/>
      <c r="H535" s="80"/>
      <c r="I535" s="80">
        <v>18</v>
      </c>
      <c r="J535" s="80">
        <v>7447</v>
      </c>
      <c r="K535" s="80">
        <v>25.972128</v>
      </c>
      <c r="L535" s="80">
        <v>2694000</v>
      </c>
      <c r="M535" s="80">
        <v>9090</v>
      </c>
      <c r="N535" s="80"/>
    </row>
    <row r="536" spans="1:14">
      <c r="A536" s="54" t="s">
        <v>69</v>
      </c>
      <c r="B536" s="14">
        <v>2016</v>
      </c>
      <c r="C536" s="50" t="s">
        <v>70</v>
      </c>
      <c r="D536" s="80">
        <v>31201</v>
      </c>
      <c r="E536" s="80">
        <v>2.8848755</v>
      </c>
      <c r="F536" s="80">
        <v>214136</v>
      </c>
      <c r="G536" s="80"/>
      <c r="H536" s="80"/>
      <c r="I536" s="80">
        <v>8</v>
      </c>
      <c r="J536" s="80">
        <v>7373</v>
      </c>
      <c r="K536" s="80">
        <v>21.561899</v>
      </c>
      <c r="L536" s="80">
        <v>2551300</v>
      </c>
      <c r="M536" s="80">
        <v>9835</v>
      </c>
      <c r="N536" s="80"/>
    </row>
    <row r="537" spans="1:14">
      <c r="A537" s="54" t="s">
        <v>69</v>
      </c>
      <c r="B537" s="14">
        <v>2017</v>
      </c>
      <c r="C537" s="50" t="s">
        <v>70</v>
      </c>
      <c r="D537" s="80">
        <v>31685</v>
      </c>
      <c r="E537" s="80">
        <v>2.9306928</v>
      </c>
      <c r="F537" s="80">
        <v>221711</v>
      </c>
      <c r="G537" s="80"/>
      <c r="H537" s="80"/>
      <c r="I537" s="80">
        <v>8</v>
      </c>
      <c r="J537" s="80">
        <v>7272</v>
      </c>
      <c r="K537" s="80">
        <v>20.84285</v>
      </c>
      <c r="L537" s="80">
        <v>2912300</v>
      </c>
      <c r="M537" s="80">
        <v>10580</v>
      </c>
      <c r="N537" s="80"/>
    </row>
    <row r="538" spans="1:14">
      <c r="A538" s="54" t="s">
        <v>69</v>
      </c>
      <c r="B538" s="14">
        <v>2018</v>
      </c>
      <c r="C538" s="50" t="s">
        <v>70</v>
      </c>
      <c r="D538" s="80">
        <v>31435</v>
      </c>
      <c r="E538" s="80">
        <v>2.3008112</v>
      </c>
      <c r="F538" s="80">
        <v>277751</v>
      </c>
      <c r="G538" s="80"/>
      <c r="H538" s="80"/>
      <c r="I538" s="80">
        <v>8</v>
      </c>
      <c r="J538" s="80">
        <v>7140</v>
      </c>
      <c r="K538" s="80">
        <v>22.360552</v>
      </c>
      <c r="L538" s="80">
        <v>3289500</v>
      </c>
      <c r="M538" s="80">
        <v>11325</v>
      </c>
      <c r="N538" s="80"/>
    </row>
    <row r="539" spans="1:14">
      <c r="A539" s="54" t="s">
        <v>69</v>
      </c>
      <c r="B539" s="14">
        <v>2019</v>
      </c>
      <c r="C539" s="50" t="s">
        <v>70</v>
      </c>
      <c r="D539" s="80">
        <v>31563</v>
      </c>
      <c r="E539" s="80">
        <v>2.3322561</v>
      </c>
      <c r="F539" s="80">
        <v>296634</v>
      </c>
      <c r="G539" s="80"/>
      <c r="H539" s="80"/>
      <c r="I539" s="80">
        <v>9</v>
      </c>
      <c r="J539" s="80">
        <v>6810</v>
      </c>
      <c r="K539" s="80">
        <v>23.878254</v>
      </c>
      <c r="L539" s="80">
        <v>3639100</v>
      </c>
      <c r="M539" s="80">
        <v>12070</v>
      </c>
      <c r="N539" s="80"/>
    </row>
    <row r="540" spans="1:14">
      <c r="A540" s="54" t="s">
        <v>69</v>
      </c>
      <c r="B540" s="14">
        <v>2020</v>
      </c>
      <c r="C540" s="50" t="s">
        <v>70</v>
      </c>
      <c r="D540" s="80">
        <v>31691</v>
      </c>
      <c r="E540" s="80">
        <v>2.363701</v>
      </c>
      <c r="F540" s="80">
        <v>315517</v>
      </c>
      <c r="G540" s="80"/>
      <c r="H540" s="80"/>
      <c r="I540" s="80">
        <v>10</v>
      </c>
      <c r="J540" s="80">
        <v>6480</v>
      </c>
      <c r="K540" s="80">
        <v>25.395956</v>
      </c>
      <c r="L540" s="80">
        <v>3685400</v>
      </c>
      <c r="M540" s="80">
        <v>12815</v>
      </c>
      <c r="N540" s="80"/>
    </row>
    <row r="541" spans="1:14">
      <c r="A541" s="54" t="s">
        <v>69</v>
      </c>
      <c r="B541" s="14">
        <v>2021</v>
      </c>
      <c r="C541" s="50" t="s">
        <v>70</v>
      </c>
      <c r="D541" s="80">
        <v>31819</v>
      </c>
      <c r="E541" s="80">
        <v>2.395146</v>
      </c>
      <c r="F541" s="80">
        <v>334400</v>
      </c>
      <c r="G541" s="80"/>
      <c r="H541" s="80"/>
      <c r="I541" s="80">
        <v>11</v>
      </c>
      <c r="J541" s="80">
        <v>6150</v>
      </c>
      <c r="K541" s="80">
        <v>26.913658</v>
      </c>
      <c r="L541" s="80">
        <v>3731700</v>
      </c>
      <c r="M541" s="80">
        <v>13560</v>
      </c>
      <c r="N541" s="80"/>
    </row>
    <row r="542" spans="1:14">
      <c r="A542" s="13" t="s">
        <v>71</v>
      </c>
      <c r="B542" s="14">
        <v>2012</v>
      </c>
      <c r="C542" s="13" t="s">
        <v>70</v>
      </c>
      <c r="D542" s="80">
        <v>27200</v>
      </c>
      <c r="E542" s="80">
        <v>2.5208824</v>
      </c>
      <c r="F542" s="80">
        <v>113293</v>
      </c>
      <c r="G542" s="80">
        <v>2248</v>
      </c>
      <c r="H542" s="80">
        <v>1600</v>
      </c>
      <c r="I542" s="80">
        <v>7</v>
      </c>
      <c r="J542" s="80">
        <v>4361</v>
      </c>
      <c r="K542" s="80">
        <v>27.586607</v>
      </c>
      <c r="L542" s="80">
        <v>1057500</v>
      </c>
      <c r="M542" s="80">
        <v>8046</v>
      </c>
      <c r="N542" s="80">
        <v>64749</v>
      </c>
    </row>
    <row r="543" spans="1:14">
      <c r="A543" s="13" t="s">
        <v>71</v>
      </c>
      <c r="B543" s="14">
        <v>2013</v>
      </c>
      <c r="C543" s="13" t="s">
        <v>70</v>
      </c>
      <c r="D543" s="80">
        <v>27200</v>
      </c>
      <c r="E543" s="80">
        <v>2.4149632</v>
      </c>
      <c r="F543" s="80">
        <v>125010</v>
      </c>
      <c r="G543" s="80">
        <v>2375</v>
      </c>
      <c r="H543" s="80">
        <v>2700</v>
      </c>
      <c r="I543" s="80">
        <v>9</v>
      </c>
      <c r="J543" s="80">
        <v>4531</v>
      </c>
      <c r="K543" s="80">
        <v>28.839645</v>
      </c>
      <c r="L543" s="80">
        <v>1043200</v>
      </c>
      <c r="M543" s="80">
        <v>9148</v>
      </c>
      <c r="N543" s="80">
        <v>69594</v>
      </c>
    </row>
    <row r="544" spans="1:14">
      <c r="A544" s="13" t="s">
        <v>71</v>
      </c>
      <c r="B544" s="14">
        <v>2014</v>
      </c>
      <c r="C544" s="13" t="s">
        <v>70</v>
      </c>
      <c r="D544" s="80">
        <v>27200</v>
      </c>
      <c r="E544" s="80">
        <v>2.6283088</v>
      </c>
      <c r="F544" s="80">
        <v>131228</v>
      </c>
      <c r="G544" s="80">
        <v>2502</v>
      </c>
      <c r="H544" s="80">
        <v>3800</v>
      </c>
      <c r="I544" s="80">
        <v>11</v>
      </c>
      <c r="J544" s="80">
        <v>4701</v>
      </c>
      <c r="K544" s="80">
        <v>21.108418</v>
      </c>
      <c r="L544" s="80">
        <v>1064400</v>
      </c>
      <c r="M544" s="80">
        <v>10374</v>
      </c>
      <c r="N544" s="80">
        <v>73190</v>
      </c>
    </row>
    <row r="545" spans="1:14">
      <c r="A545" s="13" t="s">
        <v>71</v>
      </c>
      <c r="B545" s="14">
        <v>2015</v>
      </c>
      <c r="C545" s="13" t="s">
        <v>70</v>
      </c>
      <c r="D545" s="80">
        <v>27260</v>
      </c>
      <c r="E545" s="80">
        <v>2.5502935</v>
      </c>
      <c r="F545" s="80">
        <v>131628</v>
      </c>
      <c r="G545" s="80">
        <v>3606</v>
      </c>
      <c r="H545" s="80">
        <v>3818</v>
      </c>
      <c r="I545" s="80">
        <v>11</v>
      </c>
      <c r="J545" s="80">
        <v>4871</v>
      </c>
      <c r="K545" s="80">
        <v>21.989044</v>
      </c>
      <c r="L545" s="80">
        <v>971000</v>
      </c>
      <c r="M545" s="80">
        <v>10437</v>
      </c>
      <c r="N545" s="80">
        <v>73074</v>
      </c>
    </row>
    <row r="546" spans="1:14">
      <c r="A546" s="13" t="s">
        <v>71</v>
      </c>
      <c r="B546" s="14">
        <v>2016</v>
      </c>
      <c r="C546" s="13" t="s">
        <v>70</v>
      </c>
      <c r="D546" s="80">
        <v>27260</v>
      </c>
      <c r="E546" s="80">
        <v>2.5034116</v>
      </c>
      <c r="F546" s="80">
        <v>147381</v>
      </c>
      <c r="G546" s="80">
        <v>3821</v>
      </c>
      <c r="H546" s="80">
        <v>4210</v>
      </c>
      <c r="I546" s="80">
        <v>9</v>
      </c>
      <c r="J546" s="80">
        <v>5041</v>
      </c>
      <c r="K546" s="80">
        <v>19.820341</v>
      </c>
      <c r="L546" s="80">
        <v>766700</v>
      </c>
      <c r="M546" s="80">
        <v>11271</v>
      </c>
      <c r="N546" s="80">
        <v>80729</v>
      </c>
    </row>
    <row r="547" spans="1:14">
      <c r="A547" s="13" t="s">
        <v>71</v>
      </c>
      <c r="B547" s="14">
        <v>2017</v>
      </c>
      <c r="C547" s="13" t="s">
        <v>70</v>
      </c>
      <c r="D547" s="80">
        <v>37243</v>
      </c>
      <c r="E547" s="80">
        <v>1.8404532</v>
      </c>
      <c r="F547" s="80">
        <v>158052</v>
      </c>
      <c r="G547" s="80">
        <v>3919</v>
      </c>
      <c r="H547" s="80">
        <v>4328</v>
      </c>
      <c r="I547" s="80">
        <v>9</v>
      </c>
      <c r="J547" s="80">
        <v>5211</v>
      </c>
      <c r="K547" s="80">
        <v>18.932163</v>
      </c>
      <c r="L547" s="80">
        <v>913000</v>
      </c>
      <c r="M547" s="80">
        <v>12105</v>
      </c>
      <c r="N547" s="80">
        <v>82624</v>
      </c>
    </row>
    <row r="548" spans="1:14">
      <c r="A548" s="13" t="s">
        <v>71</v>
      </c>
      <c r="B548" s="14">
        <v>2018</v>
      </c>
      <c r="C548" s="13" t="s">
        <v>70</v>
      </c>
      <c r="D548" s="80">
        <v>39642</v>
      </c>
      <c r="E548" s="80">
        <v>1.3441552</v>
      </c>
      <c r="F548" s="80">
        <v>220660</v>
      </c>
      <c r="G548" s="80">
        <v>1965</v>
      </c>
      <c r="H548" s="80">
        <v>4446</v>
      </c>
      <c r="I548" s="80">
        <v>10</v>
      </c>
      <c r="J548" s="80">
        <v>5193</v>
      </c>
      <c r="K548" s="80">
        <v>19.29439</v>
      </c>
      <c r="L548" s="80">
        <v>1072200</v>
      </c>
      <c r="M548" s="80">
        <v>12939</v>
      </c>
      <c r="N548" s="80">
        <v>117800</v>
      </c>
    </row>
    <row r="549" spans="1:14">
      <c r="A549" s="13" t="s">
        <v>71</v>
      </c>
      <c r="B549" s="14">
        <v>2019</v>
      </c>
      <c r="C549" s="13" t="s">
        <v>70</v>
      </c>
      <c r="D549" s="80">
        <v>39622</v>
      </c>
      <c r="E549" s="80">
        <v>1.3623997</v>
      </c>
      <c r="F549" s="80">
        <v>232223</v>
      </c>
      <c r="G549" s="80">
        <v>3990</v>
      </c>
      <c r="H549" s="80">
        <v>4564</v>
      </c>
      <c r="I549" s="80">
        <v>10</v>
      </c>
      <c r="J549" s="80">
        <v>5091</v>
      </c>
      <c r="K549" s="80">
        <v>19.656616</v>
      </c>
      <c r="L549" s="80">
        <v>1146310</v>
      </c>
      <c r="M549" s="80">
        <v>13773</v>
      </c>
      <c r="N549" s="80">
        <v>124170</v>
      </c>
    </row>
    <row r="550" spans="1:14">
      <c r="A550" s="13" t="s">
        <v>71</v>
      </c>
      <c r="B550" s="14">
        <v>2020</v>
      </c>
      <c r="C550" s="13" t="s">
        <v>70</v>
      </c>
      <c r="D550" s="80">
        <v>39602</v>
      </c>
      <c r="E550" s="80">
        <v>1.3806442</v>
      </c>
      <c r="F550" s="80">
        <v>243786</v>
      </c>
      <c r="G550" s="80">
        <v>3940</v>
      </c>
      <c r="H550" s="80">
        <v>4682</v>
      </c>
      <c r="I550" s="80">
        <v>10</v>
      </c>
      <c r="J550" s="80">
        <v>4989</v>
      </c>
      <c r="K550" s="80">
        <v>20.018843</v>
      </c>
      <c r="L550" s="80">
        <v>1112604</v>
      </c>
      <c r="M550" s="80">
        <v>14607</v>
      </c>
      <c r="N550" s="80">
        <v>172952</v>
      </c>
    </row>
    <row r="551" spans="1:14">
      <c r="A551" s="13" t="s">
        <v>71</v>
      </c>
      <c r="B551" s="14">
        <v>2021</v>
      </c>
      <c r="C551" s="123" t="s">
        <v>70</v>
      </c>
      <c r="D551" s="80">
        <v>39582</v>
      </c>
      <c r="E551" s="80">
        <v>1.3988887</v>
      </c>
      <c r="F551" s="80">
        <v>255349</v>
      </c>
      <c r="G551" s="80">
        <v>4080</v>
      </c>
      <c r="H551" s="80">
        <v>4800</v>
      </c>
      <c r="I551" s="80">
        <v>10</v>
      </c>
      <c r="J551" s="80">
        <v>4887</v>
      </c>
      <c r="K551" s="80">
        <v>20.381069</v>
      </c>
      <c r="L551" s="80">
        <v>1457189</v>
      </c>
      <c r="M551" s="80">
        <v>15441</v>
      </c>
      <c r="N551" s="80">
        <v>195615</v>
      </c>
    </row>
    <row r="552" spans="1:14">
      <c r="A552" s="13" t="s">
        <v>72</v>
      </c>
      <c r="B552" s="14">
        <v>2012</v>
      </c>
      <c r="C552" s="13" t="s">
        <v>70</v>
      </c>
      <c r="D552" s="80">
        <v>16510</v>
      </c>
      <c r="E552" s="80">
        <v>2.3242883</v>
      </c>
      <c r="F552" s="80">
        <v>128152</v>
      </c>
      <c r="G552" s="80">
        <v>977</v>
      </c>
      <c r="H552" s="80">
        <v>131</v>
      </c>
      <c r="I552" s="80">
        <v>9</v>
      </c>
      <c r="J552" s="80">
        <v>4688</v>
      </c>
      <c r="K552" s="80">
        <v>39.805809</v>
      </c>
      <c r="L552" s="80">
        <v>340900</v>
      </c>
      <c r="M552" s="80">
        <v>6282</v>
      </c>
      <c r="N552" s="80">
        <v>73084</v>
      </c>
    </row>
    <row r="553" spans="1:14">
      <c r="A553" s="13" t="s">
        <v>72</v>
      </c>
      <c r="B553" s="14">
        <v>2013</v>
      </c>
      <c r="C553" s="13" t="s">
        <v>70</v>
      </c>
      <c r="D553" s="80">
        <v>16530</v>
      </c>
      <c r="E553" s="80">
        <v>2.153539</v>
      </c>
      <c r="F553" s="80">
        <v>141856</v>
      </c>
      <c r="G553" s="80">
        <v>1017</v>
      </c>
      <c r="H553" s="80">
        <v>133</v>
      </c>
      <c r="I553" s="80">
        <v>9</v>
      </c>
      <c r="J553" s="80">
        <v>4921</v>
      </c>
      <c r="K553" s="80">
        <v>45.496002</v>
      </c>
      <c r="L553" s="80">
        <v>376700</v>
      </c>
      <c r="M553" s="80">
        <v>7124</v>
      </c>
      <c r="N553" s="80">
        <v>80190</v>
      </c>
    </row>
    <row r="554" spans="1:14">
      <c r="A554" s="13" t="s">
        <v>72</v>
      </c>
      <c r="B554" s="14">
        <v>2014</v>
      </c>
      <c r="C554" s="13" t="s">
        <v>70</v>
      </c>
      <c r="D554" s="80">
        <v>16570</v>
      </c>
      <c r="E554" s="80">
        <v>2.4186482</v>
      </c>
      <c r="F554" s="80">
        <v>153645</v>
      </c>
      <c r="G554" s="80">
        <v>1057</v>
      </c>
      <c r="H554" s="80">
        <v>135</v>
      </c>
      <c r="I554" s="80">
        <v>11</v>
      </c>
      <c r="J554" s="80">
        <v>5166</v>
      </c>
      <c r="K554" s="80">
        <v>33.820034</v>
      </c>
      <c r="L554" s="80">
        <v>410900</v>
      </c>
      <c r="M554" s="80">
        <v>8007</v>
      </c>
      <c r="N554" s="80">
        <v>86980</v>
      </c>
    </row>
    <row r="555" spans="1:14">
      <c r="A555" s="13" t="s">
        <v>72</v>
      </c>
      <c r="B555" s="14">
        <v>2015</v>
      </c>
      <c r="C555" s="13" t="s">
        <v>70</v>
      </c>
      <c r="D555" s="80">
        <v>16570</v>
      </c>
      <c r="E555" s="80">
        <v>1.679662</v>
      </c>
      <c r="F555" s="80">
        <v>152321</v>
      </c>
      <c r="G555" s="80">
        <v>1106</v>
      </c>
      <c r="H555" s="80">
        <v>135</v>
      </c>
      <c r="I555" s="80">
        <v>11</v>
      </c>
      <c r="J555" s="80">
        <v>5362</v>
      </c>
      <c r="K555" s="80">
        <v>33.9016</v>
      </c>
      <c r="L555" s="80">
        <v>430000</v>
      </c>
      <c r="M555" s="80">
        <v>8671</v>
      </c>
      <c r="N555" s="80">
        <v>87863</v>
      </c>
    </row>
    <row r="556" spans="1:14">
      <c r="A556" s="13" t="s">
        <v>72</v>
      </c>
      <c r="B556" s="14">
        <v>2016</v>
      </c>
      <c r="C556" s="13" t="s">
        <v>70</v>
      </c>
      <c r="D556" s="80">
        <v>14867</v>
      </c>
      <c r="E556" s="80">
        <v>1.8192641</v>
      </c>
      <c r="F556" s="80">
        <v>147698</v>
      </c>
      <c r="G556" s="80">
        <v>1257</v>
      </c>
      <c r="H556" s="80">
        <v>135</v>
      </c>
      <c r="I556" s="80">
        <v>10</v>
      </c>
      <c r="J556" s="80">
        <v>5495</v>
      </c>
      <c r="K556" s="80">
        <v>29.038805</v>
      </c>
      <c r="L556" s="80">
        <v>378200</v>
      </c>
      <c r="M556" s="80">
        <v>9286</v>
      </c>
      <c r="N556" s="80">
        <v>87950</v>
      </c>
    </row>
    <row r="557" spans="1:14">
      <c r="A557" s="13" t="s">
        <v>72</v>
      </c>
      <c r="B557" s="14">
        <v>2017</v>
      </c>
      <c r="C557" s="13" t="s">
        <v>70</v>
      </c>
      <c r="D557" s="80">
        <v>14715</v>
      </c>
      <c r="E557" s="80">
        <v>2.0405708</v>
      </c>
      <c r="F557" s="80">
        <v>150874</v>
      </c>
      <c r="G557" s="80">
        <v>674</v>
      </c>
      <c r="H557" s="80">
        <v>140</v>
      </c>
      <c r="I557" s="80">
        <v>10</v>
      </c>
      <c r="J557" s="80">
        <v>5739</v>
      </c>
      <c r="K557" s="80">
        <v>28.617424</v>
      </c>
      <c r="L557" s="80">
        <v>459900</v>
      </c>
      <c r="M557" s="80">
        <v>9901</v>
      </c>
      <c r="N557" s="80">
        <v>89259</v>
      </c>
    </row>
    <row r="558" spans="1:14">
      <c r="A558" s="13" t="s">
        <v>72</v>
      </c>
      <c r="B558" s="14">
        <v>2018</v>
      </c>
      <c r="C558" s="13" t="s">
        <v>70</v>
      </c>
      <c r="D558" s="80">
        <v>14648</v>
      </c>
      <c r="E558" s="80">
        <v>1.4748088</v>
      </c>
      <c r="F558" s="80">
        <v>179965</v>
      </c>
      <c r="G558" s="80">
        <v>715</v>
      </c>
      <c r="H558" s="80">
        <v>145</v>
      </c>
      <c r="I558" s="80">
        <v>13</v>
      </c>
      <c r="J558" s="80">
        <v>6025</v>
      </c>
      <c r="K558" s="80">
        <v>28.755302</v>
      </c>
      <c r="L558" s="80">
        <v>540779</v>
      </c>
      <c r="M558" s="80">
        <v>10516</v>
      </c>
      <c r="N558" s="80">
        <v>108137</v>
      </c>
    </row>
    <row r="559" spans="1:14">
      <c r="A559" s="13" t="s">
        <v>72</v>
      </c>
      <c r="B559" s="14">
        <v>2019</v>
      </c>
      <c r="C559" s="13" t="s">
        <v>70</v>
      </c>
      <c r="D559" s="80">
        <v>14635</v>
      </c>
      <c r="E559" s="80">
        <v>1.5846259</v>
      </c>
      <c r="F559" s="80">
        <v>185484</v>
      </c>
      <c r="G559" s="80">
        <v>1193</v>
      </c>
      <c r="H559" s="80">
        <v>150</v>
      </c>
      <c r="I559" s="80">
        <v>11</v>
      </c>
      <c r="J559" s="80">
        <v>6416</v>
      </c>
      <c r="K559" s="80">
        <v>28.893181</v>
      </c>
      <c r="L559" s="80">
        <v>528700</v>
      </c>
      <c r="M559" s="80">
        <v>11131</v>
      </c>
      <c r="N559" s="80">
        <v>109880</v>
      </c>
    </row>
    <row r="560" spans="1:14">
      <c r="A560" s="13" t="s">
        <v>72</v>
      </c>
      <c r="B560" s="14">
        <v>2020</v>
      </c>
      <c r="C560" s="13" t="s">
        <v>70</v>
      </c>
      <c r="D560" s="80">
        <v>14622</v>
      </c>
      <c r="E560" s="80">
        <v>1.6944429</v>
      </c>
      <c r="F560" s="80">
        <v>191003</v>
      </c>
      <c r="G560" s="80">
        <v>1202</v>
      </c>
      <c r="H560" s="80">
        <v>155</v>
      </c>
      <c r="I560" s="80">
        <v>9</v>
      </c>
      <c r="J560" s="80">
        <v>6807</v>
      </c>
      <c r="K560" s="80">
        <v>29.031059</v>
      </c>
      <c r="L560" s="80">
        <v>540600</v>
      </c>
      <c r="M560" s="80">
        <v>11746</v>
      </c>
      <c r="N560" s="80">
        <v>151100</v>
      </c>
    </row>
    <row r="561" spans="1:14">
      <c r="A561" s="13" t="s">
        <v>72</v>
      </c>
      <c r="B561" s="14">
        <v>2021</v>
      </c>
      <c r="C561" s="123" t="s">
        <v>70</v>
      </c>
      <c r="D561" s="80">
        <v>14609</v>
      </c>
      <c r="E561" s="80">
        <v>1.80426</v>
      </c>
      <c r="F561" s="80">
        <v>196522</v>
      </c>
      <c r="G561" s="80">
        <v>1368</v>
      </c>
      <c r="H561" s="80">
        <v>160</v>
      </c>
      <c r="I561" s="80">
        <v>7</v>
      </c>
      <c r="J561" s="80">
        <v>7198</v>
      </c>
      <c r="K561" s="80">
        <v>29.168938</v>
      </c>
      <c r="L561" s="80">
        <v>684939</v>
      </c>
      <c r="M561" s="80">
        <v>12361</v>
      </c>
      <c r="N561" s="80">
        <v>172727</v>
      </c>
    </row>
    <row r="562" spans="1:14">
      <c r="A562" s="13" t="s">
        <v>73</v>
      </c>
      <c r="B562" s="14">
        <v>2012</v>
      </c>
      <c r="C562" s="13" t="s">
        <v>70</v>
      </c>
      <c r="D562" s="80">
        <v>24838</v>
      </c>
      <c r="E562" s="80">
        <v>1.7418069</v>
      </c>
      <c r="F562" s="80">
        <v>83862</v>
      </c>
      <c r="G562" s="80">
        <v>366</v>
      </c>
      <c r="H562" s="80">
        <v>350</v>
      </c>
      <c r="I562" s="80">
        <v>7</v>
      </c>
      <c r="J562" s="80">
        <v>4060</v>
      </c>
      <c r="K562" s="80">
        <v>37.795719</v>
      </c>
      <c r="L562" s="80">
        <v>823800</v>
      </c>
      <c r="M562" s="80">
        <v>5815</v>
      </c>
      <c r="N562" s="80">
        <v>47951</v>
      </c>
    </row>
    <row r="563" spans="1:14">
      <c r="A563" s="13" t="s">
        <v>73</v>
      </c>
      <c r="B563" s="14">
        <v>2013</v>
      </c>
      <c r="C563" s="13" t="s">
        <v>70</v>
      </c>
      <c r="D563" s="80">
        <v>24805</v>
      </c>
      <c r="E563" s="80">
        <v>1.6147551</v>
      </c>
      <c r="F563" s="80">
        <v>97488</v>
      </c>
      <c r="G563" s="80">
        <v>367</v>
      </c>
      <c r="H563" s="80">
        <v>350</v>
      </c>
      <c r="I563" s="80">
        <v>7</v>
      </c>
      <c r="J563" s="80">
        <v>4060</v>
      </c>
      <c r="K563" s="80">
        <v>41.307766</v>
      </c>
      <c r="L563" s="80">
        <v>945600</v>
      </c>
      <c r="M563" s="80">
        <v>6530</v>
      </c>
      <c r="N563" s="80">
        <v>53480</v>
      </c>
    </row>
    <row r="564" spans="1:14">
      <c r="A564" s="13" t="s">
        <v>73</v>
      </c>
      <c r="B564" s="14">
        <v>2014</v>
      </c>
      <c r="C564" s="13" t="s">
        <v>70</v>
      </c>
      <c r="D564" s="80">
        <v>24805</v>
      </c>
      <c r="E564" s="80">
        <v>1.7342471</v>
      </c>
      <c r="F564" s="80">
        <v>109300</v>
      </c>
      <c r="G564" s="80">
        <v>368</v>
      </c>
      <c r="H564" s="80">
        <v>350</v>
      </c>
      <c r="I564" s="80">
        <v>11</v>
      </c>
      <c r="J564" s="80">
        <v>4060</v>
      </c>
      <c r="K564" s="80">
        <v>29.722399</v>
      </c>
      <c r="L564" s="80">
        <v>1001700</v>
      </c>
      <c r="M564" s="80">
        <v>7634</v>
      </c>
      <c r="N564" s="80">
        <v>59426</v>
      </c>
    </row>
    <row r="565" spans="1:14">
      <c r="A565" s="13" t="s">
        <v>73</v>
      </c>
      <c r="B565" s="14">
        <v>2015</v>
      </c>
      <c r="C565" s="13" t="s">
        <v>70</v>
      </c>
      <c r="D565" s="80">
        <v>24138</v>
      </c>
      <c r="E565" s="80">
        <v>1.1101583</v>
      </c>
      <c r="F565" s="80">
        <v>118827</v>
      </c>
      <c r="G565" s="80">
        <v>435</v>
      </c>
      <c r="H565" s="80">
        <v>350</v>
      </c>
      <c r="I565" s="80">
        <v>12</v>
      </c>
      <c r="J565" s="80">
        <v>4060</v>
      </c>
      <c r="K565" s="80">
        <v>30.909904</v>
      </c>
      <c r="L565" s="80">
        <v>704400</v>
      </c>
      <c r="M565" s="80">
        <v>8354</v>
      </c>
      <c r="N565" s="80">
        <v>67342</v>
      </c>
    </row>
    <row r="566" spans="1:14">
      <c r="A566" s="13" t="s">
        <v>73</v>
      </c>
      <c r="B566" s="14">
        <v>2016</v>
      </c>
      <c r="C566" s="13" t="s">
        <v>70</v>
      </c>
      <c r="D566" s="80">
        <v>23684</v>
      </c>
      <c r="E566" s="80">
        <v>1.3412853</v>
      </c>
      <c r="F566" s="80">
        <v>133672</v>
      </c>
      <c r="G566" s="80">
        <v>567</v>
      </c>
      <c r="H566" s="80">
        <v>350</v>
      </c>
      <c r="I566" s="80">
        <v>12</v>
      </c>
      <c r="J566" s="80">
        <v>4058</v>
      </c>
      <c r="K566" s="80">
        <v>26.144897</v>
      </c>
      <c r="L566" s="80">
        <v>681100</v>
      </c>
      <c r="M566" s="80">
        <v>9063</v>
      </c>
      <c r="N566" s="80">
        <v>75529</v>
      </c>
    </row>
    <row r="567" spans="1:14">
      <c r="A567" s="13" t="s">
        <v>73</v>
      </c>
      <c r="B567" s="14">
        <v>2017</v>
      </c>
      <c r="C567" s="13" t="s">
        <v>70</v>
      </c>
      <c r="D567" s="80">
        <v>22818</v>
      </c>
      <c r="E567" s="80">
        <v>1.3927601</v>
      </c>
      <c r="F567" s="80">
        <v>136680</v>
      </c>
      <c r="G567" s="80">
        <v>444</v>
      </c>
      <c r="H567" s="80">
        <v>350</v>
      </c>
      <c r="I567" s="80">
        <v>13</v>
      </c>
      <c r="J567" s="80">
        <v>4048</v>
      </c>
      <c r="K567" s="80">
        <v>26.724541</v>
      </c>
      <c r="L567" s="80">
        <v>806500</v>
      </c>
      <c r="M567" s="80">
        <v>9772</v>
      </c>
      <c r="N567" s="80">
        <v>77324</v>
      </c>
    </row>
    <row r="568" spans="1:14">
      <c r="A568" s="13" t="s">
        <v>73</v>
      </c>
      <c r="B568" s="14">
        <v>2018</v>
      </c>
      <c r="C568" s="13" t="s">
        <v>70</v>
      </c>
      <c r="D568" s="80">
        <v>23524</v>
      </c>
      <c r="E568" s="80">
        <v>1.2292127</v>
      </c>
      <c r="F568" s="80">
        <v>163918</v>
      </c>
      <c r="G568" s="80">
        <v>793</v>
      </c>
      <c r="H568" s="80">
        <v>350</v>
      </c>
      <c r="I568" s="80">
        <v>11</v>
      </c>
      <c r="J568" s="80">
        <v>3820</v>
      </c>
      <c r="K568" s="80">
        <v>27.132204</v>
      </c>
      <c r="L568" s="80">
        <v>1143557</v>
      </c>
      <c r="M568" s="80">
        <v>10481</v>
      </c>
      <c r="N568" s="80">
        <v>95303</v>
      </c>
    </row>
    <row r="569" spans="1:14">
      <c r="A569" s="13" t="s">
        <v>73</v>
      </c>
      <c r="B569" s="14">
        <v>2019</v>
      </c>
      <c r="C569" s="13" t="s">
        <v>70</v>
      </c>
      <c r="D569" s="80">
        <v>23473</v>
      </c>
      <c r="E569" s="80">
        <v>1.2933583</v>
      </c>
      <c r="F569" s="80">
        <v>169243</v>
      </c>
      <c r="G569" s="80">
        <v>1142</v>
      </c>
      <c r="H569" s="80">
        <v>350</v>
      </c>
      <c r="I569" s="80">
        <v>13</v>
      </c>
      <c r="J569" s="80">
        <v>5365</v>
      </c>
      <c r="K569" s="80">
        <v>27.539867</v>
      </c>
      <c r="L569" s="80">
        <v>994370</v>
      </c>
      <c r="M569" s="80">
        <v>11190</v>
      </c>
      <c r="N569" s="80">
        <v>98130</v>
      </c>
    </row>
    <row r="570" spans="1:14">
      <c r="A570" s="13" t="s">
        <v>73</v>
      </c>
      <c r="B570" s="14">
        <v>2020</v>
      </c>
      <c r="C570" s="13" t="s">
        <v>70</v>
      </c>
      <c r="D570" s="80">
        <v>23422</v>
      </c>
      <c r="E570" s="80">
        <v>1.3575039</v>
      </c>
      <c r="F570" s="80">
        <v>174568</v>
      </c>
      <c r="G570" s="80">
        <v>1163</v>
      </c>
      <c r="H570" s="80">
        <v>350</v>
      </c>
      <c r="I570" s="80">
        <v>15</v>
      </c>
      <c r="J570" s="80">
        <v>6910</v>
      </c>
      <c r="K570" s="80">
        <v>27.947531</v>
      </c>
      <c r="L570" s="80">
        <v>1017800</v>
      </c>
      <c r="M570" s="80">
        <v>11899</v>
      </c>
      <c r="N570" s="80">
        <v>119400</v>
      </c>
    </row>
    <row r="571" spans="1:14">
      <c r="A571" s="13" t="s">
        <v>73</v>
      </c>
      <c r="B571" s="14">
        <v>2021</v>
      </c>
      <c r="C571" s="123" t="s">
        <v>70</v>
      </c>
      <c r="D571" s="80">
        <v>23371</v>
      </c>
      <c r="E571" s="80">
        <v>1.4216495</v>
      </c>
      <c r="F571" s="80">
        <v>179893</v>
      </c>
      <c r="G571" s="80">
        <v>1312</v>
      </c>
      <c r="H571" s="80">
        <v>350</v>
      </c>
      <c r="I571" s="80">
        <v>17</v>
      </c>
      <c r="J571" s="80">
        <v>8455</v>
      </c>
      <c r="K571" s="80">
        <v>28.355194</v>
      </c>
      <c r="L571" s="80">
        <v>1189725</v>
      </c>
      <c r="M571" s="80">
        <v>12608</v>
      </c>
      <c r="N571" s="80">
        <v>127040</v>
      </c>
    </row>
    <row r="572" spans="1:14">
      <c r="A572" s="13" t="s">
        <v>74</v>
      </c>
      <c r="B572" s="14">
        <v>2012</v>
      </c>
      <c r="C572" s="13" t="s">
        <v>70</v>
      </c>
      <c r="D572" s="80">
        <v>30370</v>
      </c>
      <c r="E572" s="80">
        <v>2.5439249</v>
      </c>
      <c r="F572" s="80">
        <v>114146</v>
      </c>
      <c r="G572" s="80">
        <v>784</v>
      </c>
      <c r="H572" s="80">
        <v>204</v>
      </c>
      <c r="I572" s="80">
        <v>12</v>
      </c>
      <c r="J572" s="80">
        <v>7526</v>
      </c>
      <c r="K572" s="80">
        <v>26.417118</v>
      </c>
      <c r="L572" s="80">
        <v>745600</v>
      </c>
      <c r="M572" s="80">
        <v>7357</v>
      </c>
      <c r="N572" s="80">
        <v>66050</v>
      </c>
    </row>
    <row r="573" spans="1:14">
      <c r="A573" s="13" t="s">
        <v>74</v>
      </c>
      <c r="B573" s="14">
        <v>2013</v>
      </c>
      <c r="C573" s="13" t="s">
        <v>70</v>
      </c>
      <c r="D573" s="80">
        <v>30834</v>
      </c>
      <c r="E573" s="80">
        <v>2.4331906</v>
      </c>
      <c r="F573" s="80">
        <v>125566</v>
      </c>
      <c r="G573" s="80">
        <v>806</v>
      </c>
      <c r="H573" s="80">
        <v>242</v>
      </c>
      <c r="I573" s="80">
        <v>12</v>
      </c>
      <c r="J573" s="80">
        <v>7666</v>
      </c>
      <c r="K573" s="80">
        <v>27.875328</v>
      </c>
      <c r="L573" s="80">
        <v>831300</v>
      </c>
      <c r="M573" s="80">
        <v>8357</v>
      </c>
      <c r="N573" s="80">
        <v>70372</v>
      </c>
    </row>
    <row r="574" spans="1:14">
      <c r="A574" s="13" t="s">
        <v>74</v>
      </c>
      <c r="B574" s="14">
        <v>2014</v>
      </c>
      <c r="C574" s="13" t="s">
        <v>70</v>
      </c>
      <c r="D574" s="80">
        <v>31263</v>
      </c>
      <c r="E574" s="80">
        <v>2.4839907</v>
      </c>
      <c r="F574" s="80">
        <v>128972</v>
      </c>
      <c r="G574" s="80">
        <v>828</v>
      </c>
      <c r="H574" s="80">
        <v>280</v>
      </c>
      <c r="I574" s="80">
        <v>15</v>
      </c>
      <c r="J574" s="80">
        <v>8247</v>
      </c>
      <c r="K574" s="80">
        <v>19.236904</v>
      </c>
      <c r="L574" s="80">
        <v>811200</v>
      </c>
      <c r="M574" s="80">
        <v>9335</v>
      </c>
      <c r="N574" s="80">
        <v>72000</v>
      </c>
    </row>
    <row r="575" spans="1:14">
      <c r="A575" s="13" t="s">
        <v>74</v>
      </c>
      <c r="B575" s="14">
        <v>2015</v>
      </c>
      <c r="C575" s="13" t="s">
        <v>70</v>
      </c>
      <c r="D575" s="80">
        <v>31521</v>
      </c>
      <c r="E575" s="80">
        <v>1.010374</v>
      </c>
      <c r="F575" s="80">
        <v>115647</v>
      </c>
      <c r="G575" s="80">
        <v>837</v>
      </c>
      <c r="H575" s="80">
        <v>2200</v>
      </c>
      <c r="I575" s="80">
        <v>15</v>
      </c>
      <c r="J575" s="80">
        <v>8379</v>
      </c>
      <c r="K575" s="80">
        <v>21.626764</v>
      </c>
      <c r="L575" s="80">
        <v>722200</v>
      </c>
      <c r="M575" s="80">
        <v>9021</v>
      </c>
      <c r="N575" s="80">
        <v>63529</v>
      </c>
    </row>
    <row r="576" spans="1:14">
      <c r="A576" s="13" t="s">
        <v>74</v>
      </c>
      <c r="B576" s="14">
        <v>2016</v>
      </c>
      <c r="C576" s="13" t="s">
        <v>70</v>
      </c>
      <c r="D576" s="80">
        <v>31567</v>
      </c>
      <c r="E576" s="80">
        <v>2.4007666</v>
      </c>
      <c r="F576" s="80">
        <v>128305</v>
      </c>
      <c r="G576" s="80">
        <v>840</v>
      </c>
      <c r="H576" s="80">
        <v>2266</v>
      </c>
      <c r="I576" s="80">
        <v>10</v>
      </c>
      <c r="J576" s="80">
        <v>8333</v>
      </c>
      <c r="K576" s="80">
        <v>16.719664</v>
      </c>
      <c r="L576" s="80">
        <v>749700</v>
      </c>
      <c r="M576" s="80">
        <v>9752</v>
      </c>
      <c r="N576" s="80">
        <v>69943</v>
      </c>
    </row>
    <row r="577" spans="1:14">
      <c r="A577" s="13" t="s">
        <v>74</v>
      </c>
      <c r="B577" s="14">
        <v>2017</v>
      </c>
      <c r="C577" s="13" t="s">
        <v>70</v>
      </c>
      <c r="D577" s="80">
        <v>31651</v>
      </c>
      <c r="E577" s="80">
        <v>2.4692427</v>
      </c>
      <c r="F577" s="80">
        <v>128829</v>
      </c>
      <c r="G577" s="80">
        <v>781</v>
      </c>
      <c r="H577" s="80">
        <v>3100</v>
      </c>
      <c r="I577" s="80">
        <v>11</v>
      </c>
      <c r="J577" s="80">
        <v>3855</v>
      </c>
      <c r="K577" s="80">
        <v>16.538998</v>
      </c>
      <c r="L577" s="80">
        <v>971900</v>
      </c>
      <c r="M577" s="80">
        <v>10483</v>
      </c>
      <c r="N577" s="80">
        <v>71440</v>
      </c>
    </row>
    <row r="578" spans="1:14">
      <c r="A578" s="13" t="s">
        <v>74</v>
      </c>
      <c r="B578" s="14">
        <v>2018</v>
      </c>
      <c r="C578" s="13" t="s">
        <v>70</v>
      </c>
      <c r="D578" s="80">
        <v>32518</v>
      </c>
      <c r="E578" s="80">
        <v>1.3061996</v>
      </c>
      <c r="F578" s="80">
        <v>124316</v>
      </c>
      <c r="G578" s="80">
        <v>807</v>
      </c>
      <c r="H578" s="80">
        <v>3934</v>
      </c>
      <c r="I578" s="80">
        <v>9</v>
      </c>
      <c r="J578" s="80">
        <v>3781</v>
      </c>
      <c r="K578" s="80">
        <v>18.58559</v>
      </c>
      <c r="L578" s="80">
        <v>1145757</v>
      </c>
      <c r="M578" s="80">
        <v>11214</v>
      </c>
      <c r="N578" s="80">
        <v>71598</v>
      </c>
    </row>
    <row r="579" spans="1:14">
      <c r="A579" s="13" t="s">
        <v>74</v>
      </c>
      <c r="B579" s="14">
        <v>2019</v>
      </c>
      <c r="C579" s="13" t="s">
        <v>70</v>
      </c>
      <c r="D579" s="80">
        <v>32674</v>
      </c>
      <c r="E579" s="80">
        <v>1.3182041</v>
      </c>
      <c r="F579" s="80">
        <v>127166</v>
      </c>
      <c r="G579" s="80">
        <v>1010</v>
      </c>
      <c r="H579" s="80">
        <v>4768</v>
      </c>
      <c r="I579" s="80">
        <v>12</v>
      </c>
      <c r="J579" s="80">
        <v>3707</v>
      </c>
      <c r="K579" s="80">
        <v>20.632183</v>
      </c>
      <c r="L579" s="80">
        <v>1110650</v>
      </c>
      <c r="M579" s="80">
        <v>11945</v>
      </c>
      <c r="N579" s="80">
        <v>73000</v>
      </c>
    </row>
    <row r="580" spans="1:14">
      <c r="A580" s="13" t="s">
        <v>74</v>
      </c>
      <c r="B580" s="14">
        <v>2020</v>
      </c>
      <c r="C580" s="13" t="s">
        <v>70</v>
      </c>
      <c r="D580" s="80">
        <v>32830</v>
      </c>
      <c r="E580" s="80">
        <v>1.3302085</v>
      </c>
      <c r="F580" s="80">
        <v>130016</v>
      </c>
      <c r="G580" s="80">
        <v>1034</v>
      </c>
      <c r="H580" s="80">
        <v>5602</v>
      </c>
      <c r="I580" s="80">
        <v>15</v>
      </c>
      <c r="J580" s="80">
        <v>3633</v>
      </c>
      <c r="K580" s="80">
        <v>22.678776</v>
      </c>
      <c r="L580" s="80">
        <v>1000141</v>
      </c>
      <c r="M580" s="80">
        <v>12676</v>
      </c>
      <c r="N580" s="80">
        <v>77659</v>
      </c>
    </row>
    <row r="581" spans="1:14">
      <c r="A581" s="13" t="s">
        <v>74</v>
      </c>
      <c r="B581" s="14">
        <v>2021</v>
      </c>
      <c r="C581" s="123" t="s">
        <v>70</v>
      </c>
      <c r="D581" s="80">
        <v>32986</v>
      </c>
      <c r="E581" s="80">
        <v>1.3422129</v>
      </c>
      <c r="F581" s="80">
        <v>132866</v>
      </c>
      <c r="G581" s="80">
        <v>1044</v>
      </c>
      <c r="H581" s="80">
        <v>6436</v>
      </c>
      <c r="I581" s="80">
        <v>18</v>
      </c>
      <c r="J581" s="80">
        <v>3559</v>
      </c>
      <c r="K581" s="80">
        <v>24.725368</v>
      </c>
      <c r="L581" s="80">
        <v>1356686</v>
      </c>
      <c r="M581" s="80">
        <v>13407</v>
      </c>
      <c r="N581" s="80">
        <v>93761</v>
      </c>
    </row>
    <row r="582" spans="1:14">
      <c r="A582" s="13" t="s">
        <v>75</v>
      </c>
      <c r="B582" s="14">
        <v>2012</v>
      </c>
      <c r="C582" s="13" t="s">
        <v>70</v>
      </c>
      <c r="D582" s="80">
        <v>21200</v>
      </c>
      <c r="E582" s="80">
        <v>2.6012264</v>
      </c>
      <c r="F582" s="80">
        <v>72235</v>
      </c>
      <c r="G582" s="80">
        <v>1107</v>
      </c>
      <c r="H582" s="80">
        <v>-940</v>
      </c>
      <c r="I582" s="80">
        <v>13</v>
      </c>
      <c r="J582" s="80">
        <v>2655</v>
      </c>
      <c r="K582" s="80">
        <v>26.961164</v>
      </c>
      <c r="L582" s="80">
        <v>1759800</v>
      </c>
      <c r="M582" s="80">
        <v>7872</v>
      </c>
      <c r="N582" s="80">
        <v>44490</v>
      </c>
    </row>
    <row r="583" spans="1:14">
      <c r="A583" s="13" t="s">
        <v>75</v>
      </c>
      <c r="B583" s="14">
        <v>2013</v>
      </c>
      <c r="C583" s="13" t="s">
        <v>70</v>
      </c>
      <c r="D583" s="80">
        <v>21197</v>
      </c>
      <c r="E583" s="80">
        <v>2.4274662</v>
      </c>
      <c r="F583" s="80">
        <v>80143</v>
      </c>
      <c r="G583" s="80">
        <v>1110</v>
      </c>
      <c r="H583" s="80">
        <v>30</v>
      </c>
      <c r="I583" s="80">
        <v>14</v>
      </c>
      <c r="J583" s="80">
        <v>2658</v>
      </c>
      <c r="K583" s="80">
        <v>28.144314</v>
      </c>
      <c r="L583" s="80">
        <v>1678900</v>
      </c>
      <c r="M583" s="80">
        <v>8872</v>
      </c>
      <c r="N583" s="80">
        <v>47141</v>
      </c>
    </row>
    <row r="584" spans="1:14">
      <c r="A584" s="13" t="s">
        <v>75</v>
      </c>
      <c r="B584" s="14">
        <v>2014</v>
      </c>
      <c r="C584" s="13" t="s">
        <v>70</v>
      </c>
      <c r="D584" s="80">
        <v>24417</v>
      </c>
      <c r="E584" s="80">
        <v>2.1779907</v>
      </c>
      <c r="F584" s="80">
        <v>85421</v>
      </c>
      <c r="G584" s="80">
        <v>1113</v>
      </c>
      <c r="H584" s="80">
        <v>1000</v>
      </c>
      <c r="I584" s="80">
        <v>15</v>
      </c>
      <c r="J584" s="80">
        <v>2658</v>
      </c>
      <c r="K584" s="80">
        <v>21.714256</v>
      </c>
      <c r="L584" s="80">
        <v>1666200</v>
      </c>
      <c r="M584" s="80">
        <v>10001</v>
      </c>
      <c r="N584" s="80">
        <v>50192</v>
      </c>
    </row>
    <row r="585" spans="1:14">
      <c r="A585" s="13" t="s">
        <v>75</v>
      </c>
      <c r="B585" s="14">
        <v>2015</v>
      </c>
      <c r="C585" s="13" t="s">
        <v>70</v>
      </c>
      <c r="D585" s="80">
        <v>27547</v>
      </c>
      <c r="E585" s="80">
        <v>1.9611573</v>
      </c>
      <c r="F585" s="80">
        <v>93086</v>
      </c>
      <c r="G585" s="80">
        <v>1142</v>
      </c>
      <c r="H585" s="80">
        <v>1500</v>
      </c>
      <c r="I585" s="80">
        <v>15</v>
      </c>
      <c r="J585" s="80">
        <v>2669</v>
      </c>
      <c r="K585" s="80">
        <v>21.107677</v>
      </c>
      <c r="L585" s="80">
        <v>1341400</v>
      </c>
      <c r="M585" s="80">
        <v>9971</v>
      </c>
      <c r="N585" s="80">
        <v>50310</v>
      </c>
    </row>
    <row r="586" spans="1:14">
      <c r="A586" s="13" t="s">
        <v>75</v>
      </c>
      <c r="B586" s="14">
        <v>2016</v>
      </c>
      <c r="C586" s="13" t="s">
        <v>70</v>
      </c>
      <c r="D586" s="80">
        <v>30187</v>
      </c>
      <c r="E586" s="80">
        <v>1.8712691</v>
      </c>
      <c r="F586" s="80">
        <v>101813</v>
      </c>
      <c r="G586" s="80">
        <v>1142</v>
      </c>
      <c r="H586" s="80">
        <v>1430</v>
      </c>
      <c r="I586" s="80">
        <v>9</v>
      </c>
      <c r="J586" s="80">
        <v>2812</v>
      </c>
      <c r="K586" s="80">
        <v>20.949503</v>
      </c>
      <c r="L586" s="80">
        <v>1075900</v>
      </c>
      <c r="M586" s="80">
        <v>10688</v>
      </c>
      <c r="N586" s="80">
        <v>51383</v>
      </c>
    </row>
    <row r="587" spans="1:14">
      <c r="A587" s="13" t="s">
        <v>75</v>
      </c>
      <c r="B587" s="14">
        <v>2017</v>
      </c>
      <c r="C587" s="13" t="s">
        <v>70</v>
      </c>
      <c r="D587" s="80">
        <v>30225</v>
      </c>
      <c r="E587" s="80">
        <v>1.8717287</v>
      </c>
      <c r="F587" s="80">
        <v>101002</v>
      </c>
      <c r="G587" s="80">
        <v>1161</v>
      </c>
      <c r="H587" s="80">
        <v>1466</v>
      </c>
      <c r="I587" s="80">
        <v>9</v>
      </c>
      <c r="J587" s="80">
        <v>2801</v>
      </c>
      <c r="K587" s="80">
        <v>17.783413</v>
      </c>
      <c r="L587" s="80">
        <v>1329900</v>
      </c>
      <c r="M587" s="80">
        <v>11405</v>
      </c>
      <c r="N587" s="80">
        <v>55935</v>
      </c>
    </row>
    <row r="588" spans="1:14">
      <c r="A588" s="13" t="s">
        <v>75</v>
      </c>
      <c r="B588" s="14">
        <v>2018</v>
      </c>
      <c r="C588" s="13" t="s">
        <v>70</v>
      </c>
      <c r="D588" s="80">
        <v>31381</v>
      </c>
      <c r="E588" s="80">
        <v>2.2501514</v>
      </c>
      <c r="F588" s="80">
        <v>139237</v>
      </c>
      <c r="G588" s="80">
        <v>1134.5</v>
      </c>
      <c r="H588" s="80">
        <v>1502</v>
      </c>
      <c r="I588" s="80">
        <v>9</v>
      </c>
      <c r="J588" s="80">
        <v>3159</v>
      </c>
      <c r="K588" s="80">
        <v>18.845467</v>
      </c>
      <c r="L588" s="80">
        <v>1499800</v>
      </c>
      <c r="M588" s="80">
        <v>12122</v>
      </c>
      <c r="N588" s="80">
        <v>76400</v>
      </c>
    </row>
    <row r="589" spans="1:14">
      <c r="A589" s="13" t="s">
        <v>75</v>
      </c>
      <c r="B589" s="14">
        <v>2019</v>
      </c>
      <c r="C589" s="13" t="s">
        <v>70</v>
      </c>
      <c r="D589" s="80">
        <v>31394</v>
      </c>
      <c r="E589" s="80">
        <v>2.2802765</v>
      </c>
      <c r="F589" s="80">
        <v>139964</v>
      </c>
      <c r="G589" s="80">
        <v>1108</v>
      </c>
      <c r="H589" s="80">
        <v>1538</v>
      </c>
      <c r="I589" s="80">
        <v>9</v>
      </c>
      <c r="J589" s="80">
        <v>4037</v>
      </c>
      <c r="K589" s="80">
        <v>19.90752</v>
      </c>
      <c r="L589" s="80">
        <v>1615520</v>
      </c>
      <c r="M589" s="80">
        <v>12839</v>
      </c>
      <c r="N589" s="80">
        <v>77630</v>
      </c>
    </row>
    <row r="590" spans="1:14">
      <c r="A590" s="13" t="s">
        <v>75</v>
      </c>
      <c r="B590" s="14">
        <v>2020</v>
      </c>
      <c r="C590" s="13" t="s">
        <v>70</v>
      </c>
      <c r="D590" s="80">
        <v>31407</v>
      </c>
      <c r="E590" s="80">
        <v>2.3104016</v>
      </c>
      <c r="F590" s="80">
        <v>140691</v>
      </c>
      <c r="G590" s="80">
        <v>1174</v>
      </c>
      <c r="H590" s="80">
        <v>1574</v>
      </c>
      <c r="I590" s="80">
        <v>9</v>
      </c>
      <c r="J590" s="80">
        <v>4915</v>
      </c>
      <c r="K590" s="80">
        <v>20.969574</v>
      </c>
      <c r="L590" s="80">
        <v>1416695</v>
      </c>
      <c r="M590" s="80">
        <v>13556</v>
      </c>
      <c r="N590" s="80">
        <v>97567</v>
      </c>
    </row>
    <row r="591" spans="1:14">
      <c r="A591" s="13" t="s">
        <v>75</v>
      </c>
      <c r="B591" s="14">
        <v>2021</v>
      </c>
      <c r="C591" s="123" t="s">
        <v>70</v>
      </c>
      <c r="D591" s="80">
        <v>31420</v>
      </c>
      <c r="E591" s="80">
        <v>2.3405267</v>
      </c>
      <c r="F591" s="80">
        <v>141418</v>
      </c>
      <c r="G591" s="80">
        <v>1175</v>
      </c>
      <c r="H591" s="80">
        <v>1610</v>
      </c>
      <c r="I591" s="80">
        <v>9</v>
      </c>
      <c r="J591" s="80">
        <v>5793</v>
      </c>
      <c r="K591" s="80">
        <v>22.031628</v>
      </c>
      <c r="L591" s="80">
        <v>1964136</v>
      </c>
      <c r="M591" s="80">
        <v>14273</v>
      </c>
      <c r="N591" s="80">
        <v>113178</v>
      </c>
    </row>
    <row r="592" spans="1:14">
      <c r="A592" s="13" t="s">
        <v>76</v>
      </c>
      <c r="B592" s="14">
        <v>2012</v>
      </c>
      <c r="C592" s="13" t="s">
        <v>70</v>
      </c>
      <c r="D592" s="80">
        <v>24520</v>
      </c>
      <c r="E592" s="80">
        <v>2.3924144</v>
      </c>
      <c r="F592" s="80">
        <v>70880</v>
      </c>
      <c r="G592" s="80">
        <v>376</v>
      </c>
      <c r="H592" s="80">
        <v>-143</v>
      </c>
      <c r="I592" s="80">
        <v>16</v>
      </c>
      <c r="J592" s="80">
        <v>3631</v>
      </c>
      <c r="K592" s="80">
        <v>27.223467</v>
      </c>
      <c r="L592" s="80">
        <v>2010700</v>
      </c>
      <c r="M592" s="80">
        <v>8005</v>
      </c>
      <c r="N592" s="80">
        <v>42944</v>
      </c>
    </row>
    <row r="593" spans="1:14">
      <c r="A593" s="13" t="s">
        <v>76</v>
      </c>
      <c r="B593" s="14">
        <v>2013</v>
      </c>
      <c r="C593" s="13" t="s">
        <v>70</v>
      </c>
      <c r="D593" s="80">
        <v>24881</v>
      </c>
      <c r="E593" s="80">
        <v>2.2805353</v>
      </c>
      <c r="F593" s="80">
        <v>79048</v>
      </c>
      <c r="G593" s="80">
        <v>498</v>
      </c>
      <c r="H593" s="80">
        <v>1540</v>
      </c>
      <c r="I593" s="80">
        <v>18</v>
      </c>
      <c r="J593" s="80">
        <v>3450</v>
      </c>
      <c r="K593" s="80">
        <v>27.86108</v>
      </c>
      <c r="L593" s="80">
        <v>2097000</v>
      </c>
      <c r="M593" s="80">
        <v>9110</v>
      </c>
      <c r="N593" s="80">
        <v>46386</v>
      </c>
    </row>
    <row r="594" spans="1:14">
      <c r="A594" s="13" t="s">
        <v>76</v>
      </c>
      <c r="B594" s="14">
        <v>2014</v>
      </c>
      <c r="C594" s="13" t="s">
        <v>70</v>
      </c>
      <c r="D594" s="80">
        <v>25066</v>
      </c>
      <c r="E594" s="80">
        <v>2.4792947</v>
      </c>
      <c r="F594" s="80">
        <v>83532</v>
      </c>
      <c r="G594" s="80">
        <v>620</v>
      </c>
      <c r="H594" s="80">
        <v>3223</v>
      </c>
      <c r="I594" s="80">
        <v>18</v>
      </c>
      <c r="J594" s="80">
        <v>3314</v>
      </c>
      <c r="K594" s="80">
        <v>22.288488</v>
      </c>
      <c r="L594" s="80">
        <v>2115100</v>
      </c>
      <c r="M594" s="80">
        <v>10358</v>
      </c>
      <c r="N594" s="80">
        <v>49401</v>
      </c>
    </row>
    <row r="595" spans="1:14">
      <c r="A595" s="13" t="s">
        <v>76</v>
      </c>
      <c r="B595" s="14">
        <v>2015</v>
      </c>
      <c r="C595" s="13" t="s">
        <v>70</v>
      </c>
      <c r="D595" s="80">
        <v>25327</v>
      </c>
      <c r="E595" s="80">
        <v>2.4110633</v>
      </c>
      <c r="F595" s="80">
        <v>87264</v>
      </c>
      <c r="G595" s="80">
        <v>665</v>
      </c>
      <c r="H595" s="80">
        <v>4332</v>
      </c>
      <c r="I595" s="80">
        <v>19</v>
      </c>
      <c r="J595" s="80">
        <v>3322</v>
      </c>
      <c r="K595" s="80">
        <v>22.030827</v>
      </c>
      <c r="L595" s="80">
        <v>1404700</v>
      </c>
      <c r="M595" s="80">
        <v>10302</v>
      </c>
      <c r="N595" s="80">
        <v>48871</v>
      </c>
    </row>
    <row r="596" spans="1:14">
      <c r="A596" s="13" t="s">
        <v>76</v>
      </c>
      <c r="B596" s="14">
        <v>2016</v>
      </c>
      <c r="C596" s="13" t="s">
        <v>70</v>
      </c>
      <c r="D596" s="80">
        <v>25320</v>
      </c>
      <c r="E596" s="80">
        <v>2.4612164</v>
      </c>
      <c r="F596" s="80">
        <v>84473</v>
      </c>
      <c r="G596" s="80">
        <v>481</v>
      </c>
      <c r="H596" s="80">
        <v>6550</v>
      </c>
      <c r="I596" s="80">
        <v>13</v>
      </c>
      <c r="J596" s="80">
        <v>2824</v>
      </c>
      <c r="K596" s="80">
        <v>21.805195</v>
      </c>
      <c r="L596" s="80">
        <v>1086500</v>
      </c>
      <c r="M596" s="80">
        <v>11064</v>
      </c>
      <c r="N596" s="80">
        <v>47118</v>
      </c>
    </row>
    <row r="597" spans="1:14">
      <c r="A597" s="13" t="s">
        <v>76</v>
      </c>
      <c r="B597" s="14">
        <v>2017</v>
      </c>
      <c r="C597" s="13" t="s">
        <v>70</v>
      </c>
      <c r="D597" s="80">
        <v>25652</v>
      </c>
      <c r="E597" s="80">
        <v>2.7046624</v>
      </c>
      <c r="F597" s="80">
        <v>86403</v>
      </c>
      <c r="G597" s="80">
        <v>570</v>
      </c>
      <c r="H597" s="80">
        <v>5870</v>
      </c>
      <c r="I597" s="80">
        <v>14</v>
      </c>
      <c r="J597" s="80">
        <v>2819</v>
      </c>
      <c r="K597" s="80">
        <v>17.986452</v>
      </c>
      <c r="L597" s="80">
        <v>1353400</v>
      </c>
      <c r="M597" s="80">
        <v>11826</v>
      </c>
      <c r="N597" s="80">
        <v>48823</v>
      </c>
    </row>
    <row r="598" spans="1:14">
      <c r="A598" s="13" t="s">
        <v>76</v>
      </c>
      <c r="B598" s="14">
        <v>2018</v>
      </c>
      <c r="C598" s="13" t="s">
        <v>70</v>
      </c>
      <c r="D598" s="80">
        <v>26340</v>
      </c>
      <c r="E598" s="80">
        <v>2.6169704</v>
      </c>
      <c r="F598" s="80">
        <v>107332</v>
      </c>
      <c r="G598" s="80">
        <v>44</v>
      </c>
      <c r="H598" s="80">
        <v>5190</v>
      </c>
      <c r="I598" s="80">
        <v>14</v>
      </c>
      <c r="J598" s="80">
        <v>2807</v>
      </c>
      <c r="K598" s="80">
        <v>18.234013</v>
      </c>
      <c r="L598" s="80">
        <v>1506676</v>
      </c>
      <c r="M598" s="80">
        <v>12588</v>
      </c>
      <c r="N598" s="80">
        <v>64060</v>
      </c>
    </row>
    <row r="599" spans="1:14">
      <c r="A599" s="13" t="s">
        <v>76</v>
      </c>
      <c r="B599" s="14">
        <v>2019</v>
      </c>
      <c r="C599" s="13" t="s">
        <v>70</v>
      </c>
      <c r="D599" s="80">
        <v>26610</v>
      </c>
      <c r="E599" s="80">
        <v>2.6535137</v>
      </c>
      <c r="F599" s="80">
        <v>111937</v>
      </c>
      <c r="G599" s="80">
        <v>504</v>
      </c>
      <c r="H599" s="80">
        <v>4510</v>
      </c>
      <c r="I599" s="80">
        <v>15</v>
      </c>
      <c r="J599" s="80">
        <v>3359</v>
      </c>
      <c r="K599" s="80">
        <v>18.481573</v>
      </c>
      <c r="L599" s="80">
        <v>1787260</v>
      </c>
      <c r="M599" s="80">
        <v>13350</v>
      </c>
      <c r="N599" s="80">
        <v>67960</v>
      </c>
    </row>
    <row r="600" spans="1:14">
      <c r="A600" s="13" t="s">
        <v>76</v>
      </c>
      <c r="B600" s="14">
        <v>2020</v>
      </c>
      <c r="C600" s="13" t="s">
        <v>70</v>
      </c>
      <c r="D600" s="80">
        <v>26880</v>
      </c>
      <c r="E600" s="80">
        <v>2.690057</v>
      </c>
      <c r="F600" s="80">
        <v>116542</v>
      </c>
      <c r="G600" s="80">
        <v>504</v>
      </c>
      <c r="H600" s="80">
        <v>3830</v>
      </c>
      <c r="I600" s="80">
        <v>16</v>
      </c>
      <c r="J600" s="80">
        <v>3911</v>
      </c>
      <c r="K600" s="80">
        <v>18.729134</v>
      </c>
      <c r="L600" s="80">
        <v>1501324</v>
      </c>
      <c r="M600" s="80">
        <v>14112</v>
      </c>
      <c r="N600" s="80">
        <v>72957</v>
      </c>
    </row>
    <row r="601" spans="1:14">
      <c r="A601" s="13" t="s">
        <v>76</v>
      </c>
      <c r="B601" s="14">
        <v>2021</v>
      </c>
      <c r="C601" s="123" t="s">
        <v>70</v>
      </c>
      <c r="D601" s="80">
        <v>27150</v>
      </c>
      <c r="E601" s="80">
        <v>2.7266004</v>
      </c>
      <c r="F601" s="80">
        <v>121147</v>
      </c>
      <c r="G601" s="80">
        <v>199</v>
      </c>
      <c r="H601" s="80">
        <v>3150</v>
      </c>
      <c r="I601" s="80">
        <v>17</v>
      </c>
      <c r="J601" s="80">
        <v>4463</v>
      </c>
      <c r="K601" s="80">
        <v>18.976694</v>
      </c>
      <c r="L601" s="80">
        <v>2104872</v>
      </c>
      <c r="M601" s="80">
        <v>14874</v>
      </c>
      <c r="N601" s="80">
        <v>78392</v>
      </c>
    </row>
    <row r="602" spans="1:14">
      <c r="A602" s="13" t="s">
        <v>77</v>
      </c>
      <c r="B602" s="14">
        <v>2012</v>
      </c>
      <c r="C602" s="13" t="s">
        <v>70</v>
      </c>
      <c r="D602" s="80">
        <v>9586</v>
      </c>
      <c r="E602" s="80">
        <v>4.3372627</v>
      </c>
      <c r="F602" s="80">
        <v>64988</v>
      </c>
      <c r="G602" s="80">
        <v>684</v>
      </c>
      <c r="H602" s="80">
        <v>67</v>
      </c>
      <c r="I602" s="80">
        <v>8</v>
      </c>
      <c r="J602" s="80">
        <v>3492</v>
      </c>
      <c r="K602" s="80">
        <v>32.221161</v>
      </c>
      <c r="L602" s="80">
        <v>205000</v>
      </c>
      <c r="M602" s="80">
        <v>7689</v>
      </c>
      <c r="N602" s="80">
        <v>36319</v>
      </c>
    </row>
    <row r="603" spans="1:14">
      <c r="A603" s="13" t="s">
        <v>77</v>
      </c>
      <c r="B603" s="14">
        <v>2013</v>
      </c>
      <c r="C603" s="13" t="s">
        <v>70</v>
      </c>
      <c r="D603" s="80">
        <v>9558</v>
      </c>
      <c r="E603" s="80">
        <v>4.1428123</v>
      </c>
      <c r="F603" s="80">
        <v>73320</v>
      </c>
      <c r="G603" s="80">
        <v>686</v>
      </c>
      <c r="H603" s="80">
        <v>100</v>
      </c>
      <c r="I603" s="80">
        <v>8</v>
      </c>
      <c r="J603" s="80">
        <v>3415</v>
      </c>
      <c r="K603" s="80">
        <v>34.928555</v>
      </c>
      <c r="L603" s="80">
        <v>213000</v>
      </c>
      <c r="M603" s="80">
        <v>8642</v>
      </c>
      <c r="N603" s="80">
        <v>39815</v>
      </c>
    </row>
    <row r="604" spans="1:14">
      <c r="A604" s="13" t="s">
        <v>77</v>
      </c>
      <c r="B604" s="14">
        <v>2014</v>
      </c>
      <c r="C604" s="13" t="s">
        <v>70</v>
      </c>
      <c r="D604" s="80">
        <v>6110</v>
      </c>
      <c r="E604" s="80">
        <v>6.9438625</v>
      </c>
      <c r="F604" s="80">
        <v>78243</v>
      </c>
      <c r="G604" s="80">
        <v>688</v>
      </c>
      <c r="H604" s="80">
        <v>133</v>
      </c>
      <c r="I604" s="80">
        <v>9</v>
      </c>
      <c r="J604" s="80">
        <v>3333</v>
      </c>
      <c r="K604" s="80">
        <v>26.637703</v>
      </c>
      <c r="L604" s="80">
        <v>224400</v>
      </c>
      <c r="M604" s="80">
        <v>9662</v>
      </c>
      <c r="N604" s="80">
        <v>42190</v>
      </c>
    </row>
    <row r="605" spans="1:14">
      <c r="A605" s="13" t="s">
        <v>77</v>
      </c>
      <c r="B605" s="14">
        <v>2015</v>
      </c>
      <c r="C605" s="13" t="s">
        <v>70</v>
      </c>
      <c r="D605" s="80">
        <v>6006</v>
      </c>
      <c r="E605" s="80">
        <v>7.2409257</v>
      </c>
      <c r="F605" s="80">
        <v>79187</v>
      </c>
      <c r="G605" s="80">
        <v>932</v>
      </c>
      <c r="H605" s="80">
        <v>5000</v>
      </c>
      <c r="I605" s="80">
        <v>9</v>
      </c>
      <c r="J605" s="80">
        <v>3694</v>
      </c>
      <c r="K605" s="80">
        <v>26.349186</v>
      </c>
      <c r="L605" s="80">
        <v>216200</v>
      </c>
      <c r="M605" s="80">
        <v>9778</v>
      </c>
      <c r="N605" s="80">
        <v>42100</v>
      </c>
    </row>
    <row r="606" spans="1:14">
      <c r="A606" s="13" t="s">
        <v>77</v>
      </c>
      <c r="B606" s="14">
        <v>2016</v>
      </c>
      <c r="C606" s="13" t="s">
        <v>70</v>
      </c>
      <c r="D606" s="80">
        <v>6023</v>
      </c>
      <c r="E606" s="80">
        <v>8.2970281</v>
      </c>
      <c r="F606" s="80">
        <v>81123</v>
      </c>
      <c r="G606" s="80">
        <v>1014</v>
      </c>
      <c r="H606" s="80">
        <v>2250</v>
      </c>
      <c r="I606" s="80">
        <v>7</v>
      </c>
      <c r="J606" s="80">
        <v>3721</v>
      </c>
      <c r="K606" s="80">
        <v>25.134975</v>
      </c>
      <c r="L606" s="80">
        <v>205800</v>
      </c>
      <c r="M606" s="80">
        <v>10462</v>
      </c>
      <c r="N606" s="80">
        <v>44158</v>
      </c>
    </row>
    <row r="607" spans="1:14">
      <c r="A607" s="13" t="s">
        <v>77</v>
      </c>
      <c r="B607" s="14">
        <v>2017</v>
      </c>
      <c r="C607" s="13" t="s">
        <v>70</v>
      </c>
      <c r="D607" s="80">
        <v>6013</v>
      </c>
      <c r="E607" s="80">
        <v>7.8463329</v>
      </c>
      <c r="F607" s="80">
        <v>83317</v>
      </c>
      <c r="G607" s="80">
        <v>1304</v>
      </c>
      <c r="H607" s="80">
        <v>2250</v>
      </c>
      <c r="I607" s="80">
        <v>7</v>
      </c>
      <c r="J607" s="80">
        <v>3734</v>
      </c>
      <c r="K607" s="80">
        <v>22.912714</v>
      </c>
      <c r="L607" s="80">
        <v>234000</v>
      </c>
      <c r="M607" s="80">
        <v>11146</v>
      </c>
      <c r="N607" s="80">
        <v>46178</v>
      </c>
    </row>
    <row r="608" spans="1:14">
      <c r="A608" s="13" t="s">
        <v>77</v>
      </c>
      <c r="B608" s="14">
        <v>2018</v>
      </c>
      <c r="C608" s="13" t="s">
        <v>70</v>
      </c>
      <c r="D608" s="80">
        <v>6012</v>
      </c>
      <c r="E608" s="80">
        <v>7.4229874</v>
      </c>
      <c r="F608" s="80">
        <v>87686</v>
      </c>
      <c r="G608" s="80">
        <v>1318</v>
      </c>
      <c r="H608" s="80">
        <v>2250</v>
      </c>
      <c r="I608" s="80">
        <v>7</v>
      </c>
      <c r="J608" s="80">
        <v>3756</v>
      </c>
      <c r="K608" s="80">
        <v>23.223625</v>
      </c>
      <c r="L608" s="80">
        <v>266538</v>
      </c>
      <c r="M608" s="80">
        <v>11830</v>
      </c>
      <c r="N608" s="80">
        <v>49559</v>
      </c>
    </row>
    <row r="609" spans="1:14">
      <c r="A609" s="13" t="s">
        <v>77</v>
      </c>
      <c r="B609" s="14">
        <v>2019</v>
      </c>
      <c r="C609" s="13" t="s">
        <v>70</v>
      </c>
      <c r="D609" s="80">
        <v>6005</v>
      </c>
      <c r="E609" s="80">
        <v>7.5387177</v>
      </c>
      <c r="F609" s="80">
        <v>91039</v>
      </c>
      <c r="G609" s="80">
        <v>1331</v>
      </c>
      <c r="H609" s="80">
        <v>2250</v>
      </c>
      <c r="I609" s="80">
        <v>8</v>
      </c>
      <c r="J609" s="80">
        <v>3896</v>
      </c>
      <c r="K609" s="80">
        <v>23.534536</v>
      </c>
      <c r="L609" s="80">
        <v>290770</v>
      </c>
      <c r="M609" s="80">
        <v>12514</v>
      </c>
      <c r="N609" s="80">
        <v>51560</v>
      </c>
    </row>
    <row r="610" spans="1:14">
      <c r="A610" s="13" t="s">
        <v>77</v>
      </c>
      <c r="B610" s="14">
        <v>2020</v>
      </c>
      <c r="C610" s="13" t="s">
        <v>70</v>
      </c>
      <c r="D610" s="80">
        <v>5998</v>
      </c>
      <c r="E610" s="80">
        <v>7.6544481</v>
      </c>
      <c r="F610" s="80">
        <v>94392</v>
      </c>
      <c r="G610" s="80">
        <v>1371</v>
      </c>
      <c r="H610" s="80">
        <v>2250</v>
      </c>
      <c r="I610" s="80">
        <v>9</v>
      </c>
      <c r="J610" s="80">
        <v>4036</v>
      </c>
      <c r="K610" s="80">
        <v>23.845448</v>
      </c>
      <c r="L610" s="80">
        <v>288399</v>
      </c>
      <c r="M610" s="80">
        <v>13198</v>
      </c>
      <c r="N610" s="80">
        <v>54659</v>
      </c>
    </row>
    <row r="611" spans="1:14">
      <c r="A611" s="13" t="s">
        <v>77</v>
      </c>
      <c r="B611" s="14">
        <v>2021</v>
      </c>
      <c r="C611" s="123" t="s">
        <v>70</v>
      </c>
      <c r="D611" s="80">
        <v>5991</v>
      </c>
      <c r="E611" s="80">
        <v>7.7701785</v>
      </c>
      <c r="F611" s="80">
        <v>97745</v>
      </c>
      <c r="G611" s="80">
        <v>1418</v>
      </c>
      <c r="H611" s="80">
        <v>2250</v>
      </c>
      <c r="I611" s="80">
        <v>10</v>
      </c>
      <c r="J611" s="80">
        <v>4176</v>
      </c>
      <c r="K611" s="80">
        <v>24.156359</v>
      </c>
      <c r="L611" s="80">
        <v>330692</v>
      </c>
      <c r="M611" s="80">
        <v>13882</v>
      </c>
      <c r="N611" s="80">
        <v>56909</v>
      </c>
    </row>
    <row r="612" spans="1:14">
      <c r="A612" s="13" t="s">
        <v>78</v>
      </c>
      <c r="B612" s="14">
        <v>2012</v>
      </c>
      <c r="C612" s="13" t="s">
        <v>70</v>
      </c>
      <c r="D612" s="80">
        <v>9847</v>
      </c>
      <c r="E612" s="80">
        <v>3.7883619</v>
      </c>
      <c r="F612" s="80">
        <v>185474</v>
      </c>
      <c r="G612" s="80">
        <v>593</v>
      </c>
      <c r="H612" s="80">
        <v>10677</v>
      </c>
      <c r="I612" s="80">
        <v>15</v>
      </c>
      <c r="J612" s="80">
        <v>11138</v>
      </c>
      <c r="K612" s="80">
        <v>35.458942</v>
      </c>
      <c r="L612" s="80">
        <v>301200</v>
      </c>
      <c r="M612" s="80">
        <v>8084</v>
      </c>
      <c r="N612" s="80">
        <v>103689</v>
      </c>
    </row>
    <row r="613" spans="1:14">
      <c r="A613" s="13" t="s">
        <v>78</v>
      </c>
      <c r="B613" s="14">
        <v>2013</v>
      </c>
      <c r="C613" s="13" t="s">
        <v>70</v>
      </c>
      <c r="D613" s="80">
        <v>9864</v>
      </c>
      <c r="E613" s="80">
        <v>3.5876926</v>
      </c>
      <c r="F613" s="80">
        <v>208475</v>
      </c>
      <c r="G613" s="80">
        <v>624</v>
      </c>
      <c r="H613" s="80">
        <v>6110</v>
      </c>
      <c r="I613" s="80">
        <v>16</v>
      </c>
      <c r="J613" s="80">
        <v>11223</v>
      </c>
      <c r="K613" s="80">
        <v>38.888725</v>
      </c>
      <c r="L613" s="80">
        <v>324900</v>
      </c>
      <c r="M613" s="80">
        <v>9086</v>
      </c>
      <c r="N613" s="80">
        <v>114209</v>
      </c>
    </row>
    <row r="614" spans="1:14">
      <c r="A614" s="13" t="s">
        <v>78</v>
      </c>
      <c r="B614" s="14">
        <v>2014</v>
      </c>
      <c r="C614" s="13" t="s">
        <v>70</v>
      </c>
      <c r="D614" s="80">
        <v>9864</v>
      </c>
      <c r="E614" s="80">
        <v>3.5492701</v>
      </c>
      <c r="F614" s="80">
        <v>227397</v>
      </c>
      <c r="G614" s="80">
        <v>655</v>
      </c>
      <c r="H614" s="80">
        <v>1543</v>
      </c>
      <c r="I614" s="80">
        <v>18</v>
      </c>
      <c r="J614" s="80">
        <v>11897</v>
      </c>
      <c r="K614" s="80">
        <v>30.878506</v>
      </c>
      <c r="L614" s="80">
        <v>389500</v>
      </c>
      <c r="M614" s="80">
        <v>10313</v>
      </c>
      <c r="N614" s="80">
        <v>124682</v>
      </c>
    </row>
    <row r="615" spans="1:14">
      <c r="A615" s="13" t="s">
        <v>78</v>
      </c>
      <c r="B615" s="14">
        <v>2015</v>
      </c>
      <c r="C615" s="13" t="s">
        <v>70</v>
      </c>
      <c r="D615" s="80">
        <v>9895</v>
      </c>
      <c r="E615" s="80">
        <v>3.6812532</v>
      </c>
      <c r="F615" s="80">
        <v>217842</v>
      </c>
      <c r="G615" s="80">
        <v>658</v>
      </c>
      <c r="H615" s="80">
        <v>1543</v>
      </c>
      <c r="I615" s="80">
        <v>18</v>
      </c>
      <c r="J615" s="80">
        <v>11931</v>
      </c>
      <c r="K615" s="80">
        <v>29.147934</v>
      </c>
      <c r="L615" s="80">
        <v>409500</v>
      </c>
      <c r="M615" s="80">
        <v>10282</v>
      </c>
      <c r="N615" s="80">
        <v>122120</v>
      </c>
    </row>
    <row r="616" spans="1:14">
      <c r="A616" s="13" t="s">
        <v>78</v>
      </c>
      <c r="B616" s="14">
        <v>2016</v>
      </c>
      <c r="C616" s="13" t="s">
        <v>70</v>
      </c>
      <c r="D616" s="80">
        <v>9999</v>
      </c>
      <c r="E616" s="80">
        <v>3.6429643</v>
      </c>
      <c r="F616" s="80">
        <v>241647</v>
      </c>
      <c r="G616" s="80">
        <v>573</v>
      </c>
      <c r="H616" s="80">
        <v>4400</v>
      </c>
      <c r="I616" s="80">
        <v>11</v>
      </c>
      <c r="J616" s="80">
        <v>11812</v>
      </c>
      <c r="K616" s="80">
        <v>28.11414</v>
      </c>
      <c r="L616" s="80">
        <v>447100</v>
      </c>
      <c r="M616" s="80">
        <v>11134</v>
      </c>
      <c r="N616" s="80">
        <v>133900</v>
      </c>
    </row>
    <row r="617" spans="1:14">
      <c r="A617" s="13" t="s">
        <v>78</v>
      </c>
      <c r="B617" s="14">
        <v>2017</v>
      </c>
      <c r="C617" s="13" t="s">
        <v>70</v>
      </c>
      <c r="D617" s="80">
        <v>10054</v>
      </c>
      <c r="E617" s="80">
        <v>3.6412373</v>
      </c>
      <c r="F617" s="80">
        <v>249351</v>
      </c>
      <c r="G617" s="80">
        <v>559</v>
      </c>
      <c r="H617" s="80">
        <v>4880</v>
      </c>
      <c r="I617" s="80">
        <v>11</v>
      </c>
      <c r="J617" s="80">
        <v>11140</v>
      </c>
      <c r="K617" s="80">
        <v>26.265442</v>
      </c>
      <c r="L617" s="80">
        <v>529100</v>
      </c>
      <c r="M617" s="80">
        <v>11986</v>
      </c>
      <c r="N617" s="80">
        <v>138616</v>
      </c>
    </row>
    <row r="618" spans="1:14">
      <c r="A618" s="13" t="s">
        <v>78</v>
      </c>
      <c r="B618" s="14">
        <v>2018</v>
      </c>
      <c r="C618" s="13" t="s">
        <v>70</v>
      </c>
      <c r="D618" s="80">
        <v>10054</v>
      </c>
      <c r="E618" s="80">
        <v>3.2773026</v>
      </c>
      <c r="F618" s="80">
        <v>283096</v>
      </c>
      <c r="G618" s="80">
        <v>559</v>
      </c>
      <c r="H618" s="80">
        <v>5360</v>
      </c>
      <c r="I618" s="80">
        <v>12</v>
      </c>
      <c r="J618" s="80">
        <v>10899</v>
      </c>
      <c r="K618" s="80">
        <v>26.055767</v>
      </c>
      <c r="L618" s="80">
        <v>626780</v>
      </c>
      <c r="M618" s="80">
        <v>12838</v>
      </c>
      <c r="N618" s="80">
        <v>160945</v>
      </c>
    </row>
    <row r="619" spans="1:14">
      <c r="A619" s="13" t="s">
        <v>78</v>
      </c>
      <c r="B619" s="14">
        <v>2019</v>
      </c>
      <c r="C619" s="13" t="s">
        <v>70</v>
      </c>
      <c r="D619" s="80">
        <v>10054</v>
      </c>
      <c r="E619" s="80">
        <v>3.31112</v>
      </c>
      <c r="F619" s="80">
        <v>296493</v>
      </c>
      <c r="G619" s="80">
        <v>537</v>
      </c>
      <c r="H619" s="80">
        <v>5840</v>
      </c>
      <c r="I619" s="80">
        <v>12</v>
      </c>
      <c r="J619" s="80">
        <v>11362</v>
      </c>
      <c r="K619" s="80">
        <v>25.846092</v>
      </c>
      <c r="L619" s="80">
        <v>663700</v>
      </c>
      <c r="M619" s="80">
        <v>13690</v>
      </c>
      <c r="N619" s="80">
        <v>167740</v>
      </c>
    </row>
    <row r="620" spans="1:14">
      <c r="A620" s="13" t="s">
        <v>78</v>
      </c>
      <c r="B620" s="14">
        <v>2020</v>
      </c>
      <c r="C620" s="13" t="s">
        <v>70</v>
      </c>
      <c r="D620" s="80">
        <v>10054</v>
      </c>
      <c r="E620" s="80">
        <v>3.3449373</v>
      </c>
      <c r="F620" s="80">
        <v>309890</v>
      </c>
      <c r="G620" s="80">
        <v>567</v>
      </c>
      <c r="H620" s="80">
        <v>6320</v>
      </c>
      <c r="I620" s="80">
        <v>12</v>
      </c>
      <c r="J620" s="80">
        <v>11825</v>
      </c>
      <c r="K620" s="80">
        <v>25.636417</v>
      </c>
      <c r="L620" s="80">
        <v>723705</v>
      </c>
      <c r="M620" s="80">
        <v>14542</v>
      </c>
      <c r="N620" s="80">
        <v>220930</v>
      </c>
    </row>
    <row r="621" spans="1:14">
      <c r="A621" s="13" t="s">
        <v>78</v>
      </c>
      <c r="B621" s="14">
        <v>2021</v>
      </c>
      <c r="C621" s="123" t="s">
        <v>70</v>
      </c>
      <c r="D621" s="80">
        <v>10054</v>
      </c>
      <c r="E621" s="80">
        <v>3.3787547</v>
      </c>
      <c r="F621" s="80">
        <v>323287</v>
      </c>
      <c r="G621" s="80">
        <v>567</v>
      </c>
      <c r="H621" s="80">
        <v>6800</v>
      </c>
      <c r="I621" s="80">
        <v>12</v>
      </c>
      <c r="J621" s="80">
        <v>12288</v>
      </c>
      <c r="K621" s="80">
        <v>25.426743</v>
      </c>
      <c r="L621" s="80">
        <v>831275</v>
      </c>
      <c r="M621" s="80">
        <v>15394</v>
      </c>
      <c r="N621" s="80">
        <v>233382</v>
      </c>
    </row>
    <row r="622" spans="1:14">
      <c r="A622" s="13" t="s">
        <v>79</v>
      </c>
      <c r="B622" s="14">
        <v>2012</v>
      </c>
      <c r="C622" s="13" t="s">
        <v>70</v>
      </c>
      <c r="D622" s="80">
        <v>11237</v>
      </c>
      <c r="E622" s="80">
        <v>8.4019756</v>
      </c>
      <c r="F622" s="80">
        <v>342897</v>
      </c>
      <c r="G622" s="80">
        <v>-91</v>
      </c>
      <c r="H622" s="80">
        <v>4650</v>
      </c>
      <c r="I622" s="80">
        <v>25</v>
      </c>
      <c r="J622" s="80">
        <v>53527</v>
      </c>
      <c r="K622" s="80">
        <v>40.279385</v>
      </c>
      <c r="L622" s="80">
        <v>2130400</v>
      </c>
      <c r="M622" s="80">
        <v>9278</v>
      </c>
      <c r="N622" s="80">
        <v>191341</v>
      </c>
    </row>
    <row r="623" spans="1:14">
      <c r="A623" s="13" t="s">
        <v>79</v>
      </c>
      <c r="B623" s="14">
        <v>2013</v>
      </c>
      <c r="C623" s="13" t="s">
        <v>70</v>
      </c>
      <c r="D623" s="80">
        <v>10657</v>
      </c>
      <c r="E623" s="80">
        <v>8.8711645</v>
      </c>
      <c r="F623" s="80">
        <v>375878</v>
      </c>
      <c r="G623" s="80">
        <v>-78</v>
      </c>
      <c r="H623" s="80">
        <v>4520</v>
      </c>
      <c r="I623" s="80">
        <v>28</v>
      </c>
      <c r="J623" s="80">
        <v>56489</v>
      </c>
      <c r="K623" s="80">
        <v>45.461395</v>
      </c>
      <c r="L623" s="80">
        <v>2473400</v>
      </c>
      <c r="M623" s="80">
        <v>10410</v>
      </c>
      <c r="N623" s="80">
        <v>206706</v>
      </c>
    </row>
    <row r="624" spans="1:14">
      <c r="A624" s="13" t="s">
        <v>79</v>
      </c>
      <c r="B624" s="14">
        <v>2014</v>
      </c>
      <c r="C624" s="13" t="s">
        <v>70</v>
      </c>
      <c r="D624" s="80">
        <v>10471</v>
      </c>
      <c r="E624" s="80">
        <v>9.4816159</v>
      </c>
      <c r="F624" s="80">
        <v>400197</v>
      </c>
      <c r="G624" s="80">
        <v>-65</v>
      </c>
      <c r="H624" s="80">
        <v>4390</v>
      </c>
      <c r="I624" s="80">
        <v>30</v>
      </c>
      <c r="J624" s="80">
        <v>61468</v>
      </c>
      <c r="K624" s="80">
        <v>36.768715</v>
      </c>
      <c r="L624" s="80">
        <v>2294400</v>
      </c>
      <c r="M624" s="80">
        <v>11742</v>
      </c>
      <c r="N624" s="80">
        <v>220480</v>
      </c>
    </row>
    <row r="625" spans="1:14">
      <c r="A625" s="13" t="s">
        <v>79</v>
      </c>
      <c r="B625" s="14">
        <v>2015</v>
      </c>
      <c r="C625" s="13" t="s">
        <v>70</v>
      </c>
      <c r="D625" s="80">
        <v>10286</v>
      </c>
      <c r="E625" s="80">
        <v>9.7108691</v>
      </c>
      <c r="F625" s="80">
        <v>360148</v>
      </c>
      <c r="G625" s="80">
        <v>-52</v>
      </c>
      <c r="H625" s="80">
        <v>4910</v>
      </c>
      <c r="I625" s="80">
        <v>32</v>
      </c>
      <c r="J625" s="80">
        <v>58261</v>
      </c>
      <c r="K625" s="80">
        <v>33.581898</v>
      </c>
      <c r="L625" s="80">
        <v>1854800</v>
      </c>
      <c r="M625" s="80">
        <v>10785</v>
      </c>
      <c r="N625" s="80">
        <v>194014</v>
      </c>
    </row>
    <row r="626" spans="1:14">
      <c r="A626" s="13" t="s">
        <v>79</v>
      </c>
      <c r="B626" s="14">
        <v>2016</v>
      </c>
      <c r="C626" s="13" t="s">
        <v>70</v>
      </c>
      <c r="D626" s="80">
        <v>10138</v>
      </c>
      <c r="E626" s="80">
        <v>10.453245</v>
      </c>
      <c r="F626" s="80">
        <v>386336</v>
      </c>
      <c r="G626" s="80">
        <v>-39</v>
      </c>
      <c r="H626" s="80">
        <v>5260</v>
      </c>
      <c r="I626" s="80">
        <v>25</v>
      </c>
      <c r="J626" s="80">
        <v>61298</v>
      </c>
      <c r="K626" s="80">
        <v>31.957876</v>
      </c>
      <c r="L626" s="80">
        <v>1517300</v>
      </c>
      <c r="M626" s="80">
        <v>11713</v>
      </c>
      <c r="N626" s="80">
        <v>211379</v>
      </c>
    </row>
    <row r="627" spans="1:14">
      <c r="A627" s="13" t="s">
        <v>79</v>
      </c>
      <c r="B627" s="14">
        <v>2017</v>
      </c>
      <c r="C627" s="13" t="s">
        <v>70</v>
      </c>
      <c r="D627" s="80">
        <v>9885</v>
      </c>
      <c r="E627" s="80">
        <v>10.633485</v>
      </c>
      <c r="F627" s="80">
        <v>387282</v>
      </c>
      <c r="G627" s="80">
        <v>-26</v>
      </c>
      <c r="H627" s="80">
        <v>6710</v>
      </c>
      <c r="I627" s="80">
        <v>26</v>
      </c>
      <c r="J627" s="80">
        <v>59923</v>
      </c>
      <c r="K627" s="80">
        <v>29.683184</v>
      </c>
      <c r="L627" s="80">
        <v>1497800</v>
      </c>
      <c r="M627" s="80">
        <v>12641</v>
      </c>
      <c r="N627" s="80">
        <v>213094</v>
      </c>
    </row>
    <row r="628" spans="1:14">
      <c r="A628" s="13" t="s">
        <v>79</v>
      </c>
      <c r="B628" s="14">
        <v>2018</v>
      </c>
      <c r="C628" s="13" t="s">
        <v>70</v>
      </c>
      <c r="D628" s="80">
        <v>10195</v>
      </c>
      <c r="E628" s="80">
        <v>10.409416</v>
      </c>
      <c r="F628" s="80">
        <v>330942</v>
      </c>
      <c r="G628" s="80">
        <v>-13</v>
      </c>
      <c r="H628" s="80">
        <v>8160</v>
      </c>
      <c r="I628" s="80">
        <v>26</v>
      </c>
      <c r="J628" s="80">
        <v>58353</v>
      </c>
      <c r="K628" s="80">
        <v>29.061453</v>
      </c>
      <c r="L628" s="80">
        <v>2439861</v>
      </c>
      <c r="M628" s="80">
        <v>13569</v>
      </c>
      <c r="N628" s="80">
        <v>184612</v>
      </c>
    </row>
    <row r="629" spans="1:14">
      <c r="A629" s="13" t="s">
        <v>79</v>
      </c>
      <c r="B629" s="14">
        <v>2019</v>
      </c>
      <c r="C629" s="13" t="s">
        <v>70</v>
      </c>
      <c r="D629" s="80">
        <v>10274</v>
      </c>
      <c r="E629" s="80">
        <v>10.348842</v>
      </c>
      <c r="F629" s="80">
        <v>432143</v>
      </c>
      <c r="G629" s="80">
        <v>0</v>
      </c>
      <c r="H629" s="80">
        <v>9610</v>
      </c>
      <c r="I629" s="80">
        <v>26</v>
      </c>
      <c r="J629" s="80">
        <v>52518</v>
      </c>
      <c r="K629" s="80">
        <v>28.439722</v>
      </c>
      <c r="L629" s="80">
        <v>2438730</v>
      </c>
      <c r="M629" s="80">
        <v>14497</v>
      </c>
      <c r="N629" s="80">
        <v>241240</v>
      </c>
    </row>
    <row r="630" spans="1:14">
      <c r="A630" s="13" t="s">
        <v>79</v>
      </c>
      <c r="B630" s="14">
        <v>2020</v>
      </c>
      <c r="C630" s="13" t="s">
        <v>70</v>
      </c>
      <c r="D630" s="80">
        <v>10353</v>
      </c>
      <c r="E630" s="80">
        <v>10.288267</v>
      </c>
      <c r="F630" s="80">
        <v>533344</v>
      </c>
      <c r="G630" s="80">
        <v>13</v>
      </c>
      <c r="H630" s="80">
        <v>11060</v>
      </c>
      <c r="I630" s="80">
        <v>26</v>
      </c>
      <c r="J630" s="80">
        <v>46683</v>
      </c>
      <c r="K630" s="80">
        <v>27.817991</v>
      </c>
      <c r="L630" s="80">
        <v>2416417</v>
      </c>
      <c r="M630" s="80">
        <v>15425</v>
      </c>
      <c r="N630" s="80">
        <v>339357</v>
      </c>
    </row>
    <row r="631" spans="1:14">
      <c r="A631" s="13" t="s">
        <v>79</v>
      </c>
      <c r="B631" s="14">
        <v>2021</v>
      </c>
      <c r="C631" s="123" t="s">
        <v>70</v>
      </c>
      <c r="D631" s="80">
        <v>10432</v>
      </c>
      <c r="E631" s="80">
        <v>10.227692</v>
      </c>
      <c r="F631" s="80">
        <v>634545</v>
      </c>
      <c r="G631" s="80">
        <v>26</v>
      </c>
      <c r="H631" s="80">
        <v>12510</v>
      </c>
      <c r="I631" s="80">
        <v>26</v>
      </c>
      <c r="J631" s="80">
        <v>40848</v>
      </c>
      <c r="K631" s="80">
        <v>27.19626</v>
      </c>
      <c r="L631" s="80">
        <v>2790488</v>
      </c>
      <c r="M631" s="80">
        <v>16353</v>
      </c>
      <c r="N631" s="80">
        <v>365568</v>
      </c>
    </row>
    <row r="632" spans="1:14">
      <c r="A632" s="13" t="s">
        <v>80</v>
      </c>
      <c r="B632" s="14">
        <v>2012</v>
      </c>
      <c r="C632" s="13" t="s">
        <v>70</v>
      </c>
      <c r="D632" s="80">
        <v>11854</v>
      </c>
      <c r="E632" s="80">
        <v>3.1283111</v>
      </c>
      <c r="F632" s="80">
        <v>162137</v>
      </c>
      <c r="G632" s="80">
        <v>282</v>
      </c>
      <c r="H632" s="80">
        <v>2206</v>
      </c>
      <c r="I632" s="80">
        <v>24</v>
      </c>
      <c r="J632" s="80">
        <v>9524</v>
      </c>
      <c r="K632" s="80">
        <v>36.646763</v>
      </c>
      <c r="L632" s="80">
        <v>185800</v>
      </c>
      <c r="M632" s="80">
        <v>7565</v>
      </c>
      <c r="N632" s="80">
        <v>93491</v>
      </c>
    </row>
    <row r="633" spans="1:14">
      <c r="A633" s="13" t="s">
        <v>80</v>
      </c>
      <c r="B633" s="14">
        <v>2013</v>
      </c>
      <c r="C633" s="13" t="s">
        <v>70</v>
      </c>
      <c r="D633" s="80">
        <v>11807</v>
      </c>
      <c r="E633" s="80">
        <v>3.1010418</v>
      </c>
      <c r="F633" s="80">
        <v>181592</v>
      </c>
      <c r="G633" s="80">
        <v>287</v>
      </c>
      <c r="H633" s="80">
        <v>1813</v>
      </c>
      <c r="I633" s="80">
        <v>26</v>
      </c>
      <c r="J633" s="80">
        <v>14991</v>
      </c>
      <c r="K633" s="80">
        <v>40.579552</v>
      </c>
      <c r="L633" s="80">
        <v>207800</v>
      </c>
      <c r="M633" s="80">
        <v>8496</v>
      </c>
      <c r="N633" s="80">
        <v>102584</v>
      </c>
    </row>
    <row r="634" spans="1:14">
      <c r="A634" s="13" t="s">
        <v>80</v>
      </c>
      <c r="B634" s="14">
        <v>2014</v>
      </c>
      <c r="C634" s="13" t="s">
        <v>70</v>
      </c>
      <c r="D634" s="80">
        <v>14851</v>
      </c>
      <c r="E634" s="80">
        <v>2.5072386</v>
      </c>
      <c r="F634" s="80">
        <v>196008</v>
      </c>
      <c r="G634" s="80">
        <v>292</v>
      </c>
      <c r="H634" s="80">
        <v>1420</v>
      </c>
      <c r="I634" s="80">
        <v>27</v>
      </c>
      <c r="J634" s="80">
        <v>17917</v>
      </c>
      <c r="K634" s="80">
        <v>33.755646</v>
      </c>
      <c r="L634" s="80">
        <v>227200</v>
      </c>
      <c r="M634" s="80">
        <v>9626</v>
      </c>
      <c r="N634" s="80">
        <v>110820</v>
      </c>
    </row>
    <row r="635" spans="1:14">
      <c r="A635" s="13" t="s">
        <v>80</v>
      </c>
      <c r="B635" s="14">
        <v>2015</v>
      </c>
      <c r="C635" s="13" t="s">
        <v>70</v>
      </c>
      <c r="D635" s="80">
        <v>14669</v>
      </c>
      <c r="E635" s="80">
        <v>2.4761061</v>
      </c>
      <c r="F635" s="80">
        <v>197875</v>
      </c>
      <c r="G635" s="80">
        <v>298</v>
      </c>
      <c r="H635" s="80">
        <v>1420</v>
      </c>
      <c r="I635" s="80">
        <v>28</v>
      </c>
      <c r="J635" s="80">
        <v>18618</v>
      </c>
      <c r="K635" s="80">
        <v>32.030247</v>
      </c>
      <c r="L635" s="80">
        <v>253200</v>
      </c>
      <c r="M635" s="80">
        <v>9644</v>
      </c>
      <c r="N635" s="80">
        <v>111651</v>
      </c>
    </row>
    <row r="636" spans="1:14">
      <c r="A636" s="13" t="s">
        <v>80</v>
      </c>
      <c r="B636" s="14">
        <v>2016</v>
      </c>
      <c r="C636" s="13" t="s">
        <v>70</v>
      </c>
      <c r="D636" s="80">
        <v>14683</v>
      </c>
      <c r="E636" s="80">
        <v>2.38691</v>
      </c>
      <c r="F636" s="80">
        <v>202531</v>
      </c>
      <c r="G636" s="80">
        <v>250</v>
      </c>
      <c r="H636" s="80">
        <v>1420</v>
      </c>
      <c r="I636" s="80">
        <v>17</v>
      </c>
      <c r="J636" s="80">
        <v>18947</v>
      </c>
      <c r="K636" s="80">
        <v>27.523602</v>
      </c>
      <c r="L636" s="80">
        <v>279200</v>
      </c>
      <c r="M636" s="80">
        <v>10376</v>
      </c>
      <c r="N636" s="80">
        <v>117322</v>
      </c>
    </row>
    <row r="637" spans="1:14">
      <c r="A637" s="13" t="s">
        <v>80</v>
      </c>
      <c r="B637" s="14">
        <v>2017</v>
      </c>
      <c r="C637" s="13" t="s">
        <v>70</v>
      </c>
      <c r="D637" s="80">
        <v>14923</v>
      </c>
      <c r="E637" s="80">
        <v>2.3599142</v>
      </c>
      <c r="F637" s="80">
        <v>203724</v>
      </c>
      <c r="G637" s="80">
        <v>298</v>
      </c>
      <c r="H637" s="80">
        <v>2860</v>
      </c>
      <c r="I637" s="80">
        <v>18</v>
      </c>
      <c r="J637" s="80">
        <v>19208</v>
      </c>
      <c r="K637" s="80">
        <v>26.749102</v>
      </c>
      <c r="L637" s="80">
        <v>303200</v>
      </c>
      <c r="M637" s="80">
        <v>11108</v>
      </c>
      <c r="N637" s="80">
        <v>117966</v>
      </c>
    </row>
    <row r="638" spans="1:14">
      <c r="A638" s="13" t="s">
        <v>80</v>
      </c>
      <c r="B638" s="14">
        <v>2018</v>
      </c>
      <c r="C638" s="13" t="s">
        <v>70</v>
      </c>
      <c r="D638" s="80">
        <v>14923</v>
      </c>
      <c r="E638" s="80">
        <v>1.8261074</v>
      </c>
      <c r="F638" s="80">
        <v>251732</v>
      </c>
      <c r="G638" s="80">
        <v>330.5</v>
      </c>
      <c r="H638" s="80">
        <v>4300</v>
      </c>
      <c r="I638" s="80">
        <v>18</v>
      </c>
      <c r="J638" s="80">
        <v>18244</v>
      </c>
      <c r="K638" s="80">
        <v>27.139673</v>
      </c>
      <c r="L638" s="80">
        <v>362603</v>
      </c>
      <c r="M638" s="80">
        <v>11840</v>
      </c>
      <c r="N638" s="80">
        <v>149428</v>
      </c>
    </row>
    <row r="639" spans="1:14">
      <c r="A639" s="13" t="s">
        <v>80</v>
      </c>
      <c r="B639" s="14">
        <v>2019</v>
      </c>
      <c r="C639" s="13" t="s">
        <v>70</v>
      </c>
      <c r="D639" s="80">
        <v>14917</v>
      </c>
      <c r="E639" s="80">
        <v>1.82892</v>
      </c>
      <c r="F639" s="80">
        <v>255004</v>
      </c>
      <c r="G639" s="80">
        <v>363</v>
      </c>
      <c r="H639" s="80">
        <v>5740</v>
      </c>
      <c r="I639" s="80">
        <v>18</v>
      </c>
      <c r="J639" s="80">
        <v>19372</v>
      </c>
      <c r="K639" s="80">
        <v>27.530245</v>
      </c>
      <c r="L639" s="80">
        <v>377830</v>
      </c>
      <c r="M639" s="80">
        <v>12572</v>
      </c>
      <c r="N639" s="80">
        <v>152030</v>
      </c>
    </row>
    <row r="640" spans="1:14">
      <c r="A640" s="13" t="s">
        <v>80</v>
      </c>
      <c r="B640" s="14">
        <v>2020</v>
      </c>
      <c r="C640" s="13" t="s">
        <v>70</v>
      </c>
      <c r="D640" s="80">
        <v>14911</v>
      </c>
      <c r="E640" s="80">
        <v>1.8317327</v>
      </c>
      <c r="F640" s="80">
        <v>258276</v>
      </c>
      <c r="G640" s="80">
        <v>367</v>
      </c>
      <c r="H640" s="80">
        <v>7180</v>
      </c>
      <c r="I640" s="80">
        <v>18</v>
      </c>
      <c r="J640" s="80">
        <v>20500</v>
      </c>
      <c r="K640" s="80">
        <v>27.920816</v>
      </c>
      <c r="L640" s="80">
        <v>424045</v>
      </c>
      <c r="M640" s="80">
        <v>13304</v>
      </c>
      <c r="N640" s="80">
        <v>190669</v>
      </c>
    </row>
    <row r="641" spans="1:14">
      <c r="A641" s="13" t="s">
        <v>80</v>
      </c>
      <c r="B641" s="14">
        <v>2021</v>
      </c>
      <c r="C641" s="123" t="s">
        <v>70</v>
      </c>
      <c r="D641" s="80">
        <v>14905</v>
      </c>
      <c r="E641" s="80">
        <v>1.8345454</v>
      </c>
      <c r="F641" s="80">
        <v>261548</v>
      </c>
      <c r="G641" s="80">
        <v>366</v>
      </c>
      <c r="H641" s="80">
        <v>8620</v>
      </c>
      <c r="I641" s="80">
        <v>18</v>
      </c>
      <c r="J641" s="80">
        <v>21628</v>
      </c>
      <c r="K641" s="80">
        <v>28.311388</v>
      </c>
      <c r="L641" s="80">
        <v>455735</v>
      </c>
      <c r="M641" s="80">
        <v>14036</v>
      </c>
      <c r="N641" s="80">
        <v>203322</v>
      </c>
    </row>
    <row r="642" spans="1:14">
      <c r="A642" s="13" t="s">
        <v>81</v>
      </c>
      <c r="B642" s="14">
        <v>2012</v>
      </c>
      <c r="C642" s="13" t="s">
        <v>70</v>
      </c>
      <c r="D642" s="80">
        <v>11865</v>
      </c>
      <c r="E642" s="80">
        <v>6.5212811</v>
      </c>
      <c r="F642" s="80">
        <v>63990</v>
      </c>
      <c r="G642" s="80">
        <v>-2</v>
      </c>
      <c r="H642" s="80">
        <v>6106</v>
      </c>
      <c r="I642" s="80">
        <v>5</v>
      </c>
      <c r="J642" s="80">
        <v>10226</v>
      </c>
      <c r="K642" s="80">
        <v>22.97134</v>
      </c>
      <c r="L642" s="80">
        <v>88600</v>
      </c>
      <c r="M642" s="80">
        <v>6766</v>
      </c>
      <c r="N642" s="80">
        <v>37205</v>
      </c>
    </row>
    <row r="643" spans="1:14">
      <c r="A643" s="13" t="s">
        <v>81</v>
      </c>
      <c r="B643" s="14">
        <v>2013</v>
      </c>
      <c r="C643" s="13" t="s">
        <v>70</v>
      </c>
      <c r="D643" s="80">
        <v>11891</v>
      </c>
      <c r="E643" s="80">
        <v>6.9061475</v>
      </c>
      <c r="F643" s="80">
        <v>69163</v>
      </c>
      <c r="G643" s="80">
        <v>1</v>
      </c>
      <c r="H643" s="80">
        <v>6003</v>
      </c>
      <c r="I643" s="80">
        <v>7</v>
      </c>
      <c r="J643" s="80">
        <v>10059</v>
      </c>
      <c r="K643" s="80">
        <v>24.646009</v>
      </c>
      <c r="L643" s="80">
        <v>101600</v>
      </c>
      <c r="M643" s="80">
        <v>7585</v>
      </c>
      <c r="N643" s="80">
        <v>39206</v>
      </c>
    </row>
    <row r="644" spans="1:14">
      <c r="A644" s="13" t="s">
        <v>81</v>
      </c>
      <c r="B644" s="14">
        <v>2014</v>
      </c>
      <c r="C644" s="13" t="s">
        <v>70</v>
      </c>
      <c r="D644" s="80">
        <v>12050</v>
      </c>
      <c r="E644" s="80">
        <v>7.1492946</v>
      </c>
      <c r="F644" s="80">
        <v>80656</v>
      </c>
      <c r="G644" s="80">
        <v>4</v>
      </c>
      <c r="H644" s="80">
        <v>5900</v>
      </c>
      <c r="I644" s="80">
        <v>8</v>
      </c>
      <c r="J644" s="80">
        <v>10562</v>
      </c>
      <c r="K644" s="80">
        <v>20.37306</v>
      </c>
      <c r="L644" s="80">
        <v>111100</v>
      </c>
      <c r="M644" s="80">
        <v>8503</v>
      </c>
      <c r="N644" s="80">
        <v>45615</v>
      </c>
    </row>
    <row r="645" spans="1:14">
      <c r="A645" s="13" t="s">
        <v>81</v>
      </c>
      <c r="B645" s="14">
        <v>2015</v>
      </c>
      <c r="C645" s="13" t="s">
        <v>70</v>
      </c>
      <c r="D645" s="80">
        <v>11950</v>
      </c>
      <c r="E645" s="80">
        <v>8.0266109</v>
      </c>
      <c r="F645" s="80">
        <v>82839</v>
      </c>
      <c r="G645" s="80">
        <v>4</v>
      </c>
      <c r="H645" s="80">
        <v>7100</v>
      </c>
      <c r="I645" s="80">
        <v>8</v>
      </c>
      <c r="J645" s="80">
        <v>10716</v>
      </c>
      <c r="K645" s="80">
        <v>18.995424</v>
      </c>
      <c r="L645" s="80">
        <v>132700</v>
      </c>
      <c r="M645" s="80">
        <v>8958</v>
      </c>
      <c r="N645" s="80">
        <v>48076</v>
      </c>
    </row>
    <row r="646" spans="1:14">
      <c r="A646" s="13" t="s">
        <v>81</v>
      </c>
      <c r="B646" s="14">
        <v>2016</v>
      </c>
      <c r="C646" s="13" t="s">
        <v>70</v>
      </c>
      <c r="D646" s="80">
        <v>11756</v>
      </c>
      <c r="E646" s="80">
        <v>7.7043212</v>
      </c>
      <c r="F646" s="80">
        <v>85086</v>
      </c>
      <c r="G646" s="80">
        <v>5</v>
      </c>
      <c r="H646" s="80">
        <v>7800</v>
      </c>
      <c r="I646" s="80">
        <v>7</v>
      </c>
      <c r="J646" s="80">
        <v>10629</v>
      </c>
      <c r="K646" s="80">
        <v>12.268485</v>
      </c>
      <c r="L646" s="80">
        <v>139600</v>
      </c>
      <c r="M646" s="80">
        <v>9710</v>
      </c>
      <c r="N646" s="80">
        <v>48816</v>
      </c>
    </row>
    <row r="647" spans="1:14">
      <c r="A647" s="13" t="s">
        <v>81</v>
      </c>
      <c r="B647" s="14">
        <v>2017</v>
      </c>
      <c r="C647" s="13" t="s">
        <v>70</v>
      </c>
      <c r="D647" s="80">
        <v>11611</v>
      </c>
      <c r="E647" s="80">
        <v>6.0201533</v>
      </c>
      <c r="F647" s="80">
        <v>87846</v>
      </c>
      <c r="G647" s="80">
        <v>5</v>
      </c>
      <c r="H647" s="80">
        <v>6930</v>
      </c>
      <c r="I647" s="80">
        <v>7</v>
      </c>
      <c r="J647" s="80">
        <v>11222</v>
      </c>
      <c r="K647" s="80">
        <v>12.013214</v>
      </c>
      <c r="L647" s="80">
        <v>154200</v>
      </c>
      <c r="M647" s="80">
        <v>10462</v>
      </c>
      <c r="N647" s="80">
        <v>50168</v>
      </c>
    </row>
    <row r="648" spans="1:14">
      <c r="A648" s="13" t="s">
        <v>81</v>
      </c>
      <c r="B648" s="14">
        <v>2018</v>
      </c>
      <c r="C648" s="13" t="s">
        <v>70</v>
      </c>
      <c r="D648" s="80">
        <v>11460</v>
      </c>
      <c r="E648" s="80">
        <v>6.3867365</v>
      </c>
      <c r="F648" s="80">
        <v>78888</v>
      </c>
      <c r="G648" s="80">
        <v>61</v>
      </c>
      <c r="H648" s="80">
        <v>6060</v>
      </c>
      <c r="I648" s="80">
        <v>8</v>
      </c>
      <c r="J648" s="80">
        <v>10943</v>
      </c>
      <c r="K648" s="80">
        <v>13.524305</v>
      </c>
      <c r="L648" s="80">
        <v>170300</v>
      </c>
      <c r="M648" s="80">
        <v>11214</v>
      </c>
      <c r="N648" s="80">
        <v>45712</v>
      </c>
    </row>
    <row r="649" spans="1:14">
      <c r="A649" s="13" t="s">
        <v>81</v>
      </c>
      <c r="B649" s="14">
        <v>2019</v>
      </c>
      <c r="C649" s="13" t="s">
        <v>70</v>
      </c>
      <c r="D649" s="80">
        <v>11028</v>
      </c>
      <c r="E649" s="80">
        <v>6.6643997</v>
      </c>
      <c r="F649" s="80">
        <v>100434</v>
      </c>
      <c r="G649" s="80">
        <v>14</v>
      </c>
      <c r="H649" s="80">
        <v>5190</v>
      </c>
      <c r="I649" s="80">
        <v>8</v>
      </c>
      <c r="J649" s="80">
        <v>10861</v>
      </c>
      <c r="K649" s="80">
        <v>15.035397</v>
      </c>
      <c r="L649" s="80">
        <v>186690</v>
      </c>
      <c r="M649" s="80">
        <v>11966</v>
      </c>
      <c r="N649" s="80">
        <v>57760</v>
      </c>
    </row>
    <row r="650" spans="1:14">
      <c r="A650" s="13" t="s">
        <v>81</v>
      </c>
      <c r="B650" s="14">
        <v>2020</v>
      </c>
      <c r="C650" s="13" t="s">
        <v>70</v>
      </c>
      <c r="D650" s="80">
        <v>10596</v>
      </c>
      <c r="E650" s="80">
        <v>6.9420629</v>
      </c>
      <c r="F650" s="80">
        <v>121980</v>
      </c>
      <c r="G650" s="80">
        <v>16</v>
      </c>
      <c r="H650" s="80">
        <v>4320</v>
      </c>
      <c r="I650" s="80">
        <v>8</v>
      </c>
      <c r="J650" s="80">
        <v>10779</v>
      </c>
      <c r="K650" s="80">
        <v>16.546488</v>
      </c>
      <c r="L650" s="80">
        <v>195301</v>
      </c>
      <c r="M650" s="80">
        <v>12718</v>
      </c>
      <c r="N650" s="80">
        <v>62877</v>
      </c>
    </row>
    <row r="651" spans="1:14">
      <c r="A651" s="13" t="s">
        <v>81</v>
      </c>
      <c r="B651" s="14">
        <v>2021</v>
      </c>
      <c r="C651" s="123" t="s">
        <v>70</v>
      </c>
      <c r="D651" s="80">
        <v>10164</v>
      </c>
      <c r="E651" s="80">
        <v>7.2197262</v>
      </c>
      <c r="F651" s="80">
        <v>143526</v>
      </c>
      <c r="G651" s="80">
        <v>15</v>
      </c>
      <c r="H651" s="80">
        <v>3450</v>
      </c>
      <c r="I651" s="80">
        <v>8</v>
      </c>
      <c r="J651" s="80">
        <v>10697</v>
      </c>
      <c r="K651" s="80">
        <v>18.057579</v>
      </c>
      <c r="L651" s="80">
        <v>225344</v>
      </c>
      <c r="M651" s="80">
        <v>13470</v>
      </c>
      <c r="N651" s="80">
        <v>78267</v>
      </c>
    </row>
    <row r="652" spans="1:14">
      <c r="A652" s="13" t="s">
        <v>82</v>
      </c>
      <c r="B652" s="14">
        <v>2012</v>
      </c>
      <c r="C652" s="13" t="s">
        <v>70</v>
      </c>
      <c r="D652" s="80">
        <v>8938</v>
      </c>
      <c r="E652" s="80">
        <v>5.2154844</v>
      </c>
      <c r="F652" s="80">
        <v>110239</v>
      </c>
      <c r="G652" s="80">
        <v>109</v>
      </c>
      <c r="H652" s="80">
        <v>303</v>
      </c>
      <c r="I652" s="80">
        <v>24</v>
      </c>
      <c r="J652" s="80">
        <v>9085</v>
      </c>
      <c r="K652" s="80">
        <v>35.833755</v>
      </c>
      <c r="L652" s="80">
        <v>1034000</v>
      </c>
      <c r="M652" s="80">
        <v>8974</v>
      </c>
      <c r="N652" s="80">
        <v>62257</v>
      </c>
    </row>
    <row r="653" spans="1:14">
      <c r="A653" s="13" t="s">
        <v>82</v>
      </c>
      <c r="B653" s="14">
        <v>2013</v>
      </c>
      <c r="C653" s="13" t="s">
        <v>70</v>
      </c>
      <c r="D653" s="80">
        <v>8945</v>
      </c>
      <c r="E653" s="80">
        <v>5.1020682</v>
      </c>
      <c r="F653" s="80">
        <v>122464</v>
      </c>
      <c r="G653" s="80">
        <v>131</v>
      </c>
      <c r="H653" s="80">
        <v>456</v>
      </c>
      <c r="I653" s="80">
        <v>26</v>
      </c>
      <c r="J653" s="80">
        <v>10805</v>
      </c>
      <c r="K653" s="80">
        <v>39.826786</v>
      </c>
      <c r="L653" s="80">
        <v>1085300</v>
      </c>
      <c r="M653" s="80">
        <v>10096</v>
      </c>
      <c r="N653" s="80">
        <v>68318</v>
      </c>
    </row>
    <row r="654" spans="1:14">
      <c r="A654" s="13" t="s">
        <v>82</v>
      </c>
      <c r="B654" s="14">
        <v>2014</v>
      </c>
      <c r="C654" s="13" t="s">
        <v>70</v>
      </c>
      <c r="D654" s="80">
        <v>9774</v>
      </c>
      <c r="E654" s="80">
        <v>4.9047473</v>
      </c>
      <c r="F654" s="80">
        <v>142682</v>
      </c>
      <c r="G654" s="80">
        <v>153</v>
      </c>
      <c r="H654" s="80">
        <v>609</v>
      </c>
      <c r="I654" s="80">
        <v>27</v>
      </c>
      <c r="J654" s="80">
        <v>11223</v>
      </c>
      <c r="K654" s="80">
        <v>31.799562</v>
      </c>
      <c r="L654" s="80">
        <v>1113600</v>
      </c>
      <c r="M654" s="80">
        <v>11267</v>
      </c>
      <c r="N654" s="80">
        <v>79823</v>
      </c>
    </row>
    <row r="655" spans="1:14">
      <c r="A655" s="13" t="s">
        <v>82</v>
      </c>
      <c r="B655" s="14">
        <v>2015</v>
      </c>
      <c r="C655" s="13" t="s">
        <v>70</v>
      </c>
      <c r="D655" s="80">
        <v>9619</v>
      </c>
      <c r="E655" s="80">
        <v>5.199397</v>
      </c>
      <c r="F655" s="80">
        <v>137067</v>
      </c>
      <c r="G655" s="80">
        <v>113</v>
      </c>
      <c r="H655" s="80">
        <v>652</v>
      </c>
      <c r="I655" s="80">
        <v>27</v>
      </c>
      <c r="J655" s="80">
        <v>11530</v>
      </c>
      <c r="K655" s="80">
        <v>28.754845</v>
      </c>
      <c r="L655" s="80">
        <v>862000</v>
      </c>
      <c r="M655" s="80">
        <v>10581</v>
      </c>
      <c r="N655" s="80">
        <v>77034</v>
      </c>
    </row>
    <row r="656" spans="1:14">
      <c r="A656" s="13" t="s">
        <v>82</v>
      </c>
      <c r="B656" s="14">
        <v>2016</v>
      </c>
      <c r="C656" s="13" t="s">
        <v>70</v>
      </c>
      <c r="D656" s="80">
        <v>9241</v>
      </c>
      <c r="E656" s="80">
        <v>5.3518018</v>
      </c>
      <c r="F656" s="80">
        <v>143451</v>
      </c>
      <c r="G656" s="80">
        <v>139</v>
      </c>
      <c r="H656" s="80">
        <v>749</v>
      </c>
      <c r="I656" s="80">
        <v>17</v>
      </c>
      <c r="J656" s="80">
        <v>11396</v>
      </c>
      <c r="K656" s="80">
        <v>27.44248</v>
      </c>
      <c r="L656" s="80">
        <v>958400</v>
      </c>
      <c r="M656" s="80">
        <v>11405</v>
      </c>
      <c r="N656" s="80">
        <v>79654</v>
      </c>
    </row>
    <row r="657" spans="1:14">
      <c r="A657" s="13" t="s">
        <v>82</v>
      </c>
      <c r="B657" s="14">
        <v>2017</v>
      </c>
      <c r="C657" s="13" t="s">
        <v>70</v>
      </c>
      <c r="D657" s="80">
        <v>8971</v>
      </c>
      <c r="E657" s="80">
        <v>5.0999889</v>
      </c>
      <c r="F657" s="80">
        <v>145868</v>
      </c>
      <c r="G657" s="80">
        <v>95</v>
      </c>
      <c r="H657" s="80">
        <v>607</v>
      </c>
      <c r="I657" s="80">
        <v>17</v>
      </c>
      <c r="J657" s="80">
        <v>11537</v>
      </c>
      <c r="K657" s="80">
        <v>26.548531</v>
      </c>
      <c r="L657" s="80">
        <v>1198200</v>
      </c>
      <c r="M657" s="80">
        <v>12229</v>
      </c>
      <c r="N657" s="80">
        <v>79954</v>
      </c>
    </row>
    <row r="658" spans="1:14">
      <c r="A658" s="13" t="s">
        <v>82</v>
      </c>
      <c r="B658" s="14">
        <v>2018</v>
      </c>
      <c r="C658" s="13" t="s">
        <v>70</v>
      </c>
      <c r="D658" s="80">
        <v>9262</v>
      </c>
      <c r="E658" s="80">
        <v>5.753509</v>
      </c>
      <c r="F658" s="80">
        <v>165652</v>
      </c>
      <c r="G658" s="80">
        <v>2115</v>
      </c>
      <c r="H658" s="80">
        <v>465</v>
      </c>
      <c r="I658" s="80">
        <v>18</v>
      </c>
      <c r="J658" s="80">
        <v>11864</v>
      </c>
      <c r="K658" s="80">
        <v>25.952126</v>
      </c>
      <c r="L658" s="80">
        <v>1524078</v>
      </c>
      <c r="M658" s="80">
        <v>13053</v>
      </c>
      <c r="N658" s="80">
        <v>92795</v>
      </c>
    </row>
    <row r="659" spans="1:14">
      <c r="A659" s="13" t="s">
        <v>82</v>
      </c>
      <c r="B659" s="14">
        <v>2019</v>
      </c>
      <c r="C659" s="13" t="s">
        <v>70</v>
      </c>
      <c r="D659" s="80">
        <v>9128</v>
      </c>
      <c r="E659" s="80">
        <v>5.869851</v>
      </c>
      <c r="F659" s="80">
        <v>172932</v>
      </c>
      <c r="G659" s="80">
        <v>305</v>
      </c>
      <c r="H659" s="80">
        <v>323</v>
      </c>
      <c r="I659" s="80">
        <v>18</v>
      </c>
      <c r="J659" s="80">
        <v>12005</v>
      </c>
      <c r="K659" s="80">
        <v>25.355721</v>
      </c>
      <c r="L659" s="80">
        <v>1859250</v>
      </c>
      <c r="M659" s="80">
        <v>13877</v>
      </c>
      <c r="N659" s="80">
        <v>97500</v>
      </c>
    </row>
    <row r="660" spans="1:14">
      <c r="A660" s="13" t="s">
        <v>82</v>
      </c>
      <c r="B660" s="14">
        <v>2020</v>
      </c>
      <c r="C660" s="13" t="s">
        <v>70</v>
      </c>
      <c r="D660" s="80">
        <v>8994</v>
      </c>
      <c r="E660" s="80">
        <v>5.9861931</v>
      </c>
      <c r="F660" s="80">
        <v>180212</v>
      </c>
      <c r="G660" s="80">
        <v>290</v>
      </c>
      <c r="H660" s="80">
        <v>181</v>
      </c>
      <c r="I660" s="80">
        <v>18</v>
      </c>
      <c r="J660" s="80">
        <v>12146</v>
      </c>
      <c r="K660" s="80">
        <v>24.759315</v>
      </c>
      <c r="L660" s="80">
        <v>1690104</v>
      </c>
      <c r="M660" s="80">
        <v>14701</v>
      </c>
      <c r="N660" s="80">
        <v>134169</v>
      </c>
    </row>
    <row r="661" spans="1:14">
      <c r="A661" s="7" t="s">
        <v>82</v>
      </c>
      <c r="B661" s="9">
        <v>2021</v>
      </c>
      <c r="C661" s="8" t="s">
        <v>70</v>
      </c>
      <c r="D661">
        <v>8860</v>
      </c>
      <c r="E661">
        <v>6.1025351</v>
      </c>
      <c r="F661">
        <v>187492</v>
      </c>
      <c r="G661">
        <v>346</v>
      </c>
      <c r="H661">
        <v>39</v>
      </c>
      <c r="I661">
        <v>18</v>
      </c>
      <c r="J661">
        <v>12287</v>
      </c>
      <c r="K661">
        <v>24.16291</v>
      </c>
      <c r="L661">
        <v>2489907</v>
      </c>
      <c r="M661">
        <v>15525</v>
      </c>
      <c r="N661">
        <v>147694</v>
      </c>
    </row>
    <row r="662" spans="1:14">
      <c r="A662" s="27" t="s">
        <v>83</v>
      </c>
      <c r="B662" s="28">
        <v>2012</v>
      </c>
      <c r="C662" s="166" t="s">
        <v>84</v>
      </c>
      <c r="D662" s="124">
        <v>14923</v>
      </c>
      <c r="E662" s="124">
        <v>6.9367419</v>
      </c>
      <c r="F662" s="124">
        <v>248738</v>
      </c>
      <c r="G662" s="124"/>
      <c r="H662" s="124"/>
      <c r="I662" s="124">
        <v>12</v>
      </c>
      <c r="J662" s="124">
        <v>6630</v>
      </c>
      <c r="K662" s="124">
        <v>57.186039</v>
      </c>
      <c r="L662" s="124">
        <v>1562900</v>
      </c>
      <c r="M662" s="124">
        <v>6190</v>
      </c>
      <c r="N662" s="124"/>
    </row>
    <row r="663" spans="1:14">
      <c r="A663" s="27" t="s">
        <v>83</v>
      </c>
      <c r="B663" s="28">
        <v>2013</v>
      </c>
      <c r="C663" s="166" t="s">
        <v>84</v>
      </c>
      <c r="D663" s="124">
        <v>14815</v>
      </c>
      <c r="E663" s="124">
        <v>7.076949</v>
      </c>
      <c r="F663" s="124">
        <v>276641</v>
      </c>
      <c r="G663" s="124"/>
      <c r="H663" s="124"/>
      <c r="I663" s="124">
        <v>14</v>
      </c>
      <c r="J663" s="124">
        <v>6694</v>
      </c>
      <c r="K663" s="124">
        <v>56.276039</v>
      </c>
      <c r="L663" s="124">
        <v>1771400</v>
      </c>
      <c r="M663" s="124">
        <v>6896</v>
      </c>
      <c r="N663" s="124"/>
    </row>
    <row r="664" spans="1:14">
      <c r="A664" s="27" t="s">
        <v>83</v>
      </c>
      <c r="B664" s="28">
        <v>2014</v>
      </c>
      <c r="C664" s="166" t="s">
        <v>84</v>
      </c>
      <c r="D664" s="124">
        <v>14773</v>
      </c>
      <c r="E664" s="124">
        <v>7.0321533</v>
      </c>
      <c r="F664" s="124">
        <v>294765</v>
      </c>
      <c r="G664" s="124"/>
      <c r="H664" s="124"/>
      <c r="I664" s="124">
        <v>15</v>
      </c>
      <c r="J664" s="124">
        <v>8948</v>
      </c>
      <c r="K664" s="124">
        <v>48.295094</v>
      </c>
      <c r="L664" s="124">
        <v>2038900</v>
      </c>
      <c r="M664" s="124">
        <v>7602</v>
      </c>
      <c r="N664" s="124"/>
    </row>
    <row r="665" spans="1:14">
      <c r="A665" s="27" t="s">
        <v>83</v>
      </c>
      <c r="B665" s="28">
        <v>2015</v>
      </c>
      <c r="C665" s="166" t="s">
        <v>84</v>
      </c>
      <c r="D665" s="124">
        <v>14618</v>
      </c>
      <c r="E665" s="124">
        <v>7.3595567</v>
      </c>
      <c r="F665" s="124">
        <v>306742</v>
      </c>
      <c r="G665" s="124"/>
      <c r="H665" s="124"/>
      <c r="I665" s="124">
        <v>17</v>
      </c>
      <c r="J665" s="124">
        <v>8878</v>
      </c>
      <c r="K665" s="124">
        <v>40.340942</v>
      </c>
      <c r="L665" s="124">
        <v>2302500</v>
      </c>
      <c r="M665" s="124">
        <v>8308</v>
      </c>
      <c r="N665" s="124"/>
    </row>
    <row r="666" spans="1:14">
      <c r="A666" s="27" t="s">
        <v>83</v>
      </c>
      <c r="B666" s="28">
        <v>2016</v>
      </c>
      <c r="C666" s="166" t="s">
        <v>84</v>
      </c>
      <c r="D666" s="124">
        <v>14064</v>
      </c>
      <c r="E666" s="124">
        <v>7.6751991</v>
      </c>
      <c r="F666" s="124">
        <v>330189</v>
      </c>
      <c r="G666" s="124"/>
      <c r="H666" s="124"/>
      <c r="I666" s="124">
        <v>17</v>
      </c>
      <c r="J666" s="124">
        <v>12757</v>
      </c>
      <c r="K666" s="124">
        <v>42.276417</v>
      </c>
      <c r="L666" s="124">
        <v>2522700</v>
      </c>
      <c r="M666" s="124">
        <v>9014</v>
      </c>
      <c r="N666" s="124"/>
    </row>
    <row r="667" spans="1:14">
      <c r="A667" s="27" t="s">
        <v>83</v>
      </c>
      <c r="B667" s="28">
        <v>2017</v>
      </c>
      <c r="C667" s="166" t="s">
        <v>84</v>
      </c>
      <c r="D667" s="124">
        <v>13787</v>
      </c>
      <c r="E667" s="124">
        <v>7.9838979</v>
      </c>
      <c r="F667" s="124">
        <v>336786</v>
      </c>
      <c r="G667" s="124"/>
      <c r="H667" s="124"/>
      <c r="I667" s="124">
        <v>18</v>
      </c>
      <c r="J667" s="124">
        <v>12356</v>
      </c>
      <c r="K667" s="124">
        <v>41.114342</v>
      </c>
      <c r="L667" s="124">
        <v>2874000</v>
      </c>
      <c r="M667" s="124">
        <v>9720</v>
      </c>
      <c r="N667" s="124"/>
    </row>
    <row r="668" spans="1:14">
      <c r="A668" s="27" t="s">
        <v>83</v>
      </c>
      <c r="B668" s="28">
        <v>2018</v>
      </c>
      <c r="C668" s="166" t="s">
        <v>84</v>
      </c>
      <c r="D668" s="124">
        <v>13740</v>
      </c>
      <c r="E668" s="124">
        <v>8.2438137</v>
      </c>
      <c r="F668" s="124">
        <v>261343</v>
      </c>
      <c r="G668" s="124"/>
      <c r="H668" s="124"/>
      <c r="I668" s="124">
        <v>18</v>
      </c>
      <c r="J668" s="124">
        <v>11775</v>
      </c>
      <c r="K668" s="124">
        <v>36.733963</v>
      </c>
      <c r="L668" s="124">
        <v>3225400</v>
      </c>
      <c r="M668" s="124">
        <v>10426</v>
      </c>
      <c r="N668" s="124"/>
    </row>
    <row r="669" spans="1:14">
      <c r="A669" s="27" t="s">
        <v>83</v>
      </c>
      <c r="B669" s="28">
        <v>2019</v>
      </c>
      <c r="C669" s="166" t="s">
        <v>84</v>
      </c>
      <c r="D669" s="124">
        <v>13490</v>
      </c>
      <c r="E669" s="124">
        <v>8.4513714</v>
      </c>
      <c r="F669" s="124">
        <v>287841</v>
      </c>
      <c r="G669" s="124"/>
      <c r="H669" s="124"/>
      <c r="I669" s="124">
        <v>19</v>
      </c>
      <c r="J669" s="124">
        <v>12053</v>
      </c>
      <c r="K669" s="124">
        <v>32.353584</v>
      </c>
      <c r="L669" s="124">
        <v>3760600</v>
      </c>
      <c r="M669" s="124">
        <v>11132</v>
      </c>
      <c r="N669" s="124"/>
    </row>
    <row r="670" spans="1:14">
      <c r="A670" s="27" t="s">
        <v>83</v>
      </c>
      <c r="B670" s="28">
        <v>2020</v>
      </c>
      <c r="C670" s="166" t="s">
        <v>84</v>
      </c>
      <c r="D670" s="124">
        <v>13240</v>
      </c>
      <c r="E670" s="124">
        <v>8.6589291</v>
      </c>
      <c r="F670" s="124">
        <v>314339</v>
      </c>
      <c r="G670" s="124"/>
      <c r="H670" s="124"/>
      <c r="I670" s="124">
        <v>20</v>
      </c>
      <c r="J670" s="124">
        <v>12331</v>
      </c>
      <c r="K670" s="124">
        <v>27.973206</v>
      </c>
      <c r="L670" s="124">
        <v>3758000</v>
      </c>
      <c r="M670" s="124">
        <v>11838</v>
      </c>
      <c r="N670" s="124"/>
    </row>
    <row r="671" spans="1:14">
      <c r="A671" s="27" t="s">
        <v>83</v>
      </c>
      <c r="B671" s="28">
        <v>2021</v>
      </c>
      <c r="C671" s="166" t="s">
        <v>84</v>
      </c>
      <c r="D671" s="124">
        <v>12990</v>
      </c>
      <c r="E671" s="124">
        <v>8.8664868</v>
      </c>
      <c r="F671" s="124">
        <v>340837</v>
      </c>
      <c r="G671" s="124"/>
      <c r="H671" s="124"/>
      <c r="I671" s="124">
        <v>21</v>
      </c>
      <c r="J671" s="124">
        <v>12609</v>
      </c>
      <c r="K671" s="124">
        <v>23.592827</v>
      </c>
      <c r="L671" s="124">
        <v>3755400</v>
      </c>
      <c r="M671" s="124">
        <v>12544</v>
      </c>
      <c r="N671" s="124"/>
    </row>
    <row r="672" spans="1:14">
      <c r="A672" s="27" t="s">
        <v>85</v>
      </c>
      <c r="B672" s="28">
        <v>2012</v>
      </c>
      <c r="C672" s="27" t="s">
        <v>84</v>
      </c>
      <c r="D672" s="124">
        <v>30224</v>
      </c>
      <c r="E672" s="124">
        <v>4.8774484</v>
      </c>
      <c r="F672" s="124">
        <v>330886</v>
      </c>
      <c r="G672" s="124">
        <v>488</v>
      </c>
      <c r="H672" s="124">
        <v>16220</v>
      </c>
      <c r="I672" s="124">
        <v>18</v>
      </c>
      <c r="J672" s="124">
        <v>22951</v>
      </c>
      <c r="K672" s="124">
        <v>35.959377</v>
      </c>
      <c r="L672" s="124">
        <v>1149000</v>
      </c>
      <c r="M672" s="124">
        <v>7228</v>
      </c>
      <c r="N672" s="124">
        <v>185892</v>
      </c>
    </row>
    <row r="673" spans="1:14">
      <c r="A673" s="27" t="s">
        <v>85</v>
      </c>
      <c r="B673" s="28">
        <v>2013</v>
      </c>
      <c r="C673" s="27" t="s">
        <v>84</v>
      </c>
      <c r="D673" s="124">
        <v>30164</v>
      </c>
      <c r="E673" s="124">
        <v>4.9501061</v>
      </c>
      <c r="F673" s="124">
        <v>367411</v>
      </c>
      <c r="G673" s="124">
        <v>479</v>
      </c>
      <c r="H673" s="124">
        <v>16250</v>
      </c>
      <c r="I673" s="124">
        <v>20</v>
      </c>
      <c r="J673" s="124">
        <v>21659</v>
      </c>
      <c r="K673" s="124">
        <v>35.370682</v>
      </c>
      <c r="L673" s="124">
        <v>1344600</v>
      </c>
      <c r="M673" s="124">
        <v>8305</v>
      </c>
      <c r="N673" s="124">
        <v>196267</v>
      </c>
    </row>
    <row r="674" spans="1:14">
      <c r="A674" s="27" t="s">
        <v>85</v>
      </c>
      <c r="B674" s="28">
        <v>2014</v>
      </c>
      <c r="C674" s="27" t="s">
        <v>84</v>
      </c>
      <c r="D674" s="124">
        <v>30446</v>
      </c>
      <c r="E674" s="124">
        <v>4.8612954</v>
      </c>
      <c r="F674" s="124">
        <v>392411</v>
      </c>
      <c r="G674" s="124">
        <v>470</v>
      </c>
      <c r="H674" s="124">
        <v>16280</v>
      </c>
      <c r="I674" s="124">
        <v>22</v>
      </c>
      <c r="J674" s="124">
        <v>20367</v>
      </c>
      <c r="K674" s="124">
        <v>30.86894</v>
      </c>
      <c r="L674" s="124">
        <v>1540400</v>
      </c>
      <c r="M674" s="124">
        <v>9368</v>
      </c>
      <c r="N674" s="124">
        <v>212543</v>
      </c>
    </row>
    <row r="675" spans="1:14">
      <c r="A675" s="27" t="s">
        <v>85</v>
      </c>
      <c r="B675" s="28">
        <v>2015</v>
      </c>
      <c r="C675" s="27" t="s">
        <v>84</v>
      </c>
      <c r="D675" s="124">
        <v>29194</v>
      </c>
      <c r="E675" s="124">
        <v>5.0747756</v>
      </c>
      <c r="F675" s="124">
        <v>412008</v>
      </c>
      <c r="G675" s="124">
        <v>487</v>
      </c>
      <c r="H675" s="124">
        <v>23300</v>
      </c>
      <c r="I675" s="124">
        <v>22</v>
      </c>
      <c r="J675" s="124">
        <v>19075</v>
      </c>
      <c r="K675" s="124">
        <v>24.318605</v>
      </c>
      <c r="L675" s="124">
        <v>1648800</v>
      </c>
      <c r="M675" s="124">
        <v>8217</v>
      </c>
      <c r="N675" s="124">
        <v>222999</v>
      </c>
    </row>
    <row r="676" spans="1:14">
      <c r="A676" s="27" t="s">
        <v>85</v>
      </c>
      <c r="B676" s="28">
        <v>2016</v>
      </c>
      <c r="C676" s="27" t="s">
        <v>84</v>
      </c>
      <c r="D676" s="124">
        <v>29198</v>
      </c>
      <c r="E676" s="124">
        <v>5.095897</v>
      </c>
      <c r="F676" s="124">
        <v>443339</v>
      </c>
      <c r="G676" s="124">
        <v>497</v>
      </c>
      <c r="H676" s="124">
        <v>23900</v>
      </c>
      <c r="I676" s="124">
        <v>21</v>
      </c>
      <c r="J676" s="124">
        <v>17783</v>
      </c>
      <c r="K676" s="124">
        <v>25.088177</v>
      </c>
      <c r="L676" s="124">
        <v>1740700</v>
      </c>
      <c r="M676" s="124">
        <v>8910</v>
      </c>
      <c r="N676" s="124">
        <v>240563</v>
      </c>
    </row>
    <row r="677" spans="1:14">
      <c r="A677" s="27" t="s">
        <v>85</v>
      </c>
      <c r="B677" s="28">
        <v>2017</v>
      </c>
      <c r="C677" s="27" t="s">
        <v>84</v>
      </c>
      <c r="D677" s="124">
        <v>34351</v>
      </c>
      <c r="E677" s="124">
        <v>4.3034555</v>
      </c>
      <c r="F677" s="124">
        <v>449362</v>
      </c>
      <c r="G677" s="124">
        <v>270</v>
      </c>
      <c r="H677" s="124">
        <v>25067</v>
      </c>
      <c r="I677" s="124">
        <v>23</v>
      </c>
      <c r="J677" s="124">
        <v>16491</v>
      </c>
      <c r="K677" s="124">
        <v>23.22183</v>
      </c>
      <c r="L677" s="124">
        <v>1924300</v>
      </c>
      <c r="M677" s="124">
        <v>9603</v>
      </c>
      <c r="N677" s="124">
        <v>244164</v>
      </c>
    </row>
    <row r="678" spans="1:14">
      <c r="A678" s="27" t="s">
        <v>85</v>
      </c>
      <c r="B678" s="28">
        <v>2018</v>
      </c>
      <c r="C678" s="27" t="s">
        <v>84</v>
      </c>
      <c r="D678" s="124">
        <v>34783</v>
      </c>
      <c r="E678" s="124">
        <v>4.4992956</v>
      </c>
      <c r="F678" s="124">
        <v>533661</v>
      </c>
      <c r="G678" s="124">
        <v>64</v>
      </c>
      <c r="H678" s="124">
        <v>26234</v>
      </c>
      <c r="I678" s="124">
        <v>23</v>
      </c>
      <c r="J678" s="124">
        <v>15199</v>
      </c>
      <c r="K678" s="124">
        <v>21.656597</v>
      </c>
      <c r="L678" s="124">
        <v>2168570</v>
      </c>
      <c r="M678" s="124">
        <v>10296</v>
      </c>
      <c r="N678" s="124">
        <v>300809</v>
      </c>
    </row>
    <row r="679" spans="1:14">
      <c r="A679" s="27" t="s">
        <v>85</v>
      </c>
      <c r="B679" s="28">
        <v>2019</v>
      </c>
      <c r="C679" s="27" t="s">
        <v>84</v>
      </c>
      <c r="D679" s="124">
        <v>36179</v>
      </c>
      <c r="E679" s="124">
        <v>4.3017773</v>
      </c>
      <c r="F679" s="124">
        <v>590131</v>
      </c>
      <c r="G679" s="124">
        <v>70</v>
      </c>
      <c r="H679" s="124">
        <v>27401</v>
      </c>
      <c r="I679" s="124">
        <v>23</v>
      </c>
      <c r="J679" s="124">
        <v>15077</v>
      </c>
      <c r="K679" s="124">
        <v>20.091364</v>
      </c>
      <c r="L679" s="124">
        <v>2184111</v>
      </c>
      <c r="M679" s="124">
        <v>10989</v>
      </c>
      <c r="N679" s="124">
        <v>333484</v>
      </c>
    </row>
    <row r="680" spans="1:14">
      <c r="A680" s="27" t="s">
        <v>85</v>
      </c>
      <c r="B680" s="28">
        <v>2020</v>
      </c>
      <c r="C680" s="27" t="s">
        <v>84</v>
      </c>
      <c r="D680" s="124">
        <v>37575</v>
      </c>
      <c r="E680" s="124">
        <v>4.1042589</v>
      </c>
      <c r="F680" s="124">
        <v>646601</v>
      </c>
      <c r="G680" s="124">
        <v>241</v>
      </c>
      <c r="H680" s="124">
        <v>28568</v>
      </c>
      <c r="I680" s="124">
        <v>23</v>
      </c>
      <c r="J680" s="124">
        <v>14955</v>
      </c>
      <c r="K680" s="124">
        <v>18.526131</v>
      </c>
      <c r="L680" s="124">
        <v>2255445</v>
      </c>
      <c r="M680" s="124">
        <v>11682</v>
      </c>
      <c r="N680" s="124">
        <v>381457</v>
      </c>
    </row>
    <row r="681" spans="1:14">
      <c r="A681" s="27" t="s">
        <v>85</v>
      </c>
      <c r="B681" s="28">
        <v>2021</v>
      </c>
      <c r="C681" s="29" t="s">
        <v>84</v>
      </c>
      <c r="D681" s="124">
        <v>38971</v>
      </c>
      <c r="E681" s="124">
        <v>3.9067406</v>
      </c>
      <c r="F681" s="124">
        <v>703071</v>
      </c>
      <c r="G681" s="124">
        <v>211</v>
      </c>
      <c r="H681" s="124">
        <v>29735</v>
      </c>
      <c r="I681" s="124">
        <v>23</v>
      </c>
      <c r="J681" s="124">
        <v>14833</v>
      </c>
      <c r="K681" s="124">
        <v>16.960897</v>
      </c>
      <c r="L681" s="124">
        <v>2397475</v>
      </c>
      <c r="M681" s="124">
        <v>12375</v>
      </c>
      <c r="N681" s="124">
        <v>401654</v>
      </c>
    </row>
    <row r="682" spans="1:14">
      <c r="A682" s="27" t="s">
        <v>86</v>
      </c>
      <c r="B682" s="28">
        <v>2012</v>
      </c>
      <c r="C682" s="27" t="s">
        <v>84</v>
      </c>
      <c r="D682" s="124">
        <v>24326</v>
      </c>
      <c r="E682" s="124">
        <v>5.7480474</v>
      </c>
      <c r="F682" s="124">
        <v>612689</v>
      </c>
      <c r="G682" s="124">
        <v>270</v>
      </c>
      <c r="H682" s="124">
        <v>17972</v>
      </c>
      <c r="I682" s="124">
        <v>20</v>
      </c>
      <c r="J682" s="124">
        <v>34124</v>
      </c>
      <c r="K682" s="124">
        <v>49.953705</v>
      </c>
      <c r="L682" s="124">
        <v>1203000</v>
      </c>
      <c r="M682" s="124">
        <v>7309</v>
      </c>
      <c r="N682" s="124">
        <v>360177</v>
      </c>
    </row>
    <row r="683" spans="1:14">
      <c r="A683" s="27" t="s">
        <v>86</v>
      </c>
      <c r="B683" s="28">
        <v>2013</v>
      </c>
      <c r="C683" s="27" t="s">
        <v>84</v>
      </c>
      <c r="D683" s="124">
        <v>24325</v>
      </c>
      <c r="E683" s="124">
        <v>5.8213361</v>
      </c>
      <c r="F683" s="124">
        <v>679674</v>
      </c>
      <c r="G683" s="124">
        <v>316</v>
      </c>
      <c r="H683" s="124">
        <v>18320</v>
      </c>
      <c r="I683" s="124">
        <v>23</v>
      </c>
      <c r="J683" s="124">
        <v>34435</v>
      </c>
      <c r="K683" s="124">
        <v>50.812061</v>
      </c>
      <c r="L683" s="124">
        <v>1382900</v>
      </c>
      <c r="M683" s="124">
        <v>8383</v>
      </c>
      <c r="N683" s="124">
        <v>386404</v>
      </c>
    </row>
    <row r="684" spans="1:14">
      <c r="A684" s="27" t="s">
        <v>86</v>
      </c>
      <c r="B684" s="28">
        <v>2014</v>
      </c>
      <c r="C684" s="27" t="s">
        <v>84</v>
      </c>
      <c r="D684" s="124">
        <v>24150</v>
      </c>
      <c r="E684" s="124">
        <v>5.8106418</v>
      </c>
      <c r="F684" s="124">
        <v>726539</v>
      </c>
      <c r="G684" s="124">
        <v>362</v>
      </c>
      <c r="H684" s="124">
        <v>18668</v>
      </c>
      <c r="I684" s="124">
        <v>24</v>
      </c>
      <c r="J684" s="124">
        <v>37016</v>
      </c>
      <c r="K684" s="124">
        <v>43.162319</v>
      </c>
      <c r="L684" s="124">
        <v>1688400</v>
      </c>
      <c r="M684" s="124">
        <v>9473</v>
      </c>
      <c r="N684" s="124">
        <v>415806</v>
      </c>
    </row>
    <row r="685" spans="1:14">
      <c r="A685" s="27" t="s">
        <v>86</v>
      </c>
      <c r="B685" s="28">
        <v>2015</v>
      </c>
      <c r="C685" s="27" t="s">
        <v>84</v>
      </c>
      <c r="D685" s="124">
        <v>24143</v>
      </c>
      <c r="E685" s="124">
        <v>5.8409063</v>
      </c>
      <c r="F685" s="124">
        <v>748832</v>
      </c>
      <c r="G685" s="124">
        <v>363</v>
      </c>
      <c r="H685" s="124">
        <v>18835</v>
      </c>
      <c r="I685" s="124">
        <v>25</v>
      </c>
      <c r="J685" s="124">
        <v>37417</v>
      </c>
      <c r="K685" s="124">
        <v>35.74229</v>
      </c>
      <c r="L685" s="124">
        <v>1925200</v>
      </c>
      <c r="M685" s="124">
        <v>8236</v>
      </c>
      <c r="N685" s="124">
        <v>427740</v>
      </c>
    </row>
    <row r="686" spans="1:14">
      <c r="A686" s="27" t="s">
        <v>86</v>
      </c>
      <c r="B686" s="28">
        <v>2016</v>
      </c>
      <c r="C686" s="27" t="s">
        <v>84</v>
      </c>
      <c r="D686" s="124">
        <v>23999</v>
      </c>
      <c r="E686" s="124">
        <v>5.8902038</v>
      </c>
      <c r="F686" s="124">
        <v>800481</v>
      </c>
      <c r="G686" s="124">
        <v>364</v>
      </c>
      <c r="H686" s="124">
        <v>18856</v>
      </c>
      <c r="I686" s="124">
        <v>23</v>
      </c>
      <c r="J686" s="124">
        <v>35241</v>
      </c>
      <c r="K686" s="124">
        <v>37.955055</v>
      </c>
      <c r="L686" s="124">
        <v>2172200</v>
      </c>
      <c r="M686" s="124">
        <v>8953</v>
      </c>
      <c r="N686" s="124">
        <v>457472</v>
      </c>
    </row>
    <row r="687" spans="1:14">
      <c r="A687" s="27" t="s">
        <v>86</v>
      </c>
      <c r="B687" s="28">
        <v>2017</v>
      </c>
      <c r="C687" s="27" t="s">
        <v>84</v>
      </c>
      <c r="D687" s="124">
        <v>23908</v>
      </c>
      <c r="E687" s="124">
        <v>5.9165551</v>
      </c>
      <c r="F687" s="124">
        <v>819382</v>
      </c>
      <c r="G687" s="124">
        <v>393</v>
      </c>
      <c r="H687" s="124">
        <v>19045</v>
      </c>
      <c r="I687" s="124">
        <v>24</v>
      </c>
      <c r="J687" s="124">
        <v>34018</v>
      </c>
      <c r="K687" s="124">
        <v>35.392406</v>
      </c>
      <c r="L687" s="124">
        <v>2467400</v>
      </c>
      <c r="M687" s="124">
        <v>9670</v>
      </c>
      <c r="N687" s="124">
        <v>469339</v>
      </c>
    </row>
    <row r="688" spans="1:14">
      <c r="A688" s="27" t="s">
        <v>86</v>
      </c>
      <c r="B688" s="28">
        <v>2018</v>
      </c>
      <c r="C688" s="27" t="s">
        <v>84</v>
      </c>
      <c r="D688" s="124">
        <v>23797</v>
      </c>
      <c r="E688" s="124">
        <v>6.5256545</v>
      </c>
      <c r="F688" s="124">
        <v>760152</v>
      </c>
      <c r="G688" s="124">
        <v>340</v>
      </c>
      <c r="H688" s="124">
        <v>19234</v>
      </c>
      <c r="I688" s="124">
        <v>25</v>
      </c>
      <c r="J688" s="124">
        <v>34778</v>
      </c>
      <c r="K688" s="124">
        <v>31.913834</v>
      </c>
      <c r="L688" s="124">
        <v>2603995</v>
      </c>
      <c r="M688" s="124">
        <v>10387</v>
      </c>
      <c r="N688" s="124">
        <v>432376</v>
      </c>
    </row>
    <row r="689" spans="1:14">
      <c r="A689" s="27" t="s">
        <v>86</v>
      </c>
      <c r="B689" s="28">
        <v>2019</v>
      </c>
      <c r="C689" s="27" t="s">
        <v>84</v>
      </c>
      <c r="D689" s="124">
        <v>23781</v>
      </c>
      <c r="E689" s="124">
        <v>6.5082208</v>
      </c>
      <c r="F689" s="124">
        <v>834598</v>
      </c>
      <c r="G689" s="124">
        <v>334</v>
      </c>
      <c r="H689" s="124">
        <v>19423</v>
      </c>
      <c r="I689" s="124">
        <v>25</v>
      </c>
      <c r="J689" s="124">
        <v>34465</v>
      </c>
      <c r="K689" s="124">
        <v>28.435261</v>
      </c>
      <c r="L689" s="124">
        <v>2324408</v>
      </c>
      <c r="M689" s="124">
        <v>11104</v>
      </c>
      <c r="N689" s="124">
        <v>474962</v>
      </c>
    </row>
    <row r="690" spans="1:14">
      <c r="A690" s="27" t="s">
        <v>86</v>
      </c>
      <c r="B690" s="28">
        <v>2020</v>
      </c>
      <c r="C690" s="27" t="s">
        <v>84</v>
      </c>
      <c r="D690" s="124">
        <v>23765</v>
      </c>
      <c r="E690" s="124">
        <v>6.4907872</v>
      </c>
      <c r="F690" s="124">
        <v>909044</v>
      </c>
      <c r="G690" s="124">
        <v>335</v>
      </c>
      <c r="H690" s="124">
        <v>19612</v>
      </c>
      <c r="I690" s="124">
        <v>25</v>
      </c>
      <c r="J690" s="124">
        <v>34152</v>
      </c>
      <c r="K690" s="124">
        <v>24.956688</v>
      </c>
      <c r="L690" s="124">
        <v>2514139</v>
      </c>
      <c r="M690" s="124">
        <v>11821</v>
      </c>
      <c r="N690" s="124">
        <v>542041</v>
      </c>
    </row>
    <row r="691" spans="1:14">
      <c r="A691" s="27" t="s">
        <v>86</v>
      </c>
      <c r="B691" s="28">
        <v>2021</v>
      </c>
      <c r="C691" s="29" t="s">
        <v>84</v>
      </c>
      <c r="D691" s="124">
        <v>23749</v>
      </c>
      <c r="E691" s="124">
        <v>6.4733536</v>
      </c>
      <c r="F691" s="124">
        <v>983490</v>
      </c>
      <c r="G691" s="124">
        <v>436</v>
      </c>
      <c r="H691" s="124">
        <v>19801</v>
      </c>
      <c r="I691" s="124">
        <v>25</v>
      </c>
      <c r="J691" s="124">
        <v>33839</v>
      </c>
      <c r="K691" s="124">
        <v>21.478115</v>
      </c>
      <c r="L691" s="124">
        <v>2824379</v>
      </c>
      <c r="M691" s="124">
        <v>12538</v>
      </c>
      <c r="N691" s="124">
        <v>578098</v>
      </c>
    </row>
    <row r="692" spans="1:14">
      <c r="A692" s="27" t="s">
        <v>87</v>
      </c>
      <c r="B692" s="28">
        <v>2012</v>
      </c>
      <c r="C692" s="27" t="s">
        <v>84</v>
      </c>
      <c r="D692" s="124">
        <v>27923</v>
      </c>
      <c r="E692" s="124">
        <v>5.5745443</v>
      </c>
      <c r="F692" s="124">
        <v>322047</v>
      </c>
      <c r="G692" s="124">
        <v>219</v>
      </c>
      <c r="H692" s="124">
        <v>11960</v>
      </c>
      <c r="I692" s="124">
        <v>19</v>
      </c>
      <c r="J692" s="124">
        <v>19694</v>
      </c>
      <c r="K692" s="124">
        <v>52.557953</v>
      </c>
      <c r="L692" s="124">
        <v>737500</v>
      </c>
      <c r="M692" s="124">
        <v>5755</v>
      </c>
      <c r="N692" s="124">
        <v>191251</v>
      </c>
    </row>
    <row r="693" spans="1:14">
      <c r="A693" s="27" t="s">
        <v>87</v>
      </c>
      <c r="B693" s="28">
        <v>2013</v>
      </c>
      <c r="C693" s="27" t="s">
        <v>84</v>
      </c>
      <c r="D693" s="124">
        <v>27732</v>
      </c>
      <c r="E693" s="124">
        <v>5.6839031</v>
      </c>
      <c r="F693" s="124">
        <v>356278</v>
      </c>
      <c r="G693" s="124">
        <v>271</v>
      </c>
      <c r="H693" s="124">
        <v>12520</v>
      </c>
      <c r="I693" s="124">
        <v>21</v>
      </c>
      <c r="J693" s="124">
        <v>21910</v>
      </c>
      <c r="K693" s="124">
        <v>53.560795</v>
      </c>
      <c r="L693" s="124">
        <v>850500</v>
      </c>
      <c r="M693" s="124">
        <v>6618</v>
      </c>
      <c r="N693" s="124">
        <v>209442</v>
      </c>
    </row>
    <row r="694" spans="1:14">
      <c r="A694" s="27" t="s">
        <v>87</v>
      </c>
      <c r="B694" s="28">
        <v>2014</v>
      </c>
      <c r="C694" s="27" t="s">
        <v>84</v>
      </c>
      <c r="D694" s="124">
        <v>27636</v>
      </c>
      <c r="E694" s="124">
        <v>5.6521928</v>
      </c>
      <c r="F694" s="124">
        <v>380783</v>
      </c>
      <c r="G694" s="124">
        <v>323</v>
      </c>
      <c r="H694" s="124">
        <v>13080</v>
      </c>
      <c r="I694" s="124">
        <v>22</v>
      </c>
      <c r="J694" s="124">
        <v>23897</v>
      </c>
      <c r="K694" s="124">
        <v>45.627312</v>
      </c>
      <c r="L694" s="124">
        <v>944000</v>
      </c>
      <c r="M694" s="124">
        <v>7419</v>
      </c>
      <c r="N694" s="124">
        <v>224026</v>
      </c>
    </row>
    <row r="695" spans="1:14">
      <c r="A695" s="27" t="s">
        <v>87</v>
      </c>
      <c r="B695" s="28">
        <v>2015</v>
      </c>
      <c r="C695" s="27" t="s">
        <v>84</v>
      </c>
      <c r="D695" s="124">
        <v>27790</v>
      </c>
      <c r="E695" s="124">
        <v>5.6518532</v>
      </c>
      <c r="F695" s="124">
        <v>398639</v>
      </c>
      <c r="G695" s="124">
        <v>326</v>
      </c>
      <c r="H695" s="124">
        <v>13705</v>
      </c>
      <c r="I695" s="124">
        <v>23</v>
      </c>
      <c r="J695" s="124">
        <v>23273</v>
      </c>
      <c r="K695" s="124">
        <v>39.081188</v>
      </c>
      <c r="L695" s="124">
        <v>1002600</v>
      </c>
      <c r="M695" s="124">
        <v>8164</v>
      </c>
      <c r="N695" s="124">
        <v>233456</v>
      </c>
    </row>
    <row r="696" spans="1:14">
      <c r="A696" s="27" t="s">
        <v>87</v>
      </c>
      <c r="B696" s="28">
        <v>2016</v>
      </c>
      <c r="C696" s="27" t="s">
        <v>84</v>
      </c>
      <c r="D696" s="124">
        <v>27972</v>
      </c>
      <c r="E696" s="124">
        <v>5.6396754</v>
      </c>
      <c r="F696" s="124">
        <v>427962</v>
      </c>
      <c r="G696" s="124">
        <v>335</v>
      </c>
      <c r="H696" s="124">
        <v>22150</v>
      </c>
      <c r="I696" s="124">
        <v>20</v>
      </c>
      <c r="J696" s="124">
        <v>17296</v>
      </c>
      <c r="K696" s="124">
        <v>41.10611</v>
      </c>
      <c r="L696" s="124">
        <v>1065300</v>
      </c>
      <c r="M696" s="124">
        <v>8882</v>
      </c>
      <c r="N696" s="124">
        <v>250503</v>
      </c>
    </row>
    <row r="697" spans="1:14">
      <c r="A697" s="27" t="s">
        <v>87</v>
      </c>
      <c r="B697" s="28">
        <v>2017</v>
      </c>
      <c r="C697" s="27" t="s">
        <v>84</v>
      </c>
      <c r="D697" s="124">
        <v>28031</v>
      </c>
      <c r="E697" s="124">
        <v>5.6100389</v>
      </c>
      <c r="F697" s="124">
        <v>436301</v>
      </c>
      <c r="G697" s="124">
        <v>281</v>
      </c>
      <c r="H697" s="124">
        <v>22888</v>
      </c>
      <c r="I697" s="124">
        <v>20</v>
      </c>
      <c r="J697" s="124">
        <v>17180</v>
      </c>
      <c r="K697" s="124">
        <v>37.660278</v>
      </c>
      <c r="L697" s="124">
        <v>1209000</v>
      </c>
      <c r="M697" s="124">
        <v>9600</v>
      </c>
      <c r="N697" s="124">
        <v>255666</v>
      </c>
    </row>
    <row r="698" spans="1:14">
      <c r="A698" s="27" t="s">
        <v>87</v>
      </c>
      <c r="B698" s="28">
        <v>2018</v>
      </c>
      <c r="C698" s="27" t="s">
        <v>84</v>
      </c>
      <c r="D698" s="124">
        <v>27968</v>
      </c>
      <c r="E698" s="124">
        <v>5.911506</v>
      </c>
      <c r="F698" s="124">
        <v>507236</v>
      </c>
      <c r="G698" s="124">
        <v>263</v>
      </c>
      <c r="H698" s="124">
        <v>23626</v>
      </c>
      <c r="I698" s="124">
        <v>20</v>
      </c>
      <c r="J698" s="124">
        <v>18822</v>
      </c>
      <c r="K698" s="124">
        <v>33.395893</v>
      </c>
      <c r="L698" s="124">
        <v>1400625</v>
      </c>
      <c r="M698" s="124">
        <v>10318</v>
      </c>
      <c r="N698" s="124">
        <v>291812</v>
      </c>
    </row>
    <row r="699" spans="1:14">
      <c r="A699" s="27" t="s">
        <v>87</v>
      </c>
      <c r="B699" s="28">
        <v>2019</v>
      </c>
      <c r="C699" s="27" t="s">
        <v>84</v>
      </c>
      <c r="D699" s="124">
        <v>27962</v>
      </c>
      <c r="E699" s="124">
        <v>5.902439</v>
      </c>
      <c r="F699" s="124">
        <v>559221</v>
      </c>
      <c r="G699" s="124">
        <v>267</v>
      </c>
      <c r="H699" s="124">
        <v>24364</v>
      </c>
      <c r="I699" s="124">
        <v>22</v>
      </c>
      <c r="J699" s="124">
        <v>19487</v>
      </c>
      <c r="K699" s="124">
        <v>29.131508</v>
      </c>
      <c r="L699" s="124">
        <v>1631580</v>
      </c>
      <c r="M699" s="124">
        <v>11036</v>
      </c>
      <c r="N699" s="124">
        <v>321447</v>
      </c>
    </row>
    <row r="700" spans="1:14">
      <c r="A700" s="27" t="s">
        <v>87</v>
      </c>
      <c r="B700" s="28">
        <v>2020</v>
      </c>
      <c r="C700" s="27" t="s">
        <v>84</v>
      </c>
      <c r="D700" s="124">
        <v>27956</v>
      </c>
      <c r="E700" s="124">
        <v>5.893372</v>
      </c>
      <c r="F700" s="124">
        <v>611206</v>
      </c>
      <c r="G700" s="124">
        <v>473</v>
      </c>
      <c r="H700" s="124">
        <v>25102</v>
      </c>
      <c r="I700" s="124">
        <v>24</v>
      </c>
      <c r="J700" s="124">
        <v>19800</v>
      </c>
      <c r="K700" s="124">
        <v>24.867123</v>
      </c>
      <c r="L700" s="124">
        <v>1723561</v>
      </c>
      <c r="M700" s="124">
        <v>11754</v>
      </c>
      <c r="N700" s="124">
        <v>368811</v>
      </c>
    </row>
    <row r="701" spans="1:14">
      <c r="A701" s="27" t="s">
        <v>87</v>
      </c>
      <c r="B701" s="28">
        <v>2021</v>
      </c>
      <c r="C701" s="29" t="s">
        <v>84</v>
      </c>
      <c r="D701" s="124">
        <v>27950</v>
      </c>
      <c r="E701" s="124">
        <v>5.8843051</v>
      </c>
      <c r="F701" s="124">
        <v>663191</v>
      </c>
      <c r="G701" s="124">
        <v>487</v>
      </c>
      <c r="H701" s="124">
        <v>25840</v>
      </c>
      <c r="I701" s="124">
        <v>26</v>
      </c>
      <c r="J701" s="124">
        <v>20113</v>
      </c>
      <c r="K701" s="124">
        <v>20.602737</v>
      </c>
      <c r="L701" s="124">
        <v>1929023</v>
      </c>
      <c r="M701" s="124">
        <v>12472</v>
      </c>
      <c r="N701" s="124">
        <v>380826</v>
      </c>
    </row>
    <row r="702" spans="1:14">
      <c r="A702" s="27" t="s">
        <v>88</v>
      </c>
      <c r="B702" s="28">
        <v>2012</v>
      </c>
      <c r="C702" s="27" t="s">
        <v>84</v>
      </c>
      <c r="D702" s="124">
        <v>21711</v>
      </c>
      <c r="E702" s="124">
        <v>4.5260006</v>
      </c>
      <c r="F702" s="124">
        <v>264662</v>
      </c>
      <c r="G702" s="124">
        <v>36</v>
      </c>
      <c r="H702" s="124">
        <v>10676</v>
      </c>
      <c r="I702" s="124">
        <v>32</v>
      </c>
      <c r="J702" s="124">
        <v>14175</v>
      </c>
      <c r="K702" s="124">
        <v>44.120956</v>
      </c>
      <c r="L702" s="124">
        <v>549600</v>
      </c>
      <c r="M702" s="124">
        <v>5788</v>
      </c>
      <c r="N702" s="124">
        <v>152579</v>
      </c>
    </row>
    <row r="703" spans="1:14">
      <c r="A703" s="27" t="s">
        <v>88</v>
      </c>
      <c r="B703" s="28">
        <v>2013</v>
      </c>
      <c r="C703" s="27" t="s">
        <v>84</v>
      </c>
      <c r="D703" s="124">
        <v>21861</v>
      </c>
      <c r="E703" s="124">
        <v>4.5525822</v>
      </c>
      <c r="F703" s="124">
        <v>294714</v>
      </c>
      <c r="G703" s="124">
        <v>105</v>
      </c>
      <c r="H703" s="124">
        <v>10716</v>
      </c>
      <c r="I703" s="124">
        <v>33</v>
      </c>
      <c r="J703" s="124">
        <v>14680</v>
      </c>
      <c r="K703" s="124">
        <v>45.690357</v>
      </c>
      <c r="L703" s="124">
        <v>652000</v>
      </c>
      <c r="M703" s="124">
        <v>6662</v>
      </c>
      <c r="N703" s="124">
        <v>163687</v>
      </c>
    </row>
    <row r="704" spans="1:14">
      <c r="A704" s="27" t="s">
        <v>88</v>
      </c>
      <c r="B704" s="28">
        <v>2014</v>
      </c>
      <c r="C704" s="27" t="s">
        <v>84</v>
      </c>
      <c r="D704" s="124">
        <v>21950</v>
      </c>
      <c r="E704" s="124">
        <v>4.4952164</v>
      </c>
      <c r="F704" s="124">
        <v>313732</v>
      </c>
      <c r="G704" s="124">
        <v>174</v>
      </c>
      <c r="H704" s="124">
        <v>10756</v>
      </c>
      <c r="I704" s="124">
        <v>33</v>
      </c>
      <c r="J704" s="124">
        <v>13607</v>
      </c>
      <c r="K704" s="124">
        <v>38.716427</v>
      </c>
      <c r="L704" s="124">
        <v>753800</v>
      </c>
      <c r="M704" s="124">
        <v>7541</v>
      </c>
      <c r="N704" s="124">
        <v>174215</v>
      </c>
    </row>
    <row r="705" spans="1:14">
      <c r="A705" s="27" t="s">
        <v>88</v>
      </c>
      <c r="B705" s="28">
        <v>2015</v>
      </c>
      <c r="C705" s="27" t="s">
        <v>84</v>
      </c>
      <c r="D705" s="124">
        <v>21950</v>
      </c>
      <c r="E705" s="124">
        <v>4.6711162</v>
      </c>
      <c r="F705" s="124">
        <v>330407</v>
      </c>
      <c r="G705" s="124">
        <v>172</v>
      </c>
      <c r="H705" s="124">
        <v>11600</v>
      </c>
      <c r="I705" s="124">
        <v>35</v>
      </c>
      <c r="J705" s="124">
        <v>13762</v>
      </c>
      <c r="K705" s="124">
        <v>32.401512</v>
      </c>
      <c r="L705" s="124">
        <v>812000</v>
      </c>
      <c r="M705" s="124">
        <v>8180</v>
      </c>
      <c r="N705" s="124">
        <v>184719</v>
      </c>
    </row>
    <row r="706" spans="1:14">
      <c r="A706" s="27" t="s">
        <v>88</v>
      </c>
      <c r="B706" s="28">
        <v>2016</v>
      </c>
      <c r="C706" s="27" t="s">
        <v>84</v>
      </c>
      <c r="D706" s="124">
        <v>21950</v>
      </c>
      <c r="E706" s="124">
        <v>4.6857859</v>
      </c>
      <c r="F706" s="124">
        <v>356141</v>
      </c>
      <c r="G706" s="124">
        <v>194</v>
      </c>
      <c r="H706" s="124">
        <v>10334</v>
      </c>
      <c r="I706" s="124">
        <v>27</v>
      </c>
      <c r="J706" s="124">
        <v>13672</v>
      </c>
      <c r="K706" s="124">
        <v>33.078365</v>
      </c>
      <c r="L706" s="124">
        <v>906900</v>
      </c>
      <c r="M706" s="124">
        <v>8875</v>
      </c>
      <c r="N706" s="124">
        <v>199633</v>
      </c>
    </row>
    <row r="707" spans="1:14">
      <c r="A707" s="27" t="s">
        <v>88</v>
      </c>
      <c r="B707" s="28">
        <v>2017</v>
      </c>
      <c r="C707" s="27" t="s">
        <v>84</v>
      </c>
      <c r="D707" s="124">
        <v>21950</v>
      </c>
      <c r="E707" s="124">
        <v>4.7710251</v>
      </c>
      <c r="F707" s="124">
        <v>362564</v>
      </c>
      <c r="G707" s="124">
        <v>205</v>
      </c>
      <c r="H707" s="124">
        <v>12643</v>
      </c>
      <c r="I707" s="124">
        <v>27</v>
      </c>
      <c r="J707" s="124">
        <v>12926</v>
      </c>
      <c r="K707" s="124">
        <v>30.32295</v>
      </c>
      <c r="L707" s="124">
        <v>1017300</v>
      </c>
      <c r="M707" s="124">
        <v>9570</v>
      </c>
      <c r="N707" s="124">
        <v>203102</v>
      </c>
    </row>
    <row r="708" spans="1:14">
      <c r="A708" s="27" t="s">
        <v>88</v>
      </c>
      <c r="B708" s="28">
        <v>2018</v>
      </c>
      <c r="C708" s="27" t="s">
        <v>84</v>
      </c>
      <c r="D708" s="124">
        <v>22345</v>
      </c>
      <c r="E708" s="124">
        <v>4.3134482</v>
      </c>
      <c r="F708" s="124">
        <v>372926</v>
      </c>
      <c r="G708" s="124">
        <v>208</v>
      </c>
      <c r="H708" s="124">
        <v>14952</v>
      </c>
      <c r="I708" s="124">
        <v>24</v>
      </c>
      <c r="J708" s="124">
        <v>13037</v>
      </c>
      <c r="K708" s="124">
        <v>27.683895</v>
      </c>
      <c r="L708" s="124">
        <v>1108536</v>
      </c>
      <c r="M708" s="124">
        <v>10265</v>
      </c>
      <c r="N708" s="124">
        <v>210869</v>
      </c>
    </row>
    <row r="709" spans="1:14">
      <c r="A709" s="27" t="s">
        <v>88</v>
      </c>
      <c r="B709" s="28">
        <v>2019</v>
      </c>
      <c r="C709" s="27" t="s">
        <v>84</v>
      </c>
      <c r="D709" s="124">
        <v>22345</v>
      </c>
      <c r="E709" s="124">
        <v>4.3643321</v>
      </c>
      <c r="F709" s="124">
        <v>417399</v>
      </c>
      <c r="G709" s="124">
        <v>165</v>
      </c>
      <c r="H709" s="124">
        <v>17261</v>
      </c>
      <c r="I709" s="124">
        <v>23</v>
      </c>
      <c r="J709" s="124">
        <v>11019</v>
      </c>
      <c r="K709" s="124">
        <v>25.04484</v>
      </c>
      <c r="L709" s="124">
        <v>1167013</v>
      </c>
      <c r="M709" s="124">
        <v>10960</v>
      </c>
      <c r="N709" s="124">
        <v>236645</v>
      </c>
    </row>
    <row r="710" spans="1:14">
      <c r="A710" s="27" t="s">
        <v>88</v>
      </c>
      <c r="B710" s="28">
        <v>2020</v>
      </c>
      <c r="C710" s="27" t="s">
        <v>84</v>
      </c>
      <c r="D710" s="124">
        <v>22345</v>
      </c>
      <c r="E710" s="124">
        <v>4.4152159</v>
      </c>
      <c r="F710" s="124">
        <v>461872</v>
      </c>
      <c r="G710" s="124">
        <v>146</v>
      </c>
      <c r="H710" s="124">
        <v>19570</v>
      </c>
      <c r="I710" s="124">
        <v>22</v>
      </c>
      <c r="J710" s="124">
        <v>9001</v>
      </c>
      <c r="K710" s="124">
        <v>22.405785</v>
      </c>
      <c r="L710" s="124">
        <v>1221203</v>
      </c>
      <c r="M710" s="124">
        <v>11655</v>
      </c>
      <c r="N710" s="124">
        <v>272621</v>
      </c>
    </row>
    <row r="711" spans="1:14">
      <c r="A711" s="27" t="s">
        <v>88</v>
      </c>
      <c r="B711" s="28">
        <v>2021</v>
      </c>
      <c r="C711" s="29" t="s">
        <v>84</v>
      </c>
      <c r="D711" s="124">
        <v>22345</v>
      </c>
      <c r="E711" s="124">
        <v>4.4660998</v>
      </c>
      <c r="F711" s="124">
        <v>506345</v>
      </c>
      <c r="G711" s="124">
        <v>145</v>
      </c>
      <c r="H711" s="124">
        <v>21879</v>
      </c>
      <c r="I711" s="124">
        <v>21</v>
      </c>
      <c r="J711" s="124">
        <v>6983</v>
      </c>
      <c r="K711" s="124">
        <v>19.766729</v>
      </c>
      <c r="L711" s="124">
        <v>1339840</v>
      </c>
      <c r="M711" s="124">
        <v>12350</v>
      </c>
      <c r="N711" s="124">
        <v>280730</v>
      </c>
    </row>
    <row r="712" spans="1:14">
      <c r="A712" s="27" t="s">
        <v>89</v>
      </c>
      <c r="B712" s="28">
        <v>2012</v>
      </c>
      <c r="C712" s="27" t="s">
        <v>84</v>
      </c>
      <c r="D712" s="124">
        <v>26231</v>
      </c>
      <c r="E712" s="124">
        <v>5.0701079</v>
      </c>
      <c r="F712" s="124">
        <v>304966</v>
      </c>
      <c r="G712" s="124">
        <v>315</v>
      </c>
      <c r="H712" s="124">
        <v>9432</v>
      </c>
      <c r="I712" s="124">
        <v>13</v>
      </c>
      <c r="J712" s="124">
        <v>20464</v>
      </c>
      <c r="K712" s="124">
        <v>37.392708</v>
      </c>
      <c r="L712" s="124">
        <v>965900</v>
      </c>
      <c r="M712" s="124">
        <v>6642</v>
      </c>
      <c r="N712" s="124">
        <v>169529</v>
      </c>
    </row>
    <row r="713" spans="1:14">
      <c r="A713" s="27" t="s">
        <v>89</v>
      </c>
      <c r="B713" s="28">
        <v>2013</v>
      </c>
      <c r="C713" s="27" t="s">
        <v>84</v>
      </c>
      <c r="D713" s="124">
        <v>26284</v>
      </c>
      <c r="E713" s="124">
        <v>5.1246386</v>
      </c>
      <c r="F713" s="124">
        <v>338204</v>
      </c>
      <c r="G713" s="124">
        <v>342</v>
      </c>
      <c r="H713" s="124">
        <v>10016</v>
      </c>
      <c r="I713" s="124">
        <v>16</v>
      </c>
      <c r="J713" s="124">
        <v>20595</v>
      </c>
      <c r="K713" s="124">
        <v>37.200432</v>
      </c>
      <c r="L713" s="124">
        <v>1054400</v>
      </c>
      <c r="M713" s="124">
        <v>7612</v>
      </c>
      <c r="N713" s="124">
        <v>182167</v>
      </c>
    </row>
    <row r="714" spans="1:14">
      <c r="A714" s="27" t="s">
        <v>89</v>
      </c>
      <c r="B714" s="28">
        <v>2014</v>
      </c>
      <c r="C714" s="27" t="s">
        <v>84</v>
      </c>
      <c r="D714" s="124">
        <v>26321</v>
      </c>
      <c r="E714" s="124">
        <v>5.0724896</v>
      </c>
      <c r="F714" s="124">
        <v>359608</v>
      </c>
      <c r="G714" s="124">
        <v>369</v>
      </c>
      <c r="H714" s="124">
        <v>10600</v>
      </c>
      <c r="I714" s="124">
        <v>17</v>
      </c>
      <c r="J714" s="124">
        <v>21516</v>
      </c>
      <c r="K714" s="124">
        <v>32.037575</v>
      </c>
      <c r="L714" s="124">
        <v>1114100</v>
      </c>
      <c r="M714" s="124">
        <v>8556</v>
      </c>
      <c r="N714" s="124">
        <v>195601</v>
      </c>
    </row>
    <row r="715" spans="1:14">
      <c r="A715" s="27" t="s">
        <v>89</v>
      </c>
      <c r="B715" s="28">
        <v>2015</v>
      </c>
      <c r="C715" s="27" t="s">
        <v>84</v>
      </c>
      <c r="D715" s="124">
        <v>26480</v>
      </c>
      <c r="E715" s="124">
        <v>4.9535876</v>
      </c>
      <c r="F715" s="124">
        <v>377187</v>
      </c>
      <c r="G715" s="124">
        <v>303</v>
      </c>
      <c r="H715" s="124">
        <v>11000</v>
      </c>
      <c r="I715" s="124">
        <v>19</v>
      </c>
      <c r="J715" s="124">
        <v>22150</v>
      </c>
      <c r="K715" s="124">
        <v>25.603191</v>
      </c>
      <c r="L715" s="124">
        <v>1057500</v>
      </c>
      <c r="M715" s="124">
        <v>8189</v>
      </c>
      <c r="N715" s="124">
        <v>204975</v>
      </c>
    </row>
    <row r="716" spans="1:14">
      <c r="A716" s="27" t="s">
        <v>89</v>
      </c>
      <c r="B716" s="28">
        <v>2016</v>
      </c>
      <c r="C716" s="27" t="s">
        <v>84</v>
      </c>
      <c r="D716" s="124">
        <v>26605</v>
      </c>
      <c r="E716" s="124">
        <v>4.9811314</v>
      </c>
      <c r="F716" s="124">
        <v>405494</v>
      </c>
      <c r="G716" s="124">
        <v>297</v>
      </c>
      <c r="H716" s="124">
        <v>11100</v>
      </c>
      <c r="I716" s="124">
        <v>17</v>
      </c>
      <c r="J716" s="124">
        <v>22377</v>
      </c>
      <c r="K716" s="124">
        <v>27.512165</v>
      </c>
      <c r="L716" s="124">
        <v>1011600</v>
      </c>
      <c r="M716" s="124">
        <v>8910</v>
      </c>
      <c r="N716" s="124">
        <v>221389</v>
      </c>
    </row>
    <row r="717" spans="1:14">
      <c r="A717" s="27" t="s">
        <v>89</v>
      </c>
      <c r="B717" s="28">
        <v>2017</v>
      </c>
      <c r="C717" s="27" t="s">
        <v>84</v>
      </c>
      <c r="D717" s="124">
        <v>28034</v>
      </c>
      <c r="E717" s="124">
        <v>4.6893058</v>
      </c>
      <c r="F717" s="124">
        <v>410295</v>
      </c>
      <c r="G717" s="124">
        <v>1247</v>
      </c>
      <c r="H717" s="124">
        <v>11267</v>
      </c>
      <c r="I717" s="124">
        <v>17</v>
      </c>
      <c r="J717" s="124">
        <v>22514</v>
      </c>
      <c r="K717" s="124">
        <v>24.470104</v>
      </c>
      <c r="L717" s="124">
        <v>1292700</v>
      </c>
      <c r="M717" s="124">
        <v>9631</v>
      </c>
      <c r="N717" s="124">
        <v>224060</v>
      </c>
    </row>
    <row r="718" spans="1:14">
      <c r="A718" s="27" t="s">
        <v>89</v>
      </c>
      <c r="B718" s="28">
        <v>2018</v>
      </c>
      <c r="C718" s="27" t="s">
        <v>84</v>
      </c>
      <c r="D718" s="124">
        <v>28557</v>
      </c>
      <c r="E718" s="124">
        <v>4.7840459</v>
      </c>
      <c r="F718" s="124">
        <v>377477</v>
      </c>
      <c r="G718" s="124">
        <v>278</v>
      </c>
      <c r="H718" s="124">
        <v>11434</v>
      </c>
      <c r="I718" s="124">
        <v>19</v>
      </c>
      <c r="J718" s="124">
        <v>21792</v>
      </c>
      <c r="K718" s="124">
        <v>23.245859</v>
      </c>
      <c r="L718" s="124">
        <v>1473784</v>
      </c>
      <c r="M718" s="124">
        <v>10352</v>
      </c>
      <c r="N718" s="124">
        <v>210299</v>
      </c>
    </row>
    <row r="719" spans="1:14">
      <c r="A719" s="27" t="s">
        <v>89</v>
      </c>
      <c r="B719" s="28">
        <v>2019</v>
      </c>
      <c r="C719" s="27" t="s">
        <v>84</v>
      </c>
      <c r="D719" s="124">
        <v>28354</v>
      </c>
      <c r="E719" s="124">
        <v>4.8148409</v>
      </c>
      <c r="F719" s="124">
        <v>418953</v>
      </c>
      <c r="G719" s="124">
        <v>280</v>
      </c>
      <c r="H719" s="124">
        <v>11601</v>
      </c>
      <c r="I719" s="124">
        <v>20</v>
      </c>
      <c r="J719" s="124">
        <v>21719</v>
      </c>
      <c r="K719" s="124">
        <v>22.021614</v>
      </c>
      <c r="L719" s="124">
        <v>1470256</v>
      </c>
      <c r="M719" s="124">
        <v>11073</v>
      </c>
      <c r="N719" s="124">
        <v>233970</v>
      </c>
    </row>
    <row r="720" spans="1:14">
      <c r="A720" s="27" t="s">
        <v>89</v>
      </c>
      <c r="B720" s="28">
        <v>2020</v>
      </c>
      <c r="C720" s="27" t="s">
        <v>84</v>
      </c>
      <c r="D720" s="124">
        <v>28151</v>
      </c>
      <c r="E720" s="124">
        <v>4.8456359</v>
      </c>
      <c r="F720" s="124">
        <v>460429</v>
      </c>
      <c r="G720" s="124">
        <v>317</v>
      </c>
      <c r="H720" s="124">
        <v>11768</v>
      </c>
      <c r="I720" s="124">
        <v>21</v>
      </c>
      <c r="J720" s="124">
        <v>21646</v>
      </c>
      <c r="K720" s="124">
        <v>20.797369</v>
      </c>
      <c r="L720" s="124">
        <v>1609297</v>
      </c>
      <c r="M720" s="124">
        <v>11794</v>
      </c>
      <c r="N720" s="124">
        <v>270599</v>
      </c>
    </row>
    <row r="721" spans="1:14">
      <c r="A721" s="27" t="s">
        <v>89</v>
      </c>
      <c r="B721" s="28">
        <v>2021</v>
      </c>
      <c r="C721" s="29" t="s">
        <v>84</v>
      </c>
      <c r="D721" s="124">
        <v>27948</v>
      </c>
      <c r="E721" s="124">
        <v>4.8764309</v>
      </c>
      <c r="F721" s="124">
        <v>501905</v>
      </c>
      <c r="G721" s="124">
        <v>338</v>
      </c>
      <c r="H721" s="124">
        <v>11935</v>
      </c>
      <c r="I721" s="124">
        <v>22</v>
      </c>
      <c r="J721" s="124">
        <v>21573</v>
      </c>
      <c r="K721" s="124">
        <v>19.573124</v>
      </c>
      <c r="L721" s="124">
        <v>1787398</v>
      </c>
      <c r="M721" s="124">
        <v>12515</v>
      </c>
      <c r="N721" s="124">
        <v>282492</v>
      </c>
    </row>
    <row r="722" spans="1:14">
      <c r="A722" s="27" t="s">
        <v>90</v>
      </c>
      <c r="B722" s="28">
        <v>2012</v>
      </c>
      <c r="C722" s="27" t="s">
        <v>84</v>
      </c>
      <c r="D722" s="124">
        <v>21256</v>
      </c>
      <c r="E722" s="124">
        <v>3.8675198</v>
      </c>
      <c r="F722" s="124">
        <v>254727</v>
      </c>
      <c r="G722" s="124">
        <v>-27</v>
      </c>
      <c r="H722" s="124">
        <v>989</v>
      </c>
      <c r="I722" s="124">
        <v>14</v>
      </c>
      <c r="J722" s="124">
        <v>11787</v>
      </c>
      <c r="K722" s="124">
        <v>34.957016</v>
      </c>
      <c r="L722" s="124">
        <v>485000</v>
      </c>
      <c r="M722" s="124">
        <v>5754</v>
      </c>
      <c r="N722" s="124">
        <v>152006</v>
      </c>
    </row>
    <row r="723" spans="1:14">
      <c r="A723" s="27" t="s">
        <v>90</v>
      </c>
      <c r="B723" s="28">
        <v>2013</v>
      </c>
      <c r="C723" s="27" t="s">
        <v>84</v>
      </c>
      <c r="D723" s="124">
        <v>21259</v>
      </c>
      <c r="E723" s="124">
        <v>3.9162237</v>
      </c>
      <c r="F723" s="124">
        <v>283862</v>
      </c>
      <c r="G723" s="124">
        <v>22</v>
      </c>
      <c r="H723" s="124">
        <v>1173</v>
      </c>
      <c r="I723" s="124">
        <v>15</v>
      </c>
      <c r="J723" s="124">
        <v>11907</v>
      </c>
      <c r="K723" s="124">
        <v>34.681698</v>
      </c>
      <c r="L723" s="124">
        <v>558500</v>
      </c>
      <c r="M723" s="124">
        <v>6548</v>
      </c>
      <c r="N723" s="124">
        <v>164239</v>
      </c>
    </row>
    <row r="724" spans="1:14">
      <c r="A724" s="27" t="s">
        <v>90</v>
      </c>
      <c r="B724" s="28">
        <v>2014</v>
      </c>
      <c r="C724" s="27" t="s">
        <v>84</v>
      </c>
      <c r="D724" s="124">
        <v>21263</v>
      </c>
      <c r="E724" s="124">
        <v>3.8822838</v>
      </c>
      <c r="F724" s="124">
        <v>301567</v>
      </c>
      <c r="G724" s="124">
        <v>71</v>
      </c>
      <c r="H724" s="124">
        <v>1357</v>
      </c>
      <c r="I724" s="124">
        <v>17</v>
      </c>
      <c r="J724" s="124">
        <v>11890</v>
      </c>
      <c r="K724" s="124">
        <v>30.749584</v>
      </c>
      <c r="L724" s="124">
        <v>619300</v>
      </c>
      <c r="M724" s="124">
        <v>7373</v>
      </c>
      <c r="N724" s="124">
        <v>174047</v>
      </c>
    </row>
    <row r="725" spans="1:14">
      <c r="A725" s="27" t="s">
        <v>90</v>
      </c>
      <c r="B725" s="28">
        <v>2015</v>
      </c>
      <c r="C725" s="27" t="s">
        <v>84</v>
      </c>
      <c r="D725" s="124">
        <v>21267</v>
      </c>
      <c r="E725" s="124">
        <v>4.0077585</v>
      </c>
      <c r="F725" s="124">
        <v>315377</v>
      </c>
      <c r="G725" s="124">
        <v>28</v>
      </c>
      <c r="H725" s="124">
        <v>675</v>
      </c>
      <c r="I725" s="124">
        <v>18</v>
      </c>
      <c r="J725" s="124">
        <v>11882</v>
      </c>
      <c r="K725" s="124">
        <v>23.9853</v>
      </c>
      <c r="L725" s="124">
        <v>641200</v>
      </c>
      <c r="M725" s="124">
        <v>8068</v>
      </c>
      <c r="N725" s="124">
        <v>181927</v>
      </c>
    </row>
    <row r="726" spans="1:14">
      <c r="A726" s="27" t="s">
        <v>90</v>
      </c>
      <c r="B726" s="28">
        <v>2016</v>
      </c>
      <c r="C726" s="27" t="s">
        <v>84</v>
      </c>
      <c r="D726" s="124">
        <v>21249</v>
      </c>
      <c r="E726" s="124">
        <v>4.0310603</v>
      </c>
      <c r="F726" s="124">
        <v>337556</v>
      </c>
      <c r="G726" s="124">
        <v>31</v>
      </c>
      <c r="H726" s="124">
        <v>1146</v>
      </c>
      <c r="I726" s="124">
        <v>19</v>
      </c>
      <c r="J726" s="124">
        <v>10162</v>
      </c>
      <c r="K726" s="124">
        <v>26.021938</v>
      </c>
      <c r="L726" s="124">
        <v>715400</v>
      </c>
      <c r="M726" s="124">
        <v>8746</v>
      </c>
      <c r="N726" s="124">
        <v>194908</v>
      </c>
    </row>
    <row r="727" spans="1:14">
      <c r="A727" s="27" t="s">
        <v>90</v>
      </c>
      <c r="B727" s="28">
        <v>2017</v>
      </c>
      <c r="C727" s="27" t="s">
        <v>84</v>
      </c>
      <c r="D727" s="124">
        <v>21296</v>
      </c>
      <c r="E727" s="124">
        <v>4.1044797</v>
      </c>
      <c r="F727" s="124">
        <v>343467</v>
      </c>
      <c r="G727" s="124">
        <v>127</v>
      </c>
      <c r="H727" s="124">
        <v>1146</v>
      </c>
      <c r="I727" s="124">
        <v>20</v>
      </c>
      <c r="J727" s="124">
        <v>10206</v>
      </c>
      <c r="K727" s="124">
        <v>22.669004</v>
      </c>
      <c r="L727" s="124">
        <v>833000</v>
      </c>
      <c r="M727" s="124">
        <v>9424</v>
      </c>
      <c r="N727" s="124">
        <v>198362</v>
      </c>
    </row>
    <row r="728" spans="1:14">
      <c r="A728" s="27" t="s">
        <v>90</v>
      </c>
      <c r="B728" s="28">
        <v>2018</v>
      </c>
      <c r="C728" s="27" t="s">
        <v>84</v>
      </c>
      <c r="D728" s="124">
        <v>21164</v>
      </c>
      <c r="E728" s="124">
        <v>3.6304101</v>
      </c>
      <c r="F728" s="124">
        <v>287797</v>
      </c>
      <c r="G728" s="124">
        <v>134</v>
      </c>
      <c r="H728" s="124">
        <v>1146</v>
      </c>
      <c r="I728" s="124">
        <v>21</v>
      </c>
      <c r="J728" s="124">
        <v>10243</v>
      </c>
      <c r="K728" s="124">
        <v>22.207588</v>
      </c>
      <c r="L728" s="124">
        <v>890472</v>
      </c>
      <c r="M728" s="124">
        <v>10102</v>
      </c>
      <c r="N728" s="124">
        <v>161181</v>
      </c>
    </row>
    <row r="729" spans="1:14">
      <c r="A729" s="27" t="s">
        <v>90</v>
      </c>
      <c r="B729" s="28">
        <v>2019</v>
      </c>
      <c r="C729" s="27" t="s">
        <v>84</v>
      </c>
      <c r="D729" s="124">
        <v>21173</v>
      </c>
      <c r="E729" s="124">
        <v>3.6922968</v>
      </c>
      <c r="F729" s="124">
        <v>319083</v>
      </c>
      <c r="G729" s="124">
        <v>145</v>
      </c>
      <c r="H729" s="124">
        <v>1146</v>
      </c>
      <c r="I729" s="124">
        <v>21</v>
      </c>
      <c r="J729" s="124">
        <v>10354</v>
      </c>
      <c r="K729" s="124">
        <v>21.746172</v>
      </c>
      <c r="L729" s="124">
        <v>1000117</v>
      </c>
      <c r="M729" s="124">
        <v>10780</v>
      </c>
      <c r="N729" s="124">
        <v>178968</v>
      </c>
    </row>
    <row r="730" spans="1:14">
      <c r="A730" s="27" t="s">
        <v>90</v>
      </c>
      <c r="B730" s="28">
        <v>2020</v>
      </c>
      <c r="C730" s="27" t="s">
        <v>84</v>
      </c>
      <c r="D730" s="124">
        <v>21182</v>
      </c>
      <c r="E730" s="124">
        <v>3.7541835</v>
      </c>
      <c r="F730" s="124">
        <v>350369</v>
      </c>
      <c r="G730" s="124">
        <v>155</v>
      </c>
      <c r="H730" s="124">
        <v>1146</v>
      </c>
      <c r="I730" s="124">
        <v>21</v>
      </c>
      <c r="J730" s="124">
        <v>10465</v>
      </c>
      <c r="K730" s="124">
        <v>21.284756</v>
      </c>
      <c r="L730" s="124">
        <v>1066383</v>
      </c>
      <c r="M730" s="124">
        <v>11458</v>
      </c>
      <c r="N730" s="124">
        <v>206262</v>
      </c>
    </row>
    <row r="731" spans="1:14">
      <c r="A731" s="27" t="s">
        <v>90</v>
      </c>
      <c r="B731" s="28">
        <v>2021</v>
      </c>
      <c r="C731" s="29" t="s">
        <v>84</v>
      </c>
      <c r="D731" s="124">
        <v>21191</v>
      </c>
      <c r="E731" s="124">
        <v>3.8160701</v>
      </c>
      <c r="F731" s="124">
        <v>381655</v>
      </c>
      <c r="G731" s="124">
        <v>223</v>
      </c>
      <c r="H731" s="124">
        <v>1146</v>
      </c>
      <c r="I731" s="124">
        <v>21</v>
      </c>
      <c r="J731" s="124">
        <v>10576</v>
      </c>
      <c r="K731" s="124">
        <v>20.823339</v>
      </c>
      <c r="L731" s="124">
        <v>1249922</v>
      </c>
      <c r="M731" s="124">
        <v>12136</v>
      </c>
      <c r="N731" s="124">
        <v>215192</v>
      </c>
    </row>
    <row r="732" spans="1:14">
      <c r="A732" s="27" t="s">
        <v>91</v>
      </c>
      <c r="B732" s="28">
        <v>2012</v>
      </c>
      <c r="C732" s="27" t="s">
        <v>84</v>
      </c>
      <c r="D732" s="124">
        <v>10074</v>
      </c>
      <c r="E732" s="124">
        <v>4.6594203</v>
      </c>
      <c r="F732" s="124">
        <v>131357</v>
      </c>
      <c r="G732" s="124">
        <v>126</v>
      </c>
      <c r="H732" s="124">
        <v>64</v>
      </c>
      <c r="I732" s="124">
        <v>23</v>
      </c>
      <c r="J732" s="124">
        <v>3480</v>
      </c>
      <c r="K732" s="124">
        <v>33.331425</v>
      </c>
      <c r="L732" s="124">
        <v>602300</v>
      </c>
      <c r="M732" s="124">
        <v>5654</v>
      </c>
      <c r="N732" s="124">
        <v>74647</v>
      </c>
    </row>
    <row r="733" spans="1:14">
      <c r="A733" s="27" t="s">
        <v>91</v>
      </c>
      <c r="B733" s="28">
        <v>2013</v>
      </c>
      <c r="C733" s="27" t="s">
        <v>84</v>
      </c>
      <c r="D733" s="124">
        <v>10072</v>
      </c>
      <c r="E733" s="124">
        <v>4.7192216</v>
      </c>
      <c r="F733" s="124">
        <v>145976</v>
      </c>
      <c r="G733" s="124">
        <v>131</v>
      </c>
      <c r="H733" s="124">
        <v>160</v>
      </c>
      <c r="I733" s="124">
        <v>25</v>
      </c>
      <c r="J733" s="124">
        <v>3664</v>
      </c>
      <c r="K733" s="124">
        <v>35.928249</v>
      </c>
      <c r="L733" s="124">
        <v>658700</v>
      </c>
      <c r="M733" s="124">
        <v>6468</v>
      </c>
      <c r="N733" s="124">
        <v>80621</v>
      </c>
    </row>
    <row r="734" spans="1:14">
      <c r="A734" s="27" t="s">
        <v>91</v>
      </c>
      <c r="B734" s="28">
        <v>2014</v>
      </c>
      <c r="C734" s="27" t="s">
        <v>84</v>
      </c>
      <c r="D734" s="124">
        <v>10046</v>
      </c>
      <c r="E734" s="124">
        <v>4.6903245</v>
      </c>
      <c r="F734" s="124">
        <v>155719</v>
      </c>
      <c r="G734" s="124">
        <v>136</v>
      </c>
      <c r="H734" s="124">
        <v>256</v>
      </c>
      <c r="I734" s="124">
        <v>25</v>
      </c>
      <c r="J734" s="124">
        <v>3642</v>
      </c>
      <c r="K734" s="124">
        <v>31.06562</v>
      </c>
      <c r="L734" s="124">
        <v>631900</v>
      </c>
      <c r="M734" s="124">
        <v>7276</v>
      </c>
      <c r="N734" s="124">
        <v>86095</v>
      </c>
    </row>
    <row r="735" spans="1:14">
      <c r="A735" s="27" t="s">
        <v>91</v>
      </c>
      <c r="B735" s="28">
        <v>2015</v>
      </c>
      <c r="C735" s="27" t="s">
        <v>84</v>
      </c>
      <c r="D735" s="124">
        <v>10046</v>
      </c>
      <c r="E735" s="124">
        <v>4.7947442</v>
      </c>
      <c r="F735" s="124">
        <v>162582</v>
      </c>
      <c r="G735" s="124">
        <v>165</v>
      </c>
      <c r="H735" s="124">
        <v>416</v>
      </c>
      <c r="I735" s="124">
        <v>25</v>
      </c>
      <c r="J735" s="124">
        <v>3670</v>
      </c>
      <c r="K735" s="124">
        <v>24.72814</v>
      </c>
      <c r="L735" s="124">
        <v>504600</v>
      </c>
      <c r="M735" s="124">
        <v>8043</v>
      </c>
      <c r="N735" s="124">
        <v>89369</v>
      </c>
    </row>
    <row r="736" spans="1:14">
      <c r="A736" s="27" t="s">
        <v>91</v>
      </c>
      <c r="B736" s="28">
        <v>2016</v>
      </c>
      <c r="C736" s="27" t="s">
        <v>84</v>
      </c>
      <c r="D736" s="124">
        <v>10046</v>
      </c>
      <c r="E736" s="124">
        <v>4.8199283</v>
      </c>
      <c r="F736" s="124">
        <v>173098</v>
      </c>
      <c r="G736" s="124">
        <v>165</v>
      </c>
      <c r="H736" s="124">
        <v>565</v>
      </c>
      <c r="I736" s="124">
        <v>21</v>
      </c>
      <c r="J736" s="124">
        <v>3608</v>
      </c>
      <c r="K736" s="124">
        <v>26.399416</v>
      </c>
      <c r="L736" s="124">
        <v>559400</v>
      </c>
      <c r="M736" s="124">
        <v>8714</v>
      </c>
      <c r="N736" s="124">
        <v>95494</v>
      </c>
    </row>
    <row r="737" spans="1:14">
      <c r="A737" s="27" t="s">
        <v>91</v>
      </c>
      <c r="B737" s="28">
        <v>2017</v>
      </c>
      <c r="C737" s="27" t="s">
        <v>84</v>
      </c>
      <c r="D737" s="124">
        <v>10046</v>
      </c>
      <c r="E737" s="124">
        <v>4.8879156</v>
      </c>
      <c r="F737" s="124">
        <v>177005</v>
      </c>
      <c r="G737" s="124">
        <v>167</v>
      </c>
      <c r="H737" s="124">
        <v>670</v>
      </c>
      <c r="I737" s="124">
        <v>22</v>
      </c>
      <c r="J737" s="124">
        <v>3577</v>
      </c>
      <c r="K737" s="124">
        <v>22.976606</v>
      </c>
      <c r="L737" s="124">
        <v>675400</v>
      </c>
      <c r="M737" s="124">
        <v>9385</v>
      </c>
      <c r="N737" s="124">
        <v>97777</v>
      </c>
    </row>
    <row r="738" spans="1:14">
      <c r="A738" s="27" t="s">
        <v>91</v>
      </c>
      <c r="B738" s="28">
        <v>2018</v>
      </c>
      <c r="C738" s="27" t="s">
        <v>84</v>
      </c>
      <c r="D738" s="124">
        <v>10046</v>
      </c>
      <c r="E738" s="124">
        <v>4.358252</v>
      </c>
      <c r="F738" s="124">
        <v>149368</v>
      </c>
      <c r="G738" s="124">
        <v>169</v>
      </c>
      <c r="H738" s="124">
        <v>775</v>
      </c>
      <c r="I738" s="124">
        <v>22</v>
      </c>
      <c r="J738" s="124">
        <v>3394</v>
      </c>
      <c r="K738" s="124">
        <v>21.694052</v>
      </c>
      <c r="L738" s="124">
        <v>723484</v>
      </c>
      <c r="M738" s="124">
        <v>10056</v>
      </c>
      <c r="N738" s="124">
        <v>84478</v>
      </c>
    </row>
    <row r="739" spans="1:14">
      <c r="A739" s="27" t="s">
        <v>91</v>
      </c>
      <c r="B739" s="28">
        <v>2019</v>
      </c>
      <c r="C739" s="27" t="s">
        <v>84</v>
      </c>
      <c r="D739" s="124">
        <v>10045</v>
      </c>
      <c r="E739" s="124">
        <v>4.4424092</v>
      </c>
      <c r="F739" s="124">
        <v>166394</v>
      </c>
      <c r="G739" s="124">
        <v>196</v>
      </c>
      <c r="H739" s="124">
        <v>880</v>
      </c>
      <c r="I739" s="124">
        <v>22</v>
      </c>
      <c r="J739" s="124">
        <v>2500</v>
      </c>
      <c r="K739" s="124">
        <v>20.411497</v>
      </c>
      <c r="L739" s="124">
        <v>711655</v>
      </c>
      <c r="M739" s="124">
        <v>10727</v>
      </c>
      <c r="N739" s="124">
        <v>94358</v>
      </c>
    </row>
    <row r="740" spans="1:14">
      <c r="A740" s="27" t="s">
        <v>91</v>
      </c>
      <c r="B740" s="28">
        <v>2020</v>
      </c>
      <c r="C740" s="27" t="s">
        <v>84</v>
      </c>
      <c r="D740" s="124">
        <v>10044</v>
      </c>
      <c r="E740" s="124">
        <v>4.5265663</v>
      </c>
      <c r="F740" s="124">
        <v>183420</v>
      </c>
      <c r="G740" s="124">
        <v>205</v>
      </c>
      <c r="H740" s="124">
        <v>985</v>
      </c>
      <c r="I740" s="124">
        <v>22</v>
      </c>
      <c r="J740" s="124">
        <v>1606</v>
      </c>
      <c r="K740" s="124">
        <v>19.128942</v>
      </c>
      <c r="L740" s="124">
        <v>638300</v>
      </c>
      <c r="M740" s="124">
        <v>11398</v>
      </c>
      <c r="N740" s="124">
        <v>108500</v>
      </c>
    </row>
    <row r="741" spans="1:14">
      <c r="A741" s="27" t="s">
        <v>91</v>
      </c>
      <c r="B741" s="28">
        <v>2021</v>
      </c>
      <c r="C741" s="29" t="s">
        <v>84</v>
      </c>
      <c r="D741" s="124">
        <v>10043</v>
      </c>
      <c r="E741" s="124">
        <v>4.6107234</v>
      </c>
      <c r="F741" s="124">
        <v>200446</v>
      </c>
      <c r="G741" s="124">
        <v>300</v>
      </c>
      <c r="H741" s="124">
        <v>1090</v>
      </c>
      <c r="I741" s="124">
        <v>22</v>
      </c>
      <c r="J741" s="124">
        <v>712</v>
      </c>
      <c r="K741" s="124">
        <v>17.846388</v>
      </c>
      <c r="L741" s="124">
        <v>697000</v>
      </c>
      <c r="M741" s="124">
        <v>12069</v>
      </c>
      <c r="N741" s="124">
        <v>111900</v>
      </c>
    </row>
    <row r="742" spans="1:14">
      <c r="A742" s="27" t="s">
        <v>92</v>
      </c>
      <c r="B742" s="28">
        <v>2012</v>
      </c>
      <c r="C742" s="27" t="s">
        <v>84</v>
      </c>
      <c r="D742" s="124">
        <v>23674</v>
      </c>
      <c r="E742" s="124">
        <v>3.6545155</v>
      </c>
      <c r="F742" s="124">
        <v>215886</v>
      </c>
      <c r="G742" s="124">
        <v>2</v>
      </c>
      <c r="H742" s="124">
        <v>300</v>
      </c>
      <c r="I742" s="124">
        <v>9</v>
      </c>
      <c r="J742" s="124">
        <v>7339</v>
      </c>
      <c r="K742" s="124">
        <v>28.062111</v>
      </c>
      <c r="L742" s="124">
        <v>405000</v>
      </c>
      <c r="M742" s="124">
        <v>5470</v>
      </c>
      <c r="N742" s="124">
        <v>129472</v>
      </c>
    </row>
    <row r="743" spans="1:14">
      <c r="A743" s="27" t="s">
        <v>92</v>
      </c>
      <c r="B743" s="28">
        <v>2013</v>
      </c>
      <c r="C743" s="27" t="s">
        <v>84</v>
      </c>
      <c r="D743" s="124">
        <v>23650</v>
      </c>
      <c r="E743" s="124">
        <v>3.7049894</v>
      </c>
      <c r="F743" s="124">
        <v>240308</v>
      </c>
      <c r="G743" s="124">
        <v>2</v>
      </c>
      <c r="H743" s="124">
        <v>330</v>
      </c>
      <c r="I743" s="124">
        <v>10</v>
      </c>
      <c r="J743" s="124">
        <v>7701</v>
      </c>
      <c r="K743" s="124">
        <v>27.682323</v>
      </c>
      <c r="L743" s="124">
        <v>481400</v>
      </c>
      <c r="M743" s="124">
        <v>6232</v>
      </c>
      <c r="N743" s="124">
        <v>141844</v>
      </c>
    </row>
    <row r="744" spans="1:14">
      <c r="A744" s="27" t="s">
        <v>92</v>
      </c>
      <c r="B744" s="28">
        <v>2014</v>
      </c>
      <c r="C744" s="27" t="s">
        <v>84</v>
      </c>
      <c r="D744" s="124">
        <v>23631</v>
      </c>
      <c r="E744" s="124">
        <v>3.6758918</v>
      </c>
      <c r="F744" s="124">
        <v>257282</v>
      </c>
      <c r="G744" s="124">
        <v>2</v>
      </c>
      <c r="H744" s="124">
        <v>360</v>
      </c>
      <c r="I744" s="124">
        <v>10</v>
      </c>
      <c r="J744" s="124">
        <v>7150</v>
      </c>
      <c r="K744" s="124">
        <v>26.106176</v>
      </c>
      <c r="L744" s="124">
        <v>564200</v>
      </c>
      <c r="M744" s="124">
        <v>7042</v>
      </c>
      <c r="N744" s="124">
        <v>151722</v>
      </c>
    </row>
    <row r="745" spans="1:14">
      <c r="A745" s="27" t="s">
        <v>92</v>
      </c>
      <c r="B745" s="28">
        <v>2015</v>
      </c>
      <c r="C745" s="27" t="s">
        <v>84</v>
      </c>
      <c r="D745" s="124">
        <v>23620</v>
      </c>
      <c r="E745" s="124">
        <v>3.7897968</v>
      </c>
      <c r="F745" s="124">
        <v>268989</v>
      </c>
      <c r="G745" s="124">
        <v>12</v>
      </c>
      <c r="H745" s="124">
        <v>360</v>
      </c>
      <c r="I745" s="124">
        <v>10</v>
      </c>
      <c r="J745" s="124">
        <v>6236</v>
      </c>
      <c r="K745" s="124">
        <v>18.924831</v>
      </c>
      <c r="L745" s="124">
        <v>583000</v>
      </c>
      <c r="M745" s="124">
        <v>8002</v>
      </c>
      <c r="N745" s="124">
        <v>158167</v>
      </c>
    </row>
    <row r="746" spans="1:14">
      <c r="A746" s="27" t="s">
        <v>92</v>
      </c>
      <c r="B746" s="28">
        <v>2016</v>
      </c>
      <c r="C746" s="27" t="s">
        <v>84</v>
      </c>
      <c r="D746" s="124">
        <v>23699</v>
      </c>
      <c r="E746" s="124">
        <v>3.7968269</v>
      </c>
      <c r="F746" s="124">
        <v>287859</v>
      </c>
      <c r="G746" s="124">
        <v>16</v>
      </c>
      <c r="H746" s="124">
        <v>360</v>
      </c>
      <c r="I746" s="124">
        <v>8</v>
      </c>
      <c r="J746" s="124">
        <v>5331</v>
      </c>
      <c r="K746" s="124">
        <v>20.003853</v>
      </c>
      <c r="L746" s="124">
        <v>651700</v>
      </c>
      <c r="M746" s="124">
        <v>8698</v>
      </c>
      <c r="N746" s="124">
        <v>169318</v>
      </c>
    </row>
    <row r="747" spans="1:14">
      <c r="A747" s="27" t="s">
        <v>92</v>
      </c>
      <c r="B747" s="28">
        <v>2017</v>
      </c>
      <c r="C747" s="27" t="s">
        <v>84</v>
      </c>
      <c r="D747" s="124">
        <v>23814</v>
      </c>
      <c r="E747" s="124">
        <v>3.8584866</v>
      </c>
      <c r="F747" s="124">
        <v>295207</v>
      </c>
      <c r="G747" s="124">
        <v>19</v>
      </c>
      <c r="H747" s="124">
        <v>340</v>
      </c>
      <c r="I747" s="124">
        <v>7</v>
      </c>
      <c r="J747" s="124">
        <v>5930</v>
      </c>
      <c r="K747" s="124">
        <v>17.4811</v>
      </c>
      <c r="L747" s="124">
        <v>785100</v>
      </c>
      <c r="M747" s="124">
        <v>9394</v>
      </c>
      <c r="N747" s="124">
        <v>173650</v>
      </c>
    </row>
    <row r="748" spans="1:14">
      <c r="A748" s="27" t="s">
        <v>92</v>
      </c>
      <c r="B748" s="28">
        <v>2018</v>
      </c>
      <c r="C748" s="27" t="s">
        <v>84</v>
      </c>
      <c r="D748" s="124">
        <v>24026</v>
      </c>
      <c r="E748" s="124">
        <v>3.8867893</v>
      </c>
      <c r="F748" s="124">
        <v>299125</v>
      </c>
      <c r="G748" s="124">
        <v>12.5</v>
      </c>
      <c r="H748" s="124">
        <v>320</v>
      </c>
      <c r="I748" s="124">
        <v>7</v>
      </c>
      <c r="J748" s="124">
        <v>5997</v>
      </c>
      <c r="K748" s="124">
        <v>17.14682</v>
      </c>
      <c r="L748" s="124">
        <v>845579</v>
      </c>
      <c r="M748" s="124">
        <v>10090</v>
      </c>
      <c r="N748" s="124">
        <v>170605</v>
      </c>
    </row>
    <row r="749" spans="1:14">
      <c r="A749" s="27" t="s">
        <v>92</v>
      </c>
      <c r="B749" s="28">
        <v>2019</v>
      </c>
      <c r="C749" s="27" t="s">
        <v>84</v>
      </c>
      <c r="D749" s="124">
        <v>24058</v>
      </c>
      <c r="E749" s="124">
        <v>3.9578103</v>
      </c>
      <c r="F749" s="124">
        <v>331828</v>
      </c>
      <c r="G749" s="124">
        <v>6</v>
      </c>
      <c r="H749" s="124">
        <v>300</v>
      </c>
      <c r="I749" s="124">
        <v>7</v>
      </c>
      <c r="J749" s="124">
        <v>4704</v>
      </c>
      <c r="K749" s="124">
        <v>16.81254</v>
      </c>
      <c r="L749" s="124">
        <v>924474</v>
      </c>
      <c r="M749" s="124">
        <v>10786</v>
      </c>
      <c r="N749" s="124">
        <v>189611</v>
      </c>
    </row>
    <row r="750" spans="1:14">
      <c r="A750" s="27" t="s">
        <v>92</v>
      </c>
      <c r="B750" s="28">
        <v>2020</v>
      </c>
      <c r="C750" s="27" t="s">
        <v>84</v>
      </c>
      <c r="D750" s="124">
        <v>24090</v>
      </c>
      <c r="E750" s="124">
        <v>4.0288313</v>
      </c>
      <c r="F750" s="124">
        <v>364531</v>
      </c>
      <c r="G750" s="124">
        <v>6</v>
      </c>
      <c r="H750" s="124">
        <v>280</v>
      </c>
      <c r="I750" s="124">
        <v>7</v>
      </c>
      <c r="J750" s="124">
        <v>3411</v>
      </c>
      <c r="K750" s="124">
        <v>16.47826</v>
      </c>
      <c r="L750" s="124">
        <v>829889</v>
      </c>
      <c r="M750" s="124">
        <v>11482</v>
      </c>
      <c r="N750" s="124">
        <v>217898</v>
      </c>
    </row>
    <row r="751" spans="1:14">
      <c r="A751" s="27" t="s">
        <v>92</v>
      </c>
      <c r="B751" s="28">
        <v>2021</v>
      </c>
      <c r="C751" s="29" t="s">
        <v>84</v>
      </c>
      <c r="D751" s="124">
        <v>24122</v>
      </c>
      <c r="E751" s="124">
        <v>4.0998523</v>
      </c>
      <c r="F751" s="124">
        <v>397234</v>
      </c>
      <c r="G751" s="124">
        <v>130</v>
      </c>
      <c r="H751" s="124">
        <v>260</v>
      </c>
      <c r="I751" s="124">
        <v>7</v>
      </c>
      <c r="J751" s="124">
        <v>2118</v>
      </c>
      <c r="K751" s="124">
        <v>16.14398</v>
      </c>
      <c r="L751" s="124">
        <v>946855</v>
      </c>
      <c r="M751" s="124">
        <v>12178</v>
      </c>
      <c r="N751" s="124">
        <v>223795</v>
      </c>
    </row>
    <row r="752" spans="1:14">
      <c r="A752" s="27" t="s">
        <v>93</v>
      </c>
      <c r="B752" s="28">
        <v>2012</v>
      </c>
      <c r="C752" s="27" t="s">
        <v>84</v>
      </c>
      <c r="D752" s="124">
        <v>3086</v>
      </c>
      <c r="E752" s="124">
        <v>3.8068697</v>
      </c>
      <c r="F752" s="124">
        <v>42369</v>
      </c>
      <c r="G752" s="124">
        <v>19</v>
      </c>
      <c r="H752" s="124">
        <v>142</v>
      </c>
      <c r="I752" s="124">
        <v>2</v>
      </c>
      <c r="J752" s="124">
        <v>829</v>
      </c>
      <c r="K752" s="124">
        <v>32.066982</v>
      </c>
      <c r="L752" s="124">
        <v>87800</v>
      </c>
      <c r="M752" s="124">
        <v>5471</v>
      </c>
      <c r="N752" s="124">
        <v>24832</v>
      </c>
    </row>
    <row r="753" spans="1:14">
      <c r="A753" s="27" t="s">
        <v>93</v>
      </c>
      <c r="B753" s="28">
        <v>2013</v>
      </c>
      <c r="C753" s="27" t="s">
        <v>84</v>
      </c>
      <c r="D753" s="124">
        <v>3086</v>
      </c>
      <c r="E753" s="124">
        <v>3.8551523</v>
      </c>
      <c r="F753" s="124">
        <v>47257</v>
      </c>
      <c r="G753" s="124">
        <v>18</v>
      </c>
      <c r="H753" s="124">
        <v>186</v>
      </c>
      <c r="I753" s="124">
        <v>3</v>
      </c>
      <c r="J753" s="124">
        <v>829</v>
      </c>
      <c r="K753" s="124">
        <v>29.880688</v>
      </c>
      <c r="L753" s="124">
        <v>100700</v>
      </c>
      <c r="M753" s="124">
        <v>6231</v>
      </c>
      <c r="N753" s="124">
        <v>26786</v>
      </c>
    </row>
    <row r="754" spans="1:14">
      <c r="A754" s="27" t="s">
        <v>93</v>
      </c>
      <c r="B754" s="28">
        <v>2014</v>
      </c>
      <c r="C754" s="27" t="s">
        <v>84</v>
      </c>
      <c r="D754" s="124">
        <v>3066</v>
      </c>
      <c r="E754" s="124">
        <v>3.8131115</v>
      </c>
      <c r="F754" s="124">
        <v>50856</v>
      </c>
      <c r="G754" s="124">
        <v>17</v>
      </c>
      <c r="H754" s="124">
        <v>230</v>
      </c>
      <c r="I754" s="124">
        <v>3</v>
      </c>
      <c r="J754" s="124">
        <v>829</v>
      </c>
      <c r="K754" s="124">
        <v>25.445978</v>
      </c>
      <c r="L754" s="124">
        <v>114200</v>
      </c>
      <c r="M754" s="124">
        <v>7047</v>
      </c>
      <c r="N754" s="124">
        <v>28837</v>
      </c>
    </row>
    <row r="755" spans="1:14">
      <c r="A755" s="27" t="s">
        <v>93</v>
      </c>
      <c r="B755" s="28">
        <v>2015</v>
      </c>
      <c r="C755" s="27" t="s">
        <v>84</v>
      </c>
      <c r="D755" s="124">
        <v>3061</v>
      </c>
      <c r="E755" s="124">
        <v>3.9438092</v>
      </c>
      <c r="F755" s="124">
        <v>52745</v>
      </c>
      <c r="G755" s="124">
        <v>15</v>
      </c>
      <c r="H755" s="124">
        <v>230</v>
      </c>
      <c r="I755" s="124">
        <v>4</v>
      </c>
      <c r="J755" s="124">
        <v>827</v>
      </c>
      <c r="K755" s="124">
        <v>19.914339</v>
      </c>
      <c r="L755" s="124">
        <v>127700</v>
      </c>
      <c r="M755" s="124">
        <v>8015</v>
      </c>
      <c r="N755" s="124">
        <v>29850</v>
      </c>
    </row>
    <row r="756" spans="1:14">
      <c r="A756" s="27" t="s">
        <v>93</v>
      </c>
      <c r="B756" s="28">
        <v>2016</v>
      </c>
      <c r="C756" s="27" t="s">
        <v>84</v>
      </c>
      <c r="D756" s="124">
        <v>3131</v>
      </c>
      <c r="E756" s="124">
        <v>3.868732</v>
      </c>
      <c r="F756" s="124">
        <v>56014</v>
      </c>
      <c r="G756" s="124">
        <v>18</v>
      </c>
      <c r="H756" s="124">
        <v>230</v>
      </c>
      <c r="I756" s="124">
        <v>4</v>
      </c>
      <c r="J756" s="124">
        <v>804</v>
      </c>
      <c r="K756" s="124">
        <v>22.180847</v>
      </c>
      <c r="L756" s="124">
        <v>141100</v>
      </c>
      <c r="M756" s="124">
        <v>8712</v>
      </c>
      <c r="N756" s="124">
        <v>31736</v>
      </c>
    </row>
    <row r="757" spans="1:14">
      <c r="A757" s="27" t="s">
        <v>93</v>
      </c>
      <c r="B757" s="28">
        <v>2017</v>
      </c>
      <c r="C757" s="27" t="s">
        <v>84</v>
      </c>
      <c r="D757" s="124">
        <v>3144</v>
      </c>
      <c r="E757" s="124">
        <v>3.9195293</v>
      </c>
      <c r="F757" s="124">
        <v>57788</v>
      </c>
      <c r="G757" s="124">
        <v>18</v>
      </c>
      <c r="H757" s="124">
        <v>230</v>
      </c>
      <c r="I757" s="124">
        <v>4</v>
      </c>
      <c r="J757" s="124">
        <v>804</v>
      </c>
      <c r="K757" s="124">
        <v>19.30582</v>
      </c>
      <c r="L757" s="124">
        <v>156900</v>
      </c>
      <c r="M757" s="124">
        <v>9409</v>
      </c>
      <c r="N757" s="124">
        <v>32793</v>
      </c>
    </row>
    <row r="758" spans="1:14">
      <c r="A758" s="27" t="s">
        <v>93</v>
      </c>
      <c r="B758" s="28">
        <v>2018</v>
      </c>
      <c r="C758" s="27" t="s">
        <v>84</v>
      </c>
      <c r="D758" s="124">
        <v>3118</v>
      </c>
      <c r="E758" s="124">
        <v>3.1193072</v>
      </c>
      <c r="F758" s="124">
        <v>52872</v>
      </c>
      <c r="G758" s="124">
        <v>8</v>
      </c>
      <c r="H758" s="124">
        <v>230</v>
      </c>
      <c r="I758" s="124">
        <v>4</v>
      </c>
      <c r="J758" s="124">
        <v>474</v>
      </c>
      <c r="K758" s="124">
        <v>17.087831</v>
      </c>
      <c r="L758" s="124">
        <v>169218</v>
      </c>
      <c r="M758" s="124">
        <v>10106</v>
      </c>
      <c r="N758" s="124">
        <v>29612</v>
      </c>
    </row>
    <row r="759" spans="1:14">
      <c r="A759" s="27" t="s">
        <v>93</v>
      </c>
      <c r="B759" s="28">
        <v>2019</v>
      </c>
      <c r="C759" s="27" t="s">
        <v>84</v>
      </c>
      <c r="D759" s="124">
        <v>3134</v>
      </c>
      <c r="E759" s="124">
        <v>3.1490108</v>
      </c>
      <c r="F759" s="124">
        <v>58928</v>
      </c>
      <c r="G759" s="124">
        <v>76</v>
      </c>
      <c r="H759" s="124">
        <v>230</v>
      </c>
      <c r="I759" s="124">
        <v>4</v>
      </c>
      <c r="J759" s="124">
        <v>463</v>
      </c>
      <c r="K759" s="124">
        <v>14.869843</v>
      </c>
      <c r="L759" s="124">
        <v>186946</v>
      </c>
      <c r="M759" s="124">
        <v>10803</v>
      </c>
      <c r="N759" s="124">
        <v>33327</v>
      </c>
    </row>
    <row r="760" spans="1:14">
      <c r="A760" s="27" t="s">
        <v>93</v>
      </c>
      <c r="B760" s="28">
        <v>2020</v>
      </c>
      <c r="C760" s="27" t="s">
        <v>84</v>
      </c>
      <c r="D760" s="124">
        <v>3150</v>
      </c>
      <c r="E760" s="124">
        <v>3.1787144</v>
      </c>
      <c r="F760" s="124">
        <v>64984</v>
      </c>
      <c r="G760" s="124">
        <v>120</v>
      </c>
      <c r="H760" s="124">
        <v>230</v>
      </c>
      <c r="I760" s="124">
        <v>4</v>
      </c>
      <c r="J760" s="124">
        <v>452</v>
      </c>
      <c r="K760" s="124">
        <v>12.651854</v>
      </c>
      <c r="L760" s="124">
        <v>199000</v>
      </c>
      <c r="M760" s="124">
        <v>11500</v>
      </c>
      <c r="N760" s="124">
        <v>38600</v>
      </c>
    </row>
    <row r="761" spans="1:14">
      <c r="A761" s="27" t="s">
        <v>93</v>
      </c>
      <c r="B761" s="28">
        <v>2021</v>
      </c>
      <c r="C761" s="29" t="s">
        <v>84</v>
      </c>
      <c r="D761" s="124">
        <v>3166</v>
      </c>
      <c r="E761" s="124">
        <v>3.208418</v>
      </c>
      <c r="F761" s="124">
        <v>71040</v>
      </c>
      <c r="G761" s="124">
        <v>131</v>
      </c>
      <c r="H761" s="124">
        <v>230</v>
      </c>
      <c r="I761" s="124">
        <v>4</v>
      </c>
      <c r="J761" s="124">
        <v>441</v>
      </c>
      <c r="K761" s="124">
        <v>10.433865</v>
      </c>
      <c r="L761" s="124">
        <v>220500</v>
      </c>
      <c r="M761" s="124">
        <v>12197</v>
      </c>
      <c r="N761" s="124">
        <v>40400</v>
      </c>
    </row>
    <row r="762" spans="1:14">
      <c r="A762" s="27" t="s">
        <v>94</v>
      </c>
      <c r="B762" s="28">
        <v>2012</v>
      </c>
      <c r="C762" s="27" t="s">
        <v>84</v>
      </c>
      <c r="D762" s="124">
        <v>1833</v>
      </c>
      <c r="E762" s="124">
        <v>4.6644845</v>
      </c>
      <c r="F762" s="124">
        <v>18252</v>
      </c>
      <c r="G762" s="124">
        <v>1</v>
      </c>
      <c r="H762" s="124">
        <v>425</v>
      </c>
      <c r="I762" s="124">
        <v>2</v>
      </c>
      <c r="J762" s="124">
        <v>536</v>
      </c>
      <c r="K762" s="124">
        <v>38.481274</v>
      </c>
      <c r="L762" s="124">
        <v>48300</v>
      </c>
      <c r="M762" s="124">
        <v>5473</v>
      </c>
      <c r="N762" s="124">
        <v>9868</v>
      </c>
    </row>
    <row r="763" spans="1:14">
      <c r="A763" s="27" t="s">
        <v>94</v>
      </c>
      <c r="B763" s="28">
        <v>2013</v>
      </c>
      <c r="C763" s="27" t="s">
        <v>84</v>
      </c>
      <c r="D763" s="124">
        <v>1833</v>
      </c>
      <c r="E763" s="124">
        <v>4.7234043</v>
      </c>
      <c r="F763" s="124">
        <v>20379</v>
      </c>
      <c r="G763" s="124">
        <v>3</v>
      </c>
      <c r="H763" s="124">
        <v>433</v>
      </c>
      <c r="I763" s="124">
        <v>4</v>
      </c>
      <c r="J763" s="124">
        <v>521</v>
      </c>
      <c r="K763" s="124">
        <v>36.811947</v>
      </c>
      <c r="L763" s="124">
        <v>57900</v>
      </c>
      <c r="M763" s="124">
        <v>6272</v>
      </c>
      <c r="N763" s="124">
        <v>10740</v>
      </c>
    </row>
    <row r="764" spans="1:14">
      <c r="A764" s="27" t="s">
        <v>94</v>
      </c>
      <c r="B764" s="28">
        <v>2014</v>
      </c>
      <c r="C764" s="27" t="s">
        <v>84</v>
      </c>
      <c r="D764" s="124">
        <v>1871</v>
      </c>
      <c r="E764" s="124">
        <v>4.5863175</v>
      </c>
      <c r="F764" s="124">
        <v>21795</v>
      </c>
      <c r="G764" s="124">
        <v>5</v>
      </c>
      <c r="H764" s="124">
        <v>441</v>
      </c>
      <c r="I764" s="124">
        <v>4</v>
      </c>
      <c r="J764" s="124">
        <v>561</v>
      </c>
      <c r="K764" s="124">
        <v>32.89209</v>
      </c>
      <c r="L764" s="124">
        <v>66500</v>
      </c>
      <c r="M764" s="124">
        <v>7050</v>
      </c>
      <c r="N764" s="124">
        <v>11775</v>
      </c>
    </row>
    <row r="765" spans="1:14">
      <c r="A765" s="27" t="s">
        <v>94</v>
      </c>
      <c r="B765" s="28">
        <v>2015</v>
      </c>
      <c r="C765" s="27" t="s">
        <v>84</v>
      </c>
      <c r="D765" s="124">
        <v>1883</v>
      </c>
      <c r="E765" s="124">
        <v>4.8130643</v>
      </c>
      <c r="F765" s="124">
        <v>23135</v>
      </c>
      <c r="G765" s="124">
        <v>7</v>
      </c>
      <c r="H765" s="124">
        <v>449</v>
      </c>
      <c r="I765" s="124">
        <v>4</v>
      </c>
      <c r="J765" s="124">
        <v>615</v>
      </c>
      <c r="K765" s="124">
        <v>26.498789</v>
      </c>
      <c r="L765" s="124">
        <v>73200</v>
      </c>
      <c r="M765" s="124">
        <v>8030</v>
      </c>
      <c r="N765" s="124">
        <v>12460</v>
      </c>
    </row>
    <row r="766" spans="1:14">
      <c r="A766" s="27" t="s">
        <v>94</v>
      </c>
      <c r="B766" s="28">
        <v>2016</v>
      </c>
      <c r="C766" s="27" t="s">
        <v>84</v>
      </c>
      <c r="D766" s="124">
        <v>1854</v>
      </c>
      <c r="E766" s="124">
        <v>4.907767</v>
      </c>
      <c r="F766" s="124">
        <v>24469</v>
      </c>
      <c r="G766" s="124">
        <v>9</v>
      </c>
      <c r="H766" s="124">
        <v>457</v>
      </c>
      <c r="I766" s="124">
        <v>3</v>
      </c>
      <c r="J766" s="124">
        <v>603</v>
      </c>
      <c r="K766" s="124">
        <v>27.453672</v>
      </c>
      <c r="L766" s="124">
        <v>85600</v>
      </c>
      <c r="M766" s="124">
        <v>8745</v>
      </c>
      <c r="N766" s="124">
        <v>13220</v>
      </c>
    </row>
    <row r="767" spans="1:14">
      <c r="A767" s="27" t="s">
        <v>94</v>
      </c>
      <c r="B767" s="28">
        <v>2017</v>
      </c>
      <c r="C767" s="27" t="s">
        <v>84</v>
      </c>
      <c r="D767" s="124">
        <v>1849</v>
      </c>
      <c r="E767" s="124">
        <v>5.0102758</v>
      </c>
      <c r="F767" s="124">
        <v>25142</v>
      </c>
      <c r="G767" s="124">
        <v>11</v>
      </c>
      <c r="H767" s="124">
        <v>465</v>
      </c>
      <c r="I767" s="124">
        <v>3</v>
      </c>
      <c r="J767" s="124">
        <v>609</v>
      </c>
      <c r="K767" s="124">
        <v>24.762308</v>
      </c>
      <c r="L767" s="124">
        <v>98000</v>
      </c>
      <c r="M767" s="124">
        <v>9460</v>
      </c>
      <c r="N767" s="124">
        <v>13618</v>
      </c>
    </row>
    <row r="768" spans="1:14">
      <c r="A768" s="27" t="s">
        <v>94</v>
      </c>
      <c r="B768" s="28">
        <v>2018</v>
      </c>
      <c r="C768" s="27" t="s">
        <v>84</v>
      </c>
      <c r="D768" s="124">
        <v>1855</v>
      </c>
      <c r="E768" s="124">
        <v>4.8814016</v>
      </c>
      <c r="F768" s="124">
        <v>30361</v>
      </c>
      <c r="G768" s="124">
        <v>13</v>
      </c>
      <c r="H768" s="124">
        <v>473</v>
      </c>
      <c r="I768" s="124">
        <v>3</v>
      </c>
      <c r="J768" s="124">
        <v>604</v>
      </c>
      <c r="K768" s="124">
        <v>21.910734</v>
      </c>
      <c r="L768" s="124">
        <v>109026</v>
      </c>
      <c r="M768" s="124">
        <v>10175</v>
      </c>
      <c r="N768" s="124">
        <v>17397</v>
      </c>
    </row>
    <row r="769" spans="1:14">
      <c r="A769" s="27" t="s">
        <v>94</v>
      </c>
      <c r="B769" s="28">
        <v>2019</v>
      </c>
      <c r="C769" s="27" t="s">
        <v>84</v>
      </c>
      <c r="D769" s="124">
        <v>1853</v>
      </c>
      <c r="E769" s="124">
        <v>4.9573664</v>
      </c>
      <c r="F769" s="124">
        <v>33463</v>
      </c>
      <c r="G769" s="124">
        <v>15</v>
      </c>
      <c r="H769" s="124">
        <v>481</v>
      </c>
      <c r="I769" s="124">
        <v>3</v>
      </c>
      <c r="J769" s="124">
        <v>620</v>
      </c>
      <c r="K769" s="124">
        <v>23.161978</v>
      </c>
      <c r="L769" s="124">
        <v>114767</v>
      </c>
      <c r="M769" s="124">
        <v>10890</v>
      </c>
      <c r="N769" s="124">
        <v>19181</v>
      </c>
    </row>
    <row r="770" spans="1:14">
      <c r="A770" s="27" t="s">
        <v>94</v>
      </c>
      <c r="B770" s="28">
        <v>2020</v>
      </c>
      <c r="C770" s="27" t="s">
        <v>84</v>
      </c>
      <c r="D770" s="124">
        <v>1851</v>
      </c>
      <c r="E770" s="124">
        <v>5.0333312</v>
      </c>
      <c r="F770" s="124">
        <v>36565</v>
      </c>
      <c r="G770" s="124">
        <v>15</v>
      </c>
      <c r="H770" s="124">
        <v>489</v>
      </c>
      <c r="I770" s="124">
        <v>3</v>
      </c>
      <c r="J770" s="124">
        <v>636</v>
      </c>
      <c r="K770" s="124">
        <v>24.413223</v>
      </c>
      <c r="L770" s="124">
        <v>118813</v>
      </c>
      <c r="M770" s="124">
        <v>11605</v>
      </c>
      <c r="N770" s="124">
        <v>22099</v>
      </c>
    </row>
    <row r="771" spans="1:14">
      <c r="A771" s="27" t="s">
        <v>94</v>
      </c>
      <c r="B771" s="28">
        <v>2021</v>
      </c>
      <c r="C771" s="29" t="s">
        <v>84</v>
      </c>
      <c r="D771" s="124">
        <v>1849</v>
      </c>
      <c r="E771" s="124">
        <v>5.1092961</v>
      </c>
      <c r="F771" s="124">
        <v>39667</v>
      </c>
      <c r="G771" s="124">
        <v>17</v>
      </c>
      <c r="H771" s="124">
        <v>497</v>
      </c>
      <c r="I771" s="124">
        <v>3</v>
      </c>
      <c r="J771" s="124">
        <v>652</v>
      </c>
      <c r="K771" s="124">
        <v>25.664467</v>
      </c>
      <c r="L771" s="124">
        <v>130502</v>
      </c>
      <c r="M771" s="124">
        <v>12320</v>
      </c>
      <c r="N771" s="124">
        <v>23082</v>
      </c>
    </row>
    <row r="772" spans="1:14">
      <c r="A772" s="129" t="s">
        <v>95</v>
      </c>
      <c r="B772" s="130">
        <v>2012</v>
      </c>
      <c r="C772" s="129" t="s">
        <v>96</v>
      </c>
      <c r="D772" s="131">
        <v>53168</v>
      </c>
      <c r="E772" s="131">
        <v>4.5717349</v>
      </c>
      <c r="F772" s="131">
        <v>359612</v>
      </c>
      <c r="G772" s="131"/>
      <c r="H772" s="131"/>
      <c r="I772" s="131">
        <v>38</v>
      </c>
      <c r="J772" s="131">
        <v>21406</v>
      </c>
      <c r="K772" s="131">
        <v>21.741098</v>
      </c>
      <c r="L772" s="131">
        <v>4010900</v>
      </c>
      <c r="M772" s="131">
        <v>10001</v>
      </c>
      <c r="N772" s="131"/>
    </row>
    <row r="773" spans="1:14">
      <c r="A773" s="129" t="s">
        <v>95</v>
      </c>
      <c r="B773" s="130">
        <v>2013</v>
      </c>
      <c r="C773" s="129" t="s">
        <v>96</v>
      </c>
      <c r="D773" s="131">
        <v>63415</v>
      </c>
      <c r="E773" s="131">
        <v>3.7430261</v>
      </c>
      <c r="F773" s="131">
        <v>395612</v>
      </c>
      <c r="G773" s="131"/>
      <c r="H773" s="131"/>
      <c r="I773" s="131">
        <v>43</v>
      </c>
      <c r="J773" s="131">
        <v>23090</v>
      </c>
      <c r="K773" s="131">
        <v>24.244678</v>
      </c>
      <c r="L773" s="131">
        <v>4612600</v>
      </c>
      <c r="M773" s="131">
        <v>11331</v>
      </c>
      <c r="N773" s="131"/>
    </row>
    <row r="774" spans="1:14">
      <c r="A774" s="129" t="s">
        <v>95</v>
      </c>
      <c r="B774" s="130">
        <v>2014</v>
      </c>
      <c r="C774" s="129" t="s">
        <v>96</v>
      </c>
      <c r="D774" s="131">
        <v>65069</v>
      </c>
      <c r="E774" s="131">
        <v>3.6828444</v>
      </c>
      <c r="F774" s="131">
        <v>430033</v>
      </c>
      <c r="G774" s="131"/>
      <c r="H774" s="131"/>
      <c r="I774" s="131">
        <v>48</v>
      </c>
      <c r="J774" s="131">
        <v>23922</v>
      </c>
      <c r="K774" s="131">
        <v>19.846361</v>
      </c>
      <c r="L774" s="131">
        <v>5085700</v>
      </c>
      <c r="M774" s="131">
        <v>12656</v>
      </c>
      <c r="N774" s="131"/>
    </row>
    <row r="775" spans="1:14">
      <c r="A775" s="129" t="s">
        <v>95</v>
      </c>
      <c r="B775" s="130">
        <v>2015</v>
      </c>
      <c r="C775" s="129" t="s">
        <v>96</v>
      </c>
      <c r="D775" s="131">
        <v>63710</v>
      </c>
      <c r="E775" s="131">
        <v>3.4357872</v>
      </c>
      <c r="F775" s="131">
        <v>444494</v>
      </c>
      <c r="G775" s="131"/>
      <c r="H775" s="131"/>
      <c r="I775" s="131">
        <v>49</v>
      </c>
      <c r="J775" s="131">
        <v>22877</v>
      </c>
      <c r="K775" s="131">
        <v>18.807161</v>
      </c>
      <c r="L775" s="131">
        <v>5431000</v>
      </c>
      <c r="M775" s="131">
        <v>11015</v>
      </c>
      <c r="N775" s="131"/>
    </row>
    <row r="776" spans="1:14">
      <c r="A776" s="129" t="s">
        <v>95</v>
      </c>
      <c r="B776" s="130">
        <v>2016</v>
      </c>
      <c r="C776" s="129" t="s">
        <v>96</v>
      </c>
      <c r="D776" s="131">
        <v>77227</v>
      </c>
      <c r="E776" s="131">
        <v>3.1043288</v>
      </c>
      <c r="F776" s="131">
        <v>503933</v>
      </c>
      <c r="G776" s="131"/>
      <c r="H776" s="131"/>
      <c r="I776" s="131">
        <v>37</v>
      </c>
      <c r="J776" s="131">
        <v>22908</v>
      </c>
      <c r="K776" s="131">
        <v>17.046633</v>
      </c>
      <c r="L776" s="131">
        <v>5567200</v>
      </c>
      <c r="M776" s="131">
        <v>11929</v>
      </c>
      <c r="N776" s="131"/>
    </row>
    <row r="777" spans="1:14">
      <c r="A777" s="129" t="s">
        <v>95</v>
      </c>
      <c r="B777" s="130">
        <v>2017</v>
      </c>
      <c r="C777" s="129" t="s">
        <v>96</v>
      </c>
      <c r="D777" s="131">
        <v>82310</v>
      </c>
      <c r="E777" s="131">
        <v>2.9417811</v>
      </c>
      <c r="F777" s="131">
        <v>512097</v>
      </c>
      <c r="G777" s="131"/>
      <c r="H777" s="131"/>
      <c r="I777" s="131">
        <v>39</v>
      </c>
      <c r="J777" s="131">
        <v>22900</v>
      </c>
      <c r="K777" s="131">
        <v>17.272411</v>
      </c>
      <c r="L777" s="131">
        <v>6984700</v>
      </c>
      <c r="M777" s="131">
        <v>12843</v>
      </c>
      <c r="N777" s="131"/>
    </row>
    <row r="778" spans="1:14">
      <c r="A778" s="129" t="s">
        <v>95</v>
      </c>
      <c r="B778" s="130">
        <v>2018</v>
      </c>
      <c r="C778" s="129" t="s">
        <v>96</v>
      </c>
      <c r="D778" s="131">
        <v>82747</v>
      </c>
      <c r="E778" s="131">
        <v>5.4315323</v>
      </c>
      <c r="F778" s="131">
        <v>648923</v>
      </c>
      <c r="G778" s="131"/>
      <c r="H778" s="131"/>
      <c r="I778" s="131">
        <v>42</v>
      </c>
      <c r="J778" s="131">
        <v>38100</v>
      </c>
      <c r="K778" s="131">
        <v>18.974964</v>
      </c>
      <c r="L778" s="131">
        <v>7772800</v>
      </c>
      <c r="M778" s="131">
        <v>13757</v>
      </c>
      <c r="N778" s="131"/>
    </row>
    <row r="779" spans="1:14">
      <c r="A779" s="129" t="s">
        <v>95</v>
      </c>
      <c r="B779" s="130">
        <v>2019</v>
      </c>
      <c r="C779" s="129" t="s">
        <v>96</v>
      </c>
      <c r="D779" s="131">
        <v>84976</v>
      </c>
      <c r="E779" s="131">
        <v>5.3157009</v>
      </c>
      <c r="F779" s="131">
        <v>714010</v>
      </c>
      <c r="G779" s="131"/>
      <c r="H779" s="131"/>
      <c r="I779" s="131">
        <v>43</v>
      </c>
      <c r="J779" s="131">
        <v>37707</v>
      </c>
      <c r="K779" s="131">
        <v>20.677517</v>
      </c>
      <c r="L779" s="131">
        <v>9371400</v>
      </c>
      <c r="M779" s="131">
        <v>14671</v>
      </c>
      <c r="N779" s="131"/>
    </row>
    <row r="780" spans="1:14">
      <c r="A780" s="129" t="s">
        <v>95</v>
      </c>
      <c r="B780" s="130">
        <v>2020</v>
      </c>
      <c r="C780" s="129" t="s">
        <v>96</v>
      </c>
      <c r="D780" s="131">
        <v>87205</v>
      </c>
      <c r="E780" s="131">
        <v>5.1998695</v>
      </c>
      <c r="F780" s="131">
        <v>779097</v>
      </c>
      <c r="G780" s="131"/>
      <c r="H780" s="131"/>
      <c r="I780" s="131">
        <v>44</v>
      </c>
      <c r="J780" s="131">
        <v>37314</v>
      </c>
      <c r="K780" s="131">
        <v>22.38007</v>
      </c>
      <c r="L780" s="131">
        <v>10010200</v>
      </c>
      <c r="M780" s="131">
        <v>15585</v>
      </c>
      <c r="N780" s="131"/>
    </row>
    <row r="781" spans="1:14">
      <c r="A781" s="129" t="s">
        <v>95</v>
      </c>
      <c r="B781" s="130">
        <v>2021</v>
      </c>
      <c r="C781" s="129" t="s">
        <v>96</v>
      </c>
      <c r="D781" s="131">
        <v>89434</v>
      </c>
      <c r="E781" s="131">
        <v>5.0840382</v>
      </c>
      <c r="F781" s="131">
        <v>844184</v>
      </c>
      <c r="G781" s="131"/>
      <c r="H781" s="131"/>
      <c r="I781" s="131">
        <v>45</v>
      </c>
      <c r="J781" s="131">
        <v>36921</v>
      </c>
      <c r="K781" s="131">
        <v>24.082623</v>
      </c>
      <c r="L781" s="131">
        <v>10649000</v>
      </c>
      <c r="M781" s="131">
        <v>16499</v>
      </c>
      <c r="N781" s="131"/>
    </row>
    <row r="782" spans="1:14">
      <c r="A782" s="45" t="s">
        <v>97</v>
      </c>
      <c r="B782" s="46">
        <v>2012</v>
      </c>
      <c r="C782" s="45" t="s">
        <v>96</v>
      </c>
      <c r="D782">
        <v>59573</v>
      </c>
      <c r="E782">
        <v>2.5639468</v>
      </c>
      <c r="F782">
        <v>205689</v>
      </c>
      <c r="G782">
        <v>244</v>
      </c>
      <c r="H782">
        <v>8749</v>
      </c>
      <c r="I782">
        <v>24</v>
      </c>
      <c r="J782">
        <v>14993</v>
      </c>
      <c r="K782">
        <v>26.469797</v>
      </c>
      <c r="L782">
        <v>1042200</v>
      </c>
      <c r="M782">
        <v>7860</v>
      </c>
      <c r="N782">
        <v>121600</v>
      </c>
    </row>
    <row r="783" spans="1:14">
      <c r="A783" s="45" t="s">
        <v>97</v>
      </c>
      <c r="B783" s="46">
        <v>2013</v>
      </c>
      <c r="C783" s="45" t="s">
        <v>96</v>
      </c>
      <c r="D783">
        <v>60855</v>
      </c>
      <c r="E783">
        <v>2.5754991</v>
      </c>
      <c r="F783">
        <v>232421</v>
      </c>
      <c r="G783">
        <v>257</v>
      </c>
      <c r="H783">
        <v>8749</v>
      </c>
      <c r="I783">
        <v>25</v>
      </c>
      <c r="J783">
        <v>11842</v>
      </c>
      <c r="K783">
        <v>19.82378</v>
      </c>
      <c r="L783">
        <v>1218500</v>
      </c>
      <c r="M783">
        <v>8725</v>
      </c>
      <c r="N783">
        <v>133525</v>
      </c>
    </row>
    <row r="784" spans="1:14">
      <c r="A784" s="45" t="s">
        <v>97</v>
      </c>
      <c r="B784" s="46">
        <v>2014</v>
      </c>
      <c r="C784" s="45" t="s">
        <v>96</v>
      </c>
      <c r="D784">
        <v>60619</v>
      </c>
      <c r="E784">
        <v>2.6065755</v>
      </c>
      <c r="F784">
        <v>246554</v>
      </c>
      <c r="G784">
        <v>270</v>
      </c>
      <c r="H784">
        <v>8749</v>
      </c>
      <c r="I784">
        <v>28</v>
      </c>
      <c r="J784">
        <v>11881</v>
      </c>
      <c r="K784">
        <v>21.079487</v>
      </c>
      <c r="L784">
        <v>1360900</v>
      </c>
      <c r="M784">
        <v>9364</v>
      </c>
      <c r="N784">
        <v>141900</v>
      </c>
    </row>
    <row r="785" spans="1:14">
      <c r="A785" s="45" t="s">
        <v>97</v>
      </c>
      <c r="B785" s="46">
        <v>2015</v>
      </c>
      <c r="C785" s="45" t="s">
        <v>96</v>
      </c>
      <c r="D785">
        <v>60623</v>
      </c>
      <c r="E785">
        <v>2.5732808</v>
      </c>
      <c r="F785">
        <v>248690</v>
      </c>
      <c r="G785">
        <v>270</v>
      </c>
      <c r="H785">
        <v>8900</v>
      </c>
      <c r="I785">
        <v>29</v>
      </c>
      <c r="J785">
        <v>11894</v>
      </c>
      <c r="K785">
        <v>18.88625</v>
      </c>
      <c r="L785">
        <v>1165100</v>
      </c>
      <c r="M785">
        <v>9760</v>
      </c>
      <c r="N785">
        <v>142500</v>
      </c>
    </row>
    <row r="786" spans="1:14">
      <c r="A786" s="45" t="s">
        <v>97</v>
      </c>
      <c r="B786" s="46">
        <v>2016</v>
      </c>
      <c r="C786" s="45" t="s">
        <v>96</v>
      </c>
      <c r="D786">
        <v>65408</v>
      </c>
      <c r="E786">
        <v>2.5532657</v>
      </c>
      <c r="F786">
        <v>111732</v>
      </c>
      <c r="G786">
        <v>292</v>
      </c>
      <c r="H786">
        <v>8810</v>
      </c>
      <c r="I786">
        <v>17</v>
      </c>
      <c r="J786">
        <v>12026</v>
      </c>
      <c r="K786">
        <v>18.379759</v>
      </c>
      <c r="L786">
        <v>1211600</v>
      </c>
      <c r="M786">
        <v>10522</v>
      </c>
      <c r="N786">
        <v>152300</v>
      </c>
    </row>
    <row r="787" spans="1:14">
      <c r="A787" s="45" t="s">
        <v>97</v>
      </c>
      <c r="B787" s="46">
        <v>2017</v>
      </c>
      <c r="C787" s="45" t="s">
        <v>96</v>
      </c>
      <c r="D787">
        <v>81393</v>
      </c>
      <c r="E787">
        <v>2.1739339</v>
      </c>
      <c r="F787">
        <v>286790</v>
      </c>
      <c r="G787">
        <v>295</v>
      </c>
      <c r="H787">
        <v>7200</v>
      </c>
      <c r="I787">
        <v>19</v>
      </c>
      <c r="J787">
        <v>12239</v>
      </c>
      <c r="K787">
        <v>19.96871</v>
      </c>
      <c r="L787">
        <v>1544600</v>
      </c>
      <c r="M787">
        <v>11284</v>
      </c>
      <c r="N787">
        <v>164042</v>
      </c>
    </row>
    <row r="788" spans="1:14">
      <c r="A788" s="45" t="s">
        <v>97</v>
      </c>
      <c r="B788" s="46">
        <v>2018</v>
      </c>
      <c r="C788" s="45" t="s">
        <v>96</v>
      </c>
      <c r="D788">
        <v>81315</v>
      </c>
      <c r="E788">
        <v>3.2812765</v>
      </c>
      <c r="F788">
        <v>422450</v>
      </c>
      <c r="G788">
        <v>77</v>
      </c>
      <c r="H788">
        <v>5590</v>
      </c>
      <c r="I788">
        <v>27</v>
      </c>
      <c r="J788">
        <v>12430</v>
      </c>
      <c r="K788">
        <v>21.557661</v>
      </c>
      <c r="L788">
        <v>1894400</v>
      </c>
      <c r="M788">
        <v>12046</v>
      </c>
      <c r="N788">
        <v>231700</v>
      </c>
    </row>
    <row r="789" spans="1:14">
      <c r="A789" s="45" t="s">
        <v>97</v>
      </c>
      <c r="B789" s="46">
        <v>2019</v>
      </c>
      <c r="C789" s="45" t="s">
        <v>96</v>
      </c>
      <c r="D789">
        <v>81384</v>
      </c>
      <c r="E789">
        <v>3.2843925</v>
      </c>
      <c r="F789">
        <v>474796</v>
      </c>
      <c r="G789">
        <v>340</v>
      </c>
      <c r="H789">
        <v>3980</v>
      </c>
      <c r="I789">
        <v>22</v>
      </c>
      <c r="J789">
        <v>12488</v>
      </c>
      <c r="K789">
        <v>23.146612</v>
      </c>
      <c r="L789">
        <v>2014700</v>
      </c>
      <c r="M789">
        <v>12808</v>
      </c>
      <c r="N789">
        <v>261200</v>
      </c>
    </row>
    <row r="790" spans="1:14">
      <c r="A790" s="45" t="s">
        <v>97</v>
      </c>
      <c r="B790" s="46">
        <v>2020</v>
      </c>
      <c r="C790" s="45" t="s">
        <v>96</v>
      </c>
      <c r="D790">
        <v>81453</v>
      </c>
      <c r="E790">
        <v>3.2875085</v>
      </c>
      <c r="F790">
        <v>527142</v>
      </c>
      <c r="G790">
        <v>300</v>
      </c>
      <c r="H790">
        <v>2370</v>
      </c>
      <c r="I790">
        <v>17</v>
      </c>
      <c r="J790">
        <v>12546</v>
      </c>
      <c r="K790">
        <v>24.735563</v>
      </c>
      <c r="L790">
        <v>1994305</v>
      </c>
      <c r="M790">
        <v>13570</v>
      </c>
      <c r="N790">
        <v>267212</v>
      </c>
    </row>
    <row r="791" spans="1:14">
      <c r="A791" s="7" t="s">
        <v>97</v>
      </c>
      <c r="B791" s="9">
        <v>2021</v>
      </c>
      <c r="C791" s="8" t="s">
        <v>96</v>
      </c>
      <c r="D791">
        <v>81522</v>
      </c>
      <c r="E791">
        <v>3.2906245</v>
      </c>
      <c r="F791">
        <v>579488</v>
      </c>
      <c r="G791">
        <v>300</v>
      </c>
      <c r="H791">
        <v>760</v>
      </c>
      <c r="I791">
        <v>12</v>
      </c>
      <c r="J791">
        <v>12604</v>
      </c>
      <c r="K791">
        <v>26.324514</v>
      </c>
      <c r="L791">
        <v>2734700</v>
      </c>
      <c r="M791">
        <v>14332</v>
      </c>
      <c r="N791">
        <v>278800</v>
      </c>
    </row>
    <row r="792" spans="1:14">
      <c r="A792" s="27" t="s">
        <v>98</v>
      </c>
      <c r="B792" s="28">
        <v>2012</v>
      </c>
      <c r="C792" s="27" t="s">
        <v>96</v>
      </c>
      <c r="D792">
        <v>43260</v>
      </c>
      <c r="E792">
        <v>1.5813916</v>
      </c>
      <c r="F792">
        <v>86360</v>
      </c>
      <c r="G792">
        <v>242</v>
      </c>
      <c r="I792">
        <v>32</v>
      </c>
      <c r="J792">
        <v>6104</v>
      </c>
      <c r="K792">
        <v>33.256542</v>
      </c>
      <c r="L792">
        <v>4505200</v>
      </c>
      <c r="M792">
        <v>11783</v>
      </c>
      <c r="N792">
        <v>52134</v>
      </c>
    </row>
    <row r="793" spans="1:14">
      <c r="A793" s="27" t="s">
        <v>98</v>
      </c>
      <c r="B793" s="28">
        <v>2013</v>
      </c>
      <c r="C793" s="27" t="s">
        <v>96</v>
      </c>
      <c r="D793">
        <v>43263</v>
      </c>
      <c r="E793">
        <v>1.5065067</v>
      </c>
      <c r="F793">
        <v>92635</v>
      </c>
      <c r="G793">
        <v>210</v>
      </c>
      <c r="H793">
        <v>1340</v>
      </c>
      <c r="I793">
        <v>32</v>
      </c>
      <c r="J793">
        <v>6064</v>
      </c>
      <c r="K793">
        <v>34.784321</v>
      </c>
      <c r="L793">
        <v>4353800</v>
      </c>
      <c r="M793">
        <v>13001</v>
      </c>
      <c r="N793">
        <v>54279</v>
      </c>
    </row>
    <row r="794" spans="1:14">
      <c r="A794" s="27" t="s">
        <v>98</v>
      </c>
      <c r="B794" s="28">
        <v>2014</v>
      </c>
      <c r="C794" s="27" t="s">
        <v>96</v>
      </c>
      <c r="D794">
        <v>43263</v>
      </c>
      <c r="E794">
        <v>1.5536139</v>
      </c>
      <c r="F794">
        <v>101206</v>
      </c>
      <c r="G794">
        <v>178</v>
      </c>
      <c r="I794">
        <v>32</v>
      </c>
      <c r="J794">
        <v>6060</v>
      </c>
      <c r="K794">
        <v>28.339636</v>
      </c>
      <c r="L794">
        <v>4365300</v>
      </c>
      <c r="M794">
        <v>13409</v>
      </c>
      <c r="N794">
        <v>59581</v>
      </c>
    </row>
    <row r="795" spans="1:14">
      <c r="A795" s="27" t="s">
        <v>98</v>
      </c>
      <c r="B795" s="28">
        <v>2015</v>
      </c>
      <c r="C795" s="27" t="s">
        <v>96</v>
      </c>
      <c r="D795">
        <v>43263</v>
      </c>
      <c r="E795">
        <v>0.74863047</v>
      </c>
      <c r="F795">
        <v>100327</v>
      </c>
      <c r="G795">
        <v>178</v>
      </c>
      <c r="I795">
        <v>34</v>
      </c>
      <c r="J795">
        <v>5570</v>
      </c>
      <c r="K795">
        <v>27.164606</v>
      </c>
      <c r="L795">
        <v>3837600</v>
      </c>
      <c r="M795">
        <v>10871</v>
      </c>
      <c r="N795">
        <v>58379</v>
      </c>
    </row>
    <row r="796" spans="1:14">
      <c r="A796" s="27" t="s">
        <v>98</v>
      </c>
      <c r="B796" s="28">
        <v>2016</v>
      </c>
      <c r="C796" s="27" t="s">
        <v>96</v>
      </c>
      <c r="D796">
        <v>43263</v>
      </c>
      <c r="E796">
        <v>1.3496752</v>
      </c>
      <c r="F796">
        <v>238197</v>
      </c>
      <c r="G796">
        <v>139</v>
      </c>
      <c r="I796">
        <v>23</v>
      </c>
      <c r="J796">
        <v>7300</v>
      </c>
      <c r="K796">
        <v>24.546864</v>
      </c>
      <c r="L796">
        <v>3925700</v>
      </c>
      <c r="M796">
        <v>11610</v>
      </c>
      <c r="N796">
        <v>65011</v>
      </c>
    </row>
    <row r="797" spans="1:14">
      <c r="A797" s="27" t="s">
        <v>98</v>
      </c>
      <c r="B797" s="28">
        <v>2017</v>
      </c>
      <c r="C797" s="27" t="s">
        <v>96</v>
      </c>
      <c r="D797">
        <v>43263</v>
      </c>
      <c r="E797">
        <v>1.398909</v>
      </c>
      <c r="F797">
        <v>117485</v>
      </c>
      <c r="G797">
        <v>127</v>
      </c>
      <c r="I797">
        <v>23</v>
      </c>
      <c r="J797">
        <v>6900</v>
      </c>
      <c r="K797">
        <v>26.289486</v>
      </c>
      <c r="L797">
        <v>4856300</v>
      </c>
      <c r="M797">
        <v>12349</v>
      </c>
      <c r="N797">
        <v>89576</v>
      </c>
    </row>
    <row r="798" spans="1:14">
      <c r="A798" s="27" t="s">
        <v>98</v>
      </c>
      <c r="B798" s="28">
        <v>2018</v>
      </c>
      <c r="C798" s="27" t="s">
        <v>96</v>
      </c>
      <c r="D798">
        <v>43263</v>
      </c>
      <c r="E798">
        <v>1.6052054</v>
      </c>
      <c r="F798">
        <v>155654</v>
      </c>
      <c r="G798">
        <v>113</v>
      </c>
      <c r="I798">
        <v>24</v>
      </c>
      <c r="J798">
        <v>5861</v>
      </c>
      <c r="K798">
        <v>25.403496</v>
      </c>
      <c r="L798">
        <v>5395771</v>
      </c>
      <c r="M798">
        <v>13088</v>
      </c>
      <c r="N798">
        <v>88646</v>
      </c>
    </row>
    <row r="799" spans="1:14">
      <c r="A799" s="27" t="s">
        <v>98</v>
      </c>
      <c r="B799" s="28">
        <v>2019</v>
      </c>
      <c r="C799" s="27" t="s">
        <v>96</v>
      </c>
      <c r="D799">
        <v>43263</v>
      </c>
      <c r="E799">
        <v>1.6053672</v>
      </c>
      <c r="F799">
        <v>168525</v>
      </c>
      <c r="G799">
        <v>119</v>
      </c>
      <c r="I799">
        <v>24</v>
      </c>
      <c r="J799">
        <v>5401</v>
      </c>
      <c r="K799">
        <v>24.517506</v>
      </c>
      <c r="L799">
        <v>6175064</v>
      </c>
      <c r="M799">
        <v>13827</v>
      </c>
      <c r="N799">
        <v>95730</v>
      </c>
    </row>
    <row r="800" spans="1:14">
      <c r="A800" s="27" t="s">
        <v>98</v>
      </c>
      <c r="B800" s="28">
        <v>2020</v>
      </c>
      <c r="C800" s="27" t="s">
        <v>96</v>
      </c>
      <c r="D800">
        <v>43263</v>
      </c>
      <c r="E800">
        <v>1.605529</v>
      </c>
      <c r="F800">
        <v>181396</v>
      </c>
      <c r="G800">
        <v>82</v>
      </c>
      <c r="I800">
        <v>24</v>
      </c>
      <c r="J800">
        <v>4941</v>
      </c>
      <c r="K800">
        <v>23.631516</v>
      </c>
      <c r="L800">
        <v>5828060</v>
      </c>
      <c r="M800">
        <v>14566</v>
      </c>
      <c r="N800">
        <v>105611</v>
      </c>
    </row>
    <row r="801" spans="1:14">
      <c r="A801" s="27" t="s">
        <v>98</v>
      </c>
      <c r="B801" s="28">
        <v>2021</v>
      </c>
      <c r="C801" s="29" t="s">
        <v>96</v>
      </c>
      <c r="D801">
        <v>43263</v>
      </c>
      <c r="E801">
        <v>1.6056908</v>
      </c>
      <c r="F801">
        <v>194267</v>
      </c>
      <c r="G801">
        <v>67</v>
      </c>
      <c r="I801">
        <v>24</v>
      </c>
      <c r="J801">
        <v>4481</v>
      </c>
      <c r="K801">
        <v>22.745525</v>
      </c>
      <c r="L801">
        <v>7358846</v>
      </c>
      <c r="M801">
        <v>15305</v>
      </c>
      <c r="N801">
        <v>109214</v>
      </c>
    </row>
    <row r="802" spans="1:14">
      <c r="A802" s="129" t="s">
        <v>99</v>
      </c>
      <c r="B802" s="130">
        <v>2012</v>
      </c>
      <c r="C802" s="129" t="s">
        <v>96</v>
      </c>
      <c r="D802" s="131">
        <v>80154</v>
      </c>
      <c r="E802" s="131">
        <v>2.891409</v>
      </c>
      <c r="F802" s="131">
        <v>317568</v>
      </c>
      <c r="G802" s="131">
        <v>1168.5</v>
      </c>
      <c r="H802" s="131">
        <v>19314</v>
      </c>
      <c r="I802" s="131">
        <v>45</v>
      </c>
      <c r="J802" s="131">
        <v>8791</v>
      </c>
      <c r="K802" s="131">
        <v>22.777727</v>
      </c>
      <c r="L802" s="131">
        <v>3170500</v>
      </c>
      <c r="M802" s="131">
        <v>11413</v>
      </c>
      <c r="N802" s="131">
        <v>166500</v>
      </c>
    </row>
    <row r="803" spans="1:14">
      <c r="A803" s="129" t="s">
        <v>99</v>
      </c>
      <c r="B803" s="130">
        <v>2013</v>
      </c>
      <c r="C803" s="129" t="s">
        <v>96</v>
      </c>
      <c r="D803" s="131">
        <v>80154</v>
      </c>
      <c r="E803" s="131">
        <v>2.9625596</v>
      </c>
      <c r="F803" s="131">
        <v>350910</v>
      </c>
      <c r="G803" s="131">
        <v>2270</v>
      </c>
      <c r="H803" s="131">
        <v>24657</v>
      </c>
      <c r="I803" s="131">
        <v>47</v>
      </c>
      <c r="J803" s="131">
        <v>8483</v>
      </c>
      <c r="K803" s="131">
        <v>21.617544</v>
      </c>
      <c r="L803" s="131">
        <v>3521600</v>
      </c>
      <c r="M803" s="131">
        <v>12680</v>
      </c>
      <c r="N803" s="131">
        <v>176301</v>
      </c>
    </row>
    <row r="804" spans="1:14">
      <c r="A804" s="129" t="s">
        <v>99</v>
      </c>
      <c r="B804" s="130">
        <v>2014</v>
      </c>
      <c r="C804" s="129" t="s">
        <v>96</v>
      </c>
      <c r="D804" s="131">
        <v>85194</v>
      </c>
      <c r="E804" s="131">
        <v>2.5256239</v>
      </c>
      <c r="F804" s="131">
        <v>355569</v>
      </c>
      <c r="G804" s="131">
        <v>2264</v>
      </c>
      <c r="H804" s="131">
        <v>30000</v>
      </c>
      <c r="I804" s="131">
        <v>55</v>
      </c>
      <c r="J804" s="131">
        <v>8891</v>
      </c>
      <c r="K804" s="131">
        <v>15.982515</v>
      </c>
      <c r="L804" s="131">
        <v>3651900</v>
      </c>
      <c r="M804" s="131">
        <v>13086</v>
      </c>
      <c r="N804" s="131">
        <v>196000</v>
      </c>
    </row>
    <row r="805" spans="1:14">
      <c r="A805" s="129" t="s">
        <v>99</v>
      </c>
      <c r="B805" s="130">
        <v>2015</v>
      </c>
      <c r="C805" s="129" t="s">
        <v>96</v>
      </c>
      <c r="D805" s="131">
        <v>85751</v>
      </c>
      <c r="E805" s="131">
        <v>2.7499388</v>
      </c>
      <c r="F805" s="131">
        <v>399931</v>
      </c>
      <c r="G805" s="131">
        <v>2344</v>
      </c>
      <c r="H805" s="131">
        <v>32000</v>
      </c>
      <c r="I805" s="131">
        <v>58</v>
      </c>
      <c r="J805" s="131">
        <v>8590</v>
      </c>
      <c r="K805" s="131">
        <v>18.024179</v>
      </c>
      <c r="L805" s="131">
        <v>2668400</v>
      </c>
      <c r="M805" s="131">
        <v>11058</v>
      </c>
      <c r="N805" s="131">
        <v>197358</v>
      </c>
    </row>
    <row r="806" spans="1:14">
      <c r="A806" s="129" t="s">
        <v>99</v>
      </c>
      <c r="B806" s="130">
        <v>2016</v>
      </c>
      <c r="C806" s="129" t="s">
        <v>96</v>
      </c>
      <c r="D806" s="131">
        <v>85785</v>
      </c>
      <c r="E806" s="131">
        <v>2.9762896</v>
      </c>
      <c r="F806" s="131">
        <v>412931</v>
      </c>
      <c r="G806" s="131">
        <v>2344</v>
      </c>
      <c r="H806" s="131">
        <v>30667</v>
      </c>
      <c r="I806" s="131">
        <v>45</v>
      </c>
      <c r="J806" s="131">
        <v>12049</v>
      </c>
      <c r="K806" s="131">
        <v>15.905643</v>
      </c>
      <c r="L806" s="131">
        <v>2449400</v>
      </c>
      <c r="M806" s="131">
        <v>11910</v>
      </c>
      <c r="N806" s="131">
        <v>221303</v>
      </c>
    </row>
    <row r="807" spans="1:14">
      <c r="A807" s="129" t="s">
        <v>99</v>
      </c>
      <c r="B807" s="130">
        <v>2017</v>
      </c>
      <c r="C807" s="129" t="s">
        <v>96</v>
      </c>
      <c r="D807" s="131">
        <v>85800</v>
      </c>
      <c r="E807" s="131">
        <v>3.8304895</v>
      </c>
      <c r="F807" s="131">
        <v>529672</v>
      </c>
      <c r="G807" s="131">
        <v>2344</v>
      </c>
      <c r="H807" s="131">
        <v>60031</v>
      </c>
      <c r="I807" s="131">
        <v>47</v>
      </c>
      <c r="J807" s="131">
        <v>16724</v>
      </c>
      <c r="K807" s="131">
        <v>13.85144</v>
      </c>
      <c r="L807" s="131">
        <v>3039100</v>
      </c>
      <c r="M807" s="131">
        <v>12762</v>
      </c>
      <c r="N807" s="131">
        <v>284792</v>
      </c>
    </row>
    <row r="808" spans="1:14">
      <c r="A808" s="129" t="s">
        <v>99</v>
      </c>
      <c r="B808" s="130">
        <v>2018</v>
      </c>
      <c r="C808" s="129" t="s">
        <v>96</v>
      </c>
      <c r="D808" s="131">
        <v>85834</v>
      </c>
      <c r="E808" s="131">
        <v>3.7224876</v>
      </c>
      <c r="F808" s="131">
        <v>563266</v>
      </c>
      <c r="G808" s="131">
        <v>2133</v>
      </c>
      <c r="H808" s="131">
        <v>89395</v>
      </c>
      <c r="I808" s="131">
        <v>21</v>
      </c>
      <c r="J808" s="131">
        <v>12100</v>
      </c>
      <c r="K808" s="131">
        <v>15.228611</v>
      </c>
      <c r="L808" s="131">
        <v>2962350</v>
      </c>
      <c r="M808" s="131">
        <v>13614</v>
      </c>
      <c r="N808" s="131">
        <v>280570</v>
      </c>
    </row>
    <row r="809" spans="1:14">
      <c r="A809" s="167" t="s">
        <v>99</v>
      </c>
      <c r="B809" s="130">
        <v>2019</v>
      </c>
      <c r="C809" s="129" t="s">
        <v>96</v>
      </c>
      <c r="D809" s="131">
        <v>85868</v>
      </c>
      <c r="E809" s="131">
        <v>3.6144857</v>
      </c>
      <c r="F809" s="131">
        <v>596860</v>
      </c>
      <c r="G809" s="131">
        <v>2133</v>
      </c>
      <c r="H809" s="131">
        <v>118759</v>
      </c>
      <c r="I809" s="131">
        <v>54</v>
      </c>
      <c r="J809" s="131">
        <v>12149</v>
      </c>
      <c r="K809" s="131">
        <v>16.605782</v>
      </c>
      <c r="L809" s="131">
        <v>3898506</v>
      </c>
      <c r="M809" s="131">
        <v>14466</v>
      </c>
      <c r="N809" s="131">
        <v>317012</v>
      </c>
    </row>
    <row r="810" spans="1:14">
      <c r="A810" s="129" t="s">
        <v>99</v>
      </c>
      <c r="B810" s="130">
        <v>2020</v>
      </c>
      <c r="C810" s="129" t="s">
        <v>96</v>
      </c>
      <c r="D810" s="131">
        <v>85902</v>
      </c>
      <c r="E810" s="131">
        <v>3.5064838</v>
      </c>
      <c r="F810" s="131">
        <v>630454</v>
      </c>
      <c r="G810" s="131">
        <v>2596</v>
      </c>
      <c r="H810" s="131">
        <v>148123</v>
      </c>
      <c r="I810" s="131">
        <v>87</v>
      </c>
      <c r="J810" s="131">
        <v>12198</v>
      </c>
      <c r="K810" s="131">
        <v>17.982952</v>
      </c>
      <c r="L810" s="131">
        <v>3633295</v>
      </c>
      <c r="M810" s="131">
        <v>15318</v>
      </c>
      <c r="N810" s="131">
        <v>344774</v>
      </c>
    </row>
    <row r="811" spans="1:14">
      <c r="A811" s="129" t="s">
        <v>99</v>
      </c>
      <c r="B811" s="130">
        <v>2021</v>
      </c>
      <c r="C811" s="132" t="s">
        <v>96</v>
      </c>
      <c r="D811" s="131">
        <v>134162</v>
      </c>
      <c r="E811" s="131">
        <v>2.1035017</v>
      </c>
      <c r="F811" s="131">
        <v>249735</v>
      </c>
      <c r="G811" s="131">
        <v>2596</v>
      </c>
      <c r="H811" s="131">
        <v>8034</v>
      </c>
      <c r="I811" s="131">
        <v>44</v>
      </c>
      <c r="J811" s="131">
        <v>27784</v>
      </c>
      <c r="K811" s="131">
        <v>30.163713</v>
      </c>
      <c r="L811" s="131">
        <v>4500225</v>
      </c>
      <c r="M811" s="131">
        <v>8240</v>
      </c>
      <c r="N811" s="131">
        <v>364591</v>
      </c>
    </row>
    <row r="812" spans="1:14">
      <c r="A812" s="129" t="s">
        <v>100</v>
      </c>
      <c r="B812" s="130">
        <v>2012</v>
      </c>
      <c r="C812" s="129" t="s">
        <v>96</v>
      </c>
      <c r="D812" s="131">
        <v>136878</v>
      </c>
      <c r="E812" s="131">
        <v>2.1463566</v>
      </c>
      <c r="F812" s="131">
        <v>293266</v>
      </c>
      <c r="G812" s="131">
        <v>1853</v>
      </c>
      <c r="H812" s="131">
        <v>19113</v>
      </c>
      <c r="I812" s="131">
        <v>50</v>
      </c>
      <c r="J812" s="131">
        <v>30142</v>
      </c>
      <c r="K812" s="131">
        <v>29.192665</v>
      </c>
      <c r="L812" s="131">
        <v>2910100</v>
      </c>
      <c r="M812" s="131">
        <v>9492</v>
      </c>
      <c r="N812" s="131">
        <v>143396</v>
      </c>
    </row>
    <row r="813" spans="1:14">
      <c r="A813" s="129" t="s">
        <v>100</v>
      </c>
      <c r="B813" s="130">
        <v>2013</v>
      </c>
      <c r="C813" s="129" t="s">
        <v>96</v>
      </c>
      <c r="D813" s="131">
        <v>138925</v>
      </c>
      <c r="E813" s="131">
        <v>2.1484398</v>
      </c>
      <c r="F813" s="131">
        <v>323520</v>
      </c>
      <c r="G813" s="131">
        <v>1110</v>
      </c>
      <c r="H813" s="131">
        <v>30192</v>
      </c>
      <c r="I813" s="131">
        <v>56</v>
      </c>
      <c r="J813" s="131">
        <v>32500</v>
      </c>
      <c r="K813" s="131">
        <v>28.221617</v>
      </c>
      <c r="L813" s="131">
        <v>3100800</v>
      </c>
      <c r="M813" s="131">
        <v>10744</v>
      </c>
      <c r="N813" s="131">
        <v>163825</v>
      </c>
    </row>
    <row r="814" spans="1:14">
      <c r="A814" s="129" t="s">
        <v>100</v>
      </c>
      <c r="B814" s="130">
        <v>2014</v>
      </c>
      <c r="C814" s="129" t="s">
        <v>96</v>
      </c>
      <c r="D814" s="131">
        <v>152968</v>
      </c>
      <c r="E814" s="131">
        <v>1.7686771</v>
      </c>
      <c r="F814" s="131">
        <v>323223</v>
      </c>
      <c r="G814" s="131">
        <v>1327</v>
      </c>
      <c r="H814" s="131">
        <v>41271</v>
      </c>
      <c r="I814" s="131">
        <v>61</v>
      </c>
      <c r="J814" s="131">
        <v>30184</v>
      </c>
      <c r="K814" s="131">
        <v>22.094999</v>
      </c>
      <c r="L814" s="131">
        <v>3383900</v>
      </c>
      <c r="M814" s="131">
        <v>11829</v>
      </c>
      <c r="N814" s="131">
        <v>181400</v>
      </c>
    </row>
    <row r="815" spans="1:14">
      <c r="A815" s="129" t="s">
        <v>100</v>
      </c>
      <c r="B815" s="130">
        <v>2015</v>
      </c>
      <c r="C815" s="129" t="s">
        <v>96</v>
      </c>
      <c r="D815" s="131">
        <v>161502</v>
      </c>
      <c r="E815" s="131">
        <v>1.8478285</v>
      </c>
      <c r="F815" s="131">
        <v>354825</v>
      </c>
      <c r="G815" s="131">
        <v>1434</v>
      </c>
      <c r="H815" s="131">
        <v>45066</v>
      </c>
      <c r="I815" s="131">
        <v>63</v>
      </c>
      <c r="J815" s="131">
        <v>29881</v>
      </c>
      <c r="K815" s="131">
        <v>23.150425</v>
      </c>
      <c r="L815" s="131">
        <v>2576300</v>
      </c>
      <c r="M815" s="131">
        <v>10926</v>
      </c>
      <c r="N815" s="131">
        <v>178982</v>
      </c>
    </row>
    <row r="816" spans="1:14">
      <c r="A816" s="129" t="s">
        <v>100</v>
      </c>
      <c r="B816" s="130">
        <v>2016</v>
      </c>
      <c r="C816" s="129" t="s">
        <v>96</v>
      </c>
      <c r="D816" s="131">
        <v>212526</v>
      </c>
      <c r="E816" s="131">
        <v>1.3745424</v>
      </c>
      <c r="F816" s="131">
        <v>363114</v>
      </c>
      <c r="G816" s="131">
        <v>1319</v>
      </c>
      <c r="H816" s="131">
        <v>109244</v>
      </c>
      <c r="I816" s="131">
        <v>46</v>
      </c>
      <c r="J816" s="131">
        <v>29344</v>
      </c>
      <c r="K816" s="131">
        <v>22.149258</v>
      </c>
      <c r="L816" s="131">
        <v>2300300</v>
      </c>
      <c r="M816" s="131">
        <v>11789</v>
      </c>
      <c r="N816" s="131">
        <v>196400</v>
      </c>
    </row>
    <row r="817" spans="1:14">
      <c r="A817" s="129" t="s">
        <v>100</v>
      </c>
      <c r="B817" s="130">
        <v>2017</v>
      </c>
      <c r="C817" s="129" t="s">
        <v>96</v>
      </c>
      <c r="D817" s="131">
        <v>213526</v>
      </c>
      <c r="E817" s="131">
        <v>1.7564325</v>
      </c>
      <c r="F817" s="131">
        <v>472420</v>
      </c>
      <c r="G817" s="131">
        <v>1352</v>
      </c>
      <c r="H817" s="131">
        <v>119236</v>
      </c>
      <c r="I817" s="131">
        <v>53</v>
      </c>
      <c r="J817" s="131">
        <v>34221</v>
      </c>
      <c r="K817" s="131">
        <v>18.337282</v>
      </c>
      <c r="L817" s="131">
        <v>2553200</v>
      </c>
      <c r="M817" s="131">
        <v>12652</v>
      </c>
      <c r="N817" s="131">
        <v>200321</v>
      </c>
    </row>
    <row r="818" spans="1:14">
      <c r="A818" s="129" t="s">
        <v>100</v>
      </c>
      <c r="B818" s="130">
        <v>2018</v>
      </c>
      <c r="C818" s="129" t="s">
        <v>96</v>
      </c>
      <c r="D818" s="131">
        <v>213526</v>
      </c>
      <c r="E818" s="131">
        <v>1.7528217</v>
      </c>
      <c r="F818" s="131">
        <v>488718</v>
      </c>
      <c r="G818" s="131">
        <v>999</v>
      </c>
      <c r="H818" s="131">
        <v>129228</v>
      </c>
      <c r="I818" s="131">
        <v>50</v>
      </c>
      <c r="J818" s="131">
        <v>34226</v>
      </c>
      <c r="K818" s="131">
        <v>19.426746</v>
      </c>
      <c r="L818" s="131">
        <v>3172840</v>
      </c>
      <c r="M818" s="131">
        <v>13515</v>
      </c>
      <c r="N818" s="131">
        <v>267420</v>
      </c>
    </row>
    <row r="819" spans="1:14">
      <c r="A819" s="129" t="s">
        <v>100</v>
      </c>
      <c r="B819" s="130">
        <v>2019</v>
      </c>
      <c r="C819" s="129" t="s">
        <v>96</v>
      </c>
      <c r="D819" s="131">
        <v>213526</v>
      </c>
      <c r="E819" s="131">
        <v>1.7492109</v>
      </c>
      <c r="F819" s="131">
        <v>505016</v>
      </c>
      <c r="G819" s="131">
        <v>860</v>
      </c>
      <c r="H819" s="131">
        <v>139220</v>
      </c>
      <c r="I819" s="131">
        <v>60</v>
      </c>
      <c r="J819" s="131">
        <v>34054</v>
      </c>
      <c r="K819" s="131">
        <v>20.516211</v>
      </c>
      <c r="L819" s="131">
        <v>3176191</v>
      </c>
      <c r="M819" s="131">
        <v>14378</v>
      </c>
      <c r="N819" s="131">
        <v>278693</v>
      </c>
    </row>
    <row r="820" spans="1:14">
      <c r="A820" s="129" t="s">
        <v>100</v>
      </c>
      <c r="B820" s="130">
        <v>2020</v>
      </c>
      <c r="C820" s="129" t="s">
        <v>96</v>
      </c>
      <c r="D820" s="131">
        <v>213526</v>
      </c>
      <c r="E820" s="131">
        <v>1.7456001</v>
      </c>
      <c r="F820" s="131">
        <v>521314</v>
      </c>
      <c r="G820" s="131">
        <v>1333</v>
      </c>
      <c r="H820" s="131">
        <v>149212</v>
      </c>
      <c r="I820" s="131">
        <v>70</v>
      </c>
      <c r="J820" s="131">
        <v>33882</v>
      </c>
      <c r="K820" s="131">
        <v>21.605675</v>
      </c>
      <c r="L820" s="131">
        <v>2631600</v>
      </c>
      <c r="M820" s="131">
        <v>15241</v>
      </c>
      <c r="N820" s="131">
        <v>302900</v>
      </c>
    </row>
    <row r="821" spans="1:14">
      <c r="A821" s="129" t="s">
        <v>100</v>
      </c>
      <c r="B821" s="130">
        <v>2021</v>
      </c>
      <c r="C821" s="132" t="s">
        <v>96</v>
      </c>
      <c r="D821" s="131">
        <v>41557</v>
      </c>
      <c r="E821" s="131">
        <v>2.1159371</v>
      </c>
      <c r="F821" s="131">
        <v>146772</v>
      </c>
      <c r="G821" s="131">
        <v>914</v>
      </c>
      <c r="H821" s="131"/>
      <c r="I821" s="131">
        <v>14</v>
      </c>
      <c r="J821" s="131">
        <v>14772</v>
      </c>
      <c r="K821" s="131">
        <v>35.293163</v>
      </c>
      <c r="L821" s="131">
        <v>3417158</v>
      </c>
      <c r="M821" s="131">
        <v>5934</v>
      </c>
      <c r="N821" s="131">
        <v>336793</v>
      </c>
    </row>
    <row r="822" spans="1:14">
      <c r="A822" s="13" t="s">
        <v>101</v>
      </c>
      <c r="B822" s="14">
        <v>2012</v>
      </c>
      <c r="C822" s="13" t="s">
        <v>96</v>
      </c>
      <c r="D822" s="80">
        <v>41727</v>
      </c>
      <c r="E822" s="80">
        <v>2.0948547</v>
      </c>
      <c r="F822" s="80">
        <v>158733</v>
      </c>
      <c r="G822" s="80">
        <v>723</v>
      </c>
      <c r="H822" s="80"/>
      <c r="I822" s="80">
        <v>15</v>
      </c>
      <c r="J822" s="80">
        <v>14854</v>
      </c>
      <c r="K822" s="80">
        <v>35.161083</v>
      </c>
      <c r="L822" s="80">
        <v>476200</v>
      </c>
      <c r="M822" s="80">
        <v>6630</v>
      </c>
      <c r="N822" s="80">
        <v>90860</v>
      </c>
    </row>
    <row r="823" spans="1:14">
      <c r="A823" s="13" t="s">
        <v>101</v>
      </c>
      <c r="B823" s="14">
        <v>2013</v>
      </c>
      <c r="C823" s="13" t="s">
        <v>96</v>
      </c>
      <c r="D823" s="80">
        <v>41741</v>
      </c>
      <c r="E823" s="80">
        <v>2.1536379</v>
      </c>
      <c r="F823" s="80">
        <v>171872</v>
      </c>
      <c r="G823" s="80">
        <v>532</v>
      </c>
      <c r="H823" s="80"/>
      <c r="I823" s="80">
        <v>16</v>
      </c>
      <c r="J823" s="80">
        <v>14936</v>
      </c>
      <c r="K823" s="80">
        <v>35.029003</v>
      </c>
      <c r="L823" s="80">
        <v>539500</v>
      </c>
      <c r="M823" s="80">
        <v>7326</v>
      </c>
      <c r="N823" s="80">
        <v>96035</v>
      </c>
    </row>
    <row r="824" spans="1:14">
      <c r="A824" s="13" t="s">
        <v>101</v>
      </c>
      <c r="B824" s="14">
        <v>2014</v>
      </c>
      <c r="C824" s="13" t="s">
        <v>96</v>
      </c>
      <c r="D824" s="80">
        <v>41741</v>
      </c>
      <c r="E824" s="80">
        <v>2.010062</v>
      </c>
      <c r="F824" s="80">
        <v>167692</v>
      </c>
      <c r="G824" s="80">
        <v>532</v>
      </c>
      <c r="H824" s="80"/>
      <c r="I824" s="80">
        <v>18</v>
      </c>
      <c r="J824" s="80">
        <v>15013</v>
      </c>
      <c r="K824" s="80">
        <v>27.960657</v>
      </c>
      <c r="L824" s="80">
        <v>540900</v>
      </c>
      <c r="M824" s="80">
        <v>8227</v>
      </c>
      <c r="N824" s="80">
        <v>104284</v>
      </c>
    </row>
    <row r="825" spans="1:14">
      <c r="A825" s="13" t="s">
        <v>101</v>
      </c>
      <c r="B825" s="14">
        <v>2015</v>
      </c>
      <c r="C825" s="13" t="s">
        <v>96</v>
      </c>
      <c r="D825" s="80">
        <v>43083</v>
      </c>
      <c r="E825" s="80">
        <v>2.111761</v>
      </c>
      <c r="F825" s="80">
        <v>183963</v>
      </c>
      <c r="G825" s="80">
        <v>532</v>
      </c>
      <c r="H825" s="80"/>
      <c r="I825" s="80">
        <v>19</v>
      </c>
      <c r="J825" s="80">
        <v>14941</v>
      </c>
      <c r="K825" s="80">
        <v>29.90509</v>
      </c>
      <c r="L825" s="80">
        <v>588700</v>
      </c>
      <c r="M825" s="80">
        <v>8240</v>
      </c>
      <c r="N825" s="80">
        <v>100400</v>
      </c>
    </row>
    <row r="826" spans="1:14">
      <c r="A826" s="13" t="s">
        <v>101</v>
      </c>
      <c r="B826" s="14">
        <v>2016</v>
      </c>
      <c r="C826" s="13" t="s">
        <v>96</v>
      </c>
      <c r="D826" s="80">
        <v>48323</v>
      </c>
      <c r="E826" s="80">
        <v>1.967531</v>
      </c>
      <c r="F826" s="80">
        <v>193974</v>
      </c>
      <c r="G826" s="80">
        <v>532</v>
      </c>
      <c r="H826" s="80"/>
      <c r="I826" s="80">
        <v>15</v>
      </c>
      <c r="J826" s="80">
        <v>14959</v>
      </c>
      <c r="K826" s="80">
        <v>24.745335</v>
      </c>
      <c r="L826" s="80">
        <v>671500</v>
      </c>
      <c r="M826" s="80">
        <v>8949</v>
      </c>
      <c r="N826" s="80">
        <v>109830</v>
      </c>
    </row>
    <row r="827" spans="1:14">
      <c r="A827" s="13" t="s">
        <v>101</v>
      </c>
      <c r="B827" s="14">
        <v>2017</v>
      </c>
      <c r="C827" s="13" t="s">
        <v>96</v>
      </c>
      <c r="D827" s="80">
        <v>52394</v>
      </c>
      <c r="E827" s="80">
        <v>4.643547</v>
      </c>
      <c r="F827" s="80">
        <v>334733</v>
      </c>
      <c r="G827" s="80">
        <v>532</v>
      </c>
      <c r="H827" s="80"/>
      <c r="I827" s="80">
        <v>17</v>
      </c>
      <c r="J827" s="80">
        <v>14827</v>
      </c>
      <c r="K827" s="80">
        <v>26.383776</v>
      </c>
      <c r="L827" s="80">
        <v>758700</v>
      </c>
      <c r="M827" s="80">
        <v>9658</v>
      </c>
      <c r="N827" s="80">
        <v>115768</v>
      </c>
    </row>
    <row r="828" spans="1:14">
      <c r="A828" s="13" t="s">
        <v>101</v>
      </c>
      <c r="B828" s="14">
        <v>2018</v>
      </c>
      <c r="C828" s="13" t="s">
        <v>96</v>
      </c>
      <c r="D828" s="80">
        <v>52405</v>
      </c>
      <c r="E828" s="80">
        <v>4.6527812</v>
      </c>
      <c r="F828" s="80">
        <v>356059</v>
      </c>
      <c r="G828" s="80">
        <v>688</v>
      </c>
      <c r="H828" s="80"/>
      <c r="I828" s="80">
        <v>58</v>
      </c>
      <c r="J828" s="80">
        <v>14870</v>
      </c>
      <c r="K828" s="80">
        <v>26.45138</v>
      </c>
      <c r="L828" s="80">
        <v>939738</v>
      </c>
      <c r="M828" s="80">
        <v>10367</v>
      </c>
      <c r="N828" s="80">
        <v>197270</v>
      </c>
    </row>
    <row r="829" spans="1:14">
      <c r="A829" s="54" t="s">
        <v>101</v>
      </c>
      <c r="B829" s="14">
        <v>2019</v>
      </c>
      <c r="C829" s="13" t="s">
        <v>96</v>
      </c>
      <c r="D829" s="80">
        <v>52416</v>
      </c>
      <c r="E829" s="80">
        <v>4.6620155</v>
      </c>
      <c r="F829" s="80">
        <v>377385</v>
      </c>
      <c r="G829" s="80">
        <v>155</v>
      </c>
      <c r="H829" s="80"/>
      <c r="I829" s="80">
        <v>17</v>
      </c>
      <c r="J829" s="80">
        <v>14635</v>
      </c>
      <c r="K829" s="80">
        <v>26.518984</v>
      </c>
      <c r="L829" s="80">
        <v>905484</v>
      </c>
      <c r="M829" s="80">
        <v>11076</v>
      </c>
      <c r="N829" s="80">
        <v>209808</v>
      </c>
    </row>
    <row r="830" spans="1:14">
      <c r="A830" s="13" t="s">
        <v>101</v>
      </c>
      <c r="B830" s="14">
        <v>2020</v>
      </c>
      <c r="C830" s="13" t="s">
        <v>96</v>
      </c>
      <c r="D830" s="80">
        <v>52427</v>
      </c>
      <c r="E830" s="80">
        <v>4.6712497</v>
      </c>
      <c r="F830" s="80">
        <v>398711</v>
      </c>
      <c r="G830" s="80">
        <v>170</v>
      </c>
      <c r="H830" s="80"/>
      <c r="I830" s="80">
        <v>-24</v>
      </c>
      <c r="J830" s="80">
        <v>14400</v>
      </c>
      <c r="K830" s="80">
        <v>26.586588</v>
      </c>
      <c r="L830" s="80">
        <v>1001520</v>
      </c>
      <c r="M830" s="80">
        <v>11785</v>
      </c>
      <c r="N830" s="80">
        <v>217430</v>
      </c>
    </row>
    <row r="831" spans="1:14">
      <c r="A831" s="13" t="s">
        <v>101</v>
      </c>
      <c r="B831" s="14">
        <v>2021</v>
      </c>
      <c r="C831" s="123" t="s">
        <v>96</v>
      </c>
      <c r="D831" s="80">
        <v>27859</v>
      </c>
      <c r="E831" s="80">
        <v>2.9950106</v>
      </c>
      <c r="F831" s="80">
        <v>86083</v>
      </c>
      <c r="G831" s="80">
        <v>170</v>
      </c>
      <c r="H831" s="80"/>
      <c r="I831" s="80">
        <v>11</v>
      </c>
      <c r="J831" s="80">
        <v>4993</v>
      </c>
      <c r="K831" s="80">
        <v>26.001688</v>
      </c>
      <c r="L831" s="80">
        <v>1111707</v>
      </c>
      <c r="M831" s="80">
        <v>6728</v>
      </c>
      <c r="N831" s="80">
        <v>224362</v>
      </c>
    </row>
    <row r="832" spans="1:14">
      <c r="A832" s="13" t="s">
        <v>102</v>
      </c>
      <c r="B832" s="14">
        <v>2012</v>
      </c>
      <c r="C832" s="13" t="s">
        <v>96</v>
      </c>
      <c r="D832" s="80">
        <v>27859</v>
      </c>
      <c r="E832" s="80">
        <v>3.0660828</v>
      </c>
      <c r="F832" s="80">
        <v>93653</v>
      </c>
      <c r="G832" s="80">
        <v>94</v>
      </c>
      <c r="H832" s="80"/>
      <c r="I832" s="80">
        <v>14</v>
      </c>
      <c r="J832" s="80">
        <v>5117</v>
      </c>
      <c r="K832" s="80">
        <v>28.16951</v>
      </c>
      <c r="L832" s="80">
        <v>401200</v>
      </c>
      <c r="M832" s="80">
        <v>7509</v>
      </c>
      <c r="N832" s="80">
        <v>52844</v>
      </c>
    </row>
    <row r="833" spans="1:14">
      <c r="A833" s="13" t="s">
        <v>102</v>
      </c>
      <c r="B833" s="14">
        <v>2013</v>
      </c>
      <c r="C833" s="13" t="s">
        <v>96</v>
      </c>
      <c r="D833" s="80">
        <v>27865</v>
      </c>
      <c r="E833" s="80">
        <v>3.1609546</v>
      </c>
      <c r="F833" s="80">
        <v>100865</v>
      </c>
      <c r="G833" s="80">
        <v>18</v>
      </c>
      <c r="H833" s="80">
        <v>923</v>
      </c>
      <c r="I833" s="80">
        <v>17</v>
      </c>
      <c r="J833" s="80">
        <v>5241</v>
      </c>
      <c r="K833" s="80">
        <v>30.337332</v>
      </c>
      <c r="L833" s="80">
        <v>466400</v>
      </c>
      <c r="M833" s="80">
        <v>8290</v>
      </c>
      <c r="N833" s="80">
        <v>55114</v>
      </c>
    </row>
    <row r="834" spans="1:14">
      <c r="A834" s="13" t="s">
        <v>102</v>
      </c>
      <c r="B834" s="14">
        <v>2014</v>
      </c>
      <c r="C834" s="13" t="s">
        <v>96</v>
      </c>
      <c r="D834" s="80">
        <v>27865</v>
      </c>
      <c r="E834" s="80">
        <v>3.1374843</v>
      </c>
      <c r="F834" s="80">
        <v>97077</v>
      </c>
      <c r="G834" s="80">
        <v>26</v>
      </c>
      <c r="H834" s="80"/>
      <c r="I834" s="80">
        <v>18</v>
      </c>
      <c r="J834" s="80">
        <v>5237</v>
      </c>
      <c r="K834" s="80">
        <v>23.747465</v>
      </c>
      <c r="L834" s="80">
        <v>486600</v>
      </c>
      <c r="M834" s="80">
        <v>8903</v>
      </c>
      <c r="N834" s="80">
        <v>59630</v>
      </c>
    </row>
    <row r="835" spans="1:14">
      <c r="A835" s="13" t="s">
        <v>102</v>
      </c>
      <c r="B835" s="14">
        <v>2015</v>
      </c>
      <c r="C835" s="13" t="s">
        <v>96</v>
      </c>
      <c r="D835" s="80">
        <v>27866</v>
      </c>
      <c r="E835" s="80">
        <v>3.5964258</v>
      </c>
      <c r="F835" s="80">
        <v>118896</v>
      </c>
      <c r="G835" s="80">
        <v>13</v>
      </c>
      <c r="H835" s="80"/>
      <c r="I835" s="80">
        <v>18</v>
      </c>
      <c r="J835" s="80">
        <v>5243</v>
      </c>
      <c r="K835" s="80">
        <v>25.374071</v>
      </c>
      <c r="L835" s="80">
        <v>415300</v>
      </c>
      <c r="M835" s="80">
        <v>8894</v>
      </c>
      <c r="N835" s="80">
        <v>56687</v>
      </c>
    </row>
    <row r="836" spans="1:14">
      <c r="A836" s="13" t="s">
        <v>102</v>
      </c>
      <c r="B836" s="14">
        <v>2016</v>
      </c>
      <c r="C836" s="13" t="s">
        <v>96</v>
      </c>
      <c r="D836" s="80">
        <v>27870</v>
      </c>
      <c r="E836" s="80">
        <v>3.8145318</v>
      </c>
      <c r="F836" s="80">
        <v>123884</v>
      </c>
      <c r="G836" s="80">
        <v>13</v>
      </c>
      <c r="H836" s="80"/>
      <c r="I836" s="80">
        <v>14</v>
      </c>
      <c r="J836" s="80">
        <v>5244</v>
      </c>
      <c r="K836" s="80">
        <v>20.561741</v>
      </c>
      <c r="L836" s="80">
        <v>448400</v>
      </c>
      <c r="M836" s="80">
        <v>9658</v>
      </c>
      <c r="N836" s="80">
        <v>69971</v>
      </c>
    </row>
    <row r="837" spans="1:14">
      <c r="A837" s="13" t="s">
        <v>102</v>
      </c>
      <c r="B837" s="14">
        <v>2017</v>
      </c>
      <c r="C837" s="13" t="s">
        <v>96</v>
      </c>
      <c r="D837" s="80">
        <v>27870</v>
      </c>
      <c r="E837" s="80">
        <v>4.8043416</v>
      </c>
      <c r="F837" s="80">
        <v>167591</v>
      </c>
      <c r="G837" s="80">
        <v>22</v>
      </c>
      <c r="H837" s="80"/>
      <c r="I837" s="80">
        <v>15</v>
      </c>
      <c r="J837" s="80">
        <v>5239</v>
      </c>
      <c r="K837" s="80">
        <v>22.57576</v>
      </c>
      <c r="L837" s="80">
        <v>480000</v>
      </c>
      <c r="M837" s="80">
        <v>10422</v>
      </c>
      <c r="N837" s="80">
        <v>72778</v>
      </c>
    </row>
    <row r="838" spans="1:14">
      <c r="A838" s="13" t="s">
        <v>102</v>
      </c>
      <c r="B838" s="14">
        <v>2018</v>
      </c>
      <c r="C838" s="13" t="s">
        <v>96</v>
      </c>
      <c r="D838" s="80">
        <v>27870</v>
      </c>
      <c r="E838" s="80">
        <v>4.8067456</v>
      </c>
      <c r="F838" s="80">
        <v>192511</v>
      </c>
      <c r="G838" s="80">
        <v>27</v>
      </c>
      <c r="H838" s="80"/>
      <c r="I838" s="80">
        <v>17</v>
      </c>
      <c r="J838" s="80">
        <v>5237</v>
      </c>
      <c r="K838" s="80">
        <v>23.206081</v>
      </c>
      <c r="L838" s="80">
        <v>575800</v>
      </c>
      <c r="M838" s="80">
        <v>11186</v>
      </c>
      <c r="N838" s="80">
        <v>96000</v>
      </c>
    </row>
    <row r="839" spans="1:14">
      <c r="A839" s="13" t="s">
        <v>102</v>
      </c>
      <c r="B839" s="14">
        <v>2019</v>
      </c>
      <c r="C839" s="13" t="s">
        <v>96</v>
      </c>
      <c r="D839" s="80">
        <v>27870</v>
      </c>
      <c r="E839" s="80">
        <v>4.8091496</v>
      </c>
      <c r="F839" s="80">
        <v>217431</v>
      </c>
      <c r="G839" s="80">
        <v>19</v>
      </c>
      <c r="H839" s="80"/>
      <c r="I839" s="80">
        <v>15</v>
      </c>
      <c r="J839" s="80">
        <v>5284</v>
      </c>
      <c r="K839" s="80">
        <v>23.836403</v>
      </c>
      <c r="L839" s="80">
        <v>655712</v>
      </c>
      <c r="M839" s="80">
        <v>11950</v>
      </c>
      <c r="N839" s="80">
        <v>110767</v>
      </c>
    </row>
    <row r="840" spans="1:14">
      <c r="A840" s="13" t="s">
        <v>102</v>
      </c>
      <c r="B840" s="14">
        <v>2020</v>
      </c>
      <c r="C840" s="13" t="s">
        <v>96</v>
      </c>
      <c r="D840" s="80">
        <v>27870</v>
      </c>
      <c r="E840" s="80">
        <v>4.8115536</v>
      </c>
      <c r="F840" s="80">
        <v>242351</v>
      </c>
      <c r="G840" s="80">
        <v>19</v>
      </c>
      <c r="H840" s="80"/>
      <c r="I840" s="80">
        <v>13</v>
      </c>
      <c r="J840" s="80">
        <v>5331</v>
      </c>
      <c r="K840" s="80">
        <v>24.466724</v>
      </c>
      <c r="L840" s="80">
        <v>628700</v>
      </c>
      <c r="M840" s="80">
        <v>12714</v>
      </c>
      <c r="N840" s="80">
        <v>121000</v>
      </c>
    </row>
    <row r="841" spans="1:14">
      <c r="A841" s="13" t="s">
        <v>102</v>
      </c>
      <c r="B841" s="14">
        <v>2021</v>
      </c>
      <c r="C841" s="123" t="s">
        <v>96</v>
      </c>
      <c r="D841" s="80">
        <v>31225</v>
      </c>
      <c r="E841" s="80">
        <v>2.2651721</v>
      </c>
      <c r="F841" s="80">
        <v>141701</v>
      </c>
      <c r="G841" s="80">
        <v>19</v>
      </c>
      <c r="H841" s="80">
        <v>133</v>
      </c>
      <c r="I841" s="80">
        <v>10</v>
      </c>
      <c r="J841" s="80">
        <v>33292</v>
      </c>
      <c r="K841" s="80">
        <v>26.874128</v>
      </c>
      <c r="L841" s="80">
        <v>700700</v>
      </c>
      <c r="M841" s="80">
        <v>5562</v>
      </c>
      <c r="N841" s="80">
        <v>131200</v>
      </c>
    </row>
    <row r="842" spans="1:14">
      <c r="A842" s="13" t="s">
        <v>103</v>
      </c>
      <c r="B842" s="14">
        <v>2012</v>
      </c>
      <c r="C842" s="13" t="s">
        <v>96</v>
      </c>
      <c r="D842" s="80">
        <v>30838</v>
      </c>
      <c r="E842" s="80">
        <v>2.3551787</v>
      </c>
      <c r="F842" s="80">
        <v>147758</v>
      </c>
      <c r="G842" s="80">
        <v>31.5</v>
      </c>
      <c r="H842" s="80">
        <v>133</v>
      </c>
      <c r="I842" s="80">
        <v>11</v>
      </c>
      <c r="J842" s="80">
        <v>18334</v>
      </c>
      <c r="K842" s="80">
        <v>28.991026</v>
      </c>
      <c r="L842" s="80">
        <v>318600</v>
      </c>
      <c r="M842" s="80">
        <v>6408</v>
      </c>
      <c r="N842" s="80">
        <v>89100</v>
      </c>
    </row>
    <row r="843" spans="1:14">
      <c r="A843" s="13" t="s">
        <v>103</v>
      </c>
      <c r="B843" s="14">
        <v>2013</v>
      </c>
      <c r="C843" s="13" t="s">
        <v>96</v>
      </c>
      <c r="D843" s="80">
        <v>30844</v>
      </c>
      <c r="E843" s="80">
        <v>2.4877124</v>
      </c>
      <c r="F843" s="80">
        <v>155538</v>
      </c>
      <c r="G843" s="80">
        <v>44</v>
      </c>
      <c r="H843" s="80">
        <v>133</v>
      </c>
      <c r="I843" s="80">
        <v>12</v>
      </c>
      <c r="J843" s="80">
        <v>3376</v>
      </c>
      <c r="K843" s="80">
        <v>31.107924</v>
      </c>
      <c r="L843" s="80">
        <v>365600</v>
      </c>
      <c r="M843" s="80">
        <v>7254</v>
      </c>
      <c r="N843" s="80">
        <v>89195</v>
      </c>
    </row>
    <row r="844" spans="1:14">
      <c r="A844" s="13" t="s">
        <v>103</v>
      </c>
      <c r="B844" s="14">
        <v>2014</v>
      </c>
      <c r="C844" s="13" t="s">
        <v>96</v>
      </c>
      <c r="D844" s="80">
        <v>30844</v>
      </c>
      <c r="E844" s="80">
        <v>2.4487745</v>
      </c>
      <c r="F844" s="80">
        <v>151820</v>
      </c>
      <c r="G844" s="80">
        <v>50</v>
      </c>
      <c r="H844" s="80">
        <v>133</v>
      </c>
      <c r="I844" s="80">
        <v>14</v>
      </c>
      <c r="J844" s="80">
        <v>4091</v>
      </c>
      <c r="K844" s="80">
        <v>25.201193</v>
      </c>
      <c r="L844" s="80">
        <v>414700</v>
      </c>
      <c r="M844" s="80">
        <v>8162</v>
      </c>
      <c r="N844" s="80">
        <v>94000</v>
      </c>
    </row>
    <row r="845" spans="1:14">
      <c r="A845" s="13" t="s">
        <v>103</v>
      </c>
      <c r="B845" s="14">
        <v>2015</v>
      </c>
      <c r="C845" s="13" t="s">
        <v>96</v>
      </c>
      <c r="D845" s="80">
        <v>33590</v>
      </c>
      <c r="E845" s="80">
        <v>2.2822864</v>
      </c>
      <c r="F845" s="80">
        <v>176965</v>
      </c>
      <c r="G845" s="80">
        <v>62</v>
      </c>
      <c r="H845" s="80">
        <v>133</v>
      </c>
      <c r="I845" s="80">
        <v>16</v>
      </c>
      <c r="J845" s="80">
        <v>4160</v>
      </c>
      <c r="K845" s="80">
        <v>25.667017</v>
      </c>
      <c r="L845" s="80">
        <v>344400</v>
      </c>
      <c r="M845" s="80">
        <v>8174</v>
      </c>
      <c r="N845" s="80">
        <v>90629</v>
      </c>
    </row>
    <row r="846" spans="1:14">
      <c r="A846" s="13" t="s">
        <v>103</v>
      </c>
      <c r="B846" s="14">
        <v>2016</v>
      </c>
      <c r="C846" s="13" t="s">
        <v>96</v>
      </c>
      <c r="D846" s="80">
        <v>58808</v>
      </c>
      <c r="E846" s="80">
        <v>1.4868045</v>
      </c>
      <c r="F846" s="80">
        <v>186577</v>
      </c>
      <c r="G846" s="80">
        <v>58</v>
      </c>
      <c r="H846" s="80">
        <v>133</v>
      </c>
      <c r="I846" s="80">
        <v>12</v>
      </c>
      <c r="J846" s="80">
        <v>3495</v>
      </c>
      <c r="K846" s="80">
        <v>22.424152</v>
      </c>
      <c r="L846" s="80">
        <v>398000</v>
      </c>
      <c r="M846" s="80">
        <v>8893</v>
      </c>
      <c r="N846" s="80">
        <v>106031</v>
      </c>
    </row>
    <row r="847" spans="1:14">
      <c r="A847" s="13" t="s">
        <v>103</v>
      </c>
      <c r="B847" s="14">
        <v>2017</v>
      </c>
      <c r="C847" s="13" t="s">
        <v>96</v>
      </c>
      <c r="D847" s="80">
        <v>53404</v>
      </c>
      <c r="E847" s="80">
        <v>3.7072129</v>
      </c>
      <c r="F847" s="80">
        <v>289748</v>
      </c>
      <c r="G847" s="80">
        <v>64</v>
      </c>
      <c r="H847" s="80">
        <v>133</v>
      </c>
      <c r="I847" s="80">
        <v>13</v>
      </c>
      <c r="J847" s="80">
        <v>3159</v>
      </c>
      <c r="K847" s="80">
        <v>24.636803</v>
      </c>
      <c r="L847" s="80">
        <v>505100</v>
      </c>
      <c r="M847" s="80">
        <v>9612</v>
      </c>
      <c r="N847" s="80">
        <v>111300</v>
      </c>
    </row>
    <row r="848" spans="1:14">
      <c r="A848" s="13" t="s">
        <v>103</v>
      </c>
      <c r="B848" s="14">
        <v>2018</v>
      </c>
      <c r="C848" s="13" t="s">
        <v>96</v>
      </c>
      <c r="D848" s="80">
        <v>53405</v>
      </c>
      <c r="E848" s="80">
        <v>3.7149331</v>
      </c>
      <c r="F848" s="80">
        <v>307097</v>
      </c>
      <c r="G848" s="80">
        <v>36.5</v>
      </c>
      <c r="H848" s="80">
        <v>133</v>
      </c>
      <c r="I848" s="80">
        <v>15</v>
      </c>
      <c r="J848" s="80">
        <v>3206</v>
      </c>
      <c r="K848" s="80">
        <v>24.456421</v>
      </c>
      <c r="L848" s="80">
        <v>549186</v>
      </c>
      <c r="M848" s="80">
        <v>10331</v>
      </c>
      <c r="N848" s="80">
        <v>167709</v>
      </c>
    </row>
    <row r="849" spans="1:14">
      <c r="A849" s="13" t="s">
        <v>103</v>
      </c>
      <c r="B849" s="14">
        <v>2019</v>
      </c>
      <c r="C849" s="13" t="s">
        <v>96</v>
      </c>
      <c r="D849" s="80">
        <v>53406</v>
      </c>
      <c r="E849" s="80">
        <v>3.7226532</v>
      </c>
      <c r="F849" s="80">
        <v>324446</v>
      </c>
      <c r="G849" s="80">
        <v>9</v>
      </c>
      <c r="H849" s="80">
        <v>133</v>
      </c>
      <c r="I849" s="80">
        <v>15</v>
      </c>
      <c r="J849" s="80">
        <v>3238</v>
      </c>
      <c r="K849" s="80">
        <v>24.276039</v>
      </c>
      <c r="L849" s="80">
        <v>575895</v>
      </c>
      <c r="M849" s="80">
        <v>11050</v>
      </c>
      <c r="N849" s="80">
        <v>177571</v>
      </c>
    </row>
    <row r="850" spans="1:14">
      <c r="A850" s="13" t="s">
        <v>103</v>
      </c>
      <c r="B850" s="14">
        <v>2020</v>
      </c>
      <c r="C850" s="13" t="s">
        <v>96</v>
      </c>
      <c r="D850" s="80">
        <v>53407</v>
      </c>
      <c r="E850" s="80">
        <v>3.7303733</v>
      </c>
      <c r="F850" s="80">
        <v>341795</v>
      </c>
      <c r="G850" s="80">
        <v>68</v>
      </c>
      <c r="H850" s="80">
        <v>133</v>
      </c>
      <c r="I850" s="80">
        <v>15</v>
      </c>
      <c r="J850" s="80">
        <v>3270</v>
      </c>
      <c r="K850" s="80">
        <v>24.095657</v>
      </c>
      <c r="L850" s="80">
        <v>633332</v>
      </c>
      <c r="M850" s="80">
        <v>11769</v>
      </c>
      <c r="N850" s="80">
        <v>182871</v>
      </c>
    </row>
    <row r="851" spans="1:14">
      <c r="A851" s="13" t="s">
        <v>103</v>
      </c>
      <c r="B851" s="14">
        <v>2021</v>
      </c>
      <c r="C851" s="123" t="s">
        <v>96</v>
      </c>
      <c r="D851" s="80">
        <v>8120</v>
      </c>
      <c r="E851" s="80">
        <v>2.1864532</v>
      </c>
      <c r="F851" s="80">
        <v>34621</v>
      </c>
      <c r="G851" s="80">
        <v>68</v>
      </c>
      <c r="H851" s="80"/>
      <c r="I851" s="80">
        <v>7</v>
      </c>
      <c r="J851" s="80">
        <v>952</v>
      </c>
      <c r="K851" s="80">
        <v>43.020096</v>
      </c>
      <c r="L851" s="80">
        <v>717500</v>
      </c>
      <c r="M851" s="80">
        <v>5764</v>
      </c>
      <c r="N851" s="80">
        <v>193100</v>
      </c>
    </row>
    <row r="852" spans="1:14">
      <c r="A852" s="13" t="s">
        <v>104</v>
      </c>
      <c r="B852" s="14">
        <v>2012</v>
      </c>
      <c r="C852" s="13" t="s">
        <v>96</v>
      </c>
      <c r="D852" s="80">
        <v>8113</v>
      </c>
      <c r="E852" s="80">
        <v>2.2466412</v>
      </c>
      <c r="F852" s="80">
        <v>36487</v>
      </c>
      <c r="G852" s="80">
        <v>40.5</v>
      </c>
      <c r="H852" s="80"/>
      <c r="I852" s="80">
        <v>7</v>
      </c>
      <c r="J852" s="80">
        <v>954</v>
      </c>
      <c r="K852" s="80">
        <v>42.3493</v>
      </c>
      <c r="L852" s="80">
        <v>137700</v>
      </c>
      <c r="M852" s="80">
        <v>6558</v>
      </c>
      <c r="N852" s="80">
        <v>22083</v>
      </c>
    </row>
    <row r="853" spans="1:14">
      <c r="A853" s="13" t="s">
        <v>104</v>
      </c>
      <c r="B853" s="14">
        <v>2013</v>
      </c>
      <c r="C853" s="13" t="s">
        <v>96</v>
      </c>
      <c r="D853" s="80">
        <v>8101</v>
      </c>
      <c r="E853" s="80">
        <v>2.3226762</v>
      </c>
      <c r="F853" s="80">
        <v>39133</v>
      </c>
      <c r="G853" s="80">
        <v>13</v>
      </c>
      <c r="H853" s="80"/>
      <c r="I853" s="80">
        <v>7</v>
      </c>
      <c r="J853" s="80">
        <v>956</v>
      </c>
      <c r="K853" s="80">
        <v>41.678505</v>
      </c>
      <c r="L853" s="80">
        <v>159900</v>
      </c>
      <c r="M853" s="80">
        <v>7352</v>
      </c>
      <c r="N853" s="80">
        <v>22792</v>
      </c>
    </row>
    <row r="854" spans="1:14">
      <c r="A854" s="13" t="s">
        <v>104</v>
      </c>
      <c r="B854" s="14">
        <v>2014</v>
      </c>
      <c r="C854" s="13" t="s">
        <v>96</v>
      </c>
      <c r="D854" s="80">
        <v>8098</v>
      </c>
      <c r="E854" s="80">
        <v>2.2795752</v>
      </c>
      <c r="F854" s="80">
        <v>38156</v>
      </c>
      <c r="G854" s="80">
        <v>13</v>
      </c>
      <c r="H854" s="80"/>
      <c r="I854" s="80">
        <v>7</v>
      </c>
      <c r="J854" s="80">
        <v>957</v>
      </c>
      <c r="K854" s="80">
        <v>34.496029</v>
      </c>
      <c r="L854" s="80">
        <v>178000</v>
      </c>
      <c r="M854" s="80">
        <v>8242</v>
      </c>
      <c r="N854" s="80">
        <v>25000</v>
      </c>
    </row>
    <row r="855" spans="1:14">
      <c r="A855" s="13" t="s">
        <v>104</v>
      </c>
      <c r="B855" s="14">
        <v>2015</v>
      </c>
      <c r="C855" s="13" t="s">
        <v>96</v>
      </c>
      <c r="D855" s="80">
        <v>8092</v>
      </c>
      <c r="E855" s="80">
        <v>2.833045</v>
      </c>
      <c r="F855" s="80">
        <v>50695</v>
      </c>
      <c r="G855" s="80">
        <v>13</v>
      </c>
      <c r="H855" s="80"/>
      <c r="I855" s="80">
        <v>8</v>
      </c>
      <c r="J855" s="80">
        <v>957</v>
      </c>
      <c r="K855" s="80">
        <v>34.343693</v>
      </c>
      <c r="L855" s="80">
        <v>167600</v>
      </c>
      <c r="M855" s="80">
        <v>8155</v>
      </c>
      <c r="N855" s="80">
        <v>24014</v>
      </c>
    </row>
    <row r="856" spans="1:14">
      <c r="A856" s="13" t="s">
        <v>104</v>
      </c>
      <c r="B856" s="14">
        <v>2016</v>
      </c>
      <c r="C856" s="13" t="s">
        <v>96</v>
      </c>
      <c r="D856" s="80">
        <v>8089</v>
      </c>
      <c r="E856" s="80">
        <v>3.1867969</v>
      </c>
      <c r="F856" s="80">
        <v>53581</v>
      </c>
      <c r="G856" s="80">
        <v>52</v>
      </c>
      <c r="H856" s="80"/>
      <c r="I856" s="80">
        <v>4</v>
      </c>
      <c r="J856" s="80">
        <v>931</v>
      </c>
      <c r="K856" s="80">
        <v>32.303738</v>
      </c>
      <c r="L856" s="80">
        <v>179700</v>
      </c>
      <c r="M856" s="80">
        <v>8881</v>
      </c>
      <c r="N856" s="80">
        <v>32070</v>
      </c>
    </row>
    <row r="857" spans="1:14">
      <c r="A857" s="13" t="s">
        <v>104</v>
      </c>
      <c r="B857" s="14">
        <v>2017</v>
      </c>
      <c r="C857" s="13" t="s">
        <v>96</v>
      </c>
      <c r="D857" s="80">
        <v>8077</v>
      </c>
      <c r="E857" s="80">
        <v>6.878544</v>
      </c>
      <c r="F857" s="80">
        <v>91282</v>
      </c>
      <c r="G857" s="80">
        <v>146</v>
      </c>
      <c r="H857" s="80"/>
      <c r="I857" s="80">
        <v>4</v>
      </c>
      <c r="J857" s="80">
        <v>907</v>
      </c>
      <c r="K857" s="80">
        <v>34.03014</v>
      </c>
      <c r="L857" s="80">
        <v>208800</v>
      </c>
      <c r="M857" s="80">
        <v>9607</v>
      </c>
      <c r="N857" s="80">
        <v>33883</v>
      </c>
    </row>
    <row r="858" spans="1:14">
      <c r="A858" s="13" t="s">
        <v>104</v>
      </c>
      <c r="B858" s="14">
        <v>2018</v>
      </c>
      <c r="C858" s="13" t="s">
        <v>96</v>
      </c>
      <c r="D858" s="80">
        <v>8069</v>
      </c>
      <c r="E858" s="80">
        <v>6.8929235</v>
      </c>
      <c r="F858" s="80">
        <v>102165</v>
      </c>
      <c r="G858" s="80">
        <v>84</v>
      </c>
      <c r="H858" s="80"/>
      <c r="I858" s="80">
        <v>13</v>
      </c>
      <c r="J858" s="80">
        <v>907</v>
      </c>
      <c r="K858" s="80">
        <v>32.299065</v>
      </c>
      <c r="L858" s="80">
        <v>234071</v>
      </c>
      <c r="M858" s="80">
        <v>10333</v>
      </c>
      <c r="N858" s="80">
        <v>54541</v>
      </c>
    </row>
    <row r="859" spans="1:14">
      <c r="A859" s="13" t="s">
        <v>104</v>
      </c>
      <c r="B859" s="14">
        <v>2019</v>
      </c>
      <c r="C859" s="13" t="s">
        <v>96</v>
      </c>
      <c r="D859" s="80">
        <v>8061</v>
      </c>
      <c r="E859" s="80">
        <v>6.9073031</v>
      </c>
      <c r="F859" s="80">
        <v>113048</v>
      </c>
      <c r="G859" s="80">
        <v>22</v>
      </c>
      <c r="H859" s="80"/>
      <c r="I859" s="80">
        <v>5</v>
      </c>
      <c r="J859" s="80">
        <v>906</v>
      </c>
      <c r="K859" s="80">
        <v>30.567989</v>
      </c>
      <c r="L859" s="80">
        <v>269128</v>
      </c>
      <c r="M859" s="80">
        <v>11059</v>
      </c>
      <c r="N859" s="80">
        <v>61057</v>
      </c>
    </row>
    <row r="860" spans="1:14">
      <c r="A860" s="13" t="s">
        <v>104</v>
      </c>
      <c r="B860" s="14">
        <v>2020</v>
      </c>
      <c r="C860" s="13" t="s">
        <v>96</v>
      </c>
      <c r="D860" s="80">
        <v>8053</v>
      </c>
      <c r="E860" s="80">
        <v>6.9216826</v>
      </c>
      <c r="F860" s="80">
        <v>123931</v>
      </c>
      <c r="G860" s="80">
        <v>22</v>
      </c>
      <c r="H860" s="80"/>
      <c r="I860" s="80">
        <v>-3</v>
      </c>
      <c r="J860" s="80">
        <v>905</v>
      </c>
      <c r="K860" s="80">
        <v>28.836914</v>
      </c>
      <c r="L860" s="80">
        <v>286112</v>
      </c>
      <c r="M860" s="80">
        <v>11785</v>
      </c>
      <c r="N860" s="80">
        <v>64106</v>
      </c>
    </row>
    <row r="861" spans="1:14">
      <c r="A861" s="13" t="s">
        <v>104</v>
      </c>
      <c r="B861" s="14">
        <v>2021</v>
      </c>
      <c r="C861" s="123" t="s">
        <v>96</v>
      </c>
      <c r="D861" s="80">
        <v>26647</v>
      </c>
      <c r="E861" s="80">
        <v>2.6929485</v>
      </c>
      <c r="F861" s="80">
        <v>180483</v>
      </c>
      <c r="G861" s="80">
        <v>18</v>
      </c>
      <c r="H861" s="80"/>
      <c r="I861" s="80">
        <v>12</v>
      </c>
      <c r="J861" s="80">
        <v>3624</v>
      </c>
      <c r="K861" s="80">
        <v>36.109825</v>
      </c>
      <c r="L861" s="80">
        <v>312865</v>
      </c>
      <c r="M861" s="80">
        <v>5648</v>
      </c>
      <c r="N861" s="80">
        <v>66107</v>
      </c>
    </row>
    <row r="862" spans="1:14">
      <c r="A862" s="13" t="s">
        <v>105</v>
      </c>
      <c r="B862" s="14">
        <v>2012</v>
      </c>
      <c r="C862" s="13" t="s">
        <v>96</v>
      </c>
      <c r="D862" s="80">
        <v>26820</v>
      </c>
      <c r="E862" s="80">
        <v>2.7178598</v>
      </c>
      <c r="F862" s="80">
        <v>198024</v>
      </c>
      <c r="G862" s="80">
        <v>142.5</v>
      </c>
      <c r="H862" s="80"/>
      <c r="I862" s="80">
        <v>14</v>
      </c>
      <c r="J862" s="80">
        <v>4512</v>
      </c>
      <c r="K862" s="80">
        <v>37.242592</v>
      </c>
      <c r="L862" s="80">
        <v>306800</v>
      </c>
      <c r="M862" s="80">
        <v>6500</v>
      </c>
      <c r="N862" s="80">
        <v>114101</v>
      </c>
    </row>
    <row r="863" spans="1:14">
      <c r="A863" s="13" t="s">
        <v>105</v>
      </c>
      <c r="B863" s="14">
        <v>2013</v>
      </c>
      <c r="C863" s="13" t="s">
        <v>96</v>
      </c>
      <c r="D863" s="80">
        <v>27078</v>
      </c>
      <c r="E863" s="80">
        <v>2.7741709</v>
      </c>
      <c r="F863" s="80">
        <v>197172</v>
      </c>
      <c r="G863" s="80">
        <v>267</v>
      </c>
      <c r="H863" s="80"/>
      <c r="I863" s="80">
        <v>16</v>
      </c>
      <c r="J863" s="80">
        <v>5400</v>
      </c>
      <c r="K863" s="80">
        <v>38.375359</v>
      </c>
      <c r="L863" s="80">
        <v>354600</v>
      </c>
      <c r="M863" s="80">
        <v>7352</v>
      </c>
      <c r="N863" s="80">
        <v>123147</v>
      </c>
    </row>
    <row r="864" spans="1:14">
      <c r="A864" s="13" t="s">
        <v>105</v>
      </c>
      <c r="B864" s="14">
        <v>2014</v>
      </c>
      <c r="C864" s="13" t="s">
        <v>96</v>
      </c>
      <c r="D864" s="80">
        <v>27079</v>
      </c>
      <c r="E864" s="80">
        <v>3.1186159</v>
      </c>
      <c r="F864" s="80">
        <v>191669</v>
      </c>
      <c r="G864" s="80">
        <v>205</v>
      </c>
      <c r="H864" s="80"/>
      <c r="I864" s="80">
        <v>17</v>
      </c>
      <c r="J864" s="80">
        <v>5207</v>
      </c>
      <c r="K864" s="80">
        <v>29.423578</v>
      </c>
      <c r="L864" s="80">
        <v>394000</v>
      </c>
      <c r="M864" s="80">
        <v>8234</v>
      </c>
      <c r="N864" s="80">
        <v>119534</v>
      </c>
    </row>
    <row r="865" spans="1:14">
      <c r="A865" s="13" t="s">
        <v>105</v>
      </c>
      <c r="B865" s="14">
        <v>2015</v>
      </c>
      <c r="C865" s="13" t="s">
        <v>96</v>
      </c>
      <c r="D865" s="80">
        <v>27099</v>
      </c>
      <c r="E865" s="80">
        <v>2.9202185</v>
      </c>
      <c r="F865" s="80">
        <v>207813</v>
      </c>
      <c r="G865" s="80">
        <v>212</v>
      </c>
      <c r="H865" s="80"/>
      <c r="I865" s="80">
        <v>18</v>
      </c>
      <c r="J865" s="80">
        <v>5323</v>
      </c>
      <c r="K865" s="80">
        <v>31.402336</v>
      </c>
      <c r="L865" s="80">
        <v>410500</v>
      </c>
      <c r="M865" s="80">
        <v>8234</v>
      </c>
      <c r="N865" s="80">
        <v>116514</v>
      </c>
    </row>
    <row r="866" spans="1:14">
      <c r="A866" s="13" t="s">
        <v>105</v>
      </c>
      <c r="B866" s="14">
        <v>2016</v>
      </c>
      <c r="C866" s="13" t="s">
        <v>96</v>
      </c>
      <c r="D866" s="80">
        <v>27319</v>
      </c>
      <c r="E866" s="80">
        <v>3.0485743</v>
      </c>
      <c r="F866" s="80">
        <v>217007</v>
      </c>
      <c r="G866" s="80">
        <v>268</v>
      </c>
      <c r="H866" s="80"/>
      <c r="I866" s="80">
        <v>13</v>
      </c>
      <c r="J866" s="80">
        <v>5327</v>
      </c>
      <c r="K866" s="80">
        <v>25.552523</v>
      </c>
      <c r="L866" s="80">
        <v>439100</v>
      </c>
      <c r="M866" s="80">
        <v>8918</v>
      </c>
      <c r="N866" s="80">
        <v>126228</v>
      </c>
    </row>
    <row r="867" spans="1:14">
      <c r="A867" s="13" t="s">
        <v>105</v>
      </c>
      <c r="B867" s="14">
        <v>2017</v>
      </c>
      <c r="C867" s="13" t="s">
        <v>96</v>
      </c>
      <c r="D867" s="80">
        <v>27364</v>
      </c>
      <c r="E867" s="80">
        <v>3.9837743</v>
      </c>
      <c r="F867" s="80">
        <v>305699</v>
      </c>
      <c r="G867" s="80">
        <v>271</v>
      </c>
      <c r="H867" s="80"/>
      <c r="I867" s="80">
        <v>14</v>
      </c>
      <c r="J867" s="80">
        <v>5328</v>
      </c>
      <c r="K867" s="80">
        <v>26.947638</v>
      </c>
      <c r="L867" s="80">
        <v>510800</v>
      </c>
      <c r="M867" s="80">
        <v>9602</v>
      </c>
      <c r="N867" s="80">
        <v>131400</v>
      </c>
    </row>
    <row r="868" spans="1:14">
      <c r="A868" s="13" t="s">
        <v>105</v>
      </c>
      <c r="B868" s="14">
        <v>2018</v>
      </c>
      <c r="C868" s="13" t="s">
        <v>96</v>
      </c>
      <c r="D868" s="80">
        <v>27365</v>
      </c>
      <c r="E868" s="80">
        <v>3.9911931</v>
      </c>
      <c r="F868" s="80">
        <v>328863</v>
      </c>
      <c r="G868" s="80">
        <v>158</v>
      </c>
      <c r="H868" s="80"/>
      <c r="I868" s="80">
        <v>5</v>
      </c>
      <c r="J868" s="80">
        <v>5066</v>
      </c>
      <c r="K868" s="80">
        <v>27.103664</v>
      </c>
      <c r="L868" s="80">
        <v>585700</v>
      </c>
      <c r="M868" s="80">
        <v>10286</v>
      </c>
      <c r="N868" s="80">
        <v>180900</v>
      </c>
    </row>
    <row r="869" spans="1:14">
      <c r="A869" s="13" t="s">
        <v>105</v>
      </c>
      <c r="B869" s="14">
        <v>2019</v>
      </c>
      <c r="C869" s="13" t="s">
        <v>96</v>
      </c>
      <c r="D869" s="80">
        <v>27366</v>
      </c>
      <c r="E869" s="80">
        <v>3.998612</v>
      </c>
      <c r="F869" s="80">
        <v>352027</v>
      </c>
      <c r="G869" s="80">
        <v>201</v>
      </c>
      <c r="H869" s="80"/>
      <c r="I869" s="80">
        <v>14</v>
      </c>
      <c r="J869" s="80">
        <v>5069</v>
      </c>
      <c r="K869" s="80">
        <v>27.259691</v>
      </c>
      <c r="L869" s="80">
        <v>614100</v>
      </c>
      <c r="M869" s="80">
        <v>10970</v>
      </c>
      <c r="N869" s="80">
        <v>194600</v>
      </c>
    </row>
    <row r="870" spans="1:14">
      <c r="A870" s="13" t="s">
        <v>105</v>
      </c>
      <c r="B870" s="14">
        <v>2020</v>
      </c>
      <c r="C870" s="13" t="s">
        <v>96</v>
      </c>
      <c r="D870" s="80">
        <v>27367</v>
      </c>
      <c r="E870" s="80">
        <v>4.0060308</v>
      </c>
      <c r="F870" s="80">
        <v>375191</v>
      </c>
      <c r="G870" s="80">
        <v>222</v>
      </c>
      <c r="H870" s="80"/>
      <c r="I870" s="80">
        <v>23</v>
      </c>
      <c r="J870" s="80">
        <v>5072</v>
      </c>
      <c r="K870" s="80">
        <v>27.415718</v>
      </c>
      <c r="L870" s="80">
        <v>630830</v>
      </c>
      <c r="M870" s="80">
        <v>11654</v>
      </c>
      <c r="N870" s="80">
        <v>212440</v>
      </c>
    </row>
    <row r="871" spans="1:14">
      <c r="A871" s="13" t="s">
        <v>105</v>
      </c>
      <c r="B871" s="14">
        <v>2021</v>
      </c>
      <c r="C871" s="123" t="s">
        <v>96</v>
      </c>
      <c r="D871" s="80">
        <v>29748</v>
      </c>
      <c r="E871" s="80">
        <v>3.730839</v>
      </c>
      <c r="F871" s="80">
        <v>140797</v>
      </c>
      <c r="G871" s="80">
        <v>227</v>
      </c>
      <c r="H871" s="80"/>
      <c r="I871" s="80">
        <v>9</v>
      </c>
      <c r="J871" s="80">
        <v>14401</v>
      </c>
      <c r="K871" s="80">
        <v>26.672609</v>
      </c>
      <c r="L871" s="80">
        <v>696500</v>
      </c>
      <c r="M871" s="80">
        <v>5770</v>
      </c>
      <c r="N871" s="80">
        <v>236300</v>
      </c>
    </row>
    <row r="872" spans="1:14">
      <c r="A872" s="13" t="s">
        <v>106</v>
      </c>
      <c r="B872" s="14">
        <v>2012</v>
      </c>
      <c r="C872" s="13" t="s">
        <v>96</v>
      </c>
      <c r="D872" s="80">
        <v>29789</v>
      </c>
      <c r="E872" s="80">
        <v>3.4362013</v>
      </c>
      <c r="F872" s="80">
        <v>155906</v>
      </c>
      <c r="G872" s="80">
        <v>125</v>
      </c>
      <c r="H872" s="80"/>
      <c r="I872" s="80">
        <v>10</v>
      </c>
      <c r="J872" s="80">
        <v>14364</v>
      </c>
      <c r="K872" s="80">
        <v>28.159082</v>
      </c>
      <c r="L872" s="80">
        <v>401600</v>
      </c>
      <c r="M872" s="80">
        <v>6582</v>
      </c>
      <c r="N872" s="80">
        <v>88166</v>
      </c>
    </row>
    <row r="873" spans="1:14">
      <c r="A873" s="13" t="s">
        <v>106</v>
      </c>
      <c r="B873" s="14">
        <v>2013</v>
      </c>
      <c r="C873" s="13" t="s">
        <v>96</v>
      </c>
      <c r="D873" s="80">
        <v>30484</v>
      </c>
      <c r="E873" s="80">
        <v>3.4738879</v>
      </c>
      <c r="F873" s="80">
        <v>168958</v>
      </c>
      <c r="G873" s="80">
        <v>23</v>
      </c>
      <c r="H873" s="80"/>
      <c r="I873" s="80">
        <v>11</v>
      </c>
      <c r="J873" s="80">
        <v>14327</v>
      </c>
      <c r="K873" s="80">
        <v>29.645555</v>
      </c>
      <c r="L873" s="80">
        <v>484000</v>
      </c>
      <c r="M873" s="80">
        <v>7394</v>
      </c>
      <c r="N873" s="80">
        <v>95129</v>
      </c>
    </row>
    <row r="874" spans="1:14">
      <c r="A874" s="13" t="s">
        <v>106</v>
      </c>
      <c r="B874" s="14">
        <v>2014</v>
      </c>
      <c r="C874" s="13" t="s">
        <v>96</v>
      </c>
      <c r="D874" s="80">
        <v>30440</v>
      </c>
      <c r="E874" s="80">
        <v>2.3156702</v>
      </c>
      <c r="F874" s="80">
        <v>166563</v>
      </c>
      <c r="G874" s="80">
        <v>25</v>
      </c>
      <c r="H874" s="80"/>
      <c r="I874" s="80">
        <v>13</v>
      </c>
      <c r="J874" s="80">
        <v>14343</v>
      </c>
      <c r="K874" s="80">
        <v>21.804686</v>
      </c>
      <c r="L874" s="80">
        <v>522600</v>
      </c>
      <c r="M874" s="80">
        <v>8296</v>
      </c>
      <c r="N874" s="80">
        <v>103415</v>
      </c>
    </row>
    <row r="875" spans="1:14">
      <c r="A875" s="13" t="s">
        <v>106</v>
      </c>
      <c r="B875" s="14">
        <v>2015</v>
      </c>
      <c r="C875" s="13" t="s">
        <v>96</v>
      </c>
      <c r="D875" s="80">
        <v>30594</v>
      </c>
      <c r="E875" s="80">
        <v>3.311499</v>
      </c>
      <c r="F875" s="80">
        <v>196008</v>
      </c>
      <c r="G875" s="80">
        <v>29</v>
      </c>
      <c r="H875" s="80"/>
      <c r="I875" s="80">
        <v>13</v>
      </c>
      <c r="J875" s="80">
        <v>14342</v>
      </c>
      <c r="K875" s="80">
        <v>24.571207</v>
      </c>
      <c r="L875" s="80">
        <v>440300</v>
      </c>
      <c r="M875" s="80">
        <v>8322</v>
      </c>
      <c r="N875" s="80">
        <v>100646</v>
      </c>
    </row>
    <row r="876" spans="1:14">
      <c r="A876" s="13" t="s">
        <v>106</v>
      </c>
      <c r="B876" s="14">
        <v>2016</v>
      </c>
      <c r="C876" s="13" t="s">
        <v>96</v>
      </c>
      <c r="D876" s="80">
        <v>30473</v>
      </c>
      <c r="E876" s="80">
        <v>3.4148919</v>
      </c>
      <c r="F876" s="80">
        <v>212211</v>
      </c>
      <c r="G876" s="80">
        <v>29</v>
      </c>
      <c r="H876" s="80"/>
      <c r="I876" s="80">
        <v>10</v>
      </c>
      <c r="J876" s="80">
        <v>14497</v>
      </c>
      <c r="K876" s="80">
        <v>20.047777</v>
      </c>
      <c r="L876" s="80">
        <v>557100</v>
      </c>
      <c r="M876" s="80">
        <v>9046</v>
      </c>
      <c r="N876" s="80">
        <v>119300</v>
      </c>
    </row>
    <row r="877" spans="1:14">
      <c r="A877" s="13" t="s">
        <v>106</v>
      </c>
      <c r="B877" s="14">
        <v>2017</v>
      </c>
      <c r="C877" s="13" t="s">
        <v>96</v>
      </c>
      <c r="D877" s="80">
        <v>30628</v>
      </c>
      <c r="E877" s="80">
        <v>6.0011754</v>
      </c>
      <c r="F877" s="80">
        <v>281097</v>
      </c>
      <c r="G877" s="80">
        <v>34</v>
      </c>
      <c r="H877" s="80"/>
      <c r="I877" s="80">
        <v>10</v>
      </c>
      <c r="J877" s="80">
        <v>14571</v>
      </c>
      <c r="K877" s="80">
        <v>20.565363</v>
      </c>
      <c r="L877" s="80">
        <v>624600</v>
      </c>
      <c r="M877" s="80">
        <v>9770</v>
      </c>
      <c r="N877" s="80">
        <v>128961</v>
      </c>
    </row>
    <row r="878" spans="1:14">
      <c r="A878" s="13" t="s">
        <v>106</v>
      </c>
      <c r="B878" s="14">
        <v>2018</v>
      </c>
      <c r="C878" s="13" t="s">
        <v>96</v>
      </c>
      <c r="D878" s="80">
        <v>30628</v>
      </c>
      <c r="E878" s="80">
        <v>5.8088677</v>
      </c>
      <c r="F878" s="80">
        <v>290372</v>
      </c>
      <c r="G878" s="80">
        <v>35</v>
      </c>
      <c r="H878" s="80"/>
      <c r="I878" s="80">
        <v>14</v>
      </c>
      <c r="J878" s="80">
        <v>14482</v>
      </c>
      <c r="K878" s="80">
        <v>22.718647</v>
      </c>
      <c r="L878" s="80">
        <v>636324</v>
      </c>
      <c r="M878" s="80">
        <v>10494</v>
      </c>
      <c r="N878" s="80">
        <v>164718</v>
      </c>
    </row>
    <row r="879" spans="1:14">
      <c r="A879" s="13" t="s">
        <v>106</v>
      </c>
      <c r="B879" s="14">
        <v>2019</v>
      </c>
      <c r="C879" s="13" t="s">
        <v>96</v>
      </c>
      <c r="D879" s="80">
        <v>30628</v>
      </c>
      <c r="E879" s="80">
        <v>5.61656</v>
      </c>
      <c r="F879" s="80">
        <v>299647</v>
      </c>
      <c r="G879" s="80">
        <v>20</v>
      </c>
      <c r="H879" s="80"/>
      <c r="I879" s="80">
        <v>10</v>
      </c>
      <c r="J879" s="80">
        <v>14449</v>
      </c>
      <c r="K879" s="80">
        <v>24.871931</v>
      </c>
      <c r="L879" s="80">
        <v>599600</v>
      </c>
      <c r="M879" s="80">
        <v>11218</v>
      </c>
      <c r="N879" s="80">
        <v>169900</v>
      </c>
    </row>
    <row r="880" spans="1:14">
      <c r="A880" s="13" t="s">
        <v>106</v>
      </c>
      <c r="B880" s="14">
        <v>2020</v>
      </c>
      <c r="C880" s="13" t="s">
        <v>96</v>
      </c>
      <c r="D880" s="80">
        <v>30628</v>
      </c>
      <c r="E880" s="80">
        <v>5.4242523</v>
      </c>
      <c r="F880" s="80">
        <v>308922</v>
      </c>
      <c r="G880" s="80">
        <v>40</v>
      </c>
      <c r="H880" s="80"/>
      <c r="I880" s="80">
        <v>6</v>
      </c>
      <c r="J880" s="80">
        <v>14416</v>
      </c>
      <c r="K880" s="80">
        <v>27.025215</v>
      </c>
      <c r="L880" s="80">
        <v>679304</v>
      </c>
      <c r="M880" s="80">
        <v>11942</v>
      </c>
      <c r="N880" s="80">
        <v>187304</v>
      </c>
    </row>
    <row r="881" spans="1:14">
      <c r="A881" s="13" t="s">
        <v>106</v>
      </c>
      <c r="B881" s="14">
        <v>2021</v>
      </c>
      <c r="C881" s="123" t="s">
        <v>96</v>
      </c>
      <c r="D881" s="80">
        <v>45155</v>
      </c>
      <c r="E881" s="80">
        <v>2.6826044</v>
      </c>
      <c r="F881" s="80">
        <v>180649</v>
      </c>
      <c r="G881" s="80">
        <v>41</v>
      </c>
      <c r="H881" s="80"/>
      <c r="I881" s="80">
        <v>29</v>
      </c>
      <c r="J881" s="80">
        <v>9254</v>
      </c>
      <c r="K881" s="80">
        <v>26.453154</v>
      </c>
      <c r="L881" s="80">
        <v>772800</v>
      </c>
      <c r="M881" s="80">
        <v>11849</v>
      </c>
      <c r="N881" s="80">
        <v>196800</v>
      </c>
    </row>
    <row r="882" spans="1:14">
      <c r="A882" s="129" t="s">
        <v>107</v>
      </c>
      <c r="B882" s="130">
        <v>2012</v>
      </c>
      <c r="C882" s="129" t="s">
        <v>96</v>
      </c>
      <c r="D882" s="131">
        <v>45155</v>
      </c>
      <c r="E882" s="131">
        <v>2.7457203</v>
      </c>
      <c r="F882" s="131">
        <v>205324</v>
      </c>
      <c r="G882" s="131">
        <v>804</v>
      </c>
      <c r="H882" s="131"/>
      <c r="I882" s="131">
        <v>29</v>
      </c>
      <c r="J882" s="131">
        <v>9020</v>
      </c>
      <c r="K882" s="131">
        <v>27.568544</v>
      </c>
      <c r="L882" s="131">
        <v>10038900</v>
      </c>
      <c r="M882" s="131">
        <v>12537</v>
      </c>
      <c r="N882" s="131">
        <v>106316</v>
      </c>
    </row>
    <row r="883" spans="1:14">
      <c r="A883" s="129" t="s">
        <v>107</v>
      </c>
      <c r="B883" s="130">
        <v>2013</v>
      </c>
      <c r="C883" s="129" t="s">
        <v>96</v>
      </c>
      <c r="D883" s="131">
        <v>48474</v>
      </c>
      <c r="E883" s="131">
        <v>2.5605686</v>
      </c>
      <c r="F883" s="131">
        <v>214584</v>
      </c>
      <c r="G883" s="131">
        <v>1567</v>
      </c>
      <c r="H883" s="131"/>
      <c r="I883" s="131">
        <v>29</v>
      </c>
      <c r="J883" s="131">
        <v>8786</v>
      </c>
      <c r="K883" s="131">
        <v>28.683935</v>
      </c>
      <c r="L883" s="131">
        <v>9255400</v>
      </c>
      <c r="M883" s="131">
        <v>13225</v>
      </c>
      <c r="N883" s="131">
        <v>114564</v>
      </c>
    </row>
    <row r="884" spans="1:14">
      <c r="A884" s="129" t="s">
        <v>107</v>
      </c>
      <c r="B884" s="130">
        <v>2014</v>
      </c>
      <c r="C884" s="129" t="s">
        <v>96</v>
      </c>
      <c r="D884" s="131">
        <v>81855</v>
      </c>
      <c r="E884" s="131">
        <v>1.4997496</v>
      </c>
      <c r="F884" s="131">
        <v>215555</v>
      </c>
      <c r="G884" s="131">
        <v>1587</v>
      </c>
      <c r="H884" s="131"/>
      <c r="I884" s="131">
        <v>40</v>
      </c>
      <c r="J884" s="131">
        <v>8552</v>
      </c>
      <c r="K884" s="131">
        <v>23.910118</v>
      </c>
      <c r="L884" s="131">
        <v>9682400</v>
      </c>
      <c r="M884" s="131">
        <v>13622</v>
      </c>
      <c r="N884" s="131">
        <v>119740</v>
      </c>
    </row>
    <row r="885" spans="1:14">
      <c r="A885" s="129" t="s">
        <v>107</v>
      </c>
      <c r="B885" s="130">
        <v>2015</v>
      </c>
      <c r="C885" s="129" t="s">
        <v>96</v>
      </c>
      <c r="D885" s="131">
        <v>81990</v>
      </c>
      <c r="E885" s="131">
        <v>1.5278205</v>
      </c>
      <c r="F885" s="131">
        <v>280183</v>
      </c>
      <c r="G885" s="131">
        <v>2801</v>
      </c>
      <c r="H885" s="131"/>
      <c r="I885" s="131">
        <v>41</v>
      </c>
      <c r="J885" s="131">
        <v>8318</v>
      </c>
      <c r="K885" s="131">
        <v>22.642014</v>
      </c>
      <c r="L885" s="131">
        <v>8174100</v>
      </c>
      <c r="M885" s="131">
        <v>12046</v>
      </c>
      <c r="N885" s="131">
        <v>119900</v>
      </c>
    </row>
    <row r="886" spans="1:14">
      <c r="A886" s="129" t="s">
        <v>107</v>
      </c>
      <c r="B886" s="130">
        <v>2016</v>
      </c>
      <c r="C886" s="129" t="s">
        <v>96</v>
      </c>
      <c r="D886" s="131">
        <v>82142</v>
      </c>
      <c r="E886" s="131">
        <v>1.5817</v>
      </c>
      <c r="F886" s="131">
        <v>242464</v>
      </c>
      <c r="G886" s="131">
        <v>2800</v>
      </c>
      <c r="H886" s="131"/>
      <c r="I886" s="131">
        <v>24</v>
      </c>
      <c r="J886" s="131">
        <v>8084</v>
      </c>
      <c r="K886" s="131">
        <v>20.238813</v>
      </c>
      <c r="L886" s="131">
        <v>9048000</v>
      </c>
      <c r="M886" s="131">
        <v>12875</v>
      </c>
      <c r="N886" s="131">
        <v>132385</v>
      </c>
    </row>
    <row r="887" spans="1:14">
      <c r="A887" s="129" t="s">
        <v>107</v>
      </c>
      <c r="B887" s="130">
        <v>2017</v>
      </c>
      <c r="C887" s="129" t="s">
        <v>96</v>
      </c>
      <c r="D887" s="131">
        <v>82279</v>
      </c>
      <c r="E887" s="131">
        <v>3.0250854</v>
      </c>
      <c r="F887" s="131">
        <v>361933</v>
      </c>
      <c r="G887" s="131">
        <v>764</v>
      </c>
      <c r="H887" s="131"/>
      <c r="I887" s="131">
        <v>26</v>
      </c>
      <c r="J887" s="131">
        <v>7850</v>
      </c>
      <c r="K887" s="131">
        <v>21.689791</v>
      </c>
      <c r="L887" s="131">
        <v>11103300</v>
      </c>
      <c r="M887" s="131">
        <v>13704</v>
      </c>
      <c r="N887" s="131">
        <v>191921</v>
      </c>
    </row>
    <row r="888" spans="1:14">
      <c r="A888" s="129" t="s">
        <v>107</v>
      </c>
      <c r="B888" s="130">
        <v>2018</v>
      </c>
      <c r="C888" s="129" t="s">
        <v>96</v>
      </c>
      <c r="D888" s="131">
        <v>82850</v>
      </c>
      <c r="E888" s="131">
        <v>3.061207</v>
      </c>
      <c r="F888" s="131">
        <v>410931</v>
      </c>
      <c r="G888" s="131">
        <v>520.5</v>
      </c>
      <c r="H888" s="131"/>
      <c r="I888" s="131">
        <v>10</v>
      </c>
      <c r="J888" s="131">
        <v>7616</v>
      </c>
      <c r="K888" s="131">
        <v>22.484945</v>
      </c>
      <c r="L888" s="131">
        <v>12980300</v>
      </c>
      <c r="M888" s="131">
        <v>14533</v>
      </c>
      <c r="N888" s="131">
        <v>198700</v>
      </c>
    </row>
    <row r="889" spans="1:14">
      <c r="A889" s="129" t="s">
        <v>107</v>
      </c>
      <c r="B889" s="130">
        <v>2019</v>
      </c>
      <c r="C889" s="129" t="s">
        <v>96</v>
      </c>
      <c r="D889" s="131">
        <v>83421</v>
      </c>
      <c r="E889" s="131">
        <v>3.0973286</v>
      </c>
      <c r="F889" s="131">
        <v>459929</v>
      </c>
      <c r="G889" s="131">
        <v>277</v>
      </c>
      <c r="H889" s="131"/>
      <c r="I889" s="131">
        <v>28</v>
      </c>
      <c r="J889" s="131">
        <v>12438</v>
      </c>
      <c r="K889" s="131">
        <v>23.2801</v>
      </c>
      <c r="L889" s="131">
        <v>13628777</v>
      </c>
      <c r="M889" s="131">
        <v>15362</v>
      </c>
      <c r="N889" s="131">
        <v>226324</v>
      </c>
    </row>
    <row r="890" spans="1:14">
      <c r="A890" s="129" t="s">
        <v>107</v>
      </c>
      <c r="B890" s="130">
        <v>2020</v>
      </c>
      <c r="C890" s="129" t="s">
        <v>96</v>
      </c>
      <c r="D890" s="131">
        <v>83992</v>
      </c>
      <c r="E890" s="131">
        <v>3.1334502</v>
      </c>
      <c r="F890" s="131">
        <v>508927</v>
      </c>
      <c r="G890" s="131">
        <v>759</v>
      </c>
      <c r="H890" s="131"/>
      <c r="I890" s="131">
        <v>46</v>
      </c>
      <c r="J890" s="131">
        <v>17260</v>
      </c>
      <c r="K890" s="131">
        <v>24.075254</v>
      </c>
      <c r="L890" s="131">
        <v>12940036</v>
      </c>
      <c r="M890" s="131">
        <v>16191</v>
      </c>
      <c r="N890" s="131">
        <v>261161</v>
      </c>
    </row>
    <row r="891" spans="1:14">
      <c r="A891" s="129" t="s">
        <v>107</v>
      </c>
      <c r="B891" s="130">
        <v>2021</v>
      </c>
      <c r="C891" s="132" t="s">
        <v>96</v>
      </c>
      <c r="D891" s="131">
        <v>43255</v>
      </c>
      <c r="E891" s="131">
        <v>5.0251532</v>
      </c>
      <c r="F891" s="131">
        <v>322257</v>
      </c>
      <c r="G891" s="131">
        <v>774</v>
      </c>
      <c r="H891" s="131"/>
      <c r="I891" s="131">
        <v>35</v>
      </c>
      <c r="J891" s="131">
        <v>50545</v>
      </c>
      <c r="K891" s="131">
        <v>39.40794</v>
      </c>
      <c r="L891" s="131">
        <v>18481700</v>
      </c>
      <c r="M891" s="131">
        <v>5109</v>
      </c>
      <c r="N891" s="131">
        <v>267500</v>
      </c>
    </row>
    <row r="892" spans="1:14">
      <c r="A892" s="27" t="s">
        <v>108</v>
      </c>
      <c r="B892" s="28">
        <v>2012</v>
      </c>
      <c r="C892" s="27" t="s">
        <v>109</v>
      </c>
      <c r="D892" s="124">
        <v>42932</v>
      </c>
      <c r="E892" s="124">
        <v>5.0924252</v>
      </c>
      <c r="F892" s="124">
        <v>361282</v>
      </c>
      <c r="G892" s="124"/>
      <c r="H892" s="124"/>
      <c r="I892" s="124">
        <v>39</v>
      </c>
      <c r="J892" s="124">
        <v>49910</v>
      </c>
      <c r="K892" s="124">
        <v>42.477654</v>
      </c>
      <c r="L892" s="124">
        <v>1630300</v>
      </c>
      <c r="M892" s="124">
        <v>5920</v>
      </c>
      <c r="N892" s="124"/>
    </row>
    <row r="893" spans="1:14">
      <c r="A893" s="27" t="s">
        <v>108</v>
      </c>
      <c r="B893" s="28">
        <v>2013</v>
      </c>
      <c r="C893" s="27" t="s">
        <v>109</v>
      </c>
      <c r="D893" s="124">
        <v>42740</v>
      </c>
      <c r="E893" s="124">
        <v>5.0108095</v>
      </c>
      <c r="F893" s="124">
        <v>376875</v>
      </c>
      <c r="G893" s="124"/>
      <c r="H893" s="124"/>
      <c r="I893" s="124">
        <v>43</v>
      </c>
      <c r="J893" s="124">
        <v>49275</v>
      </c>
      <c r="K893" s="124">
        <v>45.547367</v>
      </c>
      <c r="L893" s="124">
        <v>1874700</v>
      </c>
      <c r="M893" s="124">
        <v>6731</v>
      </c>
      <c r="N893" s="124"/>
    </row>
    <row r="894" spans="1:14">
      <c r="A894" s="27" t="s">
        <v>108</v>
      </c>
      <c r="B894" s="28">
        <v>2014</v>
      </c>
      <c r="C894" s="27" t="s">
        <v>109</v>
      </c>
      <c r="D894" s="124">
        <v>41938</v>
      </c>
      <c r="E894" s="124">
        <v>5.1090181</v>
      </c>
      <c r="F894" s="124">
        <v>387029</v>
      </c>
      <c r="G894" s="124"/>
      <c r="H894" s="124"/>
      <c r="I894" s="124">
        <v>53</v>
      </c>
      <c r="J894" s="124">
        <v>48469</v>
      </c>
      <c r="K894" s="124">
        <v>40.969028</v>
      </c>
      <c r="L894" s="124">
        <v>2103900</v>
      </c>
      <c r="M894" s="124">
        <v>7572</v>
      </c>
      <c r="N894" s="124"/>
    </row>
    <row r="895" spans="1:14">
      <c r="A895" s="27" t="s">
        <v>108</v>
      </c>
      <c r="B895" s="28">
        <v>2015</v>
      </c>
      <c r="C895" s="27" t="s">
        <v>109</v>
      </c>
      <c r="D895" s="124">
        <v>41582</v>
      </c>
      <c r="E895" s="124">
        <v>5.1753403</v>
      </c>
      <c r="F895" s="124">
        <v>403961</v>
      </c>
      <c r="G895" s="124"/>
      <c r="H895" s="124"/>
      <c r="I895" s="124">
        <v>55</v>
      </c>
      <c r="J895" s="124">
        <v>50444</v>
      </c>
      <c r="K895" s="124">
        <v>34.047394</v>
      </c>
      <c r="L895" s="124">
        <v>2337200</v>
      </c>
      <c r="M895" s="124">
        <v>7849</v>
      </c>
      <c r="N895" s="124"/>
    </row>
    <row r="896" spans="1:14">
      <c r="A896" s="27" t="s">
        <v>108</v>
      </c>
      <c r="B896" s="28">
        <v>2016</v>
      </c>
      <c r="C896" s="27" t="s">
        <v>109</v>
      </c>
      <c r="D896" s="124">
        <v>40841</v>
      </c>
      <c r="E896" s="124">
        <v>5.2100585</v>
      </c>
      <c r="F896" s="124">
        <v>421483</v>
      </c>
      <c r="G896" s="124"/>
      <c r="H896" s="124"/>
      <c r="I896" s="124">
        <v>56</v>
      </c>
      <c r="J896" s="124">
        <v>50841</v>
      </c>
      <c r="K896" s="124">
        <v>35.490578</v>
      </c>
      <c r="L896" s="124">
        <v>2521600</v>
      </c>
      <c r="M896" s="124">
        <v>8506</v>
      </c>
      <c r="N896" s="124"/>
    </row>
    <row r="897" spans="1:14">
      <c r="A897" s="27" t="s">
        <v>108</v>
      </c>
      <c r="B897" s="28">
        <v>2017</v>
      </c>
      <c r="C897" s="27" t="s">
        <v>109</v>
      </c>
      <c r="D897" s="124">
        <v>40706</v>
      </c>
      <c r="E897" s="124">
        <v>4.5865474</v>
      </c>
      <c r="F897" s="124">
        <v>543078</v>
      </c>
      <c r="G897" s="124"/>
      <c r="H897" s="124"/>
      <c r="I897" s="124">
        <v>58</v>
      </c>
      <c r="J897" s="124">
        <v>52155</v>
      </c>
      <c r="K897" s="124">
        <v>33.056049</v>
      </c>
      <c r="L897" s="124">
        <v>2909200</v>
      </c>
      <c r="M897" s="124">
        <v>9163</v>
      </c>
      <c r="N897" s="124"/>
    </row>
    <row r="898" spans="1:14">
      <c r="A898" s="27" t="s">
        <v>108</v>
      </c>
      <c r="B898" s="28">
        <v>2018</v>
      </c>
      <c r="C898" s="27" t="s">
        <v>109</v>
      </c>
      <c r="D898" s="124">
        <v>40566</v>
      </c>
      <c r="E898" s="124">
        <v>4.6759602</v>
      </c>
      <c r="F898" s="124">
        <v>605722</v>
      </c>
      <c r="G898" s="124"/>
      <c r="H898" s="124"/>
      <c r="I898" s="124">
        <v>62</v>
      </c>
      <c r="J898" s="124">
        <v>51051</v>
      </c>
      <c r="K898" s="124">
        <v>30.587673</v>
      </c>
      <c r="L898" s="124">
        <v>3423600</v>
      </c>
      <c r="M898" s="124">
        <v>9820</v>
      </c>
      <c r="N898" s="124"/>
    </row>
    <row r="899" spans="1:14">
      <c r="A899" s="27" t="s">
        <v>108</v>
      </c>
      <c r="B899" s="28">
        <v>2019</v>
      </c>
      <c r="C899" s="27" t="s">
        <v>109</v>
      </c>
      <c r="D899" s="124">
        <v>40426</v>
      </c>
      <c r="E899" s="124">
        <v>4.7653729</v>
      </c>
      <c r="F899" s="124">
        <v>668366</v>
      </c>
      <c r="G899" s="124"/>
      <c r="H899" s="124"/>
      <c r="I899" s="124">
        <v>66</v>
      </c>
      <c r="J899" s="124">
        <v>48270</v>
      </c>
      <c r="K899" s="124">
        <v>28.119297</v>
      </c>
      <c r="L899" s="124">
        <v>3809500</v>
      </c>
      <c r="M899" s="124">
        <v>10477</v>
      </c>
      <c r="N899" s="124"/>
    </row>
    <row r="900" spans="1:14">
      <c r="A900" s="27" t="s">
        <v>108</v>
      </c>
      <c r="B900" s="28">
        <v>2020</v>
      </c>
      <c r="C900" s="27" t="s">
        <v>109</v>
      </c>
      <c r="D900" s="124">
        <v>40286</v>
      </c>
      <c r="E900" s="124">
        <v>4.8547856</v>
      </c>
      <c r="F900" s="124">
        <v>731010</v>
      </c>
      <c r="G900" s="124"/>
      <c r="H900" s="124"/>
      <c r="I900" s="124">
        <v>70</v>
      </c>
      <c r="J900" s="124">
        <v>45489</v>
      </c>
      <c r="K900" s="124">
        <v>25.650921</v>
      </c>
      <c r="L900" s="124">
        <v>3758200</v>
      </c>
      <c r="M900" s="124">
        <v>11134</v>
      </c>
      <c r="N900" s="124"/>
    </row>
    <row r="901" spans="1:14">
      <c r="A901" s="27" t="s">
        <v>108</v>
      </c>
      <c r="B901" s="28">
        <v>2021</v>
      </c>
      <c r="C901" s="27" t="s">
        <v>109</v>
      </c>
      <c r="D901" s="124">
        <v>23285</v>
      </c>
      <c r="E901" s="124">
        <v>4.2957698</v>
      </c>
      <c r="F901" s="124">
        <v>167092</v>
      </c>
      <c r="G901" s="124">
        <v>863</v>
      </c>
      <c r="H901" s="124">
        <v>-18605</v>
      </c>
      <c r="I901" s="124">
        <v>17</v>
      </c>
      <c r="J901" s="124">
        <v>11116</v>
      </c>
      <c r="K901" s="124">
        <v>43.973194</v>
      </c>
      <c r="L901" s="124">
        <v>362300</v>
      </c>
      <c r="M901" s="124">
        <v>5018</v>
      </c>
      <c r="N901" s="124">
        <v>86017</v>
      </c>
    </row>
    <row r="902" spans="1:14">
      <c r="A902" s="27" t="s">
        <v>110</v>
      </c>
      <c r="B902" s="28">
        <v>2012</v>
      </c>
      <c r="C902" s="27" t="s">
        <v>109</v>
      </c>
      <c r="D902" s="124">
        <v>23269</v>
      </c>
      <c r="E902" s="124">
        <v>4.4029825</v>
      </c>
      <c r="F902" s="124">
        <v>189776</v>
      </c>
      <c r="G902" s="124">
        <v>875</v>
      </c>
      <c r="H902" s="124">
        <v>-4070</v>
      </c>
      <c r="I902" s="124">
        <v>18</v>
      </c>
      <c r="J902" s="124">
        <v>11086</v>
      </c>
      <c r="K902" s="124">
        <v>46.414654</v>
      </c>
      <c r="L902" s="124">
        <v>474200</v>
      </c>
      <c r="M902" s="124">
        <v>5938</v>
      </c>
      <c r="N902" s="124">
        <v>98234</v>
      </c>
    </row>
    <row r="903" spans="1:14">
      <c r="A903" s="27" t="s">
        <v>110</v>
      </c>
      <c r="B903" s="28">
        <v>2013</v>
      </c>
      <c r="C903" s="27" t="s">
        <v>109</v>
      </c>
      <c r="D903" s="124">
        <v>23041</v>
      </c>
      <c r="E903" s="124">
        <v>4.4820103</v>
      </c>
      <c r="F903" s="124">
        <v>200726</v>
      </c>
      <c r="G903" s="124">
        <v>887</v>
      </c>
      <c r="H903" s="124">
        <v>10465</v>
      </c>
      <c r="I903" s="124">
        <v>19</v>
      </c>
      <c r="J903" s="124">
        <v>11056</v>
      </c>
      <c r="K903" s="124">
        <v>48.856113</v>
      </c>
      <c r="L903" s="124">
        <v>586100</v>
      </c>
      <c r="M903" s="124">
        <v>6858</v>
      </c>
      <c r="N903" s="124">
        <v>110451</v>
      </c>
    </row>
    <row r="904" spans="1:14">
      <c r="A904" s="27" t="s">
        <v>110</v>
      </c>
      <c r="B904" s="28">
        <v>2014</v>
      </c>
      <c r="C904" s="27" t="s">
        <v>109</v>
      </c>
      <c r="D904" s="124">
        <v>22947</v>
      </c>
      <c r="E904" s="124">
        <v>4.4105112</v>
      </c>
      <c r="F904" s="124">
        <v>208869</v>
      </c>
      <c r="G904" s="124">
        <v>899</v>
      </c>
      <c r="H904" s="124">
        <v>25000</v>
      </c>
      <c r="I904" s="124">
        <v>22</v>
      </c>
      <c r="J904" s="124">
        <v>10967</v>
      </c>
      <c r="K904" s="124">
        <v>43.312454</v>
      </c>
      <c r="L904" s="124">
        <v>684400</v>
      </c>
      <c r="M904" s="124">
        <v>7797</v>
      </c>
      <c r="N904" s="124">
        <v>116776</v>
      </c>
    </row>
    <row r="905" spans="1:14">
      <c r="A905" s="27" t="s">
        <v>110</v>
      </c>
      <c r="B905" s="28">
        <v>2015</v>
      </c>
      <c r="C905" s="27" t="s">
        <v>109</v>
      </c>
      <c r="D905" s="124">
        <v>22901</v>
      </c>
      <c r="E905" s="124">
        <v>4.4384961</v>
      </c>
      <c r="F905" s="124">
        <v>218373</v>
      </c>
      <c r="G905" s="124">
        <v>1054</v>
      </c>
      <c r="H905" s="124">
        <v>2586</v>
      </c>
      <c r="I905" s="124">
        <v>22</v>
      </c>
      <c r="J905" s="124">
        <v>11070</v>
      </c>
      <c r="K905" s="124">
        <v>35.537663</v>
      </c>
      <c r="L905" s="124">
        <v>775000</v>
      </c>
      <c r="M905" s="124">
        <v>8063</v>
      </c>
      <c r="N905" s="124">
        <v>122571</v>
      </c>
    </row>
    <row r="906" spans="1:14">
      <c r="A906" s="27" t="s">
        <v>110</v>
      </c>
      <c r="B906" s="28">
        <v>2016</v>
      </c>
      <c r="C906" s="27" t="s">
        <v>109</v>
      </c>
      <c r="D906" s="124">
        <v>22919</v>
      </c>
      <c r="E906" s="124">
        <v>4.3811685</v>
      </c>
      <c r="F906" s="124">
        <v>230978</v>
      </c>
      <c r="G906" s="124">
        <v>858</v>
      </c>
      <c r="H906" s="124">
        <v>6400</v>
      </c>
      <c r="I906" s="124">
        <v>23</v>
      </c>
      <c r="J906" s="124">
        <v>10868</v>
      </c>
      <c r="K906" s="124">
        <v>36.854214</v>
      </c>
      <c r="L906" s="124">
        <v>861600</v>
      </c>
      <c r="M906" s="124">
        <v>8745</v>
      </c>
      <c r="N906" s="124">
        <v>127794</v>
      </c>
    </row>
    <row r="907" spans="1:14">
      <c r="A907" s="27" t="s">
        <v>110</v>
      </c>
      <c r="B907" s="28">
        <v>2017</v>
      </c>
      <c r="C907" s="27" t="s">
        <v>109</v>
      </c>
      <c r="D907" s="124">
        <v>22811</v>
      </c>
      <c r="E907" s="124">
        <v>4.2200254</v>
      </c>
      <c r="F907" s="124">
        <v>254803</v>
      </c>
      <c r="G907" s="124">
        <v>858</v>
      </c>
      <c r="H907" s="124">
        <v>6473</v>
      </c>
      <c r="I907" s="124">
        <v>24</v>
      </c>
      <c r="J907" s="124">
        <v>10729</v>
      </c>
      <c r="K907" s="124">
        <v>33.829384</v>
      </c>
      <c r="L907" s="124">
        <v>951900</v>
      </c>
      <c r="M907" s="124">
        <v>9427</v>
      </c>
      <c r="N907" s="124">
        <v>134402</v>
      </c>
    </row>
    <row r="908" spans="1:14">
      <c r="A908" s="27" t="s">
        <v>110</v>
      </c>
      <c r="B908" s="28">
        <v>2018</v>
      </c>
      <c r="C908" s="27" t="s">
        <v>109</v>
      </c>
      <c r="D908" s="124">
        <v>22630</v>
      </c>
      <c r="E908" s="124">
        <v>4.3414494</v>
      </c>
      <c r="F908" s="124">
        <v>283381</v>
      </c>
      <c r="G908" s="124">
        <v>817</v>
      </c>
      <c r="H908" s="124">
        <v>6546</v>
      </c>
      <c r="I908" s="124">
        <v>25</v>
      </c>
      <c r="J908" s="124">
        <v>10730</v>
      </c>
      <c r="K908" s="124">
        <v>32.129536</v>
      </c>
      <c r="L908" s="124">
        <v>1076703</v>
      </c>
      <c r="M908" s="124">
        <v>10109</v>
      </c>
      <c r="N908" s="124">
        <v>145358</v>
      </c>
    </row>
    <row r="909" spans="1:14">
      <c r="A909" s="27" t="s">
        <v>110</v>
      </c>
      <c r="B909" s="28">
        <v>2019</v>
      </c>
      <c r="C909" s="27" t="s">
        <v>109</v>
      </c>
      <c r="D909" s="124">
        <v>22449</v>
      </c>
      <c r="E909" s="124">
        <v>4.4628734</v>
      </c>
      <c r="F909" s="124">
        <v>311959</v>
      </c>
      <c r="G909" s="124">
        <v>734</v>
      </c>
      <c r="H909" s="124">
        <v>6619</v>
      </c>
      <c r="I909" s="124">
        <v>26</v>
      </c>
      <c r="J909" s="124">
        <v>10216</v>
      </c>
      <c r="K909" s="124">
        <v>30.429688</v>
      </c>
      <c r="L909" s="124">
        <v>1125018</v>
      </c>
      <c r="M909" s="124">
        <v>10791</v>
      </c>
      <c r="N909" s="124">
        <v>162161</v>
      </c>
    </row>
    <row r="910" spans="1:14">
      <c r="A910" s="27" t="s">
        <v>110</v>
      </c>
      <c r="B910" s="28">
        <v>2020</v>
      </c>
      <c r="C910" s="27" t="s">
        <v>109</v>
      </c>
      <c r="D910" s="124">
        <v>22268</v>
      </c>
      <c r="E910" s="124">
        <v>4.5842974</v>
      </c>
      <c r="F910" s="124">
        <v>340537</v>
      </c>
      <c r="G910" s="124">
        <v>746</v>
      </c>
      <c r="H910" s="124">
        <v>6692</v>
      </c>
      <c r="I910" s="124">
        <v>27</v>
      </c>
      <c r="J910" s="124">
        <v>9702</v>
      </c>
      <c r="K910" s="124">
        <v>28.729839</v>
      </c>
      <c r="L910" s="124">
        <v>1001545</v>
      </c>
      <c r="M910" s="124">
        <v>11473</v>
      </c>
      <c r="N910" s="124">
        <v>185670</v>
      </c>
    </row>
    <row r="911" spans="1:14">
      <c r="A911" s="27" t="s">
        <v>110</v>
      </c>
      <c r="B911" s="28">
        <v>2021</v>
      </c>
      <c r="C911" s="29" t="s">
        <v>109</v>
      </c>
      <c r="D911" s="124">
        <v>13086</v>
      </c>
      <c r="E911" s="124">
        <v>5.0786337</v>
      </c>
      <c r="F911" s="124">
        <v>96428</v>
      </c>
      <c r="G911" s="124">
        <v>745</v>
      </c>
      <c r="H911" s="124">
        <v>2639</v>
      </c>
      <c r="I911" s="124">
        <v>12</v>
      </c>
      <c r="J911" s="124">
        <v>5222</v>
      </c>
      <c r="K911" s="124">
        <v>48.735531</v>
      </c>
      <c r="L911" s="124">
        <v>1109114</v>
      </c>
      <c r="M911" s="124">
        <v>5110</v>
      </c>
      <c r="N911" s="124">
        <v>191142</v>
      </c>
    </row>
    <row r="912" spans="1:14">
      <c r="A912" s="27" t="s">
        <v>111</v>
      </c>
      <c r="B912" s="28">
        <v>2012</v>
      </c>
      <c r="C912" s="27" t="s">
        <v>109</v>
      </c>
      <c r="D912" s="124">
        <v>13099</v>
      </c>
      <c r="E912" s="124">
        <v>5.1185587</v>
      </c>
      <c r="F912" s="124">
        <v>107031</v>
      </c>
      <c r="G912" s="124">
        <v>381</v>
      </c>
      <c r="H912" s="124">
        <v>2718</v>
      </c>
      <c r="I912" s="124">
        <v>12</v>
      </c>
      <c r="J912" s="124">
        <v>5514</v>
      </c>
      <c r="K912" s="124">
        <v>52.704117</v>
      </c>
      <c r="L912" s="124">
        <v>418500</v>
      </c>
      <c r="M912" s="124">
        <v>5948</v>
      </c>
      <c r="N912" s="124">
        <v>56071</v>
      </c>
    </row>
    <row r="913" spans="1:14">
      <c r="A913" s="27" t="s">
        <v>111</v>
      </c>
      <c r="B913" s="28">
        <v>2013</v>
      </c>
      <c r="C913" s="27" t="s">
        <v>109</v>
      </c>
      <c r="D913" s="124">
        <v>13100</v>
      </c>
      <c r="E913" s="124">
        <v>5.1037405</v>
      </c>
      <c r="F913" s="124">
        <v>110801</v>
      </c>
      <c r="G913" s="124">
        <v>17</v>
      </c>
      <c r="H913" s="124">
        <v>2797</v>
      </c>
      <c r="I913" s="124">
        <v>12</v>
      </c>
      <c r="J913" s="124">
        <v>5806</v>
      </c>
      <c r="K913" s="124">
        <v>56.672703</v>
      </c>
      <c r="L913" s="124">
        <v>477900</v>
      </c>
      <c r="M913" s="124">
        <v>6786</v>
      </c>
      <c r="N913" s="124">
        <v>60987</v>
      </c>
    </row>
    <row r="914" spans="1:14">
      <c r="A914" s="27" t="s">
        <v>111</v>
      </c>
      <c r="B914" s="28">
        <v>2014</v>
      </c>
      <c r="C914" s="27" t="s">
        <v>109</v>
      </c>
      <c r="D914" s="124">
        <v>13111</v>
      </c>
      <c r="E914" s="124">
        <v>5.3322401</v>
      </c>
      <c r="F914" s="124">
        <v>115214</v>
      </c>
      <c r="G914" s="124">
        <v>18</v>
      </c>
      <c r="H914" s="124">
        <v>2876</v>
      </c>
      <c r="I914" s="124">
        <v>12</v>
      </c>
      <c r="J914" s="124">
        <v>5538</v>
      </c>
      <c r="K914" s="124">
        <v>49.133537</v>
      </c>
      <c r="L914" s="124">
        <v>547600</v>
      </c>
      <c r="M914" s="124">
        <v>7675</v>
      </c>
      <c r="N914" s="124">
        <v>63252</v>
      </c>
    </row>
    <row r="915" spans="1:14">
      <c r="A915" s="27" t="s">
        <v>111</v>
      </c>
      <c r="B915" s="28">
        <v>2015</v>
      </c>
      <c r="C915" s="27" t="s">
        <v>109</v>
      </c>
      <c r="D915" s="124">
        <v>13118</v>
      </c>
      <c r="E915" s="124">
        <v>5.3871017</v>
      </c>
      <c r="F915" s="124">
        <v>122292</v>
      </c>
      <c r="G915" s="124">
        <v>20</v>
      </c>
      <c r="H915" s="124">
        <v>2967</v>
      </c>
      <c r="I915" s="124">
        <v>13</v>
      </c>
      <c r="J915" s="124">
        <v>5466</v>
      </c>
      <c r="K915" s="124">
        <v>40.521675</v>
      </c>
      <c r="L915" s="124">
        <v>629800</v>
      </c>
      <c r="M915" s="124">
        <v>8011</v>
      </c>
      <c r="N915" s="124">
        <v>65495</v>
      </c>
    </row>
    <row r="916" spans="1:14">
      <c r="A916" s="27" t="s">
        <v>111</v>
      </c>
      <c r="B916" s="28">
        <v>2016</v>
      </c>
      <c r="C916" s="27" t="s">
        <v>109</v>
      </c>
      <c r="D916" s="124">
        <v>13129</v>
      </c>
      <c r="E916" s="124">
        <v>5.4215858</v>
      </c>
      <c r="F916" s="124">
        <v>126860</v>
      </c>
      <c r="G916" s="124">
        <v>27</v>
      </c>
      <c r="H916" s="124">
        <v>3600</v>
      </c>
      <c r="I916" s="124">
        <v>13</v>
      </c>
      <c r="J916" s="124">
        <v>5202</v>
      </c>
      <c r="K916" s="124">
        <v>42.521675</v>
      </c>
      <c r="L916" s="124">
        <v>714300</v>
      </c>
      <c r="M916" s="124">
        <v>8753</v>
      </c>
      <c r="N916" s="124">
        <v>69592</v>
      </c>
    </row>
    <row r="917" spans="1:14">
      <c r="A917" s="27" t="s">
        <v>111</v>
      </c>
      <c r="B917" s="28">
        <v>2017</v>
      </c>
      <c r="C917" s="27" t="s">
        <v>109</v>
      </c>
      <c r="D917" s="124">
        <v>13094</v>
      </c>
      <c r="E917" s="124">
        <v>4.673591</v>
      </c>
      <c r="F917" s="124">
        <v>147740</v>
      </c>
      <c r="G917" s="124">
        <v>49</v>
      </c>
      <c r="H917" s="124">
        <v>3700</v>
      </c>
      <c r="I917" s="124">
        <v>14</v>
      </c>
      <c r="J917" s="124">
        <v>4835</v>
      </c>
      <c r="K917" s="124">
        <v>38.944584</v>
      </c>
      <c r="L917" s="124">
        <v>809600</v>
      </c>
      <c r="M917" s="124">
        <v>9495</v>
      </c>
      <c r="N917" s="124">
        <v>72620</v>
      </c>
    </row>
    <row r="918" spans="1:14">
      <c r="A918" s="27" t="s">
        <v>111</v>
      </c>
      <c r="B918" s="28">
        <v>2018</v>
      </c>
      <c r="C918" s="27" t="s">
        <v>109</v>
      </c>
      <c r="D918" s="124">
        <v>13141</v>
      </c>
      <c r="E918" s="124">
        <v>4.7610532</v>
      </c>
      <c r="F918" s="124">
        <v>167163</v>
      </c>
      <c r="G918" s="124">
        <v>409</v>
      </c>
      <c r="H918" s="124">
        <v>3800</v>
      </c>
      <c r="I918" s="124">
        <v>15</v>
      </c>
      <c r="J918" s="124">
        <v>4771</v>
      </c>
      <c r="K918" s="124">
        <v>36.162483</v>
      </c>
      <c r="L918" s="124">
        <v>961924</v>
      </c>
      <c r="M918" s="124">
        <v>10237</v>
      </c>
      <c r="N918" s="124">
        <v>82515</v>
      </c>
    </row>
    <row r="919" spans="1:14">
      <c r="A919" s="27" t="s">
        <v>111</v>
      </c>
      <c r="B919" s="28">
        <v>2019</v>
      </c>
      <c r="C919" s="27" t="s">
        <v>109</v>
      </c>
      <c r="D919" s="124">
        <v>13188</v>
      </c>
      <c r="E919" s="124">
        <v>4.8485154</v>
      </c>
      <c r="F919" s="124">
        <v>186586</v>
      </c>
      <c r="G919" s="124">
        <v>416</v>
      </c>
      <c r="H919" s="124">
        <v>3900</v>
      </c>
      <c r="I919" s="124">
        <v>16</v>
      </c>
      <c r="J919" s="124">
        <v>4613</v>
      </c>
      <c r="K919" s="124">
        <v>33.380383</v>
      </c>
      <c r="L919" s="124">
        <v>941383</v>
      </c>
      <c r="M919" s="124">
        <v>10979</v>
      </c>
      <c r="N919" s="124">
        <v>93090</v>
      </c>
    </row>
    <row r="920" spans="1:14">
      <c r="A920" s="27" t="s">
        <v>111</v>
      </c>
      <c r="B920" s="28">
        <v>2020</v>
      </c>
      <c r="C920" s="27" t="s">
        <v>109</v>
      </c>
      <c r="D920" s="124">
        <v>13235</v>
      </c>
      <c r="E920" s="124">
        <v>4.9359777</v>
      </c>
      <c r="F920" s="124">
        <v>206009</v>
      </c>
      <c r="G920" s="124">
        <v>371</v>
      </c>
      <c r="H920" s="124">
        <v>4000</v>
      </c>
      <c r="I920" s="124">
        <v>17</v>
      </c>
      <c r="J920" s="124">
        <v>4455</v>
      </c>
      <c r="K920" s="124">
        <v>30.598282</v>
      </c>
      <c r="L920" s="124">
        <v>830204</v>
      </c>
      <c r="M920" s="124">
        <v>11721</v>
      </c>
      <c r="N920" s="124">
        <v>107053</v>
      </c>
    </row>
    <row r="921" spans="1:14">
      <c r="A921" s="27" t="s">
        <v>111</v>
      </c>
      <c r="B921" s="28">
        <v>2021</v>
      </c>
      <c r="C921" s="29" t="s">
        <v>109</v>
      </c>
      <c r="D921" s="124">
        <v>3386</v>
      </c>
      <c r="E921" s="124">
        <v>5.8617838</v>
      </c>
      <c r="F921" s="124">
        <v>62968</v>
      </c>
      <c r="G921" s="124">
        <v>410</v>
      </c>
      <c r="H921" s="124"/>
      <c r="I921" s="124">
        <v>5</v>
      </c>
      <c r="J921" s="124">
        <v>437</v>
      </c>
      <c r="K921" s="124">
        <v>32.159451</v>
      </c>
      <c r="L921" s="124">
        <v>938900</v>
      </c>
      <c r="M921" s="124">
        <v>4813</v>
      </c>
      <c r="N921" s="124">
        <v>110800</v>
      </c>
    </row>
    <row r="922" spans="1:14">
      <c r="A922" s="27" t="s">
        <v>112</v>
      </c>
      <c r="B922" s="28">
        <v>2012</v>
      </c>
      <c r="C922" s="27" t="s">
        <v>109</v>
      </c>
      <c r="D922" s="124">
        <v>3390</v>
      </c>
      <c r="E922" s="124">
        <v>5.880531</v>
      </c>
      <c r="F922" s="124">
        <v>70647</v>
      </c>
      <c r="G922" s="124">
        <v>206.5</v>
      </c>
      <c r="H922" s="124"/>
      <c r="I922" s="124">
        <v>5</v>
      </c>
      <c r="J922" s="124">
        <v>393</v>
      </c>
      <c r="K922" s="124">
        <v>31.304668</v>
      </c>
      <c r="L922" s="124">
        <v>189300</v>
      </c>
      <c r="M922" s="124">
        <v>5629</v>
      </c>
      <c r="N922" s="124">
        <v>35313</v>
      </c>
    </row>
    <row r="923" spans="1:14">
      <c r="A923" s="27" t="s">
        <v>112</v>
      </c>
      <c r="B923" s="28">
        <v>2013</v>
      </c>
      <c r="C923" s="27" t="s">
        <v>109</v>
      </c>
      <c r="D923" s="124">
        <v>3392</v>
      </c>
      <c r="E923" s="124">
        <v>5.6639151</v>
      </c>
      <c r="F923" s="124">
        <v>74604</v>
      </c>
      <c r="G923" s="124">
        <v>3</v>
      </c>
      <c r="H923" s="124"/>
      <c r="I923" s="124">
        <v>5</v>
      </c>
      <c r="J923" s="124">
        <v>349</v>
      </c>
      <c r="K923" s="124">
        <v>30.449886</v>
      </c>
      <c r="L923" s="124">
        <v>213500</v>
      </c>
      <c r="M923" s="124">
        <v>6445</v>
      </c>
      <c r="N923" s="124">
        <v>38508</v>
      </c>
    </row>
    <row r="924" spans="1:14">
      <c r="A924" s="27" t="s">
        <v>112</v>
      </c>
      <c r="B924" s="28">
        <v>2014</v>
      </c>
      <c r="C924" s="27" t="s">
        <v>109</v>
      </c>
      <c r="D924" s="124">
        <v>3403</v>
      </c>
      <c r="E924" s="124">
        <v>5.7076109</v>
      </c>
      <c r="F924" s="124">
        <v>77333</v>
      </c>
      <c r="G924" s="124">
        <v>2</v>
      </c>
      <c r="H924" s="124"/>
      <c r="I924" s="124">
        <v>5</v>
      </c>
      <c r="J924" s="124">
        <v>348</v>
      </c>
      <c r="K924" s="124">
        <v>27.187372</v>
      </c>
      <c r="L924" s="124">
        <v>222200</v>
      </c>
      <c r="M924" s="124">
        <v>7315</v>
      </c>
      <c r="N924" s="124">
        <v>40626</v>
      </c>
    </row>
    <row r="925" spans="1:14">
      <c r="A925" s="27" t="s">
        <v>112</v>
      </c>
      <c r="B925" s="28">
        <v>2015</v>
      </c>
      <c r="C925" s="27" t="s">
        <v>109</v>
      </c>
      <c r="D925" s="124">
        <v>3404</v>
      </c>
      <c r="E925" s="124">
        <v>5.7611633</v>
      </c>
      <c r="F925" s="124">
        <v>80355</v>
      </c>
      <c r="G925" s="124">
        <v>2</v>
      </c>
      <c r="H925" s="124"/>
      <c r="I925" s="124">
        <v>5</v>
      </c>
      <c r="J925" s="124">
        <v>345</v>
      </c>
      <c r="K925" s="124">
        <v>22.662598</v>
      </c>
      <c r="L925" s="124">
        <v>245200</v>
      </c>
      <c r="M925" s="124">
        <v>7625</v>
      </c>
      <c r="N925" s="124">
        <v>42044</v>
      </c>
    </row>
    <row r="926" spans="1:14">
      <c r="A926" s="27" t="s">
        <v>112</v>
      </c>
      <c r="B926" s="28">
        <v>2016</v>
      </c>
      <c r="C926" s="27" t="s">
        <v>109</v>
      </c>
      <c r="D926" s="124">
        <v>3404</v>
      </c>
      <c r="E926" s="124">
        <v>5.7776146</v>
      </c>
      <c r="F926" s="124">
        <v>85387</v>
      </c>
      <c r="G926" s="124">
        <v>2</v>
      </c>
      <c r="H926" s="124"/>
      <c r="I926" s="124">
        <v>6</v>
      </c>
      <c r="J926" s="124">
        <v>345</v>
      </c>
      <c r="K926" s="124">
        <v>20.059843</v>
      </c>
      <c r="L926" s="124">
        <v>266200</v>
      </c>
      <c r="M926" s="124">
        <v>8270</v>
      </c>
      <c r="N926" s="124">
        <v>43422</v>
      </c>
    </row>
    <row r="927" spans="1:14">
      <c r="A927" s="27" t="s">
        <v>112</v>
      </c>
      <c r="B927" s="28">
        <v>2017</v>
      </c>
      <c r="C927" s="27" t="s">
        <v>109</v>
      </c>
      <c r="D927" s="124">
        <v>3404</v>
      </c>
      <c r="E927" s="124">
        <v>3.5625734</v>
      </c>
      <c r="F927" s="124">
        <v>94280</v>
      </c>
      <c r="G927" s="124">
        <v>2</v>
      </c>
      <c r="H927" s="124"/>
      <c r="I927" s="124">
        <v>6</v>
      </c>
      <c r="J927" s="124">
        <v>344</v>
      </c>
      <c r="K927" s="124">
        <v>19.109589</v>
      </c>
      <c r="L927" s="124">
        <v>301600</v>
      </c>
      <c r="M927" s="124">
        <v>8915</v>
      </c>
      <c r="N927" s="124">
        <v>46024</v>
      </c>
    </row>
    <row r="928" spans="1:14">
      <c r="A928" s="27" t="s">
        <v>112</v>
      </c>
      <c r="B928" s="28">
        <v>2018</v>
      </c>
      <c r="C928" s="27" t="s">
        <v>109</v>
      </c>
      <c r="D928" s="124">
        <v>3414</v>
      </c>
      <c r="E928" s="124">
        <v>3.6303456</v>
      </c>
      <c r="F928" s="124">
        <v>103156</v>
      </c>
      <c r="G928" s="124">
        <v>14</v>
      </c>
      <c r="H928" s="124"/>
      <c r="I928" s="124">
        <v>6</v>
      </c>
      <c r="J928" s="124">
        <v>340</v>
      </c>
      <c r="K928" s="124">
        <v>17.749016</v>
      </c>
      <c r="L928" s="124">
        <v>346916</v>
      </c>
      <c r="M928" s="124">
        <v>9560</v>
      </c>
      <c r="N928" s="124">
        <v>49573</v>
      </c>
    </row>
    <row r="929" spans="1:14">
      <c r="A929" s="27" t="s">
        <v>112</v>
      </c>
      <c r="B929" s="28">
        <v>2019</v>
      </c>
      <c r="C929" s="27" t="s">
        <v>109</v>
      </c>
      <c r="D929" s="124">
        <v>3424</v>
      </c>
      <c r="E929" s="124">
        <v>3.6981178</v>
      </c>
      <c r="F929" s="124">
        <v>112032</v>
      </c>
      <c r="G929" s="124">
        <v>66</v>
      </c>
      <c r="H929" s="124"/>
      <c r="I929" s="124">
        <v>7</v>
      </c>
      <c r="J929" s="124">
        <v>334</v>
      </c>
      <c r="K929" s="124">
        <v>16.388443</v>
      </c>
      <c r="L929" s="124">
        <v>317203</v>
      </c>
      <c r="M929" s="124">
        <v>10205</v>
      </c>
      <c r="N929" s="124">
        <v>54192</v>
      </c>
    </row>
    <row r="930" spans="1:14">
      <c r="A930" s="27" t="s">
        <v>112</v>
      </c>
      <c r="B930" s="28">
        <v>2020</v>
      </c>
      <c r="C930" s="27" t="s">
        <v>109</v>
      </c>
      <c r="D930" s="124">
        <v>3434</v>
      </c>
      <c r="E930" s="124">
        <v>3.76589</v>
      </c>
      <c r="F930" s="124">
        <v>120908</v>
      </c>
      <c r="G930" s="124">
        <v>81</v>
      </c>
      <c r="H930" s="124"/>
      <c r="I930" s="124">
        <v>8</v>
      </c>
      <c r="J930" s="124">
        <v>339</v>
      </c>
      <c r="K930" s="124">
        <v>15.02787</v>
      </c>
      <c r="L930" s="124">
        <v>231580</v>
      </c>
      <c r="M930" s="124">
        <v>10850</v>
      </c>
      <c r="N930" s="124">
        <v>60823</v>
      </c>
    </row>
    <row r="931" spans="1:14">
      <c r="A931" s="27" t="s">
        <v>112</v>
      </c>
      <c r="B931" s="28">
        <v>2021</v>
      </c>
      <c r="C931" s="29" t="s">
        <v>109</v>
      </c>
      <c r="D931" s="124">
        <v>24386</v>
      </c>
      <c r="E931" s="124">
        <v>4.3823505</v>
      </c>
      <c r="F931" s="124">
        <v>175284</v>
      </c>
      <c r="G931" s="124">
        <v>101</v>
      </c>
      <c r="H931" s="124"/>
      <c r="I931" s="124">
        <v>14</v>
      </c>
      <c r="J931" s="124">
        <v>5204</v>
      </c>
      <c r="K931" s="124">
        <v>34.572529</v>
      </c>
      <c r="L931" s="124">
        <v>243400</v>
      </c>
      <c r="M931" s="124">
        <v>5083</v>
      </c>
      <c r="N931" s="124">
        <v>62700</v>
      </c>
    </row>
    <row r="932" spans="1:14">
      <c r="A932" s="27" t="s">
        <v>113</v>
      </c>
      <c r="B932" s="28">
        <v>2012</v>
      </c>
      <c r="C932" s="27" t="s">
        <v>109</v>
      </c>
      <c r="D932" s="124">
        <v>24370</v>
      </c>
      <c r="E932" s="124">
        <v>4.4470661</v>
      </c>
      <c r="F932" s="124">
        <v>184765</v>
      </c>
      <c r="G932" s="124">
        <v>54</v>
      </c>
      <c r="H932" s="124"/>
      <c r="I932" s="124">
        <v>14</v>
      </c>
      <c r="J932" s="124">
        <v>5204</v>
      </c>
      <c r="K932" s="124">
        <v>35.775139</v>
      </c>
      <c r="L932" s="124">
        <v>467000</v>
      </c>
      <c r="M932" s="124">
        <v>5966</v>
      </c>
      <c r="N932" s="124">
        <v>100901</v>
      </c>
    </row>
    <row r="933" spans="1:14">
      <c r="A933" s="27" t="s">
        <v>113</v>
      </c>
      <c r="B933" s="28">
        <v>2013</v>
      </c>
      <c r="C933" s="27" t="s">
        <v>109</v>
      </c>
      <c r="D933" s="124">
        <v>24249</v>
      </c>
      <c r="E933" s="124">
        <v>4.498701</v>
      </c>
      <c r="F933" s="124">
        <v>193078</v>
      </c>
      <c r="G933" s="124">
        <v>7</v>
      </c>
      <c r="H933" s="124"/>
      <c r="I933" s="124">
        <v>14</v>
      </c>
      <c r="J933" s="124">
        <v>5204</v>
      </c>
      <c r="K933" s="124">
        <v>36.977749</v>
      </c>
      <c r="L933" s="124">
        <v>543800</v>
      </c>
      <c r="M933" s="124">
        <v>6849</v>
      </c>
      <c r="N933" s="124">
        <v>103781</v>
      </c>
    </row>
    <row r="934" spans="1:14">
      <c r="A934" s="27" t="s">
        <v>113</v>
      </c>
      <c r="B934" s="28">
        <v>2014</v>
      </c>
      <c r="C934" s="27" t="s">
        <v>109</v>
      </c>
      <c r="D934" s="124">
        <v>24259</v>
      </c>
      <c r="E934" s="124">
        <v>4.5884414</v>
      </c>
      <c r="F934" s="124">
        <v>196564</v>
      </c>
      <c r="G934" s="124">
        <v>7</v>
      </c>
      <c r="H934" s="124"/>
      <c r="I934" s="124">
        <v>16</v>
      </c>
      <c r="J934" s="124">
        <v>5153</v>
      </c>
      <c r="K934" s="124">
        <v>34.191387</v>
      </c>
      <c r="L934" s="124">
        <v>647900</v>
      </c>
      <c r="M934" s="124">
        <v>7794</v>
      </c>
      <c r="N934" s="124">
        <v>109509</v>
      </c>
    </row>
    <row r="935" spans="1:14">
      <c r="A935" s="27" t="s">
        <v>113</v>
      </c>
      <c r="B935" s="28">
        <v>2015</v>
      </c>
      <c r="C935" s="27" t="s">
        <v>109</v>
      </c>
      <c r="D935" s="124">
        <v>24255</v>
      </c>
      <c r="E935" s="124">
        <v>4.5969491</v>
      </c>
      <c r="F935" s="124">
        <v>201530</v>
      </c>
      <c r="G935" s="124">
        <v>7</v>
      </c>
      <c r="H935" s="124"/>
      <c r="I935" s="124">
        <v>16</v>
      </c>
      <c r="J935" s="124">
        <v>5126</v>
      </c>
      <c r="K935" s="124">
        <v>27.731611</v>
      </c>
      <c r="L935" s="124">
        <v>745800</v>
      </c>
      <c r="M935" s="124">
        <v>8051</v>
      </c>
      <c r="N935" s="124">
        <v>110143</v>
      </c>
    </row>
    <row r="936" spans="1:14">
      <c r="A936" s="27" t="s">
        <v>113</v>
      </c>
      <c r="B936" s="28">
        <v>2016</v>
      </c>
      <c r="C936" s="27" t="s">
        <v>109</v>
      </c>
      <c r="D936" s="124">
        <v>24036</v>
      </c>
      <c r="E936" s="124">
        <v>4.6704943</v>
      </c>
      <c r="F936" s="124">
        <v>209496</v>
      </c>
      <c r="G936" s="124">
        <v>7</v>
      </c>
      <c r="H936" s="124"/>
      <c r="I936" s="124">
        <v>17</v>
      </c>
      <c r="J936" s="124">
        <v>4919</v>
      </c>
      <c r="K936" s="124">
        <v>29.14809</v>
      </c>
      <c r="L936" s="124">
        <v>804800</v>
      </c>
      <c r="M936" s="124">
        <v>8789</v>
      </c>
      <c r="N936" s="124">
        <v>113435</v>
      </c>
    </row>
    <row r="937" spans="1:14">
      <c r="A937" s="27" t="s">
        <v>113</v>
      </c>
      <c r="B937" s="28">
        <v>2017</v>
      </c>
      <c r="C937" s="27" t="s">
        <v>109</v>
      </c>
      <c r="D937" s="124">
        <v>22691</v>
      </c>
      <c r="E937" s="124">
        <v>4.5390684</v>
      </c>
      <c r="F937" s="124">
        <v>253083</v>
      </c>
      <c r="G937" s="124">
        <v>50</v>
      </c>
      <c r="H937" s="124"/>
      <c r="I937" s="124">
        <v>17</v>
      </c>
      <c r="J937" s="124">
        <v>4726</v>
      </c>
      <c r="K937" s="124">
        <v>26.3088</v>
      </c>
      <c r="L937" s="124">
        <v>907700</v>
      </c>
      <c r="M937" s="124">
        <v>9527</v>
      </c>
      <c r="N937" s="124">
        <v>118393</v>
      </c>
    </row>
    <row r="938" spans="1:14">
      <c r="A938" s="27" t="s">
        <v>113</v>
      </c>
      <c r="B938" s="28">
        <v>2018</v>
      </c>
      <c r="C938" s="27" t="s">
        <v>109</v>
      </c>
      <c r="D938" s="124">
        <v>22578</v>
      </c>
      <c r="E938" s="124">
        <v>4.653778</v>
      </c>
      <c r="F938" s="124">
        <v>281583</v>
      </c>
      <c r="G938" s="124">
        <v>291</v>
      </c>
      <c r="H938" s="124"/>
      <c r="I938" s="124">
        <v>18</v>
      </c>
      <c r="J938" s="124">
        <v>5100</v>
      </c>
      <c r="K938" s="124">
        <v>24.87826</v>
      </c>
      <c r="L938" s="124">
        <v>1036503</v>
      </c>
      <c r="M938" s="124">
        <v>10265</v>
      </c>
      <c r="N938" s="124">
        <v>140222</v>
      </c>
    </row>
    <row r="939" spans="1:14">
      <c r="A939" s="28" t="s">
        <v>113</v>
      </c>
      <c r="B939" s="28">
        <v>2019</v>
      </c>
      <c r="C939" s="28" t="s">
        <v>109</v>
      </c>
      <c r="D939" s="124">
        <v>22465</v>
      </c>
      <c r="E939" s="124">
        <v>4.7684877</v>
      </c>
      <c r="F939" s="124">
        <v>310083</v>
      </c>
      <c r="G939" s="124">
        <v>46</v>
      </c>
      <c r="H939" s="124"/>
      <c r="I939" s="124">
        <v>20</v>
      </c>
      <c r="J939" s="124">
        <v>3748</v>
      </c>
      <c r="K939" s="124">
        <v>23.44772</v>
      </c>
      <c r="L939" s="124">
        <v>1095914</v>
      </c>
      <c r="M939" s="124">
        <v>11003</v>
      </c>
      <c r="N939" s="124">
        <v>155465</v>
      </c>
    </row>
    <row r="940" spans="1:14">
      <c r="A940" s="28" t="s">
        <v>113</v>
      </c>
      <c r="B940" s="28">
        <v>2020</v>
      </c>
      <c r="C940" s="28" t="s">
        <v>109</v>
      </c>
      <c r="D940" s="124">
        <v>22352</v>
      </c>
      <c r="E940" s="124">
        <v>4.8831973</v>
      </c>
      <c r="F940" s="124">
        <v>338583</v>
      </c>
      <c r="G940" s="124">
        <v>12</v>
      </c>
      <c r="H940" s="124"/>
      <c r="I940" s="124">
        <v>22</v>
      </c>
      <c r="J940" s="124">
        <v>2396</v>
      </c>
      <c r="K940" s="124">
        <v>22.017179</v>
      </c>
      <c r="L940" s="124">
        <v>1005299</v>
      </c>
      <c r="M940" s="124">
        <v>11741</v>
      </c>
      <c r="N940" s="124">
        <v>177368</v>
      </c>
    </row>
    <row r="941" spans="1:14">
      <c r="A941" s="28" t="s">
        <v>113</v>
      </c>
      <c r="B941" s="28">
        <v>2021</v>
      </c>
      <c r="C941" s="28" t="s">
        <v>109</v>
      </c>
      <c r="D941" s="124">
        <v>17168</v>
      </c>
      <c r="E941" s="124">
        <v>3.728623</v>
      </c>
      <c r="F941" s="124">
        <v>90850</v>
      </c>
      <c r="G941" s="124">
        <v>12</v>
      </c>
      <c r="H941" s="124">
        <v>9</v>
      </c>
      <c r="I941" s="124">
        <v>8</v>
      </c>
      <c r="J941" s="124">
        <v>5451</v>
      </c>
      <c r="K941" s="124">
        <v>26.470331</v>
      </c>
      <c r="L941" s="124">
        <v>1078442</v>
      </c>
      <c r="M941" s="124">
        <v>4973</v>
      </c>
      <c r="N941" s="124">
        <v>188624</v>
      </c>
    </row>
    <row r="942" spans="1:14">
      <c r="A942" s="28" t="s">
        <v>114</v>
      </c>
      <c r="B942" s="28">
        <v>2012</v>
      </c>
      <c r="C942" s="28" t="s">
        <v>109</v>
      </c>
      <c r="D942" s="124">
        <v>17184</v>
      </c>
      <c r="E942" s="124">
        <v>3.790852</v>
      </c>
      <c r="F942" s="124">
        <v>102303</v>
      </c>
      <c r="G942" s="124">
        <v>38.5</v>
      </c>
      <c r="H942" s="124">
        <v>10</v>
      </c>
      <c r="I942" s="124">
        <v>8</v>
      </c>
      <c r="J942" s="124">
        <v>5064</v>
      </c>
      <c r="K942" s="124">
        <v>26.092049</v>
      </c>
      <c r="L942" s="124">
        <v>255600</v>
      </c>
      <c r="M942" s="124">
        <v>5755</v>
      </c>
      <c r="N942" s="124">
        <v>52235</v>
      </c>
    </row>
    <row r="943" spans="1:14">
      <c r="A943" s="28" t="s">
        <v>114</v>
      </c>
      <c r="B943" s="28">
        <v>2013</v>
      </c>
      <c r="C943" s="28" t="s">
        <v>109</v>
      </c>
      <c r="D943" s="124">
        <v>17180</v>
      </c>
      <c r="E943" s="124">
        <v>3.814319</v>
      </c>
      <c r="F943" s="124">
        <v>106117</v>
      </c>
      <c r="G943" s="124">
        <v>65</v>
      </c>
      <c r="H943" s="124">
        <v>11</v>
      </c>
      <c r="I943" s="124">
        <v>8</v>
      </c>
      <c r="J943" s="124">
        <v>4677</v>
      </c>
      <c r="K943" s="124">
        <v>25.713766</v>
      </c>
      <c r="L943" s="124">
        <v>309600</v>
      </c>
      <c r="M943" s="124">
        <v>6537</v>
      </c>
      <c r="N943" s="124">
        <v>57767</v>
      </c>
    </row>
    <row r="944" spans="1:14">
      <c r="A944" s="28" t="s">
        <v>114</v>
      </c>
      <c r="B944" s="28">
        <v>2014</v>
      </c>
      <c r="C944" s="28" t="s">
        <v>109</v>
      </c>
      <c r="D944" s="124">
        <v>16807</v>
      </c>
      <c r="E944" s="124">
        <v>4.0036889</v>
      </c>
      <c r="F944" s="124">
        <v>112891</v>
      </c>
      <c r="G944" s="124">
        <v>78</v>
      </c>
      <c r="H944" s="124">
        <v>12</v>
      </c>
      <c r="I944" s="124">
        <v>9</v>
      </c>
      <c r="J944" s="124">
        <v>4654</v>
      </c>
      <c r="K944" s="124">
        <v>23.299465</v>
      </c>
      <c r="L944" s="124">
        <v>351100</v>
      </c>
      <c r="M944" s="124">
        <v>7348</v>
      </c>
      <c r="N944" s="124">
        <v>60251</v>
      </c>
    </row>
    <row r="945" spans="1:14">
      <c r="A945" s="28" t="s">
        <v>114</v>
      </c>
      <c r="B945" s="28">
        <v>2015</v>
      </c>
      <c r="C945" s="28" t="s">
        <v>109</v>
      </c>
      <c r="D945" s="124">
        <v>17050</v>
      </c>
      <c r="E945" s="124">
        <v>3.9826979</v>
      </c>
      <c r="F945" s="124">
        <v>119031</v>
      </c>
      <c r="G945" s="124">
        <v>91</v>
      </c>
      <c r="H945" s="124">
        <v>13</v>
      </c>
      <c r="I945" s="124">
        <v>9</v>
      </c>
      <c r="J945" s="124">
        <v>4809</v>
      </c>
      <c r="K945" s="124">
        <v>19.6873</v>
      </c>
      <c r="L945" s="124">
        <v>401300</v>
      </c>
      <c r="M945" s="124">
        <v>7707</v>
      </c>
      <c r="N945" s="124">
        <v>63912</v>
      </c>
    </row>
    <row r="946" spans="1:14">
      <c r="A946" s="28" t="s">
        <v>114</v>
      </c>
      <c r="B946" s="28">
        <v>2016</v>
      </c>
      <c r="C946" s="28" t="s">
        <v>109</v>
      </c>
      <c r="D946" s="124">
        <v>17057</v>
      </c>
      <c r="E946" s="124">
        <v>4.0207539</v>
      </c>
      <c r="F946" s="124">
        <v>124159</v>
      </c>
      <c r="G946" s="124">
        <v>78</v>
      </c>
      <c r="H946" s="124">
        <v>14</v>
      </c>
      <c r="I946" s="124">
        <v>10</v>
      </c>
      <c r="J946" s="124">
        <v>4629</v>
      </c>
      <c r="K946" s="124">
        <v>19.506723</v>
      </c>
      <c r="L946" s="124">
        <v>455300</v>
      </c>
      <c r="M946" s="124">
        <v>8374</v>
      </c>
      <c r="N946" s="124">
        <v>66841</v>
      </c>
    </row>
    <row r="947" spans="1:14">
      <c r="A947" s="28" t="s">
        <v>114</v>
      </c>
      <c r="B947" s="28">
        <v>2017</v>
      </c>
      <c r="C947" s="28" t="s">
        <v>109</v>
      </c>
      <c r="D947" s="124">
        <v>16806</v>
      </c>
      <c r="E947" s="124">
        <v>2.4691777</v>
      </c>
      <c r="F947" s="124">
        <v>145256</v>
      </c>
      <c r="G947" s="124">
        <v>7</v>
      </c>
      <c r="H947" s="124">
        <v>120</v>
      </c>
      <c r="I947" s="124">
        <v>10</v>
      </c>
      <c r="J947" s="124">
        <v>4415</v>
      </c>
      <c r="K947" s="124">
        <v>17.216381</v>
      </c>
      <c r="L947" s="124">
        <v>525500</v>
      </c>
      <c r="M947" s="124">
        <v>9041</v>
      </c>
      <c r="N947" s="124">
        <v>69781</v>
      </c>
    </row>
    <row r="948" spans="1:14">
      <c r="A948" s="28" t="s">
        <v>114</v>
      </c>
      <c r="B948" s="28">
        <v>2018</v>
      </c>
      <c r="C948" s="28" t="s">
        <v>109</v>
      </c>
      <c r="D948" s="124">
        <v>16811</v>
      </c>
      <c r="E948" s="124">
        <v>2.5177562</v>
      </c>
      <c r="F948" s="124">
        <v>162530</v>
      </c>
      <c r="G948" s="124">
        <v>54</v>
      </c>
      <c r="H948" s="124">
        <v>226</v>
      </c>
      <c r="I948" s="124">
        <v>10</v>
      </c>
      <c r="J948" s="124">
        <v>4365</v>
      </c>
      <c r="K948" s="124">
        <v>16.638313</v>
      </c>
      <c r="L948" s="124">
        <v>593565</v>
      </c>
      <c r="M948" s="124">
        <v>9708</v>
      </c>
      <c r="N948" s="124">
        <v>81998</v>
      </c>
    </row>
    <row r="949" spans="1:14">
      <c r="A949" s="28" t="s">
        <v>114</v>
      </c>
      <c r="B949" s="28">
        <v>2019</v>
      </c>
      <c r="C949" s="28" t="s">
        <v>109</v>
      </c>
      <c r="D949" s="124">
        <v>16816</v>
      </c>
      <c r="E949" s="124">
        <v>2.5663348</v>
      </c>
      <c r="F949" s="124">
        <v>179804</v>
      </c>
      <c r="G949" s="124">
        <v>333</v>
      </c>
      <c r="H949" s="124">
        <v>332</v>
      </c>
      <c r="I949" s="124">
        <v>11</v>
      </c>
      <c r="J949" s="124">
        <v>4157</v>
      </c>
      <c r="K949" s="124">
        <v>16.060246</v>
      </c>
      <c r="L949" s="124">
        <v>580189</v>
      </c>
      <c r="M949" s="124">
        <v>10375</v>
      </c>
      <c r="N949" s="124">
        <v>91471</v>
      </c>
    </row>
    <row r="950" spans="1:14">
      <c r="A950" s="28" t="s">
        <v>114</v>
      </c>
      <c r="B950" s="28">
        <v>2020</v>
      </c>
      <c r="C950" s="28" t="s">
        <v>109</v>
      </c>
      <c r="D950" s="124">
        <v>16821</v>
      </c>
      <c r="E950" s="124">
        <v>2.6149133</v>
      </c>
      <c r="F950" s="124">
        <v>197078</v>
      </c>
      <c r="G950" s="124">
        <v>7</v>
      </c>
      <c r="H950" s="124">
        <v>438</v>
      </c>
      <c r="I950" s="124">
        <v>12</v>
      </c>
      <c r="J950" s="124">
        <v>3949</v>
      </c>
      <c r="K950" s="124">
        <v>15.482178</v>
      </c>
      <c r="L950" s="124">
        <v>486901</v>
      </c>
      <c r="M950" s="124">
        <v>11042</v>
      </c>
      <c r="N950" s="124">
        <v>103894</v>
      </c>
    </row>
    <row r="951" spans="1:14">
      <c r="A951" s="28" t="s">
        <v>114</v>
      </c>
      <c r="B951" s="28">
        <v>2021</v>
      </c>
      <c r="C951" s="28" t="s">
        <v>109</v>
      </c>
      <c r="D951" s="124">
        <v>18379</v>
      </c>
      <c r="E951" s="124">
        <v>4.0060939</v>
      </c>
      <c r="F951" s="124">
        <v>150436</v>
      </c>
      <c r="G951" s="124">
        <v>7</v>
      </c>
      <c r="H951" s="124">
        <v>-185</v>
      </c>
      <c r="I951" s="124">
        <v>10</v>
      </c>
      <c r="J951" s="124">
        <v>4626</v>
      </c>
      <c r="K951" s="124">
        <v>27.918642</v>
      </c>
      <c r="L951" s="124">
        <v>550004</v>
      </c>
      <c r="M951" s="124">
        <v>5329</v>
      </c>
      <c r="N951" s="124">
        <v>109633</v>
      </c>
    </row>
    <row r="952" spans="1:14">
      <c r="A952" s="27" t="s">
        <v>115</v>
      </c>
      <c r="B952" s="28">
        <v>2012</v>
      </c>
      <c r="C952" s="27" t="s">
        <v>109</v>
      </c>
      <c r="D952" s="124">
        <v>18372</v>
      </c>
      <c r="E952" s="124">
        <v>4.0301002</v>
      </c>
      <c r="F952" s="124">
        <v>169512</v>
      </c>
      <c r="G952" s="124">
        <v>1287.5</v>
      </c>
      <c r="H952" s="124">
        <v>-80</v>
      </c>
      <c r="I952" s="124">
        <v>11</v>
      </c>
      <c r="J952" s="124">
        <v>4649</v>
      </c>
      <c r="K952" s="124">
        <v>29.165115</v>
      </c>
      <c r="L952" s="124">
        <v>402100</v>
      </c>
      <c r="M952" s="124">
        <v>6247</v>
      </c>
      <c r="N952" s="124">
        <v>84331</v>
      </c>
    </row>
    <row r="953" spans="1:14">
      <c r="A953" s="27" t="s">
        <v>115</v>
      </c>
      <c r="B953" s="28">
        <v>2013</v>
      </c>
      <c r="C953" s="27" t="s">
        <v>109</v>
      </c>
      <c r="D953" s="124">
        <v>18332</v>
      </c>
      <c r="E953" s="124">
        <v>4.0438577</v>
      </c>
      <c r="F953" s="124">
        <v>176836</v>
      </c>
      <c r="G953" s="124">
        <v>2568</v>
      </c>
      <c r="H953" s="124">
        <v>25</v>
      </c>
      <c r="I953" s="124">
        <v>12</v>
      </c>
      <c r="J953" s="124">
        <v>4672</v>
      </c>
      <c r="K953" s="124">
        <v>30.411589</v>
      </c>
      <c r="L953" s="124">
        <v>505000</v>
      </c>
      <c r="M953" s="124">
        <v>7165</v>
      </c>
      <c r="N953" s="124">
        <v>93205</v>
      </c>
    </row>
    <row r="954" spans="1:14">
      <c r="A954" s="27" t="s">
        <v>115</v>
      </c>
      <c r="B954" s="28">
        <v>2014</v>
      </c>
      <c r="C954" s="27" t="s">
        <v>109</v>
      </c>
      <c r="D954" s="124">
        <v>18287</v>
      </c>
      <c r="E954" s="124">
        <v>4.2050637</v>
      </c>
      <c r="F954" s="124">
        <v>183856</v>
      </c>
      <c r="G954" s="124">
        <v>2568</v>
      </c>
      <c r="H954" s="124">
        <v>130</v>
      </c>
      <c r="I954" s="124">
        <v>13</v>
      </c>
      <c r="J954" s="124">
        <v>4789</v>
      </c>
      <c r="K954" s="124">
        <v>26.942137</v>
      </c>
      <c r="L954" s="124">
        <v>605900</v>
      </c>
      <c r="M954" s="124">
        <v>8147</v>
      </c>
      <c r="N954" s="124">
        <v>97246</v>
      </c>
    </row>
    <row r="955" spans="1:14">
      <c r="A955" s="27" t="s">
        <v>115</v>
      </c>
      <c r="B955" s="28">
        <v>2015</v>
      </c>
      <c r="C955" s="27" t="s">
        <v>109</v>
      </c>
      <c r="D955" s="124">
        <v>18152</v>
      </c>
      <c r="E955" s="124">
        <v>4.2767188</v>
      </c>
      <c r="F955" s="124">
        <v>192619</v>
      </c>
      <c r="G955" s="124">
        <v>2568</v>
      </c>
      <c r="H955" s="124">
        <v>140</v>
      </c>
      <c r="I955" s="124">
        <v>13</v>
      </c>
      <c r="J955" s="124">
        <v>4783</v>
      </c>
      <c r="K955" s="124">
        <v>23.031652</v>
      </c>
      <c r="L955" s="124">
        <v>679300</v>
      </c>
      <c r="M955" s="124">
        <v>8130</v>
      </c>
      <c r="N955" s="124">
        <v>100433</v>
      </c>
    </row>
    <row r="956" spans="1:14">
      <c r="A956" s="27" t="s">
        <v>115</v>
      </c>
      <c r="B956" s="28">
        <v>2016</v>
      </c>
      <c r="C956" s="27" t="s">
        <v>109</v>
      </c>
      <c r="D956" s="124">
        <v>18245</v>
      </c>
      <c r="E956" s="124">
        <v>4.286051</v>
      </c>
      <c r="F956" s="124">
        <v>200479</v>
      </c>
      <c r="G956" s="124">
        <v>2568</v>
      </c>
      <c r="H956" s="124">
        <v>2000</v>
      </c>
      <c r="I956" s="124">
        <v>14</v>
      </c>
      <c r="J956" s="124">
        <v>4518</v>
      </c>
      <c r="K956" s="124">
        <v>22.959558</v>
      </c>
      <c r="L956" s="124">
        <v>772900</v>
      </c>
      <c r="M956" s="124">
        <v>8859</v>
      </c>
      <c r="N956" s="124">
        <v>105027</v>
      </c>
    </row>
    <row r="957" spans="1:14">
      <c r="A957" s="27" t="s">
        <v>115</v>
      </c>
      <c r="B957" s="28">
        <v>2017</v>
      </c>
      <c r="C957" s="27" t="s">
        <v>109</v>
      </c>
      <c r="D957" s="124">
        <v>18216</v>
      </c>
      <c r="E957" s="124">
        <v>3.1020531</v>
      </c>
      <c r="F957" s="124">
        <v>201731</v>
      </c>
      <c r="G957" s="124">
        <v>2568</v>
      </c>
      <c r="H957" s="124">
        <v>2160</v>
      </c>
      <c r="I957" s="124">
        <v>15</v>
      </c>
      <c r="J957" s="124">
        <v>4387</v>
      </c>
      <c r="K957" s="124">
        <v>20.83717</v>
      </c>
      <c r="L957" s="124">
        <v>875200</v>
      </c>
      <c r="M957" s="124">
        <v>9588</v>
      </c>
      <c r="N957" s="124">
        <v>109182</v>
      </c>
    </row>
    <row r="958" spans="1:14">
      <c r="A958" s="27" t="s">
        <v>115</v>
      </c>
      <c r="B958" s="28">
        <v>2018</v>
      </c>
      <c r="C958" s="27" t="s">
        <v>109</v>
      </c>
      <c r="D958" s="124">
        <v>18599</v>
      </c>
      <c r="E958" s="124">
        <v>3.0972633</v>
      </c>
      <c r="F958" s="124">
        <v>224838</v>
      </c>
      <c r="G958" s="124">
        <v>2568</v>
      </c>
      <c r="H958" s="124">
        <v>2320</v>
      </c>
      <c r="I958" s="124">
        <v>16</v>
      </c>
      <c r="J958" s="124">
        <v>4377</v>
      </c>
      <c r="K958" s="124">
        <v>19.416515</v>
      </c>
      <c r="L958" s="124">
        <v>996248</v>
      </c>
      <c r="M958" s="124">
        <v>10317</v>
      </c>
      <c r="N958" s="124">
        <v>106890</v>
      </c>
    </row>
    <row r="959" spans="1:14">
      <c r="A959" s="27" t="s">
        <v>115</v>
      </c>
      <c r="B959" s="28">
        <v>2019</v>
      </c>
      <c r="C959" s="27" t="s">
        <v>109</v>
      </c>
      <c r="D959" s="124">
        <v>18982</v>
      </c>
      <c r="E959" s="124">
        <v>3.0924734</v>
      </c>
      <c r="F959" s="124">
        <v>247945</v>
      </c>
      <c r="G959" s="124">
        <v>264</v>
      </c>
      <c r="H959" s="124">
        <v>2480</v>
      </c>
      <c r="I959" s="124">
        <v>18</v>
      </c>
      <c r="J959" s="124">
        <v>4089</v>
      </c>
      <c r="K959" s="124">
        <v>17.995861</v>
      </c>
      <c r="L959" s="124">
        <v>1038998</v>
      </c>
      <c r="M959" s="124">
        <v>11046</v>
      </c>
      <c r="N959" s="124">
        <v>119373</v>
      </c>
    </row>
    <row r="960" spans="1:14">
      <c r="A960" s="27" t="s">
        <v>115</v>
      </c>
      <c r="B960" s="28">
        <v>2020</v>
      </c>
      <c r="C960" s="27" t="s">
        <v>109</v>
      </c>
      <c r="D960" s="124">
        <v>19365</v>
      </c>
      <c r="E960" s="124">
        <v>3.0876836</v>
      </c>
      <c r="F960" s="124">
        <v>271052</v>
      </c>
      <c r="G960" s="124">
        <v>270</v>
      </c>
      <c r="H960" s="124">
        <v>2640</v>
      </c>
      <c r="I960" s="124">
        <v>20</v>
      </c>
      <c r="J960" s="124">
        <v>3936</v>
      </c>
      <c r="K960" s="124">
        <v>16.575207</v>
      </c>
      <c r="L960" s="124">
        <v>890956</v>
      </c>
      <c r="M960" s="124">
        <v>11775</v>
      </c>
      <c r="N960" s="124">
        <v>137392</v>
      </c>
    </row>
    <row r="961" spans="1:14">
      <c r="A961" s="27" t="s">
        <v>115</v>
      </c>
      <c r="B961" s="28">
        <v>2021</v>
      </c>
      <c r="C961" s="29" t="s">
        <v>109</v>
      </c>
      <c r="D961" s="124">
        <v>4943</v>
      </c>
      <c r="E961" s="124">
        <v>5.498685</v>
      </c>
      <c r="F961" s="124">
        <v>46773</v>
      </c>
      <c r="G961" s="124">
        <v>65</v>
      </c>
      <c r="H961" s="124"/>
      <c r="I961" s="124">
        <v>4</v>
      </c>
      <c r="J961" s="124">
        <v>1133</v>
      </c>
      <c r="K961" s="124">
        <v>23.936491</v>
      </c>
      <c r="L961" s="124">
        <v>1040659</v>
      </c>
      <c r="M961" s="124">
        <v>4890</v>
      </c>
      <c r="N961" s="124">
        <v>145467</v>
      </c>
    </row>
    <row r="962" spans="1:14">
      <c r="A962" s="27" t="s">
        <v>116</v>
      </c>
      <c r="B962" s="28">
        <v>2012</v>
      </c>
      <c r="C962" s="27" t="s">
        <v>109</v>
      </c>
      <c r="D962" s="124">
        <v>4948</v>
      </c>
      <c r="E962" s="124">
        <v>5.5301132</v>
      </c>
      <c r="F962" s="124">
        <v>52640</v>
      </c>
      <c r="G962" s="124">
        <v>39</v>
      </c>
      <c r="H962" s="124"/>
      <c r="I962" s="124">
        <v>4</v>
      </c>
      <c r="J962" s="124">
        <v>1277</v>
      </c>
      <c r="K962" s="124">
        <v>21.654596</v>
      </c>
      <c r="L962" s="124">
        <v>120000</v>
      </c>
      <c r="M962" s="124">
        <v>5673</v>
      </c>
      <c r="N962" s="124">
        <v>25484</v>
      </c>
    </row>
    <row r="963" spans="1:14">
      <c r="A963" s="27" t="s">
        <v>116</v>
      </c>
      <c r="B963" s="28">
        <v>2013</v>
      </c>
      <c r="C963" s="27" t="s">
        <v>109</v>
      </c>
      <c r="D963" s="124">
        <v>4966</v>
      </c>
      <c r="E963" s="124">
        <v>5.4482481</v>
      </c>
      <c r="F963" s="124">
        <v>55179</v>
      </c>
      <c r="G963" s="124">
        <v>13</v>
      </c>
      <c r="H963" s="124"/>
      <c r="I963" s="124">
        <v>4</v>
      </c>
      <c r="J963" s="124">
        <v>1421</v>
      </c>
      <c r="K963" s="124">
        <v>19.372702</v>
      </c>
      <c r="L963" s="124">
        <v>129500</v>
      </c>
      <c r="M963" s="124">
        <v>6456</v>
      </c>
      <c r="N963" s="124">
        <v>28349</v>
      </c>
    </row>
    <row r="964" spans="1:14">
      <c r="A964" s="27" t="s">
        <v>116</v>
      </c>
      <c r="B964" s="28">
        <v>2014</v>
      </c>
      <c r="C964" s="27" t="s">
        <v>109</v>
      </c>
      <c r="D964" s="124">
        <v>4965</v>
      </c>
      <c r="E964" s="124">
        <v>5.5456193</v>
      </c>
      <c r="F964" s="124">
        <v>57384</v>
      </c>
      <c r="G964" s="124">
        <v>13</v>
      </c>
      <c r="H964" s="124"/>
      <c r="I964" s="124">
        <v>4</v>
      </c>
      <c r="J964" s="124">
        <v>1398</v>
      </c>
      <c r="K964" s="124">
        <v>16.159262</v>
      </c>
      <c r="L964" s="124">
        <v>120600</v>
      </c>
      <c r="M964" s="124">
        <v>7360</v>
      </c>
      <c r="N964" s="124">
        <v>29761</v>
      </c>
    </row>
    <row r="965" spans="1:14">
      <c r="A965" s="27" t="s">
        <v>116</v>
      </c>
      <c r="B965" s="28">
        <v>2015</v>
      </c>
      <c r="C965" s="27" t="s">
        <v>109</v>
      </c>
      <c r="D965" s="124">
        <v>4981</v>
      </c>
      <c r="E965" s="124">
        <v>5.5954628</v>
      </c>
      <c r="F965" s="124">
        <v>59927</v>
      </c>
      <c r="G965" s="124">
        <v>13</v>
      </c>
      <c r="H965" s="124"/>
      <c r="I965" s="124">
        <v>4</v>
      </c>
      <c r="J965" s="124">
        <v>1399</v>
      </c>
      <c r="K965" s="124">
        <v>13.531546</v>
      </c>
      <c r="L965" s="124">
        <v>135600</v>
      </c>
      <c r="M965" s="124">
        <v>7728</v>
      </c>
      <c r="N965" s="124">
        <v>31041</v>
      </c>
    </row>
    <row r="966" spans="1:14">
      <c r="A966" s="27" t="s">
        <v>116</v>
      </c>
      <c r="B966" s="28">
        <v>2016</v>
      </c>
      <c r="C966" s="27" t="s">
        <v>109</v>
      </c>
      <c r="D966" s="124">
        <v>4933</v>
      </c>
      <c r="E966" s="124">
        <v>5.6657207</v>
      </c>
      <c r="F966" s="124">
        <v>63301</v>
      </c>
      <c r="G966" s="124">
        <v>6</v>
      </c>
      <c r="H966" s="124"/>
      <c r="I966" s="124">
        <v>5</v>
      </c>
      <c r="J966" s="124">
        <v>1383</v>
      </c>
      <c r="K966" s="124">
        <v>13.428203</v>
      </c>
      <c r="L966" s="124">
        <v>152600</v>
      </c>
      <c r="M966" s="124">
        <v>8413</v>
      </c>
      <c r="N966" s="124">
        <v>32174</v>
      </c>
    </row>
    <row r="967" spans="1:14">
      <c r="A967" s="27" t="s">
        <v>116</v>
      </c>
      <c r="B967" s="28">
        <v>2017</v>
      </c>
      <c r="C967" s="27" t="s">
        <v>109</v>
      </c>
      <c r="D967" s="124">
        <v>4926</v>
      </c>
      <c r="E967" s="124">
        <v>4.2785221</v>
      </c>
      <c r="F967" s="124">
        <v>76017</v>
      </c>
      <c r="G967" s="124">
        <v>13</v>
      </c>
      <c r="H967" s="124"/>
      <c r="I967" s="124">
        <v>5</v>
      </c>
      <c r="J967" s="124">
        <v>1352</v>
      </c>
      <c r="K967" s="124">
        <v>12.015251</v>
      </c>
      <c r="L967" s="124">
        <v>191900</v>
      </c>
      <c r="M967" s="124">
        <v>9098</v>
      </c>
      <c r="N967" s="124">
        <v>34170</v>
      </c>
    </row>
    <row r="968" spans="1:14">
      <c r="A968" s="27" t="s">
        <v>116</v>
      </c>
      <c r="B968" s="28">
        <v>2018</v>
      </c>
      <c r="C968" s="27" t="s">
        <v>109</v>
      </c>
      <c r="D968" s="124">
        <v>4955</v>
      </c>
      <c r="E968" s="124">
        <v>4.3438951</v>
      </c>
      <c r="F968" s="124">
        <v>84561</v>
      </c>
      <c r="G968" s="124">
        <v>13</v>
      </c>
      <c r="H968" s="124"/>
      <c r="I968" s="124">
        <v>5</v>
      </c>
      <c r="J968" s="124">
        <v>1328</v>
      </c>
      <c r="K968" s="124">
        <v>10.797632</v>
      </c>
      <c r="L968" s="124">
        <v>230279</v>
      </c>
      <c r="M968" s="124">
        <v>9783</v>
      </c>
      <c r="N968" s="124">
        <v>39798</v>
      </c>
    </row>
    <row r="969" spans="1:14">
      <c r="A969" s="27" t="s">
        <v>116</v>
      </c>
      <c r="B969" s="28">
        <v>2019</v>
      </c>
      <c r="C969" s="27" t="s">
        <v>109</v>
      </c>
      <c r="D969" s="124">
        <v>4984</v>
      </c>
      <c r="E969" s="124">
        <v>4.409268</v>
      </c>
      <c r="F969" s="124">
        <v>93105</v>
      </c>
      <c r="G969" s="124">
        <v>15</v>
      </c>
      <c r="H969" s="124"/>
      <c r="I969" s="124">
        <v>5</v>
      </c>
      <c r="J969" s="124">
        <v>1317</v>
      </c>
      <c r="K969" s="124">
        <v>9.5800133</v>
      </c>
      <c r="L969" s="124">
        <v>243411</v>
      </c>
      <c r="M969" s="124">
        <v>10468</v>
      </c>
      <c r="N969" s="124">
        <v>44320</v>
      </c>
    </row>
    <row r="970" spans="1:14">
      <c r="A970" s="27" t="s">
        <v>116</v>
      </c>
      <c r="B970" s="28">
        <v>2020</v>
      </c>
      <c r="C970" s="27" t="s">
        <v>109</v>
      </c>
      <c r="D970" s="124">
        <v>5013</v>
      </c>
      <c r="E970" s="124">
        <v>4.4746409</v>
      </c>
      <c r="F970" s="124">
        <v>101649</v>
      </c>
      <c r="G970" s="124">
        <v>15</v>
      </c>
      <c r="H970" s="124"/>
      <c r="I970" s="124">
        <v>5</v>
      </c>
      <c r="J970" s="124">
        <v>1306</v>
      </c>
      <c r="K970" s="124">
        <v>8.3623943</v>
      </c>
      <c r="L970" s="124">
        <v>237697</v>
      </c>
      <c r="M970" s="124">
        <v>11153</v>
      </c>
      <c r="N970" s="124">
        <v>50156</v>
      </c>
    </row>
    <row r="971" spans="1:14">
      <c r="A971" s="27" t="s">
        <v>116</v>
      </c>
      <c r="B971" s="28">
        <v>2021</v>
      </c>
      <c r="C971" s="29" t="s">
        <v>109</v>
      </c>
      <c r="D971" s="124">
        <v>36208</v>
      </c>
      <c r="E971" s="124">
        <v>3.316698</v>
      </c>
      <c r="F971" s="124">
        <v>190068</v>
      </c>
      <c r="G971" s="124">
        <v>16</v>
      </c>
      <c r="H971" s="124">
        <v>-6073</v>
      </c>
      <c r="I971" s="124">
        <v>19</v>
      </c>
      <c r="J971" s="124">
        <v>23910</v>
      </c>
      <c r="K971" s="124">
        <v>32.46751</v>
      </c>
      <c r="L971" s="124">
        <v>261890</v>
      </c>
      <c r="M971" s="124">
        <v>5065</v>
      </c>
      <c r="N971" s="124">
        <v>50575</v>
      </c>
    </row>
    <row r="972" spans="1:14">
      <c r="A972" s="27" t="s">
        <v>117</v>
      </c>
      <c r="B972" s="28">
        <v>2012</v>
      </c>
      <c r="C972" s="27" t="s">
        <v>109</v>
      </c>
      <c r="D972" s="124">
        <v>36361</v>
      </c>
      <c r="E972" s="124">
        <v>3.373092</v>
      </c>
      <c r="F972" s="124">
        <v>212778</v>
      </c>
      <c r="G972" s="124">
        <v>495.5</v>
      </c>
      <c r="H972" s="124">
        <v>-2782</v>
      </c>
      <c r="I972" s="124">
        <v>23</v>
      </c>
      <c r="J972" s="124">
        <v>23823</v>
      </c>
      <c r="K972" s="124">
        <v>37.077263</v>
      </c>
      <c r="L972" s="124">
        <v>843100</v>
      </c>
      <c r="M972" s="124">
        <v>5911</v>
      </c>
      <c r="N972" s="124">
        <v>104974</v>
      </c>
    </row>
    <row r="973" spans="1:14">
      <c r="A973" s="27" t="s">
        <v>117</v>
      </c>
      <c r="B973" s="28">
        <v>2013</v>
      </c>
      <c r="C973" s="27" t="s">
        <v>109</v>
      </c>
      <c r="D973" s="124">
        <v>36410</v>
      </c>
      <c r="E973" s="124">
        <v>3.397638</v>
      </c>
      <c r="F973" s="124">
        <v>222456</v>
      </c>
      <c r="G973" s="124">
        <v>975</v>
      </c>
      <c r="H973" s="124">
        <v>509</v>
      </c>
      <c r="I973" s="124">
        <v>27</v>
      </c>
      <c r="J973" s="124">
        <v>23736</v>
      </c>
      <c r="K973" s="124">
        <v>41.687016</v>
      </c>
      <c r="L973" s="124">
        <v>1000100</v>
      </c>
      <c r="M973" s="124">
        <v>6757</v>
      </c>
      <c r="N973" s="124">
        <v>115745</v>
      </c>
    </row>
    <row r="974" spans="1:14">
      <c r="A974" s="27" t="s">
        <v>117</v>
      </c>
      <c r="B974" s="28">
        <v>2014</v>
      </c>
      <c r="C974" s="27" t="s">
        <v>109</v>
      </c>
      <c r="D974" s="124">
        <v>36542</v>
      </c>
      <c r="E974" s="124">
        <v>3.4339117</v>
      </c>
      <c r="F974" s="124">
        <v>229561</v>
      </c>
      <c r="G974" s="124">
        <v>1039</v>
      </c>
      <c r="H974" s="124">
        <v>3800</v>
      </c>
      <c r="I974" s="124">
        <v>29</v>
      </c>
      <c r="J974" s="124">
        <v>24555</v>
      </c>
      <c r="K974" s="124">
        <v>36.47121</v>
      </c>
      <c r="L974" s="124">
        <v>1123700</v>
      </c>
      <c r="M974" s="124">
        <v>7655</v>
      </c>
      <c r="N974" s="124">
        <v>120872</v>
      </c>
    </row>
    <row r="975" spans="1:14">
      <c r="A975" s="27" t="s">
        <v>117</v>
      </c>
      <c r="B975" s="28">
        <v>2015</v>
      </c>
      <c r="C975" s="27" t="s">
        <v>109</v>
      </c>
      <c r="D975" s="124">
        <v>36650</v>
      </c>
      <c r="E975" s="124">
        <v>3.4404366</v>
      </c>
      <c r="F975" s="124">
        <v>241290</v>
      </c>
      <c r="G975" s="124">
        <v>982</v>
      </c>
      <c r="H975" s="124">
        <v>3850</v>
      </c>
      <c r="I975" s="124">
        <v>30</v>
      </c>
      <c r="J975" s="124">
        <v>23448</v>
      </c>
      <c r="K975" s="124">
        <v>31.415541</v>
      </c>
      <c r="L975" s="124">
        <v>1240900</v>
      </c>
      <c r="M975" s="124">
        <v>7900</v>
      </c>
      <c r="N975" s="124">
        <v>124355</v>
      </c>
    </row>
    <row r="976" spans="1:14">
      <c r="A976" s="27" t="s">
        <v>117</v>
      </c>
      <c r="B976" s="28">
        <v>2016</v>
      </c>
      <c r="C976" s="27" t="s">
        <v>109</v>
      </c>
      <c r="D976" s="124">
        <v>36659</v>
      </c>
      <c r="E976" s="124">
        <v>3.4479118</v>
      </c>
      <c r="F976" s="124">
        <v>249653</v>
      </c>
      <c r="G976" s="124">
        <v>620</v>
      </c>
      <c r="H976" s="124">
        <v>3968</v>
      </c>
      <c r="I976" s="124">
        <v>30</v>
      </c>
      <c r="J976" s="124">
        <v>23326</v>
      </c>
      <c r="K976" s="124">
        <v>31.210106</v>
      </c>
      <c r="L976" s="124">
        <v>1378300</v>
      </c>
      <c r="M976" s="124">
        <v>8608</v>
      </c>
      <c r="N976" s="124">
        <v>129949</v>
      </c>
    </row>
    <row r="977" spans="1:14">
      <c r="A977" s="27" t="s">
        <v>117</v>
      </c>
      <c r="B977" s="28">
        <v>2017</v>
      </c>
      <c r="C977" s="27" t="s">
        <v>109</v>
      </c>
      <c r="D977" s="124">
        <v>36600</v>
      </c>
      <c r="E977" s="124">
        <v>3.1546175</v>
      </c>
      <c r="F977" s="124">
        <v>333308</v>
      </c>
      <c r="G977" s="124">
        <v>531</v>
      </c>
      <c r="H977" s="124">
        <v>3992</v>
      </c>
      <c r="I977" s="124">
        <v>31</v>
      </c>
      <c r="J977" s="124">
        <v>22859</v>
      </c>
      <c r="K977" s="124">
        <v>29.076029</v>
      </c>
      <c r="L977" s="124">
        <v>1598700</v>
      </c>
      <c r="M977" s="124">
        <v>9316</v>
      </c>
      <c r="N977" s="124">
        <v>135189</v>
      </c>
    </row>
    <row r="978" spans="1:14">
      <c r="A978" s="27" t="s">
        <v>117</v>
      </c>
      <c r="B978" s="28">
        <v>2018</v>
      </c>
      <c r="C978" s="27" t="s">
        <v>109</v>
      </c>
      <c r="D978" s="124">
        <v>36772</v>
      </c>
      <c r="E978" s="124">
        <v>3.2029261</v>
      </c>
      <c r="F978" s="124">
        <v>375542</v>
      </c>
      <c r="G978" s="124">
        <v>541</v>
      </c>
      <c r="H978" s="124">
        <v>4016</v>
      </c>
      <c r="I978" s="124">
        <v>32</v>
      </c>
      <c r="J978" s="124">
        <v>22732</v>
      </c>
      <c r="K978" s="124">
        <v>26.789013</v>
      </c>
      <c r="L978" s="124">
        <v>1879857</v>
      </c>
      <c r="M978" s="124">
        <v>10024</v>
      </c>
      <c r="N978" s="124">
        <v>175666</v>
      </c>
    </row>
    <row r="979" spans="1:14">
      <c r="A979" s="27" t="s">
        <v>117</v>
      </c>
      <c r="B979" s="28">
        <v>2019</v>
      </c>
      <c r="C979" s="27" t="s">
        <v>109</v>
      </c>
      <c r="D979" s="124">
        <v>36944</v>
      </c>
      <c r="E979" s="124">
        <v>3.2512348</v>
      </c>
      <c r="F979" s="124">
        <v>417776</v>
      </c>
      <c r="G979" s="124">
        <v>513</v>
      </c>
      <c r="H979" s="124">
        <v>4040</v>
      </c>
      <c r="I979" s="124">
        <v>34</v>
      </c>
      <c r="J979" s="124">
        <v>22724</v>
      </c>
      <c r="K979" s="124">
        <v>24.501997</v>
      </c>
      <c r="L979" s="124">
        <v>1870492</v>
      </c>
      <c r="M979" s="124">
        <v>10732</v>
      </c>
      <c r="N979" s="124">
        <v>198324</v>
      </c>
    </row>
    <row r="980" spans="1:14">
      <c r="A980" s="27" t="s">
        <v>117</v>
      </c>
      <c r="B980" s="28">
        <v>2020</v>
      </c>
      <c r="C980" s="27" t="s">
        <v>109</v>
      </c>
      <c r="D980" s="124">
        <v>37116</v>
      </c>
      <c r="E980" s="124">
        <v>3.2995434</v>
      </c>
      <c r="F980" s="124">
        <v>460010</v>
      </c>
      <c r="G980" s="124">
        <v>496</v>
      </c>
      <c r="H980" s="124">
        <v>4064</v>
      </c>
      <c r="I980" s="124">
        <v>36</v>
      </c>
      <c r="J980" s="124">
        <v>22716</v>
      </c>
      <c r="K980" s="124">
        <v>22.214981</v>
      </c>
      <c r="L980" s="124">
        <v>1734798</v>
      </c>
      <c r="M980" s="124">
        <v>11440</v>
      </c>
      <c r="N980" s="124">
        <v>228310</v>
      </c>
    </row>
    <row r="981" spans="1:14">
      <c r="A981" s="27" t="s">
        <v>117</v>
      </c>
      <c r="B981" s="28">
        <v>2021</v>
      </c>
      <c r="C981" s="29" t="s">
        <v>109</v>
      </c>
      <c r="D981" s="124">
        <v>13840</v>
      </c>
      <c r="E981" s="124">
        <v>4.0697977</v>
      </c>
      <c r="F981" s="124">
        <v>101752</v>
      </c>
      <c r="G981" s="124">
        <v>491</v>
      </c>
      <c r="H981" s="124"/>
      <c r="I981" s="124">
        <v>11</v>
      </c>
      <c r="J981" s="124">
        <v>7947</v>
      </c>
      <c r="K981" s="124">
        <v>29.546642</v>
      </c>
      <c r="L981" s="124">
        <v>2007363</v>
      </c>
      <c r="M981" s="124">
        <v>5004</v>
      </c>
      <c r="N981" s="124">
        <v>234817</v>
      </c>
    </row>
    <row r="982" spans="1:14">
      <c r="A982" s="27" t="s">
        <v>118</v>
      </c>
      <c r="B982" s="28">
        <v>2012</v>
      </c>
      <c r="C982" s="27" t="s">
        <v>109</v>
      </c>
      <c r="D982" s="124">
        <v>13895</v>
      </c>
      <c r="E982" s="124">
        <v>4.0810363</v>
      </c>
      <c r="F982" s="124">
        <v>115437</v>
      </c>
      <c r="G982" s="124">
        <v>249</v>
      </c>
      <c r="H982" s="124"/>
      <c r="I982" s="124">
        <v>12</v>
      </c>
      <c r="J982" s="124">
        <v>6973</v>
      </c>
      <c r="K982" s="124">
        <v>34.712929</v>
      </c>
      <c r="L982" s="124">
        <v>339100</v>
      </c>
      <c r="M982" s="124">
        <v>5798</v>
      </c>
      <c r="N982" s="124">
        <v>59980</v>
      </c>
    </row>
    <row r="983" spans="1:14">
      <c r="A983" s="27" t="s">
        <v>118</v>
      </c>
      <c r="B983" s="28">
        <v>2013</v>
      </c>
      <c r="C983" s="27" t="s">
        <v>109</v>
      </c>
      <c r="D983" s="124">
        <v>13885</v>
      </c>
      <c r="E983" s="124">
        <v>4.1313648</v>
      </c>
      <c r="F983" s="124">
        <v>120819</v>
      </c>
      <c r="G983" s="124">
        <v>7</v>
      </c>
      <c r="H983" s="124"/>
      <c r="I983" s="124">
        <v>13</v>
      </c>
      <c r="J983" s="124">
        <v>5999</v>
      </c>
      <c r="K983" s="124">
        <v>39.879215</v>
      </c>
      <c r="L983" s="124">
        <v>415600</v>
      </c>
      <c r="M983" s="124">
        <v>6592</v>
      </c>
      <c r="N983" s="124">
        <v>66601</v>
      </c>
    </row>
    <row r="984" spans="1:14">
      <c r="A984" s="27" t="s">
        <v>118</v>
      </c>
      <c r="B984" s="28">
        <v>2014</v>
      </c>
      <c r="C984" s="27" t="s">
        <v>109</v>
      </c>
      <c r="D984" s="124">
        <v>14097</v>
      </c>
      <c r="E984" s="124">
        <v>4.1271192</v>
      </c>
      <c r="F984" s="124">
        <v>126822</v>
      </c>
      <c r="G984" s="124">
        <v>7</v>
      </c>
      <c r="H984" s="124"/>
      <c r="I984" s="124">
        <v>13</v>
      </c>
      <c r="J984" s="124">
        <v>5873</v>
      </c>
      <c r="K984" s="124">
        <v>34.175644</v>
      </c>
      <c r="L984" s="124">
        <v>482700</v>
      </c>
      <c r="M984" s="124">
        <v>7416</v>
      </c>
      <c r="N984" s="124">
        <v>69993</v>
      </c>
    </row>
    <row r="985" spans="1:14">
      <c r="A985" s="27" t="s">
        <v>118</v>
      </c>
      <c r="B985" s="28">
        <v>2015</v>
      </c>
      <c r="C985" s="27" t="s">
        <v>109</v>
      </c>
      <c r="D985" s="124">
        <v>14097</v>
      </c>
      <c r="E985" s="124">
        <v>4.1410229</v>
      </c>
      <c r="F985" s="124">
        <v>131233</v>
      </c>
      <c r="G985" s="124">
        <v>10</v>
      </c>
      <c r="H985" s="124"/>
      <c r="I985" s="124">
        <v>14</v>
      </c>
      <c r="J985" s="124">
        <v>5817</v>
      </c>
      <c r="K985" s="124">
        <v>30.091715</v>
      </c>
      <c r="L985" s="124">
        <v>524300</v>
      </c>
      <c r="M985" s="124">
        <v>7768</v>
      </c>
      <c r="N985" s="124">
        <v>73508</v>
      </c>
    </row>
    <row r="986" spans="1:14">
      <c r="A986" s="27" t="s">
        <v>118</v>
      </c>
      <c r="B986" s="28">
        <v>2016</v>
      </c>
      <c r="C986" s="27" t="s">
        <v>109</v>
      </c>
      <c r="D986" s="124">
        <v>14096</v>
      </c>
      <c r="E986" s="124">
        <v>4.1784904</v>
      </c>
      <c r="F986" s="124">
        <v>136801</v>
      </c>
      <c r="G986" s="124">
        <v>11</v>
      </c>
      <c r="H986" s="124"/>
      <c r="I986" s="124">
        <v>14</v>
      </c>
      <c r="J986" s="124">
        <v>6106</v>
      </c>
      <c r="K986" s="124">
        <v>28.829714</v>
      </c>
      <c r="L986" s="124">
        <v>595400</v>
      </c>
      <c r="M986" s="124">
        <v>8417</v>
      </c>
      <c r="N986" s="124">
        <v>75946</v>
      </c>
    </row>
    <row r="987" spans="1:14">
      <c r="A987" s="27" t="s">
        <v>118</v>
      </c>
      <c r="B987" s="28">
        <v>2017</v>
      </c>
      <c r="C987" s="27" t="s">
        <v>109</v>
      </c>
      <c r="D987" s="124">
        <v>14097</v>
      </c>
      <c r="E987" s="124">
        <v>4.0239767</v>
      </c>
      <c r="F987" s="124">
        <v>171639</v>
      </c>
      <c r="G987" s="124">
        <v>11</v>
      </c>
      <c r="H987" s="124"/>
      <c r="I987" s="124">
        <v>14</v>
      </c>
      <c r="J987" s="124">
        <v>5865</v>
      </c>
      <c r="K987" s="124">
        <v>27.43343</v>
      </c>
      <c r="L987" s="124">
        <v>675100</v>
      </c>
      <c r="M987" s="124">
        <v>9066</v>
      </c>
      <c r="N987" s="124">
        <v>79097</v>
      </c>
    </row>
    <row r="988" spans="1:14">
      <c r="A988" s="27" t="s">
        <v>118</v>
      </c>
      <c r="B988" s="28">
        <v>2018</v>
      </c>
      <c r="C988" s="27" t="s">
        <v>109</v>
      </c>
      <c r="D988" s="124">
        <v>14154</v>
      </c>
      <c r="E988" s="124">
        <v>4.0447223</v>
      </c>
      <c r="F988" s="124">
        <v>190115</v>
      </c>
      <c r="G988" s="124">
        <v>14</v>
      </c>
      <c r="H988" s="124"/>
      <c r="I988" s="124">
        <v>15</v>
      </c>
      <c r="J988" s="124">
        <v>5644</v>
      </c>
      <c r="K988" s="124">
        <v>25.735571</v>
      </c>
      <c r="L988" s="124">
        <v>791735</v>
      </c>
      <c r="M988" s="124">
        <v>9715</v>
      </c>
      <c r="N988" s="124">
        <v>97167</v>
      </c>
    </row>
    <row r="989" spans="1:14">
      <c r="A989" s="27" t="s">
        <v>118</v>
      </c>
      <c r="B989" s="28">
        <v>2019</v>
      </c>
      <c r="C989" s="27" t="s">
        <v>109</v>
      </c>
      <c r="D989" s="124">
        <v>14211</v>
      </c>
      <c r="E989" s="124">
        <v>4.0654679</v>
      </c>
      <c r="F989" s="124">
        <v>208591</v>
      </c>
      <c r="G989" s="124">
        <v>134</v>
      </c>
      <c r="H989" s="124"/>
      <c r="I989" s="124">
        <v>16</v>
      </c>
      <c r="J989" s="124">
        <v>5538</v>
      </c>
      <c r="K989" s="124">
        <v>24.037712</v>
      </c>
      <c r="L989" s="124">
        <v>798439</v>
      </c>
      <c r="M989" s="124">
        <v>10364</v>
      </c>
      <c r="N989" s="124">
        <v>107582</v>
      </c>
    </row>
    <row r="990" spans="1:14">
      <c r="A990" s="27" t="s">
        <v>118</v>
      </c>
      <c r="B990" s="28">
        <v>2020</v>
      </c>
      <c r="C990" s="27" t="s">
        <v>109</v>
      </c>
      <c r="D990" s="124">
        <v>14268</v>
      </c>
      <c r="E990" s="124">
        <v>4.0862136</v>
      </c>
      <c r="F990" s="124">
        <v>227067</v>
      </c>
      <c r="G990" s="124">
        <v>138</v>
      </c>
      <c r="H990" s="124"/>
      <c r="I990" s="124">
        <v>17</v>
      </c>
      <c r="J990" s="124">
        <v>5432</v>
      </c>
      <c r="K990" s="124">
        <v>22.339853</v>
      </c>
      <c r="L990" s="124">
        <v>710627</v>
      </c>
      <c r="M990" s="124">
        <v>11013</v>
      </c>
      <c r="N990" s="124">
        <v>122457</v>
      </c>
    </row>
    <row r="991" spans="1:14">
      <c r="A991" s="27" t="s">
        <v>118</v>
      </c>
      <c r="B991" s="28">
        <v>2021</v>
      </c>
      <c r="C991" s="29" t="s">
        <v>109</v>
      </c>
      <c r="D991" s="124">
        <v>21578</v>
      </c>
      <c r="E991" s="124">
        <v>4.986097</v>
      </c>
      <c r="F991" s="124">
        <v>205123</v>
      </c>
      <c r="G991" s="124">
        <v>141</v>
      </c>
      <c r="H991" s="124">
        <v>-999</v>
      </c>
      <c r="I991" s="124">
        <v>14</v>
      </c>
      <c r="J991" s="124">
        <v>15855</v>
      </c>
      <c r="K991" s="124">
        <v>40.867142</v>
      </c>
      <c r="L991" s="124">
        <v>792362</v>
      </c>
      <c r="M991" s="124">
        <v>4624</v>
      </c>
      <c r="N991" s="124">
        <v>129071</v>
      </c>
    </row>
    <row r="992" spans="1:14">
      <c r="A992" s="27" t="s">
        <v>119</v>
      </c>
      <c r="B992" s="28">
        <v>2012</v>
      </c>
      <c r="C992" s="27" t="s">
        <v>120</v>
      </c>
      <c r="D992" s="124">
        <v>21378</v>
      </c>
      <c r="E992" s="124">
        <v>5.0567406</v>
      </c>
      <c r="F992" s="124">
        <v>230111</v>
      </c>
      <c r="G992" s="124">
        <v>158</v>
      </c>
      <c r="H992" s="124">
        <v>-266</v>
      </c>
      <c r="I992" s="124">
        <v>15</v>
      </c>
      <c r="J992" s="124">
        <v>11427</v>
      </c>
      <c r="K992" s="124">
        <v>40.025261</v>
      </c>
      <c r="L992" s="124">
        <v>986100</v>
      </c>
      <c r="M992" s="124">
        <v>5414</v>
      </c>
      <c r="N992" s="124">
        <v>120164</v>
      </c>
    </row>
    <row r="993" spans="1:14">
      <c r="A993" s="27" t="s">
        <v>119</v>
      </c>
      <c r="B993" s="28">
        <v>2013</v>
      </c>
      <c r="C993" s="27" t="s">
        <v>120</v>
      </c>
      <c r="D993" s="124">
        <v>21230</v>
      </c>
      <c r="E993" s="124">
        <v>3.8239755</v>
      </c>
      <c r="F993" s="124">
        <v>243724</v>
      </c>
      <c r="G993" s="124">
        <v>175</v>
      </c>
      <c r="H993" s="124">
        <v>467</v>
      </c>
      <c r="I993" s="124">
        <v>16</v>
      </c>
      <c r="J993" s="124">
        <v>6999</v>
      </c>
      <c r="K993" s="124">
        <v>39.18338</v>
      </c>
      <c r="L993" s="124">
        <v>1083500</v>
      </c>
      <c r="M993" s="124">
        <v>6204</v>
      </c>
      <c r="N993" s="124">
        <v>128682</v>
      </c>
    </row>
    <row r="994" spans="1:14">
      <c r="A994" s="27" t="s">
        <v>119</v>
      </c>
      <c r="B994" s="28">
        <v>2014</v>
      </c>
      <c r="C994" s="27" t="s">
        <v>120</v>
      </c>
      <c r="D994" s="124">
        <v>20972</v>
      </c>
      <c r="E994" s="124">
        <v>4.9885562</v>
      </c>
      <c r="F994" s="124">
        <v>241200</v>
      </c>
      <c r="G994" s="124">
        <v>230</v>
      </c>
      <c r="H994" s="124">
        <v>1200</v>
      </c>
      <c r="I994" s="124">
        <v>17</v>
      </c>
      <c r="J994" s="124">
        <v>6582</v>
      </c>
      <c r="K994" s="124">
        <v>34.242039</v>
      </c>
      <c r="L994" s="124">
        <v>1176500</v>
      </c>
      <c r="M994" s="124">
        <v>7066</v>
      </c>
      <c r="N994" s="124">
        <v>136167</v>
      </c>
    </row>
    <row r="995" spans="1:14">
      <c r="A995" s="27" t="s">
        <v>119</v>
      </c>
      <c r="B995" s="28">
        <v>2015</v>
      </c>
      <c r="C995" s="27" t="s">
        <v>120</v>
      </c>
      <c r="D995" s="124">
        <v>20967</v>
      </c>
      <c r="E995" s="124">
        <v>5.0217485</v>
      </c>
      <c r="F995" s="124">
        <v>257463</v>
      </c>
      <c r="G995" s="124">
        <v>239</v>
      </c>
      <c r="H995" s="124">
        <v>1000</v>
      </c>
      <c r="I995" s="124">
        <v>17</v>
      </c>
      <c r="J995" s="124">
        <v>6055</v>
      </c>
      <c r="K995" s="124">
        <v>33.034328</v>
      </c>
      <c r="L995" s="124">
        <v>1229000</v>
      </c>
      <c r="M995" s="124">
        <v>7614</v>
      </c>
      <c r="N995" s="124">
        <v>132005</v>
      </c>
    </row>
    <row r="996" spans="1:14">
      <c r="A996" s="27" t="s">
        <v>119</v>
      </c>
      <c r="B996" s="28">
        <v>2016</v>
      </c>
      <c r="C996" s="27" t="s">
        <v>120</v>
      </c>
      <c r="D996" s="124">
        <v>21112</v>
      </c>
      <c r="E996" s="124">
        <v>4.6309208</v>
      </c>
      <c r="F996" s="124">
        <v>262074</v>
      </c>
      <c r="G996" s="124">
        <v>223</v>
      </c>
      <c r="H996" s="124">
        <v>1070</v>
      </c>
      <c r="I996" s="124">
        <v>10</v>
      </c>
      <c r="J996" s="124">
        <v>9776</v>
      </c>
      <c r="K996" s="124">
        <v>29.656219</v>
      </c>
      <c r="L996" s="124">
        <v>1360900</v>
      </c>
      <c r="M996" s="124">
        <v>8230</v>
      </c>
      <c r="N996" s="124">
        <v>139534</v>
      </c>
    </row>
    <row r="997" spans="1:14">
      <c r="A997" s="27" t="s">
        <v>119</v>
      </c>
      <c r="B997" s="28">
        <v>2017</v>
      </c>
      <c r="C997" s="27" t="s">
        <v>120</v>
      </c>
      <c r="D997" s="124">
        <v>21344</v>
      </c>
      <c r="E997" s="124">
        <v>4.2361319</v>
      </c>
      <c r="F997" s="124">
        <v>257676</v>
      </c>
      <c r="G997" s="124">
        <v>270</v>
      </c>
      <c r="H997" s="124">
        <v>1200</v>
      </c>
      <c r="I997" s="124">
        <v>10</v>
      </c>
      <c r="J997" s="124">
        <v>8660</v>
      </c>
      <c r="K997" s="124">
        <v>29.971407</v>
      </c>
      <c r="L997" s="124">
        <v>1535100</v>
      </c>
      <c r="M997" s="124">
        <v>8846</v>
      </c>
      <c r="N997" s="124">
        <v>142484</v>
      </c>
    </row>
    <row r="998" spans="1:14">
      <c r="A998" s="27" t="s">
        <v>119</v>
      </c>
      <c r="B998" s="28">
        <v>2018</v>
      </c>
      <c r="C998" s="27" t="s">
        <v>120</v>
      </c>
      <c r="D998" s="124">
        <v>21448</v>
      </c>
      <c r="E998" s="124">
        <v>4.2608635</v>
      </c>
      <c r="F998" s="124">
        <v>288665</v>
      </c>
      <c r="G998" s="124">
        <v>172</v>
      </c>
      <c r="H998" s="124">
        <v>1330</v>
      </c>
      <c r="I998" s="124">
        <v>10</v>
      </c>
      <c r="J998" s="124">
        <v>7731</v>
      </c>
      <c r="K998" s="124">
        <v>26.814064</v>
      </c>
      <c r="L998" s="124">
        <v>1535104</v>
      </c>
      <c r="M998" s="124">
        <v>9462</v>
      </c>
      <c r="N998" s="124">
        <v>142484</v>
      </c>
    </row>
    <row r="999" spans="1:14">
      <c r="A999" s="27" t="s">
        <v>119</v>
      </c>
      <c r="B999" s="28">
        <v>2019</v>
      </c>
      <c r="C999" s="27" t="s">
        <v>120</v>
      </c>
      <c r="D999" s="124">
        <v>21552</v>
      </c>
      <c r="E999" s="124">
        <v>4.285595</v>
      </c>
      <c r="F999" s="124">
        <v>319654</v>
      </c>
      <c r="G999" s="124">
        <v>295</v>
      </c>
      <c r="H999" s="124">
        <v>1460</v>
      </c>
      <c r="I999" s="124">
        <v>10</v>
      </c>
      <c r="J999" s="124">
        <v>6902</v>
      </c>
      <c r="K999" s="124">
        <v>23.656721</v>
      </c>
      <c r="L999" s="124">
        <v>1567480</v>
      </c>
      <c r="M999" s="124">
        <v>10078</v>
      </c>
      <c r="N999" s="124">
        <v>159040</v>
      </c>
    </row>
    <row r="1000" spans="1:14">
      <c r="A1000" s="27" t="s">
        <v>119</v>
      </c>
      <c r="B1000" s="28">
        <v>2020</v>
      </c>
      <c r="C1000" s="27" t="s">
        <v>120</v>
      </c>
      <c r="D1000" s="124">
        <v>21656</v>
      </c>
      <c r="E1000" s="124">
        <v>4.3103266</v>
      </c>
      <c r="F1000" s="124">
        <v>350643</v>
      </c>
      <c r="G1000" s="124">
        <v>301</v>
      </c>
      <c r="H1000" s="124">
        <v>1590</v>
      </c>
      <c r="I1000" s="124">
        <v>10</v>
      </c>
      <c r="J1000" s="124">
        <v>6073</v>
      </c>
      <c r="K1000" s="124">
        <v>20.499378</v>
      </c>
      <c r="L1000" s="124">
        <v>1415900</v>
      </c>
      <c r="M1000" s="124">
        <v>10694</v>
      </c>
      <c r="N1000" s="124">
        <v>185040</v>
      </c>
    </row>
    <row r="1001" spans="1:14">
      <c r="A1001" s="27" t="s">
        <v>119</v>
      </c>
      <c r="B1001" s="28">
        <v>2021</v>
      </c>
      <c r="C1001" s="29" t="s">
        <v>120</v>
      </c>
      <c r="D1001" s="124">
        <v>31457</v>
      </c>
      <c r="E1001" s="124">
        <v>5.1948692</v>
      </c>
      <c r="F1001" s="124">
        <v>310000</v>
      </c>
      <c r="G1001" s="124">
        <v>342</v>
      </c>
      <c r="H1001" s="124">
        <v>-30</v>
      </c>
      <c r="I1001" s="124">
        <v>14</v>
      </c>
      <c r="J1001" s="124">
        <v>16317</v>
      </c>
      <c r="K1001" s="124">
        <v>38.562374</v>
      </c>
      <c r="L1001" s="124">
        <v>1515730</v>
      </c>
      <c r="M1001" s="124">
        <v>4770</v>
      </c>
      <c r="N1001" s="124">
        <v>188430</v>
      </c>
    </row>
    <row r="1002" spans="1:14">
      <c r="A1002" s="27" t="s">
        <v>121</v>
      </c>
      <c r="B1002" s="28">
        <v>2012</v>
      </c>
      <c r="C1002" s="27" t="s">
        <v>120</v>
      </c>
      <c r="D1002" s="124">
        <v>31671</v>
      </c>
      <c r="E1002" s="124">
        <v>5.3070317</v>
      </c>
      <c r="F1002" s="124">
        <v>344618</v>
      </c>
      <c r="G1002" s="124">
        <v>272.5</v>
      </c>
      <c r="H1002" s="124">
        <v>0</v>
      </c>
      <c r="I1002" s="124">
        <v>15</v>
      </c>
      <c r="J1002" s="124">
        <v>17234</v>
      </c>
      <c r="K1002" s="124">
        <v>37.661938</v>
      </c>
      <c r="L1002" s="124">
        <v>706900</v>
      </c>
      <c r="M1002" s="124">
        <v>5592</v>
      </c>
      <c r="N1002" s="124">
        <v>172150</v>
      </c>
    </row>
    <row r="1003" spans="1:14">
      <c r="A1003" s="27" t="s">
        <v>121</v>
      </c>
      <c r="B1003" s="28">
        <v>2013</v>
      </c>
      <c r="C1003" s="27" t="s">
        <v>120</v>
      </c>
      <c r="D1003" s="124">
        <v>31794</v>
      </c>
      <c r="E1003" s="124">
        <v>4.4687991</v>
      </c>
      <c r="F1003" s="124">
        <v>364527</v>
      </c>
      <c r="G1003" s="124">
        <v>203</v>
      </c>
      <c r="H1003" s="124">
        <v>30</v>
      </c>
      <c r="I1003" s="124">
        <v>16</v>
      </c>
      <c r="J1003" s="124">
        <v>18151</v>
      </c>
      <c r="K1003" s="124">
        <v>36.761501</v>
      </c>
      <c r="L1003" s="124">
        <v>828400</v>
      </c>
      <c r="M1003" s="124">
        <v>6414</v>
      </c>
      <c r="N1003" s="124">
        <v>186237</v>
      </c>
    </row>
    <row r="1004" spans="1:14">
      <c r="A1004" s="27" t="s">
        <v>121</v>
      </c>
      <c r="B1004" s="28">
        <v>2014</v>
      </c>
      <c r="C1004" s="27" t="s">
        <v>120</v>
      </c>
      <c r="D1004" s="124">
        <v>31892</v>
      </c>
      <c r="E1004" s="124">
        <v>5.0901166</v>
      </c>
      <c r="F1004" s="124">
        <v>368882</v>
      </c>
      <c r="G1004" s="124">
        <v>243</v>
      </c>
      <c r="H1004" s="124">
        <v>60</v>
      </c>
      <c r="I1004" s="124">
        <v>17</v>
      </c>
      <c r="J1004" s="124">
        <v>18407</v>
      </c>
      <c r="K1004" s="124">
        <v>31.43059</v>
      </c>
      <c r="L1004" s="124">
        <v>920600</v>
      </c>
      <c r="M1004" s="124">
        <v>7301</v>
      </c>
      <c r="N1004" s="124">
        <v>198025</v>
      </c>
    </row>
    <row r="1005" spans="1:14">
      <c r="A1005" s="27" t="s">
        <v>121</v>
      </c>
      <c r="B1005" s="28">
        <v>2015</v>
      </c>
      <c r="C1005" s="27" t="s">
        <v>120</v>
      </c>
      <c r="D1005" s="124">
        <v>31974</v>
      </c>
      <c r="E1005" s="124">
        <v>5.1428348</v>
      </c>
      <c r="F1005" s="124">
        <v>389686</v>
      </c>
      <c r="G1005" s="124">
        <v>357</v>
      </c>
      <c r="H1005" s="124">
        <v>220</v>
      </c>
      <c r="I1005" s="124">
        <v>18</v>
      </c>
      <c r="J1005" s="124">
        <v>17832</v>
      </c>
      <c r="K1005" s="124">
        <v>30.270494</v>
      </c>
      <c r="L1005" s="124">
        <v>991700</v>
      </c>
      <c r="M1005" s="124">
        <v>7705</v>
      </c>
      <c r="N1005" s="124">
        <v>206134</v>
      </c>
    </row>
    <row r="1006" spans="1:14">
      <c r="A1006" s="27" t="s">
        <v>121</v>
      </c>
      <c r="B1006" s="28">
        <v>2016</v>
      </c>
      <c r="C1006" s="27" t="s">
        <v>120</v>
      </c>
      <c r="D1006" s="124">
        <v>32018</v>
      </c>
      <c r="E1006" s="124">
        <v>4.9921919</v>
      </c>
      <c r="F1006" s="124">
        <v>388553</v>
      </c>
      <c r="G1006" s="124">
        <v>352</v>
      </c>
      <c r="H1006" s="124">
        <v>250</v>
      </c>
      <c r="I1006" s="124">
        <v>15</v>
      </c>
      <c r="J1006" s="124">
        <v>17683</v>
      </c>
      <c r="K1006" s="124">
        <v>24.492849</v>
      </c>
      <c r="L1006" s="124">
        <v>1133900</v>
      </c>
      <c r="M1006" s="124">
        <v>8375</v>
      </c>
      <c r="N1006" s="124">
        <v>214168</v>
      </c>
    </row>
    <row r="1007" spans="1:14">
      <c r="A1007" s="27" t="s">
        <v>121</v>
      </c>
      <c r="B1007" s="28">
        <v>2017</v>
      </c>
      <c r="C1007" s="27" t="s">
        <v>120</v>
      </c>
      <c r="D1007" s="124">
        <v>32140</v>
      </c>
      <c r="E1007" s="124">
        <v>3.8522713</v>
      </c>
      <c r="F1007" s="124">
        <v>376736</v>
      </c>
      <c r="G1007" s="124">
        <v>386</v>
      </c>
      <c r="H1007" s="124">
        <v>298</v>
      </c>
      <c r="I1007" s="124">
        <v>15</v>
      </c>
      <c r="J1007" s="124">
        <v>16908</v>
      </c>
      <c r="K1007" s="124">
        <v>24.897797</v>
      </c>
      <c r="L1007" s="124">
        <v>1367000</v>
      </c>
      <c r="M1007" s="124">
        <v>9045</v>
      </c>
      <c r="N1007" s="124">
        <v>218820</v>
      </c>
    </row>
    <row r="1008" spans="1:14">
      <c r="A1008" s="27" t="s">
        <v>121</v>
      </c>
      <c r="B1008" s="28">
        <v>2018</v>
      </c>
      <c r="C1008" s="27" t="s">
        <v>120</v>
      </c>
      <c r="D1008" s="124">
        <v>32260</v>
      </c>
      <c r="E1008" s="124">
        <v>3.7467142</v>
      </c>
      <c r="F1008" s="124">
        <v>417801</v>
      </c>
      <c r="G1008" s="124">
        <v>358</v>
      </c>
      <c r="H1008" s="124">
        <v>346</v>
      </c>
      <c r="I1008" s="124">
        <v>15</v>
      </c>
      <c r="J1008" s="124">
        <v>16790</v>
      </c>
      <c r="K1008" s="124">
        <v>22.960636</v>
      </c>
      <c r="L1008" s="124">
        <v>1406450</v>
      </c>
      <c r="M1008" s="124">
        <v>9715</v>
      </c>
      <c r="N1008" s="124">
        <v>210290</v>
      </c>
    </row>
    <row r="1009" spans="1:14">
      <c r="A1009" s="27" t="s">
        <v>121</v>
      </c>
      <c r="B1009" s="28">
        <v>2019</v>
      </c>
      <c r="C1009" s="27" t="s">
        <v>120</v>
      </c>
      <c r="D1009" s="124">
        <v>32380</v>
      </c>
      <c r="E1009" s="124">
        <v>3.6411571</v>
      </c>
      <c r="F1009" s="124">
        <v>458866</v>
      </c>
      <c r="G1009" s="124">
        <v>270</v>
      </c>
      <c r="H1009" s="124">
        <v>394</v>
      </c>
      <c r="I1009" s="124">
        <v>16</v>
      </c>
      <c r="J1009" s="124">
        <v>14400</v>
      </c>
      <c r="K1009" s="124">
        <v>21.023476</v>
      </c>
      <c r="L1009" s="124">
        <v>1485570</v>
      </c>
      <c r="M1009" s="124">
        <v>10385</v>
      </c>
      <c r="N1009" s="124">
        <v>227170</v>
      </c>
    </row>
    <row r="1010" spans="1:14">
      <c r="A1010" s="27" t="s">
        <v>121</v>
      </c>
      <c r="B1010" s="28">
        <v>2020</v>
      </c>
      <c r="C1010" s="27" t="s">
        <v>120</v>
      </c>
      <c r="D1010" s="124">
        <v>32500</v>
      </c>
      <c r="E1010" s="124">
        <v>3.5356</v>
      </c>
      <c r="F1010" s="124">
        <v>499931</v>
      </c>
      <c r="G1010" s="124">
        <v>336</v>
      </c>
      <c r="H1010" s="124">
        <v>442</v>
      </c>
      <c r="I1010" s="124">
        <v>17</v>
      </c>
      <c r="J1010" s="124">
        <v>12010</v>
      </c>
      <c r="K1010" s="124">
        <v>19.086315</v>
      </c>
      <c r="L1010" s="124">
        <v>1185410</v>
      </c>
      <c r="M1010" s="124">
        <v>11055</v>
      </c>
      <c r="N1010" s="124">
        <v>229300</v>
      </c>
    </row>
    <row r="1011" spans="1:14">
      <c r="A1011" s="27" t="s">
        <v>121</v>
      </c>
      <c r="B1011" s="28">
        <v>2021</v>
      </c>
      <c r="C1011" s="29" t="s">
        <v>120</v>
      </c>
      <c r="D1011" s="124">
        <v>12307</v>
      </c>
      <c r="E1011" s="124">
        <v>5.2938978</v>
      </c>
      <c r="F1011" s="124">
        <v>186654</v>
      </c>
      <c r="G1011" s="124">
        <v>339</v>
      </c>
      <c r="H1011" s="124"/>
      <c r="I1011" s="124">
        <v>6</v>
      </c>
      <c r="J1011" s="124">
        <v>5689</v>
      </c>
      <c r="K1011" s="124">
        <v>36.186756</v>
      </c>
      <c r="L1011" s="124">
        <v>1379080</v>
      </c>
      <c r="M1011" s="124">
        <v>4739</v>
      </c>
      <c r="N1011" s="124">
        <v>236580</v>
      </c>
    </row>
    <row r="1012" spans="1:14">
      <c r="A1012" s="27" t="s">
        <v>122</v>
      </c>
      <c r="B1012" s="28">
        <v>2012</v>
      </c>
      <c r="C1012" s="27" t="s">
        <v>120</v>
      </c>
      <c r="D1012" s="124">
        <v>12185</v>
      </c>
      <c r="E1012" s="124">
        <v>5.3593763</v>
      </c>
      <c r="F1012" s="124">
        <v>199680</v>
      </c>
      <c r="G1012" s="124">
        <v>196</v>
      </c>
      <c r="H1012" s="124"/>
      <c r="I1012" s="124">
        <v>6</v>
      </c>
      <c r="J1012" s="124">
        <v>5709</v>
      </c>
      <c r="K1012" s="124">
        <v>39.276249</v>
      </c>
      <c r="L1012" s="124">
        <v>528300</v>
      </c>
      <c r="M1012" s="124">
        <v>5536</v>
      </c>
      <c r="N1012" s="124">
        <v>103381</v>
      </c>
    </row>
    <row r="1013" spans="1:14">
      <c r="A1013" s="27" t="s">
        <v>122</v>
      </c>
      <c r="B1013" s="28">
        <v>2013</v>
      </c>
      <c r="C1013" s="27" t="s">
        <v>120</v>
      </c>
      <c r="D1013" s="124">
        <v>12163</v>
      </c>
      <c r="E1013" s="124">
        <v>4.2047192</v>
      </c>
      <c r="F1013" s="124">
        <v>207058</v>
      </c>
      <c r="G1013" s="124">
        <v>53</v>
      </c>
      <c r="H1013" s="124"/>
      <c r="I1013" s="124">
        <v>6</v>
      </c>
      <c r="J1013" s="124">
        <v>5729</v>
      </c>
      <c r="K1013" s="124">
        <v>42.365742</v>
      </c>
      <c r="L1013" s="124">
        <v>622300</v>
      </c>
      <c r="M1013" s="124">
        <v>6333</v>
      </c>
      <c r="N1013" s="124">
        <v>106139</v>
      </c>
    </row>
    <row r="1014" spans="1:14">
      <c r="A1014" s="27" t="s">
        <v>122</v>
      </c>
      <c r="B1014" s="28">
        <v>2014</v>
      </c>
      <c r="C1014" s="27" t="s">
        <v>120</v>
      </c>
      <c r="D1014" s="124">
        <v>12163</v>
      </c>
      <c r="E1014" s="124">
        <v>4.9445038</v>
      </c>
      <c r="F1014" s="124">
        <v>209831</v>
      </c>
      <c r="G1014" s="124">
        <v>35</v>
      </c>
      <c r="H1014" s="124"/>
      <c r="I1014" s="124">
        <v>9</v>
      </c>
      <c r="J1014" s="124">
        <v>5542</v>
      </c>
      <c r="K1014" s="124">
        <v>34.625416</v>
      </c>
      <c r="L1014" s="124">
        <v>732000</v>
      </c>
      <c r="M1014" s="124">
        <v>7149</v>
      </c>
      <c r="N1014" s="124">
        <v>110632</v>
      </c>
    </row>
    <row r="1015" spans="1:14">
      <c r="A1015" s="27" t="s">
        <v>122</v>
      </c>
      <c r="B1015" s="28">
        <v>2015</v>
      </c>
      <c r="C1015" s="27" t="s">
        <v>120</v>
      </c>
      <c r="D1015" s="124">
        <v>12090</v>
      </c>
      <c r="E1015" s="124">
        <v>5.0557486</v>
      </c>
      <c r="F1015" s="124">
        <v>218054</v>
      </c>
      <c r="G1015" s="124">
        <v>41</v>
      </c>
      <c r="H1015" s="124"/>
      <c r="I1015" s="124">
        <v>9</v>
      </c>
      <c r="J1015" s="124">
        <v>5374</v>
      </c>
      <c r="K1015" s="124">
        <v>32.579494</v>
      </c>
      <c r="L1015" s="124">
        <v>789400</v>
      </c>
      <c r="M1015" s="124">
        <v>7701</v>
      </c>
      <c r="N1015" s="124">
        <v>109179</v>
      </c>
    </row>
    <row r="1016" spans="1:14">
      <c r="A1016" s="27" t="s">
        <v>122</v>
      </c>
      <c r="B1016" s="28">
        <v>2016</v>
      </c>
      <c r="C1016" s="27" t="s">
        <v>120</v>
      </c>
      <c r="D1016" s="124">
        <v>12118</v>
      </c>
      <c r="E1016" s="124">
        <v>5.0261594</v>
      </c>
      <c r="F1016" s="124">
        <v>222008</v>
      </c>
      <c r="G1016" s="124">
        <v>62</v>
      </c>
      <c r="H1016" s="124"/>
      <c r="I1016" s="124">
        <v>5</v>
      </c>
      <c r="J1016" s="124">
        <v>5307</v>
      </c>
      <c r="K1016" s="124">
        <v>29.512302</v>
      </c>
      <c r="L1016" s="124">
        <v>866700</v>
      </c>
      <c r="M1016" s="124">
        <v>8340</v>
      </c>
      <c r="N1016" s="124">
        <v>110405</v>
      </c>
    </row>
    <row r="1017" spans="1:14">
      <c r="A1017" s="27" t="s">
        <v>122</v>
      </c>
      <c r="B1017" s="28">
        <v>2017</v>
      </c>
      <c r="C1017" s="27" t="s">
        <v>120</v>
      </c>
      <c r="D1017" s="124">
        <v>12059</v>
      </c>
      <c r="E1017" s="124">
        <v>4.5089974</v>
      </c>
      <c r="F1017" s="124">
        <v>212013</v>
      </c>
      <c r="G1017" s="124">
        <v>72</v>
      </c>
      <c r="H1017" s="124"/>
      <c r="I1017" s="124">
        <v>5</v>
      </c>
      <c r="J1017" s="124">
        <v>5219</v>
      </c>
      <c r="K1017" s="124">
        <v>29.863991</v>
      </c>
      <c r="L1017" s="124">
        <v>972300</v>
      </c>
      <c r="M1017" s="124">
        <v>8979</v>
      </c>
      <c r="N1017" s="124">
        <v>112978</v>
      </c>
    </row>
    <row r="1018" spans="1:14">
      <c r="A1018" s="27" t="s">
        <v>122</v>
      </c>
      <c r="B1018" s="28">
        <v>2018</v>
      </c>
      <c r="C1018" s="27" t="s">
        <v>120</v>
      </c>
      <c r="D1018" s="124">
        <v>12054</v>
      </c>
      <c r="E1018" s="124">
        <v>4.3951385</v>
      </c>
      <c r="F1018" s="124">
        <v>230072</v>
      </c>
      <c r="G1018" s="124">
        <v>81.5</v>
      </c>
      <c r="H1018" s="124"/>
      <c r="I1018" s="124">
        <v>5</v>
      </c>
      <c r="J1018" s="124">
        <v>5166</v>
      </c>
      <c r="K1018" s="124">
        <v>28.523623</v>
      </c>
      <c r="L1018" s="124">
        <v>990490</v>
      </c>
      <c r="M1018" s="124">
        <v>9618</v>
      </c>
      <c r="N1018" s="124">
        <v>107410</v>
      </c>
    </row>
    <row r="1019" spans="1:14">
      <c r="A1019" s="27" t="s">
        <v>122</v>
      </c>
      <c r="B1019" s="28">
        <v>2019</v>
      </c>
      <c r="C1019" s="27" t="s">
        <v>120</v>
      </c>
      <c r="D1019" s="124">
        <v>12049</v>
      </c>
      <c r="E1019" s="124">
        <v>4.2812797</v>
      </c>
      <c r="F1019" s="124">
        <v>248131</v>
      </c>
      <c r="G1019" s="124">
        <v>91</v>
      </c>
      <c r="H1019" s="124"/>
      <c r="I1019" s="124">
        <v>5</v>
      </c>
      <c r="J1019" s="124">
        <v>5220</v>
      </c>
      <c r="K1019" s="124">
        <v>27.183254</v>
      </c>
      <c r="L1019" s="124">
        <v>980180</v>
      </c>
      <c r="M1019" s="124">
        <v>10257</v>
      </c>
      <c r="N1019" s="124">
        <v>113530</v>
      </c>
    </row>
    <row r="1020" spans="1:14">
      <c r="A1020" s="27" t="s">
        <v>122</v>
      </c>
      <c r="B1020" s="28">
        <v>2020</v>
      </c>
      <c r="C1020" s="27" t="s">
        <v>120</v>
      </c>
      <c r="D1020" s="124">
        <v>12044</v>
      </c>
      <c r="E1020" s="124">
        <v>4.1674208</v>
      </c>
      <c r="F1020" s="124">
        <v>266190</v>
      </c>
      <c r="G1020" s="124">
        <v>83</v>
      </c>
      <c r="H1020" s="124"/>
      <c r="I1020" s="124">
        <v>5</v>
      </c>
      <c r="J1020" s="124">
        <v>5274</v>
      </c>
      <c r="K1020" s="124">
        <v>25.842886</v>
      </c>
      <c r="L1020" s="124">
        <v>889430</v>
      </c>
      <c r="M1020" s="124">
        <v>10896</v>
      </c>
      <c r="N1020" s="124">
        <v>137320</v>
      </c>
    </row>
    <row r="1021" spans="1:14">
      <c r="A1021" s="27" t="s">
        <v>122</v>
      </c>
      <c r="B1021" s="28">
        <v>2021</v>
      </c>
      <c r="C1021" s="29" t="s">
        <v>120</v>
      </c>
      <c r="D1021" s="124">
        <v>14201</v>
      </c>
      <c r="E1021" s="124">
        <v>4.3470882</v>
      </c>
      <c r="F1021" s="124">
        <v>201808</v>
      </c>
      <c r="G1021" s="124">
        <v>85</v>
      </c>
      <c r="H1021" s="124">
        <v>592</v>
      </c>
      <c r="I1021" s="124">
        <v>6</v>
      </c>
      <c r="J1021" s="124">
        <v>5249</v>
      </c>
      <c r="K1021" s="124">
        <v>33.254269</v>
      </c>
      <c r="L1021" s="124">
        <v>995130</v>
      </c>
      <c r="M1021" s="124">
        <v>4658</v>
      </c>
      <c r="N1021" s="124">
        <v>151390</v>
      </c>
    </row>
    <row r="1022" spans="1:14">
      <c r="A1022" s="27" t="s">
        <v>123</v>
      </c>
      <c r="B1022" s="28">
        <v>2012</v>
      </c>
      <c r="C1022" s="27" t="s">
        <v>120</v>
      </c>
      <c r="D1022" s="124">
        <v>14153</v>
      </c>
      <c r="E1022" s="124">
        <v>4.4202643</v>
      </c>
      <c r="F1022" s="124">
        <v>217129</v>
      </c>
      <c r="G1022" s="124">
        <v>106.5</v>
      </c>
      <c r="H1022" s="124">
        <v>603</v>
      </c>
      <c r="I1022" s="124">
        <v>7</v>
      </c>
      <c r="J1022" s="124">
        <v>5307</v>
      </c>
      <c r="K1022" s="124">
        <v>39.227757</v>
      </c>
      <c r="L1022" s="124">
        <v>473900</v>
      </c>
      <c r="M1022" s="124">
        <v>5529</v>
      </c>
      <c r="N1022" s="124">
        <v>111230</v>
      </c>
    </row>
    <row r="1023" spans="1:14">
      <c r="A1023" s="27" t="s">
        <v>123</v>
      </c>
      <c r="B1023" s="28">
        <v>2013</v>
      </c>
      <c r="C1023" s="27" t="s">
        <v>120</v>
      </c>
      <c r="D1023" s="124">
        <v>14138</v>
      </c>
      <c r="E1023" s="124">
        <v>3.4893196</v>
      </c>
      <c r="F1023" s="124">
        <v>227986</v>
      </c>
      <c r="G1023" s="124">
        <v>128</v>
      </c>
      <c r="H1023" s="124">
        <v>614</v>
      </c>
      <c r="I1023" s="124">
        <v>8</v>
      </c>
      <c r="J1023" s="124">
        <v>5365</v>
      </c>
      <c r="K1023" s="124">
        <v>45.201244</v>
      </c>
      <c r="L1023" s="124">
        <v>539200</v>
      </c>
      <c r="M1023" s="124">
        <v>6400</v>
      </c>
      <c r="N1023" s="124">
        <v>119700</v>
      </c>
    </row>
    <row r="1024" spans="1:14">
      <c r="A1024" s="27" t="s">
        <v>123</v>
      </c>
      <c r="B1024" s="28">
        <v>2014</v>
      </c>
      <c r="C1024" s="27" t="s">
        <v>120</v>
      </c>
      <c r="D1024" s="124">
        <v>14126</v>
      </c>
      <c r="E1024" s="124">
        <v>4.0024069</v>
      </c>
      <c r="F1024" s="124">
        <v>226022</v>
      </c>
      <c r="G1024" s="124">
        <v>178</v>
      </c>
      <c r="H1024" s="124">
        <v>625</v>
      </c>
      <c r="I1024" s="124">
        <v>10</v>
      </c>
      <c r="J1024" s="124">
        <v>5294</v>
      </c>
      <c r="K1024" s="124">
        <v>35.919395</v>
      </c>
      <c r="L1024" s="124">
        <v>633900</v>
      </c>
      <c r="M1024" s="124">
        <v>7219</v>
      </c>
      <c r="N1024" s="124">
        <v>118620</v>
      </c>
    </row>
    <row r="1025" spans="1:14">
      <c r="A1025" s="27" t="s">
        <v>123</v>
      </c>
      <c r="B1025" s="28">
        <v>2015</v>
      </c>
      <c r="C1025" s="27" t="s">
        <v>120</v>
      </c>
      <c r="D1025" s="124">
        <v>14038</v>
      </c>
      <c r="E1025" s="124">
        <v>4.0752956</v>
      </c>
      <c r="F1025" s="124">
        <v>238841</v>
      </c>
      <c r="G1025" s="124">
        <v>202</v>
      </c>
      <c r="H1025" s="124">
        <v>625</v>
      </c>
      <c r="I1025" s="124">
        <v>10</v>
      </c>
      <c r="J1025" s="124">
        <v>5070</v>
      </c>
      <c r="K1025" s="124">
        <v>34.073887</v>
      </c>
      <c r="L1025" s="124">
        <v>689200</v>
      </c>
      <c r="M1025" s="124">
        <v>7739</v>
      </c>
      <c r="N1025" s="124">
        <v>117170</v>
      </c>
    </row>
    <row r="1026" spans="1:14">
      <c r="A1026" s="27" t="s">
        <v>123</v>
      </c>
      <c r="B1026" s="28">
        <v>2016</v>
      </c>
      <c r="C1026" s="27" t="s">
        <v>120</v>
      </c>
      <c r="D1026" s="124">
        <v>14080</v>
      </c>
      <c r="E1026" s="124">
        <v>4.1859375</v>
      </c>
      <c r="F1026" s="124">
        <v>247066</v>
      </c>
      <c r="G1026" s="124">
        <v>267</v>
      </c>
      <c r="H1026" s="124">
        <v>630</v>
      </c>
      <c r="I1026" s="124">
        <v>8</v>
      </c>
      <c r="J1026" s="124">
        <v>5038</v>
      </c>
      <c r="K1026" s="124">
        <v>30.796309</v>
      </c>
      <c r="L1026" s="124">
        <v>763100</v>
      </c>
      <c r="M1026" s="124">
        <v>8420</v>
      </c>
      <c r="N1026" s="124">
        <v>123150</v>
      </c>
    </row>
    <row r="1027" spans="1:14">
      <c r="A1027" s="27" t="s">
        <v>123</v>
      </c>
      <c r="B1027" s="28">
        <v>2017</v>
      </c>
      <c r="C1027" s="27" t="s">
        <v>120</v>
      </c>
      <c r="D1027" s="124">
        <v>14123</v>
      </c>
      <c r="E1027" s="124">
        <v>2.0601147</v>
      </c>
      <c r="F1027" s="124">
        <v>239508</v>
      </c>
      <c r="G1027" s="124">
        <v>351</v>
      </c>
      <c r="H1027" s="124">
        <v>635</v>
      </c>
      <c r="I1027" s="124">
        <v>8</v>
      </c>
      <c r="J1027" s="124">
        <v>4952</v>
      </c>
      <c r="K1027" s="124">
        <v>30.935009</v>
      </c>
      <c r="L1027" s="124">
        <v>875400</v>
      </c>
      <c r="M1027" s="124">
        <v>9101</v>
      </c>
      <c r="N1027" s="124">
        <v>122858</v>
      </c>
    </row>
    <row r="1028" spans="1:14">
      <c r="A1028" s="27" t="s">
        <v>123</v>
      </c>
      <c r="B1028" s="28">
        <v>2018</v>
      </c>
      <c r="C1028" s="27" t="s">
        <v>120</v>
      </c>
      <c r="D1028" s="124">
        <v>14095</v>
      </c>
      <c r="E1028" s="124">
        <v>2.1909897</v>
      </c>
      <c r="F1028" s="124">
        <v>255275</v>
      </c>
      <c r="G1028" s="124">
        <v>357</v>
      </c>
      <c r="H1028" s="124">
        <v>640</v>
      </c>
      <c r="I1028" s="124">
        <v>8</v>
      </c>
      <c r="J1028" s="124">
        <v>4855</v>
      </c>
      <c r="K1028" s="124">
        <v>29.307028</v>
      </c>
      <c r="L1028" s="124">
        <v>879026</v>
      </c>
      <c r="M1028" s="124">
        <v>9782</v>
      </c>
      <c r="N1028" s="124">
        <v>119166</v>
      </c>
    </row>
    <row r="1029" spans="1:14">
      <c r="A1029" s="27" t="s">
        <v>123</v>
      </c>
      <c r="B1029" s="28">
        <v>2019</v>
      </c>
      <c r="C1029" s="27" t="s">
        <v>120</v>
      </c>
      <c r="D1029" s="124">
        <v>14067</v>
      </c>
      <c r="E1029" s="124">
        <v>2.3218647</v>
      </c>
      <c r="F1029" s="124">
        <v>271042</v>
      </c>
      <c r="G1029" s="124">
        <v>244</v>
      </c>
      <c r="H1029" s="124">
        <v>645</v>
      </c>
      <c r="I1029" s="124">
        <v>8</v>
      </c>
      <c r="J1029" s="124">
        <v>4492</v>
      </c>
      <c r="K1029" s="124">
        <v>27.679047</v>
      </c>
      <c r="L1029" s="124">
        <v>914150</v>
      </c>
      <c r="M1029" s="124">
        <v>10463</v>
      </c>
      <c r="N1029" s="124">
        <v>129880</v>
      </c>
    </row>
    <row r="1030" spans="1:14">
      <c r="A1030" s="27" t="s">
        <v>123</v>
      </c>
      <c r="B1030" s="28">
        <v>2020</v>
      </c>
      <c r="C1030" s="27" t="s">
        <v>120</v>
      </c>
      <c r="D1030" s="124">
        <v>14039</v>
      </c>
      <c r="E1030" s="124">
        <v>2.4527397</v>
      </c>
      <c r="F1030" s="124">
        <v>286809</v>
      </c>
      <c r="G1030" s="124">
        <v>222</v>
      </c>
      <c r="H1030" s="124">
        <v>650</v>
      </c>
      <c r="I1030" s="124">
        <v>8</v>
      </c>
      <c r="J1030" s="124">
        <v>4129</v>
      </c>
      <c r="K1030" s="124">
        <v>26.051065</v>
      </c>
      <c r="L1030" s="124">
        <v>814284</v>
      </c>
      <c r="M1030" s="124">
        <v>11144</v>
      </c>
      <c r="N1030" s="124">
        <v>146990</v>
      </c>
    </row>
    <row r="1031" spans="1:14">
      <c r="A1031" s="27" t="s">
        <v>123</v>
      </c>
      <c r="B1031" s="28">
        <v>2021</v>
      </c>
      <c r="C1031" s="29" t="s">
        <v>120</v>
      </c>
      <c r="D1031" s="124">
        <v>24006</v>
      </c>
      <c r="E1031" s="124">
        <v>4.6124302</v>
      </c>
      <c r="F1031" s="124">
        <v>210779</v>
      </c>
      <c r="G1031" s="124">
        <v>225</v>
      </c>
      <c r="H1031" s="124">
        <v>2500</v>
      </c>
      <c r="I1031" s="124">
        <v>16</v>
      </c>
      <c r="J1031" s="124">
        <v>8859</v>
      </c>
      <c r="K1031" s="124">
        <v>31.418732</v>
      </c>
      <c r="L1031" s="124">
        <v>940560</v>
      </c>
      <c r="M1031" s="124">
        <v>4738</v>
      </c>
      <c r="N1031" s="124">
        <v>150050</v>
      </c>
    </row>
    <row r="1032" spans="1:14">
      <c r="A1032" s="27" t="s">
        <v>124</v>
      </c>
      <c r="B1032" s="28">
        <v>2012</v>
      </c>
      <c r="C1032" s="27" t="s">
        <v>120</v>
      </c>
      <c r="D1032" s="124">
        <v>24001</v>
      </c>
      <c r="E1032" s="124">
        <v>4.6446815</v>
      </c>
      <c r="F1032" s="124">
        <v>250496</v>
      </c>
      <c r="G1032" s="124">
        <v>360</v>
      </c>
      <c r="H1032" s="124">
        <v>2650</v>
      </c>
      <c r="I1032" s="124">
        <v>17</v>
      </c>
      <c r="J1032" s="124">
        <v>8830</v>
      </c>
      <c r="K1032" s="124">
        <v>34.325638</v>
      </c>
      <c r="L1032" s="124">
        <v>660700</v>
      </c>
      <c r="M1032" s="124">
        <v>5606</v>
      </c>
      <c r="N1032" s="124">
        <v>128900</v>
      </c>
    </row>
    <row r="1033" spans="1:14">
      <c r="A1033" s="27" t="s">
        <v>124</v>
      </c>
      <c r="B1033" s="28">
        <v>2013</v>
      </c>
      <c r="C1033" s="27" t="s">
        <v>120</v>
      </c>
      <c r="D1033" s="124">
        <v>24003</v>
      </c>
      <c r="E1033" s="124">
        <v>3.6167146</v>
      </c>
      <c r="F1033" s="124">
        <v>282881</v>
      </c>
      <c r="G1033" s="124">
        <v>495</v>
      </c>
      <c r="H1033" s="124">
        <v>2800</v>
      </c>
      <c r="I1033" s="124">
        <v>18</v>
      </c>
      <c r="J1033" s="124">
        <v>8801</v>
      </c>
      <c r="K1033" s="124">
        <v>37.232544</v>
      </c>
      <c r="L1033" s="124">
        <v>807800</v>
      </c>
      <c r="M1033" s="124">
        <v>6474</v>
      </c>
      <c r="N1033" s="124">
        <v>146453</v>
      </c>
    </row>
    <row r="1034" spans="1:14">
      <c r="A1034" s="27" t="s">
        <v>124</v>
      </c>
      <c r="B1034" s="28">
        <v>2014</v>
      </c>
      <c r="C1034" s="27" t="s">
        <v>120</v>
      </c>
      <c r="D1034" s="124">
        <v>23992</v>
      </c>
      <c r="E1034" s="124">
        <v>4.22495</v>
      </c>
      <c r="F1034" s="124">
        <v>300646</v>
      </c>
      <c r="G1034" s="124">
        <v>436</v>
      </c>
      <c r="H1034" s="124">
        <v>2950</v>
      </c>
      <c r="I1034" s="124">
        <v>19</v>
      </c>
      <c r="J1034" s="124">
        <v>8853</v>
      </c>
      <c r="K1034" s="124">
        <v>30.914251</v>
      </c>
      <c r="L1034" s="124">
        <v>955100</v>
      </c>
      <c r="M1034" s="124">
        <v>7380</v>
      </c>
      <c r="N1034" s="124">
        <v>165230</v>
      </c>
    </row>
    <row r="1035" spans="1:14">
      <c r="A1035" s="27" t="s">
        <v>124</v>
      </c>
      <c r="B1035" s="28">
        <v>2015</v>
      </c>
      <c r="C1035" s="27" t="s">
        <v>120</v>
      </c>
      <c r="D1035" s="124">
        <v>23975</v>
      </c>
      <c r="E1035" s="124">
        <v>4.2777477</v>
      </c>
      <c r="F1035" s="124">
        <v>330490</v>
      </c>
      <c r="G1035" s="124">
        <v>419</v>
      </c>
      <c r="H1035" s="124">
        <v>2950</v>
      </c>
      <c r="I1035" s="124">
        <v>19</v>
      </c>
      <c r="J1035" s="124">
        <v>8864</v>
      </c>
      <c r="K1035" s="124">
        <v>28.895493</v>
      </c>
      <c r="L1035" s="124">
        <v>1040500</v>
      </c>
      <c r="M1035" s="124">
        <v>7850</v>
      </c>
      <c r="N1035" s="124">
        <v>174620</v>
      </c>
    </row>
    <row r="1036" spans="1:14">
      <c r="A1036" s="27" t="s">
        <v>124</v>
      </c>
      <c r="B1036" s="28">
        <v>2016</v>
      </c>
      <c r="C1036" s="27" t="s">
        <v>120</v>
      </c>
      <c r="D1036" s="124">
        <v>23971</v>
      </c>
      <c r="E1036" s="124">
        <v>4.4819574</v>
      </c>
      <c r="F1036" s="124">
        <v>333186</v>
      </c>
      <c r="G1036" s="124">
        <v>387</v>
      </c>
      <c r="H1036" s="124">
        <v>3046</v>
      </c>
      <c r="I1036" s="124">
        <v>12</v>
      </c>
      <c r="J1036" s="124">
        <v>8817</v>
      </c>
      <c r="K1036" s="124">
        <v>26.903805</v>
      </c>
      <c r="L1036" s="124">
        <v>1213000</v>
      </c>
      <c r="M1036" s="124">
        <v>8501</v>
      </c>
      <c r="N1036" s="124">
        <v>192380</v>
      </c>
    </row>
    <row r="1037" spans="1:14">
      <c r="A1037" s="27" t="s">
        <v>124</v>
      </c>
      <c r="B1037" s="28">
        <v>2017</v>
      </c>
      <c r="C1037" s="27" t="s">
        <v>120</v>
      </c>
      <c r="D1037" s="124">
        <v>23964</v>
      </c>
      <c r="E1037" s="124">
        <v>3.5778668</v>
      </c>
      <c r="F1037" s="124">
        <v>317819</v>
      </c>
      <c r="G1037" s="124">
        <v>437</v>
      </c>
      <c r="H1037" s="124">
        <v>3166</v>
      </c>
      <c r="I1037" s="124">
        <v>12</v>
      </c>
      <c r="J1037" s="124">
        <v>8965</v>
      </c>
      <c r="K1037" s="124">
        <v>26.991747</v>
      </c>
      <c r="L1037" s="124">
        <v>1443500</v>
      </c>
      <c r="M1037" s="124">
        <v>9152</v>
      </c>
      <c r="N1037" s="124">
        <v>196460</v>
      </c>
    </row>
    <row r="1038" spans="1:14">
      <c r="A1038" s="27" t="s">
        <v>124</v>
      </c>
      <c r="B1038" s="28">
        <v>2018</v>
      </c>
      <c r="C1038" s="27" t="s">
        <v>120</v>
      </c>
      <c r="D1038" s="124">
        <v>23964</v>
      </c>
      <c r="E1038" s="124">
        <v>3.5580037</v>
      </c>
      <c r="F1038" s="124">
        <v>347520</v>
      </c>
      <c r="G1038" s="124">
        <v>351</v>
      </c>
      <c r="H1038" s="124">
        <v>3286</v>
      </c>
      <c r="I1038" s="124">
        <v>12</v>
      </c>
      <c r="J1038" s="124">
        <v>8538</v>
      </c>
      <c r="K1038" s="124">
        <v>24.190868</v>
      </c>
      <c r="L1038" s="124">
        <v>1479530</v>
      </c>
      <c r="M1038" s="124">
        <v>9803</v>
      </c>
      <c r="N1038" s="124">
        <v>186360</v>
      </c>
    </row>
    <row r="1039" spans="1:14">
      <c r="A1039" s="27" t="s">
        <v>124</v>
      </c>
      <c r="B1039" s="28">
        <v>2019</v>
      </c>
      <c r="C1039" s="27" t="s">
        <v>120</v>
      </c>
      <c r="D1039" s="124">
        <v>23964</v>
      </c>
      <c r="E1039" s="124">
        <v>3.5381405</v>
      </c>
      <c r="F1039" s="124">
        <v>377221</v>
      </c>
      <c r="G1039" s="124">
        <v>161</v>
      </c>
      <c r="H1039" s="124">
        <v>3406</v>
      </c>
      <c r="I1039" s="124">
        <v>12</v>
      </c>
      <c r="J1039" s="124">
        <v>8218</v>
      </c>
      <c r="K1039" s="124">
        <v>21.38999</v>
      </c>
      <c r="L1039" s="124">
        <v>1528780</v>
      </c>
      <c r="M1039" s="124">
        <v>10454</v>
      </c>
      <c r="N1039" s="124">
        <v>202460</v>
      </c>
    </row>
    <row r="1040" spans="1:14">
      <c r="A1040" s="27" t="s">
        <v>124</v>
      </c>
      <c r="B1040" s="28">
        <v>2020</v>
      </c>
      <c r="C1040" s="27" t="s">
        <v>120</v>
      </c>
      <c r="D1040" s="124">
        <v>23964</v>
      </c>
      <c r="E1040" s="124">
        <v>3.5182774</v>
      </c>
      <c r="F1040" s="124">
        <v>406922</v>
      </c>
      <c r="G1040" s="124">
        <v>119</v>
      </c>
      <c r="H1040" s="124">
        <v>3526</v>
      </c>
      <c r="I1040" s="124">
        <v>12</v>
      </c>
      <c r="J1040" s="124">
        <v>8066</v>
      </c>
      <c r="K1040" s="124">
        <v>18.589111</v>
      </c>
      <c r="L1040" s="124">
        <v>1443240</v>
      </c>
      <c r="M1040" s="124">
        <v>11105</v>
      </c>
      <c r="N1040" s="124">
        <v>218700</v>
      </c>
    </row>
    <row r="1041" spans="1:14">
      <c r="A1041" s="27" t="s">
        <v>124</v>
      </c>
      <c r="B1041" s="28">
        <v>2021</v>
      </c>
      <c r="C1041" s="29" t="s">
        <v>120</v>
      </c>
      <c r="D1041" s="124">
        <v>21569</v>
      </c>
      <c r="E1041" s="124">
        <v>4.288655</v>
      </c>
      <c r="F1041" s="124">
        <v>187819</v>
      </c>
      <c r="G1041" s="124">
        <v>135</v>
      </c>
      <c r="H1041" s="124">
        <v>1050</v>
      </c>
      <c r="I1041" s="124">
        <v>13</v>
      </c>
      <c r="J1041" s="124">
        <v>8299</v>
      </c>
      <c r="K1041" s="124">
        <v>37.643486</v>
      </c>
      <c r="L1041" s="124">
        <v>1717490</v>
      </c>
      <c r="M1041" s="124">
        <v>4776</v>
      </c>
      <c r="N1041" s="124">
        <v>220810</v>
      </c>
    </row>
    <row r="1042" spans="1:14">
      <c r="A1042" s="27" t="s">
        <v>125</v>
      </c>
      <c r="B1042" s="28">
        <v>2012</v>
      </c>
      <c r="C1042" s="27" t="s">
        <v>120</v>
      </c>
      <c r="D1042" s="124">
        <v>21559</v>
      </c>
      <c r="E1042" s="124">
        <v>4.311007</v>
      </c>
      <c r="F1042" s="124">
        <v>208394</v>
      </c>
      <c r="G1042" s="124">
        <v>106</v>
      </c>
      <c r="H1042" s="124">
        <v>1055</v>
      </c>
      <c r="I1042" s="124">
        <v>13</v>
      </c>
      <c r="J1042" s="124">
        <v>8477</v>
      </c>
      <c r="K1042" s="124">
        <v>38.183693</v>
      </c>
      <c r="L1042" s="124">
        <v>573700</v>
      </c>
      <c r="M1042" s="124">
        <v>5585</v>
      </c>
      <c r="N1042" s="124">
        <v>105658</v>
      </c>
    </row>
    <row r="1043" spans="1:14">
      <c r="A1043" s="27" t="s">
        <v>125</v>
      </c>
      <c r="B1043" s="28">
        <v>2013</v>
      </c>
      <c r="C1043" s="27" t="s">
        <v>120</v>
      </c>
      <c r="D1043" s="124">
        <v>21586</v>
      </c>
      <c r="E1043" s="124">
        <v>3.5041694</v>
      </c>
      <c r="F1043" s="124">
        <v>216494</v>
      </c>
      <c r="G1043" s="124">
        <v>77</v>
      </c>
      <c r="H1043" s="124">
        <v>1060</v>
      </c>
      <c r="I1043" s="124">
        <v>13</v>
      </c>
      <c r="J1043" s="124">
        <v>8655</v>
      </c>
      <c r="K1043" s="124">
        <v>38.7239</v>
      </c>
      <c r="L1043" s="124">
        <v>661900</v>
      </c>
      <c r="M1043" s="124">
        <v>6394</v>
      </c>
      <c r="N1043" s="124">
        <v>114976</v>
      </c>
    </row>
    <row r="1044" spans="1:14">
      <c r="A1044" s="27" t="s">
        <v>125</v>
      </c>
      <c r="B1044" s="28">
        <v>2014</v>
      </c>
      <c r="C1044" s="27" t="s">
        <v>120</v>
      </c>
      <c r="D1044" s="124">
        <v>21961</v>
      </c>
      <c r="E1044" s="124">
        <v>3.9439461</v>
      </c>
      <c r="F1044" s="124">
        <v>209866</v>
      </c>
      <c r="G1044" s="124">
        <v>70</v>
      </c>
      <c r="H1044" s="124">
        <v>1065</v>
      </c>
      <c r="I1044" s="124">
        <v>15</v>
      </c>
      <c r="J1044" s="124">
        <v>8638</v>
      </c>
      <c r="K1044" s="124">
        <v>34.634418</v>
      </c>
      <c r="L1044" s="124">
        <v>775000</v>
      </c>
      <c r="M1044" s="124">
        <v>7276</v>
      </c>
      <c r="N1044" s="124">
        <v>118900</v>
      </c>
    </row>
    <row r="1045" spans="1:14">
      <c r="A1045" s="27" t="s">
        <v>125</v>
      </c>
      <c r="B1045" s="28">
        <v>2015</v>
      </c>
      <c r="C1045" s="27" t="s">
        <v>120</v>
      </c>
      <c r="D1045" s="124">
        <v>21899</v>
      </c>
      <c r="E1045" s="124">
        <v>4.0042924</v>
      </c>
      <c r="F1045" s="124">
        <v>214784</v>
      </c>
      <c r="G1045" s="124">
        <v>66</v>
      </c>
      <c r="H1045" s="124">
        <v>1070</v>
      </c>
      <c r="I1045" s="124">
        <v>15</v>
      </c>
      <c r="J1045" s="124">
        <v>8127</v>
      </c>
      <c r="K1045" s="124">
        <v>30.577755</v>
      </c>
      <c r="L1045" s="124">
        <v>839100</v>
      </c>
      <c r="M1045" s="124">
        <v>7750</v>
      </c>
      <c r="N1045" s="124">
        <v>115449</v>
      </c>
    </row>
    <row r="1046" spans="1:14">
      <c r="A1046" s="27" t="s">
        <v>125</v>
      </c>
      <c r="B1046" s="28">
        <v>2016</v>
      </c>
      <c r="C1046" s="27" t="s">
        <v>120</v>
      </c>
      <c r="D1046" s="124">
        <v>21746</v>
      </c>
      <c r="E1046" s="124">
        <v>4.1057206</v>
      </c>
      <c r="F1046" s="124">
        <v>219282</v>
      </c>
      <c r="G1046" s="124">
        <v>64</v>
      </c>
      <c r="H1046" s="124">
        <v>1075</v>
      </c>
      <c r="I1046" s="124">
        <v>12</v>
      </c>
      <c r="J1046" s="124">
        <v>8240</v>
      </c>
      <c r="K1046" s="124">
        <v>29.69223</v>
      </c>
      <c r="L1046" s="124">
        <v>897900</v>
      </c>
      <c r="M1046" s="124">
        <v>8370</v>
      </c>
      <c r="N1046" s="124">
        <v>117770</v>
      </c>
    </row>
    <row r="1047" spans="1:14">
      <c r="A1047" s="27" t="s">
        <v>125</v>
      </c>
      <c r="B1047" s="28">
        <v>2017</v>
      </c>
      <c r="C1047" s="27" t="s">
        <v>120</v>
      </c>
      <c r="D1047" s="124">
        <v>21667</v>
      </c>
      <c r="E1047" s="124">
        <v>3.3820557</v>
      </c>
      <c r="F1047" s="124">
        <v>218244</v>
      </c>
      <c r="G1047" s="124">
        <v>101</v>
      </c>
      <c r="H1047" s="124">
        <v>1080</v>
      </c>
      <c r="I1047" s="124">
        <v>13</v>
      </c>
      <c r="J1047" s="124">
        <v>8122</v>
      </c>
      <c r="K1047" s="124">
        <v>29.090725</v>
      </c>
      <c r="L1047" s="124">
        <v>1060000</v>
      </c>
      <c r="M1047" s="124">
        <v>8990</v>
      </c>
      <c r="N1047" s="124">
        <v>123594</v>
      </c>
    </row>
    <row r="1048" spans="1:14">
      <c r="A1048" s="27" t="s">
        <v>125</v>
      </c>
      <c r="B1048" s="28">
        <v>2018</v>
      </c>
      <c r="C1048" s="27" t="s">
        <v>120</v>
      </c>
      <c r="D1048" s="124">
        <v>21441</v>
      </c>
      <c r="E1048" s="124">
        <v>3.3080547</v>
      </c>
      <c r="F1048" s="124">
        <v>239912</v>
      </c>
      <c r="G1048" s="124">
        <v>102</v>
      </c>
      <c r="H1048" s="124">
        <v>1085</v>
      </c>
      <c r="I1048" s="124">
        <v>13</v>
      </c>
      <c r="J1048" s="124">
        <v>8185</v>
      </c>
      <c r="K1048" s="124">
        <v>25.717222</v>
      </c>
      <c r="L1048" s="124">
        <v>1111990</v>
      </c>
      <c r="M1048" s="124">
        <v>9610</v>
      </c>
      <c r="N1048" s="124">
        <v>121740</v>
      </c>
    </row>
    <row r="1049" spans="1:14">
      <c r="A1049" s="27" t="s">
        <v>125</v>
      </c>
      <c r="B1049" s="28">
        <v>2019</v>
      </c>
      <c r="C1049" s="27" t="s">
        <v>120</v>
      </c>
      <c r="D1049" s="124">
        <v>21215</v>
      </c>
      <c r="E1049" s="124">
        <v>3.2340537</v>
      </c>
      <c r="F1049" s="124">
        <v>261580</v>
      </c>
      <c r="G1049" s="124">
        <v>105</v>
      </c>
      <c r="H1049" s="124">
        <v>1090</v>
      </c>
      <c r="I1049" s="124">
        <v>13</v>
      </c>
      <c r="J1049" s="124">
        <v>7981</v>
      </c>
      <c r="K1049" s="124">
        <v>22.343719</v>
      </c>
      <c r="L1049" s="124">
        <v>1058650</v>
      </c>
      <c r="M1049" s="124">
        <v>10230</v>
      </c>
      <c r="N1049" s="124">
        <v>131880</v>
      </c>
    </row>
    <row r="1050" spans="1:14">
      <c r="A1050" s="27" t="s">
        <v>125</v>
      </c>
      <c r="B1050" s="28">
        <v>2020</v>
      </c>
      <c r="C1050" s="27" t="s">
        <v>120</v>
      </c>
      <c r="D1050" s="124">
        <v>20989</v>
      </c>
      <c r="E1050" s="124">
        <v>3.1600527</v>
      </c>
      <c r="F1050" s="124">
        <v>283248</v>
      </c>
      <c r="G1050" s="124">
        <v>116</v>
      </c>
      <c r="H1050" s="124">
        <v>1095</v>
      </c>
      <c r="I1050" s="124">
        <v>13</v>
      </c>
      <c r="J1050" s="124">
        <v>8103</v>
      </c>
      <c r="K1050" s="124">
        <v>18.970217</v>
      </c>
      <c r="L1050" s="124">
        <v>880640</v>
      </c>
      <c r="M1050" s="124">
        <v>10850</v>
      </c>
      <c r="N1050" s="124">
        <v>150290</v>
      </c>
    </row>
    <row r="1051" spans="1:14">
      <c r="A1051" s="27" t="s">
        <v>125</v>
      </c>
      <c r="B1051" s="28">
        <v>2021</v>
      </c>
      <c r="C1051" s="29" t="s">
        <v>120</v>
      </c>
      <c r="D1051" s="124">
        <v>8481</v>
      </c>
      <c r="E1051" s="124">
        <v>4.9336163</v>
      </c>
      <c r="F1051" s="124">
        <v>93320</v>
      </c>
      <c r="G1051" s="124">
        <v>116</v>
      </c>
      <c r="H1051" s="124">
        <v>311</v>
      </c>
      <c r="I1051" s="124">
        <v>7</v>
      </c>
      <c r="J1051" s="124">
        <v>5084</v>
      </c>
      <c r="K1051" s="124">
        <v>30.986267</v>
      </c>
      <c r="L1051" s="124">
        <v>1002180</v>
      </c>
      <c r="M1051" s="124">
        <v>4586</v>
      </c>
      <c r="N1051" s="124">
        <v>158550</v>
      </c>
    </row>
    <row r="1052" spans="1:14">
      <c r="A1052" s="27" t="s">
        <v>126</v>
      </c>
      <c r="B1052" s="28">
        <v>2012</v>
      </c>
      <c r="C1052" s="27" t="s">
        <v>120</v>
      </c>
      <c r="D1052" s="124">
        <v>8481</v>
      </c>
      <c r="E1052" s="124">
        <v>4.9820776</v>
      </c>
      <c r="F1052" s="124">
        <v>109728</v>
      </c>
      <c r="G1052" s="124">
        <v>59</v>
      </c>
      <c r="H1052" s="124">
        <v>314</v>
      </c>
      <c r="I1052" s="124">
        <v>7</v>
      </c>
      <c r="J1052" s="124">
        <v>5183</v>
      </c>
      <c r="K1052" s="124">
        <v>30.104433</v>
      </c>
      <c r="L1052" s="124">
        <v>510900</v>
      </c>
      <c r="M1052" s="124">
        <v>5446</v>
      </c>
      <c r="N1052" s="124">
        <v>52765</v>
      </c>
    </row>
    <row r="1053" spans="1:14">
      <c r="A1053" s="27" t="s">
        <v>126</v>
      </c>
      <c r="B1053" s="28">
        <v>2013</v>
      </c>
      <c r="C1053" s="27" t="s">
        <v>120</v>
      </c>
      <c r="D1053" s="124">
        <v>8481</v>
      </c>
      <c r="E1053" s="124">
        <v>4.220257</v>
      </c>
      <c r="F1053" s="124">
        <v>116521</v>
      </c>
      <c r="G1053" s="124">
        <v>2</v>
      </c>
      <c r="H1053" s="124">
        <v>317</v>
      </c>
      <c r="I1053" s="124">
        <v>7</v>
      </c>
      <c r="J1053" s="124">
        <v>5282</v>
      </c>
      <c r="K1053" s="124">
        <v>29.222599</v>
      </c>
      <c r="L1053" s="124">
        <v>609500</v>
      </c>
      <c r="M1053" s="124">
        <v>6306</v>
      </c>
      <c r="N1053" s="124">
        <v>62040</v>
      </c>
    </row>
    <row r="1054" spans="1:14">
      <c r="A1054" s="27" t="s">
        <v>126</v>
      </c>
      <c r="B1054" s="28">
        <v>2014</v>
      </c>
      <c r="C1054" s="27" t="s">
        <v>120</v>
      </c>
      <c r="D1054" s="124">
        <v>8481</v>
      </c>
      <c r="E1054" s="124">
        <v>4.8279684</v>
      </c>
      <c r="F1054" s="124">
        <v>126000</v>
      </c>
      <c r="G1054" s="124">
        <v>2</v>
      </c>
      <c r="H1054" s="124">
        <v>320</v>
      </c>
      <c r="I1054" s="124">
        <v>7</v>
      </c>
      <c r="J1054" s="124">
        <v>4904</v>
      </c>
      <c r="K1054" s="124">
        <v>26.678879</v>
      </c>
      <c r="L1054" s="124">
        <v>641800</v>
      </c>
      <c r="M1054" s="124">
        <v>7168</v>
      </c>
      <c r="N1054" s="124">
        <v>60580</v>
      </c>
    </row>
    <row r="1055" spans="1:14">
      <c r="A1055" s="27" t="s">
        <v>126</v>
      </c>
      <c r="B1055" s="28">
        <v>2015</v>
      </c>
      <c r="C1055" s="27" t="s">
        <v>120</v>
      </c>
      <c r="D1055" s="124">
        <v>8667</v>
      </c>
      <c r="E1055" s="124">
        <v>4.7825084</v>
      </c>
      <c r="F1055" s="124">
        <v>131341</v>
      </c>
      <c r="G1055" s="124">
        <v>2</v>
      </c>
      <c r="H1055" s="124">
        <v>320</v>
      </c>
      <c r="I1055" s="124">
        <v>7</v>
      </c>
      <c r="J1055" s="124">
        <v>4712</v>
      </c>
      <c r="K1055" s="124">
        <v>25.020555</v>
      </c>
      <c r="L1055" s="124">
        <v>661700</v>
      </c>
      <c r="M1055" s="124">
        <v>7622</v>
      </c>
      <c r="N1055" s="124">
        <v>63000</v>
      </c>
    </row>
    <row r="1056" spans="1:14">
      <c r="A1056" s="27" t="s">
        <v>126</v>
      </c>
      <c r="B1056" s="28">
        <v>2016</v>
      </c>
      <c r="C1056" s="27" t="s">
        <v>120</v>
      </c>
      <c r="D1056" s="124">
        <v>8684</v>
      </c>
      <c r="E1056" s="124">
        <v>4.9010825</v>
      </c>
      <c r="F1056" s="124">
        <v>139276</v>
      </c>
      <c r="G1056" s="124">
        <v>2</v>
      </c>
      <c r="H1056" s="124">
        <v>320</v>
      </c>
      <c r="I1056" s="124">
        <v>5</v>
      </c>
      <c r="J1056" s="124">
        <v>4694</v>
      </c>
      <c r="K1056" s="124">
        <v>21.161146</v>
      </c>
      <c r="L1056" s="124">
        <v>747900</v>
      </c>
      <c r="M1056" s="124">
        <v>8277</v>
      </c>
      <c r="N1056" s="124">
        <v>66300</v>
      </c>
    </row>
    <row r="1057" spans="1:14">
      <c r="A1057" s="27" t="s">
        <v>126</v>
      </c>
      <c r="B1057" s="28">
        <v>2017</v>
      </c>
      <c r="C1057" s="27" t="s">
        <v>120</v>
      </c>
      <c r="D1057" s="124">
        <v>8691</v>
      </c>
      <c r="E1057" s="124">
        <v>5.0446439</v>
      </c>
      <c r="F1057" s="124">
        <v>131526</v>
      </c>
      <c r="G1057" s="124">
        <v>5</v>
      </c>
      <c r="H1057" s="124">
        <v>300</v>
      </c>
      <c r="I1057" s="124">
        <v>5</v>
      </c>
      <c r="J1057" s="124">
        <v>4504</v>
      </c>
      <c r="K1057" s="124">
        <v>21.130638</v>
      </c>
      <c r="L1057" s="124">
        <v>749800</v>
      </c>
      <c r="M1057" s="124">
        <v>8932</v>
      </c>
      <c r="N1057" s="124">
        <v>66200</v>
      </c>
    </row>
    <row r="1058" spans="1:14">
      <c r="A1058" s="27" t="s">
        <v>126</v>
      </c>
      <c r="B1058" s="28">
        <v>2018</v>
      </c>
      <c r="C1058" s="27" t="s">
        <v>120</v>
      </c>
      <c r="D1058" s="124">
        <v>8692</v>
      </c>
      <c r="E1058" s="124">
        <v>4.5131155</v>
      </c>
      <c r="F1058" s="124">
        <v>151455</v>
      </c>
      <c r="G1058" s="124">
        <v>2</v>
      </c>
      <c r="H1058" s="124">
        <v>280</v>
      </c>
      <c r="I1058" s="124">
        <v>5</v>
      </c>
      <c r="J1058" s="124">
        <v>4510</v>
      </c>
      <c r="K1058" s="124">
        <v>19.628162</v>
      </c>
      <c r="L1058" s="124">
        <v>745600</v>
      </c>
      <c r="M1058" s="124">
        <v>9587</v>
      </c>
      <c r="N1058" s="124">
        <v>61600</v>
      </c>
    </row>
    <row r="1059" spans="1:14">
      <c r="A1059" s="27" t="s">
        <v>126</v>
      </c>
      <c r="B1059" s="28">
        <v>2019</v>
      </c>
      <c r="C1059" s="27" t="s">
        <v>120</v>
      </c>
      <c r="D1059" s="124">
        <v>8693</v>
      </c>
      <c r="E1059" s="124">
        <v>3.9815871</v>
      </c>
      <c r="F1059" s="124">
        <v>171384</v>
      </c>
      <c r="G1059" s="124">
        <v>60</v>
      </c>
      <c r="H1059" s="124">
        <v>260</v>
      </c>
      <c r="I1059" s="124">
        <v>5</v>
      </c>
      <c r="J1059" s="124">
        <v>4430</v>
      </c>
      <c r="K1059" s="124">
        <v>18.125687</v>
      </c>
      <c r="L1059" s="124">
        <v>837300</v>
      </c>
      <c r="M1059" s="124">
        <v>10242</v>
      </c>
      <c r="N1059" s="124">
        <v>73800</v>
      </c>
    </row>
    <row r="1060" spans="1:14">
      <c r="A1060" s="27" t="s">
        <v>126</v>
      </c>
      <c r="B1060" s="28">
        <v>2020</v>
      </c>
      <c r="C1060" s="27" t="s">
        <v>120</v>
      </c>
      <c r="D1060" s="124">
        <v>8694</v>
      </c>
      <c r="E1060" s="124">
        <v>3.4500588</v>
      </c>
      <c r="F1060" s="124">
        <v>191313</v>
      </c>
      <c r="G1060" s="124">
        <v>95</v>
      </c>
      <c r="H1060" s="124">
        <v>240</v>
      </c>
      <c r="I1060" s="124">
        <v>5</v>
      </c>
      <c r="J1060" s="124">
        <v>4350</v>
      </c>
      <c r="K1060" s="124">
        <v>16.623211</v>
      </c>
      <c r="L1060" s="124">
        <v>765400</v>
      </c>
      <c r="M1060" s="124">
        <v>10897</v>
      </c>
      <c r="N1060" s="124">
        <v>77300</v>
      </c>
    </row>
    <row r="1061" spans="1:14">
      <c r="A1061" s="27" t="s">
        <v>126</v>
      </c>
      <c r="B1061" s="28">
        <v>2021</v>
      </c>
      <c r="C1061" s="29" t="s">
        <v>120</v>
      </c>
      <c r="D1061" s="124"/>
      <c r="E1061" s="124"/>
      <c r="F1061" s="124"/>
      <c r="G1061" s="124">
        <v>96</v>
      </c>
      <c r="H1061" s="124">
        <v>240</v>
      </c>
      <c r="I1061" s="124">
        <v>5</v>
      </c>
      <c r="J1061" s="124"/>
      <c r="K1061" s="124"/>
      <c r="L1061" s="27">
        <v>972700</v>
      </c>
      <c r="M1061" s="27" t="s">
        <v>12</v>
      </c>
      <c r="N1061" s="27">
        <v>79200</v>
      </c>
    </row>
  </sheetData>
  <autoFilter xmlns:etc="http://www.wps.cn/officeDocument/2017/etCustomData" ref="A1:N1061" etc:filterBottomFollowUsedRange="0"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00"/>
  <sheetViews>
    <sheetView workbookViewId="0">
      <pane xSplit="3" ySplit="1" topLeftCell="D2" activePane="bottomRight" state="frozen"/>
      <selection/>
      <selection pane="topRight"/>
      <selection pane="bottomLeft"/>
      <selection pane="bottomRight" activeCell="G11" sqref="G11"/>
    </sheetView>
  </sheetViews>
  <sheetFormatPr defaultColWidth="8.61111111111111" defaultRowHeight="14.4"/>
  <cols>
    <col min="1" max="1" width="20.8888888888889" customWidth="1"/>
    <col min="4" max="4" width="23.5555555555556" customWidth="1"/>
    <col min="5" max="5" width="18.7777777777778" customWidth="1"/>
    <col min="6" max="6" width="21.8888888888889" customWidth="1"/>
    <col min="7" max="7" width="12" customWidth="1"/>
    <col min="8" max="8" width="14.4444444444444" customWidth="1"/>
    <col min="9" max="9" width="20.5555555555556" customWidth="1"/>
    <col min="11" max="11" width="10.5462962962963"/>
    <col min="12" max="12" width="20.1111111111111" customWidth="1"/>
    <col min="13" max="13" width="15.0555555555556" customWidth="1"/>
    <col min="14" max="14" width="10.5462962962963"/>
  </cols>
  <sheetData>
    <row r="1" spans="1:14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</row>
    <row r="2" spans="1:14">
      <c r="A2" s="135" t="s">
        <v>13</v>
      </c>
      <c r="B2" s="136">
        <v>2012</v>
      </c>
      <c r="C2" s="137" t="s">
        <v>11</v>
      </c>
      <c r="D2" s="138">
        <v>10511</v>
      </c>
      <c r="E2" s="138">
        <v>5.8112454</v>
      </c>
      <c r="F2" s="138">
        <v>245553</v>
      </c>
      <c r="G2" s="138"/>
      <c r="H2" s="138"/>
      <c r="I2" s="138">
        <v>18</v>
      </c>
      <c r="J2" s="138">
        <v>24996</v>
      </c>
      <c r="K2" s="138">
        <v>114</v>
      </c>
      <c r="L2" s="138">
        <v>2333000</v>
      </c>
      <c r="M2" s="138">
        <v>13278</v>
      </c>
      <c r="N2">
        <v>160800</v>
      </c>
    </row>
    <row r="3" spans="1:14">
      <c r="A3" s="135" t="s">
        <v>13</v>
      </c>
      <c r="B3" s="136">
        <v>2013</v>
      </c>
      <c r="C3" s="137" t="s">
        <v>11</v>
      </c>
      <c r="D3" s="138">
        <v>9840</v>
      </c>
      <c r="E3" s="138">
        <v>5.7286585</v>
      </c>
      <c r="F3" s="138">
        <v>279503</v>
      </c>
      <c r="G3" s="138"/>
      <c r="H3" s="138"/>
      <c r="I3" s="138">
        <v>17.93</v>
      </c>
      <c r="J3" s="138">
        <v>20944</v>
      </c>
      <c r="K3" s="138">
        <v>102</v>
      </c>
      <c r="L3" s="138">
        <v>2690300</v>
      </c>
      <c r="M3" s="138">
        <v>15203</v>
      </c>
      <c r="N3">
        <v>183200</v>
      </c>
    </row>
    <row r="4" spans="1:14">
      <c r="A4" s="135" t="s">
        <v>13</v>
      </c>
      <c r="B4" s="136">
        <v>2014</v>
      </c>
      <c r="C4" s="137" t="s">
        <v>11</v>
      </c>
      <c r="D4" s="138">
        <v>9241</v>
      </c>
      <c r="E4" s="138">
        <v>5.7194027</v>
      </c>
      <c r="F4" s="138">
        <v>300728</v>
      </c>
      <c r="G4" s="138"/>
      <c r="H4" s="138"/>
      <c r="I4" s="138">
        <v>15.87</v>
      </c>
      <c r="J4" s="138">
        <v>20863</v>
      </c>
      <c r="K4" s="138">
        <v>80.18</v>
      </c>
      <c r="L4" s="138">
        <v>2933000</v>
      </c>
      <c r="M4" s="138">
        <v>16982</v>
      </c>
      <c r="N4">
        <v>197500</v>
      </c>
    </row>
    <row r="5" spans="1:14">
      <c r="A5" s="135" t="s">
        <v>13</v>
      </c>
      <c r="B5" s="136">
        <v>2015</v>
      </c>
      <c r="C5" s="137" t="s">
        <v>11</v>
      </c>
      <c r="D5" s="138">
        <v>8709</v>
      </c>
      <c r="E5" s="138">
        <v>6.2086347</v>
      </c>
      <c r="F5" s="138">
        <v>307940</v>
      </c>
      <c r="G5" s="138"/>
      <c r="H5" s="138"/>
      <c r="I5" s="138">
        <v>16</v>
      </c>
      <c r="J5" s="138">
        <v>20851</v>
      </c>
      <c r="K5" s="138">
        <v>63</v>
      </c>
      <c r="L5" s="138">
        <v>3322800</v>
      </c>
      <c r="M5" s="138">
        <v>18891</v>
      </c>
      <c r="N5">
        <v>187400</v>
      </c>
    </row>
    <row r="6" spans="1:14">
      <c r="A6" s="135" t="s">
        <v>13</v>
      </c>
      <c r="B6" s="136">
        <v>2016</v>
      </c>
      <c r="C6" s="137" t="s">
        <v>11</v>
      </c>
      <c r="D6" s="138">
        <v>5242</v>
      </c>
      <c r="E6" s="138">
        <v>10.028043</v>
      </c>
      <c r="F6" s="138">
        <v>327061</v>
      </c>
      <c r="G6" s="138"/>
      <c r="H6" s="138"/>
      <c r="I6" s="138">
        <v>14.51</v>
      </c>
      <c r="J6" s="138">
        <v>18999</v>
      </c>
      <c r="K6" s="138">
        <v>71</v>
      </c>
      <c r="L6" s="138">
        <v>3297800</v>
      </c>
      <c r="M6" s="138">
        <v>20431</v>
      </c>
      <c r="N6">
        <v>197300</v>
      </c>
    </row>
    <row r="7" spans="1:14">
      <c r="A7" s="135" t="s">
        <v>13</v>
      </c>
      <c r="B7" s="136">
        <v>2017</v>
      </c>
      <c r="C7" s="137" t="s">
        <v>11</v>
      </c>
      <c r="D7" s="138">
        <v>4840</v>
      </c>
      <c r="E7" s="138">
        <v>10.257231</v>
      </c>
      <c r="F7" s="138">
        <v>364717</v>
      </c>
      <c r="G7" s="138"/>
      <c r="H7" s="138"/>
      <c r="I7" s="138">
        <v>14</v>
      </c>
      <c r="J7" s="138">
        <v>7484</v>
      </c>
      <c r="K7" s="138">
        <v>75</v>
      </c>
      <c r="L7" s="138">
        <v>4283500</v>
      </c>
      <c r="M7" s="138">
        <v>21971</v>
      </c>
      <c r="N7">
        <v>218200</v>
      </c>
    </row>
    <row r="8" spans="1:14">
      <c r="A8" s="135" t="s">
        <v>13</v>
      </c>
      <c r="B8" s="136">
        <v>2018</v>
      </c>
      <c r="C8" s="137" t="s">
        <v>11</v>
      </c>
      <c r="D8" s="138">
        <v>4438</v>
      </c>
      <c r="E8" s="138">
        <v>6.2354664</v>
      </c>
      <c r="F8" s="138">
        <v>311278</v>
      </c>
      <c r="G8" s="138"/>
      <c r="H8" s="138"/>
      <c r="I8" s="138">
        <v>13</v>
      </c>
      <c r="J8" s="138">
        <v>7121</v>
      </c>
      <c r="K8" s="138">
        <v>63</v>
      </c>
      <c r="L8" s="138">
        <v>4807800</v>
      </c>
      <c r="M8" s="138">
        <v>23511</v>
      </c>
      <c r="N8">
        <v>181900</v>
      </c>
    </row>
    <row r="9" spans="1:14">
      <c r="A9" s="135" t="s">
        <v>13</v>
      </c>
      <c r="B9" s="136">
        <v>2019</v>
      </c>
      <c r="C9" s="137" t="s">
        <v>11</v>
      </c>
      <c r="D9" s="138">
        <v>3715</v>
      </c>
      <c r="E9" s="138">
        <v>6.6444145</v>
      </c>
      <c r="F9" s="138">
        <v>327267</v>
      </c>
      <c r="G9" s="138"/>
      <c r="H9" s="138"/>
      <c r="I9" s="138">
        <v>12</v>
      </c>
      <c r="J9" s="138">
        <v>2352</v>
      </c>
      <c r="K9" s="138">
        <v>56</v>
      </c>
      <c r="L9" s="138">
        <v>4891900</v>
      </c>
      <c r="M9" s="138">
        <v>25051</v>
      </c>
      <c r="N9">
        <v>192300</v>
      </c>
    </row>
    <row r="10" spans="1:14">
      <c r="A10" s="135" t="s">
        <v>13</v>
      </c>
      <c r="B10" s="136">
        <v>2020</v>
      </c>
      <c r="C10" s="137" t="s">
        <v>11</v>
      </c>
      <c r="D10" s="138">
        <v>2992</v>
      </c>
      <c r="E10" s="138">
        <v>7.0533626</v>
      </c>
      <c r="F10" s="138">
        <v>342532</v>
      </c>
      <c r="G10" s="138"/>
      <c r="H10" s="138"/>
      <c r="I10" s="138">
        <v>11.75</v>
      </c>
      <c r="J10" s="138">
        <v>2729</v>
      </c>
      <c r="K10" s="138">
        <v>48</v>
      </c>
      <c r="L10" s="138">
        <v>5420600</v>
      </c>
      <c r="M10" s="138">
        <v>26591</v>
      </c>
      <c r="N10">
        <v>189400</v>
      </c>
    </row>
    <row r="11" spans="1:14">
      <c r="A11" s="135" t="s">
        <v>13</v>
      </c>
      <c r="B11" s="136">
        <v>2021</v>
      </c>
      <c r="C11" s="137" t="s">
        <v>11</v>
      </c>
      <c r="D11" s="138">
        <v>2269</v>
      </c>
      <c r="E11" s="138">
        <v>7.4623108</v>
      </c>
      <c r="F11" s="138">
        <v>357797</v>
      </c>
      <c r="G11" s="138"/>
      <c r="H11" s="138"/>
      <c r="I11" s="138">
        <v>11.780001</v>
      </c>
      <c r="J11" s="138">
        <v>3106</v>
      </c>
      <c r="K11" s="138">
        <v>35</v>
      </c>
      <c r="L11" s="138">
        <v>6068500</v>
      </c>
      <c r="M11" s="138">
        <v>28131</v>
      </c>
      <c r="N11">
        <v>180200</v>
      </c>
    </row>
    <row r="12" spans="1:14">
      <c r="A12" s="139" t="s">
        <v>24</v>
      </c>
      <c r="B12" s="136">
        <v>2012</v>
      </c>
      <c r="C12" s="140" t="s">
        <v>11</v>
      </c>
      <c r="D12" s="138">
        <v>15792</v>
      </c>
      <c r="E12" s="138">
        <v>5.1493161</v>
      </c>
      <c r="F12" s="138">
        <v>290460</v>
      </c>
      <c r="G12" s="138"/>
      <c r="H12" s="138"/>
      <c r="I12" s="138">
        <v>17</v>
      </c>
      <c r="J12" s="138">
        <v>19275</v>
      </c>
      <c r="K12" s="138">
        <v>80.003288</v>
      </c>
      <c r="L12" s="138">
        <v>1414900</v>
      </c>
      <c r="M12" s="138">
        <v>13403</v>
      </c>
      <c r="N12" s="89">
        <v>39400</v>
      </c>
    </row>
    <row r="13" spans="1:14">
      <c r="A13" s="139" t="s">
        <v>24</v>
      </c>
      <c r="B13" s="136">
        <v>2013</v>
      </c>
      <c r="C13" s="140" t="s">
        <v>11</v>
      </c>
      <c r="D13" s="138">
        <v>15696</v>
      </c>
      <c r="E13" s="138">
        <v>5.4389016</v>
      </c>
      <c r="F13" s="138">
        <v>324413</v>
      </c>
      <c r="G13" s="138"/>
      <c r="H13" s="138"/>
      <c r="I13" s="138">
        <v>19</v>
      </c>
      <c r="J13" s="138">
        <v>21696</v>
      </c>
      <c r="K13" s="138">
        <v>78.667076</v>
      </c>
      <c r="L13" s="138">
        <v>1689600</v>
      </c>
      <c r="M13" s="138">
        <v>15212</v>
      </c>
      <c r="N13" s="89">
        <v>75000</v>
      </c>
    </row>
    <row r="14" spans="1:14">
      <c r="A14" s="139" t="s">
        <v>24</v>
      </c>
      <c r="B14" s="136">
        <v>2014</v>
      </c>
      <c r="C14" s="140" t="s">
        <v>11</v>
      </c>
      <c r="D14" s="138">
        <v>15632</v>
      </c>
      <c r="E14" s="138">
        <v>5.1818705</v>
      </c>
      <c r="F14" s="138">
        <v>354330</v>
      </c>
      <c r="G14" s="138"/>
      <c r="H14" s="138"/>
      <c r="I14" s="138">
        <v>19</v>
      </c>
      <c r="J14" s="138">
        <v>24039</v>
      </c>
      <c r="K14" s="138">
        <v>70.771606</v>
      </c>
      <c r="L14" s="138">
        <v>1947200</v>
      </c>
      <c r="M14" s="138">
        <v>17007</v>
      </c>
      <c r="N14" s="89">
        <v>110600</v>
      </c>
    </row>
    <row r="15" spans="1:14">
      <c r="A15" s="139" t="s">
        <v>24</v>
      </c>
      <c r="B15" s="136">
        <v>2015</v>
      </c>
      <c r="C15" s="140" t="s">
        <v>11</v>
      </c>
      <c r="D15" s="138">
        <v>15478</v>
      </c>
      <c r="E15" s="138">
        <v>5.6991213</v>
      </c>
      <c r="F15" s="138">
        <v>368854</v>
      </c>
      <c r="G15" s="138"/>
      <c r="H15" s="138"/>
      <c r="I15" s="138">
        <v>19</v>
      </c>
      <c r="J15" s="138">
        <v>25050</v>
      </c>
      <c r="K15" s="138">
        <v>57.274899</v>
      </c>
      <c r="L15" s="138">
        <v>1918500</v>
      </c>
      <c r="M15" s="138">
        <v>18850</v>
      </c>
      <c r="N15" s="89">
        <v>146200</v>
      </c>
    </row>
    <row r="16" spans="1:14">
      <c r="A16" s="139" t="s">
        <v>24</v>
      </c>
      <c r="B16" s="136">
        <v>2016</v>
      </c>
      <c r="C16" s="140" t="s">
        <v>11</v>
      </c>
      <c r="D16" s="138">
        <v>15457</v>
      </c>
      <c r="E16" s="138">
        <v>5.6149317</v>
      </c>
      <c r="F16" s="138">
        <v>381618</v>
      </c>
      <c r="G16" s="138"/>
      <c r="H16" s="138"/>
      <c r="I16" s="138">
        <v>17</v>
      </c>
      <c r="J16" s="138">
        <v>25766</v>
      </c>
      <c r="K16" s="138">
        <v>66.408646</v>
      </c>
      <c r="L16" s="138">
        <v>1939400</v>
      </c>
      <c r="M16" s="138">
        <v>20262</v>
      </c>
      <c r="N16" s="89">
        <v>181800</v>
      </c>
    </row>
    <row r="17" spans="1:14">
      <c r="A17" s="139" t="s">
        <v>24</v>
      </c>
      <c r="B17" s="136">
        <v>2017</v>
      </c>
      <c r="C17" s="140" t="s">
        <v>11</v>
      </c>
      <c r="D17" s="138">
        <v>15285</v>
      </c>
      <c r="E17" s="138">
        <v>5.5496238</v>
      </c>
      <c r="F17" s="138">
        <v>412635</v>
      </c>
      <c r="G17" s="138"/>
      <c r="H17" s="138"/>
      <c r="I17" s="138">
        <v>16</v>
      </c>
      <c r="J17" s="138">
        <v>27921</v>
      </c>
      <c r="K17" s="138">
        <v>66.238274</v>
      </c>
      <c r="L17" s="138">
        <v>2402100</v>
      </c>
      <c r="M17" s="138">
        <v>21674</v>
      </c>
      <c r="N17" s="89">
        <v>217400</v>
      </c>
    </row>
    <row r="18" spans="1:14">
      <c r="A18" s="139" t="s">
        <v>24</v>
      </c>
      <c r="B18" s="136">
        <v>2018</v>
      </c>
      <c r="C18" s="140" t="s">
        <v>11</v>
      </c>
      <c r="D18" s="138">
        <v>15136</v>
      </c>
      <c r="E18" s="138">
        <v>7.9463531</v>
      </c>
      <c r="F18" s="138">
        <v>446310</v>
      </c>
      <c r="G18" s="138"/>
      <c r="H18" s="138"/>
      <c r="I18" s="138">
        <v>13</v>
      </c>
      <c r="J18" s="138">
        <v>28240</v>
      </c>
      <c r="K18" s="138">
        <v>56.865845</v>
      </c>
      <c r="L18" s="138">
        <v>2501000</v>
      </c>
      <c r="M18" s="138">
        <v>23086</v>
      </c>
      <c r="N18" s="89">
        <v>253000</v>
      </c>
    </row>
    <row r="19" spans="1:14">
      <c r="A19" s="139" t="s">
        <v>24</v>
      </c>
      <c r="B19" s="136">
        <v>2019</v>
      </c>
      <c r="C19" s="140" t="s">
        <v>11</v>
      </c>
      <c r="D19" s="138">
        <v>15178</v>
      </c>
      <c r="E19" s="138">
        <v>7.5750428</v>
      </c>
      <c r="F19" s="138">
        <v>487524</v>
      </c>
      <c r="G19" s="138"/>
      <c r="H19" s="138"/>
      <c r="I19" s="138">
        <v>11</v>
      </c>
      <c r="J19" s="138">
        <v>30042</v>
      </c>
      <c r="K19" s="138">
        <v>47.493416</v>
      </c>
      <c r="L19" s="138">
        <v>2550600</v>
      </c>
      <c r="M19" s="138">
        <v>24498</v>
      </c>
      <c r="N19" s="89">
        <v>288600</v>
      </c>
    </row>
    <row r="20" spans="1:14">
      <c r="A20" s="139" t="s">
        <v>24</v>
      </c>
      <c r="B20" s="136">
        <v>2020</v>
      </c>
      <c r="C20" s="140" t="s">
        <v>11</v>
      </c>
      <c r="D20" s="138">
        <v>15220</v>
      </c>
      <c r="E20" s="138">
        <v>7.2037326</v>
      </c>
      <c r="F20" s="138">
        <v>528738</v>
      </c>
      <c r="G20" s="138"/>
      <c r="H20" s="138"/>
      <c r="I20" s="138">
        <v>9</v>
      </c>
      <c r="J20" s="138">
        <v>31599</v>
      </c>
      <c r="K20" s="138">
        <v>54</v>
      </c>
      <c r="L20" s="138">
        <v>2491000</v>
      </c>
      <c r="M20" s="138">
        <v>25910</v>
      </c>
      <c r="N20" s="89">
        <v>324200</v>
      </c>
    </row>
    <row r="21" spans="1:14">
      <c r="A21" s="139" t="s">
        <v>24</v>
      </c>
      <c r="B21" s="136">
        <v>2021</v>
      </c>
      <c r="C21" s="140" t="s">
        <v>11</v>
      </c>
      <c r="D21" s="138">
        <v>15262</v>
      </c>
      <c r="E21" s="138">
        <v>6.8324223</v>
      </c>
      <c r="F21" s="138">
        <v>569952</v>
      </c>
      <c r="G21" s="138"/>
      <c r="H21" s="138"/>
      <c r="I21" s="138">
        <v>7</v>
      </c>
      <c r="J21" s="138">
        <v>33156</v>
      </c>
      <c r="K21" s="138">
        <v>43</v>
      </c>
      <c r="L21" s="138">
        <v>2648400</v>
      </c>
      <c r="M21" s="138">
        <v>27322</v>
      </c>
      <c r="N21" s="89">
        <v>330800</v>
      </c>
    </row>
    <row r="22" spans="1:14">
      <c r="A22" s="55" t="s">
        <v>19</v>
      </c>
      <c r="B22" s="21">
        <v>2012</v>
      </c>
      <c r="C22" s="55" t="s">
        <v>11</v>
      </c>
      <c r="D22">
        <v>46994</v>
      </c>
      <c r="E22">
        <v>7.4834234</v>
      </c>
      <c r="F22">
        <v>468170</v>
      </c>
      <c r="I22">
        <v>55.3638</v>
      </c>
      <c r="J22">
        <v>39101</v>
      </c>
      <c r="K22">
        <v>75.87394</v>
      </c>
      <c r="L22">
        <v>2115300</v>
      </c>
      <c r="M22">
        <v>10685</v>
      </c>
      <c r="N22">
        <v>50000</v>
      </c>
    </row>
    <row r="23" spans="1:14">
      <c r="A23" s="55" t="s">
        <v>19</v>
      </c>
      <c r="B23" s="21">
        <v>2013</v>
      </c>
      <c r="C23" s="55" t="s">
        <v>11</v>
      </c>
      <c r="D23">
        <v>46873</v>
      </c>
      <c r="E23">
        <v>6.9722228</v>
      </c>
      <c r="F23">
        <v>515993</v>
      </c>
      <c r="I23">
        <v>56.881599</v>
      </c>
      <c r="J23">
        <v>39256</v>
      </c>
      <c r="K23">
        <v>75.679512</v>
      </c>
      <c r="L23">
        <v>2265800</v>
      </c>
      <c r="M23">
        <v>12160</v>
      </c>
      <c r="N23">
        <v>51800</v>
      </c>
    </row>
    <row r="24" spans="1:14">
      <c r="A24" s="55" t="s">
        <v>19</v>
      </c>
      <c r="B24" s="21">
        <v>2014</v>
      </c>
      <c r="C24" s="55" t="s">
        <v>11</v>
      </c>
      <c r="D24">
        <v>46492</v>
      </c>
      <c r="E24">
        <v>6.8370903</v>
      </c>
      <c r="F24">
        <v>538221</v>
      </c>
      <c r="I24">
        <v>60.886799</v>
      </c>
      <c r="J24">
        <v>39641</v>
      </c>
      <c r="K24">
        <v>66.918709</v>
      </c>
      <c r="L24">
        <v>2314500</v>
      </c>
      <c r="M24">
        <v>13595</v>
      </c>
      <c r="N24">
        <v>103500</v>
      </c>
    </row>
    <row r="25" spans="1:14">
      <c r="A25" s="55" t="s">
        <v>19</v>
      </c>
      <c r="B25" s="21">
        <v>2015</v>
      </c>
      <c r="C25" s="55" t="s">
        <v>11</v>
      </c>
      <c r="D25">
        <v>46246</v>
      </c>
      <c r="E25">
        <v>7.1062578</v>
      </c>
      <c r="F25">
        <v>551556</v>
      </c>
      <c r="I25">
        <v>61.2966</v>
      </c>
      <c r="J25">
        <v>39813</v>
      </c>
      <c r="K25">
        <v>55.756905</v>
      </c>
      <c r="L25">
        <v>1923400</v>
      </c>
      <c r="M25">
        <v>15164</v>
      </c>
      <c r="N25">
        <v>155200</v>
      </c>
    </row>
    <row r="26" spans="1:14">
      <c r="A26" s="55" t="s">
        <v>19</v>
      </c>
      <c r="B26" s="21">
        <v>2016</v>
      </c>
      <c r="C26" s="55" t="s">
        <v>11</v>
      </c>
      <c r="D26">
        <v>45926</v>
      </c>
      <c r="E26">
        <v>6.9001002</v>
      </c>
      <c r="F26">
        <v>569391</v>
      </c>
      <c r="I26">
        <v>46.669498</v>
      </c>
      <c r="J26">
        <v>39949</v>
      </c>
      <c r="K26">
        <v>63.830067</v>
      </c>
      <c r="L26">
        <v>1831100</v>
      </c>
      <c r="M26">
        <v>16389</v>
      </c>
      <c r="N26">
        <v>206900</v>
      </c>
    </row>
    <row r="27" spans="1:14">
      <c r="A27" s="55" t="s">
        <v>19</v>
      </c>
      <c r="B27" s="21">
        <v>2017</v>
      </c>
      <c r="C27" s="55" t="s">
        <v>11</v>
      </c>
      <c r="D27">
        <v>45862</v>
      </c>
      <c r="E27">
        <v>6.6454799</v>
      </c>
      <c r="F27">
        <v>588206</v>
      </c>
      <c r="I27">
        <v>40.825699</v>
      </c>
      <c r="J27">
        <v>40008</v>
      </c>
      <c r="K27">
        <v>62.626839</v>
      </c>
      <c r="L27">
        <v>2210100</v>
      </c>
      <c r="M27">
        <v>17614</v>
      </c>
      <c r="N27">
        <v>258600</v>
      </c>
    </row>
    <row r="28" spans="1:14">
      <c r="A28" s="55" t="s">
        <v>19</v>
      </c>
      <c r="B28" s="21">
        <v>2018</v>
      </c>
      <c r="C28" s="55" t="s">
        <v>11</v>
      </c>
      <c r="D28">
        <v>45795</v>
      </c>
      <c r="E28">
        <v>7.1860028</v>
      </c>
      <c r="F28">
        <v>601608</v>
      </c>
      <c r="I28">
        <v>40.400799</v>
      </c>
      <c r="J28">
        <v>40674</v>
      </c>
      <c r="K28">
        <v>53.13842</v>
      </c>
      <c r="L28">
        <v>2375200</v>
      </c>
      <c r="M28">
        <v>18839</v>
      </c>
      <c r="N28">
        <v>310300</v>
      </c>
    </row>
    <row r="29" spans="1:14">
      <c r="A29" s="55" t="s">
        <v>19</v>
      </c>
      <c r="B29" s="21">
        <v>2019</v>
      </c>
      <c r="C29" s="55" t="s">
        <v>11</v>
      </c>
      <c r="D29">
        <v>44147</v>
      </c>
      <c r="E29">
        <v>7.5340793</v>
      </c>
      <c r="F29">
        <v>666124</v>
      </c>
      <c r="I29">
        <v>42.2225</v>
      </c>
      <c r="J29">
        <v>39222</v>
      </c>
      <c r="K29">
        <v>43.650002</v>
      </c>
      <c r="L29">
        <v>2426900</v>
      </c>
      <c r="M29">
        <v>20064</v>
      </c>
      <c r="N29">
        <v>362000</v>
      </c>
    </row>
    <row r="30" spans="1:14">
      <c r="A30" s="55" t="s">
        <v>19</v>
      </c>
      <c r="B30" s="21">
        <v>2020</v>
      </c>
      <c r="C30" s="55" t="s">
        <v>11</v>
      </c>
      <c r="D30">
        <v>42499</v>
      </c>
      <c r="E30">
        <v>7.8821558</v>
      </c>
      <c r="F30">
        <v>730640</v>
      </c>
      <c r="I30">
        <v>42.3218</v>
      </c>
      <c r="J30">
        <v>46683</v>
      </c>
      <c r="K30">
        <v>34.161583</v>
      </c>
      <c r="L30">
        <v>2525300</v>
      </c>
      <c r="M30">
        <v>21289</v>
      </c>
      <c r="N30">
        <v>413700</v>
      </c>
    </row>
    <row r="31" spans="1:14">
      <c r="A31" s="55" t="s">
        <v>19</v>
      </c>
      <c r="B31" s="21">
        <v>2021</v>
      </c>
      <c r="C31" s="55" t="s">
        <v>11</v>
      </c>
      <c r="D31">
        <v>40851</v>
      </c>
      <c r="E31">
        <v>8.2302323</v>
      </c>
      <c r="F31">
        <v>795156</v>
      </c>
      <c r="I31">
        <v>42.421101</v>
      </c>
      <c r="J31">
        <v>54144</v>
      </c>
      <c r="K31">
        <v>24.673164</v>
      </c>
      <c r="L31">
        <v>2623700</v>
      </c>
      <c r="M31">
        <v>22514</v>
      </c>
      <c r="N31">
        <v>428900</v>
      </c>
    </row>
    <row r="32" spans="1:14">
      <c r="A32" s="15" t="s">
        <v>10</v>
      </c>
      <c r="B32" s="17">
        <v>2012</v>
      </c>
      <c r="C32" s="16" t="s">
        <v>11</v>
      </c>
      <c r="D32">
        <v>44219</v>
      </c>
      <c r="E32">
        <v>8.3406228</v>
      </c>
      <c r="F32">
        <v>31</v>
      </c>
      <c r="G32">
        <v>548</v>
      </c>
      <c r="H32">
        <v>65234</v>
      </c>
      <c r="I32">
        <v>42</v>
      </c>
      <c r="J32">
        <v>30456</v>
      </c>
      <c r="K32">
        <v>59.170856</v>
      </c>
      <c r="L32">
        <v>3626400</v>
      </c>
      <c r="M32">
        <v>11107</v>
      </c>
      <c r="N32">
        <v>300600</v>
      </c>
    </row>
    <row r="33" spans="1:14">
      <c r="A33" s="15" t="s">
        <v>10</v>
      </c>
      <c r="B33" s="17">
        <v>2013</v>
      </c>
      <c r="C33" s="16" t="s">
        <v>11</v>
      </c>
      <c r="D33">
        <v>43579</v>
      </c>
      <c r="E33">
        <v>8.2080819</v>
      </c>
      <c r="F33">
        <v>31</v>
      </c>
      <c r="G33">
        <v>1077</v>
      </c>
      <c r="H33">
        <v>65577</v>
      </c>
      <c r="I33">
        <v>44</v>
      </c>
      <c r="J33">
        <v>30124</v>
      </c>
      <c r="K33">
        <v>58.027081</v>
      </c>
      <c r="L33">
        <v>3691460</v>
      </c>
      <c r="M33">
        <v>12695</v>
      </c>
      <c r="N33">
        <v>317573</v>
      </c>
    </row>
    <row r="34" spans="1:14">
      <c r="A34" s="15" t="s">
        <v>10</v>
      </c>
      <c r="B34" s="17">
        <v>2014</v>
      </c>
      <c r="C34" s="16" t="s">
        <v>11</v>
      </c>
      <c r="D34">
        <v>41980</v>
      </c>
      <c r="E34">
        <v>8.0609814</v>
      </c>
      <c r="F34">
        <v>40</v>
      </c>
      <c r="G34">
        <v>1606</v>
      </c>
      <c r="H34">
        <v>65920</v>
      </c>
      <c r="I34">
        <v>43</v>
      </c>
      <c r="J34">
        <v>29920</v>
      </c>
      <c r="K34">
        <v>52.275562</v>
      </c>
      <c r="L34">
        <v>4206958</v>
      </c>
      <c r="M34">
        <v>14206</v>
      </c>
      <c r="N34">
        <v>336650</v>
      </c>
    </row>
    <row r="35" spans="1:14">
      <c r="A35" s="15" t="s">
        <v>10</v>
      </c>
      <c r="B35" s="17">
        <v>2015</v>
      </c>
      <c r="C35" s="16" t="s">
        <v>11</v>
      </c>
      <c r="D35">
        <v>41428</v>
      </c>
      <c r="E35">
        <v>8.3490634</v>
      </c>
      <c r="F35">
        <v>41.5</v>
      </c>
      <c r="G35">
        <v>1794</v>
      </c>
      <c r="H35">
        <v>61000</v>
      </c>
      <c r="I35">
        <v>43</v>
      </c>
      <c r="J35">
        <v>27318</v>
      </c>
      <c r="K35">
        <v>45.921856</v>
      </c>
      <c r="L35">
        <v>5126913</v>
      </c>
      <c r="M35">
        <v>15486</v>
      </c>
      <c r="N35">
        <v>365213</v>
      </c>
    </row>
    <row r="36" spans="1:14">
      <c r="A36" s="15" t="s">
        <v>10</v>
      </c>
      <c r="B36" s="17">
        <v>2016</v>
      </c>
      <c r="C36" s="16" t="s">
        <v>11</v>
      </c>
      <c r="D36">
        <v>39355</v>
      </c>
      <c r="E36">
        <v>8.446576</v>
      </c>
      <c r="F36">
        <v>43</v>
      </c>
      <c r="G36">
        <v>2122</v>
      </c>
      <c r="H36">
        <v>60486</v>
      </c>
      <c r="I36">
        <v>44</v>
      </c>
      <c r="J36">
        <v>21888</v>
      </c>
      <c r="K36">
        <v>48.819923</v>
      </c>
      <c r="L36">
        <v>6080200</v>
      </c>
      <c r="M36">
        <v>16741</v>
      </c>
      <c r="N36">
        <v>384713</v>
      </c>
    </row>
    <row r="37" spans="1:14">
      <c r="A37" s="15" t="s">
        <v>10</v>
      </c>
      <c r="B37" s="17">
        <v>2017</v>
      </c>
      <c r="C37" s="16" t="s">
        <v>11</v>
      </c>
      <c r="D37">
        <v>32215</v>
      </c>
      <c r="E37">
        <v>8.2340525</v>
      </c>
      <c r="F37">
        <v>39</v>
      </c>
      <c r="G37">
        <v>2122</v>
      </c>
      <c r="H37">
        <v>60377</v>
      </c>
      <c r="I37">
        <v>35</v>
      </c>
      <c r="J37">
        <v>17602</v>
      </c>
      <c r="K37">
        <v>49.550613</v>
      </c>
      <c r="L37">
        <v>7910300</v>
      </c>
      <c r="M37">
        <v>17996</v>
      </c>
      <c r="N37">
        <v>339487</v>
      </c>
    </row>
    <row r="38" spans="1:14">
      <c r="A38" s="15" t="s">
        <v>10</v>
      </c>
      <c r="B38" s="17">
        <v>2018</v>
      </c>
      <c r="C38" s="16" t="s">
        <v>11</v>
      </c>
      <c r="D38">
        <v>31229</v>
      </c>
      <c r="E38">
        <v>5.0031061</v>
      </c>
      <c r="F38">
        <v>24</v>
      </c>
      <c r="G38">
        <v>242</v>
      </c>
      <c r="H38">
        <v>60268</v>
      </c>
      <c r="I38">
        <v>35</v>
      </c>
      <c r="J38">
        <v>16026</v>
      </c>
      <c r="K38">
        <v>42.398518</v>
      </c>
      <c r="L38">
        <v>9091100</v>
      </c>
      <c r="M38">
        <v>19251</v>
      </c>
      <c r="N38">
        <v>268900</v>
      </c>
    </row>
    <row r="39" spans="1:14">
      <c r="A39" s="15" t="s">
        <v>10</v>
      </c>
      <c r="B39" s="17">
        <v>2019</v>
      </c>
      <c r="C39" s="16" t="s">
        <v>11</v>
      </c>
      <c r="D39">
        <v>31253</v>
      </c>
      <c r="E39">
        <v>5.0400922</v>
      </c>
      <c r="F39">
        <v>27</v>
      </c>
      <c r="G39">
        <v>291</v>
      </c>
      <c r="H39">
        <v>60159</v>
      </c>
      <c r="I39">
        <v>36</v>
      </c>
      <c r="J39">
        <v>15572</v>
      </c>
      <c r="K39">
        <v>35.246422</v>
      </c>
      <c r="L39">
        <v>10012100</v>
      </c>
      <c r="M39">
        <v>20506</v>
      </c>
      <c r="N39">
        <v>287300</v>
      </c>
    </row>
    <row r="40" spans="1:14">
      <c r="A40" s="15" t="s">
        <v>10</v>
      </c>
      <c r="B40" s="17">
        <v>2020</v>
      </c>
      <c r="C40" s="16" t="s">
        <v>11</v>
      </c>
      <c r="D40">
        <v>31277</v>
      </c>
      <c r="E40">
        <v>5.0770782</v>
      </c>
      <c r="F40">
        <v>197</v>
      </c>
      <c r="G40">
        <v>931</v>
      </c>
      <c r="H40">
        <v>60050</v>
      </c>
      <c r="I40">
        <v>37</v>
      </c>
      <c r="J40">
        <v>15118</v>
      </c>
      <c r="K40">
        <v>28.094326</v>
      </c>
      <c r="L40">
        <v>11362500</v>
      </c>
      <c r="M40">
        <v>21761</v>
      </c>
      <c r="N40">
        <v>327600</v>
      </c>
    </row>
    <row r="41" spans="1:14">
      <c r="A41" s="15" t="s">
        <v>10</v>
      </c>
      <c r="B41" s="9">
        <v>2021</v>
      </c>
      <c r="C41" s="16" t="s">
        <v>11</v>
      </c>
      <c r="D41">
        <v>31301</v>
      </c>
      <c r="E41">
        <v>5.1140643</v>
      </c>
      <c r="F41">
        <v>367</v>
      </c>
      <c r="G41">
        <v>933</v>
      </c>
      <c r="H41">
        <v>59941</v>
      </c>
      <c r="I41">
        <v>38</v>
      </c>
      <c r="J41">
        <v>14664</v>
      </c>
      <c r="K41">
        <v>20.94223</v>
      </c>
      <c r="L41">
        <v>12694500</v>
      </c>
      <c r="M41">
        <v>23016</v>
      </c>
      <c r="N41">
        <v>342200</v>
      </c>
    </row>
    <row r="42" spans="1:14">
      <c r="A42" s="52" t="s">
        <v>22</v>
      </c>
      <c r="B42" s="53">
        <v>2012</v>
      </c>
      <c r="C42" s="52" t="s">
        <v>11</v>
      </c>
      <c r="D42">
        <v>40400</v>
      </c>
      <c r="E42">
        <v>7.1722525</v>
      </c>
      <c r="F42">
        <v>401514</v>
      </c>
      <c r="G42">
        <v>14</v>
      </c>
      <c r="H42">
        <v>25716</v>
      </c>
      <c r="I42">
        <v>29</v>
      </c>
      <c r="J42">
        <v>36350</v>
      </c>
      <c r="K42">
        <v>45.659481</v>
      </c>
      <c r="L42">
        <v>957300</v>
      </c>
      <c r="M42">
        <v>7824</v>
      </c>
      <c r="N42">
        <v>244500</v>
      </c>
    </row>
    <row r="43" spans="1:14">
      <c r="A43" s="52" t="s">
        <v>22</v>
      </c>
      <c r="B43" s="53">
        <v>2013</v>
      </c>
      <c r="C43" s="52" t="s">
        <v>11</v>
      </c>
      <c r="D43">
        <v>39879</v>
      </c>
      <c r="E43">
        <v>6.6350711</v>
      </c>
      <c r="F43">
        <v>436071</v>
      </c>
      <c r="G43">
        <v>45</v>
      </c>
      <c r="H43">
        <v>26133</v>
      </c>
      <c r="I43">
        <v>30</v>
      </c>
      <c r="J43">
        <v>36091</v>
      </c>
      <c r="K43">
        <v>44.164413</v>
      </c>
      <c r="L43">
        <v>1068900</v>
      </c>
      <c r="M43">
        <v>8833</v>
      </c>
      <c r="N43">
        <v>244555</v>
      </c>
    </row>
    <row r="44" spans="1:14">
      <c r="A44" s="52" t="s">
        <v>22</v>
      </c>
      <c r="B44" s="53">
        <v>2014</v>
      </c>
      <c r="C44" s="52" t="s">
        <v>11</v>
      </c>
      <c r="D44">
        <v>39733</v>
      </c>
      <c r="E44">
        <v>6.3070999</v>
      </c>
      <c r="F44">
        <v>462420</v>
      </c>
      <c r="G44">
        <v>76</v>
      </c>
      <c r="H44">
        <v>26550</v>
      </c>
      <c r="I44">
        <v>31</v>
      </c>
      <c r="J44">
        <v>47017</v>
      </c>
      <c r="K44">
        <v>40.314339</v>
      </c>
      <c r="L44">
        <v>1184500</v>
      </c>
      <c r="M44">
        <v>9911</v>
      </c>
      <c r="N44">
        <v>259058</v>
      </c>
    </row>
    <row r="45" spans="1:14">
      <c r="A45" s="52" t="s">
        <v>22</v>
      </c>
      <c r="B45" s="53">
        <v>2015</v>
      </c>
      <c r="C45" s="52" t="s">
        <v>11</v>
      </c>
      <c r="D45">
        <v>39680</v>
      </c>
      <c r="E45">
        <v>6.5630544</v>
      </c>
      <c r="F45">
        <v>465601</v>
      </c>
      <c r="G45">
        <v>186</v>
      </c>
      <c r="H45">
        <v>26560</v>
      </c>
      <c r="I45">
        <v>31</v>
      </c>
      <c r="J45">
        <v>46208</v>
      </c>
      <c r="K45">
        <v>37.564007</v>
      </c>
      <c r="L45">
        <v>1130800</v>
      </c>
      <c r="M45">
        <v>11084</v>
      </c>
      <c r="N45">
        <v>260100</v>
      </c>
    </row>
    <row r="46" spans="1:14">
      <c r="A46" s="52" t="s">
        <v>22</v>
      </c>
      <c r="B46" s="53">
        <v>2016</v>
      </c>
      <c r="C46" s="52" t="s">
        <v>11</v>
      </c>
      <c r="D46">
        <v>14993</v>
      </c>
      <c r="E46">
        <v>17.055959</v>
      </c>
      <c r="F46">
        <v>492519</v>
      </c>
      <c r="G46">
        <v>275</v>
      </c>
      <c r="H46">
        <v>26750</v>
      </c>
      <c r="I46">
        <v>34</v>
      </c>
      <c r="J46">
        <v>46235</v>
      </c>
      <c r="K46">
        <v>34.632332</v>
      </c>
      <c r="L46">
        <v>1224400</v>
      </c>
      <c r="M46">
        <v>12082</v>
      </c>
      <c r="N46">
        <v>275900</v>
      </c>
    </row>
    <row r="47" spans="1:14">
      <c r="A47" s="52" t="s">
        <v>22</v>
      </c>
      <c r="B47" s="53">
        <v>2017</v>
      </c>
      <c r="C47" s="52" t="s">
        <v>11</v>
      </c>
      <c r="D47">
        <v>39248</v>
      </c>
      <c r="E47">
        <v>6.4678455</v>
      </c>
      <c r="F47">
        <v>539025</v>
      </c>
      <c r="G47">
        <v>300</v>
      </c>
      <c r="H47">
        <v>27485</v>
      </c>
      <c r="I47">
        <v>25</v>
      </c>
      <c r="J47">
        <v>46769</v>
      </c>
      <c r="K47">
        <v>33.786373</v>
      </c>
      <c r="L47">
        <v>1434900</v>
      </c>
      <c r="M47">
        <v>13080</v>
      </c>
      <c r="N47">
        <v>301500</v>
      </c>
    </row>
    <row r="48" spans="1:14">
      <c r="A48" s="52" t="s">
        <v>22</v>
      </c>
      <c r="B48" s="53">
        <v>2018</v>
      </c>
      <c r="C48" s="52" t="s">
        <v>11</v>
      </c>
      <c r="D48">
        <v>39125</v>
      </c>
      <c r="E48">
        <v>4.3540703</v>
      </c>
      <c r="F48">
        <v>494077</v>
      </c>
      <c r="G48">
        <v>269</v>
      </c>
      <c r="H48">
        <v>28220</v>
      </c>
      <c r="I48">
        <v>25</v>
      </c>
      <c r="J48">
        <v>46737</v>
      </c>
      <c r="K48">
        <v>29.382664</v>
      </c>
      <c r="L48">
        <v>1578300</v>
      </c>
      <c r="M48">
        <v>14078</v>
      </c>
      <c r="N48">
        <v>316600</v>
      </c>
    </row>
    <row r="49" spans="1:14">
      <c r="A49" s="52" t="s">
        <v>22</v>
      </c>
      <c r="B49" s="53">
        <v>2019</v>
      </c>
      <c r="C49" s="52" t="s">
        <v>11</v>
      </c>
      <c r="D49">
        <v>38997</v>
      </c>
      <c r="E49">
        <v>4.3860041</v>
      </c>
      <c r="F49">
        <v>517089</v>
      </c>
      <c r="G49">
        <v>3617</v>
      </c>
      <c r="H49">
        <v>28955</v>
      </c>
      <c r="I49">
        <v>25</v>
      </c>
      <c r="J49">
        <v>45932</v>
      </c>
      <c r="K49">
        <v>24.978954</v>
      </c>
      <c r="L49">
        <v>1492300</v>
      </c>
      <c r="M49">
        <v>15076</v>
      </c>
      <c r="N49">
        <v>283500</v>
      </c>
    </row>
    <row r="50" spans="1:14">
      <c r="A50" s="52" t="s">
        <v>22</v>
      </c>
      <c r="B50" s="53">
        <v>2020</v>
      </c>
      <c r="C50" s="52" t="s">
        <v>11</v>
      </c>
      <c r="D50">
        <v>38869</v>
      </c>
      <c r="E50">
        <v>4.4179378</v>
      </c>
      <c r="F50">
        <v>540101</v>
      </c>
      <c r="G50">
        <v>242</v>
      </c>
      <c r="H50">
        <v>29690</v>
      </c>
      <c r="I50">
        <v>25</v>
      </c>
      <c r="J50">
        <v>45668</v>
      </c>
      <c r="K50">
        <v>20.575245</v>
      </c>
      <c r="L50">
        <v>1429600</v>
      </c>
      <c r="M50">
        <v>16074</v>
      </c>
      <c r="N50">
        <v>323800</v>
      </c>
    </row>
    <row r="51" spans="1:14">
      <c r="A51" s="7" t="s">
        <v>22</v>
      </c>
      <c r="B51" s="9">
        <v>2021</v>
      </c>
      <c r="C51" s="8" t="s">
        <v>11</v>
      </c>
      <c r="D51">
        <v>38741</v>
      </c>
      <c r="E51">
        <v>4.4498716</v>
      </c>
      <c r="F51">
        <v>563113</v>
      </c>
      <c r="G51">
        <v>800</v>
      </c>
      <c r="H51">
        <v>30425</v>
      </c>
      <c r="I51">
        <v>25</v>
      </c>
      <c r="J51">
        <v>45404</v>
      </c>
      <c r="K51">
        <v>16.171535</v>
      </c>
      <c r="L51">
        <v>1517000</v>
      </c>
      <c r="M51">
        <v>17072</v>
      </c>
      <c r="N51">
        <v>330900</v>
      </c>
    </row>
    <row r="52" spans="1:14">
      <c r="A52" s="5" t="s">
        <v>23</v>
      </c>
      <c r="B52" s="6">
        <v>2012</v>
      </c>
      <c r="C52" s="5" t="s">
        <v>11</v>
      </c>
      <c r="D52">
        <v>33257</v>
      </c>
      <c r="E52">
        <v>7.3114833</v>
      </c>
      <c r="F52">
        <v>412820</v>
      </c>
      <c r="G52">
        <v>156</v>
      </c>
      <c r="H52">
        <v>22747</v>
      </c>
      <c r="I52">
        <v>42</v>
      </c>
      <c r="J52">
        <v>46965</v>
      </c>
      <c r="K52">
        <v>44.902821</v>
      </c>
      <c r="L52">
        <v>782800</v>
      </c>
      <c r="M52">
        <v>7733</v>
      </c>
      <c r="N52">
        <v>253940</v>
      </c>
    </row>
    <row r="53" spans="1:14">
      <c r="A53" s="5" t="s">
        <v>23</v>
      </c>
      <c r="B53" s="6">
        <v>2013</v>
      </c>
      <c r="C53" s="5" t="s">
        <v>11</v>
      </c>
      <c r="D53">
        <v>33263</v>
      </c>
      <c r="E53">
        <v>6.9356342</v>
      </c>
      <c r="F53">
        <v>460093</v>
      </c>
      <c r="G53">
        <v>228</v>
      </c>
      <c r="H53">
        <v>30340</v>
      </c>
      <c r="I53">
        <v>43</v>
      </c>
      <c r="J53">
        <v>46989</v>
      </c>
      <c r="K53">
        <v>40.869511</v>
      </c>
      <c r="L53">
        <v>876600</v>
      </c>
      <c r="M53">
        <v>8870</v>
      </c>
      <c r="N53">
        <v>263370</v>
      </c>
    </row>
    <row r="54" spans="1:14">
      <c r="A54" s="5" t="s">
        <v>23</v>
      </c>
      <c r="B54" s="6">
        <v>2014</v>
      </c>
      <c r="C54" s="5" t="s">
        <v>11</v>
      </c>
      <c r="D54">
        <v>33269</v>
      </c>
      <c r="E54">
        <v>6.7617001</v>
      </c>
      <c r="F54">
        <v>482477</v>
      </c>
      <c r="G54">
        <v>300</v>
      </c>
      <c r="H54">
        <v>37933</v>
      </c>
      <c r="I54">
        <v>45</v>
      </c>
      <c r="J54">
        <v>33755</v>
      </c>
      <c r="K54">
        <v>37.372887</v>
      </c>
      <c r="L54">
        <v>972000</v>
      </c>
      <c r="M54">
        <v>9961</v>
      </c>
      <c r="N54">
        <v>276272</v>
      </c>
    </row>
    <row r="55" spans="1:14">
      <c r="A55" s="5" t="s">
        <v>23</v>
      </c>
      <c r="B55" s="6">
        <v>2015</v>
      </c>
      <c r="C55" s="5" t="s">
        <v>11</v>
      </c>
      <c r="D55">
        <v>32957</v>
      </c>
      <c r="E55">
        <v>7.0307977</v>
      </c>
      <c r="F55">
        <v>508904</v>
      </c>
      <c r="G55">
        <v>140</v>
      </c>
      <c r="H55">
        <v>37723</v>
      </c>
      <c r="I55">
        <v>48</v>
      </c>
      <c r="J55">
        <v>48221</v>
      </c>
      <c r="K55">
        <v>32.316532</v>
      </c>
      <c r="L55">
        <v>1040600</v>
      </c>
      <c r="M55">
        <v>11148</v>
      </c>
      <c r="N55">
        <v>295400</v>
      </c>
    </row>
    <row r="56" spans="1:14">
      <c r="A56" s="5" t="s">
        <v>23</v>
      </c>
      <c r="B56" s="6">
        <v>2016</v>
      </c>
      <c r="C56" s="5" t="s">
        <v>11</v>
      </c>
      <c r="D56">
        <v>39473</v>
      </c>
      <c r="E56">
        <v>5.6391711</v>
      </c>
      <c r="F56">
        <v>572627</v>
      </c>
      <c r="G56">
        <v>144</v>
      </c>
      <c r="H56">
        <v>42140</v>
      </c>
      <c r="I56">
        <v>48</v>
      </c>
      <c r="J56">
        <v>52778</v>
      </c>
      <c r="K56">
        <v>32.733936</v>
      </c>
      <c r="L56">
        <v>1149900</v>
      </c>
      <c r="M56">
        <v>12207</v>
      </c>
      <c r="N56">
        <v>331700</v>
      </c>
    </row>
    <row r="57" spans="1:14">
      <c r="A57" s="5" t="s">
        <v>23</v>
      </c>
      <c r="B57" s="6">
        <v>2017</v>
      </c>
      <c r="C57" s="5" t="s">
        <v>11</v>
      </c>
      <c r="D57">
        <v>32840</v>
      </c>
      <c r="E57">
        <v>6.2897686</v>
      </c>
      <c r="F57">
        <v>591455</v>
      </c>
      <c r="G57">
        <v>166</v>
      </c>
      <c r="H57">
        <v>36173</v>
      </c>
      <c r="I57">
        <v>33</v>
      </c>
      <c r="J57">
        <v>52752</v>
      </c>
      <c r="K57">
        <v>30.972851</v>
      </c>
      <c r="L57">
        <v>1342600</v>
      </c>
      <c r="M57">
        <v>13266</v>
      </c>
      <c r="N57">
        <v>339100</v>
      </c>
    </row>
    <row r="58" spans="1:14">
      <c r="A58" s="5" t="s">
        <v>23</v>
      </c>
      <c r="B58" s="6">
        <v>2018</v>
      </c>
      <c r="C58" s="5" t="s">
        <v>11</v>
      </c>
      <c r="D58">
        <v>32723</v>
      </c>
      <c r="E58">
        <v>3.639489</v>
      </c>
      <c r="F58">
        <v>589596</v>
      </c>
      <c r="G58">
        <v>194</v>
      </c>
      <c r="H58">
        <v>30206</v>
      </c>
      <c r="I58">
        <v>35</v>
      </c>
      <c r="J58">
        <v>52774</v>
      </c>
      <c r="K58">
        <v>27.313366</v>
      </c>
      <c r="L58">
        <v>1462700</v>
      </c>
      <c r="M58">
        <v>14325</v>
      </c>
      <c r="N58">
        <v>329400</v>
      </c>
    </row>
    <row r="59" spans="1:14">
      <c r="A59" s="5" t="s">
        <v>23</v>
      </c>
      <c r="B59" s="6">
        <v>2019</v>
      </c>
      <c r="C59" s="5" t="s">
        <v>11</v>
      </c>
      <c r="D59">
        <v>32625</v>
      </c>
      <c r="E59">
        <v>3.6844751</v>
      </c>
      <c r="F59">
        <v>646428</v>
      </c>
      <c r="G59">
        <v>199</v>
      </c>
      <c r="H59">
        <v>24239</v>
      </c>
      <c r="I59">
        <v>34</v>
      </c>
      <c r="J59">
        <v>52414</v>
      </c>
      <c r="K59">
        <v>23.653881</v>
      </c>
      <c r="L59">
        <v>1371500</v>
      </c>
      <c r="M59">
        <v>15384</v>
      </c>
      <c r="N59">
        <v>358800</v>
      </c>
    </row>
    <row r="60" spans="1:14">
      <c r="A60" s="5" t="s">
        <v>23</v>
      </c>
      <c r="B60" s="6">
        <v>2020</v>
      </c>
      <c r="C60" s="5" t="s">
        <v>11</v>
      </c>
      <c r="D60">
        <v>32527</v>
      </c>
      <c r="E60">
        <v>3.7294611</v>
      </c>
      <c r="F60">
        <v>703260</v>
      </c>
      <c r="G60">
        <v>482</v>
      </c>
      <c r="H60">
        <v>18272</v>
      </c>
      <c r="I60">
        <v>33</v>
      </c>
      <c r="J60">
        <v>52412</v>
      </c>
      <c r="K60">
        <v>19.994396</v>
      </c>
      <c r="L60">
        <v>1394400</v>
      </c>
      <c r="M60">
        <v>16443</v>
      </c>
      <c r="N60">
        <v>403900</v>
      </c>
    </row>
    <row r="61" spans="1:14">
      <c r="A61" s="5" t="s">
        <v>23</v>
      </c>
      <c r="B61" s="6">
        <v>2021</v>
      </c>
      <c r="C61" s="93" t="s">
        <v>11</v>
      </c>
      <c r="D61">
        <v>32429</v>
      </c>
      <c r="E61">
        <v>3.7744472</v>
      </c>
      <c r="F61">
        <v>760092</v>
      </c>
      <c r="G61">
        <v>556</v>
      </c>
      <c r="H61">
        <v>12305</v>
      </c>
      <c r="I61">
        <v>32</v>
      </c>
      <c r="J61">
        <v>52410</v>
      </c>
      <c r="K61">
        <v>16.334911</v>
      </c>
      <c r="L61">
        <v>1463900</v>
      </c>
      <c r="M61">
        <v>17502</v>
      </c>
      <c r="N61">
        <v>422400</v>
      </c>
    </row>
    <row r="62" spans="1:14">
      <c r="A62" s="55" t="s">
        <v>20</v>
      </c>
      <c r="B62" s="6">
        <v>2012</v>
      </c>
      <c r="C62" s="5" t="s">
        <v>11</v>
      </c>
      <c r="D62">
        <v>15244</v>
      </c>
      <c r="E62">
        <v>13.136054</v>
      </c>
      <c r="F62">
        <v>334939</v>
      </c>
      <c r="G62" s="77">
        <v>1195</v>
      </c>
      <c r="H62" s="77">
        <v>24226</v>
      </c>
      <c r="I62" s="77">
        <v>26</v>
      </c>
      <c r="J62">
        <v>106535</v>
      </c>
      <c r="K62">
        <v>77.06868</v>
      </c>
      <c r="L62">
        <v>2281600</v>
      </c>
      <c r="M62">
        <v>10673</v>
      </c>
      <c r="N62">
        <v>203300</v>
      </c>
    </row>
    <row r="63" spans="1:14">
      <c r="A63" s="5" t="s">
        <v>20</v>
      </c>
      <c r="B63" s="6">
        <v>2013</v>
      </c>
      <c r="C63" s="5" t="s">
        <v>11</v>
      </c>
      <c r="D63">
        <v>15197</v>
      </c>
      <c r="E63">
        <v>13.042048</v>
      </c>
      <c r="F63">
        <v>399495</v>
      </c>
      <c r="G63">
        <v>1474</v>
      </c>
      <c r="H63">
        <v>24932</v>
      </c>
      <c r="I63">
        <v>27</v>
      </c>
      <c r="J63">
        <v>76274</v>
      </c>
      <c r="K63">
        <v>79.482208</v>
      </c>
      <c r="L63">
        <v>2799400</v>
      </c>
      <c r="M63">
        <v>12167</v>
      </c>
      <c r="N63">
        <v>221207</v>
      </c>
    </row>
    <row r="64" spans="1:14">
      <c r="A64" s="5" t="s">
        <v>20</v>
      </c>
      <c r="B64" s="6">
        <v>2014</v>
      </c>
      <c r="C64" s="5" t="s">
        <v>11</v>
      </c>
      <c r="D64">
        <v>15126</v>
      </c>
      <c r="E64">
        <v>12.585879</v>
      </c>
      <c r="F64">
        <v>468141</v>
      </c>
      <c r="G64">
        <v>1753</v>
      </c>
      <c r="H64">
        <v>25638</v>
      </c>
      <c r="I64">
        <v>28</v>
      </c>
      <c r="J64">
        <v>46013</v>
      </c>
      <c r="K64">
        <v>69.803558</v>
      </c>
      <c r="L64">
        <v>3000900</v>
      </c>
      <c r="M64">
        <v>13615</v>
      </c>
      <c r="N64">
        <v>259555</v>
      </c>
    </row>
    <row r="65" spans="1:14">
      <c r="A65" s="5" t="s">
        <v>20</v>
      </c>
      <c r="B65" s="6">
        <v>2015</v>
      </c>
      <c r="C65" s="5" t="s">
        <v>11</v>
      </c>
      <c r="D65">
        <v>15076</v>
      </c>
      <c r="E65">
        <v>12.785686</v>
      </c>
      <c r="F65">
        <v>495452</v>
      </c>
      <c r="G65">
        <v>1354</v>
      </c>
      <c r="H65">
        <v>27193</v>
      </c>
      <c r="I65">
        <v>29</v>
      </c>
      <c r="J65">
        <v>15752</v>
      </c>
      <c r="K65">
        <v>53.70676</v>
      </c>
      <c r="L65">
        <v>2914000</v>
      </c>
      <c r="M65">
        <v>15191</v>
      </c>
      <c r="N65">
        <v>276959</v>
      </c>
    </row>
    <row r="66" spans="1:14">
      <c r="A66" s="5" t="s">
        <v>20</v>
      </c>
      <c r="B66" s="6">
        <v>2016</v>
      </c>
      <c r="C66" s="5" t="s">
        <v>11</v>
      </c>
      <c r="D66">
        <v>37467</v>
      </c>
      <c r="E66">
        <v>5.0118504</v>
      </c>
      <c r="F66">
        <v>555928</v>
      </c>
      <c r="G66">
        <v>1854</v>
      </c>
      <c r="H66">
        <v>26593</v>
      </c>
      <c r="I66">
        <v>25</v>
      </c>
      <c r="J66">
        <v>14005</v>
      </c>
      <c r="K66">
        <v>64.41922</v>
      </c>
      <c r="L66">
        <v>3002400</v>
      </c>
      <c r="M66">
        <v>16431</v>
      </c>
      <c r="N66">
        <v>285152</v>
      </c>
    </row>
    <row r="67" spans="1:14">
      <c r="A67" s="5" t="s">
        <v>20</v>
      </c>
      <c r="B67" s="6">
        <v>2017</v>
      </c>
      <c r="C67" s="5" t="s">
        <v>11</v>
      </c>
      <c r="D67">
        <v>14605</v>
      </c>
      <c r="E67">
        <v>12.27114</v>
      </c>
      <c r="F67">
        <v>607588</v>
      </c>
      <c r="G67">
        <v>1855</v>
      </c>
      <c r="H67">
        <v>26340</v>
      </c>
      <c r="I67">
        <v>21</v>
      </c>
      <c r="J67">
        <v>13885</v>
      </c>
      <c r="K67">
        <v>64.990746</v>
      </c>
      <c r="L67">
        <v>3771000</v>
      </c>
      <c r="M67">
        <v>17671</v>
      </c>
      <c r="N67">
        <v>326200</v>
      </c>
    </row>
    <row r="68" spans="1:14">
      <c r="A68" s="5" t="s">
        <v>20</v>
      </c>
      <c r="B68" s="6">
        <v>2018</v>
      </c>
      <c r="C68" s="5" t="s">
        <v>11</v>
      </c>
      <c r="D68">
        <v>14807</v>
      </c>
      <c r="E68">
        <v>8.3445668</v>
      </c>
      <c r="F68">
        <v>482906</v>
      </c>
      <c r="G68">
        <v>4800</v>
      </c>
      <c r="H68">
        <v>26087</v>
      </c>
      <c r="I68">
        <v>22</v>
      </c>
      <c r="J68">
        <v>13297</v>
      </c>
      <c r="K68">
        <v>54.578293</v>
      </c>
      <c r="L68">
        <v>3784500</v>
      </c>
      <c r="M68">
        <v>18911</v>
      </c>
      <c r="N68">
        <v>249900</v>
      </c>
    </row>
    <row r="69" spans="1:14">
      <c r="A69" s="5" t="s">
        <v>20</v>
      </c>
      <c r="B69" s="6">
        <v>2019</v>
      </c>
      <c r="C69" s="5" t="s">
        <v>11</v>
      </c>
      <c r="D69">
        <v>14768</v>
      </c>
      <c r="E69">
        <v>8.3238082</v>
      </c>
      <c r="F69">
        <v>528930</v>
      </c>
      <c r="G69">
        <v>1874</v>
      </c>
      <c r="H69">
        <v>25834</v>
      </c>
      <c r="I69">
        <v>23</v>
      </c>
      <c r="J69">
        <v>12802</v>
      </c>
      <c r="K69">
        <v>44.16584</v>
      </c>
      <c r="L69">
        <v>3744400</v>
      </c>
      <c r="M69">
        <v>20151</v>
      </c>
      <c r="N69">
        <v>271900</v>
      </c>
    </row>
    <row r="70" spans="1:14">
      <c r="A70" s="5" t="s">
        <v>20</v>
      </c>
      <c r="B70" s="6">
        <v>2020</v>
      </c>
      <c r="C70" s="5" t="s">
        <v>11</v>
      </c>
      <c r="D70">
        <v>14729</v>
      </c>
      <c r="E70">
        <v>8.3030497</v>
      </c>
      <c r="F70">
        <v>574954</v>
      </c>
      <c r="G70">
        <v>2808</v>
      </c>
      <c r="H70">
        <v>25581</v>
      </c>
      <c r="I70">
        <v>24</v>
      </c>
      <c r="J70">
        <v>12307</v>
      </c>
      <c r="K70">
        <v>33.753387</v>
      </c>
      <c r="L70">
        <v>3744900</v>
      </c>
      <c r="M70">
        <v>21391</v>
      </c>
      <c r="N70">
        <v>308400</v>
      </c>
    </row>
    <row r="71" spans="1:14">
      <c r="A71" s="5" t="s">
        <v>20</v>
      </c>
      <c r="B71" s="6">
        <v>2021</v>
      </c>
      <c r="C71" s="93" t="s">
        <v>11</v>
      </c>
      <c r="D71">
        <v>14690</v>
      </c>
      <c r="E71">
        <v>8.2822912</v>
      </c>
      <c r="F71">
        <v>620978</v>
      </c>
      <c r="G71">
        <v>1525</v>
      </c>
      <c r="H71">
        <v>25328</v>
      </c>
      <c r="I71">
        <v>25</v>
      </c>
      <c r="J71">
        <v>11812</v>
      </c>
      <c r="K71">
        <v>23.340935</v>
      </c>
      <c r="L71">
        <v>3847200</v>
      </c>
      <c r="M71">
        <v>22631</v>
      </c>
      <c r="N71">
        <v>318000</v>
      </c>
    </row>
    <row r="72" spans="1:14">
      <c r="A72" s="27" t="s">
        <v>21</v>
      </c>
      <c r="B72" s="28">
        <v>2012</v>
      </c>
      <c r="C72" s="27" t="s">
        <v>11</v>
      </c>
      <c r="D72">
        <v>38160</v>
      </c>
      <c r="E72">
        <v>8.2206499</v>
      </c>
      <c r="F72">
        <v>407108</v>
      </c>
      <c r="G72">
        <v>1090</v>
      </c>
      <c r="H72">
        <v>58650</v>
      </c>
      <c r="I72">
        <v>43</v>
      </c>
      <c r="J72">
        <v>43780</v>
      </c>
      <c r="K72">
        <v>55.386471</v>
      </c>
      <c r="L72">
        <v>1421300</v>
      </c>
      <c r="M72">
        <v>9654</v>
      </c>
      <c r="N72">
        <v>253700</v>
      </c>
    </row>
    <row r="73" spans="1:14">
      <c r="A73" s="27" t="s">
        <v>21</v>
      </c>
      <c r="B73" s="28">
        <v>2013</v>
      </c>
      <c r="C73" s="27" t="s">
        <v>11</v>
      </c>
      <c r="D73">
        <v>38003</v>
      </c>
      <c r="E73">
        <v>7.9835802</v>
      </c>
      <c r="F73">
        <v>447149</v>
      </c>
      <c r="G73">
        <v>1179</v>
      </c>
      <c r="H73">
        <v>58666</v>
      </c>
      <c r="I73">
        <v>46</v>
      </c>
      <c r="J73">
        <v>41416</v>
      </c>
      <c r="K73">
        <v>54.102001</v>
      </c>
      <c r="L73">
        <v>1552400</v>
      </c>
      <c r="M73">
        <v>10899</v>
      </c>
      <c r="N73">
        <v>253187</v>
      </c>
    </row>
    <row r="74" spans="1:14">
      <c r="A74" s="27" t="s">
        <v>21</v>
      </c>
      <c r="B74" s="28">
        <v>2014</v>
      </c>
      <c r="C74" s="27" t="s">
        <v>11</v>
      </c>
      <c r="D74">
        <v>37535</v>
      </c>
      <c r="E74">
        <v>7.8861596</v>
      </c>
      <c r="F74">
        <v>481686</v>
      </c>
      <c r="G74">
        <v>1268</v>
      </c>
      <c r="H74">
        <v>58682</v>
      </c>
      <c r="I74">
        <v>50</v>
      </c>
      <c r="J74">
        <v>39052</v>
      </c>
      <c r="K74">
        <v>47.577023</v>
      </c>
      <c r="L74">
        <v>1619600</v>
      </c>
      <c r="M74">
        <v>12218</v>
      </c>
      <c r="N74">
        <v>271973</v>
      </c>
    </row>
    <row r="75" spans="1:14">
      <c r="A75" s="27" t="s">
        <v>21</v>
      </c>
      <c r="B75" s="28">
        <v>2015</v>
      </c>
      <c r="C75" s="27" t="s">
        <v>11</v>
      </c>
      <c r="D75">
        <v>37521</v>
      </c>
      <c r="E75">
        <v>8.1272621</v>
      </c>
      <c r="F75">
        <v>496155</v>
      </c>
      <c r="G75">
        <v>1289</v>
      </c>
      <c r="H75">
        <v>55666</v>
      </c>
      <c r="I75">
        <v>50</v>
      </c>
      <c r="J75">
        <v>36688</v>
      </c>
      <c r="K75">
        <v>42.935627</v>
      </c>
      <c r="L75">
        <v>1508400</v>
      </c>
      <c r="M75">
        <v>13616</v>
      </c>
      <c r="N75">
        <v>275729</v>
      </c>
    </row>
    <row r="76" spans="1:14">
      <c r="A76" s="27" t="s">
        <v>21</v>
      </c>
      <c r="B76" s="28">
        <v>2016</v>
      </c>
      <c r="C76" s="27" t="s">
        <v>11</v>
      </c>
      <c r="D76">
        <v>32881</v>
      </c>
      <c r="E76">
        <v>9.0561723</v>
      </c>
      <c r="F76">
        <v>515503</v>
      </c>
      <c r="G76">
        <v>1233</v>
      </c>
      <c r="H76">
        <v>55728</v>
      </c>
      <c r="I76">
        <v>21</v>
      </c>
      <c r="J76">
        <v>34324</v>
      </c>
      <c r="K76">
        <v>45.135548</v>
      </c>
      <c r="L76">
        <v>1628200</v>
      </c>
      <c r="M76">
        <v>14638</v>
      </c>
      <c r="N76">
        <v>285963</v>
      </c>
    </row>
    <row r="77" spans="1:14">
      <c r="A77" s="27" t="s">
        <v>21</v>
      </c>
      <c r="B77" s="28">
        <v>2017</v>
      </c>
      <c r="C77" s="27" t="s">
        <v>11</v>
      </c>
      <c r="D77">
        <v>35244</v>
      </c>
      <c r="E77">
        <v>7.6325048</v>
      </c>
      <c r="F77">
        <v>496405</v>
      </c>
      <c r="G77">
        <v>1290</v>
      </c>
      <c r="H77">
        <v>54599</v>
      </c>
      <c r="I77">
        <v>49</v>
      </c>
      <c r="J77">
        <v>31960</v>
      </c>
      <c r="K77">
        <v>44.847797</v>
      </c>
      <c r="L77">
        <v>1974100</v>
      </c>
      <c r="M77">
        <v>15660</v>
      </c>
      <c r="N77">
        <v>277412</v>
      </c>
    </row>
    <row r="78" spans="1:14">
      <c r="A78" s="27" t="s">
        <v>21</v>
      </c>
      <c r="B78" s="28">
        <v>2018</v>
      </c>
      <c r="C78" s="27" t="s">
        <v>11</v>
      </c>
      <c r="D78">
        <v>33685</v>
      </c>
      <c r="E78">
        <v>5.6795309</v>
      </c>
      <c r="F78">
        <v>447692</v>
      </c>
      <c r="G78">
        <v>1137</v>
      </c>
      <c r="H78">
        <v>53470</v>
      </c>
      <c r="I78">
        <v>50</v>
      </c>
      <c r="J78">
        <v>31751</v>
      </c>
      <c r="K78">
        <v>39.208168</v>
      </c>
      <c r="L78">
        <v>2172600</v>
      </c>
      <c r="M78">
        <v>16682</v>
      </c>
      <c r="N78">
        <v>256500</v>
      </c>
    </row>
    <row r="79" spans="1:14">
      <c r="A79" s="27" t="s">
        <v>21</v>
      </c>
      <c r="B79" s="28">
        <v>2019</v>
      </c>
      <c r="C79" s="27" t="s">
        <v>11</v>
      </c>
      <c r="D79">
        <v>33647</v>
      </c>
      <c r="E79">
        <v>5.8220049</v>
      </c>
      <c r="F79">
        <v>484760</v>
      </c>
      <c r="G79">
        <v>1002</v>
      </c>
      <c r="H79">
        <v>52341</v>
      </c>
      <c r="I79">
        <v>50</v>
      </c>
      <c r="J79">
        <v>30730</v>
      </c>
      <c r="K79">
        <v>33.568539</v>
      </c>
      <c r="L79">
        <v>1802300</v>
      </c>
      <c r="M79">
        <v>17704</v>
      </c>
      <c r="N79">
        <v>277100</v>
      </c>
    </row>
    <row r="80" spans="1:14">
      <c r="A80" s="27" t="s">
        <v>21</v>
      </c>
      <c r="B80" s="28">
        <v>2020</v>
      </c>
      <c r="C80" s="27" t="s">
        <v>11</v>
      </c>
      <c r="D80">
        <v>33609</v>
      </c>
      <c r="E80">
        <v>5.9644789</v>
      </c>
      <c r="F80">
        <v>521828</v>
      </c>
      <c r="G80">
        <v>1940</v>
      </c>
      <c r="H80">
        <v>51212</v>
      </c>
      <c r="I80">
        <v>50</v>
      </c>
      <c r="J80">
        <v>30690</v>
      </c>
      <c r="K80">
        <v>27.928909</v>
      </c>
      <c r="L80">
        <v>2336100</v>
      </c>
      <c r="M80">
        <v>18726</v>
      </c>
      <c r="N80">
        <v>311000</v>
      </c>
    </row>
    <row r="81" spans="1:14">
      <c r="A81" s="7" t="s">
        <v>21</v>
      </c>
      <c r="B81" s="9">
        <v>2021</v>
      </c>
      <c r="C81" s="8" t="s">
        <v>11</v>
      </c>
      <c r="D81">
        <v>33571</v>
      </c>
      <c r="E81">
        <v>6.1069529</v>
      </c>
      <c r="F81">
        <v>558896</v>
      </c>
      <c r="G81">
        <v>1990</v>
      </c>
      <c r="H81">
        <v>50083</v>
      </c>
      <c r="I81">
        <v>50</v>
      </c>
      <c r="J81">
        <v>30650</v>
      </c>
      <c r="K81">
        <v>22.28928</v>
      </c>
      <c r="L81">
        <v>2660500</v>
      </c>
      <c r="M81">
        <v>19748</v>
      </c>
      <c r="N81">
        <v>319800</v>
      </c>
    </row>
    <row r="82" spans="1:14">
      <c r="A82" s="18" t="s">
        <v>33</v>
      </c>
      <c r="B82" s="19">
        <v>2012</v>
      </c>
      <c r="C82" s="18" t="s">
        <v>31</v>
      </c>
      <c r="D82">
        <v>45170</v>
      </c>
      <c r="E82">
        <v>5.3256586</v>
      </c>
      <c r="F82">
        <v>369445</v>
      </c>
      <c r="G82">
        <v>1642</v>
      </c>
      <c r="H82">
        <v>32626</v>
      </c>
      <c r="I82">
        <v>35</v>
      </c>
      <c r="J82">
        <v>31252</v>
      </c>
      <c r="K82">
        <v>50.477539</v>
      </c>
      <c r="L82">
        <v>1515400</v>
      </c>
      <c r="M82">
        <v>8678</v>
      </c>
      <c r="N82">
        <v>215351</v>
      </c>
    </row>
    <row r="83" spans="1:14">
      <c r="A83" s="18" t="s">
        <v>33</v>
      </c>
      <c r="B83" s="19">
        <v>2013</v>
      </c>
      <c r="C83" s="18" t="s">
        <v>31</v>
      </c>
      <c r="D83">
        <v>45084</v>
      </c>
      <c r="E83">
        <v>5.1254991</v>
      </c>
      <c r="F83">
        <v>403722</v>
      </c>
      <c r="G83">
        <v>1598</v>
      </c>
      <c r="H83">
        <v>32713</v>
      </c>
      <c r="I83">
        <v>37</v>
      </c>
      <c r="J83">
        <v>31402</v>
      </c>
      <c r="K83">
        <v>48.536125</v>
      </c>
      <c r="L83">
        <v>1629100</v>
      </c>
      <c r="M83">
        <v>9850</v>
      </c>
      <c r="N83">
        <v>231175</v>
      </c>
    </row>
    <row r="84" spans="1:14">
      <c r="A84" s="18" t="s">
        <v>33</v>
      </c>
      <c r="B84" s="19">
        <v>2014</v>
      </c>
      <c r="C84" s="18" t="s">
        <v>31</v>
      </c>
      <c r="D84">
        <v>44968</v>
      </c>
      <c r="E84">
        <v>4.9991105</v>
      </c>
      <c r="F84">
        <v>419956</v>
      </c>
      <c r="G84">
        <v>1554</v>
      </c>
      <c r="H84">
        <v>32800</v>
      </c>
      <c r="I84">
        <v>41</v>
      </c>
      <c r="J84">
        <v>30721</v>
      </c>
      <c r="K84">
        <v>42.766228</v>
      </c>
      <c r="L84">
        <v>1736400</v>
      </c>
      <c r="M84">
        <v>11081</v>
      </c>
      <c r="N84">
        <v>239216</v>
      </c>
    </row>
    <row r="85" spans="1:14">
      <c r="A85" s="18" t="s">
        <v>33</v>
      </c>
      <c r="B85" s="19">
        <v>2015</v>
      </c>
      <c r="C85" s="18" t="s">
        <v>31</v>
      </c>
      <c r="D85">
        <v>44983</v>
      </c>
      <c r="E85">
        <v>5.1879599</v>
      </c>
      <c r="F85">
        <v>431498</v>
      </c>
      <c r="G85">
        <v>1596</v>
      </c>
      <c r="H85">
        <v>32900</v>
      </c>
      <c r="I85">
        <v>43</v>
      </c>
      <c r="J85">
        <v>31190</v>
      </c>
      <c r="K85">
        <v>39.756607</v>
      </c>
      <c r="L85">
        <v>1477200</v>
      </c>
      <c r="M85">
        <v>9823</v>
      </c>
      <c r="N85">
        <v>246346</v>
      </c>
    </row>
    <row r="86" spans="1:14">
      <c r="A86" s="18" t="s">
        <v>33</v>
      </c>
      <c r="B86" s="19">
        <v>2016</v>
      </c>
      <c r="C86" s="18" t="s">
        <v>31</v>
      </c>
      <c r="D86">
        <v>44600</v>
      </c>
      <c r="E86">
        <v>5.0829372</v>
      </c>
      <c r="F86">
        <v>449627</v>
      </c>
      <c r="G86">
        <v>1915</v>
      </c>
      <c r="H86">
        <v>33000</v>
      </c>
      <c r="I86">
        <v>38</v>
      </c>
      <c r="J86">
        <v>31052</v>
      </c>
      <c r="K86">
        <v>40.940174</v>
      </c>
      <c r="L86">
        <v>1647800</v>
      </c>
      <c r="M86">
        <v>10638</v>
      </c>
      <c r="N86">
        <v>257312</v>
      </c>
    </row>
    <row r="87" spans="1:14">
      <c r="A87" s="18" t="s">
        <v>33</v>
      </c>
      <c r="B87" s="19">
        <v>2017</v>
      </c>
      <c r="C87" s="18" t="s">
        <v>31</v>
      </c>
      <c r="D87">
        <v>44450</v>
      </c>
      <c r="E87">
        <v>5.0424972</v>
      </c>
      <c r="F87">
        <v>456435</v>
      </c>
      <c r="G87">
        <v>968</v>
      </c>
      <c r="H87">
        <v>34067</v>
      </c>
      <c r="I87">
        <v>39</v>
      </c>
      <c r="J87">
        <v>31731</v>
      </c>
      <c r="K87">
        <v>37.79641</v>
      </c>
      <c r="L87">
        <v>1913800</v>
      </c>
      <c r="M87">
        <v>11453</v>
      </c>
      <c r="N87">
        <v>260421</v>
      </c>
    </row>
    <row r="88" spans="1:14">
      <c r="A88" s="18" t="s">
        <v>33</v>
      </c>
      <c r="B88" s="19">
        <v>2018</v>
      </c>
      <c r="C88" s="18" t="s">
        <v>31</v>
      </c>
      <c r="D88">
        <v>44321</v>
      </c>
      <c r="E88">
        <v>4.4510277</v>
      </c>
      <c r="F88">
        <v>400193</v>
      </c>
      <c r="G88">
        <v>577</v>
      </c>
      <c r="H88">
        <v>35134</v>
      </c>
      <c r="I88">
        <v>41</v>
      </c>
      <c r="J88">
        <v>32585</v>
      </c>
      <c r="K88">
        <v>33.460651</v>
      </c>
      <c r="L88">
        <v>2128441</v>
      </c>
      <c r="M88">
        <v>12268</v>
      </c>
      <c r="N88">
        <v>224288</v>
      </c>
    </row>
    <row r="89" spans="1:14">
      <c r="A89" s="18" t="s">
        <v>33</v>
      </c>
      <c r="B89" s="19">
        <v>2019</v>
      </c>
      <c r="C89" s="18" t="s">
        <v>31</v>
      </c>
      <c r="D89">
        <v>43576</v>
      </c>
      <c r="E89">
        <v>4.659262</v>
      </c>
      <c r="F89">
        <v>449269</v>
      </c>
      <c r="G89">
        <v>600</v>
      </c>
      <c r="H89">
        <v>36201</v>
      </c>
      <c r="I89">
        <v>41</v>
      </c>
      <c r="J89">
        <v>30394</v>
      </c>
      <c r="K89">
        <v>29.124893</v>
      </c>
      <c r="L89">
        <v>2144061</v>
      </c>
      <c r="M89">
        <v>13083</v>
      </c>
      <c r="N89">
        <v>252164</v>
      </c>
    </row>
    <row r="90" spans="1:14">
      <c r="A90" s="18" t="s">
        <v>33</v>
      </c>
      <c r="B90" s="19">
        <v>2020</v>
      </c>
      <c r="C90" s="18" t="s">
        <v>31</v>
      </c>
      <c r="D90">
        <v>42831</v>
      </c>
      <c r="E90">
        <v>4.8674962</v>
      </c>
      <c r="F90">
        <v>498345</v>
      </c>
      <c r="G90">
        <v>622</v>
      </c>
      <c r="H90">
        <v>37268</v>
      </c>
      <c r="I90">
        <v>41</v>
      </c>
      <c r="J90">
        <v>28203</v>
      </c>
      <c r="K90">
        <v>24.789135</v>
      </c>
      <c r="L90">
        <v>2205587</v>
      </c>
      <c r="M90">
        <v>13898</v>
      </c>
      <c r="N90">
        <v>286668</v>
      </c>
    </row>
    <row r="91" spans="1:14">
      <c r="A91" s="7" t="s">
        <v>33</v>
      </c>
      <c r="B91" s="9">
        <v>2021</v>
      </c>
      <c r="C91" s="8" t="s">
        <v>31</v>
      </c>
      <c r="D91">
        <v>42086</v>
      </c>
      <c r="E91">
        <v>5.0757305</v>
      </c>
      <c r="F91">
        <v>547421</v>
      </c>
      <c r="G91">
        <v>655</v>
      </c>
      <c r="H91">
        <v>38335</v>
      </c>
      <c r="I91">
        <v>41</v>
      </c>
      <c r="J91">
        <v>26012</v>
      </c>
      <c r="K91">
        <v>20.453377</v>
      </c>
      <c r="L91">
        <v>2413681</v>
      </c>
      <c r="M91">
        <v>14713</v>
      </c>
      <c r="N91">
        <v>295459</v>
      </c>
    </row>
    <row r="92" spans="1:14">
      <c r="A92" s="5" t="s">
        <v>37</v>
      </c>
      <c r="B92" s="6">
        <v>2012</v>
      </c>
      <c r="C92" s="5" t="s">
        <v>31</v>
      </c>
      <c r="D92">
        <v>23157</v>
      </c>
      <c r="E92">
        <v>5.7946625</v>
      </c>
      <c r="F92">
        <v>290770</v>
      </c>
      <c r="G92">
        <v>577</v>
      </c>
      <c r="H92">
        <v>8566</v>
      </c>
      <c r="I92">
        <v>19</v>
      </c>
      <c r="J92">
        <v>40480</v>
      </c>
      <c r="K92">
        <v>58.409855</v>
      </c>
      <c r="L92">
        <v>771900</v>
      </c>
      <c r="M92">
        <v>8313</v>
      </c>
      <c r="N92">
        <v>151823</v>
      </c>
    </row>
    <row r="93" spans="1:14">
      <c r="A93" s="5" t="s">
        <v>37</v>
      </c>
      <c r="B93" s="6">
        <v>2013</v>
      </c>
      <c r="C93" s="5" t="s">
        <v>31</v>
      </c>
      <c r="D93">
        <v>23188</v>
      </c>
      <c r="E93">
        <v>5.4351389</v>
      </c>
      <c r="F93">
        <v>331773</v>
      </c>
      <c r="G93">
        <v>583</v>
      </c>
      <c r="H93">
        <v>15440</v>
      </c>
      <c r="I93">
        <v>20</v>
      </c>
      <c r="J93">
        <v>41394</v>
      </c>
      <c r="K93">
        <v>54.413582</v>
      </c>
      <c r="L93">
        <v>905700</v>
      </c>
      <c r="M93">
        <v>9527</v>
      </c>
      <c r="N93">
        <v>180610</v>
      </c>
    </row>
    <row r="94" spans="1:14">
      <c r="A94" s="5" t="s">
        <v>37</v>
      </c>
      <c r="B94" s="6">
        <v>2014</v>
      </c>
      <c r="C94" s="5" t="s">
        <v>31</v>
      </c>
      <c r="D94">
        <v>23161</v>
      </c>
      <c r="E94">
        <v>5.4476491</v>
      </c>
      <c r="F94">
        <v>363300</v>
      </c>
      <c r="G94">
        <v>589</v>
      </c>
      <c r="H94">
        <v>22314</v>
      </c>
      <c r="I94">
        <v>22</v>
      </c>
      <c r="J94">
        <v>41974</v>
      </c>
      <c r="K94">
        <v>49.331852</v>
      </c>
      <c r="L94">
        <v>1046300</v>
      </c>
      <c r="M94">
        <v>10755</v>
      </c>
      <c r="N94">
        <v>203700</v>
      </c>
    </row>
    <row r="95" spans="1:14">
      <c r="A95" s="5" t="s">
        <v>37</v>
      </c>
      <c r="B95" s="6">
        <v>2015</v>
      </c>
      <c r="C95" s="5" t="s">
        <v>31</v>
      </c>
      <c r="D95">
        <v>23236</v>
      </c>
      <c r="E95">
        <v>5.3057325</v>
      </c>
      <c r="F95">
        <v>375668</v>
      </c>
      <c r="G95">
        <v>590</v>
      </c>
      <c r="H95">
        <v>25330</v>
      </c>
      <c r="I95">
        <v>23</v>
      </c>
      <c r="J95">
        <v>43974</v>
      </c>
      <c r="K95">
        <v>44.930771</v>
      </c>
      <c r="L95">
        <v>1069100</v>
      </c>
      <c r="M95">
        <v>9590</v>
      </c>
      <c r="N95">
        <v>204416</v>
      </c>
    </row>
    <row r="96" spans="1:14">
      <c r="A96" s="5" t="s">
        <v>37</v>
      </c>
      <c r="B96" s="6">
        <v>2016</v>
      </c>
      <c r="C96" s="5" t="s">
        <v>31</v>
      </c>
      <c r="D96">
        <v>23175</v>
      </c>
      <c r="E96">
        <v>5.0738727</v>
      </c>
      <c r="F96">
        <v>386713</v>
      </c>
      <c r="G96">
        <v>612</v>
      </c>
      <c r="H96">
        <v>25330</v>
      </c>
      <c r="I96">
        <v>22</v>
      </c>
      <c r="J96">
        <v>44025</v>
      </c>
      <c r="K96">
        <v>45.644592</v>
      </c>
      <c r="L96">
        <v>1155100</v>
      </c>
      <c r="M96">
        <v>10386</v>
      </c>
      <c r="N96">
        <v>209760</v>
      </c>
    </row>
    <row r="97" spans="1:14">
      <c r="A97" s="5" t="s">
        <v>37</v>
      </c>
      <c r="B97" s="6">
        <v>2017</v>
      </c>
      <c r="C97" s="5" t="s">
        <v>31</v>
      </c>
      <c r="D97">
        <v>23173</v>
      </c>
      <c r="E97">
        <v>5.0094075</v>
      </c>
      <c r="F97">
        <v>390844</v>
      </c>
      <c r="G97">
        <v>616</v>
      </c>
      <c r="H97">
        <v>25330</v>
      </c>
      <c r="I97">
        <v>24</v>
      </c>
      <c r="J97">
        <v>44096</v>
      </c>
      <c r="K97">
        <v>43.271755</v>
      </c>
      <c r="L97">
        <v>1289200</v>
      </c>
      <c r="M97">
        <v>11182</v>
      </c>
      <c r="N97">
        <v>211393</v>
      </c>
    </row>
    <row r="98" spans="1:14">
      <c r="A98" s="5" t="s">
        <v>37</v>
      </c>
      <c r="B98" s="6">
        <v>2018</v>
      </c>
      <c r="C98" s="5" t="s">
        <v>31</v>
      </c>
      <c r="D98">
        <v>23171</v>
      </c>
      <c r="E98">
        <v>3.1289543</v>
      </c>
      <c r="F98">
        <v>382767</v>
      </c>
      <c r="G98">
        <v>236</v>
      </c>
      <c r="H98">
        <v>25330</v>
      </c>
      <c r="I98">
        <v>25</v>
      </c>
      <c r="J98">
        <v>44556</v>
      </c>
      <c r="K98">
        <v>38.868149</v>
      </c>
      <c r="L98">
        <v>1369809</v>
      </c>
      <c r="M98">
        <v>11978</v>
      </c>
      <c r="N98">
        <v>223515</v>
      </c>
    </row>
    <row r="99" spans="1:14">
      <c r="A99" s="5" t="s">
        <v>37</v>
      </c>
      <c r="B99" s="6">
        <v>2019</v>
      </c>
      <c r="C99" s="5" t="s">
        <v>31</v>
      </c>
      <c r="D99">
        <v>23121</v>
      </c>
      <c r="E99">
        <v>3.167164</v>
      </c>
      <c r="F99">
        <v>415091</v>
      </c>
      <c r="G99">
        <v>238</v>
      </c>
      <c r="H99">
        <v>25330</v>
      </c>
      <c r="I99">
        <v>42</v>
      </c>
      <c r="J99">
        <v>44641</v>
      </c>
      <c r="K99">
        <v>34.464542</v>
      </c>
      <c r="L99">
        <v>1612147</v>
      </c>
      <c r="M99">
        <v>12774</v>
      </c>
      <c r="N99">
        <v>239216</v>
      </c>
    </row>
    <row r="100" spans="1:14">
      <c r="A100" s="5" t="s">
        <v>37</v>
      </c>
      <c r="B100" s="6">
        <v>2020</v>
      </c>
      <c r="C100" s="5" t="s">
        <v>31</v>
      </c>
      <c r="D100">
        <v>23071</v>
      </c>
      <c r="E100">
        <v>3.2053738</v>
      </c>
      <c r="F100">
        <v>447415</v>
      </c>
      <c r="G100">
        <v>288</v>
      </c>
      <c r="H100">
        <v>25330</v>
      </c>
      <c r="I100">
        <v>59</v>
      </c>
      <c r="J100">
        <v>44726</v>
      </c>
      <c r="K100">
        <v>30.060936</v>
      </c>
      <c r="L100">
        <v>1770147</v>
      </c>
      <c r="M100">
        <v>13570</v>
      </c>
      <c r="N100">
        <v>281418</v>
      </c>
    </row>
    <row r="101" spans="1:14">
      <c r="A101" s="7" t="s">
        <v>37</v>
      </c>
      <c r="B101" s="9">
        <v>2021</v>
      </c>
      <c r="C101" s="8" t="s">
        <v>31</v>
      </c>
      <c r="D101">
        <v>23021</v>
      </c>
      <c r="E101">
        <v>3.2435836</v>
      </c>
      <c r="F101">
        <v>479739</v>
      </c>
      <c r="G101">
        <v>371</v>
      </c>
      <c r="H101">
        <v>25330</v>
      </c>
      <c r="I101">
        <v>76</v>
      </c>
      <c r="J101">
        <v>44811</v>
      </c>
      <c r="K101">
        <v>25.65733</v>
      </c>
      <c r="L101">
        <v>1997975</v>
      </c>
      <c r="M101">
        <v>14366</v>
      </c>
      <c r="N101">
        <v>316335</v>
      </c>
    </row>
    <row r="102" spans="1:14">
      <c r="A102" s="52" t="s">
        <v>36</v>
      </c>
      <c r="B102" s="53">
        <v>2012</v>
      </c>
      <c r="C102" s="52" t="s">
        <v>31</v>
      </c>
      <c r="D102">
        <v>33199</v>
      </c>
      <c r="E102">
        <v>8.4498328</v>
      </c>
      <c r="F102">
        <v>299723</v>
      </c>
      <c r="G102">
        <v>29</v>
      </c>
      <c r="H102">
        <v>20843</v>
      </c>
      <c r="I102">
        <v>40</v>
      </c>
      <c r="J102">
        <v>54736</v>
      </c>
      <c r="K102">
        <v>66.671181</v>
      </c>
      <c r="L102">
        <v>818500</v>
      </c>
      <c r="M102">
        <v>7565</v>
      </c>
      <c r="N102">
        <v>176378</v>
      </c>
    </row>
    <row r="103" spans="1:14">
      <c r="A103" s="52" t="s">
        <v>36</v>
      </c>
      <c r="B103" s="53">
        <v>2013</v>
      </c>
      <c r="C103" s="52" t="s">
        <v>31</v>
      </c>
      <c r="D103">
        <v>32715</v>
      </c>
      <c r="E103">
        <v>8.3463243</v>
      </c>
      <c r="F103">
        <v>329922</v>
      </c>
      <c r="G103">
        <v>104</v>
      </c>
      <c r="H103">
        <v>38521</v>
      </c>
      <c r="I103">
        <v>42</v>
      </c>
      <c r="J103">
        <v>52866</v>
      </c>
      <c r="K103">
        <v>64.602142</v>
      </c>
      <c r="L103">
        <v>951300</v>
      </c>
      <c r="M103">
        <v>8647</v>
      </c>
      <c r="N103">
        <v>185938</v>
      </c>
    </row>
    <row r="104" spans="1:14">
      <c r="A104" s="52" t="s">
        <v>36</v>
      </c>
      <c r="B104" s="53">
        <v>2014</v>
      </c>
      <c r="C104" s="52" t="s">
        <v>31</v>
      </c>
      <c r="D104">
        <v>32395</v>
      </c>
      <c r="E104">
        <v>8.1961414</v>
      </c>
      <c r="F104">
        <v>350702</v>
      </c>
      <c r="G104">
        <v>179</v>
      </c>
      <c r="H104">
        <v>56199</v>
      </c>
      <c r="I104">
        <v>43</v>
      </c>
      <c r="J104">
        <v>50924</v>
      </c>
      <c r="K104">
        <v>58.470184</v>
      </c>
      <c r="L104">
        <v>1005700</v>
      </c>
      <c r="M104">
        <v>9736</v>
      </c>
      <c r="N104">
        <v>197171</v>
      </c>
    </row>
    <row r="105" spans="1:14">
      <c r="A105" s="52" t="s">
        <v>36</v>
      </c>
      <c r="B105" s="53">
        <v>2015</v>
      </c>
      <c r="C105" s="52" t="s">
        <v>31</v>
      </c>
      <c r="D105">
        <v>31802</v>
      </c>
      <c r="E105">
        <v>8.8327149</v>
      </c>
      <c r="F105">
        <v>361807</v>
      </c>
      <c r="G105">
        <v>170</v>
      </c>
      <c r="H105">
        <v>42487</v>
      </c>
      <c r="I105">
        <v>44</v>
      </c>
      <c r="J105">
        <v>50504</v>
      </c>
      <c r="K105">
        <v>52.920544</v>
      </c>
      <c r="L105">
        <v>978700</v>
      </c>
      <c r="M105">
        <v>8646</v>
      </c>
      <c r="N105">
        <v>203762</v>
      </c>
    </row>
    <row r="106" spans="1:14">
      <c r="A106" s="52" t="s">
        <v>36</v>
      </c>
      <c r="B106" s="53">
        <v>2016</v>
      </c>
      <c r="C106" s="52" t="s">
        <v>31</v>
      </c>
      <c r="D106">
        <v>31177</v>
      </c>
      <c r="E106">
        <v>8.7549796</v>
      </c>
      <c r="F106">
        <v>374923</v>
      </c>
      <c r="G106">
        <v>108</v>
      </c>
      <c r="H106">
        <v>40333</v>
      </c>
      <c r="I106">
        <v>36</v>
      </c>
      <c r="J106">
        <v>49933</v>
      </c>
      <c r="K106">
        <v>53.873466</v>
      </c>
      <c r="L106">
        <v>1081600</v>
      </c>
      <c r="M106">
        <v>9363</v>
      </c>
      <c r="N106">
        <v>210596</v>
      </c>
    </row>
    <row r="107" spans="1:14">
      <c r="A107" s="52" t="s">
        <v>36</v>
      </c>
      <c r="B107" s="53">
        <v>2017</v>
      </c>
      <c r="C107" s="52" t="s">
        <v>31</v>
      </c>
      <c r="D107">
        <v>30838</v>
      </c>
      <c r="E107">
        <v>8.7412608</v>
      </c>
      <c r="F107">
        <v>383283</v>
      </c>
      <c r="G107">
        <v>115</v>
      </c>
      <c r="H107">
        <v>46400</v>
      </c>
      <c r="I107">
        <v>42</v>
      </c>
      <c r="J107">
        <v>48329</v>
      </c>
      <c r="K107">
        <v>53.907562</v>
      </c>
      <c r="L107">
        <v>1246500</v>
      </c>
      <c r="M107">
        <v>10080</v>
      </c>
      <c r="N107">
        <v>212756</v>
      </c>
    </row>
    <row r="108" spans="1:14">
      <c r="A108" s="52" t="s">
        <v>36</v>
      </c>
      <c r="B108" s="53">
        <v>2018</v>
      </c>
      <c r="C108" s="52" t="s">
        <v>31</v>
      </c>
      <c r="D108">
        <v>30611</v>
      </c>
      <c r="E108">
        <v>8.4071412</v>
      </c>
      <c r="F108">
        <v>361095</v>
      </c>
      <c r="G108">
        <v>140</v>
      </c>
      <c r="H108">
        <v>52467</v>
      </c>
      <c r="I108">
        <v>44</v>
      </c>
      <c r="J108">
        <v>48616</v>
      </c>
      <c r="K108">
        <v>47.642796</v>
      </c>
      <c r="L108">
        <v>1398717</v>
      </c>
      <c r="M108">
        <v>10797</v>
      </c>
      <c r="N108">
        <v>208194</v>
      </c>
    </row>
    <row r="109" spans="1:14">
      <c r="A109" s="52" t="s">
        <v>36</v>
      </c>
      <c r="B109" s="53">
        <v>2019</v>
      </c>
      <c r="C109" s="52" t="s">
        <v>31</v>
      </c>
      <c r="D109">
        <v>30548</v>
      </c>
      <c r="E109">
        <v>8.3857536</v>
      </c>
      <c r="F109">
        <v>379270</v>
      </c>
      <c r="G109">
        <v>208</v>
      </c>
      <c r="H109">
        <v>58534</v>
      </c>
      <c r="I109">
        <v>35</v>
      </c>
      <c r="J109">
        <v>48474</v>
      </c>
      <c r="K109">
        <v>41.378029</v>
      </c>
      <c r="L109">
        <v>1471413</v>
      </c>
      <c r="M109">
        <v>11514</v>
      </c>
      <c r="N109">
        <v>216737</v>
      </c>
    </row>
    <row r="110" spans="1:14">
      <c r="A110" s="52" t="s">
        <v>36</v>
      </c>
      <c r="B110" s="53">
        <v>2020</v>
      </c>
      <c r="C110" s="52" t="s">
        <v>31</v>
      </c>
      <c r="D110">
        <v>30485</v>
      </c>
      <c r="E110">
        <v>8.3643659</v>
      </c>
      <c r="F110">
        <v>397445</v>
      </c>
      <c r="G110">
        <v>362</v>
      </c>
      <c r="H110">
        <v>64601</v>
      </c>
      <c r="I110">
        <v>26</v>
      </c>
      <c r="J110">
        <v>48332</v>
      </c>
      <c r="K110">
        <v>35.113262</v>
      </c>
      <c r="L110">
        <v>1545066</v>
      </c>
      <c r="M110">
        <v>12231</v>
      </c>
      <c r="N110">
        <v>245087</v>
      </c>
    </row>
    <row r="111" spans="1:14">
      <c r="A111" s="7" t="s">
        <v>36</v>
      </c>
      <c r="B111" s="9">
        <v>2021</v>
      </c>
      <c r="C111" s="8" t="s">
        <v>31</v>
      </c>
      <c r="D111">
        <v>30422</v>
      </c>
      <c r="E111">
        <v>8.3429783</v>
      </c>
      <c r="F111">
        <v>415620</v>
      </c>
      <c r="G111">
        <v>291</v>
      </c>
      <c r="H111">
        <v>70668</v>
      </c>
      <c r="I111">
        <v>17</v>
      </c>
      <c r="J111">
        <v>48190</v>
      </c>
      <c r="K111">
        <v>28.848495</v>
      </c>
      <c r="L111">
        <v>1735681</v>
      </c>
      <c r="M111">
        <v>12948</v>
      </c>
      <c r="N111">
        <v>264849</v>
      </c>
    </row>
    <row r="112" spans="1:14">
      <c r="A112" t="s">
        <v>166</v>
      </c>
      <c r="B112">
        <v>2012</v>
      </c>
      <c r="C112" t="s">
        <v>31</v>
      </c>
      <c r="D112">
        <v>46181</v>
      </c>
      <c r="E112">
        <v>5.8553951</v>
      </c>
      <c r="F112">
        <v>338535</v>
      </c>
      <c r="G112">
        <v>1438</v>
      </c>
      <c r="H112">
        <v>42384</v>
      </c>
      <c r="I112">
        <v>38</v>
      </c>
      <c r="J112">
        <v>37833</v>
      </c>
      <c r="K112">
        <v>52.499668</v>
      </c>
      <c r="L112">
        <v>1430100</v>
      </c>
      <c r="M112">
        <v>9159</v>
      </c>
      <c r="N112">
        <v>209002</v>
      </c>
    </row>
    <row r="113" spans="1:14">
      <c r="A113" t="s">
        <v>166</v>
      </c>
      <c r="B113">
        <v>2013</v>
      </c>
      <c r="C113" t="s">
        <v>31</v>
      </c>
      <c r="D113">
        <v>46335</v>
      </c>
      <c r="E113">
        <v>5.6123449</v>
      </c>
      <c r="F113">
        <v>371181</v>
      </c>
      <c r="G113">
        <v>1438</v>
      </c>
      <c r="H113">
        <v>43407</v>
      </c>
      <c r="I113">
        <v>41</v>
      </c>
      <c r="J113">
        <v>39781</v>
      </c>
      <c r="K113">
        <v>49.700745</v>
      </c>
      <c r="L113">
        <v>1619600</v>
      </c>
      <c r="M113">
        <v>10423</v>
      </c>
      <c r="N113">
        <v>221346</v>
      </c>
    </row>
    <row r="114" spans="1:14">
      <c r="A114" t="s">
        <v>166</v>
      </c>
      <c r="B114">
        <v>2014</v>
      </c>
      <c r="C114" t="s">
        <v>31</v>
      </c>
      <c r="D114">
        <v>46332</v>
      </c>
      <c r="E114">
        <v>5.5329578</v>
      </c>
      <c r="F114">
        <v>398017</v>
      </c>
      <c r="G114">
        <v>1438</v>
      </c>
      <c r="H114">
        <v>44430</v>
      </c>
      <c r="I114">
        <v>43</v>
      </c>
      <c r="J114">
        <v>42299</v>
      </c>
      <c r="K114">
        <v>45.862087</v>
      </c>
      <c r="L114">
        <v>1818100</v>
      </c>
      <c r="M114">
        <v>11716</v>
      </c>
      <c r="N114">
        <v>241720</v>
      </c>
    </row>
    <row r="115" spans="1:14">
      <c r="A115" t="s">
        <v>166</v>
      </c>
      <c r="B115">
        <v>2015</v>
      </c>
      <c r="C115" t="s">
        <v>31</v>
      </c>
      <c r="D115">
        <v>45813</v>
      </c>
      <c r="E115">
        <v>5.7633641</v>
      </c>
      <c r="F115">
        <v>406835</v>
      </c>
      <c r="G115">
        <v>1238</v>
      </c>
      <c r="H115">
        <v>43330</v>
      </c>
      <c r="I115">
        <v>44</v>
      </c>
      <c r="J115">
        <v>43274</v>
      </c>
      <c r="K115">
        <v>41.294373</v>
      </c>
      <c r="L115">
        <v>1877600</v>
      </c>
      <c r="M115">
        <v>10375</v>
      </c>
      <c r="N115">
        <v>242161</v>
      </c>
    </row>
    <row r="116" spans="1:14">
      <c r="A116" t="s">
        <v>166</v>
      </c>
      <c r="B116">
        <v>2016</v>
      </c>
      <c r="C116" t="s">
        <v>31</v>
      </c>
      <c r="D116">
        <v>45724</v>
      </c>
      <c r="E116">
        <v>5.6084113</v>
      </c>
      <c r="F116">
        <v>421979</v>
      </c>
      <c r="G116">
        <v>1162</v>
      </c>
      <c r="H116">
        <v>39065</v>
      </c>
      <c r="I116">
        <v>36</v>
      </c>
      <c r="J116">
        <v>43220</v>
      </c>
      <c r="K116">
        <v>41.784935</v>
      </c>
      <c r="L116">
        <v>2020400</v>
      </c>
      <c r="M116">
        <v>11225</v>
      </c>
      <c r="N116">
        <v>250497</v>
      </c>
    </row>
    <row r="117" spans="1:14">
      <c r="A117" t="s">
        <v>166</v>
      </c>
      <c r="B117">
        <v>2017</v>
      </c>
      <c r="C117" t="s">
        <v>31</v>
      </c>
      <c r="D117">
        <v>45587</v>
      </c>
      <c r="E117">
        <v>5.5531182</v>
      </c>
      <c r="F117">
        <v>432245</v>
      </c>
      <c r="G117">
        <v>1154</v>
      </c>
      <c r="H117">
        <v>39066</v>
      </c>
      <c r="I117">
        <v>37</v>
      </c>
      <c r="J117">
        <v>43400</v>
      </c>
      <c r="K117">
        <v>39.075497</v>
      </c>
      <c r="L117">
        <v>2088500</v>
      </c>
      <c r="M117">
        <v>12075</v>
      </c>
      <c r="N117">
        <v>253099</v>
      </c>
    </row>
    <row r="118" spans="1:14">
      <c r="A118" t="s">
        <v>166</v>
      </c>
      <c r="B118">
        <v>2018</v>
      </c>
      <c r="C118" t="s">
        <v>31</v>
      </c>
      <c r="D118">
        <v>45903</v>
      </c>
      <c r="E118">
        <v>5.5947542</v>
      </c>
      <c r="F118">
        <v>402375</v>
      </c>
      <c r="G118">
        <v>1330</v>
      </c>
      <c r="H118">
        <v>39067</v>
      </c>
      <c r="I118">
        <v>37</v>
      </c>
      <c r="J118">
        <v>43089</v>
      </c>
      <c r="K118">
        <v>34.504387</v>
      </c>
      <c r="L118">
        <v>2167995</v>
      </c>
      <c r="M118">
        <v>12925</v>
      </c>
      <c r="N118">
        <v>230519</v>
      </c>
    </row>
    <row r="119" spans="1:14">
      <c r="A119" t="s">
        <v>166</v>
      </c>
      <c r="B119">
        <v>2019</v>
      </c>
      <c r="C119" t="s">
        <v>31</v>
      </c>
      <c r="D119">
        <v>45659</v>
      </c>
      <c r="E119">
        <v>5.5850325</v>
      </c>
      <c r="F119">
        <v>438770</v>
      </c>
      <c r="G119">
        <v>1072</v>
      </c>
      <c r="H119">
        <v>39068</v>
      </c>
      <c r="I119" s="94">
        <v>30</v>
      </c>
      <c r="J119">
        <v>42975</v>
      </c>
      <c r="K119">
        <v>29.933277</v>
      </c>
      <c r="L119">
        <v>2236551</v>
      </c>
      <c r="M119">
        <v>13775</v>
      </c>
      <c r="N119">
        <v>250196</v>
      </c>
    </row>
    <row r="120" spans="1:14">
      <c r="A120" t="s">
        <v>166</v>
      </c>
      <c r="B120">
        <v>2020</v>
      </c>
      <c r="C120" t="s">
        <v>31</v>
      </c>
      <c r="D120">
        <v>45415</v>
      </c>
      <c r="E120">
        <v>5.5753109</v>
      </c>
      <c r="F120">
        <v>475165</v>
      </c>
      <c r="G120">
        <v>725</v>
      </c>
      <c r="H120">
        <v>39069</v>
      </c>
      <c r="I120" s="94">
        <v>25</v>
      </c>
      <c r="J120">
        <v>42861</v>
      </c>
      <c r="K120">
        <v>25.362167</v>
      </c>
      <c r="L120">
        <v>2397666</v>
      </c>
      <c r="M120">
        <v>14625</v>
      </c>
      <c r="N120">
        <v>287006</v>
      </c>
    </row>
    <row r="121" spans="1:14">
      <c r="A121" t="s">
        <v>166</v>
      </c>
      <c r="B121">
        <v>2021</v>
      </c>
      <c r="C121" t="s">
        <v>31</v>
      </c>
      <c r="D121">
        <v>45171</v>
      </c>
      <c r="E121">
        <v>5.5655893</v>
      </c>
      <c r="F121">
        <v>511560</v>
      </c>
      <c r="G121">
        <v>664</v>
      </c>
      <c r="H121">
        <v>39070</v>
      </c>
      <c r="I121" s="94">
        <v>16</v>
      </c>
      <c r="J121">
        <v>42747</v>
      </c>
      <c r="K121">
        <v>20.791058</v>
      </c>
      <c r="L121">
        <v>2642959</v>
      </c>
      <c r="M121">
        <v>15475</v>
      </c>
      <c r="N121">
        <v>296176</v>
      </c>
    </row>
    <row r="122" spans="1:14">
      <c r="A122" t="s">
        <v>35</v>
      </c>
      <c r="B122">
        <v>2012</v>
      </c>
      <c r="C122" t="s">
        <v>31</v>
      </c>
      <c r="D122">
        <v>35237</v>
      </c>
      <c r="E122">
        <v>7.8071062</v>
      </c>
      <c r="F122">
        <v>323161</v>
      </c>
      <c r="G122">
        <v>1597</v>
      </c>
      <c r="H122">
        <v>42464</v>
      </c>
      <c r="I122">
        <v>24</v>
      </c>
      <c r="J122">
        <v>22623</v>
      </c>
      <c r="K122">
        <v>60.597263</v>
      </c>
      <c r="L122">
        <v>1340100</v>
      </c>
      <c r="M122">
        <v>9153</v>
      </c>
      <c r="N122">
        <v>205104</v>
      </c>
    </row>
    <row r="123" spans="1:14">
      <c r="A123" t="s">
        <v>35</v>
      </c>
      <c r="B123">
        <v>2013</v>
      </c>
      <c r="C123" t="s">
        <v>31</v>
      </c>
      <c r="D123">
        <v>35237</v>
      </c>
      <c r="E123">
        <v>7.5222068</v>
      </c>
      <c r="F123">
        <v>351924</v>
      </c>
      <c r="G123">
        <v>1597</v>
      </c>
      <c r="H123">
        <v>42472</v>
      </c>
      <c r="I123">
        <v>26</v>
      </c>
      <c r="J123">
        <v>24680</v>
      </c>
      <c r="K123">
        <v>57.532818</v>
      </c>
      <c r="L123">
        <v>1440900</v>
      </c>
      <c r="M123">
        <v>10435</v>
      </c>
      <c r="N123">
        <v>224097</v>
      </c>
    </row>
    <row r="124" spans="1:14">
      <c r="A124" t="s">
        <v>35</v>
      </c>
      <c r="B124">
        <v>2014</v>
      </c>
      <c r="C124" t="s">
        <v>31</v>
      </c>
      <c r="D124">
        <v>35237</v>
      </c>
      <c r="E124">
        <v>7.542725</v>
      </c>
      <c r="F124">
        <v>375889</v>
      </c>
      <c r="G124">
        <v>1597</v>
      </c>
      <c r="H124">
        <v>42480</v>
      </c>
      <c r="I124">
        <v>38</v>
      </c>
      <c r="J124">
        <v>24571</v>
      </c>
      <c r="K124">
        <v>52.542805</v>
      </c>
      <c r="L124">
        <v>1491000</v>
      </c>
      <c r="M124">
        <v>11791</v>
      </c>
      <c r="N124">
        <v>225449</v>
      </c>
    </row>
    <row r="125" spans="1:14">
      <c r="A125" t="s">
        <v>35</v>
      </c>
      <c r="B125">
        <v>2015</v>
      </c>
      <c r="C125" t="s">
        <v>31</v>
      </c>
      <c r="D125">
        <v>35248</v>
      </c>
      <c r="E125">
        <v>7.6613709</v>
      </c>
      <c r="F125">
        <v>384523</v>
      </c>
      <c r="G125">
        <v>1567</v>
      </c>
      <c r="H125">
        <v>42350</v>
      </c>
      <c r="I125">
        <v>37</v>
      </c>
      <c r="J125">
        <v>24990</v>
      </c>
      <c r="K125">
        <v>48.193104</v>
      </c>
      <c r="L125">
        <v>1438500</v>
      </c>
      <c r="M125">
        <v>10483</v>
      </c>
      <c r="N125">
        <v>229643</v>
      </c>
    </row>
    <row r="126" spans="1:14">
      <c r="A126" t="s">
        <v>35</v>
      </c>
      <c r="B126">
        <v>2016</v>
      </c>
      <c r="C126" t="s">
        <v>31</v>
      </c>
      <c r="D126">
        <v>35289</v>
      </c>
      <c r="E126">
        <v>7.4331378</v>
      </c>
      <c r="F126">
        <v>396887</v>
      </c>
      <c r="G126">
        <v>1413</v>
      </c>
      <c r="H126">
        <v>42350</v>
      </c>
      <c r="I126">
        <v>31</v>
      </c>
      <c r="J126">
        <v>24652</v>
      </c>
      <c r="K126">
        <v>47.757431</v>
      </c>
      <c r="L126">
        <v>1561100</v>
      </c>
      <c r="M126">
        <v>11343</v>
      </c>
      <c r="N126">
        <v>237439</v>
      </c>
    </row>
    <row r="127" spans="1:14">
      <c r="A127" t="s">
        <v>35</v>
      </c>
      <c r="B127">
        <v>2017</v>
      </c>
      <c r="C127" t="s">
        <v>31</v>
      </c>
      <c r="D127">
        <v>35286</v>
      </c>
      <c r="E127">
        <v>7.3300743</v>
      </c>
      <c r="F127">
        <v>408461</v>
      </c>
      <c r="G127">
        <v>1413</v>
      </c>
      <c r="H127">
        <v>42350</v>
      </c>
      <c r="I127">
        <v>34</v>
      </c>
      <c r="J127">
        <v>24404</v>
      </c>
      <c r="K127">
        <v>47.087517</v>
      </c>
      <c r="L127">
        <v>1886300</v>
      </c>
      <c r="M127">
        <v>12203</v>
      </c>
      <c r="N127">
        <v>243056</v>
      </c>
    </row>
    <row r="128" spans="1:14">
      <c r="A128" t="s">
        <v>35</v>
      </c>
      <c r="B128">
        <v>2018</v>
      </c>
      <c r="C128" t="s">
        <v>31</v>
      </c>
      <c r="D128">
        <v>35284</v>
      </c>
      <c r="E128">
        <v>6.4121415</v>
      </c>
      <c r="F128">
        <v>390555</v>
      </c>
      <c r="G128">
        <v>1124</v>
      </c>
      <c r="H128">
        <v>42350</v>
      </c>
      <c r="I128">
        <v>34</v>
      </c>
      <c r="J128">
        <v>24214</v>
      </c>
      <c r="K128">
        <v>41.109749</v>
      </c>
      <c r="L128">
        <v>1930974</v>
      </c>
      <c r="M128">
        <v>13063</v>
      </c>
      <c r="N128">
        <v>220423</v>
      </c>
    </row>
    <row r="129" spans="1:14">
      <c r="A129" t="s">
        <v>35</v>
      </c>
      <c r="B129">
        <v>2019</v>
      </c>
      <c r="C129" t="s">
        <v>31</v>
      </c>
      <c r="D129">
        <v>35283</v>
      </c>
      <c r="E129">
        <v>6.3436783</v>
      </c>
      <c r="F129">
        <v>422256</v>
      </c>
      <c r="G129">
        <v>1192</v>
      </c>
      <c r="H129">
        <v>42350</v>
      </c>
      <c r="I129">
        <v>38</v>
      </c>
      <c r="J129">
        <v>24667</v>
      </c>
      <c r="K129">
        <v>35.131981</v>
      </c>
      <c r="L129">
        <v>1793382</v>
      </c>
      <c r="M129">
        <v>13923</v>
      </c>
      <c r="N129">
        <v>239779</v>
      </c>
    </row>
    <row r="130" spans="1:14">
      <c r="A130" t="s">
        <v>35</v>
      </c>
      <c r="B130">
        <v>2020</v>
      </c>
      <c r="C130" t="s">
        <v>31</v>
      </c>
      <c r="D130">
        <v>35282</v>
      </c>
      <c r="E130">
        <v>6.275215</v>
      </c>
      <c r="F130">
        <v>453957</v>
      </c>
      <c r="G130">
        <v>1354</v>
      </c>
      <c r="H130">
        <v>42350</v>
      </c>
      <c r="I130">
        <v>42</v>
      </c>
      <c r="J130">
        <v>25120</v>
      </c>
      <c r="K130">
        <v>29.154213</v>
      </c>
      <c r="L130">
        <v>1690945</v>
      </c>
      <c r="M130">
        <v>14783</v>
      </c>
      <c r="N130">
        <v>271348</v>
      </c>
    </row>
    <row r="131" spans="1:14">
      <c r="A131" t="s">
        <v>35</v>
      </c>
      <c r="B131">
        <v>2021</v>
      </c>
      <c r="C131" t="s">
        <v>31</v>
      </c>
      <c r="D131">
        <v>35281</v>
      </c>
      <c r="E131">
        <v>6.2067518</v>
      </c>
      <c r="F131">
        <v>485658</v>
      </c>
      <c r="G131">
        <v>1354</v>
      </c>
      <c r="H131">
        <v>42350</v>
      </c>
      <c r="I131">
        <v>46</v>
      </c>
      <c r="J131">
        <v>25573</v>
      </c>
      <c r="K131">
        <v>23.176445</v>
      </c>
      <c r="L131">
        <v>1747059</v>
      </c>
      <c r="M131">
        <v>15643</v>
      </c>
      <c r="N131">
        <v>288859</v>
      </c>
    </row>
    <row r="132" spans="1:14">
      <c r="A132" s="45" t="s">
        <v>38</v>
      </c>
      <c r="B132" s="46">
        <v>2012</v>
      </c>
      <c r="C132" s="45" t="s">
        <v>31</v>
      </c>
      <c r="D132">
        <v>35436</v>
      </c>
      <c r="E132">
        <v>3.1268484</v>
      </c>
      <c r="F132">
        <v>266633</v>
      </c>
      <c r="G132">
        <v>109</v>
      </c>
      <c r="H132">
        <v>20135</v>
      </c>
      <c r="I132">
        <v>15</v>
      </c>
      <c r="J132">
        <v>12711</v>
      </c>
      <c r="K132">
        <v>39.230267</v>
      </c>
      <c r="L132">
        <v>433000</v>
      </c>
      <c r="M132">
        <v>6740</v>
      </c>
      <c r="N132">
        <v>162519</v>
      </c>
    </row>
    <row r="133" spans="1:14">
      <c r="A133" s="45" t="s">
        <v>38</v>
      </c>
      <c r="B133" s="46">
        <v>2013</v>
      </c>
      <c r="C133" s="45" t="s">
        <v>31</v>
      </c>
      <c r="D133">
        <v>35479</v>
      </c>
      <c r="E133">
        <v>2.8470926</v>
      </c>
      <c r="F133">
        <v>286761</v>
      </c>
      <c r="G133">
        <v>115</v>
      </c>
      <c r="H133">
        <v>20258</v>
      </c>
      <c r="I133">
        <v>16</v>
      </c>
      <c r="J133">
        <v>13277</v>
      </c>
      <c r="K133">
        <v>40.053436</v>
      </c>
      <c r="L133">
        <v>498800</v>
      </c>
      <c r="M133">
        <v>7644</v>
      </c>
      <c r="N133">
        <v>158051</v>
      </c>
    </row>
    <row r="134" spans="1:14">
      <c r="A134" s="45" t="s">
        <v>38</v>
      </c>
      <c r="B134" s="46">
        <v>2014</v>
      </c>
      <c r="C134" s="45" t="s">
        <v>31</v>
      </c>
      <c r="D134">
        <v>35442</v>
      </c>
      <c r="E134">
        <v>2.8243609</v>
      </c>
      <c r="F134">
        <v>305299</v>
      </c>
      <c r="G134">
        <v>121</v>
      </c>
      <c r="H134">
        <v>20381</v>
      </c>
      <c r="I134">
        <v>17</v>
      </c>
      <c r="J134">
        <v>13492</v>
      </c>
      <c r="K134">
        <v>34.057411</v>
      </c>
      <c r="L134">
        <v>571600</v>
      </c>
      <c r="M134">
        <v>8568</v>
      </c>
      <c r="N134">
        <v>166059</v>
      </c>
    </row>
    <row r="135" spans="1:14">
      <c r="A135" s="45" t="s">
        <v>38</v>
      </c>
      <c r="B135" s="46">
        <v>2015</v>
      </c>
      <c r="C135" s="45" t="s">
        <v>31</v>
      </c>
      <c r="D135">
        <v>35413</v>
      </c>
      <c r="E135">
        <v>2.9715076</v>
      </c>
      <c r="F135">
        <v>313671</v>
      </c>
      <c r="G135">
        <v>99</v>
      </c>
      <c r="H135">
        <v>15087</v>
      </c>
      <c r="I135">
        <v>18</v>
      </c>
      <c r="J135">
        <v>13609</v>
      </c>
      <c r="K135">
        <v>31.157455</v>
      </c>
      <c r="L135">
        <v>597800</v>
      </c>
      <c r="M135">
        <v>7581</v>
      </c>
      <c r="N135">
        <v>171335</v>
      </c>
    </row>
    <row r="136" spans="1:14">
      <c r="A136" s="45" t="s">
        <v>38</v>
      </c>
      <c r="B136" s="46">
        <v>2016</v>
      </c>
      <c r="C136" s="45" t="s">
        <v>31</v>
      </c>
      <c r="D136">
        <v>35368</v>
      </c>
      <c r="E136">
        <v>2.9211151</v>
      </c>
      <c r="F136">
        <v>328986</v>
      </c>
      <c r="G136">
        <v>138</v>
      </c>
      <c r="H136">
        <v>16953</v>
      </c>
      <c r="I136">
        <v>15</v>
      </c>
      <c r="J136">
        <v>13493</v>
      </c>
      <c r="K136">
        <v>34.200581</v>
      </c>
      <c r="L136">
        <v>675500</v>
      </c>
      <c r="M136">
        <v>8226</v>
      </c>
      <c r="N136">
        <v>178828</v>
      </c>
    </row>
    <row r="137" spans="1:14">
      <c r="A137" s="45" t="s">
        <v>38</v>
      </c>
      <c r="B137" s="46">
        <v>2017</v>
      </c>
      <c r="C137" s="45" t="s">
        <v>31</v>
      </c>
      <c r="D137">
        <v>35360</v>
      </c>
      <c r="E137">
        <v>2.8280543</v>
      </c>
      <c r="F137">
        <v>346775</v>
      </c>
      <c r="G137">
        <v>154</v>
      </c>
      <c r="H137">
        <v>15680</v>
      </c>
      <c r="I137">
        <v>18</v>
      </c>
      <c r="J137">
        <v>14488</v>
      </c>
      <c r="K137">
        <v>28.689777</v>
      </c>
      <c r="L137">
        <v>848200</v>
      </c>
      <c r="M137">
        <v>8871</v>
      </c>
      <c r="N137">
        <v>186579</v>
      </c>
    </row>
    <row r="138" spans="1:14">
      <c r="A138" s="45" t="s">
        <v>38</v>
      </c>
      <c r="B138" s="46">
        <v>2018</v>
      </c>
      <c r="C138" s="45" t="s">
        <v>31</v>
      </c>
      <c r="D138">
        <v>35341</v>
      </c>
      <c r="E138">
        <v>2.9334767</v>
      </c>
      <c r="F138">
        <v>316174</v>
      </c>
      <c r="G138">
        <v>78</v>
      </c>
      <c r="H138">
        <v>14407</v>
      </c>
      <c r="I138">
        <v>18</v>
      </c>
      <c r="J138">
        <v>14520</v>
      </c>
      <c r="K138">
        <v>26.119419</v>
      </c>
      <c r="L138">
        <v>974213</v>
      </c>
      <c r="M138">
        <v>9516</v>
      </c>
      <c r="N138">
        <v>171201</v>
      </c>
    </row>
    <row r="139" spans="1:14">
      <c r="A139" s="45" t="s">
        <v>38</v>
      </c>
      <c r="B139" s="46">
        <v>2019</v>
      </c>
      <c r="C139" s="45" t="s">
        <v>31</v>
      </c>
      <c r="D139">
        <v>35322</v>
      </c>
      <c r="E139">
        <v>2.9527207</v>
      </c>
      <c r="F139">
        <v>343972</v>
      </c>
      <c r="G139">
        <v>198</v>
      </c>
      <c r="H139">
        <v>13134</v>
      </c>
      <c r="I139">
        <v>25</v>
      </c>
      <c r="J139">
        <v>14189</v>
      </c>
      <c r="K139">
        <v>23.549061</v>
      </c>
      <c r="L139">
        <v>915529</v>
      </c>
      <c r="M139">
        <v>10161</v>
      </c>
      <c r="N139">
        <v>186364</v>
      </c>
    </row>
    <row r="140" spans="1:14">
      <c r="A140" s="45" t="s">
        <v>38</v>
      </c>
      <c r="B140" s="46">
        <v>2020</v>
      </c>
      <c r="C140" s="45" t="s">
        <v>31</v>
      </c>
      <c r="D140">
        <v>35303</v>
      </c>
      <c r="E140">
        <v>2.9719647</v>
      </c>
      <c r="F140">
        <v>371770</v>
      </c>
      <c r="G140">
        <v>198</v>
      </c>
      <c r="H140">
        <v>11861</v>
      </c>
      <c r="I140">
        <v>32</v>
      </c>
      <c r="J140">
        <v>13858</v>
      </c>
      <c r="K140">
        <v>20.978703</v>
      </c>
      <c r="L140">
        <v>986618</v>
      </c>
      <c r="M140">
        <v>10806</v>
      </c>
      <c r="N140">
        <v>216450</v>
      </c>
    </row>
    <row r="141" spans="1:14">
      <c r="A141" s="7" t="s">
        <v>38</v>
      </c>
      <c r="B141" s="9">
        <v>2021</v>
      </c>
      <c r="C141" s="8" t="s">
        <v>31</v>
      </c>
      <c r="D141">
        <v>35284</v>
      </c>
      <c r="E141">
        <v>2.9912087</v>
      </c>
      <c r="F141">
        <v>399568</v>
      </c>
      <c r="G141">
        <v>198</v>
      </c>
      <c r="H141">
        <v>10588</v>
      </c>
      <c r="I141">
        <v>39</v>
      </c>
      <c r="J141">
        <v>13527</v>
      </c>
      <c r="K141">
        <v>18.408344</v>
      </c>
      <c r="L141">
        <v>1088482</v>
      </c>
      <c r="M141">
        <v>11451</v>
      </c>
      <c r="N141">
        <v>234176</v>
      </c>
    </row>
    <row r="142" spans="1:14">
      <c r="A142" s="43" t="s">
        <v>39</v>
      </c>
      <c r="B142" s="44">
        <v>2012</v>
      </c>
      <c r="C142" s="43" t="s">
        <v>31</v>
      </c>
      <c r="D142">
        <v>18574</v>
      </c>
      <c r="E142">
        <v>3.2992355</v>
      </c>
      <c r="F142">
        <v>140736</v>
      </c>
      <c r="G142">
        <v>529</v>
      </c>
      <c r="H142">
        <v>6902</v>
      </c>
      <c r="I142">
        <v>12</v>
      </c>
      <c r="J142">
        <v>11709</v>
      </c>
      <c r="K142">
        <v>48.295631</v>
      </c>
      <c r="L142">
        <v>259400</v>
      </c>
      <c r="M142">
        <v>7007</v>
      </c>
      <c r="N142">
        <v>88356</v>
      </c>
    </row>
    <row r="143" spans="1:14">
      <c r="A143" s="43" t="s">
        <v>39</v>
      </c>
      <c r="B143" s="44">
        <v>2013</v>
      </c>
      <c r="C143" s="43" t="s">
        <v>31</v>
      </c>
      <c r="D143">
        <v>18567</v>
      </c>
      <c r="E143">
        <v>2.9650994</v>
      </c>
      <c r="F143">
        <v>154688</v>
      </c>
      <c r="G143">
        <v>591</v>
      </c>
      <c r="H143">
        <v>8467</v>
      </c>
      <c r="I143">
        <v>14</v>
      </c>
      <c r="J143">
        <v>12602</v>
      </c>
      <c r="K143">
        <v>48.838924</v>
      </c>
      <c r="L143">
        <v>310100</v>
      </c>
      <c r="M143">
        <v>7938</v>
      </c>
      <c r="N143">
        <v>95202</v>
      </c>
    </row>
    <row r="144" spans="1:14">
      <c r="A144" s="43" t="s">
        <v>39</v>
      </c>
      <c r="B144" s="44">
        <v>2014</v>
      </c>
      <c r="C144" s="43" t="s">
        <v>31</v>
      </c>
      <c r="D144">
        <v>18552</v>
      </c>
      <c r="E144">
        <v>3.0345515</v>
      </c>
      <c r="F144">
        <v>160611</v>
      </c>
      <c r="G144">
        <v>653</v>
      </c>
      <c r="H144">
        <v>10032</v>
      </c>
      <c r="I144">
        <v>14</v>
      </c>
      <c r="J144">
        <v>12955</v>
      </c>
      <c r="K144">
        <v>42.970325</v>
      </c>
      <c r="L144">
        <v>350600</v>
      </c>
      <c r="M144">
        <v>8955</v>
      </c>
      <c r="N144">
        <v>91816</v>
      </c>
    </row>
    <row r="145" spans="1:14">
      <c r="A145" s="43" t="s">
        <v>39</v>
      </c>
      <c r="B145" s="44">
        <v>2015</v>
      </c>
      <c r="C145" s="43" t="s">
        <v>31</v>
      </c>
      <c r="D145">
        <v>18599</v>
      </c>
      <c r="E145">
        <v>3.1672671</v>
      </c>
      <c r="F145">
        <v>168664</v>
      </c>
      <c r="G145">
        <v>653</v>
      </c>
      <c r="H145">
        <v>8980</v>
      </c>
      <c r="I145">
        <v>15</v>
      </c>
      <c r="J145">
        <v>12551</v>
      </c>
      <c r="K145">
        <v>39.189026</v>
      </c>
      <c r="L145">
        <v>411100</v>
      </c>
      <c r="M145">
        <v>7915</v>
      </c>
      <c r="N145">
        <v>95697</v>
      </c>
    </row>
    <row r="146" spans="1:14">
      <c r="A146" s="43" t="s">
        <v>39</v>
      </c>
      <c r="B146" s="44">
        <v>2016</v>
      </c>
      <c r="C146" s="43" t="s">
        <v>31</v>
      </c>
      <c r="D146">
        <v>18677</v>
      </c>
      <c r="E146">
        <v>3.0361942</v>
      </c>
      <c r="F146">
        <v>181288</v>
      </c>
      <c r="G146">
        <v>653</v>
      </c>
      <c r="H146">
        <v>8980</v>
      </c>
      <c r="I146">
        <v>11</v>
      </c>
      <c r="J146">
        <v>12363</v>
      </c>
      <c r="K146">
        <v>41.636078</v>
      </c>
      <c r="L146">
        <v>486600</v>
      </c>
      <c r="M146">
        <v>8572</v>
      </c>
      <c r="N146">
        <v>103354</v>
      </c>
    </row>
    <row r="147" spans="1:14">
      <c r="A147" s="43" t="s">
        <v>39</v>
      </c>
      <c r="B147" s="44">
        <v>2017</v>
      </c>
      <c r="C147" s="43" t="s">
        <v>31</v>
      </c>
      <c r="D147">
        <v>18637</v>
      </c>
      <c r="E147">
        <v>2.9523528</v>
      </c>
      <c r="F147">
        <v>184024</v>
      </c>
      <c r="G147">
        <v>663</v>
      </c>
      <c r="H147">
        <v>9060</v>
      </c>
      <c r="I147">
        <v>12</v>
      </c>
      <c r="J147">
        <v>12325</v>
      </c>
      <c r="K147">
        <v>37.452946</v>
      </c>
      <c r="L147">
        <v>543400</v>
      </c>
      <c r="M147">
        <v>9229</v>
      </c>
      <c r="N147">
        <v>104669</v>
      </c>
    </row>
    <row r="148" spans="1:14">
      <c r="A148" s="43" t="s">
        <v>39</v>
      </c>
      <c r="B148" s="44">
        <v>2018</v>
      </c>
      <c r="C148" s="43" t="s">
        <v>31</v>
      </c>
      <c r="D148">
        <v>18584</v>
      </c>
      <c r="E148">
        <v>3.091638</v>
      </c>
      <c r="F148">
        <v>164953</v>
      </c>
      <c r="G148">
        <v>691</v>
      </c>
      <c r="H148">
        <v>9140</v>
      </c>
      <c r="I148">
        <v>12</v>
      </c>
      <c r="J148">
        <v>11804</v>
      </c>
      <c r="K148">
        <v>33.942276</v>
      </c>
      <c r="L148">
        <v>597588</v>
      </c>
      <c r="M148">
        <v>9886</v>
      </c>
      <c r="N148">
        <v>91812</v>
      </c>
    </row>
    <row r="149" spans="1:14">
      <c r="A149" s="43" t="s">
        <v>39</v>
      </c>
      <c r="B149" s="44">
        <v>2019</v>
      </c>
      <c r="C149" s="43" t="s">
        <v>31</v>
      </c>
      <c r="D149">
        <v>18186</v>
      </c>
      <c r="E149">
        <v>3.1441219</v>
      </c>
      <c r="F149">
        <v>186395</v>
      </c>
      <c r="G149">
        <v>249</v>
      </c>
      <c r="H149">
        <v>9220</v>
      </c>
      <c r="I149">
        <v>19</v>
      </c>
      <c r="J149">
        <v>12448</v>
      </c>
      <c r="K149">
        <v>30.431606</v>
      </c>
      <c r="L149">
        <v>676914</v>
      </c>
      <c r="M149">
        <v>10543</v>
      </c>
      <c r="N149">
        <v>103453</v>
      </c>
    </row>
    <row r="150" spans="1:14">
      <c r="A150" s="43" t="s">
        <v>39</v>
      </c>
      <c r="B150" s="44">
        <v>2020</v>
      </c>
      <c r="C150" s="43" t="s">
        <v>31</v>
      </c>
      <c r="D150">
        <v>17788</v>
      </c>
      <c r="E150">
        <v>3.1966057</v>
      </c>
      <c r="F150">
        <v>207837</v>
      </c>
      <c r="G150">
        <v>231</v>
      </c>
      <c r="H150">
        <v>9300</v>
      </c>
      <c r="I150">
        <v>26</v>
      </c>
      <c r="J150">
        <v>13092</v>
      </c>
      <c r="K150">
        <v>26.920937</v>
      </c>
      <c r="L150">
        <v>738229</v>
      </c>
      <c r="M150">
        <v>11200</v>
      </c>
      <c r="N150">
        <v>119976</v>
      </c>
    </row>
    <row r="151" spans="1:14">
      <c r="A151" s="7" t="s">
        <v>39</v>
      </c>
      <c r="B151" s="9">
        <v>2021</v>
      </c>
      <c r="C151" s="8" t="s">
        <v>31</v>
      </c>
      <c r="D151">
        <v>17390</v>
      </c>
      <c r="E151">
        <v>3.2490896</v>
      </c>
      <c r="F151">
        <v>229279</v>
      </c>
      <c r="G151">
        <v>237</v>
      </c>
      <c r="H151">
        <v>9380</v>
      </c>
      <c r="I151">
        <v>33</v>
      </c>
      <c r="J151">
        <v>13736</v>
      </c>
      <c r="K151">
        <v>23.410267</v>
      </c>
      <c r="L151">
        <v>820052</v>
      </c>
      <c r="M151">
        <v>11857</v>
      </c>
      <c r="N151">
        <v>121233</v>
      </c>
    </row>
    <row r="152" spans="1:14">
      <c r="A152" s="7" t="s">
        <v>30</v>
      </c>
      <c r="B152" s="46">
        <v>2012</v>
      </c>
      <c r="C152" s="51" t="s">
        <v>31</v>
      </c>
      <c r="D152">
        <v>6504</v>
      </c>
      <c r="E152">
        <v>4.078567</v>
      </c>
      <c r="F152">
        <v>63308</v>
      </c>
      <c r="I152">
        <v>8</v>
      </c>
      <c r="J152">
        <v>7224</v>
      </c>
      <c r="K152">
        <v>48.568275</v>
      </c>
      <c r="L152">
        <v>4071600</v>
      </c>
      <c r="M152">
        <v>10208</v>
      </c>
    </row>
    <row r="153" spans="1:14">
      <c r="A153" s="7" t="s">
        <v>30</v>
      </c>
      <c r="B153" s="46">
        <v>2013</v>
      </c>
      <c r="C153" s="51" t="s">
        <v>31</v>
      </c>
      <c r="D153">
        <v>6389</v>
      </c>
      <c r="E153">
        <v>3.4434184</v>
      </c>
      <c r="F153">
        <v>69557</v>
      </c>
      <c r="I153">
        <v>8</v>
      </c>
      <c r="J153">
        <v>7378</v>
      </c>
      <c r="K153">
        <v>44.924126</v>
      </c>
      <c r="L153">
        <v>4272500</v>
      </c>
      <c r="M153">
        <v>11596</v>
      </c>
    </row>
    <row r="154" spans="1:14">
      <c r="A154" s="7" t="s">
        <v>30</v>
      </c>
      <c r="B154" s="46">
        <v>2014</v>
      </c>
      <c r="C154" s="51" t="s">
        <v>31</v>
      </c>
      <c r="D154">
        <v>5969</v>
      </c>
      <c r="E154">
        <v>3.350645</v>
      </c>
      <c r="F154">
        <v>74374</v>
      </c>
      <c r="I154">
        <v>8</v>
      </c>
      <c r="J154">
        <v>7231</v>
      </c>
      <c r="K154">
        <v>40.504948</v>
      </c>
      <c r="L154">
        <v>4457000</v>
      </c>
      <c r="M154">
        <v>13069</v>
      </c>
    </row>
    <row r="155" spans="1:14">
      <c r="A155" s="7" t="s">
        <v>30</v>
      </c>
      <c r="B155" s="46">
        <v>2015</v>
      </c>
      <c r="C155" s="51" t="s">
        <v>31</v>
      </c>
      <c r="D155">
        <v>5934</v>
      </c>
      <c r="E155">
        <v>3.3528817</v>
      </c>
      <c r="F155">
        <v>77360</v>
      </c>
      <c r="I155">
        <v>7</v>
      </c>
      <c r="J155">
        <v>2072</v>
      </c>
      <c r="K155">
        <v>37.636189</v>
      </c>
      <c r="L155">
        <v>4699600</v>
      </c>
      <c r="M155">
        <v>11587</v>
      </c>
    </row>
    <row r="156" spans="1:14">
      <c r="A156" s="7" t="s">
        <v>30</v>
      </c>
      <c r="B156" s="46">
        <v>2016</v>
      </c>
      <c r="C156" s="51" t="s">
        <v>31</v>
      </c>
      <c r="D156">
        <v>5565</v>
      </c>
      <c r="E156">
        <v>2.8510332</v>
      </c>
      <c r="F156">
        <v>77834</v>
      </c>
      <c r="I156">
        <v>6</v>
      </c>
      <c r="J156">
        <v>5010</v>
      </c>
      <c r="K156">
        <v>38.012424</v>
      </c>
      <c r="L156">
        <v>5005000</v>
      </c>
      <c r="M156">
        <v>12514</v>
      </c>
    </row>
    <row r="157" spans="1:14">
      <c r="A157" s="7" t="s">
        <v>30</v>
      </c>
      <c r="B157" s="46">
        <v>2017</v>
      </c>
      <c r="C157" s="51" t="s">
        <v>31</v>
      </c>
      <c r="D157">
        <v>5427</v>
      </c>
      <c r="E157">
        <v>2.4897734</v>
      </c>
      <c r="F157">
        <v>80909</v>
      </c>
      <c r="I157">
        <v>6</v>
      </c>
      <c r="J157">
        <v>5149</v>
      </c>
      <c r="K157">
        <v>35.172737</v>
      </c>
      <c r="L157">
        <v>5311700</v>
      </c>
      <c r="M157">
        <v>13441</v>
      </c>
    </row>
    <row r="158" spans="1:14">
      <c r="A158" s="7" t="s">
        <v>30</v>
      </c>
      <c r="B158" s="46">
        <v>2018</v>
      </c>
      <c r="C158" s="51" t="s">
        <v>31</v>
      </c>
      <c r="D158">
        <v>5104</v>
      </c>
      <c r="E158">
        <v>2.3095611</v>
      </c>
      <c r="F158">
        <v>79619</v>
      </c>
      <c r="I158">
        <v>6</v>
      </c>
      <c r="J158">
        <v>4676</v>
      </c>
      <c r="K158">
        <v>31.010857</v>
      </c>
      <c r="L158">
        <v>5463000</v>
      </c>
      <c r="M158">
        <v>14368</v>
      </c>
    </row>
    <row r="159" spans="1:14">
      <c r="A159" s="7" t="s">
        <v>30</v>
      </c>
      <c r="B159" s="46">
        <v>2019</v>
      </c>
      <c r="C159" s="51" t="s">
        <v>31</v>
      </c>
      <c r="D159">
        <v>5080</v>
      </c>
      <c r="E159">
        <v>1.9935039</v>
      </c>
      <c r="F159">
        <v>86124</v>
      </c>
      <c r="I159">
        <v>6</v>
      </c>
      <c r="J159">
        <v>4217</v>
      </c>
      <c r="K159">
        <v>26.848976</v>
      </c>
      <c r="L159">
        <v>5211400</v>
      </c>
      <c r="M159">
        <v>15295</v>
      </c>
    </row>
    <row r="160" spans="1:14">
      <c r="A160" s="7" t="s">
        <v>30</v>
      </c>
      <c r="B160" s="46">
        <v>2020</v>
      </c>
      <c r="C160" s="51" t="s">
        <v>31</v>
      </c>
      <c r="D160">
        <v>5056</v>
      </c>
      <c r="E160">
        <v>1.6774467</v>
      </c>
      <c r="F160">
        <v>92629</v>
      </c>
      <c r="I160">
        <v>6</v>
      </c>
      <c r="J160">
        <v>3758</v>
      </c>
      <c r="K160">
        <v>22.687096</v>
      </c>
      <c r="L160">
        <v>5353900</v>
      </c>
      <c r="M160">
        <v>16222</v>
      </c>
    </row>
    <row r="161" spans="1:14">
      <c r="A161" s="7" t="s">
        <v>30</v>
      </c>
      <c r="B161" s="46">
        <v>2021</v>
      </c>
      <c r="C161" s="51" t="s">
        <v>31</v>
      </c>
      <c r="D161">
        <v>5032</v>
      </c>
      <c r="E161">
        <v>1.3613896</v>
      </c>
      <c r="F161">
        <v>99134</v>
      </c>
      <c r="I161">
        <v>6</v>
      </c>
      <c r="J161">
        <v>3299</v>
      </c>
      <c r="K161">
        <v>18.525215</v>
      </c>
      <c r="L161">
        <v>5496400</v>
      </c>
      <c r="M161">
        <v>17149</v>
      </c>
      <c r="N161">
        <v>59429</v>
      </c>
    </row>
    <row r="162" spans="1:14">
      <c r="A162" s="7" t="s">
        <v>32</v>
      </c>
      <c r="B162" s="28">
        <v>2012</v>
      </c>
      <c r="C162" s="51" t="s">
        <v>31</v>
      </c>
      <c r="D162">
        <v>10748</v>
      </c>
      <c r="E162">
        <v>3.4226833</v>
      </c>
      <c r="F162">
        <v>37857</v>
      </c>
      <c r="I162">
        <v>13</v>
      </c>
      <c r="J162">
        <v>6221</v>
      </c>
      <c r="K162">
        <v>62.355114</v>
      </c>
      <c r="L162">
        <v>2412500</v>
      </c>
      <c r="M162">
        <v>9290</v>
      </c>
      <c r="N162">
        <v>52777</v>
      </c>
    </row>
    <row r="163" spans="1:14">
      <c r="A163" s="7" t="s">
        <v>32</v>
      </c>
      <c r="B163" s="28">
        <v>2013</v>
      </c>
      <c r="C163" s="51" t="s">
        <v>31</v>
      </c>
      <c r="D163">
        <v>10613</v>
      </c>
      <c r="E163">
        <v>3.2143597</v>
      </c>
      <c r="F163">
        <v>41236</v>
      </c>
      <c r="I163">
        <v>14</v>
      </c>
      <c r="J163">
        <v>6146</v>
      </c>
      <c r="K163">
        <v>60.756435</v>
      </c>
      <c r="L163">
        <v>2757300</v>
      </c>
      <c r="M163">
        <v>10581</v>
      </c>
      <c r="N163">
        <v>47890</v>
      </c>
    </row>
    <row r="164" spans="1:14">
      <c r="A164" s="7" t="s">
        <v>32</v>
      </c>
      <c r="B164" s="28">
        <v>2014</v>
      </c>
      <c r="C164" s="51" t="s">
        <v>31</v>
      </c>
      <c r="D164">
        <v>10176</v>
      </c>
      <c r="E164">
        <v>3.2447917</v>
      </c>
      <c r="F164">
        <v>43570</v>
      </c>
      <c r="I164">
        <v>14</v>
      </c>
      <c r="J164">
        <v>5431</v>
      </c>
      <c r="K164">
        <v>55.7033</v>
      </c>
      <c r="L164">
        <v>2954500</v>
      </c>
      <c r="M164">
        <v>11883</v>
      </c>
      <c r="N164">
        <v>43003</v>
      </c>
    </row>
    <row r="165" spans="1:14">
      <c r="A165" s="7" t="s">
        <v>32</v>
      </c>
      <c r="B165" s="28">
        <v>2015</v>
      </c>
      <c r="C165" s="51" t="s">
        <v>31</v>
      </c>
      <c r="D165">
        <v>10122</v>
      </c>
      <c r="E165">
        <v>3.6421656</v>
      </c>
      <c r="F165">
        <v>45197</v>
      </c>
      <c r="I165">
        <v>14</v>
      </c>
      <c r="J165">
        <v>5081</v>
      </c>
      <c r="K165">
        <v>50.927395</v>
      </c>
      <c r="L165">
        <v>3042300</v>
      </c>
      <c r="M165">
        <v>10523</v>
      </c>
      <c r="N165">
        <v>38116</v>
      </c>
    </row>
    <row r="166" spans="1:14">
      <c r="A166" s="7" t="s">
        <v>32</v>
      </c>
      <c r="B166" s="28">
        <v>2016</v>
      </c>
      <c r="C166" s="51" t="s">
        <v>31</v>
      </c>
      <c r="D166">
        <v>10199</v>
      </c>
      <c r="E166">
        <v>3.4896558</v>
      </c>
      <c r="F166">
        <v>47906</v>
      </c>
      <c r="I166">
        <v>12</v>
      </c>
      <c r="J166">
        <v>4736</v>
      </c>
      <c r="K166">
        <v>52.475246</v>
      </c>
      <c r="L166">
        <v>3385000</v>
      </c>
      <c r="M166">
        <v>11365</v>
      </c>
      <c r="N166">
        <v>33229</v>
      </c>
    </row>
    <row r="167" spans="1:14">
      <c r="A167" s="7" t="s">
        <v>32</v>
      </c>
      <c r="B167" s="28">
        <v>2017</v>
      </c>
      <c r="C167" s="51" t="s">
        <v>31</v>
      </c>
      <c r="D167">
        <v>10127</v>
      </c>
      <c r="E167">
        <v>3.4561074</v>
      </c>
      <c r="F167">
        <v>48336</v>
      </c>
      <c r="I167">
        <v>13</v>
      </c>
      <c r="J167">
        <v>4781</v>
      </c>
      <c r="K167">
        <v>49.631023</v>
      </c>
      <c r="L167">
        <v>3578100</v>
      </c>
      <c r="M167">
        <v>12207</v>
      </c>
      <c r="N167">
        <v>28342</v>
      </c>
    </row>
    <row r="168" spans="1:14">
      <c r="A168" s="7" t="s">
        <v>32</v>
      </c>
      <c r="B168" s="28">
        <v>2018</v>
      </c>
      <c r="C168" s="51" t="s">
        <v>31</v>
      </c>
      <c r="D168">
        <v>10065</v>
      </c>
      <c r="E168">
        <v>3.8021858</v>
      </c>
      <c r="F168">
        <v>43330</v>
      </c>
      <c r="I168">
        <v>13</v>
      </c>
      <c r="J168">
        <v>4489</v>
      </c>
      <c r="K168">
        <v>44.511551</v>
      </c>
      <c r="L168">
        <v>3706500</v>
      </c>
      <c r="M168">
        <v>13049</v>
      </c>
      <c r="N168">
        <v>23455</v>
      </c>
    </row>
    <row r="169" spans="1:14">
      <c r="A169" s="7" t="s">
        <v>32</v>
      </c>
      <c r="B169" s="28">
        <v>2019</v>
      </c>
      <c r="C169" s="51" t="s">
        <v>31</v>
      </c>
      <c r="D169">
        <v>9903</v>
      </c>
      <c r="E169">
        <v>3.6045643</v>
      </c>
      <c r="F169">
        <v>46448</v>
      </c>
      <c r="I169">
        <v>13</v>
      </c>
      <c r="J169">
        <v>4489</v>
      </c>
      <c r="K169">
        <v>39.392078</v>
      </c>
      <c r="L169">
        <v>3649500</v>
      </c>
      <c r="M169">
        <v>13891</v>
      </c>
      <c r="N169">
        <v>25155</v>
      </c>
    </row>
    <row r="170" spans="1:14">
      <c r="A170" s="7" t="s">
        <v>32</v>
      </c>
      <c r="B170" s="28">
        <v>2020</v>
      </c>
      <c r="C170" s="51" t="s">
        <v>31</v>
      </c>
      <c r="D170">
        <v>9741</v>
      </c>
      <c r="E170">
        <v>3.4069428</v>
      </c>
      <c r="F170">
        <v>49566</v>
      </c>
      <c r="I170">
        <v>13</v>
      </c>
      <c r="J170">
        <v>4489</v>
      </c>
      <c r="K170">
        <v>34.272606</v>
      </c>
      <c r="L170">
        <v>3625500</v>
      </c>
      <c r="M170">
        <v>14733</v>
      </c>
      <c r="N170">
        <v>28625</v>
      </c>
    </row>
    <row r="171" spans="1:14">
      <c r="A171" s="7" t="s">
        <v>32</v>
      </c>
      <c r="B171" s="28">
        <v>2021</v>
      </c>
      <c r="C171" s="51" t="s">
        <v>31</v>
      </c>
      <c r="D171">
        <v>9579</v>
      </c>
      <c r="E171">
        <v>3.2093212</v>
      </c>
      <c r="F171">
        <v>52684</v>
      </c>
      <c r="I171">
        <v>13</v>
      </c>
      <c r="J171">
        <v>4489</v>
      </c>
      <c r="K171">
        <v>29.153133</v>
      </c>
      <c r="L171">
        <v>3601500</v>
      </c>
      <c r="M171">
        <v>15575</v>
      </c>
      <c r="N171">
        <v>29632</v>
      </c>
    </row>
    <row r="172" spans="1:14">
      <c r="A172" s="5" t="s">
        <v>47</v>
      </c>
      <c r="B172" s="6">
        <v>2012</v>
      </c>
      <c r="C172" s="5" t="s">
        <v>44</v>
      </c>
      <c r="D172">
        <v>44397</v>
      </c>
      <c r="E172">
        <v>5.7947834</v>
      </c>
      <c r="F172">
        <v>632757</v>
      </c>
      <c r="G172">
        <v>8814</v>
      </c>
      <c r="H172">
        <v>52466</v>
      </c>
      <c r="I172">
        <v>40</v>
      </c>
      <c r="J172">
        <v>40253</v>
      </c>
      <c r="K172">
        <v>71.026955</v>
      </c>
      <c r="L172">
        <v>1180200</v>
      </c>
      <c r="M172">
        <v>8379</v>
      </c>
      <c r="N172">
        <v>386382</v>
      </c>
    </row>
    <row r="173" spans="1:14">
      <c r="A173" s="5" t="s">
        <v>47</v>
      </c>
      <c r="B173" s="6">
        <v>2013</v>
      </c>
      <c r="C173" s="5" t="s">
        <v>44</v>
      </c>
      <c r="D173">
        <v>43757</v>
      </c>
      <c r="E173">
        <v>5.5406906</v>
      </c>
      <c r="F173">
        <v>701427</v>
      </c>
      <c r="G173">
        <v>9220</v>
      </c>
      <c r="H173">
        <v>51088</v>
      </c>
      <c r="I173">
        <v>46</v>
      </c>
      <c r="J173">
        <v>38800</v>
      </c>
      <c r="K173">
        <v>71.260803</v>
      </c>
      <c r="L173">
        <v>1350100</v>
      </c>
      <c r="M173">
        <v>9561</v>
      </c>
      <c r="N173">
        <v>408695</v>
      </c>
    </row>
    <row r="174" spans="1:14">
      <c r="A174" s="5" t="s">
        <v>47</v>
      </c>
      <c r="B174" s="6">
        <v>2014</v>
      </c>
      <c r="C174" s="5" t="s">
        <v>44</v>
      </c>
      <c r="D174">
        <v>43100</v>
      </c>
      <c r="E174">
        <v>5.56471</v>
      </c>
      <c r="F174">
        <v>737796</v>
      </c>
      <c r="G174">
        <v>9626</v>
      </c>
      <c r="H174">
        <v>49710</v>
      </c>
      <c r="I174">
        <v>47</v>
      </c>
      <c r="J174">
        <v>36610</v>
      </c>
      <c r="K174">
        <v>65.066795</v>
      </c>
      <c r="L174">
        <v>1520300</v>
      </c>
      <c r="M174">
        <v>10794</v>
      </c>
      <c r="N174">
        <v>438354</v>
      </c>
    </row>
    <row r="175" spans="1:14">
      <c r="A175" s="5" t="s">
        <v>47</v>
      </c>
      <c r="B175" s="6">
        <v>2015</v>
      </c>
      <c r="C175" s="5" t="s">
        <v>44</v>
      </c>
      <c r="D175">
        <v>42459</v>
      </c>
      <c r="E175">
        <v>5.8223698</v>
      </c>
      <c r="F175">
        <v>756662</v>
      </c>
      <c r="G175">
        <v>9636</v>
      </c>
      <c r="H175">
        <v>49812</v>
      </c>
      <c r="I175">
        <v>49</v>
      </c>
      <c r="J175">
        <v>34150</v>
      </c>
      <c r="K175">
        <v>53.745312</v>
      </c>
      <c r="L175">
        <v>1602300</v>
      </c>
      <c r="M175">
        <v>10106</v>
      </c>
      <c r="N175">
        <v>449989</v>
      </c>
    </row>
    <row r="176" spans="1:14">
      <c r="A176" s="5" t="s">
        <v>47</v>
      </c>
      <c r="B176" s="6">
        <v>2016</v>
      </c>
      <c r="C176" s="5" t="s">
        <v>44</v>
      </c>
      <c r="D176">
        <v>41995</v>
      </c>
      <c r="E176">
        <v>5.7339445</v>
      </c>
      <c r="F176">
        <v>791330</v>
      </c>
      <c r="G176">
        <v>6768</v>
      </c>
      <c r="H176">
        <v>49667</v>
      </c>
      <c r="I176">
        <v>36</v>
      </c>
      <c r="J176">
        <v>34772</v>
      </c>
      <c r="K176">
        <v>60.467056</v>
      </c>
      <c r="L176">
        <v>1790400</v>
      </c>
      <c r="M176">
        <v>10940</v>
      </c>
      <c r="N176">
        <v>464240</v>
      </c>
    </row>
    <row r="177" spans="1:14">
      <c r="A177" s="5" t="s">
        <v>47</v>
      </c>
      <c r="B177" s="6">
        <v>2017</v>
      </c>
      <c r="C177" s="5" t="s">
        <v>44</v>
      </c>
      <c r="D177">
        <v>30607</v>
      </c>
      <c r="E177">
        <v>5.3328324</v>
      </c>
      <c r="F177">
        <v>528502</v>
      </c>
      <c r="G177">
        <v>2498</v>
      </c>
      <c r="H177">
        <v>41867</v>
      </c>
      <c r="I177">
        <v>39</v>
      </c>
      <c r="J177">
        <v>25168</v>
      </c>
      <c r="K177">
        <v>58.175259</v>
      </c>
      <c r="L177">
        <v>759600</v>
      </c>
      <c r="M177">
        <v>11774</v>
      </c>
      <c r="N177">
        <v>312242</v>
      </c>
    </row>
    <row r="178" spans="1:14">
      <c r="A178" s="5" t="s">
        <v>47</v>
      </c>
      <c r="B178" s="6">
        <v>2018</v>
      </c>
      <c r="C178" s="5" t="s">
        <v>44</v>
      </c>
      <c r="D178">
        <v>30807</v>
      </c>
      <c r="E178">
        <v>5.2265719</v>
      </c>
      <c r="F178">
        <v>476980</v>
      </c>
      <c r="G178">
        <v>306</v>
      </c>
      <c r="H178">
        <v>34067</v>
      </c>
      <c r="I178">
        <v>37</v>
      </c>
      <c r="J178">
        <v>22190</v>
      </c>
      <c r="K178">
        <v>50.979557</v>
      </c>
      <c r="L178">
        <v>754310</v>
      </c>
      <c r="M178">
        <v>12608</v>
      </c>
      <c r="N178">
        <v>280000</v>
      </c>
    </row>
    <row r="179" spans="1:14">
      <c r="A179" s="5" t="s">
        <v>47</v>
      </c>
      <c r="B179" s="6">
        <v>2019</v>
      </c>
      <c r="C179" s="5" t="s">
        <v>44</v>
      </c>
      <c r="D179">
        <v>30807</v>
      </c>
      <c r="E179">
        <v>5.2279677</v>
      </c>
      <c r="F179">
        <v>507076</v>
      </c>
      <c r="G179">
        <v>2394</v>
      </c>
      <c r="H179">
        <v>26267</v>
      </c>
      <c r="I179">
        <v>38</v>
      </c>
      <c r="J179">
        <v>27248</v>
      </c>
      <c r="K179">
        <v>43.783855</v>
      </c>
      <c r="L179">
        <v>757300</v>
      </c>
      <c r="M179">
        <v>13442</v>
      </c>
      <c r="N179">
        <v>292650</v>
      </c>
    </row>
    <row r="180" spans="1:14">
      <c r="A180" s="5" t="s">
        <v>47</v>
      </c>
      <c r="B180" s="6">
        <v>2020</v>
      </c>
      <c r="C180" s="5" t="s">
        <v>44</v>
      </c>
      <c r="D180">
        <v>30807</v>
      </c>
      <c r="E180">
        <v>5.2293635</v>
      </c>
      <c r="F180">
        <v>537172</v>
      </c>
      <c r="G180">
        <v>2542</v>
      </c>
      <c r="H180">
        <v>18467</v>
      </c>
      <c r="I180">
        <v>39</v>
      </c>
      <c r="J180">
        <v>32306</v>
      </c>
      <c r="K180">
        <v>36.588154</v>
      </c>
      <c r="L180">
        <v>808970</v>
      </c>
      <c r="M180">
        <v>14276</v>
      </c>
      <c r="N180">
        <v>331740</v>
      </c>
    </row>
    <row r="181" spans="1:14">
      <c r="A181" s="7" t="s">
        <v>47</v>
      </c>
      <c r="B181" s="9">
        <v>2021</v>
      </c>
      <c r="C181" s="8" t="s">
        <v>44</v>
      </c>
      <c r="D181">
        <v>30807</v>
      </c>
      <c r="E181">
        <v>5.2307592</v>
      </c>
      <c r="F181">
        <v>567268</v>
      </c>
      <c r="G181">
        <v>2585</v>
      </c>
      <c r="H181">
        <v>10667</v>
      </c>
      <c r="I181">
        <v>40</v>
      </c>
      <c r="J181">
        <v>37364</v>
      </c>
      <c r="K181">
        <v>29.392452</v>
      </c>
      <c r="L181">
        <v>1167780</v>
      </c>
      <c r="M181">
        <v>15110</v>
      </c>
      <c r="N181">
        <v>405060</v>
      </c>
    </row>
    <row r="182" spans="1:14">
      <c r="A182" s="52" t="s">
        <v>46</v>
      </c>
      <c r="B182" s="53">
        <v>2012</v>
      </c>
      <c r="C182" s="52" t="s">
        <v>44</v>
      </c>
      <c r="D182">
        <v>33208</v>
      </c>
      <c r="E182">
        <v>6.2185016</v>
      </c>
      <c r="F182">
        <v>450714</v>
      </c>
      <c r="G182">
        <v>864</v>
      </c>
      <c r="H182">
        <v>36099</v>
      </c>
      <c r="I182">
        <v>24</v>
      </c>
      <c r="J182">
        <v>32220</v>
      </c>
      <c r="K182">
        <v>73.732391</v>
      </c>
      <c r="L182">
        <v>1204800</v>
      </c>
      <c r="M182">
        <v>8383</v>
      </c>
      <c r="N182">
        <v>261160</v>
      </c>
    </row>
    <row r="183" spans="1:14">
      <c r="A183" s="52" t="s">
        <v>46</v>
      </c>
      <c r="B183" s="53">
        <v>2013</v>
      </c>
      <c r="C183" s="52" t="s">
        <v>44</v>
      </c>
      <c r="D183">
        <v>33129</v>
      </c>
      <c r="E183">
        <v>6.037037</v>
      </c>
      <c r="F183">
        <v>488895</v>
      </c>
      <c r="G183">
        <v>884</v>
      </c>
      <c r="H183">
        <v>38667</v>
      </c>
      <c r="I183">
        <v>28</v>
      </c>
      <c r="J183">
        <v>32300</v>
      </c>
      <c r="K183">
        <v>74.902115</v>
      </c>
      <c r="L183">
        <v>1408100</v>
      </c>
      <c r="M183">
        <v>9607</v>
      </c>
      <c r="N183">
        <v>274062</v>
      </c>
    </row>
    <row r="184" spans="1:14">
      <c r="A184" s="52" t="s">
        <v>46</v>
      </c>
      <c r="B184" s="53">
        <v>2014</v>
      </c>
      <c r="C184" s="52" t="s">
        <v>44</v>
      </c>
      <c r="D184">
        <v>33055</v>
      </c>
      <c r="E184">
        <v>5.9030404</v>
      </c>
      <c r="F184">
        <v>509048</v>
      </c>
      <c r="G184">
        <v>904</v>
      </c>
      <c r="H184">
        <v>41235</v>
      </c>
      <c r="I184">
        <v>29</v>
      </c>
      <c r="J184">
        <v>28160</v>
      </c>
      <c r="K184">
        <v>69.343132</v>
      </c>
      <c r="L184">
        <v>1601300</v>
      </c>
      <c r="M184">
        <v>10846</v>
      </c>
      <c r="N184">
        <v>291714</v>
      </c>
    </row>
    <row r="185" spans="1:14">
      <c r="A185" s="52" t="s">
        <v>46</v>
      </c>
      <c r="B185" s="53">
        <v>2015</v>
      </c>
      <c r="C185" s="52" t="s">
        <v>44</v>
      </c>
      <c r="D185">
        <v>32980</v>
      </c>
      <c r="E185">
        <v>6.0979685</v>
      </c>
      <c r="F185">
        <v>514073</v>
      </c>
      <c r="G185">
        <v>1061</v>
      </c>
      <c r="H185">
        <v>40023</v>
      </c>
      <c r="I185">
        <v>31</v>
      </c>
      <c r="J185">
        <v>29024</v>
      </c>
      <c r="K185">
        <v>55.894718</v>
      </c>
      <c r="L185">
        <v>1776300</v>
      </c>
      <c r="M185">
        <v>10135</v>
      </c>
      <c r="N185">
        <v>298715</v>
      </c>
    </row>
    <row r="186" spans="1:14">
      <c r="A186" s="52" t="s">
        <v>46</v>
      </c>
      <c r="B186" s="53">
        <v>2016</v>
      </c>
      <c r="C186" s="52" t="s">
        <v>44</v>
      </c>
      <c r="D186">
        <v>32902</v>
      </c>
      <c r="E186">
        <v>5.9573886</v>
      </c>
      <c r="F186">
        <v>530811</v>
      </c>
      <c r="G186">
        <v>1063</v>
      </c>
      <c r="H186">
        <v>40036</v>
      </c>
      <c r="I186">
        <v>23</v>
      </c>
      <c r="J186">
        <v>28268</v>
      </c>
      <c r="K186">
        <v>63.233101</v>
      </c>
      <c r="L186">
        <v>1935100</v>
      </c>
      <c r="M186">
        <v>10961</v>
      </c>
      <c r="N186">
        <v>306444</v>
      </c>
    </row>
    <row r="187" spans="1:14">
      <c r="A187" s="52" t="s">
        <v>46</v>
      </c>
      <c r="B187" s="53">
        <v>2017</v>
      </c>
      <c r="C187" s="52" t="s">
        <v>44</v>
      </c>
      <c r="D187">
        <v>32836</v>
      </c>
      <c r="E187">
        <v>5.9380253</v>
      </c>
      <c r="F187">
        <v>541711</v>
      </c>
      <c r="G187">
        <v>1788</v>
      </c>
      <c r="H187">
        <v>42958</v>
      </c>
      <c r="I187">
        <v>25</v>
      </c>
      <c r="J187">
        <v>29175</v>
      </c>
      <c r="K187">
        <v>61.325352</v>
      </c>
      <c r="L187">
        <v>2360900</v>
      </c>
      <c r="M187">
        <v>11787</v>
      </c>
      <c r="N187">
        <v>309069</v>
      </c>
    </row>
    <row r="188" spans="1:14">
      <c r="A188" s="52" t="s">
        <v>46</v>
      </c>
      <c r="B188" s="53">
        <v>2018</v>
      </c>
      <c r="C188" s="52" t="s">
        <v>44</v>
      </c>
      <c r="D188">
        <v>32751</v>
      </c>
      <c r="E188">
        <v>5.7682514</v>
      </c>
      <c r="F188">
        <v>473577</v>
      </c>
      <c r="G188">
        <v>8243</v>
      </c>
      <c r="H188">
        <v>45880</v>
      </c>
      <c r="I188">
        <v>25</v>
      </c>
      <c r="J188">
        <v>28542</v>
      </c>
      <c r="K188">
        <v>52.940845</v>
      </c>
      <c r="L188">
        <v>2397556</v>
      </c>
      <c r="M188">
        <v>12613</v>
      </c>
      <c r="N188">
        <v>265263</v>
      </c>
    </row>
    <row r="189" spans="1:14">
      <c r="A189" s="52" t="s">
        <v>46</v>
      </c>
      <c r="B189" s="53">
        <v>2019</v>
      </c>
      <c r="C189" s="52" t="s">
        <v>44</v>
      </c>
      <c r="D189">
        <v>32730</v>
      </c>
      <c r="E189">
        <v>5.7598228</v>
      </c>
      <c r="F189">
        <v>512923</v>
      </c>
      <c r="G189">
        <v>5476</v>
      </c>
      <c r="H189">
        <v>48802</v>
      </c>
      <c r="I189">
        <v>25</v>
      </c>
      <c r="J189">
        <v>29203</v>
      </c>
      <c r="K189">
        <v>44.556339</v>
      </c>
      <c r="L189">
        <v>2153480</v>
      </c>
      <c r="M189">
        <v>13439</v>
      </c>
      <c r="N189">
        <v>281000</v>
      </c>
    </row>
    <row r="190" spans="1:14">
      <c r="A190" s="52" t="s">
        <v>46</v>
      </c>
      <c r="B190" s="53">
        <v>2020</v>
      </c>
      <c r="C190" s="52" t="s">
        <v>44</v>
      </c>
      <c r="D190">
        <v>32709</v>
      </c>
      <c r="E190">
        <v>5.7513942</v>
      </c>
      <c r="F190">
        <v>552269</v>
      </c>
      <c r="G190">
        <v>5633</v>
      </c>
      <c r="H190">
        <v>51724</v>
      </c>
      <c r="I190">
        <v>25</v>
      </c>
      <c r="J190">
        <v>29864</v>
      </c>
      <c r="K190">
        <v>36.171833</v>
      </c>
      <c r="L190">
        <v>2077589</v>
      </c>
      <c r="M190">
        <v>14265</v>
      </c>
      <c r="N190">
        <v>330562</v>
      </c>
    </row>
    <row r="191" spans="1:14">
      <c r="A191" s="7" t="s">
        <v>46</v>
      </c>
      <c r="B191" s="9">
        <v>2021</v>
      </c>
      <c r="C191" s="8" t="s">
        <v>44</v>
      </c>
      <c r="D191">
        <v>32688</v>
      </c>
      <c r="E191">
        <v>5.7429657</v>
      </c>
      <c r="F191">
        <v>591615</v>
      </c>
      <c r="G191">
        <v>5859</v>
      </c>
      <c r="H191">
        <v>54646</v>
      </c>
      <c r="I191">
        <v>25</v>
      </c>
      <c r="J191">
        <v>30525</v>
      </c>
      <c r="K191">
        <v>27.787327</v>
      </c>
      <c r="L191">
        <v>2360850</v>
      </c>
      <c r="M191">
        <v>15091</v>
      </c>
      <c r="N191">
        <v>356900</v>
      </c>
    </row>
    <row r="192" spans="1:14">
      <c r="A192" s="43" t="s">
        <v>49</v>
      </c>
      <c r="B192" s="44">
        <v>2012</v>
      </c>
      <c r="C192" s="43" t="s">
        <v>44</v>
      </c>
      <c r="D192">
        <v>30850</v>
      </c>
      <c r="E192">
        <v>4.1648298</v>
      </c>
      <c r="F192">
        <v>665289</v>
      </c>
      <c r="G192" s="94">
        <v>65</v>
      </c>
      <c r="H192">
        <v>16572</v>
      </c>
      <c r="I192">
        <v>32</v>
      </c>
      <c r="J192">
        <v>92700</v>
      </c>
      <c r="K192">
        <v>61.410019</v>
      </c>
      <c r="L192">
        <v>1086200</v>
      </c>
      <c r="M192">
        <v>8381</v>
      </c>
      <c r="N192">
        <v>426842</v>
      </c>
    </row>
    <row r="193" spans="1:14">
      <c r="A193" s="43" t="s">
        <v>49</v>
      </c>
      <c r="B193" s="44">
        <v>2013</v>
      </c>
      <c r="C193" s="43" t="s">
        <v>44</v>
      </c>
      <c r="D193">
        <v>30033</v>
      </c>
      <c r="E193">
        <v>4.0992575</v>
      </c>
      <c r="F193">
        <v>729211</v>
      </c>
      <c r="G193">
        <v>76</v>
      </c>
      <c r="H193">
        <v>16579</v>
      </c>
      <c r="I193">
        <v>38</v>
      </c>
      <c r="J193">
        <v>110800</v>
      </c>
      <c r="K193">
        <v>61.083096</v>
      </c>
      <c r="L193">
        <v>1278600</v>
      </c>
      <c r="M193">
        <v>9571</v>
      </c>
      <c r="N193">
        <v>464901</v>
      </c>
    </row>
    <row r="194" spans="1:14">
      <c r="A194" s="43" t="s">
        <v>49</v>
      </c>
      <c r="B194" s="44">
        <v>2014</v>
      </c>
      <c r="C194" s="43" t="s">
        <v>44</v>
      </c>
      <c r="D194">
        <v>28865</v>
      </c>
      <c r="E194">
        <v>4.1587043</v>
      </c>
      <c r="F194">
        <v>781606</v>
      </c>
      <c r="G194">
        <v>184</v>
      </c>
      <c r="H194">
        <v>16586</v>
      </c>
      <c r="I194">
        <v>39</v>
      </c>
      <c r="J194">
        <v>108311</v>
      </c>
      <c r="K194">
        <v>57.967205</v>
      </c>
      <c r="L194">
        <v>1450200</v>
      </c>
      <c r="M194">
        <v>10796</v>
      </c>
      <c r="N194">
        <v>501987</v>
      </c>
    </row>
    <row r="195" spans="1:14">
      <c r="A195" s="43" t="s">
        <v>49</v>
      </c>
      <c r="B195" s="44">
        <v>2015</v>
      </c>
      <c r="C195" s="43" t="s">
        <v>44</v>
      </c>
      <c r="D195">
        <v>28876</v>
      </c>
      <c r="E195">
        <v>4.3336335</v>
      </c>
      <c r="F195">
        <v>796999</v>
      </c>
      <c r="G195">
        <v>204</v>
      </c>
      <c r="H195">
        <v>16572</v>
      </c>
      <c r="I195">
        <v>40</v>
      </c>
      <c r="J195">
        <v>106940</v>
      </c>
      <c r="K195">
        <v>49.719738</v>
      </c>
      <c r="L195">
        <v>1518300</v>
      </c>
      <c r="M195">
        <v>10089</v>
      </c>
      <c r="N195">
        <v>507949</v>
      </c>
    </row>
    <row r="196" spans="1:14">
      <c r="A196" s="43" t="s">
        <v>49</v>
      </c>
      <c r="B196" s="44">
        <v>2016</v>
      </c>
      <c r="C196" s="43" t="s">
        <v>44</v>
      </c>
      <c r="D196">
        <v>28874</v>
      </c>
      <c r="E196">
        <v>4.2049595</v>
      </c>
      <c r="F196">
        <v>851118</v>
      </c>
      <c r="G196">
        <v>210</v>
      </c>
      <c r="H196">
        <v>16583</v>
      </c>
      <c r="I196">
        <v>19</v>
      </c>
      <c r="J196">
        <v>98691</v>
      </c>
      <c r="K196">
        <v>51.272572</v>
      </c>
      <c r="L196">
        <v>1641500</v>
      </c>
      <c r="M196">
        <v>10922</v>
      </c>
      <c r="N196">
        <v>540365</v>
      </c>
    </row>
    <row r="197" spans="1:14">
      <c r="A197" s="43" t="s">
        <v>49</v>
      </c>
      <c r="B197" s="44">
        <v>2017</v>
      </c>
      <c r="C197" s="43" t="s">
        <v>44</v>
      </c>
      <c r="D197">
        <v>28866</v>
      </c>
      <c r="E197">
        <v>4.1626135</v>
      </c>
      <c r="F197">
        <v>887487</v>
      </c>
      <c r="G197">
        <v>238</v>
      </c>
      <c r="H197">
        <v>16425</v>
      </c>
      <c r="I197">
        <v>20</v>
      </c>
      <c r="J197">
        <v>89582</v>
      </c>
      <c r="K197">
        <v>48.796864</v>
      </c>
      <c r="L197">
        <v>1741700</v>
      </c>
      <c r="M197">
        <v>11755</v>
      </c>
      <c r="N197">
        <v>546388</v>
      </c>
    </row>
    <row r="198" spans="1:14">
      <c r="A198" s="43" t="s">
        <v>49</v>
      </c>
      <c r="B198" s="44">
        <v>2018</v>
      </c>
      <c r="C198" s="43" t="s">
        <v>44</v>
      </c>
      <c r="D198">
        <v>28841</v>
      </c>
      <c r="E198">
        <v>4.0171631</v>
      </c>
      <c r="F198">
        <v>762998</v>
      </c>
      <c r="G198">
        <v>290</v>
      </c>
      <c r="H198">
        <v>16267</v>
      </c>
      <c r="I198">
        <v>21</v>
      </c>
      <c r="J198">
        <v>82455</v>
      </c>
      <c r="K198">
        <v>42.273987</v>
      </c>
      <c r="L198">
        <v>1605154</v>
      </c>
      <c r="M198">
        <v>12588</v>
      </c>
      <c r="N198">
        <v>473923</v>
      </c>
    </row>
    <row r="199" spans="1:14">
      <c r="A199" s="43" t="s">
        <v>49</v>
      </c>
      <c r="B199" s="44">
        <v>2019</v>
      </c>
      <c r="C199" s="43" t="s">
        <v>44</v>
      </c>
      <c r="D199">
        <v>28823</v>
      </c>
      <c r="E199">
        <v>3.8955695</v>
      </c>
      <c r="F199">
        <v>812990</v>
      </c>
      <c r="G199">
        <v>466</v>
      </c>
      <c r="H199">
        <v>16109</v>
      </c>
      <c r="I199">
        <v>21</v>
      </c>
      <c r="J199">
        <v>83255</v>
      </c>
      <c r="K199">
        <v>35.75111</v>
      </c>
      <c r="L199">
        <v>1535000</v>
      </c>
      <c r="M199">
        <v>13421</v>
      </c>
      <c r="N199">
        <v>499000</v>
      </c>
    </row>
    <row r="200" spans="1:14">
      <c r="A200" s="43" t="s">
        <v>49</v>
      </c>
      <c r="B200" s="44">
        <v>2020</v>
      </c>
      <c r="C200" s="43" t="s">
        <v>44</v>
      </c>
      <c r="D200">
        <v>28805</v>
      </c>
      <c r="E200">
        <v>3.773976</v>
      </c>
      <c r="F200">
        <v>862982</v>
      </c>
      <c r="G200">
        <v>465</v>
      </c>
      <c r="H200">
        <v>15951</v>
      </c>
      <c r="I200">
        <v>21</v>
      </c>
      <c r="J200">
        <v>84055</v>
      </c>
      <c r="K200">
        <v>29.228233</v>
      </c>
      <c r="L200">
        <v>1561800</v>
      </c>
      <c r="M200">
        <v>14254</v>
      </c>
      <c r="N200">
        <v>528900</v>
      </c>
    </row>
    <row r="201" spans="1:14">
      <c r="A201" s="7" t="s">
        <v>49</v>
      </c>
      <c r="B201" s="9">
        <v>2021</v>
      </c>
      <c r="C201" s="8" t="s">
        <v>44</v>
      </c>
      <c r="D201">
        <v>28787</v>
      </c>
      <c r="E201">
        <v>3.6523824</v>
      </c>
      <c r="F201">
        <v>912974</v>
      </c>
      <c r="G201">
        <v>658</v>
      </c>
      <c r="H201">
        <v>15793</v>
      </c>
      <c r="I201">
        <v>21</v>
      </c>
      <c r="J201">
        <v>84855</v>
      </c>
      <c r="K201">
        <v>22.705357</v>
      </c>
      <c r="L201">
        <v>1721301</v>
      </c>
      <c r="M201">
        <v>15087</v>
      </c>
      <c r="N201">
        <v>561663</v>
      </c>
    </row>
    <row r="202" spans="1:14">
      <c r="A202" s="11" t="s">
        <v>43</v>
      </c>
      <c r="B202" s="53">
        <v>2012</v>
      </c>
      <c r="C202" s="51" t="s">
        <v>44</v>
      </c>
      <c r="D202">
        <v>10335</v>
      </c>
      <c r="E202">
        <v>6.8106434</v>
      </c>
      <c r="F202">
        <v>238008</v>
      </c>
      <c r="I202">
        <v>20</v>
      </c>
      <c r="J202">
        <v>15140</v>
      </c>
      <c r="K202">
        <v>79.377197</v>
      </c>
      <c r="L202">
        <v>3300400</v>
      </c>
      <c r="M202">
        <v>9355</v>
      </c>
      <c r="N202">
        <v>143100</v>
      </c>
    </row>
    <row r="203" spans="1:14">
      <c r="A203" s="11" t="s">
        <v>43</v>
      </c>
      <c r="B203" s="53">
        <v>2013</v>
      </c>
      <c r="C203" s="51" t="s">
        <v>44</v>
      </c>
      <c r="D203">
        <v>9962</v>
      </c>
      <c r="E203">
        <v>6.3009436</v>
      </c>
      <c r="F203">
        <v>270448</v>
      </c>
      <c r="I203">
        <v>22</v>
      </c>
      <c r="J203">
        <v>14189</v>
      </c>
      <c r="K203">
        <v>77.584801</v>
      </c>
      <c r="L203">
        <v>3752900</v>
      </c>
      <c r="M203">
        <v>10787</v>
      </c>
      <c r="N203">
        <v>163000</v>
      </c>
    </row>
    <row r="204" spans="1:14">
      <c r="A204" s="11" t="s">
        <v>43</v>
      </c>
      <c r="B204" s="53">
        <v>2014</v>
      </c>
      <c r="C204" s="51" t="s">
        <v>44</v>
      </c>
      <c r="D204">
        <v>8891</v>
      </c>
      <c r="E204">
        <v>6.6271511</v>
      </c>
      <c r="F204">
        <v>285600</v>
      </c>
      <c r="I204">
        <v>23</v>
      </c>
      <c r="J204">
        <v>13447</v>
      </c>
      <c r="K204">
        <v>69.702003</v>
      </c>
      <c r="L204">
        <v>4250100</v>
      </c>
      <c r="M204">
        <v>12211</v>
      </c>
      <c r="N204">
        <v>3217200</v>
      </c>
    </row>
    <row r="205" spans="1:14">
      <c r="A205" s="11" t="s">
        <v>43</v>
      </c>
      <c r="B205" s="53">
        <v>2015</v>
      </c>
      <c r="C205" s="51" t="s">
        <v>44</v>
      </c>
      <c r="D205">
        <v>8524</v>
      </c>
      <c r="E205">
        <v>7.0402393</v>
      </c>
      <c r="F205">
        <v>299386</v>
      </c>
      <c r="I205">
        <v>24</v>
      </c>
      <c r="J205">
        <v>13434</v>
      </c>
      <c r="K205">
        <v>59.5084</v>
      </c>
      <c r="L205">
        <v>4665400</v>
      </c>
      <c r="M205">
        <v>11398</v>
      </c>
      <c r="N205">
        <v>3287800</v>
      </c>
    </row>
    <row r="206" spans="1:14">
      <c r="A206" s="11" t="s">
        <v>43</v>
      </c>
      <c r="B206" s="53">
        <v>2016</v>
      </c>
      <c r="C206" s="51" t="s">
        <v>44</v>
      </c>
      <c r="D206">
        <v>8524</v>
      </c>
      <c r="E206">
        <v>6.5835289</v>
      </c>
      <c r="F206">
        <v>316937</v>
      </c>
      <c r="I206">
        <v>19</v>
      </c>
      <c r="J206">
        <v>13158</v>
      </c>
      <c r="K206">
        <v>71.360802</v>
      </c>
      <c r="L206">
        <v>5196000</v>
      </c>
      <c r="M206">
        <v>12321</v>
      </c>
      <c r="N206">
        <v>164200</v>
      </c>
    </row>
    <row r="207" spans="1:14">
      <c r="A207" s="11" t="s">
        <v>43</v>
      </c>
      <c r="B207" s="53">
        <v>2017</v>
      </c>
      <c r="C207" s="51" t="s">
        <v>44</v>
      </c>
      <c r="D207">
        <v>3573</v>
      </c>
      <c r="E207">
        <v>8.4119787</v>
      </c>
      <c r="F207">
        <v>131851</v>
      </c>
      <c r="I207">
        <v>19</v>
      </c>
      <c r="J207">
        <v>7863</v>
      </c>
      <c r="K207">
        <v>71.185997</v>
      </c>
      <c r="L207">
        <v>4010000</v>
      </c>
      <c r="M207">
        <v>13244</v>
      </c>
      <c r="N207">
        <v>67000</v>
      </c>
    </row>
    <row r="208" spans="1:14">
      <c r="A208" s="11" t="s">
        <v>43</v>
      </c>
      <c r="B208" s="53">
        <v>2018</v>
      </c>
      <c r="C208" s="51" t="s">
        <v>44</v>
      </c>
      <c r="D208">
        <v>3611</v>
      </c>
      <c r="E208">
        <v>6.8773193</v>
      </c>
      <c r="F208">
        <v>130344</v>
      </c>
      <c r="I208">
        <v>11</v>
      </c>
      <c r="J208">
        <v>7483</v>
      </c>
      <c r="K208">
        <v>60.229198</v>
      </c>
      <c r="L208">
        <v>3828200</v>
      </c>
      <c r="M208">
        <v>14167</v>
      </c>
      <c r="N208">
        <v>65400</v>
      </c>
    </row>
    <row r="209" spans="1:14">
      <c r="A209" s="11" t="s">
        <v>43</v>
      </c>
      <c r="B209" s="53">
        <v>2019</v>
      </c>
      <c r="C209" s="51" t="s">
        <v>44</v>
      </c>
      <c r="D209">
        <v>3555</v>
      </c>
      <c r="E209">
        <v>6.9625879</v>
      </c>
      <c r="F209">
        <v>134540</v>
      </c>
      <c r="I209">
        <v>11</v>
      </c>
      <c r="J209">
        <v>6931</v>
      </c>
      <c r="K209">
        <v>49.2724</v>
      </c>
      <c r="L209">
        <v>3438500</v>
      </c>
      <c r="M209">
        <v>15090</v>
      </c>
      <c r="N209">
        <v>68600</v>
      </c>
    </row>
    <row r="210" spans="1:14">
      <c r="A210" s="11" t="s">
        <v>43</v>
      </c>
      <c r="B210" s="53">
        <v>2020</v>
      </c>
      <c r="C210" s="51" t="s">
        <v>44</v>
      </c>
      <c r="D210">
        <v>3499</v>
      </c>
      <c r="E210">
        <v>7.0478565</v>
      </c>
      <c r="F210">
        <v>138736</v>
      </c>
      <c r="I210">
        <v>11</v>
      </c>
      <c r="J210">
        <v>6379</v>
      </c>
      <c r="K210">
        <v>38.315601</v>
      </c>
      <c r="L210">
        <v>3619400</v>
      </c>
      <c r="M210">
        <v>16013</v>
      </c>
      <c r="N210">
        <v>75200</v>
      </c>
    </row>
    <row r="211" spans="1:14">
      <c r="A211" s="11" t="s">
        <v>43</v>
      </c>
      <c r="B211" s="53">
        <v>2021</v>
      </c>
      <c r="C211" s="51" t="s">
        <v>44</v>
      </c>
      <c r="D211">
        <v>3443</v>
      </c>
      <c r="E211">
        <v>7.1331251</v>
      </c>
      <c r="F211">
        <v>142932</v>
      </c>
      <c r="I211">
        <v>11</v>
      </c>
      <c r="J211">
        <v>5827</v>
      </c>
      <c r="K211">
        <v>27.358803</v>
      </c>
      <c r="L211">
        <v>3800300</v>
      </c>
      <c r="M211">
        <v>16936</v>
      </c>
      <c r="N211">
        <v>132800</v>
      </c>
    </row>
    <row r="212" spans="1:14">
      <c r="A212" s="7" t="s">
        <v>45</v>
      </c>
      <c r="B212" s="46">
        <v>2012</v>
      </c>
      <c r="C212" s="51" t="s">
        <v>44</v>
      </c>
      <c r="D212">
        <v>13124</v>
      </c>
      <c r="E212">
        <v>8.1982627</v>
      </c>
      <c r="F212">
        <v>200596</v>
      </c>
      <c r="I212">
        <v>19</v>
      </c>
      <c r="J212">
        <v>10039</v>
      </c>
      <c r="K212">
        <v>77.060379</v>
      </c>
      <c r="L212">
        <v>2664400</v>
      </c>
      <c r="M212">
        <v>9218</v>
      </c>
      <c r="N212">
        <v>1213500</v>
      </c>
    </row>
    <row r="213" spans="1:14">
      <c r="A213" s="7" t="s">
        <v>45</v>
      </c>
      <c r="B213" s="46">
        <v>2013</v>
      </c>
      <c r="C213" s="51" t="s">
        <v>44</v>
      </c>
      <c r="D213">
        <v>12660</v>
      </c>
      <c r="E213">
        <v>7.6806477</v>
      </c>
      <c r="F213">
        <v>223316</v>
      </c>
      <c r="I213">
        <v>22</v>
      </c>
      <c r="J213">
        <v>9615</v>
      </c>
      <c r="K213">
        <v>76.354713</v>
      </c>
      <c r="L213">
        <v>3052200</v>
      </c>
      <c r="M213">
        <v>10582</v>
      </c>
      <c r="N213">
        <v>1486200</v>
      </c>
    </row>
    <row r="214" spans="1:14">
      <c r="A214" s="7" t="s">
        <v>45</v>
      </c>
      <c r="B214" s="46">
        <v>2014</v>
      </c>
      <c r="C214" s="51" t="s">
        <v>44</v>
      </c>
      <c r="D214">
        <v>12421</v>
      </c>
      <c r="E214">
        <v>7.4842605</v>
      </c>
      <c r="F214">
        <v>232705</v>
      </c>
      <c r="I214">
        <v>23</v>
      </c>
      <c r="J214">
        <v>8393</v>
      </c>
      <c r="K214">
        <v>68.190567</v>
      </c>
      <c r="L214">
        <v>3164300</v>
      </c>
      <c r="M214">
        <v>11979</v>
      </c>
      <c r="N214">
        <v>1758900</v>
      </c>
    </row>
    <row r="215" spans="1:14">
      <c r="A215" s="7" t="s">
        <v>45</v>
      </c>
      <c r="B215" s="46">
        <v>2015</v>
      </c>
      <c r="C215" s="51" t="s">
        <v>44</v>
      </c>
      <c r="D215">
        <v>12100</v>
      </c>
      <c r="E215">
        <v>7.8442975</v>
      </c>
      <c r="F215">
        <v>240934</v>
      </c>
      <c r="I215">
        <v>24</v>
      </c>
      <c r="J215">
        <v>9187</v>
      </c>
      <c r="K215">
        <v>54.739246</v>
      </c>
      <c r="L215">
        <v>3130900</v>
      </c>
      <c r="M215">
        <v>11183</v>
      </c>
      <c r="N215">
        <v>2031600</v>
      </c>
    </row>
    <row r="216" spans="1:14">
      <c r="A216" s="7" t="s">
        <v>45</v>
      </c>
      <c r="B216" s="46">
        <v>2016</v>
      </c>
      <c r="C216" s="51" t="s">
        <v>44</v>
      </c>
      <c r="D216">
        <v>11964</v>
      </c>
      <c r="E216">
        <v>7.4340522</v>
      </c>
      <c r="F216">
        <v>249961</v>
      </c>
      <c r="I216">
        <v>14</v>
      </c>
      <c r="J216">
        <v>8661</v>
      </c>
      <c r="K216">
        <v>68.792076</v>
      </c>
      <c r="L216">
        <v>3449000</v>
      </c>
      <c r="M216">
        <v>12053</v>
      </c>
      <c r="N216">
        <v>2304300</v>
      </c>
    </row>
    <row r="217" spans="1:14">
      <c r="A217" s="7" t="s">
        <v>45</v>
      </c>
      <c r="B217" s="46">
        <v>2017</v>
      </c>
      <c r="C217" s="51" t="s">
        <v>44</v>
      </c>
      <c r="D217">
        <v>11828</v>
      </c>
      <c r="E217">
        <v>7.0238068</v>
      </c>
      <c r="F217">
        <v>258988</v>
      </c>
      <c r="I217">
        <v>14</v>
      </c>
      <c r="J217">
        <v>8135</v>
      </c>
      <c r="K217">
        <v>67.706039</v>
      </c>
      <c r="L217">
        <v>3039200</v>
      </c>
      <c r="M217">
        <v>12923</v>
      </c>
      <c r="N217">
        <v>2577000</v>
      </c>
    </row>
    <row r="218" spans="1:14">
      <c r="A218" s="7" t="s">
        <v>45</v>
      </c>
      <c r="B218" s="46">
        <v>2018</v>
      </c>
      <c r="C218" s="51" t="s">
        <v>44</v>
      </c>
      <c r="D218">
        <v>11692</v>
      </c>
      <c r="E218">
        <v>6.6135614</v>
      </c>
      <c r="F218">
        <v>268015</v>
      </c>
      <c r="I218">
        <v>14</v>
      </c>
      <c r="J218">
        <v>7609</v>
      </c>
      <c r="K218">
        <v>56.897736</v>
      </c>
      <c r="L218">
        <v>3787200</v>
      </c>
      <c r="M218">
        <v>13793</v>
      </c>
      <c r="N218">
        <v>2849700</v>
      </c>
    </row>
    <row r="219" spans="1:14">
      <c r="A219" s="7" t="s">
        <v>45</v>
      </c>
      <c r="B219" s="46">
        <v>2019</v>
      </c>
      <c r="C219" s="51" t="s">
        <v>44</v>
      </c>
      <c r="D219">
        <v>11556</v>
      </c>
      <c r="E219">
        <v>6.2033161</v>
      </c>
      <c r="F219">
        <v>277042</v>
      </c>
      <c r="I219">
        <v>14</v>
      </c>
      <c r="J219">
        <v>7083</v>
      </c>
      <c r="K219">
        <v>46.089432</v>
      </c>
      <c r="L219">
        <v>2565900</v>
      </c>
      <c r="M219">
        <v>14663</v>
      </c>
      <c r="N219">
        <v>3122400</v>
      </c>
    </row>
    <row r="220" spans="1:14">
      <c r="A220" s="7" t="s">
        <v>45</v>
      </c>
      <c r="B220" s="46">
        <v>2020</v>
      </c>
      <c r="C220" s="51" t="s">
        <v>44</v>
      </c>
      <c r="D220">
        <v>11420</v>
      </c>
      <c r="E220">
        <v>5.7930707</v>
      </c>
      <c r="F220">
        <v>286069</v>
      </c>
      <c r="I220">
        <v>14</v>
      </c>
      <c r="J220">
        <v>6557</v>
      </c>
      <c r="K220">
        <v>35.281128</v>
      </c>
      <c r="L220">
        <v>2745700</v>
      </c>
      <c r="M220">
        <v>15533</v>
      </c>
      <c r="N220">
        <v>3395100</v>
      </c>
    </row>
    <row r="221" spans="1:14">
      <c r="A221" s="7" t="s">
        <v>45</v>
      </c>
      <c r="B221" s="46">
        <v>2021</v>
      </c>
      <c r="C221" s="51" t="s">
        <v>44</v>
      </c>
      <c r="D221">
        <v>11284</v>
      </c>
      <c r="E221">
        <v>5.3828253</v>
      </c>
      <c r="F221">
        <v>295096</v>
      </c>
      <c r="I221">
        <v>14</v>
      </c>
      <c r="J221">
        <v>6031</v>
      </c>
      <c r="K221">
        <v>24.472824</v>
      </c>
      <c r="L221">
        <v>2925500</v>
      </c>
      <c r="M221">
        <v>16403</v>
      </c>
      <c r="N221">
        <v>3667800</v>
      </c>
    </row>
    <row r="222" spans="1:14">
      <c r="A222" s="45" t="s">
        <v>48</v>
      </c>
      <c r="B222" s="46">
        <v>2012</v>
      </c>
      <c r="C222" s="45" t="s">
        <v>44</v>
      </c>
      <c r="D222">
        <v>51258</v>
      </c>
      <c r="E222">
        <v>5.2323345</v>
      </c>
      <c r="F222">
        <v>426941</v>
      </c>
      <c r="G222">
        <v>84</v>
      </c>
      <c r="H222">
        <v>70400</v>
      </c>
      <c r="I222">
        <v>32</v>
      </c>
      <c r="J222">
        <v>274558</v>
      </c>
      <c r="K222">
        <v>63.767612</v>
      </c>
      <c r="L222">
        <v>1080900</v>
      </c>
      <c r="M222">
        <v>8314</v>
      </c>
      <c r="N222">
        <v>254753</v>
      </c>
    </row>
    <row r="223" spans="1:14">
      <c r="A223" s="45" t="s">
        <v>48</v>
      </c>
      <c r="B223" s="46">
        <v>2013</v>
      </c>
      <c r="C223" s="45" t="s">
        <v>44</v>
      </c>
      <c r="D223">
        <v>49915</v>
      </c>
      <c r="E223">
        <v>5.0706401</v>
      </c>
      <c r="F223">
        <v>465953</v>
      </c>
      <c r="G223">
        <v>84</v>
      </c>
      <c r="H223">
        <v>64200</v>
      </c>
      <c r="I223">
        <v>37</v>
      </c>
      <c r="J223">
        <v>275625</v>
      </c>
      <c r="K223">
        <v>61.88406</v>
      </c>
      <c r="L223">
        <v>1272100</v>
      </c>
      <c r="M223">
        <v>9495</v>
      </c>
      <c r="N223">
        <v>278552</v>
      </c>
    </row>
    <row r="224" spans="1:14">
      <c r="A224" s="45" t="s">
        <v>48</v>
      </c>
      <c r="B224" s="46">
        <v>2014</v>
      </c>
      <c r="C224" s="45" t="s">
        <v>44</v>
      </c>
      <c r="D224">
        <v>48443</v>
      </c>
      <c r="E224">
        <v>5.5132217</v>
      </c>
      <c r="F224">
        <v>513509</v>
      </c>
      <c r="G224">
        <v>84</v>
      </c>
      <c r="H224">
        <v>58000</v>
      </c>
      <c r="I224">
        <v>38</v>
      </c>
      <c r="J224">
        <v>90307</v>
      </c>
      <c r="K224">
        <v>58.746193</v>
      </c>
      <c r="L224">
        <v>1450400</v>
      </c>
      <c r="M224">
        <v>10700</v>
      </c>
      <c r="N224">
        <v>296239</v>
      </c>
    </row>
    <row r="225" spans="1:14">
      <c r="A225" s="45" t="s">
        <v>48</v>
      </c>
      <c r="B225" s="46">
        <v>2015</v>
      </c>
      <c r="C225" s="45" t="s">
        <v>44</v>
      </c>
      <c r="D225">
        <v>46630</v>
      </c>
      <c r="E225">
        <v>5.637937</v>
      </c>
      <c r="F225">
        <v>535346</v>
      </c>
      <c r="G225">
        <v>94</v>
      </c>
      <c r="H225">
        <v>58036</v>
      </c>
      <c r="I225">
        <v>39</v>
      </c>
      <c r="J225">
        <v>91008</v>
      </c>
      <c r="K225">
        <v>50.230965</v>
      </c>
      <c r="L225">
        <v>1507400</v>
      </c>
      <c r="M225">
        <v>10007</v>
      </c>
      <c r="N225">
        <v>304620</v>
      </c>
    </row>
    <row r="226" spans="1:14">
      <c r="A226" s="45" t="s">
        <v>48</v>
      </c>
      <c r="B226" s="46">
        <v>2016</v>
      </c>
      <c r="C226" s="45" t="s">
        <v>44</v>
      </c>
      <c r="D226">
        <v>46642</v>
      </c>
      <c r="E226">
        <v>5.486793</v>
      </c>
      <c r="F226">
        <v>556117</v>
      </c>
      <c r="G226">
        <v>113</v>
      </c>
      <c r="H226">
        <v>60666</v>
      </c>
      <c r="I226">
        <v>29</v>
      </c>
      <c r="J226">
        <v>91502</v>
      </c>
      <c r="K226">
        <v>50.774925</v>
      </c>
      <c r="L226">
        <v>1623800</v>
      </c>
      <c r="M226">
        <v>10773</v>
      </c>
      <c r="N226">
        <v>316721</v>
      </c>
    </row>
    <row r="227" spans="1:14">
      <c r="A227" s="45" t="s">
        <v>48</v>
      </c>
      <c r="B227" s="46">
        <v>2017</v>
      </c>
      <c r="C227" s="45" t="s">
        <v>44</v>
      </c>
      <c r="D227">
        <v>46959</v>
      </c>
      <c r="E227">
        <v>5.3582274</v>
      </c>
      <c r="F227">
        <v>564452</v>
      </c>
      <c r="G227">
        <v>124</v>
      </c>
      <c r="H227">
        <v>59203</v>
      </c>
      <c r="I227">
        <v>29</v>
      </c>
      <c r="J227">
        <v>112176</v>
      </c>
      <c r="K227">
        <v>51.798985</v>
      </c>
      <c r="L227">
        <v>1789400</v>
      </c>
      <c r="M227">
        <v>11539</v>
      </c>
      <c r="N227">
        <v>321138</v>
      </c>
    </row>
    <row r="228" spans="1:14">
      <c r="A228" s="45" t="s">
        <v>48</v>
      </c>
      <c r="B228" s="46">
        <v>2018</v>
      </c>
      <c r="C228" s="45" t="s">
        <v>44</v>
      </c>
      <c r="D228">
        <v>46917</v>
      </c>
      <c r="E228">
        <v>5.4240467</v>
      </c>
      <c r="F228">
        <v>504717</v>
      </c>
      <c r="G228">
        <v>271</v>
      </c>
      <c r="H228">
        <v>57740</v>
      </c>
      <c r="I228">
        <v>29</v>
      </c>
      <c r="J228">
        <v>111760</v>
      </c>
      <c r="K228">
        <v>44.233807</v>
      </c>
      <c r="L228">
        <v>1736460</v>
      </c>
      <c r="M228">
        <v>12305</v>
      </c>
      <c r="N228">
        <v>287060</v>
      </c>
    </row>
    <row r="229" spans="1:14">
      <c r="A229" s="45" t="s">
        <v>48</v>
      </c>
      <c r="B229" s="46">
        <v>2019</v>
      </c>
      <c r="C229" s="45" t="s">
        <v>44</v>
      </c>
      <c r="D229">
        <v>47064</v>
      </c>
      <c r="E229">
        <v>5.3058176</v>
      </c>
      <c r="F229">
        <v>525600</v>
      </c>
      <c r="G229">
        <v>95</v>
      </c>
      <c r="H229">
        <v>56277</v>
      </c>
      <c r="I229">
        <v>30</v>
      </c>
      <c r="J229">
        <v>111663</v>
      </c>
      <c r="K229">
        <v>36.668629</v>
      </c>
      <c r="L229">
        <v>1716220</v>
      </c>
      <c r="M229">
        <v>13071</v>
      </c>
      <c r="N229">
        <v>302180</v>
      </c>
    </row>
    <row r="230" spans="1:14">
      <c r="A230" s="45" t="s">
        <v>48</v>
      </c>
      <c r="B230" s="46">
        <v>2020</v>
      </c>
      <c r="C230" s="45" t="s">
        <v>44</v>
      </c>
      <c r="D230">
        <v>47211</v>
      </c>
      <c r="E230">
        <v>5.1875885</v>
      </c>
      <c r="F230">
        <v>546483</v>
      </c>
      <c r="G230">
        <v>103</v>
      </c>
      <c r="H230">
        <v>54814</v>
      </c>
      <c r="I230">
        <v>31</v>
      </c>
      <c r="J230">
        <v>111566</v>
      </c>
      <c r="K230">
        <v>29.103451</v>
      </c>
      <c r="L230">
        <v>1556210</v>
      </c>
      <c r="M230">
        <v>13837</v>
      </c>
      <c r="N230">
        <v>352730</v>
      </c>
    </row>
    <row r="231" spans="1:14">
      <c r="A231" s="7" t="s">
        <v>48</v>
      </c>
      <c r="B231" s="9">
        <v>2021</v>
      </c>
      <c r="C231" s="8" t="s">
        <v>44</v>
      </c>
      <c r="D231">
        <v>47358</v>
      </c>
      <c r="E231">
        <v>5.0693594</v>
      </c>
      <c r="F231">
        <v>567366</v>
      </c>
      <c r="G231">
        <v>126</v>
      </c>
      <c r="H231">
        <v>53351</v>
      </c>
      <c r="I231">
        <v>32</v>
      </c>
      <c r="J231">
        <v>111469</v>
      </c>
      <c r="K231">
        <v>21.538273</v>
      </c>
      <c r="L231">
        <v>1758100</v>
      </c>
      <c r="M231">
        <v>14603</v>
      </c>
      <c r="N231">
        <v>389300</v>
      </c>
    </row>
    <row r="232" spans="1:14">
      <c r="A232" s="52" t="s">
        <v>54</v>
      </c>
      <c r="B232" s="53">
        <v>2012</v>
      </c>
      <c r="C232" s="52" t="s">
        <v>44</v>
      </c>
      <c r="D232">
        <v>26528</v>
      </c>
      <c r="E232">
        <v>7.9373492</v>
      </c>
      <c r="F232">
        <v>293249</v>
      </c>
      <c r="G232">
        <v>454</v>
      </c>
      <c r="H232">
        <v>37095</v>
      </c>
      <c r="I232">
        <v>24</v>
      </c>
      <c r="J232">
        <v>29694</v>
      </c>
      <c r="K232">
        <v>78.761917</v>
      </c>
      <c r="L232">
        <v>741400</v>
      </c>
      <c r="M232">
        <v>8167</v>
      </c>
      <c r="N232">
        <v>185150</v>
      </c>
    </row>
    <row r="233" spans="1:14">
      <c r="A233" s="52" t="s">
        <v>54</v>
      </c>
      <c r="B233" s="53">
        <v>2013</v>
      </c>
      <c r="C233" s="52" t="s">
        <v>44</v>
      </c>
      <c r="D233">
        <v>26767</v>
      </c>
      <c r="E233">
        <v>7.471887</v>
      </c>
      <c r="F233">
        <v>323023</v>
      </c>
      <c r="G233">
        <v>446</v>
      </c>
      <c r="H233">
        <v>38180</v>
      </c>
      <c r="I233">
        <v>30</v>
      </c>
      <c r="J233">
        <v>28548</v>
      </c>
      <c r="K233">
        <v>75.587822</v>
      </c>
      <c r="L233">
        <v>959400</v>
      </c>
      <c r="M233">
        <v>9335</v>
      </c>
      <c r="N233">
        <v>187882</v>
      </c>
    </row>
    <row r="234" spans="1:14">
      <c r="A234" s="52" t="s">
        <v>54</v>
      </c>
      <c r="B234" s="53">
        <v>2014</v>
      </c>
      <c r="C234" s="52" t="s">
        <v>44</v>
      </c>
      <c r="D234">
        <v>26906</v>
      </c>
      <c r="E234">
        <v>7.3300379</v>
      </c>
      <c r="F234">
        <v>348078</v>
      </c>
      <c r="G234">
        <v>438</v>
      </c>
      <c r="H234">
        <v>39265</v>
      </c>
      <c r="I234">
        <v>32</v>
      </c>
      <c r="J234">
        <v>26703</v>
      </c>
      <c r="K234">
        <v>68.623314</v>
      </c>
      <c r="L234">
        <v>1100400</v>
      </c>
      <c r="M234">
        <v>10521</v>
      </c>
      <c r="N234">
        <v>202671</v>
      </c>
    </row>
    <row r="235" spans="1:14">
      <c r="A235" s="52" t="s">
        <v>54</v>
      </c>
      <c r="B235" s="53">
        <v>2015</v>
      </c>
      <c r="C235" s="52" t="s">
        <v>44</v>
      </c>
      <c r="D235">
        <v>26937</v>
      </c>
      <c r="E235">
        <v>7.5414486</v>
      </c>
      <c r="F235">
        <v>362655</v>
      </c>
      <c r="G235">
        <v>436</v>
      </c>
      <c r="H235">
        <v>39607</v>
      </c>
      <c r="I235">
        <v>34</v>
      </c>
      <c r="J235">
        <v>26663</v>
      </c>
      <c r="K235">
        <v>62.392487</v>
      </c>
      <c r="L235">
        <v>1124500</v>
      </c>
      <c r="M235">
        <v>9857</v>
      </c>
      <c r="N235">
        <v>209891</v>
      </c>
    </row>
    <row r="236" spans="1:14">
      <c r="A236" s="52" t="s">
        <v>54</v>
      </c>
      <c r="B236" s="53">
        <v>2016</v>
      </c>
      <c r="C236" s="52" t="s">
        <v>44</v>
      </c>
      <c r="D236">
        <v>26955</v>
      </c>
      <c r="E236">
        <v>7.3456873</v>
      </c>
      <c r="F236">
        <v>385201</v>
      </c>
      <c r="G236">
        <v>437</v>
      </c>
      <c r="H236">
        <v>39935</v>
      </c>
      <c r="I236">
        <v>26</v>
      </c>
      <c r="J236">
        <v>26647</v>
      </c>
      <c r="K236">
        <v>65.475388</v>
      </c>
      <c r="L236">
        <v>1232500</v>
      </c>
      <c r="M236">
        <v>10660</v>
      </c>
      <c r="N236">
        <v>223719</v>
      </c>
    </row>
    <row r="237" spans="1:14">
      <c r="A237" s="52" t="s">
        <v>54</v>
      </c>
      <c r="B237" s="53">
        <v>2017</v>
      </c>
      <c r="C237" s="52" t="s">
        <v>44</v>
      </c>
      <c r="D237">
        <v>26967</v>
      </c>
      <c r="E237">
        <v>7.2010606</v>
      </c>
      <c r="F237">
        <v>407256</v>
      </c>
      <c r="G237">
        <v>438</v>
      </c>
      <c r="H237">
        <v>39952</v>
      </c>
      <c r="I237">
        <v>27</v>
      </c>
      <c r="J237">
        <v>26629</v>
      </c>
      <c r="K237">
        <v>68.471764</v>
      </c>
      <c r="L237">
        <v>1409000</v>
      </c>
      <c r="M237">
        <v>11463</v>
      </c>
      <c r="N237">
        <v>235259</v>
      </c>
    </row>
    <row r="238" spans="1:14">
      <c r="A238" s="52" t="s">
        <v>54</v>
      </c>
      <c r="B238" s="53">
        <v>2018</v>
      </c>
      <c r="C238" s="52" t="s">
        <v>44</v>
      </c>
      <c r="D238">
        <v>26978</v>
      </c>
      <c r="E238">
        <v>7.220513</v>
      </c>
      <c r="F238">
        <v>361151</v>
      </c>
      <c r="G238">
        <v>653</v>
      </c>
      <c r="H238">
        <v>39969</v>
      </c>
      <c r="I238">
        <v>28</v>
      </c>
      <c r="J238">
        <v>26615</v>
      </c>
      <c r="K238">
        <v>59.572281</v>
      </c>
      <c r="L238">
        <v>1412380</v>
      </c>
      <c r="M238">
        <v>12266</v>
      </c>
      <c r="N238">
        <v>214100</v>
      </c>
    </row>
    <row r="239" spans="1:14">
      <c r="A239" s="52" t="s">
        <v>54</v>
      </c>
      <c r="B239" s="53">
        <v>2019</v>
      </c>
      <c r="C239" s="52" t="s">
        <v>44</v>
      </c>
      <c r="D239">
        <v>27590</v>
      </c>
      <c r="E239">
        <v>7.1710402</v>
      </c>
      <c r="F239">
        <v>391253</v>
      </c>
      <c r="G239">
        <v>268</v>
      </c>
      <c r="H239">
        <v>39986</v>
      </c>
      <c r="I239">
        <v>16</v>
      </c>
      <c r="J239">
        <v>26625</v>
      </c>
      <c r="K239">
        <v>50.672798</v>
      </c>
      <c r="L239">
        <v>1531550</v>
      </c>
      <c r="M239">
        <v>13069</v>
      </c>
      <c r="N239">
        <v>232470</v>
      </c>
    </row>
    <row r="240" spans="1:14">
      <c r="A240" s="52" t="s">
        <v>54</v>
      </c>
      <c r="B240" s="53">
        <v>2020</v>
      </c>
      <c r="C240" s="52" t="s">
        <v>44</v>
      </c>
      <c r="D240">
        <v>28202</v>
      </c>
      <c r="E240">
        <v>7.1215675</v>
      </c>
      <c r="F240">
        <v>421355</v>
      </c>
      <c r="G240">
        <v>310</v>
      </c>
      <c r="H240">
        <v>40003</v>
      </c>
      <c r="I240">
        <v>4</v>
      </c>
      <c r="J240">
        <v>26635</v>
      </c>
      <c r="K240">
        <v>41.773315</v>
      </c>
      <c r="L240">
        <v>1545850</v>
      </c>
      <c r="M240">
        <v>13872</v>
      </c>
      <c r="N240">
        <v>256230</v>
      </c>
    </row>
    <row r="241" spans="1:14">
      <c r="A241" s="7" t="s">
        <v>54</v>
      </c>
      <c r="B241" s="9">
        <v>2021</v>
      </c>
      <c r="C241" s="8" t="s">
        <v>44</v>
      </c>
      <c r="D241">
        <v>28814</v>
      </c>
      <c r="E241">
        <v>7.0720947</v>
      </c>
      <c r="F241">
        <v>451457</v>
      </c>
      <c r="G241">
        <v>585</v>
      </c>
      <c r="H241">
        <v>40020</v>
      </c>
      <c r="I241" s="94">
        <v>4</v>
      </c>
      <c r="J241">
        <v>26645</v>
      </c>
      <c r="K241">
        <v>32.873833</v>
      </c>
      <c r="L241">
        <v>1713500</v>
      </c>
      <c r="M241">
        <v>14675</v>
      </c>
      <c r="N241">
        <v>275470</v>
      </c>
    </row>
    <row r="242" spans="1:14">
      <c r="A242" s="5" t="s">
        <v>55</v>
      </c>
      <c r="B242" s="6">
        <v>2012</v>
      </c>
      <c r="C242" s="5" t="s">
        <v>44</v>
      </c>
      <c r="D242">
        <v>35810</v>
      </c>
      <c r="E242">
        <v>6.22611</v>
      </c>
      <c r="F242">
        <v>325470</v>
      </c>
      <c r="G242">
        <v>1914</v>
      </c>
      <c r="H242">
        <v>37358</v>
      </c>
      <c r="I242">
        <v>28</v>
      </c>
      <c r="J242">
        <v>16768</v>
      </c>
      <c r="K242">
        <v>80.525154</v>
      </c>
      <c r="L242">
        <v>1452000</v>
      </c>
      <c r="M242">
        <v>8437</v>
      </c>
      <c r="N242">
        <v>209999</v>
      </c>
    </row>
    <row r="243" spans="1:14">
      <c r="A243" s="5" t="s">
        <v>55</v>
      </c>
      <c r="B243" s="6">
        <v>2013</v>
      </c>
      <c r="C243" s="5" t="s">
        <v>44</v>
      </c>
      <c r="D243">
        <v>34875</v>
      </c>
      <c r="E243">
        <v>6.3656774</v>
      </c>
      <c r="F243">
        <v>362534</v>
      </c>
      <c r="G243">
        <v>1889</v>
      </c>
      <c r="H243">
        <v>37670</v>
      </c>
      <c r="I243">
        <v>31</v>
      </c>
      <c r="J243">
        <v>16923</v>
      </c>
      <c r="K243">
        <v>78.581085</v>
      </c>
      <c r="L243">
        <v>1752200</v>
      </c>
      <c r="M243">
        <v>9677</v>
      </c>
      <c r="N243">
        <v>227404</v>
      </c>
    </row>
    <row r="244" spans="1:14">
      <c r="A244" s="5" t="s">
        <v>55</v>
      </c>
      <c r="B244" s="6">
        <v>2014</v>
      </c>
      <c r="C244" s="5" t="s">
        <v>44</v>
      </c>
      <c r="D244">
        <v>33924</v>
      </c>
      <c r="E244">
        <v>6.396504</v>
      </c>
      <c r="F244">
        <v>384997</v>
      </c>
      <c r="G244">
        <v>1864</v>
      </c>
      <c r="H244">
        <v>37982</v>
      </c>
      <c r="I244">
        <v>32</v>
      </c>
      <c r="J244">
        <v>16927</v>
      </c>
      <c r="K244">
        <v>71.456337</v>
      </c>
      <c r="L244">
        <v>1827700</v>
      </c>
      <c r="M244">
        <v>10936</v>
      </c>
      <c r="N244">
        <v>243411</v>
      </c>
    </row>
    <row r="245" spans="1:14">
      <c r="A245" s="5" t="s">
        <v>55</v>
      </c>
      <c r="B245" s="6">
        <v>2015</v>
      </c>
      <c r="C245" s="5" t="s">
        <v>44</v>
      </c>
      <c r="D245">
        <v>32687</v>
      </c>
      <c r="E245">
        <v>6.8532138</v>
      </c>
      <c r="F245">
        <v>388869</v>
      </c>
      <c r="G245">
        <v>2106</v>
      </c>
      <c r="H245">
        <v>37982</v>
      </c>
      <c r="I245">
        <v>33</v>
      </c>
      <c r="J245">
        <v>16927</v>
      </c>
      <c r="K245">
        <v>63.279278</v>
      </c>
      <c r="L245">
        <v>1916993</v>
      </c>
      <c r="M245">
        <v>10232</v>
      </c>
      <c r="N245">
        <v>249283</v>
      </c>
    </row>
    <row r="246" spans="1:14">
      <c r="A246" s="5" t="s">
        <v>55</v>
      </c>
      <c r="B246" s="6">
        <v>2016</v>
      </c>
      <c r="C246" s="5" t="s">
        <v>44</v>
      </c>
      <c r="D246">
        <v>31490</v>
      </c>
      <c r="E246">
        <v>6.9275008</v>
      </c>
      <c r="F246">
        <v>415054</v>
      </c>
      <c r="G246">
        <v>2118</v>
      </c>
      <c r="H246">
        <v>38014</v>
      </c>
      <c r="I246">
        <v>23</v>
      </c>
      <c r="J246">
        <v>16874</v>
      </c>
      <c r="K246">
        <v>70.896179</v>
      </c>
      <c r="L246">
        <v>2176700</v>
      </c>
      <c r="M246">
        <v>11067</v>
      </c>
      <c r="N246">
        <v>260376</v>
      </c>
    </row>
    <row r="247" spans="1:14">
      <c r="A247" s="5" t="s">
        <v>55</v>
      </c>
      <c r="B247" s="6">
        <v>2017</v>
      </c>
      <c r="C247" s="5" t="s">
        <v>44</v>
      </c>
      <c r="D247">
        <v>28145</v>
      </c>
      <c r="E247">
        <v>6.916717</v>
      </c>
      <c r="F247">
        <v>394385</v>
      </c>
      <c r="G247">
        <v>2119</v>
      </c>
      <c r="H247">
        <v>35176</v>
      </c>
      <c r="I247">
        <v>23</v>
      </c>
      <c r="J247">
        <v>15058</v>
      </c>
      <c r="K247">
        <v>72.875656</v>
      </c>
      <c r="L247">
        <v>2411100</v>
      </c>
      <c r="M247">
        <v>11902</v>
      </c>
      <c r="N247">
        <v>249261</v>
      </c>
    </row>
    <row r="248" spans="1:14">
      <c r="A248" s="5" t="s">
        <v>55</v>
      </c>
      <c r="B248" s="6">
        <v>2018</v>
      </c>
      <c r="C248" s="5" t="s">
        <v>44</v>
      </c>
      <c r="D248">
        <v>28031</v>
      </c>
      <c r="E248">
        <v>6.6593414</v>
      </c>
      <c r="F248">
        <v>326852</v>
      </c>
      <c r="G248">
        <v>1968</v>
      </c>
      <c r="H248">
        <v>32338</v>
      </c>
      <c r="I248">
        <v>20</v>
      </c>
      <c r="J248">
        <v>14156</v>
      </c>
      <c r="K248">
        <v>61.184708</v>
      </c>
      <c r="L248">
        <v>2483302</v>
      </c>
      <c r="M248">
        <v>12737</v>
      </c>
      <c r="N248">
        <v>216675</v>
      </c>
    </row>
    <row r="249" spans="1:14">
      <c r="A249" s="5" t="s">
        <v>55</v>
      </c>
      <c r="B249" s="6">
        <v>2019</v>
      </c>
      <c r="C249" s="5" t="s">
        <v>44</v>
      </c>
      <c r="D249">
        <v>27957</v>
      </c>
      <c r="E249">
        <v>6.7758343</v>
      </c>
      <c r="F249">
        <v>364691</v>
      </c>
      <c r="G249">
        <v>1763</v>
      </c>
      <c r="H249">
        <v>29500</v>
      </c>
      <c r="I249">
        <v>30</v>
      </c>
      <c r="J249">
        <v>15503</v>
      </c>
      <c r="K249">
        <v>49.493759</v>
      </c>
      <c r="L249">
        <v>2416440</v>
      </c>
      <c r="M249">
        <v>13572</v>
      </c>
      <c r="N249">
        <v>235461</v>
      </c>
    </row>
    <row r="250" spans="1:14">
      <c r="A250" s="5" t="s">
        <v>55</v>
      </c>
      <c r="B250" s="6">
        <v>2020</v>
      </c>
      <c r="C250" s="5" t="s">
        <v>44</v>
      </c>
      <c r="D250">
        <v>27883</v>
      </c>
      <c r="E250">
        <v>6.8923272</v>
      </c>
      <c r="F250">
        <v>402530</v>
      </c>
      <c r="G250">
        <v>1883</v>
      </c>
      <c r="H250">
        <v>26662</v>
      </c>
      <c r="I250">
        <v>40</v>
      </c>
      <c r="J250">
        <v>16850</v>
      </c>
      <c r="K250">
        <v>37.802811</v>
      </c>
      <c r="L250">
        <v>2421100</v>
      </c>
      <c r="M250">
        <v>14407</v>
      </c>
      <c r="N250">
        <v>263010</v>
      </c>
    </row>
    <row r="251" spans="1:14">
      <c r="A251" s="7" t="s">
        <v>55</v>
      </c>
      <c r="B251" s="9">
        <v>2021</v>
      </c>
      <c r="C251" s="8" t="s">
        <v>44</v>
      </c>
      <c r="D251">
        <v>27809</v>
      </c>
      <c r="E251">
        <v>7.0088201</v>
      </c>
      <c r="F251">
        <v>440369</v>
      </c>
      <c r="G251">
        <v>2027</v>
      </c>
      <c r="H251">
        <v>23824</v>
      </c>
      <c r="I251">
        <v>50</v>
      </c>
      <c r="J251">
        <v>18197</v>
      </c>
      <c r="K251">
        <v>26.111862</v>
      </c>
      <c r="L251">
        <v>2809539</v>
      </c>
      <c r="M251">
        <v>15242</v>
      </c>
      <c r="N251">
        <v>342639</v>
      </c>
    </row>
    <row r="252" spans="1:14">
      <c r="A252" s="43" t="s">
        <v>60</v>
      </c>
      <c r="B252" s="44">
        <v>2012</v>
      </c>
      <c r="C252" s="43" t="s">
        <v>58</v>
      </c>
      <c r="D252">
        <v>10654</v>
      </c>
      <c r="E252">
        <v>4.3627745</v>
      </c>
      <c r="F252">
        <v>52526</v>
      </c>
      <c r="G252">
        <v>137</v>
      </c>
      <c r="H252">
        <v>3326</v>
      </c>
      <c r="I252">
        <v>9</v>
      </c>
      <c r="J252">
        <v>10715</v>
      </c>
      <c r="K252">
        <v>60.026539</v>
      </c>
      <c r="L252">
        <v>328000</v>
      </c>
      <c r="M252">
        <v>6388</v>
      </c>
      <c r="N252">
        <v>29940</v>
      </c>
    </row>
    <row r="253" spans="1:14">
      <c r="A253" s="43" t="s">
        <v>60</v>
      </c>
      <c r="B253" s="44">
        <v>2013</v>
      </c>
      <c r="C253" s="43" t="s">
        <v>58</v>
      </c>
      <c r="D253">
        <v>10720</v>
      </c>
      <c r="E253">
        <v>4.0205224</v>
      </c>
      <c r="F253">
        <v>60204</v>
      </c>
      <c r="G253">
        <v>171</v>
      </c>
      <c r="H253">
        <v>5943</v>
      </c>
      <c r="I253">
        <v>10</v>
      </c>
      <c r="J253">
        <v>11839</v>
      </c>
      <c r="K253">
        <v>59.187443</v>
      </c>
      <c r="L253">
        <v>387500</v>
      </c>
      <c r="M253">
        <v>7391</v>
      </c>
      <c r="N253">
        <v>34270</v>
      </c>
    </row>
    <row r="254" spans="1:14">
      <c r="A254" s="43" t="s">
        <v>60</v>
      </c>
      <c r="B254" s="44">
        <v>2014</v>
      </c>
      <c r="C254" s="43" t="s">
        <v>58</v>
      </c>
      <c r="D254">
        <v>10661</v>
      </c>
      <c r="E254">
        <v>3.8466373</v>
      </c>
      <c r="F254">
        <v>64299</v>
      </c>
      <c r="G254">
        <v>205</v>
      </c>
      <c r="H254">
        <v>8560</v>
      </c>
      <c r="I254">
        <v>10</v>
      </c>
      <c r="J254">
        <v>11506</v>
      </c>
      <c r="K254">
        <v>52.224644</v>
      </c>
      <c r="L254">
        <v>411000</v>
      </c>
      <c r="M254">
        <v>8381</v>
      </c>
      <c r="N254">
        <v>34240</v>
      </c>
    </row>
    <row r="255" spans="1:14">
      <c r="A255" s="43" t="s">
        <v>60</v>
      </c>
      <c r="B255" s="44">
        <v>2015</v>
      </c>
      <c r="C255" s="43" t="s">
        <v>58</v>
      </c>
      <c r="D255">
        <v>10593</v>
      </c>
      <c r="E255">
        <v>4.2800906</v>
      </c>
      <c r="F255">
        <v>66261</v>
      </c>
      <c r="G255">
        <v>194</v>
      </c>
      <c r="H255">
        <v>8208</v>
      </c>
      <c r="I255">
        <v>11</v>
      </c>
      <c r="J255">
        <v>11621</v>
      </c>
      <c r="K255">
        <v>44.838627</v>
      </c>
      <c r="L255">
        <v>365500</v>
      </c>
      <c r="M255">
        <v>8368</v>
      </c>
      <c r="N255">
        <v>35190</v>
      </c>
    </row>
    <row r="256" spans="1:14">
      <c r="A256" s="43" t="s">
        <v>60</v>
      </c>
      <c r="B256" s="44">
        <v>2016</v>
      </c>
      <c r="C256" s="43" t="s">
        <v>58</v>
      </c>
      <c r="D256">
        <v>10660</v>
      </c>
      <c r="E256">
        <v>4.1312383</v>
      </c>
      <c r="F256">
        <v>69086</v>
      </c>
      <c r="G256">
        <v>216</v>
      </c>
      <c r="H256">
        <v>14600</v>
      </c>
      <c r="I256">
        <v>10</v>
      </c>
      <c r="J256">
        <v>11619</v>
      </c>
      <c r="K256">
        <v>42.74052</v>
      </c>
      <c r="L256">
        <v>369000</v>
      </c>
      <c r="M256">
        <v>9063</v>
      </c>
      <c r="N256">
        <v>36572</v>
      </c>
    </row>
    <row r="257" spans="1:14">
      <c r="A257" s="43" t="s">
        <v>60</v>
      </c>
      <c r="B257" s="44">
        <v>2017</v>
      </c>
      <c r="C257" s="43" t="s">
        <v>58</v>
      </c>
      <c r="D257">
        <v>10703</v>
      </c>
      <c r="E257">
        <v>4.1162291</v>
      </c>
      <c r="F257">
        <v>71616</v>
      </c>
      <c r="G257">
        <v>214</v>
      </c>
      <c r="H257">
        <v>13333</v>
      </c>
      <c r="I257">
        <v>13</v>
      </c>
      <c r="J257">
        <v>10601</v>
      </c>
      <c r="K257">
        <v>41.361374</v>
      </c>
      <c r="L257">
        <v>457700</v>
      </c>
      <c r="M257">
        <v>9758</v>
      </c>
      <c r="N257">
        <v>37916</v>
      </c>
    </row>
    <row r="258" spans="1:14">
      <c r="A258" s="43" t="s">
        <v>60</v>
      </c>
      <c r="B258" s="44">
        <v>2018</v>
      </c>
      <c r="C258" s="43" t="s">
        <v>58</v>
      </c>
      <c r="D258">
        <v>10720</v>
      </c>
      <c r="E258">
        <v>4.1347015</v>
      </c>
      <c r="F258">
        <v>87342</v>
      </c>
      <c r="G258">
        <v>110</v>
      </c>
      <c r="H258">
        <v>12066</v>
      </c>
      <c r="I258">
        <v>13</v>
      </c>
      <c r="J258">
        <v>9632</v>
      </c>
      <c r="K258">
        <v>37.214928</v>
      </c>
      <c r="L258">
        <v>403487</v>
      </c>
      <c r="M258">
        <v>10453</v>
      </c>
      <c r="N258">
        <v>48440</v>
      </c>
    </row>
    <row r="259" spans="1:14">
      <c r="A259" s="43" t="s">
        <v>60</v>
      </c>
      <c r="B259" s="44">
        <v>2019</v>
      </c>
      <c r="C259" s="43" t="s">
        <v>58</v>
      </c>
      <c r="D259">
        <v>10710</v>
      </c>
      <c r="E259">
        <v>3.9554622</v>
      </c>
      <c r="F259">
        <v>96342</v>
      </c>
      <c r="G259">
        <v>45</v>
      </c>
      <c r="H259">
        <v>10799</v>
      </c>
      <c r="I259">
        <v>8</v>
      </c>
      <c r="J259">
        <v>9374</v>
      </c>
      <c r="K259">
        <v>33.068481</v>
      </c>
      <c r="L259">
        <v>441972</v>
      </c>
      <c r="M259">
        <v>11148</v>
      </c>
      <c r="N259">
        <v>53986</v>
      </c>
    </row>
    <row r="260" spans="1:14">
      <c r="A260" s="43" t="s">
        <v>60</v>
      </c>
      <c r="B260" s="44">
        <v>2020</v>
      </c>
      <c r="C260" s="43" t="s">
        <v>58</v>
      </c>
      <c r="D260">
        <v>10700</v>
      </c>
      <c r="E260">
        <v>3.7762229</v>
      </c>
      <c r="F260">
        <v>105342</v>
      </c>
      <c r="G260">
        <v>45</v>
      </c>
      <c r="H260">
        <v>9532</v>
      </c>
      <c r="I260">
        <v>3</v>
      </c>
      <c r="J260">
        <v>9116</v>
      </c>
      <c r="K260">
        <v>28.922035</v>
      </c>
      <c r="L260">
        <v>440851</v>
      </c>
      <c r="M260">
        <v>11843</v>
      </c>
      <c r="N260">
        <v>63172</v>
      </c>
    </row>
    <row r="261" spans="1:14">
      <c r="A261" s="7" t="s">
        <v>60</v>
      </c>
      <c r="B261" s="9">
        <v>2021</v>
      </c>
      <c r="C261" s="8" t="s">
        <v>58</v>
      </c>
      <c r="D261">
        <v>10690</v>
      </c>
      <c r="E261">
        <v>3.5969836</v>
      </c>
      <c r="F261">
        <v>114342</v>
      </c>
      <c r="G261">
        <v>49</v>
      </c>
      <c r="H261">
        <v>8265</v>
      </c>
      <c r="I261" s="94">
        <v>4</v>
      </c>
      <c r="J261">
        <v>8858</v>
      </c>
      <c r="K261">
        <v>24.775589</v>
      </c>
      <c r="L261">
        <v>473732</v>
      </c>
      <c r="M261">
        <v>12538</v>
      </c>
      <c r="N261">
        <v>68392</v>
      </c>
    </row>
    <row r="262" spans="1:14">
      <c r="A262" s="5" t="s">
        <v>59</v>
      </c>
      <c r="B262" s="6">
        <v>2012</v>
      </c>
      <c r="C262" s="5" t="s">
        <v>58</v>
      </c>
      <c r="D262">
        <v>23958</v>
      </c>
      <c r="E262">
        <v>4.9904833</v>
      </c>
      <c r="F262">
        <v>138149</v>
      </c>
      <c r="G262">
        <v>2757</v>
      </c>
      <c r="H262">
        <v>14200</v>
      </c>
      <c r="I262">
        <v>27</v>
      </c>
      <c r="J262">
        <v>26827</v>
      </c>
      <c r="K262">
        <v>44.646656</v>
      </c>
      <c r="L262">
        <v>1106900</v>
      </c>
      <c r="M262">
        <v>6505</v>
      </c>
      <c r="N262">
        <v>79438</v>
      </c>
    </row>
    <row r="263" spans="1:14">
      <c r="A263" s="5" t="s">
        <v>59</v>
      </c>
      <c r="B263" s="6">
        <v>2013</v>
      </c>
      <c r="C263" s="5" t="s">
        <v>58</v>
      </c>
      <c r="D263">
        <v>23922</v>
      </c>
      <c r="E263">
        <v>4.6944235</v>
      </c>
      <c r="F263">
        <v>155283</v>
      </c>
      <c r="G263">
        <v>2783</v>
      </c>
      <c r="H263">
        <v>21800</v>
      </c>
      <c r="I263">
        <v>30</v>
      </c>
      <c r="J263">
        <v>26879</v>
      </c>
      <c r="K263">
        <v>41.131283</v>
      </c>
      <c r="L263">
        <v>1144300</v>
      </c>
      <c r="M263">
        <v>7487</v>
      </c>
      <c r="N263">
        <v>87358</v>
      </c>
    </row>
    <row r="264" spans="1:14">
      <c r="A264" s="5" t="s">
        <v>59</v>
      </c>
      <c r="B264" s="6">
        <v>2014</v>
      </c>
      <c r="C264" s="5" t="s">
        <v>58</v>
      </c>
      <c r="D264">
        <v>23922</v>
      </c>
      <c r="E264">
        <v>4.6025416</v>
      </c>
      <c r="F264">
        <v>166851</v>
      </c>
      <c r="G264">
        <v>2809</v>
      </c>
      <c r="H264">
        <v>29400</v>
      </c>
      <c r="I264">
        <v>33</v>
      </c>
      <c r="J264">
        <v>26931</v>
      </c>
      <c r="K264">
        <v>37.461754</v>
      </c>
      <c r="L264">
        <v>1157500</v>
      </c>
      <c r="M264">
        <v>8438</v>
      </c>
      <c r="N264">
        <v>93970</v>
      </c>
    </row>
    <row r="265" spans="1:14">
      <c r="A265" s="5" t="s">
        <v>59</v>
      </c>
      <c r="B265" s="6">
        <v>2015</v>
      </c>
      <c r="C265" s="5" t="s">
        <v>58</v>
      </c>
      <c r="D265">
        <v>23952</v>
      </c>
      <c r="E265">
        <v>4.9114479</v>
      </c>
      <c r="F265">
        <v>171806</v>
      </c>
      <c r="G265">
        <v>2809</v>
      </c>
      <c r="H265">
        <v>29400</v>
      </c>
      <c r="I265">
        <v>35</v>
      </c>
      <c r="J265">
        <v>26983</v>
      </c>
      <c r="K265">
        <v>34.653343</v>
      </c>
      <c r="L265">
        <v>1080300</v>
      </c>
      <c r="M265">
        <v>8430</v>
      </c>
      <c r="N265">
        <v>96415</v>
      </c>
    </row>
    <row r="266" spans="1:14">
      <c r="A266" s="5" t="s">
        <v>59</v>
      </c>
      <c r="B266" s="6">
        <v>2016</v>
      </c>
      <c r="C266" s="5" t="s">
        <v>58</v>
      </c>
      <c r="D266">
        <v>23746</v>
      </c>
      <c r="E266">
        <v>4.8250232</v>
      </c>
      <c r="F266">
        <v>179231</v>
      </c>
      <c r="G266">
        <v>2802</v>
      </c>
      <c r="H266">
        <v>29400</v>
      </c>
      <c r="I266">
        <v>33</v>
      </c>
      <c r="J266">
        <v>27035</v>
      </c>
      <c r="K266">
        <v>32.191139</v>
      </c>
      <c r="L266">
        <v>882200</v>
      </c>
      <c r="M266">
        <v>9088</v>
      </c>
      <c r="N266">
        <v>100535</v>
      </c>
    </row>
    <row r="267" spans="1:14">
      <c r="A267" s="5" t="s">
        <v>59</v>
      </c>
      <c r="B267" s="6">
        <v>2017</v>
      </c>
      <c r="C267" s="5" t="s">
        <v>58</v>
      </c>
      <c r="D267">
        <v>23632</v>
      </c>
      <c r="E267">
        <v>4.824306</v>
      </c>
      <c r="F267">
        <v>184469</v>
      </c>
      <c r="G267">
        <v>2824</v>
      </c>
      <c r="H267">
        <v>27333</v>
      </c>
      <c r="I267">
        <v>30</v>
      </c>
      <c r="J267">
        <v>27001</v>
      </c>
      <c r="K267">
        <v>30.568626</v>
      </c>
      <c r="L267">
        <v>949800</v>
      </c>
      <c r="M267">
        <v>9746</v>
      </c>
      <c r="N267">
        <v>103510</v>
      </c>
    </row>
    <row r="268" spans="1:14">
      <c r="A268" s="5" t="s">
        <v>59</v>
      </c>
      <c r="B268" s="6">
        <v>2018</v>
      </c>
      <c r="C268" s="5" t="s">
        <v>58</v>
      </c>
      <c r="D268">
        <v>23590</v>
      </c>
      <c r="E268">
        <v>5.7948283</v>
      </c>
      <c r="F268">
        <v>227018</v>
      </c>
      <c r="G268">
        <v>2826</v>
      </c>
      <c r="H268">
        <v>25266</v>
      </c>
      <c r="I268">
        <v>31</v>
      </c>
      <c r="J268">
        <v>26968</v>
      </c>
      <c r="K268">
        <v>27.86953</v>
      </c>
      <c r="L268">
        <v>756097</v>
      </c>
      <c r="M268">
        <v>10404</v>
      </c>
      <c r="N268">
        <v>134720</v>
      </c>
    </row>
    <row r="269" spans="1:14">
      <c r="A269" s="5" t="s">
        <v>59</v>
      </c>
      <c r="B269" s="6">
        <v>2019</v>
      </c>
      <c r="C269" s="5" t="s">
        <v>58</v>
      </c>
      <c r="D269">
        <v>23608</v>
      </c>
      <c r="E269">
        <v>5.9190105</v>
      </c>
      <c r="F269">
        <v>251489</v>
      </c>
      <c r="G269">
        <v>2843</v>
      </c>
      <c r="H269">
        <v>23199</v>
      </c>
      <c r="I269">
        <v>31</v>
      </c>
      <c r="J269">
        <v>26965</v>
      </c>
      <c r="K269">
        <v>25.170433</v>
      </c>
      <c r="L269">
        <v>993373</v>
      </c>
      <c r="M269">
        <v>11062</v>
      </c>
      <c r="N269">
        <v>148893</v>
      </c>
    </row>
    <row r="270" spans="1:14">
      <c r="A270" s="5" t="s">
        <v>59</v>
      </c>
      <c r="B270" s="6">
        <v>2020</v>
      </c>
      <c r="C270" s="5" t="s">
        <v>58</v>
      </c>
      <c r="D270">
        <v>23626</v>
      </c>
      <c r="E270">
        <v>6.0431927</v>
      </c>
      <c r="F270">
        <v>275960</v>
      </c>
      <c r="G270">
        <v>2844</v>
      </c>
      <c r="H270">
        <v>21132</v>
      </c>
      <c r="I270">
        <v>31</v>
      </c>
      <c r="J270">
        <v>26939</v>
      </c>
      <c r="K270">
        <v>22.471336</v>
      </c>
      <c r="L270">
        <v>965843</v>
      </c>
      <c r="M270">
        <v>11720</v>
      </c>
      <c r="N270">
        <v>171130</v>
      </c>
    </row>
    <row r="271" spans="1:14">
      <c r="A271" s="7" t="s">
        <v>59</v>
      </c>
      <c r="B271" s="9">
        <v>2021</v>
      </c>
      <c r="C271" s="8" t="s">
        <v>58</v>
      </c>
      <c r="D271">
        <v>23644</v>
      </c>
      <c r="E271">
        <v>6.1673749</v>
      </c>
      <c r="F271">
        <v>300431</v>
      </c>
      <c r="G271">
        <v>2844</v>
      </c>
      <c r="H271">
        <v>19065</v>
      </c>
      <c r="I271">
        <v>31</v>
      </c>
      <c r="J271">
        <v>26913</v>
      </c>
      <c r="K271">
        <v>19.77224</v>
      </c>
      <c r="L271">
        <v>1119800</v>
      </c>
      <c r="M271">
        <v>12378</v>
      </c>
      <c r="N271">
        <v>181100</v>
      </c>
    </row>
    <row r="272" spans="1:14">
      <c r="A272" s="27" t="s">
        <v>68</v>
      </c>
      <c r="B272" s="28">
        <v>2012</v>
      </c>
      <c r="C272" s="27" t="s">
        <v>58</v>
      </c>
      <c r="D272">
        <v>12758</v>
      </c>
      <c r="E272">
        <v>6.3081988</v>
      </c>
      <c r="F272">
        <v>85727</v>
      </c>
      <c r="G272">
        <v>187</v>
      </c>
      <c r="H272">
        <v>14637</v>
      </c>
      <c r="I272">
        <v>6</v>
      </c>
      <c r="J272">
        <v>5380</v>
      </c>
      <c r="K272">
        <v>57.67395</v>
      </c>
      <c r="L272">
        <v>676300</v>
      </c>
      <c r="M272">
        <v>6402</v>
      </c>
      <c r="N272">
        <v>50360</v>
      </c>
    </row>
    <row r="273" spans="1:14">
      <c r="A273" s="27" t="s">
        <v>68</v>
      </c>
      <c r="B273" s="28">
        <v>2013</v>
      </c>
      <c r="C273" s="27" t="s">
        <v>58</v>
      </c>
      <c r="D273">
        <v>12727</v>
      </c>
      <c r="E273">
        <v>6.1365601</v>
      </c>
      <c r="F273">
        <v>97577</v>
      </c>
      <c r="G273">
        <v>186</v>
      </c>
      <c r="H273">
        <v>14582</v>
      </c>
      <c r="I273">
        <v>6</v>
      </c>
      <c r="J273">
        <v>5376</v>
      </c>
      <c r="K273">
        <v>54.474102</v>
      </c>
      <c r="L273">
        <v>740600</v>
      </c>
      <c r="M273">
        <v>7325</v>
      </c>
      <c r="N273">
        <v>52542</v>
      </c>
    </row>
    <row r="274" spans="1:14">
      <c r="A274" s="27" t="s">
        <v>68</v>
      </c>
      <c r="B274" s="28">
        <v>2014</v>
      </c>
      <c r="C274" s="27" t="s">
        <v>58</v>
      </c>
      <c r="D274">
        <v>12703</v>
      </c>
      <c r="E274">
        <v>5.9041171</v>
      </c>
      <c r="F274">
        <v>104549</v>
      </c>
      <c r="G274">
        <v>185</v>
      </c>
      <c r="H274">
        <v>14527</v>
      </c>
      <c r="I274">
        <v>7</v>
      </c>
      <c r="J274">
        <v>7588</v>
      </c>
      <c r="K274">
        <v>49.632034</v>
      </c>
      <c r="L274">
        <v>783500</v>
      </c>
      <c r="M274">
        <v>8241</v>
      </c>
      <c r="N274">
        <v>56300</v>
      </c>
    </row>
    <row r="275" spans="1:14">
      <c r="A275" s="27" t="s">
        <v>68</v>
      </c>
      <c r="B275" s="28">
        <v>2015</v>
      </c>
      <c r="C275" s="27" t="s">
        <v>58</v>
      </c>
      <c r="D275">
        <v>12580</v>
      </c>
      <c r="E275">
        <v>6.5322734</v>
      </c>
      <c r="F275">
        <v>107973</v>
      </c>
      <c r="G275">
        <v>173</v>
      </c>
      <c r="H275">
        <v>13133</v>
      </c>
      <c r="I275">
        <v>7</v>
      </c>
      <c r="J275">
        <v>7668</v>
      </c>
      <c r="K275">
        <v>43.147606</v>
      </c>
      <c r="L275">
        <v>804200</v>
      </c>
      <c r="M275">
        <v>8236</v>
      </c>
      <c r="N275">
        <v>56300</v>
      </c>
    </row>
    <row r="276" spans="1:14">
      <c r="A276" s="27" t="s">
        <v>68</v>
      </c>
      <c r="B276" s="28">
        <v>2016</v>
      </c>
      <c r="C276" s="27" t="s">
        <v>58</v>
      </c>
      <c r="D276">
        <v>12557</v>
      </c>
      <c r="E276">
        <v>6.2530063</v>
      </c>
      <c r="F276">
        <v>113091</v>
      </c>
      <c r="G276">
        <v>192</v>
      </c>
      <c r="H276">
        <v>13100</v>
      </c>
      <c r="I276">
        <v>7</v>
      </c>
      <c r="J276">
        <v>7698</v>
      </c>
      <c r="K276">
        <v>44.103146</v>
      </c>
      <c r="L276">
        <v>700200</v>
      </c>
      <c r="M276">
        <v>8862</v>
      </c>
      <c r="N276">
        <v>60484</v>
      </c>
    </row>
    <row r="277" spans="1:14">
      <c r="A277" s="27" t="s">
        <v>68</v>
      </c>
      <c r="B277" s="28">
        <v>2017</v>
      </c>
      <c r="C277" s="27" t="s">
        <v>58</v>
      </c>
      <c r="D277">
        <v>12567</v>
      </c>
      <c r="E277">
        <v>6.3661972</v>
      </c>
      <c r="F277">
        <v>116610</v>
      </c>
      <c r="G277">
        <v>200</v>
      </c>
      <c r="H277">
        <v>13134</v>
      </c>
      <c r="I277">
        <v>8</v>
      </c>
      <c r="J277">
        <v>7699</v>
      </c>
      <c r="K277">
        <v>42.313023</v>
      </c>
      <c r="L277">
        <v>849600</v>
      </c>
      <c r="M277">
        <v>9488</v>
      </c>
      <c r="N277">
        <v>62375</v>
      </c>
    </row>
    <row r="278" spans="1:14">
      <c r="A278" s="27" t="s">
        <v>68</v>
      </c>
      <c r="B278" s="28">
        <v>2018</v>
      </c>
      <c r="C278" s="27" t="s">
        <v>58</v>
      </c>
      <c r="D278">
        <v>12569</v>
      </c>
      <c r="E278">
        <v>8.7407908</v>
      </c>
      <c r="F278">
        <v>150071</v>
      </c>
      <c r="G278">
        <v>1579</v>
      </c>
      <c r="H278">
        <v>13168</v>
      </c>
      <c r="I278">
        <v>9</v>
      </c>
      <c r="J278">
        <v>7698</v>
      </c>
      <c r="K278">
        <v>37.082035</v>
      </c>
      <c r="L278">
        <v>911614</v>
      </c>
      <c r="M278">
        <v>10114</v>
      </c>
      <c r="N278">
        <v>85258</v>
      </c>
    </row>
    <row r="279" spans="1:14">
      <c r="A279" s="27" t="s">
        <v>68</v>
      </c>
      <c r="B279" s="28">
        <v>2019</v>
      </c>
      <c r="C279" s="27" t="s">
        <v>58</v>
      </c>
      <c r="D279">
        <v>12567</v>
      </c>
      <c r="E279">
        <v>8.6209119</v>
      </c>
      <c r="F279">
        <v>164867</v>
      </c>
      <c r="G279">
        <v>1532</v>
      </c>
      <c r="H279">
        <v>13202</v>
      </c>
      <c r="I279">
        <v>9</v>
      </c>
      <c r="J279">
        <v>7696</v>
      </c>
      <c r="K279">
        <v>31.851048</v>
      </c>
      <c r="L279">
        <v>707898</v>
      </c>
      <c r="M279">
        <v>10740</v>
      </c>
      <c r="N279">
        <v>92518</v>
      </c>
    </row>
    <row r="280" spans="1:14">
      <c r="A280" s="27" t="s">
        <v>68</v>
      </c>
      <c r="B280" s="28">
        <v>2020</v>
      </c>
      <c r="C280" s="27" t="s">
        <v>58</v>
      </c>
      <c r="D280">
        <v>12565</v>
      </c>
      <c r="E280">
        <v>8.501033</v>
      </c>
      <c r="F280">
        <v>179663</v>
      </c>
      <c r="G280">
        <v>1532</v>
      </c>
      <c r="H280">
        <v>13236</v>
      </c>
      <c r="I280">
        <v>9</v>
      </c>
      <c r="J280">
        <v>7756</v>
      </c>
      <c r="K280">
        <v>26.62006</v>
      </c>
      <c r="L280">
        <v>724847</v>
      </c>
      <c r="M280">
        <v>11366</v>
      </c>
      <c r="N280">
        <v>104781</v>
      </c>
    </row>
    <row r="281" spans="1:14">
      <c r="A281" s="7" t="s">
        <v>68</v>
      </c>
      <c r="B281" s="9">
        <v>2021</v>
      </c>
      <c r="C281" s="8" t="s">
        <v>58</v>
      </c>
      <c r="D281">
        <v>12563</v>
      </c>
      <c r="E281">
        <v>8.3811541</v>
      </c>
      <c r="F281">
        <v>194459</v>
      </c>
      <c r="G281">
        <v>409</v>
      </c>
      <c r="H281">
        <v>13270</v>
      </c>
      <c r="I281">
        <v>9</v>
      </c>
      <c r="J281">
        <v>7816</v>
      </c>
      <c r="K281">
        <v>21.389072</v>
      </c>
      <c r="L281">
        <v>776000</v>
      </c>
      <c r="M281">
        <v>11992</v>
      </c>
      <c r="N281">
        <v>114600</v>
      </c>
    </row>
    <row r="282" spans="1:14">
      <c r="A282" s="11" t="s">
        <v>57</v>
      </c>
      <c r="B282" s="46">
        <v>2012</v>
      </c>
      <c r="C282" s="51" t="s">
        <v>58</v>
      </c>
      <c r="D282">
        <v>69495</v>
      </c>
      <c r="E282">
        <v>5.2887546</v>
      </c>
      <c r="F282">
        <v>527055</v>
      </c>
      <c r="I282">
        <v>76</v>
      </c>
      <c r="J282">
        <v>58223</v>
      </c>
      <c r="K282">
        <v>75.819771</v>
      </c>
      <c r="L282">
        <v>2625200</v>
      </c>
      <c r="M282">
        <v>6887</v>
      </c>
      <c r="N282" s="134">
        <v>125100000</v>
      </c>
    </row>
    <row r="283" spans="1:14">
      <c r="A283" s="7" t="s">
        <v>57</v>
      </c>
      <c r="B283" s="46">
        <v>2013</v>
      </c>
      <c r="C283" s="51" t="s">
        <v>58</v>
      </c>
      <c r="D283">
        <v>69522</v>
      </c>
      <c r="E283">
        <v>4.8571531</v>
      </c>
      <c r="F283">
        <v>590453</v>
      </c>
      <c r="I283">
        <v>75</v>
      </c>
      <c r="J283">
        <v>58292</v>
      </c>
      <c r="K283">
        <v>73.183228</v>
      </c>
      <c r="L283">
        <v>2737400</v>
      </c>
      <c r="M283">
        <v>7870</v>
      </c>
      <c r="N283" s="134">
        <v>107300000</v>
      </c>
    </row>
    <row r="284" spans="1:14">
      <c r="A284" s="7" t="s">
        <v>57</v>
      </c>
      <c r="B284" s="46">
        <v>2014</v>
      </c>
      <c r="C284" s="51" t="s">
        <v>58</v>
      </c>
      <c r="D284">
        <v>65963</v>
      </c>
      <c r="E284">
        <v>5.0495581</v>
      </c>
      <c r="F284">
        <v>630349</v>
      </c>
      <c r="I284">
        <v>81</v>
      </c>
      <c r="J284">
        <v>67203</v>
      </c>
      <c r="K284">
        <v>65.161591</v>
      </c>
      <c r="L284">
        <v>3037900</v>
      </c>
      <c r="M284">
        <v>8940</v>
      </c>
      <c r="N284">
        <v>89467900</v>
      </c>
    </row>
    <row r="285" spans="1:14">
      <c r="A285" s="7" t="s">
        <v>57</v>
      </c>
      <c r="B285" s="46">
        <v>2015</v>
      </c>
      <c r="C285" s="51" t="s">
        <v>58</v>
      </c>
      <c r="D285">
        <v>65683</v>
      </c>
      <c r="E285">
        <v>5.3206005</v>
      </c>
      <c r="F285">
        <v>653461</v>
      </c>
      <c r="I285">
        <v>95</v>
      </c>
      <c r="J285">
        <v>69224</v>
      </c>
      <c r="K285">
        <v>55.955105</v>
      </c>
      <c r="L285">
        <v>3068100</v>
      </c>
      <c r="M285">
        <v>9045</v>
      </c>
      <c r="N285">
        <v>71676400</v>
      </c>
    </row>
    <row r="286" spans="1:14">
      <c r="A286" s="7" t="s">
        <v>57</v>
      </c>
      <c r="B286" s="46">
        <v>2016</v>
      </c>
      <c r="C286" s="51" t="s">
        <v>58</v>
      </c>
      <c r="D286">
        <v>63547</v>
      </c>
      <c r="E286">
        <v>5.3823784</v>
      </c>
      <c r="F286">
        <v>687069</v>
      </c>
      <c r="I286">
        <v>88</v>
      </c>
      <c r="J286">
        <v>66943</v>
      </c>
      <c r="K286">
        <v>62.095463</v>
      </c>
      <c r="L286">
        <v>3326700</v>
      </c>
      <c r="M286">
        <v>9805</v>
      </c>
      <c r="N286">
        <v>53884900</v>
      </c>
    </row>
    <row r="287" spans="1:14">
      <c r="A287" s="7" t="s">
        <v>57</v>
      </c>
      <c r="B287" s="46">
        <v>2017</v>
      </c>
      <c r="C287" s="51" t="s">
        <v>58</v>
      </c>
      <c r="D287">
        <v>61591</v>
      </c>
      <c r="E287">
        <v>5.5578088</v>
      </c>
      <c r="F287">
        <v>704352</v>
      </c>
      <c r="I287">
        <v>101</v>
      </c>
      <c r="J287">
        <v>67834</v>
      </c>
      <c r="K287">
        <v>59.728039</v>
      </c>
      <c r="L287">
        <v>3705200</v>
      </c>
      <c r="M287">
        <v>10565</v>
      </c>
      <c r="N287">
        <v>36093400</v>
      </c>
    </row>
    <row r="288" spans="1:14">
      <c r="A288" s="7" t="s">
        <v>57</v>
      </c>
      <c r="B288" s="46">
        <v>2018</v>
      </c>
      <c r="C288" s="51" t="s">
        <v>58</v>
      </c>
      <c r="D288">
        <v>59444</v>
      </c>
      <c r="E288">
        <v>6.1231916</v>
      </c>
      <c r="F288">
        <v>846456</v>
      </c>
      <c r="I288">
        <v>114</v>
      </c>
      <c r="J288">
        <v>68075</v>
      </c>
      <c r="K288">
        <v>52.307781</v>
      </c>
      <c r="L288">
        <v>4196400</v>
      </c>
      <c r="M288">
        <v>11325</v>
      </c>
      <c r="N288">
        <v>18301900</v>
      </c>
    </row>
    <row r="289" spans="1:14">
      <c r="A289" s="7" t="s">
        <v>57</v>
      </c>
      <c r="B289" s="46">
        <v>2019</v>
      </c>
      <c r="C289" s="51" t="s">
        <v>58</v>
      </c>
      <c r="D289">
        <v>52668</v>
      </c>
      <c r="E289">
        <v>5.647471</v>
      </c>
      <c r="F289">
        <v>850412</v>
      </c>
      <c r="I289">
        <v>91</v>
      </c>
      <c r="J289">
        <v>61961</v>
      </c>
      <c r="K289">
        <v>44.887524</v>
      </c>
      <c r="L289">
        <v>4276100</v>
      </c>
      <c r="M289">
        <v>12085</v>
      </c>
      <c r="N289">
        <v>510400</v>
      </c>
    </row>
    <row r="290" spans="1:14">
      <c r="A290" s="7" t="s">
        <v>57</v>
      </c>
      <c r="B290" s="46">
        <v>2020</v>
      </c>
      <c r="C290" s="51" t="s">
        <v>58</v>
      </c>
      <c r="D290">
        <v>45892</v>
      </c>
      <c r="E290">
        <v>5.1717503</v>
      </c>
      <c r="F290">
        <v>854368</v>
      </c>
      <c r="I290">
        <v>68</v>
      </c>
      <c r="J290">
        <v>70622</v>
      </c>
      <c r="K290">
        <v>37.467266</v>
      </c>
      <c r="L290">
        <v>4418900</v>
      </c>
      <c r="M290">
        <v>12845</v>
      </c>
      <c r="N290">
        <v>544300</v>
      </c>
    </row>
    <row r="291" spans="1:14">
      <c r="A291" s="7" t="s">
        <v>57</v>
      </c>
      <c r="B291" s="9">
        <v>2021</v>
      </c>
      <c r="C291" s="51" t="s">
        <v>58</v>
      </c>
      <c r="D291">
        <v>39116</v>
      </c>
      <c r="E291">
        <v>4.6960297</v>
      </c>
      <c r="F291">
        <v>858324</v>
      </c>
      <c r="I291">
        <v>45</v>
      </c>
      <c r="J291">
        <v>79283</v>
      </c>
      <c r="K291">
        <v>30.047009</v>
      </c>
      <c r="L291">
        <v>4561700</v>
      </c>
      <c r="M291">
        <v>13605</v>
      </c>
      <c r="N291">
        <v>589000</v>
      </c>
    </row>
    <row r="292" spans="1:14">
      <c r="A292" s="47" t="s">
        <v>61</v>
      </c>
      <c r="B292" s="48">
        <v>2012</v>
      </c>
      <c r="C292" s="47" t="s">
        <v>58</v>
      </c>
      <c r="D292">
        <v>76399</v>
      </c>
      <c r="E292">
        <v>3.7978377</v>
      </c>
      <c r="F292">
        <v>483972</v>
      </c>
      <c r="G292">
        <v>197960</v>
      </c>
      <c r="H292">
        <v>35970</v>
      </c>
      <c r="I292">
        <v>89</v>
      </c>
      <c r="J292">
        <v>71094</v>
      </c>
      <c r="K292">
        <v>81.453209</v>
      </c>
      <c r="L292">
        <v>1005800</v>
      </c>
      <c r="M292">
        <v>7051</v>
      </c>
      <c r="N292">
        <v>266338</v>
      </c>
    </row>
    <row r="293" spans="1:14">
      <c r="A293" s="47" t="s">
        <v>61</v>
      </c>
      <c r="B293" s="48">
        <v>2013</v>
      </c>
      <c r="C293" s="47" t="s">
        <v>58</v>
      </c>
      <c r="D293">
        <v>75705</v>
      </c>
      <c r="E293">
        <v>3.6734694</v>
      </c>
      <c r="F293">
        <v>543715</v>
      </c>
      <c r="G293">
        <v>101840</v>
      </c>
      <c r="H293">
        <v>58160</v>
      </c>
      <c r="I293">
        <v>101</v>
      </c>
      <c r="J293">
        <v>74135</v>
      </c>
      <c r="K293">
        <v>77.801918</v>
      </c>
      <c r="L293">
        <v>1098400</v>
      </c>
      <c r="M293">
        <v>8070</v>
      </c>
      <c r="N293">
        <v>287831</v>
      </c>
    </row>
    <row r="294" spans="1:14">
      <c r="A294" s="47" t="s">
        <v>61</v>
      </c>
      <c r="B294" s="48">
        <v>2014</v>
      </c>
      <c r="C294" s="47" t="s">
        <v>58</v>
      </c>
      <c r="D294">
        <v>74380</v>
      </c>
      <c r="E294">
        <v>3.6372009</v>
      </c>
      <c r="F294">
        <v>584115</v>
      </c>
      <c r="G294">
        <v>5720</v>
      </c>
      <c r="H294">
        <v>80350</v>
      </c>
      <c r="I294">
        <v>103</v>
      </c>
      <c r="J294">
        <v>82593</v>
      </c>
      <c r="K294">
        <v>69.521812</v>
      </c>
      <c r="L294">
        <v>1123700</v>
      </c>
      <c r="M294">
        <v>9184</v>
      </c>
      <c r="N294">
        <v>311324</v>
      </c>
    </row>
    <row r="295" spans="1:14">
      <c r="A295" s="47" t="s">
        <v>61</v>
      </c>
      <c r="B295" s="48">
        <v>2015</v>
      </c>
      <c r="C295" s="47" t="s">
        <v>58</v>
      </c>
      <c r="D295">
        <v>74031</v>
      </c>
      <c r="E295">
        <v>3.8243303</v>
      </c>
      <c r="F295">
        <v>597803</v>
      </c>
      <c r="G295">
        <v>5820</v>
      </c>
      <c r="H295">
        <v>80350</v>
      </c>
      <c r="I295">
        <v>110</v>
      </c>
      <c r="J295">
        <v>87380</v>
      </c>
      <c r="K295">
        <v>57.602158</v>
      </c>
      <c r="L295">
        <v>1047300</v>
      </c>
      <c r="M295">
        <v>9306</v>
      </c>
      <c r="N295">
        <v>319635</v>
      </c>
    </row>
    <row r="296" spans="1:14">
      <c r="A296" s="47" t="s">
        <v>61</v>
      </c>
      <c r="B296" s="48">
        <v>2016</v>
      </c>
      <c r="C296" s="47" t="s">
        <v>58</v>
      </c>
      <c r="D296">
        <v>70692</v>
      </c>
      <c r="E296">
        <v>3.8978527</v>
      </c>
      <c r="F296">
        <v>630040</v>
      </c>
      <c r="G296">
        <v>5930</v>
      </c>
      <c r="H296">
        <v>85470</v>
      </c>
      <c r="I296">
        <v>103</v>
      </c>
      <c r="J296">
        <v>92142</v>
      </c>
      <c r="K296">
        <v>62.355961</v>
      </c>
      <c r="L296">
        <v>1159500</v>
      </c>
      <c r="M296">
        <v>10106</v>
      </c>
      <c r="N296">
        <v>337452</v>
      </c>
    </row>
    <row r="297" spans="1:14">
      <c r="A297" s="47" t="s">
        <v>61</v>
      </c>
      <c r="B297" s="48">
        <v>2017</v>
      </c>
      <c r="C297" s="47" t="s">
        <v>58</v>
      </c>
      <c r="D297">
        <v>67571</v>
      </c>
      <c r="E297">
        <v>4.1243877</v>
      </c>
      <c r="F297">
        <v>648934</v>
      </c>
      <c r="G297">
        <v>17781</v>
      </c>
      <c r="H297">
        <v>85463</v>
      </c>
      <c r="I297">
        <v>114</v>
      </c>
      <c r="J297">
        <v>86202</v>
      </c>
      <c r="K297">
        <v>61.816479</v>
      </c>
      <c r="L297">
        <v>1620400</v>
      </c>
      <c r="M297">
        <v>10906</v>
      </c>
      <c r="N297">
        <v>623800</v>
      </c>
    </row>
    <row r="298" spans="1:14">
      <c r="A298" s="47" t="s">
        <v>61</v>
      </c>
      <c r="B298" s="48">
        <v>2018</v>
      </c>
      <c r="C298" s="47" t="s">
        <v>58</v>
      </c>
      <c r="D298">
        <v>66876</v>
      </c>
      <c r="E298">
        <v>4.437885</v>
      </c>
      <c r="F298">
        <v>772302</v>
      </c>
      <c r="G298">
        <v>21762</v>
      </c>
      <c r="H298">
        <v>85456</v>
      </c>
      <c r="I298">
        <v>120</v>
      </c>
      <c r="J298">
        <v>83273</v>
      </c>
      <c r="K298">
        <v>54.650028</v>
      </c>
      <c r="L298">
        <v>1505775</v>
      </c>
      <c r="M298">
        <v>11706</v>
      </c>
      <c r="N298">
        <v>428663</v>
      </c>
    </row>
    <row r="299" spans="1:14">
      <c r="A299" s="47" t="s">
        <v>61</v>
      </c>
      <c r="B299" s="48">
        <v>2019</v>
      </c>
      <c r="C299" s="47" t="s">
        <v>58</v>
      </c>
      <c r="D299">
        <v>64259</v>
      </c>
      <c r="E299">
        <v>4.7745841</v>
      </c>
      <c r="F299">
        <v>859041</v>
      </c>
      <c r="G299">
        <v>24077</v>
      </c>
      <c r="H299">
        <v>85449</v>
      </c>
      <c r="I299">
        <v>116</v>
      </c>
      <c r="J299">
        <v>80019</v>
      </c>
      <c r="K299">
        <v>47.483578</v>
      </c>
      <c r="L299">
        <v>1685611</v>
      </c>
      <c r="M299">
        <v>12506</v>
      </c>
      <c r="N299">
        <v>476872</v>
      </c>
    </row>
    <row r="300" spans="1:14">
      <c r="A300" s="47" t="s">
        <v>61</v>
      </c>
      <c r="B300" s="48">
        <v>2020</v>
      </c>
      <c r="C300" s="47" t="s">
        <v>58</v>
      </c>
      <c r="D300">
        <v>61642</v>
      </c>
      <c r="E300">
        <v>5.1112832</v>
      </c>
      <c r="F300">
        <v>945780</v>
      </c>
      <c r="G300">
        <v>24600</v>
      </c>
      <c r="H300">
        <v>85442</v>
      </c>
      <c r="I300">
        <v>112</v>
      </c>
      <c r="J300">
        <v>77814</v>
      </c>
      <c r="K300">
        <v>40.317127</v>
      </c>
      <c r="L300">
        <v>1755100</v>
      </c>
      <c r="M300">
        <v>13306</v>
      </c>
      <c r="N300">
        <v>557100</v>
      </c>
    </row>
    <row r="301" spans="1:14">
      <c r="A301" s="7" t="s">
        <v>61</v>
      </c>
      <c r="B301" s="9">
        <v>2021</v>
      </c>
      <c r="C301" s="8" t="s">
        <v>58</v>
      </c>
      <c r="D301">
        <v>59025</v>
      </c>
      <c r="E301">
        <v>5.4479822</v>
      </c>
      <c r="F301">
        <v>1032519</v>
      </c>
      <c r="G301">
        <v>25595</v>
      </c>
      <c r="H301">
        <v>85435</v>
      </c>
      <c r="I301">
        <v>108</v>
      </c>
      <c r="J301">
        <v>75609</v>
      </c>
      <c r="K301">
        <v>33.150677</v>
      </c>
      <c r="L301">
        <v>1924624</v>
      </c>
      <c r="M301">
        <v>14106</v>
      </c>
      <c r="N301">
        <v>596518</v>
      </c>
    </row>
    <row r="302" spans="1:14">
      <c r="A302" s="52" t="s">
        <v>64</v>
      </c>
      <c r="B302" s="53">
        <v>2012</v>
      </c>
      <c r="C302" s="52" t="s">
        <v>58</v>
      </c>
      <c r="D302">
        <v>97855</v>
      </c>
      <c r="E302">
        <v>3.6815288</v>
      </c>
      <c r="F302">
        <v>363911</v>
      </c>
      <c r="G302">
        <v>9070</v>
      </c>
      <c r="H302">
        <v>77465</v>
      </c>
      <c r="I302">
        <v>63</v>
      </c>
      <c r="J302">
        <v>62180</v>
      </c>
      <c r="K302">
        <v>73.834618</v>
      </c>
      <c r="L302">
        <v>1300100</v>
      </c>
      <c r="M302">
        <v>6603</v>
      </c>
      <c r="N302">
        <v>213420</v>
      </c>
    </row>
    <row r="303" spans="1:14">
      <c r="A303" s="52" t="s">
        <v>64</v>
      </c>
      <c r="B303" s="53">
        <v>2013</v>
      </c>
      <c r="C303" s="52" t="s">
        <v>58</v>
      </c>
      <c r="D303">
        <v>94933</v>
      </c>
      <c r="E303">
        <v>3.4771576</v>
      </c>
      <c r="F303">
        <v>411106</v>
      </c>
      <c r="G303">
        <v>10076</v>
      </c>
      <c r="H303">
        <v>77570</v>
      </c>
      <c r="I303">
        <v>66</v>
      </c>
      <c r="J303">
        <v>62545</v>
      </c>
      <c r="K303">
        <v>71.732246</v>
      </c>
      <c r="L303">
        <v>1418700</v>
      </c>
      <c r="M303">
        <v>7615</v>
      </c>
      <c r="N303">
        <v>222161</v>
      </c>
    </row>
    <row r="304" spans="1:14">
      <c r="A304" s="52" t="s">
        <v>64</v>
      </c>
      <c r="B304" s="53">
        <v>2014</v>
      </c>
      <c r="C304" s="52" t="s">
        <v>58</v>
      </c>
      <c r="D304">
        <v>93352</v>
      </c>
      <c r="E304">
        <v>3.4850566</v>
      </c>
      <c r="F304">
        <v>440782</v>
      </c>
      <c r="G304">
        <v>11082</v>
      </c>
      <c r="H304">
        <v>77675</v>
      </c>
      <c r="I304">
        <v>94</v>
      </c>
      <c r="J304">
        <v>67727</v>
      </c>
      <c r="K304">
        <v>64.95269</v>
      </c>
      <c r="L304">
        <v>1516200</v>
      </c>
      <c r="M304">
        <v>8590</v>
      </c>
      <c r="N304">
        <v>236160</v>
      </c>
    </row>
    <row r="305" spans="1:14">
      <c r="A305" s="52" t="s">
        <v>64</v>
      </c>
      <c r="B305" s="53">
        <v>2015</v>
      </c>
      <c r="C305" s="52" t="s">
        <v>58</v>
      </c>
      <c r="D305">
        <v>91033</v>
      </c>
      <c r="E305">
        <v>3.8685312</v>
      </c>
      <c r="F305">
        <v>455728</v>
      </c>
      <c r="G305">
        <v>11887</v>
      </c>
      <c r="H305">
        <v>77700</v>
      </c>
      <c r="I305">
        <v>96</v>
      </c>
      <c r="J305">
        <v>66763</v>
      </c>
      <c r="K305">
        <v>55.193207</v>
      </c>
      <c r="L305">
        <v>1551600</v>
      </c>
      <c r="M305">
        <v>8557</v>
      </c>
      <c r="N305">
        <v>243668</v>
      </c>
    </row>
    <row r="306" spans="1:14">
      <c r="A306" s="52" t="s">
        <v>64</v>
      </c>
      <c r="B306" s="53">
        <v>2016</v>
      </c>
      <c r="C306" s="52" t="s">
        <v>58</v>
      </c>
      <c r="D306">
        <v>88093</v>
      </c>
      <c r="E306">
        <v>3.884429</v>
      </c>
      <c r="F306">
        <v>479333</v>
      </c>
      <c r="G306">
        <v>12548</v>
      </c>
      <c r="H306">
        <v>77700</v>
      </c>
      <c r="I306">
        <v>94</v>
      </c>
      <c r="J306">
        <v>66327</v>
      </c>
      <c r="K306">
        <v>56.70327</v>
      </c>
      <c r="L306">
        <v>1631300</v>
      </c>
      <c r="M306">
        <v>9250</v>
      </c>
      <c r="N306">
        <v>254570</v>
      </c>
    </row>
    <row r="307" spans="1:14">
      <c r="A307" s="52" t="s">
        <v>64</v>
      </c>
      <c r="B307" s="53">
        <v>2017</v>
      </c>
      <c r="C307" s="52" t="s">
        <v>58</v>
      </c>
      <c r="D307">
        <v>88571</v>
      </c>
      <c r="E307">
        <v>3.8995156</v>
      </c>
      <c r="F307">
        <v>493902</v>
      </c>
      <c r="G307">
        <v>11572</v>
      </c>
      <c r="H307">
        <v>77712</v>
      </c>
      <c r="I307">
        <v>100</v>
      </c>
      <c r="J307">
        <v>65320</v>
      </c>
      <c r="K307">
        <v>55.018589</v>
      </c>
      <c r="L307">
        <v>1815300</v>
      </c>
      <c r="M307">
        <v>9943</v>
      </c>
      <c r="N307">
        <v>266933</v>
      </c>
    </row>
    <row r="308" spans="1:14">
      <c r="A308" s="52" t="s">
        <v>64</v>
      </c>
      <c r="B308" s="53">
        <v>2018</v>
      </c>
      <c r="C308" s="52" t="s">
        <v>58</v>
      </c>
      <c r="D308">
        <v>88906</v>
      </c>
      <c r="E308">
        <v>4.2499831</v>
      </c>
      <c r="F308">
        <v>590033</v>
      </c>
      <c r="G308">
        <v>11900</v>
      </c>
      <c r="H308">
        <v>77724</v>
      </c>
      <c r="I308">
        <v>102</v>
      </c>
      <c r="J308">
        <v>65484</v>
      </c>
      <c r="K308">
        <v>50.713654</v>
      </c>
      <c r="L308">
        <v>1906335</v>
      </c>
      <c r="M308">
        <v>10636</v>
      </c>
      <c r="N308">
        <v>333298</v>
      </c>
    </row>
    <row r="309" spans="1:14">
      <c r="A309" s="52" t="s">
        <v>64</v>
      </c>
      <c r="B309" s="53">
        <v>2019</v>
      </c>
      <c r="C309" s="52" t="s">
        <v>58</v>
      </c>
      <c r="D309">
        <v>88717</v>
      </c>
      <c r="E309">
        <v>4.2355467</v>
      </c>
      <c r="F309">
        <v>638098</v>
      </c>
      <c r="G309">
        <v>12951</v>
      </c>
      <c r="H309">
        <v>77736</v>
      </c>
      <c r="I309">
        <v>37</v>
      </c>
      <c r="J309">
        <v>60259</v>
      </c>
      <c r="K309">
        <v>46.408718</v>
      </c>
      <c r="L309">
        <v>1941567</v>
      </c>
      <c r="M309">
        <v>11329</v>
      </c>
      <c r="N309">
        <v>360473</v>
      </c>
    </row>
    <row r="310" spans="1:14">
      <c r="A310" s="52" t="s">
        <v>64</v>
      </c>
      <c r="B310" s="53">
        <v>2020</v>
      </c>
      <c r="C310" s="52" t="s">
        <v>58</v>
      </c>
      <c r="D310">
        <v>88528</v>
      </c>
      <c r="E310">
        <v>4.2211103</v>
      </c>
      <c r="F310">
        <v>686163</v>
      </c>
      <c r="G310">
        <v>14002</v>
      </c>
      <c r="H310">
        <v>77748</v>
      </c>
      <c r="I310" s="94">
        <v>28</v>
      </c>
      <c r="J310">
        <v>59838</v>
      </c>
      <c r="K310">
        <v>42.103783</v>
      </c>
      <c r="L310">
        <v>2035357</v>
      </c>
      <c r="M310">
        <v>12022</v>
      </c>
      <c r="N310">
        <v>418196</v>
      </c>
    </row>
    <row r="311" spans="1:14">
      <c r="A311" s="7" t="s">
        <v>64</v>
      </c>
      <c r="B311" s="9">
        <v>2021</v>
      </c>
      <c r="C311" s="8" t="s">
        <v>58</v>
      </c>
      <c r="D311">
        <v>88339</v>
      </c>
      <c r="E311">
        <v>4.206674</v>
      </c>
      <c r="F311">
        <v>734228</v>
      </c>
      <c r="G311">
        <v>14183</v>
      </c>
      <c r="H311">
        <v>77760</v>
      </c>
      <c r="I311" s="94">
        <v>93</v>
      </c>
      <c r="J311">
        <v>59417</v>
      </c>
      <c r="K311">
        <v>37.798847</v>
      </c>
      <c r="L311">
        <v>2259974</v>
      </c>
      <c r="M311">
        <v>12715</v>
      </c>
      <c r="N311">
        <v>462261</v>
      </c>
    </row>
    <row r="312" spans="1:14">
      <c r="A312" s="45" t="s">
        <v>66</v>
      </c>
      <c r="B312" s="46">
        <v>2012</v>
      </c>
      <c r="C312" s="45" t="s">
        <v>58</v>
      </c>
      <c r="D312">
        <v>70987</v>
      </c>
      <c r="E312">
        <v>5.3538253</v>
      </c>
      <c r="F312">
        <v>397056</v>
      </c>
      <c r="G312" s="94">
        <v>400</v>
      </c>
      <c r="H312">
        <v>60334</v>
      </c>
      <c r="I312">
        <v>53</v>
      </c>
      <c r="J312">
        <v>224494</v>
      </c>
      <c r="K312">
        <v>69.105965</v>
      </c>
      <c r="L312">
        <v>1001000</v>
      </c>
      <c r="M312">
        <v>6551</v>
      </c>
      <c r="N312">
        <v>230181</v>
      </c>
    </row>
    <row r="313" spans="1:14">
      <c r="A313" s="45" t="s">
        <v>66</v>
      </c>
      <c r="B313" s="46">
        <v>2013</v>
      </c>
      <c r="C313" s="45" t="s">
        <v>58</v>
      </c>
      <c r="D313">
        <v>71002</v>
      </c>
      <c r="E313">
        <v>5.0703642</v>
      </c>
      <c r="F313">
        <v>445089</v>
      </c>
      <c r="G313">
        <v>414</v>
      </c>
      <c r="H313">
        <v>70667</v>
      </c>
      <c r="I313">
        <v>58</v>
      </c>
      <c r="J313">
        <v>234753</v>
      </c>
      <c r="K313">
        <v>69.916832</v>
      </c>
      <c r="L313">
        <v>1201200</v>
      </c>
      <c r="M313">
        <v>7514</v>
      </c>
      <c r="N313">
        <v>246525</v>
      </c>
    </row>
    <row r="314" spans="1:14">
      <c r="A314" s="45" t="s">
        <v>66</v>
      </c>
      <c r="B314" s="46">
        <v>2014</v>
      </c>
      <c r="C314" s="45" t="s">
        <v>58</v>
      </c>
      <c r="D314">
        <v>70814</v>
      </c>
      <c r="E314">
        <v>5.0131895</v>
      </c>
      <c r="F314">
        <v>477479</v>
      </c>
      <c r="G314">
        <v>2376</v>
      </c>
      <c r="H314">
        <v>81000</v>
      </c>
      <c r="I314">
        <v>61</v>
      </c>
      <c r="J314">
        <v>264735</v>
      </c>
      <c r="K314">
        <v>63.494198</v>
      </c>
      <c r="L314">
        <v>1355100</v>
      </c>
      <c r="M314">
        <v>8476</v>
      </c>
      <c r="N314">
        <v>263250</v>
      </c>
    </row>
    <row r="315" spans="1:14">
      <c r="A315" s="45" t="s">
        <v>66</v>
      </c>
      <c r="B315" s="46">
        <v>2015</v>
      </c>
      <c r="C315" s="45" t="s">
        <v>58</v>
      </c>
      <c r="D315">
        <v>70171</v>
      </c>
      <c r="E315">
        <v>5.2821821</v>
      </c>
      <c r="F315">
        <v>494383</v>
      </c>
      <c r="G315">
        <v>2313</v>
      </c>
      <c r="H315">
        <v>90000</v>
      </c>
      <c r="I315">
        <v>73</v>
      </c>
      <c r="J315">
        <v>282832</v>
      </c>
      <c r="K315">
        <v>53.92688</v>
      </c>
      <c r="L315">
        <v>1303500</v>
      </c>
      <c r="M315">
        <v>8515</v>
      </c>
      <c r="N315">
        <v>271000</v>
      </c>
    </row>
    <row r="316" spans="1:14">
      <c r="A316" s="45" t="s">
        <v>66</v>
      </c>
      <c r="B316" s="46">
        <v>2016</v>
      </c>
      <c r="C316" s="45" t="s">
        <v>58</v>
      </c>
      <c r="D316">
        <v>68101</v>
      </c>
      <c r="E316">
        <v>5.2892322</v>
      </c>
      <c r="F316">
        <v>520442</v>
      </c>
      <c r="G316">
        <v>2516</v>
      </c>
      <c r="H316">
        <v>78312</v>
      </c>
      <c r="I316">
        <v>61</v>
      </c>
      <c r="J316">
        <v>300944</v>
      </c>
      <c r="K316">
        <v>56.449345</v>
      </c>
      <c r="L316">
        <v>1373000</v>
      </c>
      <c r="M316">
        <v>9171</v>
      </c>
      <c r="N316">
        <v>284427</v>
      </c>
    </row>
    <row r="317" spans="1:14">
      <c r="A317" s="45" t="s">
        <v>66</v>
      </c>
      <c r="B317" s="46">
        <v>2017</v>
      </c>
      <c r="C317" s="45" t="s">
        <v>58</v>
      </c>
      <c r="D317">
        <v>66601</v>
      </c>
      <c r="E317">
        <v>5.4107896</v>
      </c>
      <c r="F317">
        <v>532776</v>
      </c>
      <c r="G317">
        <v>5126</v>
      </c>
      <c r="H317">
        <v>82000</v>
      </c>
      <c r="I317">
        <v>62</v>
      </c>
      <c r="J317">
        <v>301907</v>
      </c>
      <c r="K317">
        <v>53.993546</v>
      </c>
      <c r="L317">
        <v>1444800</v>
      </c>
      <c r="M317">
        <v>9827</v>
      </c>
      <c r="N317">
        <v>290307</v>
      </c>
    </row>
    <row r="318" spans="1:14">
      <c r="A318" s="45" t="s">
        <v>66</v>
      </c>
      <c r="B318" s="46">
        <v>2018</v>
      </c>
      <c r="C318" s="45" t="s">
        <v>58</v>
      </c>
      <c r="D318">
        <v>66597</v>
      </c>
      <c r="E318">
        <v>5.6742346</v>
      </c>
      <c r="F318">
        <v>668497</v>
      </c>
      <c r="G318">
        <v>570</v>
      </c>
      <c r="H318">
        <v>85688</v>
      </c>
      <c r="I318">
        <v>66</v>
      </c>
      <c r="J318">
        <v>302084</v>
      </c>
      <c r="K318">
        <v>48.175816</v>
      </c>
      <c r="L318">
        <v>1659967</v>
      </c>
      <c r="M318">
        <v>10483</v>
      </c>
      <c r="N318">
        <v>382145</v>
      </c>
    </row>
    <row r="319" spans="1:14">
      <c r="A319" s="45" t="s">
        <v>66</v>
      </c>
      <c r="B319" s="46">
        <v>2019</v>
      </c>
      <c r="C319" s="45" t="s">
        <v>58</v>
      </c>
      <c r="D319">
        <v>66330</v>
      </c>
      <c r="E319">
        <v>5.7335293</v>
      </c>
      <c r="F319">
        <v>741886</v>
      </c>
      <c r="G319">
        <v>5420</v>
      </c>
      <c r="H319">
        <v>89376</v>
      </c>
      <c r="I319">
        <v>78</v>
      </c>
      <c r="J319">
        <v>57454</v>
      </c>
      <c r="K319">
        <v>42.358086</v>
      </c>
      <c r="L319">
        <v>1839644</v>
      </c>
      <c r="M319">
        <v>11139</v>
      </c>
      <c r="N319">
        <v>422153</v>
      </c>
    </row>
    <row r="320" spans="1:14">
      <c r="A320" s="45" t="s">
        <v>66</v>
      </c>
      <c r="B320" s="46">
        <v>2020</v>
      </c>
      <c r="C320" s="45" t="s">
        <v>58</v>
      </c>
      <c r="D320">
        <v>66063</v>
      </c>
      <c r="E320">
        <v>5.7928241</v>
      </c>
      <c r="F320">
        <v>815275</v>
      </c>
      <c r="G320">
        <v>5127</v>
      </c>
      <c r="H320">
        <v>93064</v>
      </c>
      <c r="I320">
        <v>90</v>
      </c>
      <c r="J320">
        <v>57440</v>
      </c>
      <c r="K320">
        <v>36.540356</v>
      </c>
      <c r="L320">
        <v>1930770</v>
      </c>
      <c r="M320">
        <v>11795</v>
      </c>
      <c r="N320">
        <v>480318</v>
      </c>
    </row>
    <row r="321" spans="1:14">
      <c r="A321" s="7" t="s">
        <v>66</v>
      </c>
      <c r="B321" s="9">
        <v>2021</v>
      </c>
      <c r="C321" s="8" t="s">
        <v>58</v>
      </c>
      <c r="D321">
        <v>65796</v>
      </c>
      <c r="E321">
        <v>5.8521188</v>
      </c>
      <c r="F321">
        <v>888664</v>
      </c>
      <c r="G321">
        <v>4615</v>
      </c>
      <c r="H321">
        <v>96752</v>
      </c>
      <c r="I321">
        <v>102</v>
      </c>
      <c r="J321">
        <v>57426</v>
      </c>
      <c r="K321">
        <v>30.722626</v>
      </c>
      <c r="L321">
        <v>2146643</v>
      </c>
      <c r="M321">
        <v>12451</v>
      </c>
      <c r="N321">
        <v>511654</v>
      </c>
    </row>
    <row r="322" spans="1:14">
      <c r="A322" s="129" t="s">
        <v>107</v>
      </c>
      <c r="B322" s="130">
        <v>2012</v>
      </c>
      <c r="C322" s="129" t="s">
        <v>96</v>
      </c>
      <c r="D322" s="131">
        <v>45155</v>
      </c>
      <c r="E322" s="131">
        <v>2.7457203</v>
      </c>
      <c r="F322" s="131">
        <v>205324</v>
      </c>
      <c r="G322" s="131">
        <v>804</v>
      </c>
      <c r="H322" s="131"/>
      <c r="I322" s="131">
        <v>29</v>
      </c>
      <c r="J322" s="131">
        <v>9020</v>
      </c>
      <c r="K322" s="131">
        <v>27.568544</v>
      </c>
      <c r="L322" s="131">
        <v>10038900</v>
      </c>
      <c r="M322" s="131">
        <v>12537</v>
      </c>
      <c r="N322">
        <v>106316</v>
      </c>
    </row>
    <row r="323" spans="1:14">
      <c r="A323" s="129" t="s">
        <v>107</v>
      </c>
      <c r="B323" s="130">
        <v>2013</v>
      </c>
      <c r="C323" s="129" t="s">
        <v>96</v>
      </c>
      <c r="D323" s="131">
        <v>48474</v>
      </c>
      <c r="E323" s="131">
        <v>2.5605686</v>
      </c>
      <c r="F323" s="131">
        <v>214584</v>
      </c>
      <c r="G323" s="131">
        <v>1567</v>
      </c>
      <c r="H323" s="131"/>
      <c r="I323" s="131">
        <v>29</v>
      </c>
      <c r="J323" s="131">
        <v>8786</v>
      </c>
      <c r="K323" s="131">
        <v>28.683935</v>
      </c>
      <c r="L323" s="131">
        <v>9255400</v>
      </c>
      <c r="M323" s="131">
        <v>13225</v>
      </c>
      <c r="N323">
        <v>114564</v>
      </c>
    </row>
    <row r="324" spans="1:14">
      <c r="A324" s="129" t="s">
        <v>107</v>
      </c>
      <c r="B324" s="130">
        <v>2014</v>
      </c>
      <c r="C324" s="129" t="s">
        <v>96</v>
      </c>
      <c r="D324" s="131">
        <v>81855</v>
      </c>
      <c r="E324" s="131">
        <v>1.4997496</v>
      </c>
      <c r="F324" s="131">
        <v>215555</v>
      </c>
      <c r="G324" s="131">
        <v>1587</v>
      </c>
      <c r="H324" s="131"/>
      <c r="I324" s="131">
        <v>40</v>
      </c>
      <c r="J324" s="131">
        <v>8552</v>
      </c>
      <c r="K324" s="131">
        <v>23.910118</v>
      </c>
      <c r="L324" s="131">
        <v>9682400</v>
      </c>
      <c r="M324" s="131">
        <v>13622</v>
      </c>
      <c r="N324">
        <v>119740</v>
      </c>
    </row>
    <row r="325" spans="1:14">
      <c r="A325" s="129" t="s">
        <v>107</v>
      </c>
      <c r="B325" s="130">
        <v>2015</v>
      </c>
      <c r="C325" s="129" t="s">
        <v>96</v>
      </c>
      <c r="D325" s="131">
        <v>81990</v>
      </c>
      <c r="E325" s="131">
        <v>1.5278205</v>
      </c>
      <c r="F325" s="131">
        <v>280183</v>
      </c>
      <c r="G325" s="131">
        <v>2801</v>
      </c>
      <c r="H325" s="131"/>
      <c r="I325" s="131">
        <v>41</v>
      </c>
      <c r="J325" s="131">
        <v>8318</v>
      </c>
      <c r="K325" s="131">
        <v>22.642014</v>
      </c>
      <c r="L325" s="131">
        <v>8174100</v>
      </c>
      <c r="M325" s="131">
        <v>12046</v>
      </c>
      <c r="N325">
        <v>119900</v>
      </c>
    </row>
    <row r="326" spans="1:14">
      <c r="A326" s="129" t="s">
        <v>107</v>
      </c>
      <c r="B326" s="130">
        <v>2016</v>
      </c>
      <c r="C326" s="129" t="s">
        <v>96</v>
      </c>
      <c r="D326" s="131">
        <v>82142</v>
      </c>
      <c r="E326" s="131">
        <v>1.5817</v>
      </c>
      <c r="F326" s="131">
        <v>242464</v>
      </c>
      <c r="G326" s="131">
        <v>2800</v>
      </c>
      <c r="H326" s="131"/>
      <c r="I326" s="131">
        <v>24</v>
      </c>
      <c r="J326" s="131">
        <v>8084</v>
      </c>
      <c r="K326" s="131">
        <v>20.238813</v>
      </c>
      <c r="L326" s="131">
        <v>9048000</v>
      </c>
      <c r="M326" s="131">
        <v>12875</v>
      </c>
      <c r="N326">
        <v>132385</v>
      </c>
    </row>
    <row r="327" spans="1:14">
      <c r="A327" s="129" t="s">
        <v>107</v>
      </c>
      <c r="B327" s="130">
        <v>2017</v>
      </c>
      <c r="C327" s="129" t="s">
        <v>96</v>
      </c>
      <c r="D327" s="131">
        <v>82279</v>
      </c>
      <c r="E327" s="131">
        <v>3.0250854</v>
      </c>
      <c r="F327" s="131">
        <v>361933</v>
      </c>
      <c r="G327" s="131">
        <v>764</v>
      </c>
      <c r="H327" s="131"/>
      <c r="I327" s="131">
        <v>26</v>
      </c>
      <c r="J327" s="131">
        <v>7850</v>
      </c>
      <c r="K327" s="131">
        <v>21.689791</v>
      </c>
      <c r="L327" s="131">
        <v>11103300</v>
      </c>
      <c r="M327" s="131">
        <v>13704</v>
      </c>
      <c r="N327">
        <v>191921</v>
      </c>
    </row>
    <row r="328" spans="1:14">
      <c r="A328" s="129" t="s">
        <v>107</v>
      </c>
      <c r="B328" s="130">
        <v>2018</v>
      </c>
      <c r="C328" s="129" t="s">
        <v>96</v>
      </c>
      <c r="D328" s="131">
        <v>82850</v>
      </c>
      <c r="E328" s="131">
        <v>3.061207</v>
      </c>
      <c r="F328" s="131">
        <v>410931</v>
      </c>
      <c r="G328" s="131">
        <v>520.5</v>
      </c>
      <c r="H328" s="131"/>
      <c r="I328" s="131">
        <v>10</v>
      </c>
      <c r="J328" s="131">
        <v>7616</v>
      </c>
      <c r="K328" s="131">
        <v>22.484945</v>
      </c>
      <c r="L328" s="131">
        <v>12980300</v>
      </c>
      <c r="M328" s="131">
        <v>14533</v>
      </c>
      <c r="N328">
        <v>198700</v>
      </c>
    </row>
    <row r="329" spans="1:14">
      <c r="A329" s="129" t="s">
        <v>107</v>
      </c>
      <c r="B329" s="130">
        <v>2019</v>
      </c>
      <c r="C329" s="129" t="s">
        <v>96</v>
      </c>
      <c r="D329" s="131">
        <v>83421</v>
      </c>
      <c r="E329" s="131">
        <v>3.0973286</v>
      </c>
      <c r="F329" s="131">
        <v>459929</v>
      </c>
      <c r="G329" s="131">
        <v>277</v>
      </c>
      <c r="H329" s="131"/>
      <c r="I329" s="131">
        <v>28</v>
      </c>
      <c r="J329" s="131">
        <v>12438</v>
      </c>
      <c r="K329" s="131">
        <v>23.2801</v>
      </c>
      <c r="L329" s="131">
        <v>13628777</v>
      </c>
      <c r="M329" s="131">
        <v>15362</v>
      </c>
      <c r="N329">
        <v>226324</v>
      </c>
    </row>
    <row r="330" spans="1:14">
      <c r="A330" s="129" t="s">
        <v>107</v>
      </c>
      <c r="B330" s="130">
        <v>2020</v>
      </c>
      <c r="C330" s="129" t="s">
        <v>96</v>
      </c>
      <c r="D330" s="131">
        <v>83992</v>
      </c>
      <c r="E330" s="131">
        <v>3.1334502</v>
      </c>
      <c r="F330" s="131">
        <v>508927</v>
      </c>
      <c r="G330" s="131">
        <v>759</v>
      </c>
      <c r="H330" s="131"/>
      <c r="I330" s="131">
        <v>46</v>
      </c>
      <c r="J330" s="131">
        <v>17260</v>
      </c>
      <c r="K330" s="131">
        <v>24.075254</v>
      </c>
      <c r="L330" s="131">
        <v>12940036</v>
      </c>
      <c r="M330" s="131">
        <v>16191</v>
      </c>
      <c r="N330">
        <v>261161</v>
      </c>
    </row>
    <row r="331" spans="1:14">
      <c r="A331" s="129" t="s">
        <v>107</v>
      </c>
      <c r="B331" s="130">
        <v>2021</v>
      </c>
      <c r="C331" s="132" t="s">
        <v>96</v>
      </c>
      <c r="D331" s="131">
        <v>43255</v>
      </c>
      <c r="E331" s="131">
        <v>5.0251532</v>
      </c>
      <c r="F331" s="131">
        <v>322257</v>
      </c>
      <c r="G331" s="131">
        <v>774</v>
      </c>
      <c r="H331" s="131"/>
      <c r="I331" s="131">
        <v>35</v>
      </c>
      <c r="J331" s="131">
        <v>50545</v>
      </c>
      <c r="K331" s="131">
        <v>39.40794</v>
      </c>
      <c r="L331" s="131">
        <v>18481700</v>
      </c>
      <c r="M331" s="131">
        <v>5109</v>
      </c>
      <c r="N331">
        <v>267500</v>
      </c>
    </row>
    <row r="332" spans="1:14">
      <c r="A332" s="7" t="s">
        <v>95</v>
      </c>
      <c r="B332" s="46">
        <v>2012</v>
      </c>
      <c r="C332" s="45" t="s">
        <v>96</v>
      </c>
      <c r="D332">
        <v>53168</v>
      </c>
      <c r="E332">
        <v>4.5717349</v>
      </c>
      <c r="F332">
        <v>359612</v>
      </c>
      <c r="I332">
        <v>38</v>
      </c>
      <c r="J332">
        <v>21406</v>
      </c>
      <c r="K332">
        <v>21.741098</v>
      </c>
      <c r="L332">
        <v>4010900</v>
      </c>
      <c r="M332">
        <v>10001</v>
      </c>
      <c r="N332">
        <v>211700</v>
      </c>
    </row>
    <row r="333" spans="1:14">
      <c r="A333" s="7" t="s">
        <v>95</v>
      </c>
      <c r="B333" s="46">
        <v>2013</v>
      </c>
      <c r="C333" s="45" t="s">
        <v>96</v>
      </c>
      <c r="D333">
        <v>63415</v>
      </c>
      <c r="E333">
        <v>3.7430261</v>
      </c>
      <c r="F333">
        <v>395612</v>
      </c>
      <c r="I333">
        <v>43</v>
      </c>
      <c r="J333">
        <v>23090</v>
      </c>
      <c r="K333">
        <v>24.244678</v>
      </c>
      <c r="L333">
        <v>4612600</v>
      </c>
      <c r="M333">
        <v>11331</v>
      </c>
      <c r="N333">
        <v>232100</v>
      </c>
    </row>
    <row r="334" spans="1:14">
      <c r="A334" s="7" t="s">
        <v>95</v>
      </c>
      <c r="B334" s="46">
        <v>2014</v>
      </c>
      <c r="C334" s="45" t="s">
        <v>96</v>
      </c>
      <c r="D334">
        <v>65069</v>
      </c>
      <c r="E334">
        <v>3.6828444</v>
      </c>
      <c r="F334">
        <v>430033</v>
      </c>
      <c r="I334">
        <v>48</v>
      </c>
      <c r="J334">
        <v>23922</v>
      </c>
      <c r="K334">
        <v>19.846361</v>
      </c>
      <c r="L334">
        <v>5085700</v>
      </c>
      <c r="M334">
        <v>12656</v>
      </c>
      <c r="N334">
        <v>243700</v>
      </c>
    </row>
    <row r="335" spans="1:14">
      <c r="A335" s="7" t="s">
        <v>95</v>
      </c>
      <c r="B335" s="46">
        <v>2015</v>
      </c>
      <c r="C335" s="45" t="s">
        <v>96</v>
      </c>
      <c r="D335">
        <v>63710</v>
      </c>
      <c r="E335">
        <v>3.4357872</v>
      </c>
      <c r="F335">
        <v>444494</v>
      </c>
      <c r="I335">
        <v>49</v>
      </c>
      <c r="J335">
        <v>22877</v>
      </c>
      <c r="K335">
        <v>18.807161</v>
      </c>
      <c r="L335">
        <v>5431000</v>
      </c>
      <c r="M335">
        <v>11015</v>
      </c>
      <c r="N335">
        <v>250700</v>
      </c>
    </row>
    <row r="336" spans="1:14">
      <c r="A336" s="7" t="s">
        <v>95</v>
      </c>
      <c r="B336" s="46">
        <v>2016</v>
      </c>
      <c r="C336" s="45" t="s">
        <v>96</v>
      </c>
      <c r="D336">
        <v>77227</v>
      </c>
      <c r="E336">
        <v>3.1043288</v>
      </c>
      <c r="F336">
        <v>503933</v>
      </c>
      <c r="I336">
        <v>37</v>
      </c>
      <c r="J336">
        <v>22908</v>
      </c>
      <c r="K336">
        <v>17.046633</v>
      </c>
      <c r="L336">
        <v>5567200</v>
      </c>
      <c r="M336">
        <v>11929</v>
      </c>
      <c r="N336">
        <v>285300</v>
      </c>
    </row>
    <row r="337" spans="1:14">
      <c r="A337" s="7" t="s">
        <v>95</v>
      </c>
      <c r="B337" s="46">
        <v>2017</v>
      </c>
      <c r="C337" s="45" t="s">
        <v>96</v>
      </c>
      <c r="D337">
        <v>82310</v>
      </c>
      <c r="E337">
        <v>2.9417811</v>
      </c>
      <c r="F337">
        <v>512097</v>
      </c>
      <c r="I337">
        <v>39</v>
      </c>
      <c r="J337">
        <v>22900</v>
      </c>
      <c r="K337">
        <v>17.272411</v>
      </c>
      <c r="L337">
        <v>6984700</v>
      </c>
      <c r="M337">
        <v>12843</v>
      </c>
      <c r="N337">
        <v>289100</v>
      </c>
    </row>
    <row r="338" spans="1:14">
      <c r="A338" s="7" t="s">
        <v>95</v>
      </c>
      <c r="B338" s="46">
        <v>2018</v>
      </c>
      <c r="C338" s="45" t="s">
        <v>96</v>
      </c>
      <c r="D338">
        <v>82747</v>
      </c>
      <c r="E338">
        <v>5.4315323</v>
      </c>
      <c r="F338">
        <v>648923</v>
      </c>
      <c r="I338">
        <v>42</v>
      </c>
      <c r="J338">
        <v>38100</v>
      </c>
      <c r="K338">
        <v>18.974964</v>
      </c>
      <c r="L338">
        <v>7772800</v>
      </c>
      <c r="M338">
        <v>13757</v>
      </c>
      <c r="N338">
        <v>366300</v>
      </c>
    </row>
    <row r="339" spans="1:14">
      <c r="A339" s="7" t="s">
        <v>95</v>
      </c>
      <c r="B339" s="46">
        <v>2019</v>
      </c>
      <c r="C339" s="45" t="s">
        <v>96</v>
      </c>
      <c r="D339">
        <v>84976</v>
      </c>
      <c r="E339">
        <v>5.3157009</v>
      </c>
      <c r="F339">
        <v>714010</v>
      </c>
      <c r="I339">
        <v>43</v>
      </c>
      <c r="J339">
        <v>37707</v>
      </c>
      <c r="K339">
        <v>20.677517</v>
      </c>
      <c r="L339">
        <v>9371400</v>
      </c>
      <c r="M339">
        <v>14671</v>
      </c>
      <c r="N339">
        <v>404500</v>
      </c>
    </row>
    <row r="340" spans="1:14">
      <c r="A340" s="7" t="s">
        <v>95</v>
      </c>
      <c r="B340" s="46">
        <v>2020</v>
      </c>
      <c r="C340" s="45" t="s">
        <v>96</v>
      </c>
      <c r="D340">
        <v>87205</v>
      </c>
      <c r="E340">
        <v>5.1998695</v>
      </c>
      <c r="F340">
        <v>779097</v>
      </c>
      <c r="I340">
        <v>44</v>
      </c>
      <c r="J340">
        <v>37314</v>
      </c>
      <c r="K340">
        <v>22.38007</v>
      </c>
      <c r="L340">
        <v>10010200</v>
      </c>
      <c r="M340">
        <v>15585</v>
      </c>
      <c r="N340">
        <v>458000</v>
      </c>
    </row>
    <row r="341" spans="1:14">
      <c r="A341" s="7" t="s">
        <v>95</v>
      </c>
      <c r="B341" s="9">
        <v>2021</v>
      </c>
      <c r="C341" s="45" t="s">
        <v>96</v>
      </c>
      <c r="D341">
        <v>89434</v>
      </c>
      <c r="E341">
        <v>5.0840382</v>
      </c>
      <c r="F341">
        <v>844184</v>
      </c>
      <c r="I341">
        <v>45</v>
      </c>
      <c r="J341">
        <v>36921</v>
      </c>
      <c r="K341">
        <v>24.082623</v>
      </c>
      <c r="L341">
        <v>10649000</v>
      </c>
      <c r="M341">
        <v>16499</v>
      </c>
      <c r="N341">
        <v>497800</v>
      </c>
    </row>
    <row r="342" spans="1:14">
      <c r="A342" s="45" t="s">
        <v>97</v>
      </c>
      <c r="B342" s="46">
        <v>2012</v>
      </c>
      <c r="C342" s="45" t="s">
        <v>96</v>
      </c>
      <c r="D342">
        <v>59573</v>
      </c>
      <c r="E342">
        <v>2.5639468</v>
      </c>
      <c r="F342">
        <v>205689</v>
      </c>
      <c r="G342">
        <v>244</v>
      </c>
      <c r="H342">
        <v>8749</v>
      </c>
      <c r="I342">
        <v>24</v>
      </c>
      <c r="J342">
        <v>14993</v>
      </c>
      <c r="K342">
        <v>26.469797</v>
      </c>
      <c r="L342">
        <v>1042200</v>
      </c>
      <c r="M342">
        <v>7860</v>
      </c>
      <c r="N342">
        <v>121600</v>
      </c>
    </row>
    <row r="343" spans="1:14">
      <c r="A343" s="45" t="s">
        <v>97</v>
      </c>
      <c r="B343" s="46">
        <v>2013</v>
      </c>
      <c r="C343" s="45" t="s">
        <v>96</v>
      </c>
      <c r="D343">
        <v>60855</v>
      </c>
      <c r="E343">
        <v>2.5754991</v>
      </c>
      <c r="F343">
        <v>232421</v>
      </c>
      <c r="G343">
        <v>257</v>
      </c>
      <c r="H343">
        <v>8749</v>
      </c>
      <c r="I343">
        <v>25</v>
      </c>
      <c r="J343">
        <v>11842</v>
      </c>
      <c r="K343">
        <v>19.82378</v>
      </c>
      <c r="L343">
        <v>1218500</v>
      </c>
      <c r="M343">
        <v>8725</v>
      </c>
      <c r="N343">
        <v>133525</v>
      </c>
    </row>
    <row r="344" spans="1:14">
      <c r="A344" s="45" t="s">
        <v>97</v>
      </c>
      <c r="B344" s="46">
        <v>2014</v>
      </c>
      <c r="C344" s="45" t="s">
        <v>96</v>
      </c>
      <c r="D344">
        <v>60619</v>
      </c>
      <c r="E344">
        <v>2.6065755</v>
      </c>
      <c r="F344">
        <v>246554</v>
      </c>
      <c r="G344">
        <v>270</v>
      </c>
      <c r="H344">
        <v>8749</v>
      </c>
      <c r="I344">
        <v>28</v>
      </c>
      <c r="J344">
        <v>11881</v>
      </c>
      <c r="K344">
        <v>21.079487</v>
      </c>
      <c r="L344">
        <v>1360900</v>
      </c>
      <c r="M344">
        <v>9364</v>
      </c>
      <c r="N344">
        <v>141900</v>
      </c>
    </row>
    <row r="345" spans="1:14">
      <c r="A345" s="45" t="s">
        <v>97</v>
      </c>
      <c r="B345" s="46">
        <v>2015</v>
      </c>
      <c r="C345" s="45" t="s">
        <v>96</v>
      </c>
      <c r="D345">
        <v>60623</v>
      </c>
      <c r="E345">
        <v>2.5732808</v>
      </c>
      <c r="F345">
        <v>248690</v>
      </c>
      <c r="G345">
        <v>270</v>
      </c>
      <c r="H345">
        <v>8900</v>
      </c>
      <c r="I345">
        <v>29</v>
      </c>
      <c r="J345">
        <v>11894</v>
      </c>
      <c r="K345">
        <v>18.88625</v>
      </c>
      <c r="L345">
        <v>1165100</v>
      </c>
      <c r="M345">
        <v>9760</v>
      </c>
      <c r="N345">
        <v>142500</v>
      </c>
    </row>
    <row r="346" spans="1:14">
      <c r="A346" s="45" t="s">
        <v>97</v>
      </c>
      <c r="B346" s="46">
        <v>2016</v>
      </c>
      <c r="C346" s="45" t="s">
        <v>96</v>
      </c>
      <c r="D346">
        <v>65408</v>
      </c>
      <c r="E346">
        <v>2.5532657</v>
      </c>
      <c r="F346">
        <v>111732</v>
      </c>
      <c r="G346">
        <v>292</v>
      </c>
      <c r="H346">
        <v>8810</v>
      </c>
      <c r="I346">
        <v>17</v>
      </c>
      <c r="J346">
        <v>12026</v>
      </c>
      <c r="K346">
        <v>18.379759</v>
      </c>
      <c r="L346">
        <v>1211600</v>
      </c>
      <c r="M346">
        <v>10522</v>
      </c>
      <c r="N346">
        <v>152300</v>
      </c>
    </row>
    <row r="347" spans="1:14">
      <c r="A347" s="45" t="s">
        <v>97</v>
      </c>
      <c r="B347" s="46">
        <v>2017</v>
      </c>
      <c r="C347" s="45" t="s">
        <v>96</v>
      </c>
      <c r="D347">
        <v>81393</v>
      </c>
      <c r="E347">
        <v>2.1739339</v>
      </c>
      <c r="F347">
        <v>286790</v>
      </c>
      <c r="G347">
        <v>295</v>
      </c>
      <c r="H347">
        <v>7200</v>
      </c>
      <c r="I347">
        <v>19</v>
      </c>
      <c r="J347">
        <v>12239</v>
      </c>
      <c r="K347">
        <v>19.96871</v>
      </c>
      <c r="L347">
        <v>1544600</v>
      </c>
      <c r="M347">
        <v>11284</v>
      </c>
      <c r="N347">
        <v>164042</v>
      </c>
    </row>
    <row r="348" spans="1:14">
      <c r="A348" s="45" t="s">
        <v>97</v>
      </c>
      <c r="B348" s="46">
        <v>2018</v>
      </c>
      <c r="C348" s="45" t="s">
        <v>96</v>
      </c>
      <c r="D348">
        <v>81315</v>
      </c>
      <c r="E348">
        <v>3.2812765</v>
      </c>
      <c r="F348">
        <v>422450</v>
      </c>
      <c r="G348">
        <v>77</v>
      </c>
      <c r="H348">
        <v>5590</v>
      </c>
      <c r="I348">
        <v>27</v>
      </c>
      <c r="J348">
        <v>12430</v>
      </c>
      <c r="K348">
        <v>21.557661</v>
      </c>
      <c r="L348">
        <v>1894400</v>
      </c>
      <c r="M348">
        <v>12046</v>
      </c>
      <c r="N348">
        <v>231700</v>
      </c>
    </row>
    <row r="349" spans="1:14">
      <c r="A349" s="45" t="s">
        <v>97</v>
      </c>
      <c r="B349" s="46">
        <v>2019</v>
      </c>
      <c r="C349" s="45" t="s">
        <v>96</v>
      </c>
      <c r="D349">
        <v>81384</v>
      </c>
      <c r="E349">
        <v>3.2843925</v>
      </c>
      <c r="F349">
        <v>474796</v>
      </c>
      <c r="G349">
        <v>340</v>
      </c>
      <c r="H349">
        <v>3980</v>
      </c>
      <c r="I349">
        <v>22</v>
      </c>
      <c r="J349">
        <v>12488</v>
      </c>
      <c r="K349">
        <v>23.146612</v>
      </c>
      <c r="L349">
        <v>2014700</v>
      </c>
      <c r="M349">
        <v>12808</v>
      </c>
      <c r="N349">
        <v>261200</v>
      </c>
    </row>
    <row r="350" spans="1:14">
      <c r="A350" s="45" t="s">
        <v>97</v>
      </c>
      <c r="B350" s="46">
        <v>2020</v>
      </c>
      <c r="C350" s="45" t="s">
        <v>96</v>
      </c>
      <c r="D350">
        <v>81453</v>
      </c>
      <c r="E350">
        <v>3.2875085</v>
      </c>
      <c r="F350">
        <v>527142</v>
      </c>
      <c r="G350">
        <v>300</v>
      </c>
      <c r="H350">
        <v>2370</v>
      </c>
      <c r="I350">
        <v>17</v>
      </c>
      <c r="J350">
        <v>12546</v>
      </c>
      <c r="K350">
        <v>24.735563</v>
      </c>
      <c r="L350">
        <v>1994305</v>
      </c>
      <c r="M350">
        <v>13570</v>
      </c>
      <c r="N350">
        <v>267212</v>
      </c>
    </row>
    <row r="351" spans="1:14">
      <c r="A351" s="7" t="s">
        <v>97</v>
      </c>
      <c r="B351" s="9">
        <v>2021</v>
      </c>
      <c r="C351" s="8" t="s">
        <v>96</v>
      </c>
      <c r="D351">
        <v>81522</v>
      </c>
      <c r="E351">
        <v>3.2906245</v>
      </c>
      <c r="F351">
        <v>579488</v>
      </c>
      <c r="G351">
        <v>300</v>
      </c>
      <c r="H351">
        <v>760</v>
      </c>
      <c r="I351">
        <v>12</v>
      </c>
      <c r="J351">
        <v>12604</v>
      </c>
      <c r="K351">
        <v>26.324514</v>
      </c>
      <c r="L351">
        <v>2734700</v>
      </c>
      <c r="M351">
        <v>14332</v>
      </c>
      <c r="N351">
        <v>278800</v>
      </c>
    </row>
    <row r="352" spans="1:14">
      <c r="A352" s="47" t="s">
        <v>99</v>
      </c>
      <c r="B352" s="48">
        <v>2012</v>
      </c>
      <c r="C352" s="47" t="s">
        <v>96</v>
      </c>
      <c r="D352">
        <v>80154</v>
      </c>
      <c r="E352">
        <v>2.891409</v>
      </c>
      <c r="F352">
        <v>317568</v>
      </c>
      <c r="G352">
        <v>1168.5</v>
      </c>
      <c r="H352">
        <v>19314</v>
      </c>
      <c r="I352">
        <v>45</v>
      </c>
      <c r="J352">
        <v>8791</v>
      </c>
      <c r="K352">
        <v>22.777727</v>
      </c>
      <c r="L352">
        <v>3170500</v>
      </c>
      <c r="M352">
        <v>11413</v>
      </c>
      <c r="N352">
        <v>166500</v>
      </c>
    </row>
    <row r="353" spans="1:14">
      <c r="A353" s="47" t="s">
        <v>99</v>
      </c>
      <c r="B353" s="48">
        <v>2013</v>
      </c>
      <c r="C353" s="47" t="s">
        <v>96</v>
      </c>
      <c r="D353">
        <v>80154</v>
      </c>
      <c r="E353">
        <v>2.9625596</v>
      </c>
      <c r="F353">
        <v>350910</v>
      </c>
      <c r="G353">
        <v>2270</v>
      </c>
      <c r="H353">
        <v>24657</v>
      </c>
      <c r="I353">
        <v>47</v>
      </c>
      <c r="J353">
        <v>8483</v>
      </c>
      <c r="K353">
        <v>21.617544</v>
      </c>
      <c r="L353">
        <v>3521600</v>
      </c>
      <c r="M353">
        <v>12680</v>
      </c>
      <c r="N353">
        <v>176301</v>
      </c>
    </row>
    <row r="354" spans="1:14">
      <c r="A354" s="47" t="s">
        <v>99</v>
      </c>
      <c r="B354" s="48">
        <v>2014</v>
      </c>
      <c r="C354" s="47" t="s">
        <v>96</v>
      </c>
      <c r="D354">
        <v>85194</v>
      </c>
      <c r="E354">
        <v>2.5256239</v>
      </c>
      <c r="F354">
        <v>355569</v>
      </c>
      <c r="G354">
        <v>2264</v>
      </c>
      <c r="H354">
        <v>30000</v>
      </c>
      <c r="I354">
        <v>55</v>
      </c>
      <c r="J354">
        <v>8891</v>
      </c>
      <c r="K354">
        <v>15.982515</v>
      </c>
      <c r="L354">
        <v>3651900</v>
      </c>
      <c r="M354">
        <v>13086</v>
      </c>
      <c r="N354">
        <v>196000</v>
      </c>
    </row>
    <row r="355" spans="1:14">
      <c r="A355" s="47" t="s">
        <v>99</v>
      </c>
      <c r="B355" s="48">
        <v>2015</v>
      </c>
      <c r="C355" s="47" t="s">
        <v>96</v>
      </c>
      <c r="D355">
        <v>85751</v>
      </c>
      <c r="E355">
        <v>2.7499388</v>
      </c>
      <c r="F355">
        <v>399931</v>
      </c>
      <c r="G355">
        <v>2344</v>
      </c>
      <c r="H355">
        <v>32000</v>
      </c>
      <c r="I355">
        <v>58</v>
      </c>
      <c r="J355">
        <v>8590</v>
      </c>
      <c r="K355">
        <v>18.024179</v>
      </c>
      <c r="L355">
        <v>2668400</v>
      </c>
      <c r="M355">
        <v>11058</v>
      </c>
      <c r="N355">
        <v>197358</v>
      </c>
    </row>
    <row r="356" spans="1:14">
      <c r="A356" s="47" t="s">
        <v>99</v>
      </c>
      <c r="B356" s="48">
        <v>2016</v>
      </c>
      <c r="C356" s="47" t="s">
        <v>96</v>
      </c>
      <c r="D356">
        <v>85785</v>
      </c>
      <c r="E356">
        <v>2.9762896</v>
      </c>
      <c r="F356">
        <v>412931</v>
      </c>
      <c r="G356">
        <v>2344</v>
      </c>
      <c r="H356">
        <v>30667</v>
      </c>
      <c r="I356">
        <v>45</v>
      </c>
      <c r="J356">
        <v>12049</v>
      </c>
      <c r="K356">
        <v>15.905643</v>
      </c>
      <c r="L356">
        <v>2449400</v>
      </c>
      <c r="M356">
        <v>11910</v>
      </c>
      <c r="N356">
        <v>221303</v>
      </c>
    </row>
    <row r="357" spans="1:14">
      <c r="A357" s="47" t="s">
        <v>99</v>
      </c>
      <c r="B357" s="48">
        <v>2017</v>
      </c>
      <c r="C357" s="47" t="s">
        <v>96</v>
      </c>
      <c r="D357">
        <v>85800</v>
      </c>
      <c r="E357">
        <v>3.8304895</v>
      </c>
      <c r="F357">
        <v>529672</v>
      </c>
      <c r="G357">
        <v>2344</v>
      </c>
      <c r="H357">
        <v>60031</v>
      </c>
      <c r="I357">
        <v>47</v>
      </c>
      <c r="J357">
        <v>16724</v>
      </c>
      <c r="K357">
        <v>13.85144</v>
      </c>
      <c r="L357">
        <v>3039100</v>
      </c>
      <c r="M357">
        <v>12762</v>
      </c>
      <c r="N357">
        <v>284792</v>
      </c>
    </row>
    <row r="358" spans="1:14">
      <c r="A358" s="47" t="s">
        <v>99</v>
      </c>
      <c r="B358" s="48">
        <v>2018</v>
      </c>
      <c r="C358" s="47" t="s">
        <v>96</v>
      </c>
      <c r="D358">
        <v>85834</v>
      </c>
      <c r="E358">
        <v>3.7224876</v>
      </c>
      <c r="F358">
        <v>563266</v>
      </c>
      <c r="G358">
        <v>2133</v>
      </c>
      <c r="H358">
        <v>89395</v>
      </c>
      <c r="I358">
        <v>21</v>
      </c>
      <c r="J358">
        <v>12100</v>
      </c>
      <c r="K358">
        <v>15.228611</v>
      </c>
      <c r="L358">
        <v>2962350</v>
      </c>
      <c r="M358">
        <v>13614</v>
      </c>
      <c r="N358">
        <v>280570</v>
      </c>
    </row>
    <row r="359" spans="1:14">
      <c r="A359" s="49" t="s">
        <v>99</v>
      </c>
      <c r="B359" s="48">
        <v>2019</v>
      </c>
      <c r="C359" s="47" t="s">
        <v>96</v>
      </c>
      <c r="D359">
        <v>85868</v>
      </c>
      <c r="E359">
        <v>3.6144857</v>
      </c>
      <c r="F359">
        <v>596860</v>
      </c>
      <c r="G359">
        <v>2133</v>
      </c>
      <c r="H359">
        <v>118759</v>
      </c>
      <c r="I359">
        <v>54</v>
      </c>
      <c r="J359">
        <v>12149</v>
      </c>
      <c r="K359">
        <v>16.605782</v>
      </c>
      <c r="L359">
        <v>3898506</v>
      </c>
      <c r="M359">
        <v>14466</v>
      </c>
      <c r="N359">
        <v>317012</v>
      </c>
    </row>
    <row r="360" spans="1:14">
      <c r="A360" s="47" t="s">
        <v>99</v>
      </c>
      <c r="B360" s="48">
        <v>2020</v>
      </c>
      <c r="C360" s="47" t="s">
        <v>96</v>
      </c>
      <c r="D360">
        <v>85902</v>
      </c>
      <c r="E360">
        <v>3.5064838</v>
      </c>
      <c r="F360">
        <v>630454</v>
      </c>
      <c r="G360">
        <v>2596</v>
      </c>
      <c r="H360">
        <v>148123</v>
      </c>
      <c r="I360">
        <v>87</v>
      </c>
      <c r="J360">
        <v>12198</v>
      </c>
      <c r="K360">
        <v>17.982952</v>
      </c>
      <c r="L360">
        <v>3633295</v>
      </c>
      <c r="M360">
        <v>15318</v>
      </c>
      <c r="N360">
        <v>344774</v>
      </c>
    </row>
    <row r="361" spans="1:14">
      <c r="A361" s="7" t="s">
        <v>99</v>
      </c>
      <c r="B361" s="9">
        <v>2021</v>
      </c>
      <c r="C361" s="8" t="s">
        <v>96</v>
      </c>
      <c r="D361">
        <v>134162</v>
      </c>
      <c r="E361">
        <v>2.1035017</v>
      </c>
      <c r="F361">
        <v>249735</v>
      </c>
      <c r="G361">
        <v>2596</v>
      </c>
      <c r="H361">
        <v>8034</v>
      </c>
      <c r="I361">
        <v>44</v>
      </c>
      <c r="J361">
        <v>27784</v>
      </c>
      <c r="K361">
        <v>30.163713</v>
      </c>
      <c r="L361">
        <v>4500225</v>
      </c>
      <c r="M361">
        <v>8240</v>
      </c>
      <c r="N361">
        <v>364591</v>
      </c>
    </row>
    <row r="362" spans="1:14">
      <c r="A362" s="27" t="s">
        <v>100</v>
      </c>
      <c r="B362" s="28">
        <v>2012</v>
      </c>
      <c r="C362" s="27" t="s">
        <v>96</v>
      </c>
      <c r="D362">
        <v>136878</v>
      </c>
      <c r="E362">
        <v>2.1463566</v>
      </c>
      <c r="F362">
        <v>293266</v>
      </c>
      <c r="G362">
        <v>1853</v>
      </c>
      <c r="H362">
        <v>19113</v>
      </c>
      <c r="I362">
        <v>50</v>
      </c>
      <c r="J362">
        <v>30142</v>
      </c>
      <c r="K362">
        <v>29.192665</v>
      </c>
      <c r="L362">
        <v>2910100</v>
      </c>
      <c r="M362">
        <v>9492</v>
      </c>
      <c r="N362">
        <v>143396</v>
      </c>
    </row>
    <row r="363" spans="1:14">
      <c r="A363" s="27" t="s">
        <v>100</v>
      </c>
      <c r="B363" s="28">
        <v>2013</v>
      </c>
      <c r="C363" s="27" t="s">
        <v>96</v>
      </c>
      <c r="D363">
        <v>138925</v>
      </c>
      <c r="E363">
        <v>2.1484398</v>
      </c>
      <c r="F363">
        <v>323520</v>
      </c>
      <c r="G363">
        <v>1110</v>
      </c>
      <c r="H363">
        <v>30192</v>
      </c>
      <c r="I363">
        <v>56</v>
      </c>
      <c r="J363">
        <v>32500</v>
      </c>
      <c r="K363">
        <v>28.221617</v>
      </c>
      <c r="L363">
        <v>3100800</v>
      </c>
      <c r="M363">
        <v>10744</v>
      </c>
      <c r="N363">
        <v>163825</v>
      </c>
    </row>
    <row r="364" spans="1:14">
      <c r="A364" s="27" t="s">
        <v>100</v>
      </c>
      <c r="B364" s="28">
        <v>2014</v>
      </c>
      <c r="C364" s="27" t="s">
        <v>96</v>
      </c>
      <c r="D364">
        <v>152968</v>
      </c>
      <c r="E364">
        <v>1.7686771</v>
      </c>
      <c r="F364">
        <v>323223</v>
      </c>
      <c r="G364">
        <v>1327</v>
      </c>
      <c r="H364">
        <v>41271</v>
      </c>
      <c r="I364">
        <v>61</v>
      </c>
      <c r="J364">
        <v>30184</v>
      </c>
      <c r="K364">
        <v>22.094999</v>
      </c>
      <c r="L364">
        <v>3383900</v>
      </c>
      <c r="M364">
        <v>11829</v>
      </c>
      <c r="N364">
        <v>181400</v>
      </c>
    </row>
    <row r="365" spans="1:14">
      <c r="A365" s="27" t="s">
        <v>100</v>
      </c>
      <c r="B365" s="28">
        <v>2015</v>
      </c>
      <c r="C365" s="27" t="s">
        <v>96</v>
      </c>
      <c r="D365">
        <v>161502</v>
      </c>
      <c r="E365">
        <v>1.8478285</v>
      </c>
      <c r="F365">
        <v>354825</v>
      </c>
      <c r="G365">
        <v>1434</v>
      </c>
      <c r="H365">
        <v>45066</v>
      </c>
      <c r="I365">
        <v>63</v>
      </c>
      <c r="J365">
        <v>29881</v>
      </c>
      <c r="K365">
        <v>23.150425</v>
      </c>
      <c r="L365">
        <v>2576300</v>
      </c>
      <c r="M365">
        <v>10926</v>
      </c>
      <c r="N365">
        <v>178982</v>
      </c>
    </row>
    <row r="366" spans="1:14">
      <c r="A366" s="27" t="s">
        <v>100</v>
      </c>
      <c r="B366" s="28">
        <v>2016</v>
      </c>
      <c r="C366" s="27" t="s">
        <v>96</v>
      </c>
      <c r="D366">
        <v>212526</v>
      </c>
      <c r="E366">
        <v>1.3745424</v>
      </c>
      <c r="F366">
        <v>363114</v>
      </c>
      <c r="G366">
        <v>1319</v>
      </c>
      <c r="H366">
        <v>109244</v>
      </c>
      <c r="I366">
        <v>46</v>
      </c>
      <c r="J366">
        <v>29344</v>
      </c>
      <c r="K366">
        <v>22.149258</v>
      </c>
      <c r="L366">
        <v>2300300</v>
      </c>
      <c r="M366">
        <v>11789</v>
      </c>
      <c r="N366">
        <v>196400</v>
      </c>
    </row>
    <row r="367" spans="1:14">
      <c r="A367" s="27" t="s">
        <v>100</v>
      </c>
      <c r="B367" s="28">
        <v>2017</v>
      </c>
      <c r="C367" s="27" t="s">
        <v>96</v>
      </c>
      <c r="D367">
        <v>213526</v>
      </c>
      <c r="E367">
        <v>1.7564325</v>
      </c>
      <c r="F367">
        <v>472420</v>
      </c>
      <c r="G367">
        <v>1352</v>
      </c>
      <c r="H367">
        <v>119236</v>
      </c>
      <c r="I367">
        <v>53</v>
      </c>
      <c r="J367">
        <v>34221</v>
      </c>
      <c r="K367">
        <v>18.337282</v>
      </c>
      <c r="L367">
        <v>2553200</v>
      </c>
      <c r="M367">
        <v>12652</v>
      </c>
      <c r="N367">
        <v>200321</v>
      </c>
    </row>
    <row r="368" spans="1:14">
      <c r="A368" s="27" t="s">
        <v>100</v>
      </c>
      <c r="B368" s="28">
        <v>2018</v>
      </c>
      <c r="C368" s="27" t="s">
        <v>96</v>
      </c>
      <c r="D368">
        <v>213526</v>
      </c>
      <c r="E368">
        <v>1.7528217</v>
      </c>
      <c r="F368">
        <v>488718</v>
      </c>
      <c r="G368">
        <v>999</v>
      </c>
      <c r="H368">
        <v>129228</v>
      </c>
      <c r="I368">
        <v>50</v>
      </c>
      <c r="J368">
        <v>34226</v>
      </c>
      <c r="K368">
        <v>19.426746</v>
      </c>
      <c r="L368">
        <v>3172840</v>
      </c>
      <c r="M368">
        <v>13515</v>
      </c>
      <c r="N368">
        <v>267420</v>
      </c>
    </row>
    <row r="369" spans="1:14">
      <c r="A369" s="27" t="s">
        <v>100</v>
      </c>
      <c r="B369" s="28">
        <v>2019</v>
      </c>
      <c r="C369" s="27" t="s">
        <v>96</v>
      </c>
      <c r="D369">
        <v>213526</v>
      </c>
      <c r="E369">
        <v>1.7492109</v>
      </c>
      <c r="F369">
        <v>505016</v>
      </c>
      <c r="G369">
        <v>860</v>
      </c>
      <c r="H369">
        <v>139220</v>
      </c>
      <c r="I369">
        <v>60</v>
      </c>
      <c r="J369">
        <v>34054</v>
      </c>
      <c r="K369">
        <v>20.516211</v>
      </c>
      <c r="L369">
        <v>3176191</v>
      </c>
      <c r="M369">
        <v>14378</v>
      </c>
      <c r="N369">
        <v>278693</v>
      </c>
    </row>
    <row r="370" spans="1:14">
      <c r="A370" s="27" t="s">
        <v>100</v>
      </c>
      <c r="B370" s="28">
        <v>2020</v>
      </c>
      <c r="C370" s="27" t="s">
        <v>96</v>
      </c>
      <c r="D370">
        <v>213526</v>
      </c>
      <c r="E370">
        <v>1.7456001</v>
      </c>
      <c r="F370">
        <v>521314</v>
      </c>
      <c r="G370">
        <v>1333</v>
      </c>
      <c r="H370">
        <v>149212</v>
      </c>
      <c r="I370">
        <v>70</v>
      </c>
      <c r="J370">
        <v>33882</v>
      </c>
      <c r="K370">
        <v>21.605675</v>
      </c>
      <c r="L370">
        <v>2631600</v>
      </c>
      <c r="M370">
        <v>15241</v>
      </c>
      <c r="N370">
        <v>302900</v>
      </c>
    </row>
    <row r="371" spans="1:14">
      <c r="A371" s="27" t="s">
        <v>100</v>
      </c>
      <c r="B371" s="28">
        <v>2021</v>
      </c>
      <c r="C371" s="29" t="s">
        <v>96</v>
      </c>
      <c r="D371">
        <v>41557</v>
      </c>
      <c r="E371">
        <v>2.1159371</v>
      </c>
      <c r="F371">
        <v>146772</v>
      </c>
      <c r="G371">
        <v>914</v>
      </c>
      <c r="I371">
        <v>14</v>
      </c>
      <c r="J371">
        <v>14772</v>
      </c>
      <c r="K371">
        <v>35.293163</v>
      </c>
      <c r="L371">
        <v>3417158</v>
      </c>
      <c r="M371">
        <v>5934</v>
      </c>
      <c r="N371">
        <v>336793</v>
      </c>
    </row>
    <row r="372" spans="1:14">
      <c r="A372" s="27" t="s">
        <v>98</v>
      </c>
      <c r="B372" s="28">
        <v>2012</v>
      </c>
      <c r="C372" s="27" t="s">
        <v>96</v>
      </c>
      <c r="D372">
        <v>43260</v>
      </c>
      <c r="E372">
        <v>1.5813916</v>
      </c>
      <c r="F372">
        <v>86360</v>
      </c>
      <c r="G372">
        <v>242</v>
      </c>
      <c r="I372">
        <v>32</v>
      </c>
      <c r="J372">
        <v>6104</v>
      </c>
      <c r="K372">
        <v>33.256542</v>
      </c>
      <c r="L372">
        <v>4505200</v>
      </c>
      <c r="M372">
        <v>11783</v>
      </c>
      <c r="N372">
        <v>52134</v>
      </c>
    </row>
    <row r="373" spans="1:14">
      <c r="A373" s="27" t="s">
        <v>98</v>
      </c>
      <c r="B373" s="28">
        <v>2013</v>
      </c>
      <c r="C373" s="27" t="s">
        <v>96</v>
      </c>
      <c r="D373">
        <v>43263</v>
      </c>
      <c r="E373">
        <v>1.5065067</v>
      </c>
      <c r="F373">
        <v>92635</v>
      </c>
      <c r="G373">
        <v>210</v>
      </c>
      <c r="H373">
        <v>1340</v>
      </c>
      <c r="I373">
        <v>32</v>
      </c>
      <c r="J373">
        <v>6064</v>
      </c>
      <c r="K373">
        <v>34.784321</v>
      </c>
      <c r="L373">
        <v>4353800</v>
      </c>
      <c r="M373">
        <v>13001</v>
      </c>
      <c r="N373">
        <v>54279</v>
      </c>
    </row>
    <row r="374" spans="1:14">
      <c r="A374" s="27" t="s">
        <v>98</v>
      </c>
      <c r="B374" s="28">
        <v>2014</v>
      </c>
      <c r="C374" s="27" t="s">
        <v>96</v>
      </c>
      <c r="D374">
        <v>43263</v>
      </c>
      <c r="E374">
        <v>1.5536139</v>
      </c>
      <c r="F374">
        <v>101206</v>
      </c>
      <c r="G374">
        <v>178</v>
      </c>
      <c r="I374">
        <v>32</v>
      </c>
      <c r="J374">
        <v>6060</v>
      </c>
      <c r="K374">
        <v>28.339636</v>
      </c>
      <c r="L374">
        <v>4365300</v>
      </c>
      <c r="M374">
        <v>13409</v>
      </c>
      <c r="N374">
        <v>59581</v>
      </c>
    </row>
    <row r="375" spans="1:14">
      <c r="A375" s="27" t="s">
        <v>98</v>
      </c>
      <c r="B375" s="28">
        <v>2015</v>
      </c>
      <c r="C375" s="27" t="s">
        <v>96</v>
      </c>
      <c r="D375">
        <v>43263</v>
      </c>
      <c r="E375">
        <v>0.74863047</v>
      </c>
      <c r="F375">
        <v>100327</v>
      </c>
      <c r="G375">
        <v>178</v>
      </c>
      <c r="I375">
        <v>34</v>
      </c>
      <c r="J375">
        <v>5570</v>
      </c>
      <c r="K375">
        <v>27.164606</v>
      </c>
      <c r="L375">
        <v>3837600</v>
      </c>
      <c r="M375">
        <v>10871</v>
      </c>
      <c r="N375">
        <v>58379</v>
      </c>
    </row>
    <row r="376" spans="1:14">
      <c r="A376" s="27" t="s">
        <v>98</v>
      </c>
      <c r="B376" s="28">
        <v>2016</v>
      </c>
      <c r="C376" s="27" t="s">
        <v>96</v>
      </c>
      <c r="D376">
        <v>43263</v>
      </c>
      <c r="E376">
        <v>1.3496752</v>
      </c>
      <c r="F376">
        <v>238197</v>
      </c>
      <c r="G376">
        <v>139</v>
      </c>
      <c r="I376">
        <v>23</v>
      </c>
      <c r="J376">
        <v>7300</v>
      </c>
      <c r="K376">
        <v>24.546864</v>
      </c>
      <c r="L376">
        <v>3925700</v>
      </c>
      <c r="M376">
        <v>11610</v>
      </c>
      <c r="N376">
        <v>65011</v>
      </c>
    </row>
    <row r="377" spans="1:14">
      <c r="A377" s="27" t="s">
        <v>98</v>
      </c>
      <c r="B377" s="28">
        <v>2017</v>
      </c>
      <c r="C377" s="27" t="s">
        <v>96</v>
      </c>
      <c r="D377">
        <v>43263</v>
      </c>
      <c r="E377">
        <v>1.398909</v>
      </c>
      <c r="F377">
        <v>117485</v>
      </c>
      <c r="G377">
        <v>127</v>
      </c>
      <c r="I377">
        <v>23</v>
      </c>
      <c r="J377">
        <v>6900</v>
      </c>
      <c r="K377">
        <v>26.289486</v>
      </c>
      <c r="L377">
        <v>4856300</v>
      </c>
      <c r="M377">
        <v>12349</v>
      </c>
      <c r="N377">
        <v>89576</v>
      </c>
    </row>
    <row r="378" spans="1:14">
      <c r="A378" s="27" t="s">
        <v>98</v>
      </c>
      <c r="B378" s="28">
        <v>2018</v>
      </c>
      <c r="C378" s="27" t="s">
        <v>96</v>
      </c>
      <c r="D378">
        <v>43263</v>
      </c>
      <c r="E378">
        <v>1.6052054</v>
      </c>
      <c r="F378">
        <v>155654</v>
      </c>
      <c r="G378">
        <v>113</v>
      </c>
      <c r="I378">
        <v>24</v>
      </c>
      <c r="J378">
        <v>5861</v>
      </c>
      <c r="K378">
        <v>25.403496</v>
      </c>
      <c r="L378">
        <v>5395771</v>
      </c>
      <c r="M378">
        <v>13088</v>
      </c>
      <c r="N378">
        <v>88646</v>
      </c>
    </row>
    <row r="379" spans="1:14">
      <c r="A379" s="27" t="s">
        <v>98</v>
      </c>
      <c r="B379" s="28">
        <v>2019</v>
      </c>
      <c r="C379" s="27" t="s">
        <v>96</v>
      </c>
      <c r="D379">
        <v>43263</v>
      </c>
      <c r="E379">
        <v>1.6053672</v>
      </c>
      <c r="F379">
        <v>168525</v>
      </c>
      <c r="G379">
        <v>119</v>
      </c>
      <c r="I379">
        <v>24</v>
      </c>
      <c r="J379">
        <v>5401</v>
      </c>
      <c r="K379">
        <v>24.517506</v>
      </c>
      <c r="L379">
        <v>6175064</v>
      </c>
      <c r="M379">
        <v>13827</v>
      </c>
      <c r="N379">
        <v>95730</v>
      </c>
    </row>
    <row r="380" spans="1:14">
      <c r="A380" s="27" t="s">
        <v>98</v>
      </c>
      <c r="B380" s="28">
        <v>2020</v>
      </c>
      <c r="C380" s="27" t="s">
        <v>96</v>
      </c>
      <c r="D380">
        <v>43263</v>
      </c>
      <c r="E380">
        <v>1.605529</v>
      </c>
      <c r="F380">
        <v>181396</v>
      </c>
      <c r="G380">
        <v>82</v>
      </c>
      <c r="I380">
        <v>24</v>
      </c>
      <c r="J380">
        <v>4941</v>
      </c>
      <c r="K380">
        <v>23.631516</v>
      </c>
      <c r="L380">
        <v>5828060</v>
      </c>
      <c r="M380">
        <v>14566</v>
      </c>
      <c r="N380">
        <v>105611</v>
      </c>
    </row>
    <row r="381" spans="1:14">
      <c r="A381" s="27" t="s">
        <v>98</v>
      </c>
      <c r="B381" s="28">
        <v>2021</v>
      </c>
      <c r="C381" s="29" t="s">
        <v>96</v>
      </c>
      <c r="D381">
        <v>43263</v>
      </c>
      <c r="E381">
        <v>1.6056908</v>
      </c>
      <c r="F381">
        <v>194267</v>
      </c>
      <c r="G381">
        <v>67</v>
      </c>
      <c r="I381">
        <v>24</v>
      </c>
      <c r="J381">
        <v>4481</v>
      </c>
      <c r="K381">
        <v>22.745525</v>
      </c>
      <c r="L381">
        <v>7358846</v>
      </c>
      <c r="M381">
        <v>15305</v>
      </c>
      <c r="N381">
        <v>109214</v>
      </c>
    </row>
    <row r="382" spans="1:14">
      <c r="A382" s="13" t="s">
        <v>103</v>
      </c>
      <c r="B382" s="14">
        <v>2012</v>
      </c>
      <c r="C382" s="13" t="s">
        <v>96</v>
      </c>
      <c r="D382" s="80">
        <v>30838</v>
      </c>
      <c r="E382" s="80">
        <v>2.3551787</v>
      </c>
      <c r="F382" s="80">
        <v>147758</v>
      </c>
      <c r="G382" s="80">
        <v>31.5</v>
      </c>
      <c r="H382" s="80">
        <v>133</v>
      </c>
      <c r="I382" s="80">
        <v>11</v>
      </c>
      <c r="J382" s="80">
        <v>18334</v>
      </c>
      <c r="K382" s="80">
        <v>28.991026</v>
      </c>
      <c r="L382" s="80">
        <v>318600</v>
      </c>
      <c r="M382" s="80">
        <v>6408</v>
      </c>
      <c r="N382">
        <v>89100</v>
      </c>
    </row>
    <row r="383" spans="1:14">
      <c r="A383" s="13" t="s">
        <v>103</v>
      </c>
      <c r="B383" s="14">
        <v>2013</v>
      </c>
      <c r="C383" s="13" t="s">
        <v>96</v>
      </c>
      <c r="D383" s="80">
        <v>30844</v>
      </c>
      <c r="E383" s="80">
        <v>2.4877124</v>
      </c>
      <c r="F383" s="80">
        <v>155538</v>
      </c>
      <c r="G383" s="80">
        <v>44</v>
      </c>
      <c r="H383" s="80">
        <v>133</v>
      </c>
      <c r="I383" s="80">
        <v>12</v>
      </c>
      <c r="J383" s="80">
        <v>3376</v>
      </c>
      <c r="K383" s="80">
        <v>31.107924</v>
      </c>
      <c r="L383" s="80">
        <v>365600</v>
      </c>
      <c r="M383" s="80">
        <v>7254</v>
      </c>
      <c r="N383">
        <v>89195</v>
      </c>
    </row>
    <row r="384" spans="1:14">
      <c r="A384" s="13" t="s">
        <v>103</v>
      </c>
      <c r="B384" s="14">
        <v>2014</v>
      </c>
      <c r="C384" s="13" t="s">
        <v>96</v>
      </c>
      <c r="D384" s="80">
        <v>30844</v>
      </c>
      <c r="E384" s="80">
        <v>2.4487745</v>
      </c>
      <c r="F384" s="80">
        <v>151820</v>
      </c>
      <c r="G384" s="80">
        <v>50</v>
      </c>
      <c r="H384" s="80">
        <v>133</v>
      </c>
      <c r="I384" s="80">
        <v>14</v>
      </c>
      <c r="J384" s="80">
        <v>4091</v>
      </c>
      <c r="K384" s="80">
        <v>25.201193</v>
      </c>
      <c r="L384" s="80">
        <v>414700</v>
      </c>
      <c r="M384" s="80">
        <v>8162</v>
      </c>
      <c r="N384">
        <v>94000</v>
      </c>
    </row>
    <row r="385" spans="1:14">
      <c r="A385" s="13" t="s">
        <v>103</v>
      </c>
      <c r="B385" s="14">
        <v>2015</v>
      </c>
      <c r="C385" s="13" t="s">
        <v>96</v>
      </c>
      <c r="D385" s="80">
        <v>33590</v>
      </c>
      <c r="E385" s="80">
        <v>2.2822864</v>
      </c>
      <c r="F385" s="80">
        <v>176965</v>
      </c>
      <c r="G385" s="80">
        <v>62</v>
      </c>
      <c r="H385" s="80">
        <v>133</v>
      </c>
      <c r="I385" s="80">
        <v>16</v>
      </c>
      <c r="J385" s="80">
        <v>4160</v>
      </c>
      <c r="K385" s="80">
        <v>25.667017</v>
      </c>
      <c r="L385" s="80">
        <v>344400</v>
      </c>
      <c r="M385" s="80">
        <v>8174</v>
      </c>
      <c r="N385">
        <v>90629</v>
      </c>
    </row>
    <row r="386" spans="1:14">
      <c r="A386" s="13" t="s">
        <v>103</v>
      </c>
      <c r="B386" s="14">
        <v>2016</v>
      </c>
      <c r="C386" s="13" t="s">
        <v>96</v>
      </c>
      <c r="D386" s="80">
        <v>58808</v>
      </c>
      <c r="E386" s="80">
        <v>1.4868045</v>
      </c>
      <c r="F386" s="80">
        <v>186577</v>
      </c>
      <c r="G386" s="80">
        <v>58</v>
      </c>
      <c r="H386" s="80">
        <v>133</v>
      </c>
      <c r="I386" s="80">
        <v>12</v>
      </c>
      <c r="J386" s="80">
        <v>3495</v>
      </c>
      <c r="K386" s="80">
        <v>22.424152</v>
      </c>
      <c r="L386" s="80">
        <v>398000</v>
      </c>
      <c r="M386" s="80">
        <v>8893</v>
      </c>
      <c r="N386">
        <v>106031</v>
      </c>
    </row>
    <row r="387" spans="1:14">
      <c r="A387" s="13" t="s">
        <v>103</v>
      </c>
      <c r="B387" s="14">
        <v>2017</v>
      </c>
      <c r="C387" s="13" t="s">
        <v>96</v>
      </c>
      <c r="D387" s="80">
        <v>53404</v>
      </c>
      <c r="E387" s="80">
        <v>3.7072129</v>
      </c>
      <c r="F387" s="80">
        <v>289748</v>
      </c>
      <c r="G387" s="80">
        <v>64</v>
      </c>
      <c r="H387" s="80">
        <v>133</v>
      </c>
      <c r="I387" s="80">
        <v>13</v>
      </c>
      <c r="J387" s="80">
        <v>3159</v>
      </c>
      <c r="K387" s="80">
        <v>24.636803</v>
      </c>
      <c r="L387" s="80">
        <v>505100</v>
      </c>
      <c r="M387" s="80">
        <v>9612</v>
      </c>
      <c r="N387">
        <v>111300</v>
      </c>
    </row>
    <row r="388" spans="1:14">
      <c r="A388" s="13" t="s">
        <v>103</v>
      </c>
      <c r="B388" s="14">
        <v>2018</v>
      </c>
      <c r="C388" s="13" t="s">
        <v>96</v>
      </c>
      <c r="D388" s="80">
        <v>53405</v>
      </c>
      <c r="E388" s="80">
        <v>3.7149331</v>
      </c>
      <c r="F388" s="80">
        <v>307097</v>
      </c>
      <c r="G388" s="80">
        <v>36.5</v>
      </c>
      <c r="H388" s="80">
        <v>133</v>
      </c>
      <c r="I388" s="80">
        <v>15</v>
      </c>
      <c r="J388" s="80">
        <v>3206</v>
      </c>
      <c r="K388" s="80">
        <v>24.456421</v>
      </c>
      <c r="L388" s="80">
        <v>549186</v>
      </c>
      <c r="M388" s="80">
        <v>10331</v>
      </c>
      <c r="N388">
        <v>167709</v>
      </c>
    </row>
    <row r="389" spans="1:14">
      <c r="A389" s="13" t="s">
        <v>103</v>
      </c>
      <c r="B389" s="14">
        <v>2019</v>
      </c>
      <c r="C389" s="13" t="s">
        <v>96</v>
      </c>
      <c r="D389" s="80">
        <v>53406</v>
      </c>
      <c r="E389" s="80">
        <v>3.7226532</v>
      </c>
      <c r="F389" s="80">
        <v>324446</v>
      </c>
      <c r="G389" s="80">
        <v>9</v>
      </c>
      <c r="H389" s="80">
        <v>133</v>
      </c>
      <c r="I389" s="80">
        <v>15</v>
      </c>
      <c r="J389" s="80">
        <v>3238</v>
      </c>
      <c r="K389" s="80">
        <v>24.276039</v>
      </c>
      <c r="L389" s="80">
        <v>575895</v>
      </c>
      <c r="M389" s="80">
        <v>11050</v>
      </c>
      <c r="N389">
        <v>177571</v>
      </c>
    </row>
    <row r="390" spans="1:14">
      <c r="A390" s="13" t="s">
        <v>103</v>
      </c>
      <c r="B390" s="14">
        <v>2020</v>
      </c>
      <c r="C390" s="13" t="s">
        <v>96</v>
      </c>
      <c r="D390" s="80">
        <v>53407</v>
      </c>
      <c r="E390" s="80">
        <v>3.7303733</v>
      </c>
      <c r="F390" s="80">
        <v>341795</v>
      </c>
      <c r="G390" s="80">
        <v>68</v>
      </c>
      <c r="H390" s="80">
        <v>133</v>
      </c>
      <c r="I390" s="80">
        <v>15</v>
      </c>
      <c r="J390" s="80">
        <v>3270</v>
      </c>
      <c r="K390" s="80">
        <v>24.095657</v>
      </c>
      <c r="L390" s="80">
        <v>633332</v>
      </c>
      <c r="M390" s="80">
        <v>11769</v>
      </c>
      <c r="N390">
        <v>182871</v>
      </c>
    </row>
    <row r="391" spans="1:14">
      <c r="A391" s="13" t="s">
        <v>103</v>
      </c>
      <c r="B391" s="14">
        <v>2021</v>
      </c>
      <c r="C391" s="123" t="s">
        <v>96</v>
      </c>
      <c r="D391" s="80">
        <v>8120</v>
      </c>
      <c r="E391" s="80">
        <v>2.1864532</v>
      </c>
      <c r="F391" s="80">
        <v>34621</v>
      </c>
      <c r="G391" s="80">
        <v>68</v>
      </c>
      <c r="H391" s="80"/>
      <c r="I391" s="80">
        <v>7</v>
      </c>
      <c r="J391" s="80">
        <v>952</v>
      </c>
      <c r="K391" s="80">
        <v>43.020096</v>
      </c>
      <c r="L391" s="80">
        <v>717500</v>
      </c>
      <c r="M391" s="80">
        <v>5764</v>
      </c>
      <c r="N391">
        <v>193100</v>
      </c>
    </row>
    <row r="392" spans="1:14">
      <c r="A392" s="20" t="s">
        <v>104</v>
      </c>
      <c r="B392" s="21">
        <v>2012</v>
      </c>
      <c r="C392" s="20" t="s">
        <v>96</v>
      </c>
      <c r="D392">
        <v>8113</v>
      </c>
      <c r="E392">
        <v>2.2466412</v>
      </c>
      <c r="F392">
        <v>36487</v>
      </c>
      <c r="G392">
        <v>40.5</v>
      </c>
      <c r="I392">
        <v>7</v>
      </c>
      <c r="J392">
        <v>954</v>
      </c>
      <c r="K392">
        <v>42.3493</v>
      </c>
      <c r="L392">
        <v>137700</v>
      </c>
      <c r="M392">
        <v>6558</v>
      </c>
      <c r="N392">
        <v>22083</v>
      </c>
    </row>
    <row r="393" spans="1:14">
      <c r="A393" s="20" t="s">
        <v>104</v>
      </c>
      <c r="B393" s="21">
        <v>2013</v>
      </c>
      <c r="C393" s="20" t="s">
        <v>96</v>
      </c>
      <c r="D393">
        <v>8101</v>
      </c>
      <c r="E393">
        <v>2.3226762</v>
      </c>
      <c r="F393">
        <v>39133</v>
      </c>
      <c r="G393">
        <v>13</v>
      </c>
      <c r="I393">
        <v>7</v>
      </c>
      <c r="J393">
        <v>956</v>
      </c>
      <c r="K393">
        <v>41.678505</v>
      </c>
      <c r="L393">
        <v>159900</v>
      </c>
      <c r="M393">
        <v>7352</v>
      </c>
      <c r="N393">
        <v>22792</v>
      </c>
    </row>
    <row r="394" spans="1:14">
      <c r="A394" s="20" t="s">
        <v>104</v>
      </c>
      <c r="B394" s="21">
        <v>2014</v>
      </c>
      <c r="C394" s="20" t="s">
        <v>96</v>
      </c>
      <c r="D394">
        <v>8098</v>
      </c>
      <c r="E394">
        <v>2.2795752</v>
      </c>
      <c r="F394">
        <v>38156</v>
      </c>
      <c r="G394">
        <v>13</v>
      </c>
      <c r="I394">
        <v>7</v>
      </c>
      <c r="J394">
        <v>957</v>
      </c>
      <c r="K394">
        <v>34.496029</v>
      </c>
      <c r="L394">
        <v>178000</v>
      </c>
      <c r="M394">
        <v>8242</v>
      </c>
      <c r="N394">
        <v>25000</v>
      </c>
    </row>
    <row r="395" spans="1:14">
      <c r="A395" s="20" t="s">
        <v>104</v>
      </c>
      <c r="B395" s="21">
        <v>2015</v>
      </c>
      <c r="C395" s="20" t="s">
        <v>96</v>
      </c>
      <c r="D395">
        <v>8092</v>
      </c>
      <c r="E395">
        <v>2.833045</v>
      </c>
      <c r="F395">
        <v>50695</v>
      </c>
      <c r="G395">
        <v>13</v>
      </c>
      <c r="I395">
        <v>8</v>
      </c>
      <c r="J395">
        <v>957</v>
      </c>
      <c r="K395">
        <v>34.343693</v>
      </c>
      <c r="L395">
        <v>167600</v>
      </c>
      <c r="M395">
        <v>8155</v>
      </c>
      <c r="N395">
        <v>24014</v>
      </c>
    </row>
    <row r="396" spans="1:14">
      <c r="A396" s="20" t="s">
        <v>104</v>
      </c>
      <c r="B396" s="21">
        <v>2016</v>
      </c>
      <c r="C396" s="20" t="s">
        <v>96</v>
      </c>
      <c r="D396">
        <v>8089</v>
      </c>
      <c r="E396">
        <v>3.1867969</v>
      </c>
      <c r="F396">
        <v>53581</v>
      </c>
      <c r="G396">
        <v>52</v>
      </c>
      <c r="I396">
        <v>4</v>
      </c>
      <c r="J396">
        <v>931</v>
      </c>
      <c r="K396">
        <v>32.303738</v>
      </c>
      <c r="L396">
        <v>179700</v>
      </c>
      <c r="M396">
        <v>8881</v>
      </c>
      <c r="N396">
        <v>32070</v>
      </c>
    </row>
    <row r="397" spans="1:14">
      <c r="A397" s="20" t="s">
        <v>104</v>
      </c>
      <c r="B397" s="21">
        <v>2017</v>
      </c>
      <c r="C397" s="20" t="s">
        <v>96</v>
      </c>
      <c r="D397">
        <v>8077</v>
      </c>
      <c r="E397">
        <v>6.878544</v>
      </c>
      <c r="F397">
        <v>91282</v>
      </c>
      <c r="G397">
        <v>146</v>
      </c>
      <c r="I397">
        <v>4</v>
      </c>
      <c r="J397">
        <v>907</v>
      </c>
      <c r="K397">
        <v>34.03014</v>
      </c>
      <c r="L397">
        <v>208800</v>
      </c>
      <c r="M397">
        <v>9607</v>
      </c>
      <c r="N397">
        <v>33883</v>
      </c>
    </row>
    <row r="398" spans="1:14">
      <c r="A398" s="20" t="s">
        <v>104</v>
      </c>
      <c r="B398" s="21">
        <v>2018</v>
      </c>
      <c r="C398" s="20" t="s">
        <v>96</v>
      </c>
      <c r="D398">
        <v>8069</v>
      </c>
      <c r="E398">
        <v>6.8929235</v>
      </c>
      <c r="F398">
        <v>102165</v>
      </c>
      <c r="G398">
        <v>84</v>
      </c>
      <c r="I398">
        <v>13</v>
      </c>
      <c r="J398">
        <v>907</v>
      </c>
      <c r="K398">
        <v>32.299065</v>
      </c>
      <c r="L398">
        <v>234071</v>
      </c>
      <c r="M398">
        <v>10333</v>
      </c>
      <c r="N398">
        <v>54541</v>
      </c>
    </row>
    <row r="399" spans="1:14">
      <c r="A399" s="20" t="s">
        <v>104</v>
      </c>
      <c r="B399" s="21">
        <v>2019</v>
      </c>
      <c r="C399" s="20" t="s">
        <v>96</v>
      </c>
      <c r="D399">
        <v>8061</v>
      </c>
      <c r="E399">
        <v>6.9073031</v>
      </c>
      <c r="F399">
        <v>113048</v>
      </c>
      <c r="G399">
        <v>22</v>
      </c>
      <c r="I399">
        <v>5</v>
      </c>
      <c r="J399">
        <v>906</v>
      </c>
      <c r="K399">
        <v>30.567989</v>
      </c>
      <c r="L399">
        <v>269128</v>
      </c>
      <c r="M399">
        <v>11059</v>
      </c>
      <c r="N399">
        <v>61057</v>
      </c>
    </row>
    <row r="400" spans="1:14">
      <c r="A400" s="20" t="s">
        <v>104</v>
      </c>
      <c r="B400" s="21">
        <v>2020</v>
      </c>
      <c r="C400" s="20" t="s">
        <v>96</v>
      </c>
      <c r="D400">
        <v>8053</v>
      </c>
      <c r="E400">
        <v>6.9216826</v>
      </c>
      <c r="F400">
        <v>123931</v>
      </c>
      <c r="G400">
        <v>22</v>
      </c>
      <c r="I400" s="94">
        <v>6</v>
      </c>
      <c r="J400">
        <v>905</v>
      </c>
      <c r="K400">
        <v>28.836914</v>
      </c>
      <c r="L400">
        <v>286112</v>
      </c>
      <c r="M400">
        <v>11785</v>
      </c>
      <c r="N400">
        <v>64106</v>
      </c>
    </row>
    <row r="401" spans="1:14">
      <c r="A401" s="20" t="s">
        <v>104</v>
      </c>
      <c r="B401" s="21">
        <v>2021</v>
      </c>
      <c r="C401" s="103" t="s">
        <v>96</v>
      </c>
      <c r="D401">
        <v>26647</v>
      </c>
      <c r="E401">
        <v>2.6929485</v>
      </c>
      <c r="F401">
        <v>180483</v>
      </c>
      <c r="G401">
        <v>18</v>
      </c>
      <c r="I401">
        <v>12</v>
      </c>
      <c r="J401">
        <v>3624</v>
      </c>
      <c r="K401">
        <v>36.109825</v>
      </c>
      <c r="L401">
        <v>312865</v>
      </c>
      <c r="M401">
        <v>5648</v>
      </c>
      <c r="N401">
        <v>66107</v>
      </c>
    </row>
    <row r="402" spans="1:14">
      <c r="A402" s="5" t="s">
        <v>102</v>
      </c>
      <c r="B402" s="6">
        <v>2012</v>
      </c>
      <c r="C402" s="5" t="s">
        <v>96</v>
      </c>
      <c r="D402">
        <v>27859</v>
      </c>
      <c r="E402">
        <v>3.0660828</v>
      </c>
      <c r="F402">
        <v>93653</v>
      </c>
      <c r="G402">
        <v>94</v>
      </c>
      <c r="I402">
        <v>14</v>
      </c>
      <c r="J402">
        <v>5117</v>
      </c>
      <c r="K402">
        <v>28.16951</v>
      </c>
      <c r="L402">
        <v>401200</v>
      </c>
      <c r="M402">
        <v>7509</v>
      </c>
      <c r="N402">
        <v>52844</v>
      </c>
    </row>
    <row r="403" spans="1:14">
      <c r="A403" s="5" t="s">
        <v>102</v>
      </c>
      <c r="B403" s="6">
        <v>2013</v>
      </c>
      <c r="C403" s="5" t="s">
        <v>96</v>
      </c>
      <c r="D403">
        <v>27865</v>
      </c>
      <c r="E403">
        <v>3.1609546</v>
      </c>
      <c r="F403">
        <v>100865</v>
      </c>
      <c r="G403">
        <v>18</v>
      </c>
      <c r="H403">
        <v>923</v>
      </c>
      <c r="I403">
        <v>17</v>
      </c>
      <c r="J403">
        <v>5241</v>
      </c>
      <c r="K403">
        <v>30.337332</v>
      </c>
      <c r="L403">
        <v>466400</v>
      </c>
      <c r="M403">
        <v>8290</v>
      </c>
      <c r="N403">
        <v>55114</v>
      </c>
    </row>
    <row r="404" spans="1:14">
      <c r="A404" s="5" t="s">
        <v>102</v>
      </c>
      <c r="B404" s="6">
        <v>2014</v>
      </c>
      <c r="C404" s="5" t="s">
        <v>96</v>
      </c>
      <c r="D404">
        <v>27865</v>
      </c>
      <c r="E404">
        <v>3.1374843</v>
      </c>
      <c r="F404">
        <v>97077</v>
      </c>
      <c r="G404">
        <v>26</v>
      </c>
      <c r="I404">
        <v>18</v>
      </c>
      <c r="J404">
        <v>5237</v>
      </c>
      <c r="K404">
        <v>23.747465</v>
      </c>
      <c r="L404">
        <v>486600</v>
      </c>
      <c r="M404">
        <v>8903</v>
      </c>
      <c r="N404">
        <v>59630</v>
      </c>
    </row>
    <row r="405" spans="1:14">
      <c r="A405" s="5" t="s">
        <v>102</v>
      </c>
      <c r="B405" s="6">
        <v>2015</v>
      </c>
      <c r="C405" s="5" t="s">
        <v>96</v>
      </c>
      <c r="D405">
        <v>27866</v>
      </c>
      <c r="E405">
        <v>3.5964258</v>
      </c>
      <c r="F405">
        <v>118896</v>
      </c>
      <c r="G405">
        <v>13</v>
      </c>
      <c r="I405">
        <v>18</v>
      </c>
      <c r="J405">
        <v>5243</v>
      </c>
      <c r="K405">
        <v>25.374071</v>
      </c>
      <c r="L405">
        <v>415300</v>
      </c>
      <c r="M405">
        <v>8894</v>
      </c>
      <c r="N405">
        <v>56687</v>
      </c>
    </row>
    <row r="406" spans="1:14">
      <c r="A406" s="5" t="s">
        <v>102</v>
      </c>
      <c r="B406" s="6">
        <v>2016</v>
      </c>
      <c r="C406" s="5" t="s">
        <v>96</v>
      </c>
      <c r="D406">
        <v>27870</v>
      </c>
      <c r="E406">
        <v>3.8145318</v>
      </c>
      <c r="F406">
        <v>123884</v>
      </c>
      <c r="G406">
        <v>13</v>
      </c>
      <c r="I406">
        <v>14</v>
      </c>
      <c r="J406">
        <v>5244</v>
      </c>
      <c r="K406">
        <v>20.561741</v>
      </c>
      <c r="L406">
        <v>448400</v>
      </c>
      <c r="M406">
        <v>9658</v>
      </c>
      <c r="N406">
        <v>69971</v>
      </c>
    </row>
    <row r="407" spans="1:14">
      <c r="A407" s="5" t="s">
        <v>102</v>
      </c>
      <c r="B407" s="6">
        <v>2017</v>
      </c>
      <c r="C407" s="5" t="s">
        <v>96</v>
      </c>
      <c r="D407">
        <v>27870</v>
      </c>
      <c r="E407">
        <v>4.8043416</v>
      </c>
      <c r="F407">
        <v>167591</v>
      </c>
      <c r="G407">
        <v>22</v>
      </c>
      <c r="I407">
        <v>15</v>
      </c>
      <c r="J407">
        <v>5239</v>
      </c>
      <c r="K407">
        <v>22.57576</v>
      </c>
      <c r="L407">
        <v>480000</v>
      </c>
      <c r="M407">
        <v>10422</v>
      </c>
      <c r="N407">
        <v>72778</v>
      </c>
    </row>
    <row r="408" spans="1:14">
      <c r="A408" s="5" t="s">
        <v>102</v>
      </c>
      <c r="B408" s="6">
        <v>2018</v>
      </c>
      <c r="C408" s="5" t="s">
        <v>96</v>
      </c>
      <c r="D408">
        <v>27870</v>
      </c>
      <c r="E408">
        <v>4.8067456</v>
      </c>
      <c r="F408">
        <v>192511</v>
      </c>
      <c r="G408">
        <v>27</v>
      </c>
      <c r="I408">
        <v>17</v>
      </c>
      <c r="J408">
        <v>5237</v>
      </c>
      <c r="K408">
        <v>23.206081</v>
      </c>
      <c r="L408">
        <v>575800</v>
      </c>
      <c r="M408">
        <v>11186</v>
      </c>
      <c r="N408">
        <v>96000</v>
      </c>
    </row>
    <row r="409" spans="1:14">
      <c r="A409" s="5" t="s">
        <v>102</v>
      </c>
      <c r="B409" s="6">
        <v>2019</v>
      </c>
      <c r="C409" s="5" t="s">
        <v>96</v>
      </c>
      <c r="D409">
        <v>27870</v>
      </c>
      <c r="E409">
        <v>4.8091496</v>
      </c>
      <c r="F409">
        <v>217431</v>
      </c>
      <c r="G409">
        <v>19</v>
      </c>
      <c r="I409">
        <v>15</v>
      </c>
      <c r="J409">
        <v>5284</v>
      </c>
      <c r="K409">
        <v>23.836403</v>
      </c>
      <c r="L409">
        <v>655712</v>
      </c>
      <c r="M409">
        <v>11950</v>
      </c>
      <c r="N409">
        <v>110767</v>
      </c>
    </row>
    <row r="410" spans="1:14">
      <c r="A410" s="5" t="s">
        <v>102</v>
      </c>
      <c r="B410" s="6">
        <v>2020</v>
      </c>
      <c r="C410" s="5" t="s">
        <v>96</v>
      </c>
      <c r="D410">
        <v>27870</v>
      </c>
      <c r="E410">
        <v>4.8115536</v>
      </c>
      <c r="F410">
        <v>242351</v>
      </c>
      <c r="G410">
        <v>19</v>
      </c>
      <c r="I410">
        <v>13</v>
      </c>
      <c r="J410">
        <v>5331</v>
      </c>
      <c r="K410">
        <v>24.466724</v>
      </c>
      <c r="L410">
        <v>628700</v>
      </c>
      <c r="M410">
        <v>12714</v>
      </c>
      <c r="N410">
        <v>121000</v>
      </c>
    </row>
    <row r="411" spans="1:14">
      <c r="A411" s="5" t="s">
        <v>102</v>
      </c>
      <c r="B411" s="6">
        <v>2021</v>
      </c>
      <c r="C411" s="93" t="s">
        <v>96</v>
      </c>
      <c r="D411">
        <v>31225</v>
      </c>
      <c r="E411">
        <v>2.2651721</v>
      </c>
      <c r="F411">
        <v>141701</v>
      </c>
      <c r="G411">
        <v>19</v>
      </c>
      <c r="H411">
        <v>133</v>
      </c>
      <c r="I411">
        <v>10</v>
      </c>
      <c r="J411">
        <v>33292</v>
      </c>
      <c r="K411">
        <v>26.874128</v>
      </c>
      <c r="L411">
        <v>700700</v>
      </c>
      <c r="M411">
        <v>5562</v>
      </c>
      <c r="N411">
        <v>131200</v>
      </c>
    </row>
    <row r="412" spans="1:14">
      <c r="A412" s="20" t="s">
        <v>101</v>
      </c>
      <c r="B412" s="21">
        <v>2012</v>
      </c>
      <c r="C412" s="20" t="s">
        <v>96</v>
      </c>
      <c r="D412">
        <v>41727</v>
      </c>
      <c r="E412">
        <v>2.0948547</v>
      </c>
      <c r="F412">
        <v>158733</v>
      </c>
      <c r="G412">
        <v>723</v>
      </c>
      <c r="I412">
        <v>15</v>
      </c>
      <c r="J412">
        <v>14854</v>
      </c>
      <c r="K412">
        <v>35.161083</v>
      </c>
      <c r="L412">
        <v>476200</v>
      </c>
      <c r="M412">
        <v>6630</v>
      </c>
      <c r="N412">
        <v>90860</v>
      </c>
    </row>
    <row r="413" spans="1:14">
      <c r="A413" s="20" t="s">
        <v>101</v>
      </c>
      <c r="B413" s="21">
        <v>2013</v>
      </c>
      <c r="C413" s="20" t="s">
        <v>96</v>
      </c>
      <c r="D413">
        <v>41741</v>
      </c>
      <c r="E413">
        <v>2.1536379</v>
      </c>
      <c r="F413">
        <v>171872</v>
      </c>
      <c r="G413">
        <v>532</v>
      </c>
      <c r="I413">
        <v>16</v>
      </c>
      <c r="J413">
        <v>14936</v>
      </c>
      <c r="K413">
        <v>35.029003</v>
      </c>
      <c r="L413">
        <v>539500</v>
      </c>
      <c r="M413">
        <v>7326</v>
      </c>
      <c r="N413">
        <v>96035</v>
      </c>
    </row>
    <row r="414" spans="1:14">
      <c r="A414" s="20" t="s">
        <v>101</v>
      </c>
      <c r="B414" s="21">
        <v>2014</v>
      </c>
      <c r="C414" s="20" t="s">
        <v>96</v>
      </c>
      <c r="D414">
        <v>41741</v>
      </c>
      <c r="E414">
        <v>2.010062</v>
      </c>
      <c r="F414">
        <v>167692</v>
      </c>
      <c r="G414">
        <v>532</v>
      </c>
      <c r="I414">
        <v>18</v>
      </c>
      <c r="J414">
        <v>15013</v>
      </c>
      <c r="K414">
        <v>27.960657</v>
      </c>
      <c r="L414">
        <v>540900</v>
      </c>
      <c r="M414">
        <v>8227</v>
      </c>
      <c r="N414">
        <v>104284</v>
      </c>
    </row>
    <row r="415" spans="1:14">
      <c r="A415" s="20" t="s">
        <v>101</v>
      </c>
      <c r="B415" s="21">
        <v>2015</v>
      </c>
      <c r="C415" s="20" t="s">
        <v>96</v>
      </c>
      <c r="D415">
        <v>43083</v>
      </c>
      <c r="E415">
        <v>2.111761</v>
      </c>
      <c r="F415">
        <v>183963</v>
      </c>
      <c r="G415">
        <v>532</v>
      </c>
      <c r="I415">
        <v>19</v>
      </c>
      <c r="J415">
        <v>14941</v>
      </c>
      <c r="K415">
        <v>29.90509</v>
      </c>
      <c r="L415">
        <v>588700</v>
      </c>
      <c r="M415">
        <v>8240</v>
      </c>
      <c r="N415">
        <v>100400</v>
      </c>
    </row>
    <row r="416" spans="1:14">
      <c r="A416" s="20" t="s">
        <v>101</v>
      </c>
      <c r="B416" s="21">
        <v>2016</v>
      </c>
      <c r="C416" s="20" t="s">
        <v>96</v>
      </c>
      <c r="D416">
        <v>48323</v>
      </c>
      <c r="E416">
        <v>1.967531</v>
      </c>
      <c r="F416">
        <v>193974</v>
      </c>
      <c r="G416">
        <v>532</v>
      </c>
      <c r="I416">
        <v>15</v>
      </c>
      <c r="J416">
        <v>14959</v>
      </c>
      <c r="K416">
        <v>24.745335</v>
      </c>
      <c r="L416">
        <v>671500</v>
      </c>
      <c r="M416">
        <v>8949</v>
      </c>
      <c r="N416">
        <v>109830</v>
      </c>
    </row>
    <row r="417" spans="1:14">
      <c r="A417" s="20" t="s">
        <v>101</v>
      </c>
      <c r="B417" s="21">
        <v>2017</v>
      </c>
      <c r="C417" s="20" t="s">
        <v>96</v>
      </c>
      <c r="D417">
        <v>52394</v>
      </c>
      <c r="E417">
        <v>4.643547</v>
      </c>
      <c r="F417">
        <v>334733</v>
      </c>
      <c r="G417">
        <v>532</v>
      </c>
      <c r="I417">
        <v>17</v>
      </c>
      <c r="J417">
        <v>14827</v>
      </c>
      <c r="K417">
        <v>26.383776</v>
      </c>
      <c r="L417">
        <v>758700</v>
      </c>
      <c r="M417">
        <v>9658</v>
      </c>
      <c r="N417">
        <v>115768</v>
      </c>
    </row>
    <row r="418" spans="1:14">
      <c r="A418" s="20" t="s">
        <v>101</v>
      </c>
      <c r="B418" s="21">
        <v>2018</v>
      </c>
      <c r="C418" s="20" t="s">
        <v>96</v>
      </c>
      <c r="D418">
        <v>52405</v>
      </c>
      <c r="E418">
        <v>4.6527812</v>
      </c>
      <c r="F418">
        <v>356059</v>
      </c>
      <c r="G418">
        <v>688</v>
      </c>
      <c r="I418">
        <v>58</v>
      </c>
      <c r="J418">
        <v>14870</v>
      </c>
      <c r="K418">
        <v>26.45138</v>
      </c>
      <c r="L418">
        <v>939738</v>
      </c>
      <c r="M418">
        <v>10367</v>
      </c>
      <c r="N418">
        <v>197270</v>
      </c>
    </row>
    <row r="419" spans="1:14">
      <c r="A419" s="133" t="s">
        <v>101</v>
      </c>
      <c r="B419" s="21">
        <v>2019</v>
      </c>
      <c r="C419" s="20" t="s">
        <v>96</v>
      </c>
      <c r="D419">
        <v>52416</v>
      </c>
      <c r="E419">
        <v>4.6620155</v>
      </c>
      <c r="F419">
        <v>377385</v>
      </c>
      <c r="G419">
        <v>155</v>
      </c>
      <c r="I419">
        <v>17</v>
      </c>
      <c r="J419">
        <v>14635</v>
      </c>
      <c r="K419">
        <v>26.518984</v>
      </c>
      <c r="L419">
        <v>905484</v>
      </c>
      <c r="M419">
        <v>11076</v>
      </c>
      <c r="N419">
        <v>209808</v>
      </c>
    </row>
    <row r="420" spans="1:14">
      <c r="A420" s="20" t="s">
        <v>101</v>
      </c>
      <c r="B420" s="21">
        <v>2020</v>
      </c>
      <c r="C420" s="20" t="s">
        <v>96</v>
      </c>
      <c r="D420">
        <v>52427</v>
      </c>
      <c r="E420">
        <v>4.6712497</v>
      </c>
      <c r="F420">
        <v>398711</v>
      </c>
      <c r="G420">
        <v>170</v>
      </c>
      <c r="I420" s="94">
        <v>18</v>
      </c>
      <c r="J420">
        <v>14400</v>
      </c>
      <c r="K420">
        <v>26.586588</v>
      </c>
      <c r="L420">
        <v>1001520</v>
      </c>
      <c r="M420">
        <v>11785</v>
      </c>
      <c r="N420">
        <v>217430</v>
      </c>
    </row>
    <row r="421" spans="1:14">
      <c r="A421" s="20" t="s">
        <v>101</v>
      </c>
      <c r="B421" s="21">
        <v>2021</v>
      </c>
      <c r="C421" s="103" t="s">
        <v>96</v>
      </c>
      <c r="D421">
        <v>27859</v>
      </c>
      <c r="E421">
        <v>2.9950106</v>
      </c>
      <c r="F421">
        <v>86083</v>
      </c>
      <c r="G421">
        <v>170</v>
      </c>
      <c r="I421">
        <v>11</v>
      </c>
      <c r="J421">
        <v>4993</v>
      </c>
      <c r="K421">
        <v>26.001688</v>
      </c>
      <c r="L421">
        <v>1111707</v>
      </c>
      <c r="M421">
        <v>6728</v>
      </c>
      <c r="N421">
        <v>224362</v>
      </c>
    </row>
    <row r="422" spans="1:14">
      <c r="A422" s="27" t="s">
        <v>106</v>
      </c>
      <c r="B422" s="28">
        <v>2012</v>
      </c>
      <c r="C422" s="27" t="s">
        <v>96</v>
      </c>
      <c r="D422">
        <v>29789</v>
      </c>
      <c r="E422">
        <v>3.4362013</v>
      </c>
      <c r="F422">
        <v>155906</v>
      </c>
      <c r="G422">
        <v>125</v>
      </c>
      <c r="I422">
        <v>10</v>
      </c>
      <c r="J422">
        <v>14364</v>
      </c>
      <c r="K422">
        <v>28.159082</v>
      </c>
      <c r="L422">
        <v>401600</v>
      </c>
      <c r="M422">
        <v>6582</v>
      </c>
      <c r="N422">
        <v>88166</v>
      </c>
    </row>
    <row r="423" spans="1:14">
      <c r="A423" s="27" t="s">
        <v>106</v>
      </c>
      <c r="B423" s="28">
        <v>2013</v>
      </c>
      <c r="C423" s="27" t="s">
        <v>96</v>
      </c>
      <c r="D423">
        <v>30484</v>
      </c>
      <c r="E423">
        <v>3.4738879</v>
      </c>
      <c r="F423">
        <v>168958</v>
      </c>
      <c r="G423">
        <v>23</v>
      </c>
      <c r="I423">
        <v>11</v>
      </c>
      <c r="J423">
        <v>14327</v>
      </c>
      <c r="K423">
        <v>29.645555</v>
      </c>
      <c r="L423">
        <v>484000</v>
      </c>
      <c r="M423">
        <v>7394</v>
      </c>
      <c r="N423">
        <v>95129</v>
      </c>
    </row>
    <row r="424" spans="1:14">
      <c r="A424" s="27" t="s">
        <v>106</v>
      </c>
      <c r="B424" s="28">
        <v>2014</v>
      </c>
      <c r="C424" s="27" t="s">
        <v>96</v>
      </c>
      <c r="D424">
        <v>30440</v>
      </c>
      <c r="E424">
        <v>2.3156702</v>
      </c>
      <c r="F424">
        <v>166563</v>
      </c>
      <c r="G424">
        <v>25</v>
      </c>
      <c r="I424">
        <v>13</v>
      </c>
      <c r="J424">
        <v>14343</v>
      </c>
      <c r="K424">
        <v>21.804686</v>
      </c>
      <c r="L424">
        <v>522600</v>
      </c>
      <c r="M424">
        <v>8296</v>
      </c>
      <c r="N424">
        <v>103415</v>
      </c>
    </row>
    <row r="425" spans="1:14">
      <c r="A425" s="27" t="s">
        <v>106</v>
      </c>
      <c r="B425" s="28">
        <v>2015</v>
      </c>
      <c r="C425" s="27" t="s">
        <v>96</v>
      </c>
      <c r="D425">
        <v>30594</v>
      </c>
      <c r="E425">
        <v>3.311499</v>
      </c>
      <c r="F425">
        <v>196008</v>
      </c>
      <c r="G425">
        <v>29</v>
      </c>
      <c r="I425">
        <v>13</v>
      </c>
      <c r="J425">
        <v>14342</v>
      </c>
      <c r="K425">
        <v>24.571207</v>
      </c>
      <c r="L425">
        <v>440300</v>
      </c>
      <c r="M425">
        <v>8322</v>
      </c>
      <c r="N425">
        <v>100646</v>
      </c>
    </row>
    <row r="426" spans="1:14">
      <c r="A426" s="27" t="s">
        <v>106</v>
      </c>
      <c r="B426" s="28">
        <v>2016</v>
      </c>
      <c r="C426" s="27" t="s">
        <v>96</v>
      </c>
      <c r="D426">
        <v>30473</v>
      </c>
      <c r="E426">
        <v>3.4148919</v>
      </c>
      <c r="F426">
        <v>212211</v>
      </c>
      <c r="G426">
        <v>29</v>
      </c>
      <c r="I426">
        <v>10</v>
      </c>
      <c r="J426">
        <v>14497</v>
      </c>
      <c r="K426">
        <v>20.047777</v>
      </c>
      <c r="L426">
        <v>557100</v>
      </c>
      <c r="M426">
        <v>9046</v>
      </c>
      <c r="N426">
        <v>119300</v>
      </c>
    </row>
    <row r="427" spans="1:14">
      <c r="A427" s="27" t="s">
        <v>106</v>
      </c>
      <c r="B427" s="28">
        <v>2017</v>
      </c>
      <c r="C427" s="27" t="s">
        <v>96</v>
      </c>
      <c r="D427">
        <v>30628</v>
      </c>
      <c r="E427">
        <v>6.0011754</v>
      </c>
      <c r="F427">
        <v>281097</v>
      </c>
      <c r="G427">
        <v>34</v>
      </c>
      <c r="I427">
        <v>10</v>
      </c>
      <c r="J427">
        <v>14571</v>
      </c>
      <c r="K427">
        <v>20.565363</v>
      </c>
      <c r="L427">
        <v>624600</v>
      </c>
      <c r="M427">
        <v>9770</v>
      </c>
      <c r="N427">
        <v>128961</v>
      </c>
    </row>
    <row r="428" spans="1:14">
      <c r="A428" s="27" t="s">
        <v>106</v>
      </c>
      <c r="B428" s="28">
        <v>2018</v>
      </c>
      <c r="C428" s="27" t="s">
        <v>96</v>
      </c>
      <c r="D428">
        <v>30628</v>
      </c>
      <c r="E428">
        <v>5.8088677</v>
      </c>
      <c r="F428">
        <v>290372</v>
      </c>
      <c r="G428">
        <v>35</v>
      </c>
      <c r="I428">
        <v>14</v>
      </c>
      <c r="J428">
        <v>14482</v>
      </c>
      <c r="K428">
        <v>22.718647</v>
      </c>
      <c r="L428">
        <v>636324</v>
      </c>
      <c r="M428">
        <v>10494</v>
      </c>
      <c r="N428">
        <v>164718</v>
      </c>
    </row>
    <row r="429" spans="1:14">
      <c r="A429" s="27" t="s">
        <v>106</v>
      </c>
      <c r="B429" s="28">
        <v>2019</v>
      </c>
      <c r="C429" s="27" t="s">
        <v>96</v>
      </c>
      <c r="D429">
        <v>30628</v>
      </c>
      <c r="E429">
        <v>5.61656</v>
      </c>
      <c r="F429">
        <v>299647</v>
      </c>
      <c r="G429">
        <v>20</v>
      </c>
      <c r="I429">
        <v>10</v>
      </c>
      <c r="J429">
        <v>14449</v>
      </c>
      <c r="K429">
        <v>24.871931</v>
      </c>
      <c r="L429">
        <v>599600</v>
      </c>
      <c r="M429">
        <v>11218</v>
      </c>
      <c r="N429">
        <v>169900</v>
      </c>
    </row>
    <row r="430" spans="1:14">
      <c r="A430" s="27" t="s">
        <v>106</v>
      </c>
      <c r="B430" s="28">
        <v>2020</v>
      </c>
      <c r="C430" s="27" t="s">
        <v>96</v>
      </c>
      <c r="D430">
        <v>30628</v>
      </c>
      <c r="E430">
        <v>5.4242523</v>
      </c>
      <c r="F430">
        <v>308922</v>
      </c>
      <c r="G430">
        <v>40</v>
      </c>
      <c r="I430">
        <v>6</v>
      </c>
      <c r="J430">
        <v>14416</v>
      </c>
      <c r="K430">
        <v>27.025215</v>
      </c>
      <c r="L430">
        <v>679304</v>
      </c>
      <c r="M430">
        <v>11942</v>
      </c>
      <c r="N430">
        <v>187304</v>
      </c>
    </row>
    <row r="431" spans="1:14">
      <c r="A431" s="27" t="s">
        <v>106</v>
      </c>
      <c r="B431" s="28">
        <v>2021</v>
      </c>
      <c r="C431" s="29" t="s">
        <v>96</v>
      </c>
      <c r="D431">
        <v>45155</v>
      </c>
      <c r="E431">
        <v>2.6826044</v>
      </c>
      <c r="F431">
        <v>180649</v>
      </c>
      <c r="G431">
        <v>41</v>
      </c>
      <c r="I431">
        <v>29</v>
      </c>
      <c r="J431">
        <v>9254</v>
      </c>
      <c r="K431">
        <v>26.453154</v>
      </c>
      <c r="L431">
        <v>772800</v>
      </c>
      <c r="M431">
        <v>11849</v>
      </c>
      <c r="N431">
        <v>196800</v>
      </c>
    </row>
    <row r="432" spans="1:14">
      <c r="A432" s="52" t="s">
        <v>105</v>
      </c>
      <c r="B432" s="53">
        <v>2012</v>
      </c>
      <c r="C432" s="52" t="s">
        <v>96</v>
      </c>
      <c r="D432">
        <v>26820</v>
      </c>
      <c r="E432">
        <v>2.7178598</v>
      </c>
      <c r="F432">
        <v>198024</v>
      </c>
      <c r="G432">
        <v>142.5</v>
      </c>
      <c r="I432">
        <v>14</v>
      </c>
      <c r="J432">
        <v>4512</v>
      </c>
      <c r="K432">
        <v>37.242592</v>
      </c>
      <c r="L432">
        <v>306800</v>
      </c>
      <c r="M432">
        <v>6500</v>
      </c>
      <c r="N432">
        <v>114101</v>
      </c>
    </row>
    <row r="433" spans="1:14">
      <c r="A433" s="52" t="s">
        <v>105</v>
      </c>
      <c r="B433" s="53">
        <v>2013</v>
      </c>
      <c r="C433" s="52" t="s">
        <v>96</v>
      </c>
      <c r="D433">
        <v>27078</v>
      </c>
      <c r="E433">
        <v>2.7741709</v>
      </c>
      <c r="F433">
        <v>197172</v>
      </c>
      <c r="G433">
        <v>267</v>
      </c>
      <c r="I433">
        <v>16</v>
      </c>
      <c r="J433">
        <v>5400</v>
      </c>
      <c r="K433">
        <v>38.375359</v>
      </c>
      <c r="L433">
        <v>354600</v>
      </c>
      <c r="M433">
        <v>7352</v>
      </c>
      <c r="N433">
        <v>123147</v>
      </c>
    </row>
    <row r="434" spans="1:14">
      <c r="A434" s="52" t="s">
        <v>105</v>
      </c>
      <c r="B434" s="53">
        <v>2014</v>
      </c>
      <c r="C434" s="52" t="s">
        <v>96</v>
      </c>
      <c r="D434">
        <v>27079</v>
      </c>
      <c r="E434">
        <v>3.1186159</v>
      </c>
      <c r="F434">
        <v>191669</v>
      </c>
      <c r="G434">
        <v>205</v>
      </c>
      <c r="I434">
        <v>17</v>
      </c>
      <c r="J434">
        <v>5207</v>
      </c>
      <c r="K434">
        <v>29.423578</v>
      </c>
      <c r="L434">
        <v>394000</v>
      </c>
      <c r="M434">
        <v>8234</v>
      </c>
      <c r="N434">
        <v>119534</v>
      </c>
    </row>
    <row r="435" spans="1:14">
      <c r="A435" s="52" t="s">
        <v>105</v>
      </c>
      <c r="B435" s="53">
        <v>2015</v>
      </c>
      <c r="C435" s="52" t="s">
        <v>96</v>
      </c>
      <c r="D435">
        <v>27099</v>
      </c>
      <c r="E435">
        <v>2.9202185</v>
      </c>
      <c r="F435">
        <v>207813</v>
      </c>
      <c r="G435">
        <v>212</v>
      </c>
      <c r="I435">
        <v>18</v>
      </c>
      <c r="J435">
        <v>5323</v>
      </c>
      <c r="K435">
        <v>31.402336</v>
      </c>
      <c r="L435">
        <v>410500</v>
      </c>
      <c r="M435">
        <v>8234</v>
      </c>
      <c r="N435">
        <v>116514</v>
      </c>
    </row>
    <row r="436" spans="1:14">
      <c r="A436" s="52" t="s">
        <v>105</v>
      </c>
      <c r="B436" s="53">
        <v>2016</v>
      </c>
      <c r="C436" s="52" t="s">
        <v>96</v>
      </c>
      <c r="D436">
        <v>27319</v>
      </c>
      <c r="E436">
        <v>3.0485743</v>
      </c>
      <c r="F436">
        <v>217007</v>
      </c>
      <c r="G436">
        <v>268</v>
      </c>
      <c r="I436">
        <v>13</v>
      </c>
      <c r="J436">
        <v>5327</v>
      </c>
      <c r="K436">
        <v>25.552523</v>
      </c>
      <c r="L436">
        <v>439100</v>
      </c>
      <c r="M436">
        <v>8918</v>
      </c>
      <c r="N436">
        <v>126228</v>
      </c>
    </row>
    <row r="437" spans="1:14">
      <c r="A437" s="52" t="s">
        <v>105</v>
      </c>
      <c r="B437" s="53">
        <v>2017</v>
      </c>
      <c r="C437" s="52" t="s">
        <v>96</v>
      </c>
      <c r="D437">
        <v>27364</v>
      </c>
      <c r="E437">
        <v>3.9837743</v>
      </c>
      <c r="F437">
        <v>305699</v>
      </c>
      <c r="G437">
        <v>271</v>
      </c>
      <c r="I437">
        <v>14</v>
      </c>
      <c r="J437">
        <v>5328</v>
      </c>
      <c r="K437">
        <v>26.947638</v>
      </c>
      <c r="L437">
        <v>510800</v>
      </c>
      <c r="M437">
        <v>9602</v>
      </c>
      <c r="N437">
        <v>131400</v>
      </c>
    </row>
    <row r="438" spans="1:14">
      <c r="A438" s="52" t="s">
        <v>105</v>
      </c>
      <c r="B438" s="53">
        <v>2018</v>
      </c>
      <c r="C438" s="52" t="s">
        <v>96</v>
      </c>
      <c r="D438">
        <v>27365</v>
      </c>
      <c r="E438">
        <v>3.9911931</v>
      </c>
      <c r="F438">
        <v>328863</v>
      </c>
      <c r="G438">
        <v>158</v>
      </c>
      <c r="I438">
        <v>5</v>
      </c>
      <c r="J438">
        <v>5066</v>
      </c>
      <c r="K438">
        <v>27.103664</v>
      </c>
      <c r="L438">
        <v>585700</v>
      </c>
      <c r="M438">
        <v>10286</v>
      </c>
      <c r="N438">
        <v>180900</v>
      </c>
    </row>
    <row r="439" spans="1:14">
      <c r="A439" s="52" t="s">
        <v>105</v>
      </c>
      <c r="B439" s="53">
        <v>2019</v>
      </c>
      <c r="C439" s="52" t="s">
        <v>96</v>
      </c>
      <c r="D439">
        <v>27366</v>
      </c>
      <c r="E439">
        <v>3.998612</v>
      </c>
      <c r="F439">
        <v>352027</v>
      </c>
      <c r="G439">
        <v>201</v>
      </c>
      <c r="I439">
        <v>14</v>
      </c>
      <c r="J439">
        <v>5069</v>
      </c>
      <c r="K439">
        <v>27.259691</v>
      </c>
      <c r="L439">
        <v>614100</v>
      </c>
      <c r="M439">
        <v>10970</v>
      </c>
      <c r="N439">
        <v>194600</v>
      </c>
    </row>
    <row r="440" spans="1:14">
      <c r="A440" s="52" t="s">
        <v>105</v>
      </c>
      <c r="B440" s="53">
        <v>2020</v>
      </c>
      <c r="C440" s="52" t="s">
        <v>96</v>
      </c>
      <c r="D440">
        <v>27367</v>
      </c>
      <c r="E440">
        <v>4.0060308</v>
      </c>
      <c r="F440">
        <v>375191</v>
      </c>
      <c r="G440">
        <v>222</v>
      </c>
      <c r="I440">
        <v>23</v>
      </c>
      <c r="J440">
        <v>5072</v>
      </c>
      <c r="K440">
        <v>27.415718</v>
      </c>
      <c r="L440">
        <v>630830</v>
      </c>
      <c r="M440">
        <v>11654</v>
      </c>
      <c r="N440">
        <v>212440</v>
      </c>
    </row>
    <row r="441" spans="1:14">
      <c r="A441" s="52" t="s">
        <v>105</v>
      </c>
      <c r="B441" s="53">
        <v>2021</v>
      </c>
      <c r="C441" s="60" t="s">
        <v>96</v>
      </c>
      <c r="D441">
        <v>29748</v>
      </c>
      <c r="E441">
        <v>3.730839</v>
      </c>
      <c r="F441">
        <v>140797</v>
      </c>
      <c r="G441">
        <v>227</v>
      </c>
      <c r="I441">
        <v>9</v>
      </c>
      <c r="J441">
        <v>14401</v>
      </c>
      <c r="K441">
        <v>26.672609</v>
      </c>
      <c r="L441">
        <v>696500</v>
      </c>
      <c r="M441">
        <v>5770</v>
      </c>
      <c r="N441">
        <v>236300</v>
      </c>
    </row>
    <row r="442" spans="1:14">
      <c r="A442" s="11" t="s">
        <v>69</v>
      </c>
      <c r="B442" s="28">
        <v>2012</v>
      </c>
      <c r="C442" s="51" t="s">
        <v>70</v>
      </c>
      <c r="D442">
        <v>32450</v>
      </c>
      <c r="E442">
        <v>2.7795994</v>
      </c>
      <c r="F442">
        <v>184619</v>
      </c>
      <c r="I442">
        <v>15</v>
      </c>
      <c r="J442">
        <v>7291</v>
      </c>
      <c r="K442">
        <v>31.025934</v>
      </c>
      <c r="L442">
        <v>2033100</v>
      </c>
      <c r="M442">
        <v>7483</v>
      </c>
      <c r="N442">
        <v>101000</v>
      </c>
    </row>
    <row r="443" spans="1:14">
      <c r="A443" s="11" t="s">
        <v>69</v>
      </c>
      <c r="B443" s="28">
        <v>2013</v>
      </c>
      <c r="C443" s="51" t="s">
        <v>70</v>
      </c>
      <c r="D443">
        <v>32382</v>
      </c>
      <c r="E443">
        <v>2.6256253</v>
      </c>
      <c r="F443">
        <v>198094</v>
      </c>
      <c r="I443">
        <v>16</v>
      </c>
      <c r="J443">
        <v>7275</v>
      </c>
      <c r="K443">
        <v>34.695896</v>
      </c>
      <c r="L443">
        <v>2165700</v>
      </c>
      <c r="M443">
        <v>8493</v>
      </c>
      <c r="N443">
        <v>108266.67</v>
      </c>
    </row>
    <row r="444" spans="1:14">
      <c r="A444" s="11" t="s">
        <v>69</v>
      </c>
      <c r="B444" s="28">
        <v>2014</v>
      </c>
      <c r="C444" s="51" t="s">
        <v>70</v>
      </c>
      <c r="D444">
        <v>32431</v>
      </c>
      <c r="E444">
        <v>2.7725633</v>
      </c>
      <c r="F444">
        <v>214744</v>
      </c>
      <c r="I444">
        <v>17</v>
      </c>
      <c r="J444">
        <v>7424</v>
      </c>
      <c r="K444">
        <v>25.356054</v>
      </c>
      <c r="L444">
        <v>2433900</v>
      </c>
      <c r="M444">
        <v>9529</v>
      </c>
      <c r="N444">
        <v>115533.33</v>
      </c>
    </row>
    <row r="445" spans="1:14">
      <c r="A445" s="11" t="s">
        <v>69</v>
      </c>
      <c r="B445" s="28">
        <v>2015</v>
      </c>
      <c r="C445" s="51" t="s">
        <v>70</v>
      </c>
      <c r="D445">
        <v>32360</v>
      </c>
      <c r="E445">
        <v>2.7477441</v>
      </c>
      <c r="F445">
        <v>202553</v>
      </c>
      <c r="I445">
        <v>18</v>
      </c>
      <c r="J445">
        <v>7447</v>
      </c>
      <c r="K445">
        <v>25.972128</v>
      </c>
      <c r="L445">
        <v>2694000</v>
      </c>
      <c r="M445">
        <v>9090</v>
      </c>
      <c r="N445">
        <v>122800</v>
      </c>
    </row>
    <row r="446" spans="1:14">
      <c r="A446" s="11" t="s">
        <v>69</v>
      </c>
      <c r="B446" s="28">
        <v>2016</v>
      </c>
      <c r="C446" s="51" t="s">
        <v>70</v>
      </c>
      <c r="D446">
        <v>31201</v>
      </c>
      <c r="E446">
        <v>2.8848755</v>
      </c>
      <c r="F446">
        <v>214136</v>
      </c>
      <c r="I446">
        <v>8</v>
      </c>
      <c r="J446">
        <v>7373</v>
      </c>
      <c r="K446">
        <v>21.561899</v>
      </c>
      <c r="L446">
        <v>2551300</v>
      </c>
      <c r="M446">
        <v>9835</v>
      </c>
      <c r="N446">
        <v>128300</v>
      </c>
    </row>
    <row r="447" spans="1:14">
      <c r="A447" s="11" t="s">
        <v>69</v>
      </c>
      <c r="B447" s="28">
        <v>2017</v>
      </c>
      <c r="C447" s="51" t="s">
        <v>70</v>
      </c>
      <c r="D447">
        <v>31685</v>
      </c>
      <c r="E447">
        <v>2.9306928</v>
      </c>
      <c r="F447">
        <v>221711</v>
      </c>
      <c r="I447">
        <v>8</v>
      </c>
      <c r="J447">
        <v>7272</v>
      </c>
      <c r="K447">
        <v>20.84285</v>
      </c>
      <c r="L447">
        <v>2912300</v>
      </c>
      <c r="M447">
        <v>10580</v>
      </c>
      <c r="N447">
        <v>146300</v>
      </c>
    </row>
    <row r="448" spans="1:14">
      <c r="A448" s="11" t="s">
        <v>69</v>
      </c>
      <c r="B448" s="28">
        <v>2018</v>
      </c>
      <c r="C448" s="51" t="s">
        <v>70</v>
      </c>
      <c r="D448">
        <v>31435</v>
      </c>
      <c r="E448">
        <v>2.3008112</v>
      </c>
      <c r="F448">
        <v>277751</v>
      </c>
      <c r="I448">
        <v>8</v>
      </c>
      <c r="J448">
        <v>7140</v>
      </c>
      <c r="K448">
        <v>22.360552</v>
      </c>
      <c r="L448">
        <v>3289500</v>
      </c>
      <c r="M448">
        <v>11325</v>
      </c>
      <c r="N448">
        <v>164300</v>
      </c>
    </row>
    <row r="449" spans="1:14">
      <c r="A449" s="11" t="s">
        <v>69</v>
      </c>
      <c r="B449" s="28">
        <v>2019</v>
      </c>
      <c r="C449" s="51" t="s">
        <v>70</v>
      </c>
      <c r="D449">
        <v>31563</v>
      </c>
      <c r="E449">
        <v>2.3322561</v>
      </c>
      <c r="F449">
        <v>296634</v>
      </c>
      <c r="I449">
        <v>9</v>
      </c>
      <c r="J449">
        <v>6810</v>
      </c>
      <c r="K449">
        <v>23.878254</v>
      </c>
      <c r="L449">
        <v>3639100</v>
      </c>
      <c r="M449">
        <v>12070</v>
      </c>
      <c r="N449">
        <v>187100</v>
      </c>
    </row>
    <row r="450" spans="1:14">
      <c r="A450" s="11" t="s">
        <v>69</v>
      </c>
      <c r="B450" s="28">
        <v>2020</v>
      </c>
      <c r="C450" s="51" t="s">
        <v>70</v>
      </c>
      <c r="D450">
        <v>31691</v>
      </c>
      <c r="E450">
        <v>2.363701</v>
      </c>
      <c r="F450">
        <v>315517</v>
      </c>
      <c r="I450">
        <v>10</v>
      </c>
      <c r="J450">
        <v>6480</v>
      </c>
      <c r="K450">
        <v>25.395956</v>
      </c>
      <c r="L450">
        <v>3685400</v>
      </c>
      <c r="M450">
        <v>12815</v>
      </c>
      <c r="N450">
        <v>209900</v>
      </c>
    </row>
    <row r="451" spans="1:14">
      <c r="A451" s="11" t="s">
        <v>69</v>
      </c>
      <c r="B451" s="9">
        <v>2021</v>
      </c>
      <c r="C451" s="51" t="s">
        <v>70</v>
      </c>
      <c r="D451">
        <v>31819</v>
      </c>
      <c r="E451">
        <v>2.395146</v>
      </c>
      <c r="F451">
        <v>334400</v>
      </c>
      <c r="I451">
        <v>11</v>
      </c>
      <c r="J451">
        <v>6150</v>
      </c>
      <c r="K451">
        <v>26.913658</v>
      </c>
      <c r="L451">
        <v>3731700</v>
      </c>
      <c r="M451">
        <v>13560</v>
      </c>
      <c r="N451">
        <v>61728</v>
      </c>
    </row>
    <row r="452" spans="1:14">
      <c r="A452" s="5" t="s">
        <v>74</v>
      </c>
      <c r="B452" s="6">
        <v>2012</v>
      </c>
      <c r="C452" s="5" t="s">
        <v>70</v>
      </c>
      <c r="D452">
        <v>30370</v>
      </c>
      <c r="E452">
        <v>2.5439249</v>
      </c>
      <c r="F452">
        <v>114146</v>
      </c>
      <c r="G452">
        <v>784</v>
      </c>
      <c r="H452">
        <v>204</v>
      </c>
      <c r="I452">
        <v>12</v>
      </c>
      <c r="J452">
        <v>7526</v>
      </c>
      <c r="K452">
        <v>26.417118</v>
      </c>
      <c r="L452">
        <v>745600</v>
      </c>
      <c r="M452">
        <v>7357</v>
      </c>
      <c r="N452">
        <v>66050</v>
      </c>
    </row>
    <row r="453" spans="1:14">
      <c r="A453" s="5" t="s">
        <v>74</v>
      </c>
      <c r="B453" s="6">
        <v>2013</v>
      </c>
      <c r="C453" s="5" t="s">
        <v>70</v>
      </c>
      <c r="D453">
        <v>30834</v>
      </c>
      <c r="E453">
        <v>2.4331906</v>
      </c>
      <c r="F453">
        <v>125566</v>
      </c>
      <c r="G453">
        <v>806</v>
      </c>
      <c r="H453">
        <v>242</v>
      </c>
      <c r="I453">
        <v>12</v>
      </c>
      <c r="J453">
        <v>7666</v>
      </c>
      <c r="K453">
        <v>27.875328</v>
      </c>
      <c r="L453">
        <v>831300</v>
      </c>
      <c r="M453">
        <v>8357</v>
      </c>
      <c r="N453">
        <v>70372</v>
      </c>
    </row>
    <row r="454" spans="1:14">
      <c r="A454" s="5" t="s">
        <v>74</v>
      </c>
      <c r="B454" s="6">
        <v>2014</v>
      </c>
      <c r="C454" s="5" t="s">
        <v>70</v>
      </c>
      <c r="D454">
        <v>31263</v>
      </c>
      <c r="E454">
        <v>2.4839907</v>
      </c>
      <c r="F454">
        <v>128972</v>
      </c>
      <c r="G454">
        <v>828</v>
      </c>
      <c r="H454">
        <v>280</v>
      </c>
      <c r="I454">
        <v>15</v>
      </c>
      <c r="J454">
        <v>8247</v>
      </c>
      <c r="K454">
        <v>19.236904</v>
      </c>
      <c r="L454">
        <v>811200</v>
      </c>
      <c r="M454">
        <v>9335</v>
      </c>
      <c r="N454">
        <v>72000</v>
      </c>
    </row>
    <row r="455" spans="1:14">
      <c r="A455" s="5" t="s">
        <v>74</v>
      </c>
      <c r="B455" s="6">
        <v>2015</v>
      </c>
      <c r="C455" s="5" t="s">
        <v>70</v>
      </c>
      <c r="D455">
        <v>31521</v>
      </c>
      <c r="E455">
        <v>1.010374</v>
      </c>
      <c r="F455">
        <v>115647</v>
      </c>
      <c r="G455">
        <v>837</v>
      </c>
      <c r="H455">
        <v>2200</v>
      </c>
      <c r="I455">
        <v>15</v>
      </c>
      <c r="J455">
        <v>8379</v>
      </c>
      <c r="K455">
        <v>21.626764</v>
      </c>
      <c r="L455">
        <v>722200</v>
      </c>
      <c r="M455">
        <v>9021</v>
      </c>
      <c r="N455">
        <v>63529</v>
      </c>
    </row>
    <row r="456" spans="1:14">
      <c r="A456" s="5" t="s">
        <v>74</v>
      </c>
      <c r="B456" s="6">
        <v>2016</v>
      </c>
      <c r="C456" s="5" t="s">
        <v>70</v>
      </c>
      <c r="D456">
        <v>31567</v>
      </c>
      <c r="E456">
        <v>2.4007666</v>
      </c>
      <c r="F456">
        <v>128305</v>
      </c>
      <c r="G456">
        <v>840</v>
      </c>
      <c r="H456">
        <v>2266</v>
      </c>
      <c r="I456">
        <v>10</v>
      </c>
      <c r="J456">
        <v>8333</v>
      </c>
      <c r="K456">
        <v>16.719664</v>
      </c>
      <c r="L456">
        <v>749700</v>
      </c>
      <c r="M456">
        <v>9752</v>
      </c>
      <c r="N456">
        <v>69943</v>
      </c>
    </row>
    <row r="457" spans="1:14">
      <c r="A457" s="5" t="s">
        <v>74</v>
      </c>
      <c r="B457" s="6">
        <v>2017</v>
      </c>
      <c r="C457" s="5" t="s">
        <v>70</v>
      </c>
      <c r="D457">
        <v>31651</v>
      </c>
      <c r="E457">
        <v>2.4692427</v>
      </c>
      <c r="F457">
        <v>128829</v>
      </c>
      <c r="G457">
        <v>781</v>
      </c>
      <c r="H457">
        <v>3100</v>
      </c>
      <c r="I457">
        <v>11</v>
      </c>
      <c r="J457">
        <v>3855</v>
      </c>
      <c r="K457">
        <v>16.538998</v>
      </c>
      <c r="L457">
        <v>971900</v>
      </c>
      <c r="M457">
        <v>10483</v>
      </c>
      <c r="N457">
        <v>71440</v>
      </c>
    </row>
    <row r="458" spans="1:14">
      <c r="A458" s="5" t="s">
        <v>74</v>
      </c>
      <c r="B458" s="6">
        <v>2018</v>
      </c>
      <c r="C458" s="5" t="s">
        <v>70</v>
      </c>
      <c r="D458">
        <v>32518</v>
      </c>
      <c r="E458">
        <v>1.3061996</v>
      </c>
      <c r="F458">
        <v>124316</v>
      </c>
      <c r="G458">
        <v>807</v>
      </c>
      <c r="H458">
        <v>3934</v>
      </c>
      <c r="I458">
        <v>9</v>
      </c>
      <c r="J458">
        <v>3781</v>
      </c>
      <c r="K458">
        <v>18.58559</v>
      </c>
      <c r="L458">
        <v>1145757</v>
      </c>
      <c r="M458">
        <v>11214</v>
      </c>
      <c r="N458">
        <v>71598</v>
      </c>
    </row>
    <row r="459" spans="1:14">
      <c r="A459" s="5" t="s">
        <v>74</v>
      </c>
      <c r="B459" s="6">
        <v>2019</v>
      </c>
      <c r="C459" s="5" t="s">
        <v>70</v>
      </c>
      <c r="D459">
        <v>32674</v>
      </c>
      <c r="E459">
        <v>1.3182041</v>
      </c>
      <c r="F459">
        <v>127166</v>
      </c>
      <c r="G459">
        <v>1010</v>
      </c>
      <c r="H459">
        <v>4768</v>
      </c>
      <c r="I459">
        <v>12</v>
      </c>
      <c r="J459">
        <v>3707</v>
      </c>
      <c r="K459">
        <v>20.632183</v>
      </c>
      <c r="L459">
        <v>1110650</v>
      </c>
      <c r="M459">
        <v>11945</v>
      </c>
      <c r="N459">
        <v>73000</v>
      </c>
    </row>
    <row r="460" spans="1:14">
      <c r="A460" s="5" t="s">
        <v>74</v>
      </c>
      <c r="B460" s="6">
        <v>2020</v>
      </c>
      <c r="C460" s="5" t="s">
        <v>70</v>
      </c>
      <c r="D460">
        <v>32830</v>
      </c>
      <c r="E460">
        <v>1.3302085</v>
      </c>
      <c r="F460">
        <v>130016</v>
      </c>
      <c r="G460">
        <v>1034</v>
      </c>
      <c r="H460">
        <v>5602</v>
      </c>
      <c r="I460">
        <v>15</v>
      </c>
      <c r="J460">
        <v>3633</v>
      </c>
      <c r="K460">
        <v>22.678776</v>
      </c>
      <c r="L460">
        <v>1000141</v>
      </c>
      <c r="M460">
        <v>12676</v>
      </c>
      <c r="N460">
        <v>77659</v>
      </c>
    </row>
    <row r="461" spans="1:14">
      <c r="A461" s="7" t="s">
        <v>74</v>
      </c>
      <c r="B461" s="9">
        <v>2021</v>
      </c>
      <c r="C461" s="8" t="s">
        <v>70</v>
      </c>
      <c r="D461">
        <v>32986</v>
      </c>
      <c r="E461">
        <v>1.3422129</v>
      </c>
      <c r="F461">
        <v>132866</v>
      </c>
      <c r="G461">
        <v>1044</v>
      </c>
      <c r="H461">
        <v>6436</v>
      </c>
      <c r="I461">
        <v>18</v>
      </c>
      <c r="J461">
        <v>3559</v>
      </c>
      <c r="K461">
        <v>24.725368</v>
      </c>
      <c r="L461">
        <v>1356686</v>
      </c>
      <c r="M461">
        <v>13407</v>
      </c>
      <c r="N461">
        <v>93761</v>
      </c>
    </row>
    <row r="462" spans="1:14">
      <c r="A462" s="52" t="s">
        <v>73</v>
      </c>
      <c r="B462" s="53">
        <v>2012</v>
      </c>
      <c r="C462" s="52" t="s">
        <v>70</v>
      </c>
      <c r="D462">
        <v>24838</v>
      </c>
      <c r="E462">
        <v>1.7418069</v>
      </c>
      <c r="F462">
        <v>83862</v>
      </c>
      <c r="G462">
        <v>366</v>
      </c>
      <c r="H462">
        <v>350</v>
      </c>
      <c r="I462">
        <v>7</v>
      </c>
      <c r="J462">
        <v>4060</v>
      </c>
      <c r="K462">
        <v>37.795719</v>
      </c>
      <c r="L462">
        <v>823800</v>
      </c>
      <c r="M462">
        <v>5815</v>
      </c>
      <c r="N462">
        <v>47951</v>
      </c>
    </row>
    <row r="463" spans="1:14">
      <c r="A463" s="52" t="s">
        <v>73</v>
      </c>
      <c r="B463" s="53">
        <v>2013</v>
      </c>
      <c r="C463" s="52" t="s">
        <v>70</v>
      </c>
      <c r="D463">
        <v>24805</v>
      </c>
      <c r="E463">
        <v>1.6147551</v>
      </c>
      <c r="F463">
        <v>97488</v>
      </c>
      <c r="G463">
        <v>367</v>
      </c>
      <c r="H463">
        <v>350</v>
      </c>
      <c r="I463">
        <v>7</v>
      </c>
      <c r="J463">
        <v>4060</v>
      </c>
      <c r="K463">
        <v>41.307766</v>
      </c>
      <c r="L463">
        <v>945600</v>
      </c>
      <c r="M463">
        <v>6530</v>
      </c>
      <c r="N463">
        <v>53480</v>
      </c>
    </row>
    <row r="464" spans="1:14">
      <c r="A464" s="52" t="s">
        <v>73</v>
      </c>
      <c r="B464" s="53">
        <v>2014</v>
      </c>
      <c r="C464" s="52" t="s">
        <v>70</v>
      </c>
      <c r="D464">
        <v>24805</v>
      </c>
      <c r="E464">
        <v>1.7342471</v>
      </c>
      <c r="F464">
        <v>109300</v>
      </c>
      <c r="G464">
        <v>368</v>
      </c>
      <c r="H464">
        <v>350</v>
      </c>
      <c r="I464">
        <v>11</v>
      </c>
      <c r="J464">
        <v>4060</v>
      </c>
      <c r="K464">
        <v>29.722399</v>
      </c>
      <c r="L464">
        <v>1001700</v>
      </c>
      <c r="M464">
        <v>7634</v>
      </c>
      <c r="N464">
        <v>59426</v>
      </c>
    </row>
    <row r="465" spans="1:14">
      <c r="A465" s="52" t="s">
        <v>73</v>
      </c>
      <c r="B465" s="53">
        <v>2015</v>
      </c>
      <c r="C465" s="52" t="s">
        <v>70</v>
      </c>
      <c r="D465">
        <v>24138</v>
      </c>
      <c r="E465">
        <v>1.1101583</v>
      </c>
      <c r="F465">
        <v>118827</v>
      </c>
      <c r="G465">
        <v>435</v>
      </c>
      <c r="H465">
        <v>350</v>
      </c>
      <c r="I465">
        <v>12</v>
      </c>
      <c r="J465">
        <v>4060</v>
      </c>
      <c r="K465">
        <v>30.909904</v>
      </c>
      <c r="L465">
        <v>704400</v>
      </c>
      <c r="M465">
        <v>8354</v>
      </c>
      <c r="N465">
        <v>67342</v>
      </c>
    </row>
    <row r="466" spans="1:14">
      <c r="A466" s="52" t="s">
        <v>73</v>
      </c>
      <c r="B466" s="53">
        <v>2016</v>
      </c>
      <c r="C466" s="52" t="s">
        <v>70</v>
      </c>
      <c r="D466">
        <v>23684</v>
      </c>
      <c r="E466">
        <v>1.3412853</v>
      </c>
      <c r="F466">
        <v>133672</v>
      </c>
      <c r="G466">
        <v>567</v>
      </c>
      <c r="H466">
        <v>350</v>
      </c>
      <c r="I466">
        <v>12</v>
      </c>
      <c r="J466">
        <v>4058</v>
      </c>
      <c r="K466">
        <v>26.144897</v>
      </c>
      <c r="L466">
        <v>681100</v>
      </c>
      <c r="M466">
        <v>9063</v>
      </c>
      <c r="N466">
        <v>75529</v>
      </c>
    </row>
    <row r="467" spans="1:14">
      <c r="A467" s="52" t="s">
        <v>73</v>
      </c>
      <c r="B467" s="53">
        <v>2017</v>
      </c>
      <c r="C467" s="52" t="s">
        <v>70</v>
      </c>
      <c r="D467">
        <v>22818</v>
      </c>
      <c r="E467">
        <v>1.3927601</v>
      </c>
      <c r="F467">
        <v>136680</v>
      </c>
      <c r="G467">
        <v>444</v>
      </c>
      <c r="H467">
        <v>350</v>
      </c>
      <c r="I467">
        <v>13</v>
      </c>
      <c r="J467">
        <v>4048</v>
      </c>
      <c r="K467">
        <v>26.724541</v>
      </c>
      <c r="L467">
        <v>806500</v>
      </c>
      <c r="M467">
        <v>9772</v>
      </c>
      <c r="N467">
        <v>77324</v>
      </c>
    </row>
    <row r="468" spans="1:14">
      <c r="A468" s="52" t="s">
        <v>73</v>
      </c>
      <c r="B468" s="53">
        <v>2018</v>
      </c>
      <c r="C468" s="52" t="s">
        <v>70</v>
      </c>
      <c r="D468">
        <v>23524</v>
      </c>
      <c r="E468">
        <v>1.2292127</v>
      </c>
      <c r="F468">
        <v>163918</v>
      </c>
      <c r="G468">
        <v>793</v>
      </c>
      <c r="H468">
        <v>350</v>
      </c>
      <c r="I468">
        <v>11</v>
      </c>
      <c r="J468">
        <v>3820</v>
      </c>
      <c r="K468">
        <v>27.132204</v>
      </c>
      <c r="L468">
        <v>1143557</v>
      </c>
      <c r="M468">
        <v>10481</v>
      </c>
      <c r="N468">
        <v>95303</v>
      </c>
    </row>
    <row r="469" spans="1:14">
      <c r="A469" s="52" t="s">
        <v>73</v>
      </c>
      <c r="B469" s="53">
        <v>2019</v>
      </c>
      <c r="C469" s="52" t="s">
        <v>70</v>
      </c>
      <c r="D469">
        <v>23473</v>
      </c>
      <c r="E469">
        <v>1.2933583</v>
      </c>
      <c r="F469">
        <v>169243</v>
      </c>
      <c r="G469">
        <v>1142</v>
      </c>
      <c r="H469">
        <v>350</v>
      </c>
      <c r="I469">
        <v>13</v>
      </c>
      <c r="J469">
        <v>5365</v>
      </c>
      <c r="K469">
        <v>27.539867</v>
      </c>
      <c r="L469">
        <v>994370</v>
      </c>
      <c r="M469">
        <v>11190</v>
      </c>
      <c r="N469">
        <v>98130</v>
      </c>
    </row>
    <row r="470" spans="1:14">
      <c r="A470" s="52" t="s">
        <v>73</v>
      </c>
      <c r="B470" s="53">
        <v>2020</v>
      </c>
      <c r="C470" s="52" t="s">
        <v>70</v>
      </c>
      <c r="D470">
        <v>23422</v>
      </c>
      <c r="E470">
        <v>1.3575039</v>
      </c>
      <c r="F470">
        <v>174568</v>
      </c>
      <c r="G470">
        <v>1163</v>
      </c>
      <c r="H470">
        <v>350</v>
      </c>
      <c r="I470">
        <v>15</v>
      </c>
      <c r="J470">
        <v>6910</v>
      </c>
      <c r="K470">
        <v>27.947531</v>
      </c>
      <c r="L470">
        <v>1017800</v>
      </c>
      <c r="M470">
        <v>11899</v>
      </c>
      <c r="N470">
        <v>119400</v>
      </c>
    </row>
    <row r="471" spans="1:14">
      <c r="A471" s="7" t="s">
        <v>73</v>
      </c>
      <c r="B471" s="9">
        <v>2021</v>
      </c>
      <c r="C471" s="8" t="s">
        <v>70</v>
      </c>
      <c r="D471">
        <v>23371</v>
      </c>
      <c r="E471">
        <v>1.4216495</v>
      </c>
      <c r="F471">
        <v>179893</v>
      </c>
      <c r="G471">
        <v>1312</v>
      </c>
      <c r="H471">
        <v>350</v>
      </c>
      <c r="I471">
        <v>17</v>
      </c>
      <c r="J471">
        <v>8455</v>
      </c>
      <c r="K471">
        <v>28.355194</v>
      </c>
      <c r="L471">
        <v>1189725</v>
      </c>
      <c r="M471">
        <v>12608</v>
      </c>
      <c r="N471">
        <v>127040</v>
      </c>
    </row>
    <row r="472" spans="1:14">
      <c r="A472" s="20" t="s">
        <v>72</v>
      </c>
      <c r="B472" s="21">
        <v>2012</v>
      </c>
      <c r="C472" s="20" t="s">
        <v>70</v>
      </c>
      <c r="D472">
        <v>16510</v>
      </c>
      <c r="E472">
        <v>2.3242883</v>
      </c>
      <c r="F472">
        <v>128152</v>
      </c>
      <c r="G472">
        <v>977</v>
      </c>
      <c r="H472">
        <v>131</v>
      </c>
      <c r="I472">
        <v>9</v>
      </c>
      <c r="J472">
        <v>4688</v>
      </c>
      <c r="K472">
        <v>39.805809</v>
      </c>
      <c r="L472">
        <v>340900</v>
      </c>
      <c r="M472">
        <v>6282</v>
      </c>
      <c r="N472">
        <v>73084</v>
      </c>
    </row>
    <row r="473" spans="1:14">
      <c r="A473" s="20" t="s">
        <v>72</v>
      </c>
      <c r="B473" s="21">
        <v>2013</v>
      </c>
      <c r="C473" s="20" t="s">
        <v>70</v>
      </c>
      <c r="D473">
        <v>16530</v>
      </c>
      <c r="E473">
        <v>2.153539</v>
      </c>
      <c r="F473">
        <v>141856</v>
      </c>
      <c r="G473">
        <v>1017</v>
      </c>
      <c r="H473">
        <v>133</v>
      </c>
      <c r="I473">
        <v>9</v>
      </c>
      <c r="J473">
        <v>4921</v>
      </c>
      <c r="K473">
        <v>45.496002</v>
      </c>
      <c r="L473">
        <v>376700</v>
      </c>
      <c r="M473">
        <v>7124</v>
      </c>
      <c r="N473">
        <v>80190</v>
      </c>
    </row>
    <row r="474" spans="1:14">
      <c r="A474" s="20" t="s">
        <v>72</v>
      </c>
      <c r="B474" s="21">
        <v>2014</v>
      </c>
      <c r="C474" s="20" t="s">
        <v>70</v>
      </c>
      <c r="D474">
        <v>16570</v>
      </c>
      <c r="E474">
        <v>2.4186482</v>
      </c>
      <c r="F474">
        <v>153645</v>
      </c>
      <c r="G474">
        <v>1057</v>
      </c>
      <c r="H474">
        <v>135</v>
      </c>
      <c r="I474">
        <v>11</v>
      </c>
      <c r="J474">
        <v>5166</v>
      </c>
      <c r="K474">
        <v>33.820034</v>
      </c>
      <c r="L474">
        <v>410900</v>
      </c>
      <c r="M474">
        <v>8007</v>
      </c>
      <c r="N474">
        <v>86980</v>
      </c>
    </row>
    <row r="475" spans="1:14">
      <c r="A475" s="20" t="s">
        <v>72</v>
      </c>
      <c r="B475" s="21">
        <v>2015</v>
      </c>
      <c r="C475" s="20" t="s">
        <v>70</v>
      </c>
      <c r="D475">
        <v>16570</v>
      </c>
      <c r="E475">
        <v>1.679662</v>
      </c>
      <c r="F475">
        <v>152321</v>
      </c>
      <c r="G475">
        <v>1106</v>
      </c>
      <c r="H475">
        <v>135</v>
      </c>
      <c r="I475">
        <v>11</v>
      </c>
      <c r="J475">
        <v>5362</v>
      </c>
      <c r="K475">
        <v>33.9016</v>
      </c>
      <c r="L475">
        <v>430000</v>
      </c>
      <c r="M475">
        <v>8671</v>
      </c>
      <c r="N475">
        <v>87863</v>
      </c>
    </row>
    <row r="476" spans="1:14">
      <c r="A476" s="20" t="s">
        <v>72</v>
      </c>
      <c r="B476" s="21">
        <v>2016</v>
      </c>
      <c r="C476" s="20" t="s">
        <v>70</v>
      </c>
      <c r="D476">
        <v>14867</v>
      </c>
      <c r="E476">
        <v>1.8192641</v>
      </c>
      <c r="F476">
        <v>147698</v>
      </c>
      <c r="G476">
        <v>1257</v>
      </c>
      <c r="H476">
        <v>135</v>
      </c>
      <c r="I476">
        <v>10</v>
      </c>
      <c r="J476">
        <v>5495</v>
      </c>
      <c r="K476">
        <v>29.038805</v>
      </c>
      <c r="L476">
        <v>378200</v>
      </c>
      <c r="M476">
        <v>9286</v>
      </c>
      <c r="N476">
        <v>87950</v>
      </c>
    </row>
    <row r="477" spans="1:14">
      <c r="A477" s="20" t="s">
        <v>72</v>
      </c>
      <c r="B477" s="21">
        <v>2017</v>
      </c>
      <c r="C477" s="20" t="s">
        <v>70</v>
      </c>
      <c r="D477">
        <v>14715</v>
      </c>
      <c r="E477">
        <v>2.0405708</v>
      </c>
      <c r="F477">
        <v>150874</v>
      </c>
      <c r="G477">
        <v>674</v>
      </c>
      <c r="H477">
        <v>140</v>
      </c>
      <c r="I477">
        <v>10</v>
      </c>
      <c r="J477">
        <v>5739</v>
      </c>
      <c r="K477">
        <v>28.617424</v>
      </c>
      <c r="L477">
        <v>459900</v>
      </c>
      <c r="M477">
        <v>9901</v>
      </c>
      <c r="N477">
        <v>89259</v>
      </c>
    </row>
    <row r="478" spans="1:14">
      <c r="A478" s="20" t="s">
        <v>72</v>
      </c>
      <c r="B478" s="21">
        <v>2018</v>
      </c>
      <c r="C478" s="20" t="s">
        <v>70</v>
      </c>
      <c r="D478">
        <v>14648</v>
      </c>
      <c r="E478">
        <v>1.4748088</v>
      </c>
      <c r="F478">
        <v>179965</v>
      </c>
      <c r="G478">
        <v>715</v>
      </c>
      <c r="H478">
        <v>145</v>
      </c>
      <c r="I478">
        <v>13</v>
      </c>
      <c r="J478">
        <v>6025</v>
      </c>
      <c r="K478">
        <v>28.755302</v>
      </c>
      <c r="L478">
        <v>540779</v>
      </c>
      <c r="M478">
        <v>10516</v>
      </c>
      <c r="N478">
        <v>108137</v>
      </c>
    </row>
    <row r="479" spans="1:14">
      <c r="A479" s="20" t="s">
        <v>72</v>
      </c>
      <c r="B479" s="21">
        <v>2019</v>
      </c>
      <c r="C479" s="20" t="s">
        <v>70</v>
      </c>
      <c r="D479">
        <v>14635</v>
      </c>
      <c r="E479">
        <v>1.5846259</v>
      </c>
      <c r="F479">
        <v>185484</v>
      </c>
      <c r="G479">
        <v>1193</v>
      </c>
      <c r="H479">
        <v>150</v>
      </c>
      <c r="I479">
        <v>11</v>
      </c>
      <c r="J479">
        <v>6416</v>
      </c>
      <c r="K479">
        <v>28.893181</v>
      </c>
      <c r="L479">
        <v>528700</v>
      </c>
      <c r="M479">
        <v>11131</v>
      </c>
      <c r="N479">
        <v>109880</v>
      </c>
    </row>
    <row r="480" spans="1:14">
      <c r="A480" s="20" t="s">
        <v>72</v>
      </c>
      <c r="B480" s="21">
        <v>2020</v>
      </c>
      <c r="C480" s="20" t="s">
        <v>70</v>
      </c>
      <c r="D480">
        <v>14622</v>
      </c>
      <c r="E480">
        <v>1.6944429</v>
      </c>
      <c r="F480">
        <v>191003</v>
      </c>
      <c r="G480">
        <v>1202</v>
      </c>
      <c r="H480">
        <v>155</v>
      </c>
      <c r="I480">
        <v>9</v>
      </c>
      <c r="J480">
        <v>6807</v>
      </c>
      <c r="K480">
        <v>29.031059</v>
      </c>
      <c r="L480">
        <v>540600</v>
      </c>
      <c r="M480">
        <v>11746</v>
      </c>
      <c r="N480">
        <v>151100</v>
      </c>
    </row>
    <row r="481" spans="1:14">
      <c r="A481" s="13" t="s">
        <v>72</v>
      </c>
      <c r="B481" s="14">
        <v>2021</v>
      </c>
      <c r="C481" s="123" t="s">
        <v>70</v>
      </c>
      <c r="D481" s="80">
        <v>14609</v>
      </c>
      <c r="E481" s="80">
        <v>1.80426</v>
      </c>
      <c r="F481" s="80">
        <v>196522</v>
      </c>
      <c r="G481" s="80">
        <v>1368</v>
      </c>
      <c r="H481" s="80">
        <v>160</v>
      </c>
      <c r="I481" s="80">
        <v>7</v>
      </c>
      <c r="J481" s="80">
        <v>7198</v>
      </c>
      <c r="K481" s="80">
        <v>29.168938</v>
      </c>
      <c r="L481" s="80">
        <v>684939</v>
      </c>
      <c r="M481" s="80">
        <v>12361</v>
      </c>
      <c r="N481">
        <v>172727</v>
      </c>
    </row>
    <row r="482" spans="1:14">
      <c r="A482" s="118" t="s">
        <v>71</v>
      </c>
      <c r="B482" s="119">
        <v>2012</v>
      </c>
      <c r="C482" s="118" t="s">
        <v>70</v>
      </c>
      <c r="D482">
        <v>27200</v>
      </c>
      <c r="E482">
        <v>2.5208824</v>
      </c>
      <c r="F482">
        <v>113293</v>
      </c>
      <c r="G482">
        <v>2248</v>
      </c>
      <c r="H482">
        <v>1600</v>
      </c>
      <c r="I482">
        <v>7</v>
      </c>
      <c r="J482">
        <v>4361</v>
      </c>
      <c r="K482">
        <v>27.586607</v>
      </c>
      <c r="L482">
        <v>1057500</v>
      </c>
      <c r="M482">
        <v>8046</v>
      </c>
      <c r="N482">
        <v>64749</v>
      </c>
    </row>
    <row r="483" spans="1:14">
      <c r="A483" s="118" t="s">
        <v>71</v>
      </c>
      <c r="B483" s="119">
        <v>2013</v>
      </c>
      <c r="C483" s="118" t="s">
        <v>70</v>
      </c>
      <c r="D483">
        <v>27200</v>
      </c>
      <c r="E483">
        <v>2.4149632</v>
      </c>
      <c r="F483">
        <v>125010</v>
      </c>
      <c r="G483">
        <v>2375</v>
      </c>
      <c r="H483">
        <v>2700</v>
      </c>
      <c r="I483">
        <v>9</v>
      </c>
      <c r="J483">
        <v>4531</v>
      </c>
      <c r="K483">
        <v>28.839645</v>
      </c>
      <c r="L483">
        <v>1043200</v>
      </c>
      <c r="M483">
        <v>9148</v>
      </c>
      <c r="N483">
        <v>69594</v>
      </c>
    </row>
    <row r="484" spans="1:14">
      <c r="A484" s="118" t="s">
        <v>71</v>
      </c>
      <c r="B484" s="119">
        <v>2014</v>
      </c>
      <c r="C484" s="118" t="s">
        <v>70</v>
      </c>
      <c r="D484">
        <v>27200</v>
      </c>
      <c r="E484">
        <v>2.6283088</v>
      </c>
      <c r="F484">
        <v>131228</v>
      </c>
      <c r="G484">
        <v>2502</v>
      </c>
      <c r="H484">
        <v>3800</v>
      </c>
      <c r="I484">
        <v>11</v>
      </c>
      <c r="J484">
        <v>4701</v>
      </c>
      <c r="K484">
        <v>21.108418</v>
      </c>
      <c r="L484">
        <v>1064400</v>
      </c>
      <c r="M484">
        <v>10374</v>
      </c>
      <c r="N484">
        <v>73190</v>
      </c>
    </row>
    <row r="485" spans="1:14">
      <c r="A485" s="118" t="s">
        <v>71</v>
      </c>
      <c r="B485" s="119">
        <v>2015</v>
      </c>
      <c r="C485" s="118" t="s">
        <v>70</v>
      </c>
      <c r="D485">
        <v>27260</v>
      </c>
      <c r="E485">
        <v>2.5502935</v>
      </c>
      <c r="F485">
        <v>131628</v>
      </c>
      <c r="G485">
        <v>3606</v>
      </c>
      <c r="H485">
        <v>3818</v>
      </c>
      <c r="I485">
        <v>11</v>
      </c>
      <c r="J485">
        <v>4871</v>
      </c>
      <c r="K485">
        <v>21.989044</v>
      </c>
      <c r="L485">
        <v>971000</v>
      </c>
      <c r="M485">
        <v>10437</v>
      </c>
      <c r="N485">
        <v>73074</v>
      </c>
    </row>
    <row r="486" spans="1:14">
      <c r="A486" s="118" t="s">
        <v>71</v>
      </c>
      <c r="B486" s="119">
        <v>2016</v>
      </c>
      <c r="C486" s="118" t="s">
        <v>70</v>
      </c>
      <c r="D486">
        <v>27260</v>
      </c>
      <c r="E486">
        <v>2.5034116</v>
      </c>
      <c r="F486">
        <v>147381</v>
      </c>
      <c r="G486">
        <v>3821</v>
      </c>
      <c r="H486">
        <v>4210</v>
      </c>
      <c r="I486">
        <v>9</v>
      </c>
      <c r="J486">
        <v>5041</v>
      </c>
      <c r="K486">
        <v>19.820341</v>
      </c>
      <c r="L486">
        <v>766700</v>
      </c>
      <c r="M486">
        <v>11271</v>
      </c>
      <c r="N486">
        <v>80729</v>
      </c>
    </row>
    <row r="487" spans="1:14">
      <c r="A487" s="118" t="s">
        <v>71</v>
      </c>
      <c r="B487" s="119">
        <v>2017</v>
      </c>
      <c r="C487" s="118" t="s">
        <v>70</v>
      </c>
      <c r="D487">
        <v>37243</v>
      </c>
      <c r="E487">
        <v>1.8404532</v>
      </c>
      <c r="F487">
        <v>158052</v>
      </c>
      <c r="G487">
        <v>3919</v>
      </c>
      <c r="H487">
        <v>4328</v>
      </c>
      <c r="I487">
        <v>9</v>
      </c>
      <c r="J487">
        <v>5211</v>
      </c>
      <c r="K487">
        <v>18.932163</v>
      </c>
      <c r="L487">
        <v>913000</v>
      </c>
      <c r="M487">
        <v>12105</v>
      </c>
      <c r="N487">
        <v>82624</v>
      </c>
    </row>
    <row r="488" spans="1:14">
      <c r="A488" s="118" t="s">
        <v>71</v>
      </c>
      <c r="B488" s="119">
        <v>2018</v>
      </c>
      <c r="C488" s="118" t="s">
        <v>70</v>
      </c>
      <c r="D488">
        <v>39642</v>
      </c>
      <c r="E488">
        <v>1.3441552</v>
      </c>
      <c r="F488">
        <v>220660</v>
      </c>
      <c r="G488">
        <v>1965</v>
      </c>
      <c r="H488">
        <v>4446</v>
      </c>
      <c r="I488">
        <v>10</v>
      </c>
      <c r="J488">
        <v>5193</v>
      </c>
      <c r="K488">
        <v>19.29439</v>
      </c>
      <c r="L488">
        <v>1072200</v>
      </c>
      <c r="M488">
        <v>12939</v>
      </c>
      <c r="N488">
        <v>117800</v>
      </c>
    </row>
    <row r="489" spans="1:14">
      <c r="A489" s="118" t="s">
        <v>71</v>
      </c>
      <c r="B489" s="119">
        <v>2019</v>
      </c>
      <c r="C489" s="118" t="s">
        <v>70</v>
      </c>
      <c r="D489">
        <v>39622</v>
      </c>
      <c r="E489">
        <v>1.3623997</v>
      </c>
      <c r="F489">
        <v>232223</v>
      </c>
      <c r="G489">
        <v>3990</v>
      </c>
      <c r="H489">
        <v>4564</v>
      </c>
      <c r="I489">
        <v>10</v>
      </c>
      <c r="J489">
        <v>5091</v>
      </c>
      <c r="K489">
        <v>19.656616</v>
      </c>
      <c r="L489">
        <v>1146310</v>
      </c>
      <c r="M489">
        <v>13773</v>
      </c>
      <c r="N489">
        <v>124170</v>
      </c>
    </row>
    <row r="490" spans="1:14">
      <c r="A490" s="118" t="s">
        <v>71</v>
      </c>
      <c r="B490" s="119">
        <v>2020</v>
      </c>
      <c r="C490" s="118" t="s">
        <v>70</v>
      </c>
      <c r="D490">
        <v>39602</v>
      </c>
      <c r="E490">
        <v>1.3806442</v>
      </c>
      <c r="F490">
        <v>243786</v>
      </c>
      <c r="G490">
        <v>3940</v>
      </c>
      <c r="H490">
        <v>4682</v>
      </c>
      <c r="I490">
        <v>10</v>
      </c>
      <c r="J490">
        <v>4989</v>
      </c>
      <c r="K490">
        <v>20.018843</v>
      </c>
      <c r="L490">
        <v>1112604</v>
      </c>
      <c r="M490">
        <v>14607</v>
      </c>
      <c r="N490">
        <v>172952</v>
      </c>
    </row>
    <row r="491" spans="1:14">
      <c r="A491" s="7" t="s">
        <v>71</v>
      </c>
      <c r="B491" s="9">
        <v>2021</v>
      </c>
      <c r="C491" s="8" t="s">
        <v>70</v>
      </c>
      <c r="D491">
        <v>39582</v>
      </c>
      <c r="E491">
        <v>1.3988887</v>
      </c>
      <c r="F491">
        <v>255349</v>
      </c>
      <c r="G491">
        <v>4080</v>
      </c>
      <c r="H491">
        <v>4800</v>
      </c>
      <c r="I491">
        <v>10</v>
      </c>
      <c r="J491">
        <v>4887</v>
      </c>
      <c r="K491">
        <v>20.381069</v>
      </c>
      <c r="L491">
        <v>1457189</v>
      </c>
      <c r="M491">
        <v>15441</v>
      </c>
      <c r="N491">
        <v>195615</v>
      </c>
    </row>
    <row r="492" spans="1:14">
      <c r="A492" s="45" t="s">
        <v>75</v>
      </c>
      <c r="B492" s="46">
        <v>2012</v>
      </c>
      <c r="C492" s="45" t="s">
        <v>70</v>
      </c>
      <c r="D492">
        <v>21200</v>
      </c>
      <c r="E492">
        <v>2.6012264</v>
      </c>
      <c r="F492">
        <v>72235</v>
      </c>
      <c r="G492">
        <v>1107</v>
      </c>
      <c r="H492" s="94">
        <v>940</v>
      </c>
      <c r="I492">
        <v>13</v>
      </c>
      <c r="J492">
        <v>2655</v>
      </c>
      <c r="K492">
        <v>26.961164</v>
      </c>
      <c r="L492">
        <v>1759800</v>
      </c>
      <c r="M492">
        <v>7872</v>
      </c>
      <c r="N492">
        <v>44490</v>
      </c>
    </row>
    <row r="493" spans="1:14">
      <c r="A493" s="45" t="s">
        <v>75</v>
      </c>
      <c r="B493" s="46">
        <v>2013</v>
      </c>
      <c r="C493" s="45" t="s">
        <v>70</v>
      </c>
      <c r="D493">
        <v>21197</v>
      </c>
      <c r="E493">
        <v>2.4274662</v>
      </c>
      <c r="F493">
        <v>80143</v>
      </c>
      <c r="G493">
        <v>1110</v>
      </c>
      <c r="H493" s="94">
        <v>940</v>
      </c>
      <c r="I493">
        <v>14</v>
      </c>
      <c r="J493">
        <v>2658</v>
      </c>
      <c r="K493">
        <v>28.144314</v>
      </c>
      <c r="L493">
        <v>1678900</v>
      </c>
      <c r="M493">
        <v>8872</v>
      </c>
      <c r="N493">
        <v>47141</v>
      </c>
    </row>
    <row r="494" spans="1:14">
      <c r="A494" s="45" t="s">
        <v>75</v>
      </c>
      <c r="B494" s="46">
        <v>2014</v>
      </c>
      <c r="C494" s="45" t="s">
        <v>70</v>
      </c>
      <c r="D494">
        <v>24417</v>
      </c>
      <c r="E494">
        <v>2.1779907</v>
      </c>
      <c r="F494">
        <v>85421</v>
      </c>
      <c r="G494">
        <v>1113</v>
      </c>
      <c r="H494">
        <v>1000</v>
      </c>
      <c r="I494">
        <v>15</v>
      </c>
      <c r="J494">
        <v>2658</v>
      </c>
      <c r="K494">
        <v>21.714256</v>
      </c>
      <c r="L494">
        <v>1666200</v>
      </c>
      <c r="M494">
        <v>10001</v>
      </c>
      <c r="N494">
        <v>50192</v>
      </c>
    </row>
    <row r="495" spans="1:14">
      <c r="A495" s="45" t="s">
        <v>75</v>
      </c>
      <c r="B495" s="46">
        <v>2015</v>
      </c>
      <c r="C495" s="45" t="s">
        <v>70</v>
      </c>
      <c r="D495">
        <v>27547</v>
      </c>
      <c r="E495">
        <v>1.9611573</v>
      </c>
      <c r="F495">
        <v>93086</v>
      </c>
      <c r="G495">
        <v>1142</v>
      </c>
      <c r="H495">
        <v>1500</v>
      </c>
      <c r="I495">
        <v>15</v>
      </c>
      <c r="J495">
        <v>2669</v>
      </c>
      <c r="K495">
        <v>21.107677</v>
      </c>
      <c r="L495">
        <v>1341400</v>
      </c>
      <c r="M495">
        <v>9971</v>
      </c>
      <c r="N495">
        <v>50310</v>
      </c>
    </row>
    <row r="496" spans="1:14">
      <c r="A496" s="45" t="s">
        <v>75</v>
      </c>
      <c r="B496" s="46">
        <v>2016</v>
      </c>
      <c r="C496" s="45" t="s">
        <v>70</v>
      </c>
      <c r="D496">
        <v>30187</v>
      </c>
      <c r="E496">
        <v>1.8712691</v>
      </c>
      <c r="F496">
        <v>101813</v>
      </c>
      <c r="G496">
        <v>1142</v>
      </c>
      <c r="H496">
        <v>1430</v>
      </c>
      <c r="I496">
        <v>9</v>
      </c>
      <c r="J496">
        <v>2812</v>
      </c>
      <c r="K496">
        <v>20.949503</v>
      </c>
      <c r="L496">
        <v>1075900</v>
      </c>
      <c r="M496">
        <v>10688</v>
      </c>
      <c r="N496">
        <v>51383</v>
      </c>
    </row>
    <row r="497" spans="1:14">
      <c r="A497" s="45" t="s">
        <v>75</v>
      </c>
      <c r="B497" s="46">
        <v>2017</v>
      </c>
      <c r="C497" s="45" t="s">
        <v>70</v>
      </c>
      <c r="D497">
        <v>30225</v>
      </c>
      <c r="E497">
        <v>1.8717287</v>
      </c>
      <c r="F497">
        <v>101002</v>
      </c>
      <c r="G497">
        <v>1161</v>
      </c>
      <c r="H497">
        <v>1466</v>
      </c>
      <c r="I497">
        <v>9</v>
      </c>
      <c r="J497">
        <v>2801</v>
      </c>
      <c r="K497">
        <v>17.783413</v>
      </c>
      <c r="L497">
        <v>1329900</v>
      </c>
      <c r="M497">
        <v>11405</v>
      </c>
      <c r="N497">
        <v>55935</v>
      </c>
    </row>
    <row r="498" spans="1:14">
      <c r="A498" s="45" t="s">
        <v>75</v>
      </c>
      <c r="B498" s="46">
        <v>2018</v>
      </c>
      <c r="C498" s="45" t="s">
        <v>70</v>
      </c>
      <c r="D498">
        <v>31381</v>
      </c>
      <c r="E498">
        <v>2.2501514</v>
      </c>
      <c r="F498">
        <v>139237</v>
      </c>
      <c r="G498">
        <v>1134.5</v>
      </c>
      <c r="H498">
        <v>1502</v>
      </c>
      <c r="I498">
        <v>9</v>
      </c>
      <c r="J498">
        <v>3159</v>
      </c>
      <c r="K498">
        <v>18.845467</v>
      </c>
      <c r="L498">
        <v>1499800</v>
      </c>
      <c r="M498">
        <v>12122</v>
      </c>
      <c r="N498">
        <v>76400</v>
      </c>
    </row>
    <row r="499" spans="1:14">
      <c r="A499" s="45" t="s">
        <v>75</v>
      </c>
      <c r="B499" s="46">
        <v>2019</v>
      </c>
      <c r="C499" s="45" t="s">
        <v>70</v>
      </c>
      <c r="D499">
        <v>31394</v>
      </c>
      <c r="E499">
        <v>2.2802765</v>
      </c>
      <c r="F499">
        <v>139964</v>
      </c>
      <c r="G499">
        <v>1108</v>
      </c>
      <c r="H499">
        <v>1538</v>
      </c>
      <c r="I499">
        <v>9</v>
      </c>
      <c r="J499">
        <v>4037</v>
      </c>
      <c r="K499">
        <v>19.90752</v>
      </c>
      <c r="L499">
        <v>1615520</v>
      </c>
      <c r="M499">
        <v>12839</v>
      </c>
      <c r="N499">
        <v>77630</v>
      </c>
    </row>
    <row r="500" spans="1:14">
      <c r="A500" s="45" t="s">
        <v>75</v>
      </c>
      <c r="B500" s="46">
        <v>2020</v>
      </c>
      <c r="C500" s="45" t="s">
        <v>70</v>
      </c>
      <c r="D500">
        <v>31407</v>
      </c>
      <c r="E500">
        <v>2.3104016</v>
      </c>
      <c r="F500">
        <v>140691</v>
      </c>
      <c r="G500">
        <v>1174</v>
      </c>
      <c r="H500">
        <v>1574</v>
      </c>
      <c r="I500">
        <v>9</v>
      </c>
      <c r="J500">
        <v>4915</v>
      </c>
      <c r="K500">
        <v>20.969574</v>
      </c>
      <c r="L500">
        <v>1416695</v>
      </c>
      <c r="M500">
        <v>13556</v>
      </c>
      <c r="N500">
        <v>97567</v>
      </c>
    </row>
    <row r="501" spans="1:14">
      <c r="A501" s="7" t="s">
        <v>75</v>
      </c>
      <c r="B501" s="9">
        <v>2021</v>
      </c>
      <c r="C501" s="8" t="s">
        <v>70</v>
      </c>
      <c r="D501">
        <v>31420</v>
      </c>
      <c r="E501">
        <v>2.3405267</v>
      </c>
      <c r="F501">
        <v>141418</v>
      </c>
      <c r="G501">
        <v>1175</v>
      </c>
      <c r="H501">
        <v>1610</v>
      </c>
      <c r="I501">
        <v>9</v>
      </c>
      <c r="J501">
        <v>5793</v>
      </c>
      <c r="K501">
        <v>22.031628</v>
      </c>
      <c r="L501">
        <v>1964136</v>
      </c>
      <c r="M501">
        <v>14273</v>
      </c>
      <c r="N501">
        <v>113178</v>
      </c>
    </row>
    <row r="502" spans="1:14">
      <c r="A502" s="125" t="s">
        <v>76</v>
      </c>
      <c r="B502" s="126">
        <v>2012</v>
      </c>
      <c r="C502" s="125" t="s">
        <v>70</v>
      </c>
      <c r="D502">
        <v>24520</v>
      </c>
      <c r="E502">
        <v>2.3924144</v>
      </c>
      <c r="F502">
        <v>70880</v>
      </c>
      <c r="G502">
        <v>376</v>
      </c>
      <c r="H502" s="94">
        <v>1500</v>
      </c>
      <c r="I502">
        <v>16</v>
      </c>
      <c r="J502">
        <v>3631</v>
      </c>
      <c r="K502">
        <v>27.223467</v>
      </c>
      <c r="L502">
        <v>2010700</v>
      </c>
      <c r="M502">
        <v>8005</v>
      </c>
      <c r="N502">
        <v>42944</v>
      </c>
    </row>
    <row r="503" spans="1:14">
      <c r="A503" s="125" t="s">
        <v>76</v>
      </c>
      <c r="B503" s="126">
        <v>2013</v>
      </c>
      <c r="C503" s="125" t="s">
        <v>70</v>
      </c>
      <c r="D503">
        <v>24881</v>
      </c>
      <c r="E503">
        <v>2.2805353</v>
      </c>
      <c r="F503">
        <v>79048</v>
      </c>
      <c r="G503">
        <v>498</v>
      </c>
      <c r="H503">
        <v>1540</v>
      </c>
      <c r="I503">
        <v>18</v>
      </c>
      <c r="J503">
        <v>3450</v>
      </c>
      <c r="K503">
        <v>27.86108</v>
      </c>
      <c r="L503">
        <v>2097000</v>
      </c>
      <c r="M503">
        <v>9110</v>
      </c>
      <c r="N503">
        <v>46386</v>
      </c>
    </row>
    <row r="504" spans="1:14">
      <c r="A504" s="125" t="s">
        <v>76</v>
      </c>
      <c r="B504" s="126">
        <v>2014</v>
      </c>
      <c r="C504" s="125" t="s">
        <v>70</v>
      </c>
      <c r="D504">
        <v>25066</v>
      </c>
      <c r="E504">
        <v>2.4792947</v>
      </c>
      <c r="F504">
        <v>83532</v>
      </c>
      <c r="G504">
        <v>620</v>
      </c>
      <c r="H504">
        <v>3223</v>
      </c>
      <c r="I504">
        <v>18</v>
      </c>
      <c r="J504">
        <v>3314</v>
      </c>
      <c r="K504">
        <v>22.288488</v>
      </c>
      <c r="L504">
        <v>2115100</v>
      </c>
      <c r="M504">
        <v>10358</v>
      </c>
      <c r="N504">
        <v>49401</v>
      </c>
    </row>
    <row r="505" spans="1:14">
      <c r="A505" s="125" t="s">
        <v>76</v>
      </c>
      <c r="B505" s="126">
        <v>2015</v>
      </c>
      <c r="C505" s="125" t="s">
        <v>70</v>
      </c>
      <c r="D505">
        <v>25327</v>
      </c>
      <c r="E505">
        <v>2.4110633</v>
      </c>
      <c r="F505">
        <v>87264</v>
      </c>
      <c r="G505">
        <v>665</v>
      </c>
      <c r="H505">
        <v>4332</v>
      </c>
      <c r="I505">
        <v>19</v>
      </c>
      <c r="J505">
        <v>3322</v>
      </c>
      <c r="K505">
        <v>22.030827</v>
      </c>
      <c r="L505">
        <v>1404700</v>
      </c>
      <c r="M505">
        <v>10302</v>
      </c>
      <c r="N505">
        <v>48871</v>
      </c>
    </row>
    <row r="506" spans="1:14">
      <c r="A506" s="125" t="s">
        <v>76</v>
      </c>
      <c r="B506" s="126">
        <v>2016</v>
      </c>
      <c r="C506" s="125" t="s">
        <v>70</v>
      </c>
      <c r="D506">
        <v>25320</v>
      </c>
      <c r="E506">
        <v>2.4612164</v>
      </c>
      <c r="F506">
        <v>84473</v>
      </c>
      <c r="G506">
        <v>481</v>
      </c>
      <c r="H506">
        <v>6550</v>
      </c>
      <c r="I506">
        <v>13</v>
      </c>
      <c r="J506">
        <v>2824</v>
      </c>
      <c r="K506">
        <v>21.805195</v>
      </c>
      <c r="L506">
        <v>1086500</v>
      </c>
      <c r="M506">
        <v>11064</v>
      </c>
      <c r="N506">
        <v>47118</v>
      </c>
    </row>
    <row r="507" spans="1:14">
      <c r="A507" s="125" t="s">
        <v>76</v>
      </c>
      <c r="B507" s="126">
        <v>2017</v>
      </c>
      <c r="C507" s="125" t="s">
        <v>70</v>
      </c>
      <c r="D507">
        <v>25652</v>
      </c>
      <c r="E507">
        <v>2.7046624</v>
      </c>
      <c r="F507">
        <v>86403</v>
      </c>
      <c r="G507">
        <v>570</v>
      </c>
      <c r="H507">
        <v>5870</v>
      </c>
      <c r="I507">
        <v>14</v>
      </c>
      <c r="J507">
        <v>2819</v>
      </c>
      <c r="K507">
        <v>17.986452</v>
      </c>
      <c r="L507">
        <v>1353400</v>
      </c>
      <c r="M507">
        <v>11826</v>
      </c>
      <c r="N507">
        <v>48823</v>
      </c>
    </row>
    <row r="508" spans="1:14">
      <c r="A508" s="125" t="s">
        <v>76</v>
      </c>
      <c r="B508" s="126">
        <v>2018</v>
      </c>
      <c r="C508" s="125" t="s">
        <v>70</v>
      </c>
      <c r="D508">
        <v>26340</v>
      </c>
      <c r="E508">
        <v>2.6169704</v>
      </c>
      <c r="F508">
        <v>107332</v>
      </c>
      <c r="G508">
        <v>44</v>
      </c>
      <c r="H508">
        <v>5190</v>
      </c>
      <c r="I508">
        <v>14</v>
      </c>
      <c r="J508">
        <v>2807</v>
      </c>
      <c r="K508">
        <v>18.234013</v>
      </c>
      <c r="L508">
        <v>1506676</v>
      </c>
      <c r="M508">
        <v>12588</v>
      </c>
      <c r="N508">
        <v>64060</v>
      </c>
    </row>
    <row r="509" spans="1:14">
      <c r="A509" s="125" t="s">
        <v>76</v>
      </c>
      <c r="B509" s="126">
        <v>2019</v>
      </c>
      <c r="C509" s="125" t="s">
        <v>70</v>
      </c>
      <c r="D509">
        <v>26610</v>
      </c>
      <c r="E509">
        <v>2.6535137</v>
      </c>
      <c r="F509">
        <v>111937</v>
      </c>
      <c r="G509">
        <v>504</v>
      </c>
      <c r="H509">
        <v>4510</v>
      </c>
      <c r="I509">
        <v>15</v>
      </c>
      <c r="J509">
        <v>3359</v>
      </c>
      <c r="K509">
        <v>18.481573</v>
      </c>
      <c r="L509">
        <v>1787260</v>
      </c>
      <c r="M509">
        <v>13350</v>
      </c>
      <c r="N509">
        <v>67960</v>
      </c>
    </row>
    <row r="510" spans="1:14">
      <c r="A510" s="125" t="s">
        <v>76</v>
      </c>
      <c r="B510" s="126">
        <v>2020</v>
      </c>
      <c r="C510" s="125" t="s">
        <v>70</v>
      </c>
      <c r="D510">
        <v>26880</v>
      </c>
      <c r="E510">
        <v>2.690057</v>
      </c>
      <c r="F510">
        <v>116542</v>
      </c>
      <c r="G510">
        <v>504</v>
      </c>
      <c r="H510">
        <v>3830</v>
      </c>
      <c r="I510">
        <v>16</v>
      </c>
      <c r="J510">
        <v>3911</v>
      </c>
      <c r="K510">
        <v>18.729134</v>
      </c>
      <c r="L510">
        <v>1501324</v>
      </c>
      <c r="M510">
        <v>14112</v>
      </c>
      <c r="N510">
        <v>72957</v>
      </c>
    </row>
    <row r="511" spans="1:14">
      <c r="A511" s="7" t="s">
        <v>76</v>
      </c>
      <c r="B511" s="9">
        <v>2021</v>
      </c>
      <c r="C511" s="8" t="s">
        <v>70</v>
      </c>
      <c r="D511">
        <v>27150</v>
      </c>
      <c r="E511">
        <v>2.7266004</v>
      </c>
      <c r="F511">
        <v>121147</v>
      </c>
      <c r="G511">
        <v>199</v>
      </c>
      <c r="H511">
        <v>3150</v>
      </c>
      <c r="I511">
        <v>17</v>
      </c>
      <c r="J511">
        <v>4463</v>
      </c>
      <c r="K511">
        <v>18.976694</v>
      </c>
      <c r="L511">
        <v>2104872</v>
      </c>
      <c r="M511">
        <v>14874</v>
      </c>
      <c r="N511">
        <v>78392</v>
      </c>
    </row>
    <row r="512" spans="1:14">
      <c r="A512" s="47" t="s">
        <v>77</v>
      </c>
      <c r="B512" s="48">
        <v>2012</v>
      </c>
      <c r="C512" s="47" t="s">
        <v>70</v>
      </c>
      <c r="D512">
        <v>9586</v>
      </c>
      <c r="E512">
        <v>4.3372627</v>
      </c>
      <c r="F512">
        <v>64988</v>
      </c>
      <c r="G512">
        <v>684</v>
      </c>
      <c r="H512">
        <v>67</v>
      </c>
      <c r="I512">
        <v>8</v>
      </c>
      <c r="J512">
        <v>3492</v>
      </c>
      <c r="K512">
        <v>32.221161</v>
      </c>
      <c r="L512">
        <v>205000</v>
      </c>
      <c r="M512">
        <v>7689</v>
      </c>
      <c r="N512">
        <v>36319</v>
      </c>
    </row>
    <row r="513" spans="1:14">
      <c r="A513" s="47" t="s">
        <v>77</v>
      </c>
      <c r="B513" s="48">
        <v>2013</v>
      </c>
      <c r="C513" s="47" t="s">
        <v>70</v>
      </c>
      <c r="D513">
        <v>9558</v>
      </c>
      <c r="E513">
        <v>4.1428123</v>
      </c>
      <c r="F513">
        <v>73320</v>
      </c>
      <c r="G513">
        <v>686</v>
      </c>
      <c r="H513">
        <v>100</v>
      </c>
      <c r="I513">
        <v>8</v>
      </c>
      <c r="J513">
        <v>3415</v>
      </c>
      <c r="K513">
        <v>34.928555</v>
      </c>
      <c r="L513">
        <v>213000</v>
      </c>
      <c r="M513">
        <v>8642</v>
      </c>
      <c r="N513">
        <v>39815</v>
      </c>
    </row>
    <row r="514" spans="1:14">
      <c r="A514" s="47" t="s">
        <v>77</v>
      </c>
      <c r="B514" s="48">
        <v>2014</v>
      </c>
      <c r="C514" s="47" t="s">
        <v>70</v>
      </c>
      <c r="D514">
        <v>6110</v>
      </c>
      <c r="E514">
        <v>6.9438625</v>
      </c>
      <c r="F514">
        <v>78243</v>
      </c>
      <c r="G514">
        <v>688</v>
      </c>
      <c r="H514">
        <v>133</v>
      </c>
      <c r="I514">
        <v>9</v>
      </c>
      <c r="J514">
        <v>3333</v>
      </c>
      <c r="K514">
        <v>26.637703</v>
      </c>
      <c r="L514">
        <v>224400</v>
      </c>
      <c r="M514">
        <v>9662</v>
      </c>
      <c r="N514">
        <v>42190</v>
      </c>
    </row>
    <row r="515" spans="1:14">
      <c r="A515" s="47" t="s">
        <v>77</v>
      </c>
      <c r="B515" s="48">
        <v>2015</v>
      </c>
      <c r="C515" s="47" t="s">
        <v>70</v>
      </c>
      <c r="D515">
        <v>6006</v>
      </c>
      <c r="E515">
        <v>7.2409257</v>
      </c>
      <c r="F515">
        <v>79187</v>
      </c>
      <c r="G515">
        <v>932</v>
      </c>
      <c r="H515">
        <v>5000</v>
      </c>
      <c r="I515">
        <v>9</v>
      </c>
      <c r="J515">
        <v>3694</v>
      </c>
      <c r="K515">
        <v>26.349186</v>
      </c>
      <c r="L515">
        <v>216200</v>
      </c>
      <c r="M515">
        <v>9778</v>
      </c>
      <c r="N515">
        <v>42100</v>
      </c>
    </row>
    <row r="516" spans="1:14">
      <c r="A516" s="47" t="s">
        <v>77</v>
      </c>
      <c r="B516" s="48">
        <v>2016</v>
      </c>
      <c r="C516" s="47" t="s">
        <v>70</v>
      </c>
      <c r="D516">
        <v>6023</v>
      </c>
      <c r="E516">
        <v>8.2970281</v>
      </c>
      <c r="F516">
        <v>81123</v>
      </c>
      <c r="G516">
        <v>1014</v>
      </c>
      <c r="H516">
        <v>2250</v>
      </c>
      <c r="I516">
        <v>7</v>
      </c>
      <c r="J516">
        <v>3721</v>
      </c>
      <c r="K516">
        <v>25.134975</v>
      </c>
      <c r="L516">
        <v>205800</v>
      </c>
      <c r="M516">
        <v>10462</v>
      </c>
      <c r="N516">
        <v>44158</v>
      </c>
    </row>
    <row r="517" spans="1:14">
      <c r="A517" s="47" t="s">
        <v>77</v>
      </c>
      <c r="B517" s="48">
        <v>2017</v>
      </c>
      <c r="C517" s="47" t="s">
        <v>70</v>
      </c>
      <c r="D517">
        <v>6013</v>
      </c>
      <c r="E517">
        <v>7.8463329</v>
      </c>
      <c r="F517">
        <v>83317</v>
      </c>
      <c r="G517">
        <v>1304</v>
      </c>
      <c r="H517">
        <v>2250</v>
      </c>
      <c r="I517">
        <v>7</v>
      </c>
      <c r="J517">
        <v>3734</v>
      </c>
      <c r="K517">
        <v>22.912714</v>
      </c>
      <c r="L517">
        <v>234000</v>
      </c>
      <c r="M517">
        <v>11146</v>
      </c>
      <c r="N517">
        <v>46178</v>
      </c>
    </row>
    <row r="518" spans="1:14">
      <c r="A518" s="47" t="s">
        <v>77</v>
      </c>
      <c r="B518" s="48">
        <v>2018</v>
      </c>
      <c r="C518" s="47" t="s">
        <v>70</v>
      </c>
      <c r="D518">
        <v>6012</v>
      </c>
      <c r="E518">
        <v>7.4229874</v>
      </c>
      <c r="F518">
        <v>87686</v>
      </c>
      <c r="G518">
        <v>1318</v>
      </c>
      <c r="H518">
        <v>2250</v>
      </c>
      <c r="I518">
        <v>7</v>
      </c>
      <c r="J518">
        <v>3756</v>
      </c>
      <c r="K518">
        <v>23.223625</v>
      </c>
      <c r="L518">
        <v>266538</v>
      </c>
      <c r="M518">
        <v>11830</v>
      </c>
      <c r="N518">
        <v>49559</v>
      </c>
    </row>
    <row r="519" spans="1:14">
      <c r="A519" s="47" t="s">
        <v>77</v>
      </c>
      <c r="B519" s="48">
        <v>2019</v>
      </c>
      <c r="C519" s="47" t="s">
        <v>70</v>
      </c>
      <c r="D519">
        <v>6005</v>
      </c>
      <c r="E519">
        <v>7.5387177</v>
      </c>
      <c r="F519">
        <v>91039</v>
      </c>
      <c r="G519">
        <v>1331</v>
      </c>
      <c r="H519">
        <v>2250</v>
      </c>
      <c r="I519">
        <v>8</v>
      </c>
      <c r="J519">
        <v>3896</v>
      </c>
      <c r="K519">
        <v>23.534536</v>
      </c>
      <c r="L519">
        <v>290770</v>
      </c>
      <c r="M519">
        <v>12514</v>
      </c>
      <c r="N519">
        <v>51560</v>
      </c>
    </row>
    <row r="520" spans="1:14">
      <c r="A520" s="47" t="s">
        <v>77</v>
      </c>
      <c r="B520" s="48">
        <v>2020</v>
      </c>
      <c r="C520" s="47" t="s">
        <v>70</v>
      </c>
      <c r="D520">
        <v>5998</v>
      </c>
      <c r="E520">
        <v>7.6544481</v>
      </c>
      <c r="F520">
        <v>94392</v>
      </c>
      <c r="G520">
        <v>1371</v>
      </c>
      <c r="H520">
        <v>2250</v>
      </c>
      <c r="I520">
        <v>9</v>
      </c>
      <c r="J520">
        <v>4036</v>
      </c>
      <c r="K520">
        <v>23.845448</v>
      </c>
      <c r="L520">
        <v>288399</v>
      </c>
      <c r="M520">
        <v>13198</v>
      </c>
      <c r="N520">
        <v>54659</v>
      </c>
    </row>
    <row r="521" spans="1:14">
      <c r="A521" s="7" t="s">
        <v>77</v>
      </c>
      <c r="B521" s="9">
        <v>2021</v>
      </c>
      <c r="C521" s="8" t="s">
        <v>70</v>
      </c>
      <c r="D521">
        <v>5991</v>
      </c>
      <c r="E521">
        <v>7.7701785</v>
      </c>
      <c r="F521">
        <v>97745</v>
      </c>
      <c r="G521">
        <v>1418</v>
      </c>
      <c r="H521">
        <v>2250</v>
      </c>
      <c r="I521">
        <v>10</v>
      </c>
      <c r="J521">
        <v>4176</v>
      </c>
      <c r="K521">
        <v>24.156359</v>
      </c>
      <c r="L521">
        <v>330692</v>
      </c>
      <c r="M521">
        <v>13882</v>
      </c>
      <c r="N521">
        <v>56909</v>
      </c>
    </row>
    <row r="522" spans="1:14">
      <c r="A522" s="52" t="s">
        <v>79</v>
      </c>
      <c r="B522" s="53">
        <v>2012</v>
      </c>
      <c r="C522" s="52" t="s">
        <v>70</v>
      </c>
      <c r="D522">
        <v>11237</v>
      </c>
      <c r="E522">
        <v>8.4019756</v>
      </c>
      <c r="F522">
        <v>342897</v>
      </c>
      <c r="G522" s="94">
        <v>5</v>
      </c>
      <c r="H522">
        <v>4650</v>
      </c>
      <c r="I522">
        <v>25</v>
      </c>
      <c r="J522">
        <v>53527</v>
      </c>
      <c r="K522">
        <v>40.279385</v>
      </c>
      <c r="L522">
        <v>2130400</v>
      </c>
      <c r="M522">
        <v>9278</v>
      </c>
      <c r="N522">
        <v>191341</v>
      </c>
    </row>
    <row r="523" spans="1:14">
      <c r="A523" s="52" t="s">
        <v>79</v>
      </c>
      <c r="B523" s="53">
        <v>2013</v>
      </c>
      <c r="C523" s="52" t="s">
        <v>70</v>
      </c>
      <c r="D523">
        <v>10657</v>
      </c>
      <c r="E523">
        <v>8.8711645</v>
      </c>
      <c r="F523">
        <v>375878</v>
      </c>
      <c r="G523" s="94">
        <v>7</v>
      </c>
      <c r="H523">
        <v>4520</v>
      </c>
      <c r="I523">
        <v>28</v>
      </c>
      <c r="J523">
        <v>56489</v>
      </c>
      <c r="K523">
        <v>45.461395</v>
      </c>
      <c r="L523">
        <v>2473400</v>
      </c>
      <c r="M523">
        <v>10410</v>
      </c>
      <c r="N523">
        <v>206706</v>
      </c>
    </row>
    <row r="524" spans="1:14">
      <c r="A524" s="52" t="s">
        <v>79</v>
      </c>
      <c r="B524" s="53">
        <v>2014</v>
      </c>
      <c r="C524" s="52" t="s">
        <v>70</v>
      </c>
      <c r="D524">
        <v>10471</v>
      </c>
      <c r="E524">
        <v>9.4816159</v>
      </c>
      <c r="F524">
        <v>400197</v>
      </c>
      <c r="G524" s="94">
        <v>10</v>
      </c>
      <c r="H524">
        <v>4390</v>
      </c>
      <c r="I524">
        <v>30</v>
      </c>
      <c r="J524">
        <v>61468</v>
      </c>
      <c r="K524">
        <v>36.768715</v>
      </c>
      <c r="L524">
        <v>2294400</v>
      </c>
      <c r="M524">
        <v>11742</v>
      </c>
      <c r="N524">
        <v>220480</v>
      </c>
    </row>
    <row r="525" spans="1:14">
      <c r="A525" s="52" t="s">
        <v>79</v>
      </c>
      <c r="B525" s="53">
        <v>2015</v>
      </c>
      <c r="C525" s="52" t="s">
        <v>70</v>
      </c>
      <c r="D525">
        <v>10286</v>
      </c>
      <c r="E525">
        <v>9.7108691</v>
      </c>
      <c r="F525">
        <v>360148</v>
      </c>
      <c r="G525" s="94">
        <v>12</v>
      </c>
      <c r="H525">
        <v>4910</v>
      </c>
      <c r="I525">
        <v>32</v>
      </c>
      <c r="J525">
        <v>58261</v>
      </c>
      <c r="K525">
        <v>33.581898</v>
      </c>
      <c r="L525">
        <v>1854800</v>
      </c>
      <c r="M525">
        <v>10785</v>
      </c>
      <c r="N525">
        <v>194014</v>
      </c>
    </row>
    <row r="526" spans="1:14">
      <c r="A526" s="52" t="s">
        <v>79</v>
      </c>
      <c r="B526" s="53">
        <v>2016</v>
      </c>
      <c r="C526" s="52" t="s">
        <v>70</v>
      </c>
      <c r="D526">
        <v>10138</v>
      </c>
      <c r="E526">
        <v>10.453245</v>
      </c>
      <c r="F526">
        <v>386336</v>
      </c>
      <c r="G526" s="94">
        <v>13</v>
      </c>
      <c r="H526">
        <v>5260</v>
      </c>
      <c r="I526">
        <v>25</v>
      </c>
      <c r="J526">
        <v>61298</v>
      </c>
      <c r="K526">
        <v>31.957876</v>
      </c>
      <c r="L526">
        <v>1517300</v>
      </c>
      <c r="M526">
        <v>11713</v>
      </c>
      <c r="N526">
        <v>211379</v>
      </c>
    </row>
    <row r="527" spans="1:14">
      <c r="A527" s="52" t="s">
        <v>79</v>
      </c>
      <c r="B527" s="53">
        <v>2017</v>
      </c>
      <c r="C527" s="52" t="s">
        <v>70</v>
      </c>
      <c r="D527">
        <v>9885</v>
      </c>
      <c r="E527">
        <v>10.633485</v>
      </c>
      <c r="F527">
        <v>387282</v>
      </c>
      <c r="G527" s="94">
        <v>15</v>
      </c>
      <c r="H527">
        <v>6710</v>
      </c>
      <c r="I527">
        <v>26</v>
      </c>
      <c r="J527">
        <v>59923</v>
      </c>
      <c r="K527">
        <v>29.683184</v>
      </c>
      <c r="L527">
        <v>1497800</v>
      </c>
      <c r="M527">
        <v>12641</v>
      </c>
      <c r="N527">
        <v>213094</v>
      </c>
    </row>
    <row r="528" spans="1:14">
      <c r="A528" s="52" t="s">
        <v>79</v>
      </c>
      <c r="B528" s="53">
        <v>2018</v>
      </c>
      <c r="C528" s="52" t="s">
        <v>70</v>
      </c>
      <c r="D528">
        <v>10195</v>
      </c>
      <c r="E528">
        <v>10.409416</v>
      </c>
      <c r="F528">
        <v>330942</v>
      </c>
      <c r="G528" s="94">
        <v>12</v>
      </c>
      <c r="H528">
        <v>8160</v>
      </c>
      <c r="I528">
        <v>26</v>
      </c>
      <c r="J528">
        <v>58353</v>
      </c>
      <c r="K528">
        <v>29.061453</v>
      </c>
      <c r="L528">
        <v>2439861</v>
      </c>
      <c r="M528">
        <v>13569</v>
      </c>
      <c r="N528">
        <v>184612</v>
      </c>
    </row>
    <row r="529" spans="1:14">
      <c r="A529" s="52" t="s">
        <v>79</v>
      </c>
      <c r="B529" s="53">
        <v>2019</v>
      </c>
      <c r="C529" s="52" t="s">
        <v>70</v>
      </c>
      <c r="D529">
        <v>10274</v>
      </c>
      <c r="E529">
        <v>10.348842</v>
      </c>
      <c r="F529">
        <v>432143</v>
      </c>
      <c r="G529">
        <v>13</v>
      </c>
      <c r="H529">
        <v>9610</v>
      </c>
      <c r="I529">
        <v>26</v>
      </c>
      <c r="J529">
        <v>52518</v>
      </c>
      <c r="K529">
        <v>28.439722</v>
      </c>
      <c r="L529">
        <v>2438730</v>
      </c>
      <c r="M529">
        <v>14497</v>
      </c>
      <c r="N529">
        <v>241240</v>
      </c>
    </row>
    <row r="530" spans="1:14">
      <c r="A530" s="52" t="s">
        <v>79</v>
      </c>
      <c r="B530" s="53">
        <v>2020</v>
      </c>
      <c r="C530" s="52" t="s">
        <v>70</v>
      </c>
      <c r="D530">
        <v>10353</v>
      </c>
      <c r="E530">
        <v>10.288267</v>
      </c>
      <c r="F530">
        <v>533344</v>
      </c>
      <c r="G530">
        <v>13</v>
      </c>
      <c r="H530">
        <v>11060</v>
      </c>
      <c r="I530">
        <v>26</v>
      </c>
      <c r="J530">
        <v>46683</v>
      </c>
      <c r="K530">
        <v>27.817991</v>
      </c>
      <c r="L530">
        <v>2416417</v>
      </c>
      <c r="M530">
        <v>15425</v>
      </c>
      <c r="N530">
        <v>339357</v>
      </c>
    </row>
    <row r="531" spans="1:14">
      <c r="A531" s="7" t="s">
        <v>79</v>
      </c>
      <c r="B531" s="9">
        <v>2021</v>
      </c>
      <c r="C531" s="8" t="s">
        <v>70</v>
      </c>
      <c r="D531">
        <v>10432</v>
      </c>
      <c r="E531">
        <v>10.227692</v>
      </c>
      <c r="F531">
        <v>634545</v>
      </c>
      <c r="G531">
        <v>26</v>
      </c>
      <c r="H531">
        <v>12510</v>
      </c>
      <c r="I531">
        <v>26</v>
      </c>
      <c r="J531">
        <v>40848</v>
      </c>
      <c r="K531">
        <v>27.19626</v>
      </c>
      <c r="L531">
        <v>2790488</v>
      </c>
      <c r="M531">
        <v>16353</v>
      </c>
      <c r="N531">
        <v>365568</v>
      </c>
    </row>
    <row r="532" spans="1:14">
      <c r="A532" s="27" t="s">
        <v>78</v>
      </c>
      <c r="B532" s="28">
        <v>2012</v>
      </c>
      <c r="C532" s="27" t="s">
        <v>70</v>
      </c>
      <c r="D532">
        <v>9847</v>
      </c>
      <c r="E532">
        <v>3.7883619</v>
      </c>
      <c r="F532">
        <v>185474</v>
      </c>
      <c r="G532">
        <v>593</v>
      </c>
      <c r="H532">
        <v>10677</v>
      </c>
      <c r="I532">
        <v>15</v>
      </c>
      <c r="J532">
        <v>11138</v>
      </c>
      <c r="K532">
        <v>35.458942</v>
      </c>
      <c r="L532">
        <v>301200</v>
      </c>
      <c r="M532">
        <v>8084</v>
      </c>
      <c r="N532">
        <v>103689</v>
      </c>
    </row>
    <row r="533" spans="1:14">
      <c r="A533" s="27" t="s">
        <v>78</v>
      </c>
      <c r="B533" s="28">
        <v>2013</v>
      </c>
      <c r="C533" s="27" t="s">
        <v>70</v>
      </c>
      <c r="D533">
        <v>9864</v>
      </c>
      <c r="E533">
        <v>3.5876926</v>
      </c>
      <c r="F533">
        <v>208475</v>
      </c>
      <c r="G533">
        <v>624</v>
      </c>
      <c r="H533">
        <v>6110</v>
      </c>
      <c r="I533">
        <v>16</v>
      </c>
      <c r="J533">
        <v>11223</v>
      </c>
      <c r="K533">
        <v>38.888725</v>
      </c>
      <c r="L533">
        <v>324900</v>
      </c>
      <c r="M533">
        <v>9086</v>
      </c>
      <c r="N533">
        <v>114209</v>
      </c>
    </row>
    <row r="534" spans="1:14">
      <c r="A534" s="27" t="s">
        <v>78</v>
      </c>
      <c r="B534" s="28">
        <v>2014</v>
      </c>
      <c r="C534" s="27" t="s">
        <v>70</v>
      </c>
      <c r="D534">
        <v>9864</v>
      </c>
      <c r="E534">
        <v>3.5492701</v>
      </c>
      <c r="F534">
        <v>227397</v>
      </c>
      <c r="G534">
        <v>655</v>
      </c>
      <c r="H534">
        <v>1543</v>
      </c>
      <c r="I534">
        <v>18</v>
      </c>
      <c r="J534">
        <v>11897</v>
      </c>
      <c r="K534">
        <v>30.878506</v>
      </c>
      <c r="L534">
        <v>389500</v>
      </c>
      <c r="M534">
        <v>10313</v>
      </c>
      <c r="N534">
        <v>124682</v>
      </c>
    </row>
    <row r="535" spans="1:14">
      <c r="A535" s="27" t="s">
        <v>78</v>
      </c>
      <c r="B535" s="28">
        <v>2015</v>
      </c>
      <c r="C535" s="27" t="s">
        <v>70</v>
      </c>
      <c r="D535">
        <v>9895</v>
      </c>
      <c r="E535">
        <v>3.6812532</v>
      </c>
      <c r="F535">
        <v>217842</v>
      </c>
      <c r="G535">
        <v>658</v>
      </c>
      <c r="H535">
        <v>1543</v>
      </c>
      <c r="I535">
        <v>18</v>
      </c>
      <c r="J535">
        <v>11931</v>
      </c>
      <c r="K535">
        <v>29.147934</v>
      </c>
      <c r="L535">
        <v>409500</v>
      </c>
      <c r="M535">
        <v>10282</v>
      </c>
      <c r="N535">
        <v>122120</v>
      </c>
    </row>
    <row r="536" spans="1:14">
      <c r="A536" s="27" t="s">
        <v>78</v>
      </c>
      <c r="B536" s="28">
        <v>2016</v>
      </c>
      <c r="C536" s="27" t="s">
        <v>70</v>
      </c>
      <c r="D536">
        <v>9999</v>
      </c>
      <c r="E536">
        <v>3.6429643</v>
      </c>
      <c r="F536">
        <v>241647</v>
      </c>
      <c r="G536">
        <v>573</v>
      </c>
      <c r="H536">
        <v>4400</v>
      </c>
      <c r="I536">
        <v>11</v>
      </c>
      <c r="J536">
        <v>11812</v>
      </c>
      <c r="K536">
        <v>28.11414</v>
      </c>
      <c r="L536">
        <v>447100</v>
      </c>
      <c r="M536">
        <v>11134</v>
      </c>
      <c r="N536">
        <v>133900</v>
      </c>
    </row>
    <row r="537" spans="1:14">
      <c r="A537" s="27" t="s">
        <v>78</v>
      </c>
      <c r="B537" s="28">
        <v>2017</v>
      </c>
      <c r="C537" s="27" t="s">
        <v>70</v>
      </c>
      <c r="D537">
        <v>10054</v>
      </c>
      <c r="E537">
        <v>3.6412373</v>
      </c>
      <c r="F537">
        <v>249351</v>
      </c>
      <c r="G537">
        <v>559</v>
      </c>
      <c r="H537">
        <v>4880</v>
      </c>
      <c r="I537">
        <v>11</v>
      </c>
      <c r="J537">
        <v>11140</v>
      </c>
      <c r="K537">
        <v>26.265442</v>
      </c>
      <c r="L537">
        <v>529100</v>
      </c>
      <c r="M537">
        <v>11986</v>
      </c>
      <c r="N537">
        <v>138616</v>
      </c>
    </row>
    <row r="538" spans="1:14">
      <c r="A538" s="27" t="s">
        <v>78</v>
      </c>
      <c r="B538" s="28">
        <v>2018</v>
      </c>
      <c r="C538" s="27" t="s">
        <v>70</v>
      </c>
      <c r="D538">
        <v>10054</v>
      </c>
      <c r="E538">
        <v>3.2773026</v>
      </c>
      <c r="F538">
        <v>283096</v>
      </c>
      <c r="G538">
        <v>559</v>
      </c>
      <c r="H538">
        <v>5360</v>
      </c>
      <c r="I538">
        <v>12</v>
      </c>
      <c r="J538">
        <v>10899</v>
      </c>
      <c r="K538">
        <v>26.055767</v>
      </c>
      <c r="L538">
        <v>626780</v>
      </c>
      <c r="M538">
        <v>12838</v>
      </c>
      <c r="N538">
        <v>160945</v>
      </c>
    </row>
    <row r="539" spans="1:14">
      <c r="A539" s="27" t="s">
        <v>78</v>
      </c>
      <c r="B539" s="28">
        <v>2019</v>
      </c>
      <c r="C539" s="27" t="s">
        <v>70</v>
      </c>
      <c r="D539">
        <v>10054</v>
      </c>
      <c r="E539">
        <v>3.31112</v>
      </c>
      <c r="F539">
        <v>296493</v>
      </c>
      <c r="G539">
        <v>537</v>
      </c>
      <c r="H539">
        <v>5840</v>
      </c>
      <c r="I539">
        <v>12</v>
      </c>
      <c r="J539">
        <v>11362</v>
      </c>
      <c r="K539">
        <v>25.846092</v>
      </c>
      <c r="L539">
        <v>663700</v>
      </c>
      <c r="M539">
        <v>13690</v>
      </c>
      <c r="N539">
        <v>167740</v>
      </c>
    </row>
    <row r="540" spans="1:14">
      <c r="A540" s="27" t="s">
        <v>78</v>
      </c>
      <c r="B540" s="28">
        <v>2020</v>
      </c>
      <c r="C540" s="27" t="s">
        <v>70</v>
      </c>
      <c r="D540">
        <v>10054</v>
      </c>
      <c r="E540">
        <v>3.3449373</v>
      </c>
      <c r="F540">
        <v>309890</v>
      </c>
      <c r="G540">
        <v>567</v>
      </c>
      <c r="H540">
        <v>6320</v>
      </c>
      <c r="I540">
        <v>12</v>
      </c>
      <c r="J540">
        <v>11825</v>
      </c>
      <c r="K540">
        <v>25.636417</v>
      </c>
      <c r="L540">
        <v>723705</v>
      </c>
      <c r="M540">
        <v>14542</v>
      </c>
      <c r="N540">
        <v>220930</v>
      </c>
    </row>
    <row r="541" spans="1:14">
      <c r="A541" s="7" t="s">
        <v>78</v>
      </c>
      <c r="B541" s="9">
        <v>2021</v>
      </c>
      <c r="C541" s="8" t="s">
        <v>70</v>
      </c>
      <c r="D541">
        <v>10054</v>
      </c>
      <c r="E541">
        <v>3.3787547</v>
      </c>
      <c r="F541">
        <v>323287</v>
      </c>
      <c r="G541">
        <v>567</v>
      </c>
      <c r="H541">
        <v>6800</v>
      </c>
      <c r="I541">
        <v>12</v>
      </c>
      <c r="J541">
        <v>12288</v>
      </c>
      <c r="K541">
        <v>25.426743</v>
      </c>
      <c r="L541">
        <v>831275</v>
      </c>
      <c r="M541">
        <v>15394</v>
      </c>
      <c r="N541">
        <v>233382</v>
      </c>
    </row>
    <row r="542" spans="1:14">
      <c r="A542" s="5" t="s">
        <v>82</v>
      </c>
      <c r="B542" s="6">
        <v>2012</v>
      </c>
      <c r="C542" s="5" t="s">
        <v>70</v>
      </c>
      <c r="D542">
        <v>8938</v>
      </c>
      <c r="E542">
        <v>5.2154844</v>
      </c>
      <c r="F542">
        <v>110239</v>
      </c>
      <c r="G542">
        <v>109</v>
      </c>
      <c r="H542">
        <v>303</v>
      </c>
      <c r="I542">
        <v>24</v>
      </c>
      <c r="J542">
        <v>9085</v>
      </c>
      <c r="K542">
        <v>35.833755</v>
      </c>
      <c r="L542">
        <v>1034000</v>
      </c>
      <c r="M542">
        <v>8974</v>
      </c>
      <c r="N542">
        <v>62257</v>
      </c>
    </row>
    <row r="543" spans="1:14">
      <c r="A543" s="5" t="s">
        <v>82</v>
      </c>
      <c r="B543" s="6">
        <v>2013</v>
      </c>
      <c r="C543" s="5" t="s">
        <v>70</v>
      </c>
      <c r="D543">
        <v>8945</v>
      </c>
      <c r="E543">
        <v>5.1020682</v>
      </c>
      <c r="F543">
        <v>122464</v>
      </c>
      <c r="G543">
        <v>131</v>
      </c>
      <c r="H543">
        <v>456</v>
      </c>
      <c r="I543">
        <v>26</v>
      </c>
      <c r="J543">
        <v>10805</v>
      </c>
      <c r="K543">
        <v>39.826786</v>
      </c>
      <c r="L543">
        <v>1085300</v>
      </c>
      <c r="M543">
        <v>10096</v>
      </c>
      <c r="N543">
        <v>68318</v>
      </c>
    </row>
    <row r="544" spans="1:14">
      <c r="A544" s="5" t="s">
        <v>82</v>
      </c>
      <c r="B544" s="6">
        <v>2014</v>
      </c>
      <c r="C544" s="5" t="s">
        <v>70</v>
      </c>
      <c r="D544">
        <v>9774</v>
      </c>
      <c r="E544">
        <v>4.9047473</v>
      </c>
      <c r="F544">
        <v>142682</v>
      </c>
      <c r="G544">
        <v>153</v>
      </c>
      <c r="H544">
        <v>609</v>
      </c>
      <c r="I544">
        <v>27</v>
      </c>
      <c r="J544">
        <v>11223</v>
      </c>
      <c r="K544">
        <v>31.799562</v>
      </c>
      <c r="L544">
        <v>1113600</v>
      </c>
      <c r="M544">
        <v>11267</v>
      </c>
      <c r="N544">
        <v>79823</v>
      </c>
    </row>
    <row r="545" spans="1:14">
      <c r="A545" s="5" t="s">
        <v>82</v>
      </c>
      <c r="B545" s="6">
        <v>2015</v>
      </c>
      <c r="C545" s="5" t="s">
        <v>70</v>
      </c>
      <c r="D545">
        <v>9619</v>
      </c>
      <c r="E545">
        <v>5.199397</v>
      </c>
      <c r="F545">
        <v>137067</v>
      </c>
      <c r="G545">
        <v>113</v>
      </c>
      <c r="H545">
        <v>652</v>
      </c>
      <c r="I545">
        <v>27</v>
      </c>
      <c r="J545">
        <v>11530</v>
      </c>
      <c r="K545">
        <v>28.754845</v>
      </c>
      <c r="L545">
        <v>862000</v>
      </c>
      <c r="M545">
        <v>10581</v>
      </c>
      <c r="N545">
        <v>77034</v>
      </c>
    </row>
    <row r="546" spans="1:14">
      <c r="A546" s="5" t="s">
        <v>82</v>
      </c>
      <c r="B546" s="6">
        <v>2016</v>
      </c>
      <c r="C546" s="5" t="s">
        <v>70</v>
      </c>
      <c r="D546">
        <v>9241</v>
      </c>
      <c r="E546">
        <v>5.3518018</v>
      </c>
      <c r="F546">
        <v>143451</v>
      </c>
      <c r="G546">
        <v>139</v>
      </c>
      <c r="H546">
        <v>749</v>
      </c>
      <c r="I546">
        <v>17</v>
      </c>
      <c r="J546">
        <v>11396</v>
      </c>
      <c r="K546">
        <v>27.44248</v>
      </c>
      <c r="L546">
        <v>958400</v>
      </c>
      <c r="M546">
        <v>11405</v>
      </c>
      <c r="N546">
        <v>79654</v>
      </c>
    </row>
    <row r="547" spans="1:14">
      <c r="A547" s="5" t="s">
        <v>82</v>
      </c>
      <c r="B547" s="6">
        <v>2017</v>
      </c>
      <c r="C547" s="5" t="s">
        <v>70</v>
      </c>
      <c r="D547">
        <v>8971</v>
      </c>
      <c r="E547">
        <v>5.0999889</v>
      </c>
      <c r="F547">
        <v>145868</v>
      </c>
      <c r="G547">
        <v>95</v>
      </c>
      <c r="H547">
        <v>607</v>
      </c>
      <c r="I547">
        <v>17</v>
      </c>
      <c r="J547">
        <v>11537</v>
      </c>
      <c r="K547">
        <v>26.548531</v>
      </c>
      <c r="L547">
        <v>1198200</v>
      </c>
      <c r="M547">
        <v>12229</v>
      </c>
      <c r="N547">
        <v>79954</v>
      </c>
    </row>
    <row r="548" spans="1:14">
      <c r="A548" s="5" t="s">
        <v>82</v>
      </c>
      <c r="B548" s="6">
        <v>2018</v>
      </c>
      <c r="C548" s="5" t="s">
        <v>70</v>
      </c>
      <c r="D548">
        <v>9262</v>
      </c>
      <c r="E548">
        <v>5.753509</v>
      </c>
      <c r="F548">
        <v>165652</v>
      </c>
      <c r="G548">
        <v>2115</v>
      </c>
      <c r="H548">
        <v>465</v>
      </c>
      <c r="I548">
        <v>18</v>
      </c>
      <c r="J548">
        <v>11864</v>
      </c>
      <c r="K548">
        <v>25.952126</v>
      </c>
      <c r="L548">
        <v>1524078</v>
      </c>
      <c r="M548">
        <v>13053</v>
      </c>
      <c r="N548">
        <v>92795</v>
      </c>
    </row>
    <row r="549" spans="1:14">
      <c r="A549" s="5" t="s">
        <v>82</v>
      </c>
      <c r="B549" s="6">
        <v>2019</v>
      </c>
      <c r="C549" s="5" t="s">
        <v>70</v>
      </c>
      <c r="D549">
        <v>9128</v>
      </c>
      <c r="E549">
        <v>5.869851</v>
      </c>
      <c r="F549">
        <v>172932</v>
      </c>
      <c r="G549">
        <v>305</v>
      </c>
      <c r="H549">
        <v>323</v>
      </c>
      <c r="I549">
        <v>18</v>
      </c>
      <c r="J549">
        <v>12005</v>
      </c>
      <c r="K549">
        <v>25.355721</v>
      </c>
      <c r="L549">
        <v>1859250</v>
      </c>
      <c r="M549">
        <v>13877</v>
      </c>
      <c r="N549">
        <v>97500</v>
      </c>
    </row>
    <row r="550" spans="1:14">
      <c r="A550" s="5" t="s">
        <v>82</v>
      </c>
      <c r="B550" s="6">
        <v>2020</v>
      </c>
      <c r="C550" s="5" t="s">
        <v>70</v>
      </c>
      <c r="D550">
        <v>8994</v>
      </c>
      <c r="E550">
        <v>5.9861931</v>
      </c>
      <c r="F550">
        <v>180212</v>
      </c>
      <c r="G550">
        <v>290</v>
      </c>
      <c r="H550">
        <v>181</v>
      </c>
      <c r="I550">
        <v>18</v>
      </c>
      <c r="J550">
        <v>12146</v>
      </c>
      <c r="K550">
        <v>24.759315</v>
      </c>
      <c r="L550">
        <v>1690104</v>
      </c>
      <c r="M550">
        <v>14701</v>
      </c>
      <c r="N550">
        <v>134169</v>
      </c>
    </row>
    <row r="551" spans="1:14">
      <c r="A551" s="52" t="s">
        <v>81</v>
      </c>
      <c r="B551" s="53">
        <v>2012</v>
      </c>
      <c r="C551" s="52" t="s">
        <v>70</v>
      </c>
      <c r="D551">
        <v>11865</v>
      </c>
      <c r="E551">
        <v>6.5212811</v>
      </c>
      <c r="F551">
        <v>63990</v>
      </c>
      <c r="G551" s="94">
        <v>1</v>
      </c>
      <c r="H551">
        <v>6106</v>
      </c>
      <c r="I551">
        <v>5</v>
      </c>
      <c r="J551">
        <v>10226</v>
      </c>
      <c r="K551">
        <v>22.97134</v>
      </c>
      <c r="L551">
        <v>88600</v>
      </c>
      <c r="M551">
        <v>6766</v>
      </c>
      <c r="N551">
        <v>37205</v>
      </c>
    </row>
    <row r="552" spans="1:14">
      <c r="A552" s="52" t="s">
        <v>81</v>
      </c>
      <c r="B552" s="53">
        <v>2013</v>
      </c>
      <c r="C552" s="52" t="s">
        <v>70</v>
      </c>
      <c r="D552">
        <v>11891</v>
      </c>
      <c r="E552">
        <v>6.9061475</v>
      </c>
      <c r="F552">
        <v>69163</v>
      </c>
      <c r="G552">
        <v>1</v>
      </c>
      <c r="H552">
        <v>6003</v>
      </c>
      <c r="I552">
        <v>7</v>
      </c>
      <c r="J552">
        <v>10059</v>
      </c>
      <c r="K552">
        <v>24.646009</v>
      </c>
      <c r="L552">
        <v>101600</v>
      </c>
      <c r="M552">
        <v>7585</v>
      </c>
      <c r="N552">
        <v>39206</v>
      </c>
    </row>
    <row r="553" spans="1:14">
      <c r="A553" s="52" t="s">
        <v>81</v>
      </c>
      <c r="B553" s="53">
        <v>2014</v>
      </c>
      <c r="C553" s="52" t="s">
        <v>70</v>
      </c>
      <c r="D553">
        <v>12050</v>
      </c>
      <c r="E553">
        <v>7.1492946</v>
      </c>
      <c r="F553">
        <v>80656</v>
      </c>
      <c r="G553">
        <v>4</v>
      </c>
      <c r="H553">
        <v>5900</v>
      </c>
      <c r="I553">
        <v>8</v>
      </c>
      <c r="J553">
        <v>10562</v>
      </c>
      <c r="K553">
        <v>20.37306</v>
      </c>
      <c r="L553">
        <v>111100</v>
      </c>
      <c r="M553">
        <v>8503</v>
      </c>
      <c r="N553">
        <v>45615</v>
      </c>
    </row>
    <row r="554" spans="1:14">
      <c r="A554" s="52" t="s">
        <v>81</v>
      </c>
      <c r="B554" s="53">
        <v>2015</v>
      </c>
      <c r="C554" s="52" t="s">
        <v>70</v>
      </c>
      <c r="D554">
        <v>11950</v>
      </c>
      <c r="E554">
        <v>8.0266109</v>
      </c>
      <c r="F554">
        <v>82839</v>
      </c>
      <c r="G554">
        <v>4</v>
      </c>
      <c r="H554">
        <v>7100</v>
      </c>
      <c r="I554">
        <v>8</v>
      </c>
      <c r="J554">
        <v>10716</v>
      </c>
      <c r="K554">
        <v>18.995424</v>
      </c>
      <c r="L554">
        <v>132700</v>
      </c>
      <c r="M554">
        <v>8958</v>
      </c>
      <c r="N554">
        <v>48076</v>
      </c>
    </row>
    <row r="555" spans="1:14">
      <c r="A555" s="52" t="s">
        <v>81</v>
      </c>
      <c r="B555" s="53">
        <v>2016</v>
      </c>
      <c r="C555" s="52" t="s">
        <v>70</v>
      </c>
      <c r="D555">
        <v>11756</v>
      </c>
      <c r="E555">
        <v>7.7043212</v>
      </c>
      <c r="F555">
        <v>85086</v>
      </c>
      <c r="G555">
        <v>5</v>
      </c>
      <c r="H555">
        <v>7800</v>
      </c>
      <c r="I555">
        <v>7</v>
      </c>
      <c r="J555">
        <v>10629</v>
      </c>
      <c r="K555">
        <v>12.268485</v>
      </c>
      <c r="L555">
        <v>139600</v>
      </c>
      <c r="M555">
        <v>9710</v>
      </c>
      <c r="N555">
        <v>48816</v>
      </c>
    </row>
    <row r="556" spans="1:14">
      <c r="A556" s="52" t="s">
        <v>81</v>
      </c>
      <c r="B556" s="53">
        <v>2017</v>
      </c>
      <c r="C556" s="52" t="s">
        <v>70</v>
      </c>
      <c r="D556">
        <v>11611</v>
      </c>
      <c r="E556">
        <v>6.0201533</v>
      </c>
      <c r="F556">
        <v>87846</v>
      </c>
      <c r="G556">
        <v>5</v>
      </c>
      <c r="H556">
        <v>6930</v>
      </c>
      <c r="I556">
        <v>7</v>
      </c>
      <c r="J556">
        <v>11222</v>
      </c>
      <c r="K556">
        <v>12.013214</v>
      </c>
      <c r="L556">
        <v>154200</v>
      </c>
      <c r="M556">
        <v>10462</v>
      </c>
      <c r="N556">
        <v>50168</v>
      </c>
    </row>
    <row r="557" spans="1:14">
      <c r="A557" s="52" t="s">
        <v>81</v>
      </c>
      <c r="B557" s="53">
        <v>2018</v>
      </c>
      <c r="C557" s="52" t="s">
        <v>70</v>
      </c>
      <c r="D557">
        <v>11460</v>
      </c>
      <c r="E557">
        <v>6.3867365</v>
      </c>
      <c r="F557">
        <v>78888</v>
      </c>
      <c r="G557">
        <v>61</v>
      </c>
      <c r="H557">
        <v>6060</v>
      </c>
      <c r="I557">
        <v>8</v>
      </c>
      <c r="J557">
        <v>10943</v>
      </c>
      <c r="K557">
        <v>13.524305</v>
      </c>
      <c r="L557">
        <v>170300</v>
      </c>
      <c r="M557">
        <v>11214</v>
      </c>
      <c r="N557">
        <v>45712</v>
      </c>
    </row>
    <row r="558" spans="1:14">
      <c r="A558" s="52" t="s">
        <v>81</v>
      </c>
      <c r="B558" s="53">
        <v>2019</v>
      </c>
      <c r="C558" s="52" t="s">
        <v>70</v>
      </c>
      <c r="D558">
        <v>11028</v>
      </c>
      <c r="E558">
        <v>6.6643997</v>
      </c>
      <c r="F558">
        <v>100434</v>
      </c>
      <c r="G558">
        <v>14</v>
      </c>
      <c r="H558">
        <v>5190</v>
      </c>
      <c r="I558">
        <v>8</v>
      </c>
      <c r="J558">
        <v>10861</v>
      </c>
      <c r="K558">
        <v>15.035397</v>
      </c>
      <c r="L558">
        <v>186690</v>
      </c>
      <c r="M558">
        <v>11966</v>
      </c>
      <c r="N558">
        <v>57760</v>
      </c>
    </row>
    <row r="559" spans="1:14">
      <c r="A559" s="52" t="s">
        <v>81</v>
      </c>
      <c r="B559" s="53">
        <v>2020</v>
      </c>
      <c r="C559" s="52" t="s">
        <v>70</v>
      </c>
      <c r="D559">
        <v>10596</v>
      </c>
      <c r="E559">
        <v>6.9420629</v>
      </c>
      <c r="F559">
        <v>121980</v>
      </c>
      <c r="G559">
        <v>16</v>
      </c>
      <c r="H559">
        <v>4320</v>
      </c>
      <c r="I559">
        <v>8</v>
      </c>
      <c r="J559">
        <v>10779</v>
      </c>
      <c r="K559">
        <v>16.546488</v>
      </c>
      <c r="L559">
        <v>195301</v>
      </c>
      <c r="M559">
        <v>12718</v>
      </c>
      <c r="N559">
        <v>62877</v>
      </c>
    </row>
    <row r="560" spans="1:14">
      <c r="A560" s="7" t="s">
        <v>81</v>
      </c>
      <c r="B560" s="9">
        <v>2021</v>
      </c>
      <c r="C560" s="8" t="s">
        <v>70</v>
      </c>
      <c r="D560">
        <v>10164</v>
      </c>
      <c r="E560">
        <v>7.2197262</v>
      </c>
      <c r="F560">
        <v>143526</v>
      </c>
      <c r="G560">
        <v>15</v>
      </c>
      <c r="H560">
        <v>3450</v>
      </c>
      <c r="I560">
        <v>8</v>
      </c>
      <c r="J560">
        <v>10697</v>
      </c>
      <c r="K560">
        <v>18.057579</v>
      </c>
      <c r="L560">
        <v>225344</v>
      </c>
      <c r="M560">
        <v>13470</v>
      </c>
      <c r="N560">
        <v>78267</v>
      </c>
    </row>
    <row r="561" spans="1:14">
      <c r="A561" s="45" t="s">
        <v>80</v>
      </c>
      <c r="B561" s="46">
        <v>2012</v>
      </c>
      <c r="C561" s="45" t="s">
        <v>70</v>
      </c>
      <c r="D561">
        <v>11854</v>
      </c>
      <c r="E561">
        <v>3.1283111</v>
      </c>
      <c r="F561">
        <v>162137</v>
      </c>
      <c r="G561">
        <v>282</v>
      </c>
      <c r="H561">
        <v>2206</v>
      </c>
      <c r="I561">
        <v>24</v>
      </c>
      <c r="J561">
        <v>9524</v>
      </c>
      <c r="K561">
        <v>36.646763</v>
      </c>
      <c r="L561">
        <v>185800</v>
      </c>
      <c r="M561">
        <v>7565</v>
      </c>
      <c r="N561">
        <v>93491</v>
      </c>
    </row>
    <row r="562" spans="1:14">
      <c r="A562" s="45" t="s">
        <v>80</v>
      </c>
      <c r="B562" s="46">
        <v>2013</v>
      </c>
      <c r="C562" s="45" t="s">
        <v>70</v>
      </c>
      <c r="D562">
        <v>11807</v>
      </c>
      <c r="E562">
        <v>3.1010418</v>
      </c>
      <c r="F562">
        <v>181592</v>
      </c>
      <c r="G562">
        <v>287</v>
      </c>
      <c r="H562">
        <v>1813</v>
      </c>
      <c r="I562">
        <v>26</v>
      </c>
      <c r="J562">
        <v>14991</v>
      </c>
      <c r="K562">
        <v>40.579552</v>
      </c>
      <c r="L562">
        <v>207800</v>
      </c>
      <c r="M562">
        <v>8496</v>
      </c>
      <c r="N562">
        <v>102584</v>
      </c>
    </row>
    <row r="563" spans="1:14">
      <c r="A563" s="45" t="s">
        <v>80</v>
      </c>
      <c r="B563" s="46">
        <v>2014</v>
      </c>
      <c r="C563" s="45" t="s">
        <v>70</v>
      </c>
      <c r="D563">
        <v>14851</v>
      </c>
      <c r="E563">
        <v>2.5072386</v>
      </c>
      <c r="F563">
        <v>196008</v>
      </c>
      <c r="G563">
        <v>292</v>
      </c>
      <c r="H563">
        <v>1420</v>
      </c>
      <c r="I563">
        <v>27</v>
      </c>
      <c r="J563">
        <v>17917</v>
      </c>
      <c r="K563">
        <v>33.755646</v>
      </c>
      <c r="L563">
        <v>227200</v>
      </c>
      <c r="M563">
        <v>9626</v>
      </c>
      <c r="N563">
        <v>110820</v>
      </c>
    </row>
    <row r="564" spans="1:14">
      <c r="A564" s="45" t="s">
        <v>80</v>
      </c>
      <c r="B564" s="46">
        <v>2015</v>
      </c>
      <c r="C564" s="45" t="s">
        <v>70</v>
      </c>
      <c r="D564">
        <v>14669</v>
      </c>
      <c r="E564">
        <v>2.4761061</v>
      </c>
      <c r="F564">
        <v>197875</v>
      </c>
      <c r="G564">
        <v>298</v>
      </c>
      <c r="H564">
        <v>1420</v>
      </c>
      <c r="I564">
        <v>28</v>
      </c>
      <c r="J564">
        <v>18618</v>
      </c>
      <c r="K564">
        <v>32.030247</v>
      </c>
      <c r="L564">
        <v>253200</v>
      </c>
      <c r="M564">
        <v>9644</v>
      </c>
      <c r="N564">
        <v>111651</v>
      </c>
    </row>
    <row r="565" spans="1:14">
      <c r="A565" s="45" t="s">
        <v>80</v>
      </c>
      <c r="B565" s="46">
        <v>2016</v>
      </c>
      <c r="C565" s="45" t="s">
        <v>70</v>
      </c>
      <c r="D565">
        <v>14683</v>
      </c>
      <c r="E565">
        <v>2.38691</v>
      </c>
      <c r="F565">
        <v>202531</v>
      </c>
      <c r="G565">
        <v>250</v>
      </c>
      <c r="H565">
        <v>1420</v>
      </c>
      <c r="I565">
        <v>17</v>
      </c>
      <c r="J565">
        <v>18947</v>
      </c>
      <c r="K565">
        <v>27.523602</v>
      </c>
      <c r="L565">
        <v>279200</v>
      </c>
      <c r="M565">
        <v>10376</v>
      </c>
      <c r="N565">
        <v>117322</v>
      </c>
    </row>
    <row r="566" spans="1:14">
      <c r="A566" s="45" t="s">
        <v>80</v>
      </c>
      <c r="B566" s="46">
        <v>2017</v>
      </c>
      <c r="C566" s="45" t="s">
        <v>70</v>
      </c>
      <c r="D566">
        <v>14923</v>
      </c>
      <c r="E566">
        <v>2.3599142</v>
      </c>
      <c r="F566">
        <v>203724</v>
      </c>
      <c r="G566">
        <v>298</v>
      </c>
      <c r="H566">
        <v>2860</v>
      </c>
      <c r="I566">
        <v>18</v>
      </c>
      <c r="J566">
        <v>19208</v>
      </c>
      <c r="K566">
        <v>26.749102</v>
      </c>
      <c r="L566">
        <v>303200</v>
      </c>
      <c r="M566">
        <v>11108</v>
      </c>
      <c r="N566">
        <v>117966</v>
      </c>
    </row>
    <row r="567" spans="1:14">
      <c r="A567" s="45" t="s">
        <v>80</v>
      </c>
      <c r="B567" s="46">
        <v>2018</v>
      </c>
      <c r="C567" s="45" t="s">
        <v>70</v>
      </c>
      <c r="D567">
        <v>14923</v>
      </c>
      <c r="E567">
        <v>1.8261074</v>
      </c>
      <c r="F567">
        <v>251732</v>
      </c>
      <c r="G567">
        <v>330.5</v>
      </c>
      <c r="H567">
        <v>4300</v>
      </c>
      <c r="I567">
        <v>18</v>
      </c>
      <c r="J567">
        <v>18244</v>
      </c>
      <c r="K567">
        <v>27.139673</v>
      </c>
      <c r="L567">
        <v>362603</v>
      </c>
      <c r="M567">
        <v>11840</v>
      </c>
      <c r="N567">
        <v>149428</v>
      </c>
    </row>
    <row r="568" spans="1:14">
      <c r="A568" s="45" t="s">
        <v>80</v>
      </c>
      <c r="B568" s="46">
        <v>2019</v>
      </c>
      <c r="C568" s="45" t="s">
        <v>70</v>
      </c>
      <c r="D568">
        <v>14917</v>
      </c>
      <c r="E568">
        <v>1.82892</v>
      </c>
      <c r="F568">
        <v>255004</v>
      </c>
      <c r="G568">
        <v>363</v>
      </c>
      <c r="H568">
        <v>5740</v>
      </c>
      <c r="I568">
        <v>18</v>
      </c>
      <c r="J568">
        <v>19372</v>
      </c>
      <c r="K568">
        <v>27.530245</v>
      </c>
      <c r="L568">
        <v>377830</v>
      </c>
      <c r="M568">
        <v>12572</v>
      </c>
      <c r="N568">
        <v>152030</v>
      </c>
    </row>
    <row r="569" spans="1:14">
      <c r="A569" s="45" t="s">
        <v>80</v>
      </c>
      <c r="B569" s="46">
        <v>2020</v>
      </c>
      <c r="C569" s="45" t="s">
        <v>70</v>
      </c>
      <c r="D569">
        <v>14911</v>
      </c>
      <c r="E569">
        <v>1.8317327</v>
      </c>
      <c r="F569">
        <v>258276</v>
      </c>
      <c r="G569">
        <v>367</v>
      </c>
      <c r="H569">
        <v>7180</v>
      </c>
      <c r="I569">
        <v>18</v>
      </c>
      <c r="J569">
        <v>20500</v>
      </c>
      <c r="K569">
        <v>27.920816</v>
      </c>
      <c r="L569">
        <v>424045</v>
      </c>
      <c r="M569">
        <v>13304</v>
      </c>
      <c r="N569">
        <v>190669</v>
      </c>
    </row>
    <row r="570" spans="1:14">
      <c r="A570" s="7" t="s">
        <v>80</v>
      </c>
      <c r="B570" s="9">
        <v>2021</v>
      </c>
      <c r="C570" s="8" t="s">
        <v>70</v>
      </c>
      <c r="D570">
        <v>14905</v>
      </c>
      <c r="E570">
        <v>1.8345454</v>
      </c>
      <c r="F570">
        <v>261548</v>
      </c>
      <c r="G570">
        <v>366</v>
      </c>
      <c r="H570">
        <v>8620</v>
      </c>
      <c r="I570">
        <v>18</v>
      </c>
      <c r="J570">
        <v>21628</v>
      </c>
      <c r="K570">
        <v>28.311388</v>
      </c>
      <c r="L570">
        <v>455735</v>
      </c>
      <c r="M570">
        <v>14036</v>
      </c>
      <c r="N570">
        <v>203322</v>
      </c>
    </row>
    <row r="571" spans="1:14">
      <c r="A571" s="125" t="s">
        <v>29</v>
      </c>
      <c r="B571" s="126">
        <v>2012</v>
      </c>
      <c r="C571" s="125" t="s">
        <v>26</v>
      </c>
      <c r="D571">
        <v>19134</v>
      </c>
      <c r="E571">
        <v>5.0928191</v>
      </c>
      <c r="F571">
        <v>92575</v>
      </c>
      <c r="G571">
        <v>86</v>
      </c>
      <c r="H571">
        <v>5712</v>
      </c>
      <c r="I571">
        <v>9</v>
      </c>
      <c r="J571">
        <v>12588</v>
      </c>
      <c r="K571">
        <v>34.278252</v>
      </c>
      <c r="L571">
        <v>212100</v>
      </c>
      <c r="M571">
        <v>6477</v>
      </c>
      <c r="N571">
        <v>52817</v>
      </c>
    </row>
    <row r="572" spans="1:14">
      <c r="A572" s="125" t="s">
        <v>29</v>
      </c>
      <c r="B572" s="126">
        <v>2013</v>
      </c>
      <c r="C572" s="125" t="s">
        <v>26</v>
      </c>
      <c r="D572">
        <v>19132</v>
      </c>
      <c r="E572">
        <v>5.2082898</v>
      </c>
      <c r="F572">
        <v>103544</v>
      </c>
      <c r="G572">
        <v>84</v>
      </c>
      <c r="H572">
        <v>7300</v>
      </c>
      <c r="I572">
        <v>11</v>
      </c>
      <c r="J572">
        <v>12589</v>
      </c>
      <c r="K572">
        <v>40.414009</v>
      </c>
      <c r="L572">
        <v>258400</v>
      </c>
      <c r="M572">
        <v>7423</v>
      </c>
      <c r="N572">
        <v>56623</v>
      </c>
    </row>
    <row r="573" spans="1:14">
      <c r="A573" s="125" t="s">
        <v>29</v>
      </c>
      <c r="B573" s="126">
        <v>2014</v>
      </c>
      <c r="C573" s="125" t="s">
        <v>26</v>
      </c>
      <c r="D573">
        <v>19302</v>
      </c>
      <c r="E573">
        <v>5.0531551</v>
      </c>
      <c r="F573">
        <v>112333</v>
      </c>
      <c r="G573">
        <v>82</v>
      </c>
      <c r="H573">
        <v>8888</v>
      </c>
      <c r="I573">
        <v>12</v>
      </c>
      <c r="J573">
        <v>12559</v>
      </c>
      <c r="K573">
        <v>32.145966</v>
      </c>
      <c r="L573">
        <v>295400</v>
      </c>
      <c r="M573">
        <v>8417</v>
      </c>
      <c r="N573">
        <v>61317</v>
      </c>
    </row>
    <row r="574" spans="1:14">
      <c r="A574" s="125" t="s">
        <v>29</v>
      </c>
      <c r="B574" s="126">
        <v>2015</v>
      </c>
      <c r="C574" s="125" t="s">
        <v>26</v>
      </c>
      <c r="D574">
        <v>19451</v>
      </c>
      <c r="E574">
        <v>5.1813274</v>
      </c>
      <c r="F574">
        <v>111304</v>
      </c>
      <c r="G574">
        <v>95</v>
      </c>
      <c r="H574">
        <v>8387</v>
      </c>
      <c r="I574">
        <v>12</v>
      </c>
      <c r="J574">
        <v>12546</v>
      </c>
      <c r="K574">
        <v>29.53389</v>
      </c>
      <c r="L574">
        <v>325300</v>
      </c>
      <c r="M574">
        <v>7888</v>
      </c>
      <c r="N574">
        <v>60247</v>
      </c>
    </row>
    <row r="575" spans="1:14">
      <c r="A575" s="125" t="s">
        <v>29</v>
      </c>
      <c r="B575" s="126">
        <v>2016</v>
      </c>
      <c r="C575" s="125" t="s">
        <v>26</v>
      </c>
      <c r="D575">
        <v>20681</v>
      </c>
      <c r="E575">
        <v>5.0460809</v>
      </c>
      <c r="F575">
        <v>116691</v>
      </c>
      <c r="G575">
        <v>71</v>
      </c>
      <c r="H575">
        <v>10370</v>
      </c>
      <c r="I575">
        <v>9</v>
      </c>
      <c r="J575">
        <v>12149</v>
      </c>
      <c r="K575">
        <v>25.547632</v>
      </c>
      <c r="L575">
        <v>331100</v>
      </c>
      <c r="M575">
        <v>8547</v>
      </c>
      <c r="N575">
        <v>63271</v>
      </c>
    </row>
    <row r="576" spans="1:14">
      <c r="A576" s="125" t="s">
        <v>29</v>
      </c>
      <c r="B576" s="126">
        <v>2017</v>
      </c>
      <c r="C576" s="125" t="s">
        <v>26</v>
      </c>
      <c r="D576">
        <v>21987</v>
      </c>
      <c r="E576">
        <v>4.8400418</v>
      </c>
      <c r="F576">
        <v>119934</v>
      </c>
      <c r="G576">
        <v>69</v>
      </c>
      <c r="H576">
        <v>10370</v>
      </c>
      <c r="I576">
        <v>10</v>
      </c>
      <c r="J576">
        <v>12532</v>
      </c>
      <c r="K576">
        <v>24.428753</v>
      </c>
      <c r="L576">
        <v>380500</v>
      </c>
      <c r="M576">
        <v>9206</v>
      </c>
      <c r="N576">
        <v>64710</v>
      </c>
    </row>
    <row r="577" spans="1:14">
      <c r="A577" s="125" t="s">
        <v>29</v>
      </c>
      <c r="B577" s="126">
        <v>2018</v>
      </c>
      <c r="C577" s="125" t="s">
        <v>26</v>
      </c>
      <c r="D577">
        <v>22987</v>
      </c>
      <c r="E577">
        <v>6.9286118</v>
      </c>
      <c r="F577">
        <v>109518</v>
      </c>
      <c r="G577">
        <v>119</v>
      </c>
      <c r="H577">
        <v>10370</v>
      </c>
      <c r="I577">
        <v>11</v>
      </c>
      <c r="J577">
        <v>12721</v>
      </c>
      <c r="K577">
        <v>24.293329</v>
      </c>
      <c r="L577">
        <v>305630</v>
      </c>
      <c r="M577">
        <v>9865</v>
      </c>
      <c r="N577">
        <v>59740</v>
      </c>
    </row>
    <row r="578" spans="1:14">
      <c r="A578" s="125" t="s">
        <v>29</v>
      </c>
      <c r="B578" s="126">
        <v>2019</v>
      </c>
      <c r="C578" s="125" t="s">
        <v>26</v>
      </c>
      <c r="D578">
        <v>25137</v>
      </c>
      <c r="E578">
        <v>6.4532363</v>
      </c>
      <c r="F578">
        <v>115138</v>
      </c>
      <c r="G578">
        <v>122</v>
      </c>
      <c r="H578">
        <v>10370</v>
      </c>
      <c r="I578">
        <v>12</v>
      </c>
      <c r="J578">
        <v>11437</v>
      </c>
      <c r="K578">
        <v>24.157906</v>
      </c>
      <c r="L578">
        <v>331865</v>
      </c>
      <c r="M578">
        <v>10524</v>
      </c>
      <c r="N578">
        <v>62721</v>
      </c>
    </row>
    <row r="579" spans="1:14">
      <c r="A579" s="125" t="s">
        <v>29</v>
      </c>
      <c r="B579" s="126">
        <v>2020</v>
      </c>
      <c r="C579" s="125" t="s">
        <v>26</v>
      </c>
      <c r="D579">
        <v>27287</v>
      </c>
      <c r="E579">
        <v>5.9778607</v>
      </c>
      <c r="F579">
        <v>120758</v>
      </c>
      <c r="G579">
        <v>79</v>
      </c>
      <c r="H579">
        <v>10370</v>
      </c>
      <c r="I579">
        <v>13</v>
      </c>
      <c r="J579">
        <v>10153</v>
      </c>
      <c r="K579">
        <v>24.022482</v>
      </c>
      <c r="L579">
        <v>360810</v>
      </c>
      <c r="M579">
        <v>11183</v>
      </c>
      <c r="N579">
        <v>71530</v>
      </c>
    </row>
    <row r="580" spans="1:14">
      <c r="A580" s="7" t="s">
        <v>29</v>
      </c>
      <c r="B580" s="9">
        <v>2021</v>
      </c>
      <c r="C580" s="8" t="s">
        <v>26</v>
      </c>
      <c r="D580">
        <v>29437</v>
      </c>
      <c r="E580">
        <v>5.5024851</v>
      </c>
      <c r="F580">
        <v>126378</v>
      </c>
      <c r="G580">
        <v>76</v>
      </c>
      <c r="H580">
        <v>10370</v>
      </c>
      <c r="I580">
        <v>14</v>
      </c>
      <c r="J580">
        <v>8869</v>
      </c>
      <c r="K580">
        <v>23.887058</v>
      </c>
      <c r="L580">
        <v>427400</v>
      </c>
      <c r="M580">
        <v>11842</v>
      </c>
      <c r="N580">
        <v>79900</v>
      </c>
    </row>
    <row r="581" spans="1:14">
      <c r="A581" s="52" t="s">
        <v>28</v>
      </c>
      <c r="B581" s="53">
        <v>2012</v>
      </c>
      <c r="C581" s="52" t="s">
        <v>26</v>
      </c>
      <c r="D581" s="87">
        <v>32624</v>
      </c>
      <c r="E581" s="87">
        <v>2.5870831</v>
      </c>
      <c r="F581" s="87">
        <v>160530</v>
      </c>
      <c r="G581" s="87">
        <v>457</v>
      </c>
      <c r="H581" s="87">
        <v>19111</v>
      </c>
      <c r="I581" s="87">
        <v>20</v>
      </c>
      <c r="J581" s="87">
        <v>29347</v>
      </c>
      <c r="K581" s="87">
        <v>40.164036</v>
      </c>
      <c r="L581" s="87">
        <v>1275600</v>
      </c>
      <c r="M581" s="87">
        <v>7975</v>
      </c>
      <c r="N581">
        <v>89020</v>
      </c>
    </row>
    <row r="582" spans="1:14">
      <c r="A582" s="52" t="s">
        <v>28</v>
      </c>
      <c r="B582" s="53">
        <v>2013</v>
      </c>
      <c r="C582" s="52" t="s">
        <v>26</v>
      </c>
      <c r="D582" s="87">
        <v>32335</v>
      </c>
      <c r="E582" s="87">
        <v>2.5922066</v>
      </c>
      <c r="F582" s="87">
        <v>179850</v>
      </c>
      <c r="G582" s="87">
        <v>576</v>
      </c>
      <c r="H582" s="87">
        <v>19499</v>
      </c>
      <c r="I582" s="87">
        <v>22</v>
      </c>
      <c r="J582" s="87">
        <v>30238</v>
      </c>
      <c r="K582" s="87">
        <v>42.53371</v>
      </c>
      <c r="L582" s="87">
        <v>1407100</v>
      </c>
      <c r="M582" s="87">
        <v>9099</v>
      </c>
      <c r="N582">
        <v>96098</v>
      </c>
    </row>
    <row r="583" spans="1:14">
      <c r="A583" s="52" t="s">
        <v>28</v>
      </c>
      <c r="B583" s="53">
        <v>2014</v>
      </c>
      <c r="C583" s="52" t="s">
        <v>26</v>
      </c>
      <c r="D583" s="87">
        <v>32154</v>
      </c>
      <c r="E583" s="87">
        <v>2.8098215</v>
      </c>
      <c r="F583" s="87">
        <v>194054</v>
      </c>
      <c r="G583" s="87">
        <v>695</v>
      </c>
      <c r="H583" s="87">
        <v>19887</v>
      </c>
      <c r="I583" s="87">
        <v>23</v>
      </c>
      <c r="J583" s="87">
        <v>30320</v>
      </c>
      <c r="K583" s="87">
        <v>37.297493</v>
      </c>
      <c r="L583" s="87">
        <v>1507800</v>
      </c>
      <c r="M583" s="87">
        <v>10227</v>
      </c>
      <c r="N583">
        <v>104245</v>
      </c>
    </row>
    <row r="584" spans="1:14">
      <c r="A584" s="52" t="s">
        <v>28</v>
      </c>
      <c r="B584" s="53">
        <v>2015</v>
      </c>
      <c r="C584" s="52" t="s">
        <v>26</v>
      </c>
      <c r="D584" s="87">
        <v>32040</v>
      </c>
      <c r="E584" s="87">
        <v>2.7451623</v>
      </c>
      <c r="F584" s="87">
        <v>196590</v>
      </c>
      <c r="G584" s="87">
        <v>588</v>
      </c>
      <c r="H584" s="87">
        <v>21021</v>
      </c>
      <c r="I584" s="87">
        <v>24</v>
      </c>
      <c r="J584" s="87">
        <v>32049</v>
      </c>
      <c r="K584" s="87">
        <v>33.047932</v>
      </c>
      <c r="L584" s="87">
        <v>1421100</v>
      </c>
      <c r="M584" s="87">
        <v>9386</v>
      </c>
      <c r="N584">
        <v>104506</v>
      </c>
    </row>
    <row r="585" spans="1:14">
      <c r="A585" s="52" t="s">
        <v>28</v>
      </c>
      <c r="B585" s="53">
        <v>2016</v>
      </c>
      <c r="C585" s="52" t="s">
        <v>26</v>
      </c>
      <c r="D585" s="87">
        <v>31815</v>
      </c>
      <c r="E585" s="87">
        <v>2.8052177</v>
      </c>
      <c r="F585" s="87">
        <v>206613</v>
      </c>
      <c r="G585" s="87">
        <v>245</v>
      </c>
      <c r="H585" s="87">
        <v>21310</v>
      </c>
      <c r="I585" s="87">
        <v>13</v>
      </c>
      <c r="J585" s="87">
        <v>31436</v>
      </c>
      <c r="K585" s="87">
        <v>29.179699</v>
      </c>
      <c r="L585" s="87">
        <v>1275000</v>
      </c>
      <c r="M585" s="87">
        <v>10181</v>
      </c>
      <c r="N585">
        <v>110008</v>
      </c>
    </row>
    <row r="586" spans="1:14">
      <c r="A586" s="52" t="s">
        <v>28</v>
      </c>
      <c r="B586" s="53">
        <v>2017</v>
      </c>
      <c r="C586" s="52" t="s">
        <v>26</v>
      </c>
      <c r="D586" s="87">
        <v>31644</v>
      </c>
      <c r="E586" s="87">
        <v>2.8436038</v>
      </c>
      <c r="F586" s="87">
        <v>212775</v>
      </c>
      <c r="G586" s="87">
        <v>196</v>
      </c>
      <c r="H586" s="87">
        <v>1600</v>
      </c>
      <c r="I586" s="87">
        <v>14</v>
      </c>
      <c r="J586" s="87">
        <v>33047</v>
      </c>
      <c r="K586" s="87">
        <v>25.975187</v>
      </c>
      <c r="L586" s="87">
        <v>1459800</v>
      </c>
      <c r="M586" s="87">
        <v>10976</v>
      </c>
      <c r="N586">
        <v>113186</v>
      </c>
    </row>
    <row r="587" spans="1:14">
      <c r="A587" s="52" t="s">
        <v>28</v>
      </c>
      <c r="B587" s="53">
        <v>2018</v>
      </c>
      <c r="C587" s="52" t="s">
        <v>26</v>
      </c>
      <c r="D587" s="87">
        <v>31690</v>
      </c>
      <c r="E587" s="87">
        <v>2.5006627</v>
      </c>
      <c r="F587" s="87">
        <v>245015</v>
      </c>
      <c r="G587" s="87">
        <v>196</v>
      </c>
      <c r="H587" s="94">
        <v>1400</v>
      </c>
      <c r="I587" s="87">
        <v>13</v>
      </c>
      <c r="J587" s="87">
        <v>32752</v>
      </c>
      <c r="K587" s="87">
        <v>25.48089</v>
      </c>
      <c r="L587" s="87">
        <v>1333890</v>
      </c>
      <c r="M587" s="87">
        <v>11771</v>
      </c>
      <c r="N587">
        <v>136630</v>
      </c>
    </row>
    <row r="588" spans="1:14">
      <c r="A588" s="52" t="s">
        <v>28</v>
      </c>
      <c r="B588" s="53">
        <v>2019</v>
      </c>
      <c r="C588" s="52" t="s">
        <v>26</v>
      </c>
      <c r="D588" s="87">
        <v>28415</v>
      </c>
      <c r="E588" s="87">
        <v>2.5712828</v>
      </c>
      <c r="F588" s="87">
        <v>225379</v>
      </c>
      <c r="G588" s="87">
        <v>220</v>
      </c>
      <c r="H588" s="94">
        <v>1500</v>
      </c>
      <c r="I588" s="87">
        <v>13</v>
      </c>
      <c r="J588" s="87">
        <v>27512</v>
      </c>
      <c r="K588" s="87">
        <v>24.986593</v>
      </c>
      <c r="L588" s="87">
        <v>1749100</v>
      </c>
      <c r="M588" s="87">
        <v>12566</v>
      </c>
      <c r="N588">
        <v>149000</v>
      </c>
    </row>
    <row r="589" spans="1:14">
      <c r="A589" s="52" t="s">
        <v>28</v>
      </c>
      <c r="B589" s="53">
        <v>2020</v>
      </c>
      <c r="C589" s="52" t="s">
        <v>26</v>
      </c>
      <c r="D589" s="87">
        <v>25140</v>
      </c>
      <c r="E589" s="87">
        <v>2.6419029</v>
      </c>
      <c r="F589" s="87">
        <v>205743</v>
      </c>
      <c r="G589" s="87">
        <v>225</v>
      </c>
      <c r="H589" s="94">
        <v>1560</v>
      </c>
      <c r="I589" s="87">
        <v>13</v>
      </c>
      <c r="J589" s="87">
        <v>22272</v>
      </c>
      <c r="K589" s="87">
        <v>24.492296</v>
      </c>
      <c r="L589" s="87">
        <v>1897558</v>
      </c>
      <c r="M589" s="87">
        <v>13361</v>
      </c>
      <c r="N589">
        <v>171267</v>
      </c>
    </row>
    <row r="590" spans="1:14">
      <c r="A590" s="52" t="s">
        <v>28</v>
      </c>
      <c r="B590" s="53">
        <v>2021</v>
      </c>
      <c r="C590" s="60" t="s">
        <v>26</v>
      </c>
      <c r="D590" s="87">
        <v>21865</v>
      </c>
      <c r="E590" s="87">
        <v>2.712523</v>
      </c>
      <c r="F590" s="87">
        <v>186107</v>
      </c>
      <c r="G590" s="87">
        <v>233</v>
      </c>
      <c r="H590" s="94">
        <v>1643</v>
      </c>
      <c r="I590" s="87">
        <v>13</v>
      </c>
      <c r="J590" s="87">
        <v>17032</v>
      </c>
      <c r="K590" s="87">
        <v>23.997999</v>
      </c>
      <c r="L590" s="87">
        <v>2160840</v>
      </c>
      <c r="M590" s="87">
        <v>14156</v>
      </c>
      <c r="N590">
        <v>184875</v>
      </c>
    </row>
    <row r="591" spans="1:14">
      <c r="A591" s="7" t="s">
        <v>25</v>
      </c>
      <c r="B591" s="28">
        <v>2012</v>
      </c>
      <c r="C591" s="51" t="s">
        <v>26</v>
      </c>
      <c r="D591">
        <v>3891</v>
      </c>
      <c r="E591">
        <v>2.8928296</v>
      </c>
      <c r="F591">
        <v>17870</v>
      </c>
      <c r="I591">
        <v>6</v>
      </c>
      <c r="J591">
        <v>1837</v>
      </c>
      <c r="K591">
        <v>46.889679</v>
      </c>
      <c r="L591">
        <v>641200</v>
      </c>
      <c r="M591">
        <v>8068</v>
      </c>
      <c r="N591">
        <v>2100</v>
      </c>
    </row>
    <row r="592" spans="1:14">
      <c r="A592" s="7" t="s">
        <v>25</v>
      </c>
      <c r="B592" s="28">
        <v>2013</v>
      </c>
      <c r="C592" s="51" t="s">
        <v>26</v>
      </c>
      <c r="D592">
        <v>3938</v>
      </c>
      <c r="E592">
        <v>2.5855764</v>
      </c>
      <c r="F592">
        <v>19950</v>
      </c>
      <c r="I592">
        <v>7</v>
      </c>
      <c r="J592">
        <v>1836</v>
      </c>
      <c r="K592">
        <v>51.79871</v>
      </c>
      <c r="L592">
        <v>731700</v>
      </c>
      <c r="M592">
        <v>9189</v>
      </c>
      <c r="N592">
        <v>3800</v>
      </c>
    </row>
    <row r="593" spans="1:14">
      <c r="A593" s="7" t="s">
        <v>25</v>
      </c>
      <c r="B593" s="28">
        <v>2014</v>
      </c>
      <c r="C593" s="51" t="s">
        <v>26</v>
      </c>
      <c r="D593">
        <v>3977</v>
      </c>
      <c r="E593">
        <v>2.5061604</v>
      </c>
      <c r="F593">
        <v>21575</v>
      </c>
      <c r="I593">
        <v>7</v>
      </c>
      <c r="J593">
        <v>1834</v>
      </c>
      <c r="K593">
        <v>44.656128</v>
      </c>
      <c r="L593">
        <v>821600</v>
      </c>
      <c r="M593">
        <v>10398</v>
      </c>
      <c r="N593">
        <v>5500</v>
      </c>
    </row>
    <row r="594" spans="1:14">
      <c r="A594" s="7" t="s">
        <v>25</v>
      </c>
      <c r="B594" s="28">
        <v>2015</v>
      </c>
      <c r="C594" s="51" t="s">
        <v>26</v>
      </c>
      <c r="D594">
        <v>3988</v>
      </c>
      <c r="E594">
        <v>2.6476931</v>
      </c>
      <c r="F594">
        <v>22263</v>
      </c>
      <c r="I594">
        <v>7</v>
      </c>
      <c r="J594">
        <v>1605</v>
      </c>
      <c r="K594">
        <v>39.577419</v>
      </c>
      <c r="L594">
        <v>838800</v>
      </c>
      <c r="M594">
        <v>8499</v>
      </c>
      <c r="N594">
        <v>7200</v>
      </c>
    </row>
    <row r="595" spans="1:14">
      <c r="A595" s="7" t="s">
        <v>25</v>
      </c>
      <c r="B595" s="28">
        <v>2016</v>
      </c>
      <c r="C595" s="51" t="s">
        <v>26</v>
      </c>
      <c r="D595">
        <v>5333</v>
      </c>
      <c r="E595">
        <v>1.9191824</v>
      </c>
      <c r="F595">
        <v>23179</v>
      </c>
      <c r="I595">
        <v>4</v>
      </c>
      <c r="J595">
        <v>1529</v>
      </c>
      <c r="K595">
        <v>35.854195</v>
      </c>
      <c r="L595">
        <v>877400</v>
      </c>
      <c r="M595">
        <v>9201</v>
      </c>
      <c r="N595">
        <v>8900</v>
      </c>
    </row>
    <row r="596" spans="1:14">
      <c r="A596" s="7" t="s">
        <v>25</v>
      </c>
      <c r="B596" s="28">
        <v>2017</v>
      </c>
      <c r="C596" s="51" t="s">
        <v>26</v>
      </c>
      <c r="D596">
        <v>5327</v>
      </c>
      <c r="E596">
        <v>1.9453726</v>
      </c>
      <c r="F596">
        <v>23925</v>
      </c>
      <c r="I596">
        <v>3</v>
      </c>
      <c r="J596">
        <v>1526</v>
      </c>
      <c r="K596">
        <v>31.883226</v>
      </c>
      <c r="L596">
        <v>1002300</v>
      </c>
      <c r="M596">
        <v>9903</v>
      </c>
      <c r="N596">
        <v>10600</v>
      </c>
    </row>
    <row r="597" spans="1:14">
      <c r="A597" s="7" t="s">
        <v>25</v>
      </c>
      <c r="B597" s="28">
        <v>2018</v>
      </c>
      <c r="C597" s="51" t="s">
        <v>26</v>
      </c>
      <c r="D597">
        <v>5300</v>
      </c>
      <c r="E597">
        <v>1.7881132</v>
      </c>
      <c r="F597">
        <v>22949</v>
      </c>
      <c r="I597">
        <v>3</v>
      </c>
      <c r="J597">
        <v>1497</v>
      </c>
      <c r="K597">
        <v>29.341934</v>
      </c>
      <c r="L597">
        <v>872400</v>
      </c>
      <c r="M597">
        <v>10605</v>
      </c>
      <c r="N597">
        <v>12300</v>
      </c>
    </row>
    <row r="598" spans="1:14">
      <c r="A598" s="7" t="s">
        <v>25</v>
      </c>
      <c r="B598" s="28">
        <v>2019</v>
      </c>
      <c r="C598" s="51" t="s">
        <v>26</v>
      </c>
      <c r="D598">
        <v>5285</v>
      </c>
      <c r="E598">
        <v>1.6088931</v>
      </c>
      <c r="F598">
        <v>25777</v>
      </c>
      <c r="I598">
        <v>3</v>
      </c>
      <c r="J598">
        <v>1472</v>
      </c>
      <c r="K598">
        <v>26.800642</v>
      </c>
      <c r="L598">
        <v>848200</v>
      </c>
      <c r="M598">
        <v>11307</v>
      </c>
      <c r="N598">
        <v>14000</v>
      </c>
    </row>
    <row r="599" spans="1:14">
      <c r="A599" s="7" t="s">
        <v>25</v>
      </c>
      <c r="B599" s="28">
        <v>2020</v>
      </c>
      <c r="C599" s="51" t="s">
        <v>26</v>
      </c>
      <c r="D599">
        <v>5270</v>
      </c>
      <c r="E599">
        <v>1.429673</v>
      </c>
      <c r="F599">
        <v>28605</v>
      </c>
      <c r="I599">
        <v>3</v>
      </c>
      <c r="J599">
        <v>1447</v>
      </c>
      <c r="K599">
        <v>24.25935</v>
      </c>
      <c r="L599">
        <v>927500</v>
      </c>
      <c r="M599">
        <v>12009</v>
      </c>
      <c r="N599">
        <v>15600</v>
      </c>
    </row>
    <row r="600" spans="1:14">
      <c r="A600" s="7" t="s">
        <v>25</v>
      </c>
      <c r="B600" s="28">
        <v>2021</v>
      </c>
      <c r="C600" s="51" t="s">
        <v>26</v>
      </c>
      <c r="D600">
        <v>5255</v>
      </c>
      <c r="E600">
        <v>1.2504529</v>
      </c>
      <c r="F600">
        <v>31433</v>
      </c>
      <c r="I600">
        <v>3</v>
      </c>
      <c r="J600">
        <v>1422</v>
      </c>
      <c r="K600">
        <v>21.718058</v>
      </c>
      <c r="L600">
        <v>1006800</v>
      </c>
      <c r="M600">
        <v>12711</v>
      </c>
      <c r="N600">
        <v>16200</v>
      </c>
    </row>
    <row r="601" spans="1:14">
      <c r="A601" s="7" t="s">
        <v>27</v>
      </c>
      <c r="B601" s="127">
        <v>2012</v>
      </c>
      <c r="C601" s="51" t="s">
        <v>26</v>
      </c>
      <c r="D601">
        <v>8924</v>
      </c>
      <c r="E601">
        <v>4.308606</v>
      </c>
      <c r="F601">
        <v>74923</v>
      </c>
      <c r="I601">
        <v>9</v>
      </c>
      <c r="J601">
        <v>8586</v>
      </c>
      <c r="K601">
        <v>34.670528</v>
      </c>
      <c r="L601">
        <v>700200</v>
      </c>
      <c r="M601">
        <v>6863</v>
      </c>
      <c r="N601">
        <v>48200</v>
      </c>
    </row>
    <row r="602" spans="1:14">
      <c r="A602" s="7" t="s">
        <v>27</v>
      </c>
      <c r="B602" s="127">
        <v>2013</v>
      </c>
      <c r="C602" s="51" t="s">
        <v>26</v>
      </c>
      <c r="D602">
        <v>9269</v>
      </c>
      <c r="E602">
        <v>4.0307477</v>
      </c>
      <c r="F602">
        <v>84041</v>
      </c>
      <c r="I602">
        <v>11</v>
      </c>
      <c r="J602">
        <v>6519</v>
      </c>
      <c r="K602">
        <v>38.939735</v>
      </c>
      <c r="L602">
        <v>822600</v>
      </c>
      <c r="M602">
        <v>7879</v>
      </c>
      <c r="N602">
        <v>49000</v>
      </c>
    </row>
    <row r="603" spans="1:14">
      <c r="A603" s="7" t="s">
        <v>27</v>
      </c>
      <c r="B603" s="127">
        <v>2014</v>
      </c>
      <c r="C603" s="51" t="s">
        <v>26</v>
      </c>
      <c r="D603">
        <v>9208</v>
      </c>
      <c r="E603">
        <v>3.9195265</v>
      </c>
      <c r="F603">
        <v>90846</v>
      </c>
      <c r="I603">
        <v>11</v>
      </c>
      <c r="J603">
        <v>7216</v>
      </c>
      <c r="K603">
        <v>32.899338</v>
      </c>
      <c r="L603">
        <v>779400</v>
      </c>
      <c r="M603">
        <v>8934</v>
      </c>
      <c r="N603">
        <v>49800</v>
      </c>
    </row>
    <row r="604" spans="1:14">
      <c r="A604" s="7" t="s">
        <v>27</v>
      </c>
      <c r="B604" s="127">
        <v>2015</v>
      </c>
      <c r="C604" s="51" t="s">
        <v>26</v>
      </c>
      <c r="D604">
        <v>9223</v>
      </c>
      <c r="E604">
        <v>3.8697821</v>
      </c>
      <c r="F604">
        <v>92086</v>
      </c>
      <c r="I604">
        <v>12</v>
      </c>
      <c r="J604">
        <v>8385</v>
      </c>
      <c r="K604">
        <v>29.354967</v>
      </c>
      <c r="L604">
        <v>660300</v>
      </c>
      <c r="M604">
        <v>8175</v>
      </c>
      <c r="N604">
        <v>50600</v>
      </c>
    </row>
    <row r="605" spans="1:14">
      <c r="A605" s="7" t="s">
        <v>27</v>
      </c>
      <c r="B605" s="127">
        <v>2016</v>
      </c>
      <c r="C605" s="51" t="s">
        <v>26</v>
      </c>
      <c r="D605">
        <v>9333</v>
      </c>
      <c r="E605">
        <v>3.8784957</v>
      </c>
      <c r="F605">
        <v>96681</v>
      </c>
      <c r="I605">
        <v>6</v>
      </c>
      <c r="J605">
        <v>7861</v>
      </c>
      <c r="K605">
        <v>22.667881</v>
      </c>
      <c r="L605">
        <v>632600</v>
      </c>
      <c r="M605">
        <v>8919</v>
      </c>
      <c r="N605">
        <v>53300</v>
      </c>
    </row>
    <row r="606" spans="1:14">
      <c r="A606" s="7" t="s">
        <v>27</v>
      </c>
      <c r="B606" s="127">
        <v>2017</v>
      </c>
      <c r="C606" s="51" t="s">
        <v>26</v>
      </c>
      <c r="D606">
        <v>9550</v>
      </c>
      <c r="E606">
        <v>3.7786387</v>
      </c>
      <c r="F606">
        <v>98900</v>
      </c>
      <c r="I606">
        <v>6</v>
      </c>
      <c r="J606">
        <v>8131</v>
      </c>
      <c r="K606">
        <v>20.652981</v>
      </c>
      <c r="L606">
        <v>643400</v>
      </c>
      <c r="M606">
        <v>9663</v>
      </c>
      <c r="N606">
        <v>54530</v>
      </c>
    </row>
    <row r="607" spans="1:14">
      <c r="A607" s="7" t="s">
        <v>27</v>
      </c>
      <c r="B607" s="127">
        <v>2018</v>
      </c>
      <c r="C607" s="51" t="s">
        <v>26</v>
      </c>
      <c r="D607">
        <v>9435</v>
      </c>
      <c r="E607">
        <v>4.2187599</v>
      </c>
      <c r="F607">
        <v>70674</v>
      </c>
      <c r="I607">
        <v>7</v>
      </c>
      <c r="J607">
        <v>7779</v>
      </c>
      <c r="K607">
        <v>20.644869</v>
      </c>
      <c r="L607">
        <v>767500</v>
      </c>
      <c r="M607">
        <v>10407</v>
      </c>
      <c r="N607">
        <v>38700</v>
      </c>
    </row>
    <row r="608" spans="1:14">
      <c r="A608" s="7" t="s">
        <v>27</v>
      </c>
      <c r="B608" s="127">
        <v>2019</v>
      </c>
      <c r="C608" s="51" t="s">
        <v>26</v>
      </c>
      <c r="D608">
        <v>9456</v>
      </c>
      <c r="E608">
        <v>4.0826988</v>
      </c>
      <c r="F608">
        <v>76753</v>
      </c>
      <c r="I608">
        <v>7</v>
      </c>
      <c r="J608">
        <v>8040</v>
      </c>
      <c r="K608">
        <v>20.636757</v>
      </c>
      <c r="L608">
        <v>617500</v>
      </c>
      <c r="M608">
        <v>11151</v>
      </c>
      <c r="N608">
        <v>42100</v>
      </c>
    </row>
    <row r="609" spans="1:14">
      <c r="A609" s="7" t="s">
        <v>27</v>
      </c>
      <c r="B609" s="127">
        <v>2020</v>
      </c>
      <c r="C609" s="51" t="s">
        <v>26</v>
      </c>
      <c r="D609">
        <v>9477</v>
      </c>
      <c r="E609">
        <v>3.9466377</v>
      </c>
      <c r="F609">
        <v>82832</v>
      </c>
      <c r="I609">
        <v>7</v>
      </c>
      <c r="J609">
        <v>8301</v>
      </c>
      <c r="K609">
        <v>20.628645</v>
      </c>
      <c r="L609">
        <v>631600</v>
      </c>
      <c r="M609">
        <v>11895</v>
      </c>
      <c r="N609">
        <v>49200</v>
      </c>
    </row>
    <row r="610" spans="1:14">
      <c r="A610" s="7" t="s">
        <v>27</v>
      </c>
      <c r="B610" s="127">
        <v>2021</v>
      </c>
      <c r="C610" s="51" t="s">
        <v>26</v>
      </c>
      <c r="D610">
        <v>9498</v>
      </c>
      <c r="E610">
        <v>3.8105766</v>
      </c>
      <c r="F610">
        <v>88911</v>
      </c>
      <c r="I610">
        <v>7</v>
      </c>
      <c r="J610">
        <v>8562</v>
      </c>
      <c r="K610">
        <v>20.620533</v>
      </c>
      <c r="L610">
        <v>645700</v>
      </c>
      <c r="M610">
        <v>12639</v>
      </c>
      <c r="N610">
        <v>52800</v>
      </c>
    </row>
    <row r="611" spans="1:14">
      <c r="A611" s="5" t="s">
        <v>65</v>
      </c>
      <c r="B611" s="6">
        <v>2012</v>
      </c>
      <c r="C611" s="5" t="s">
        <v>58</v>
      </c>
      <c r="D611">
        <v>28577</v>
      </c>
      <c r="E611">
        <v>4.1249956</v>
      </c>
      <c r="F611">
        <v>313727</v>
      </c>
      <c r="G611">
        <v>385</v>
      </c>
      <c r="H611">
        <v>22900</v>
      </c>
      <c r="I611">
        <v>35</v>
      </c>
      <c r="J611">
        <v>47824</v>
      </c>
      <c r="K611">
        <v>54.924484</v>
      </c>
      <c r="L611">
        <v>555000</v>
      </c>
      <c r="M611">
        <v>6242</v>
      </c>
      <c r="N611">
        <v>181008</v>
      </c>
    </row>
    <row r="612" spans="1:14">
      <c r="A612" s="5" t="s">
        <v>65</v>
      </c>
      <c r="B612" s="6">
        <v>2013</v>
      </c>
      <c r="C612" s="5" t="s">
        <v>58</v>
      </c>
      <c r="D612">
        <v>28704</v>
      </c>
      <c r="E612">
        <v>3.8586608</v>
      </c>
      <c r="F612">
        <v>359886</v>
      </c>
      <c r="G612">
        <v>381</v>
      </c>
      <c r="H612">
        <v>25000</v>
      </c>
      <c r="I612">
        <v>38</v>
      </c>
      <c r="J612">
        <v>51325</v>
      </c>
      <c r="K612">
        <v>59.19537</v>
      </c>
      <c r="L612">
        <v>612100</v>
      </c>
      <c r="M612">
        <v>7215</v>
      </c>
      <c r="N612">
        <v>202692</v>
      </c>
    </row>
    <row r="613" spans="1:14">
      <c r="A613" s="5" t="s">
        <v>65</v>
      </c>
      <c r="B613" s="6">
        <v>2014</v>
      </c>
      <c r="C613" s="5" t="s">
        <v>58</v>
      </c>
      <c r="D613">
        <v>28718</v>
      </c>
      <c r="E613">
        <v>3.6634863</v>
      </c>
      <c r="F613">
        <v>398236</v>
      </c>
      <c r="G613">
        <v>377</v>
      </c>
      <c r="H613">
        <v>27100</v>
      </c>
      <c r="I613">
        <v>40</v>
      </c>
      <c r="J613">
        <v>53742</v>
      </c>
      <c r="K613">
        <v>49.129936</v>
      </c>
      <c r="L613">
        <v>663000</v>
      </c>
      <c r="M613">
        <v>8218</v>
      </c>
      <c r="N613">
        <v>227910</v>
      </c>
    </row>
    <row r="614" spans="1:14">
      <c r="A614" s="5" t="s">
        <v>65</v>
      </c>
      <c r="B614" s="6">
        <v>2015</v>
      </c>
      <c r="C614" s="5" t="s">
        <v>58</v>
      </c>
      <c r="D614">
        <v>28735</v>
      </c>
      <c r="E614">
        <v>3.8845659</v>
      </c>
      <c r="F614">
        <v>414710</v>
      </c>
      <c r="G614">
        <v>400</v>
      </c>
      <c r="H614">
        <v>29333</v>
      </c>
      <c r="I614">
        <v>41</v>
      </c>
      <c r="J614">
        <v>58166</v>
      </c>
      <c r="K614">
        <v>44.735802</v>
      </c>
      <c r="L614">
        <v>615400</v>
      </c>
      <c r="M614">
        <v>8314</v>
      </c>
      <c r="N614">
        <v>237235</v>
      </c>
    </row>
    <row r="615" spans="1:14">
      <c r="A615" s="5" t="s">
        <v>65</v>
      </c>
      <c r="B615" s="6">
        <v>2016</v>
      </c>
      <c r="C615" s="5" t="s">
        <v>58</v>
      </c>
      <c r="D615">
        <v>26165</v>
      </c>
      <c r="E615">
        <v>4.1685458</v>
      </c>
      <c r="F615">
        <v>437159</v>
      </c>
      <c r="G615">
        <v>407</v>
      </c>
      <c r="H615">
        <v>28533</v>
      </c>
      <c r="I615">
        <v>40</v>
      </c>
      <c r="J615">
        <v>61610</v>
      </c>
      <c r="K615">
        <v>42.055248</v>
      </c>
      <c r="L615">
        <v>629700</v>
      </c>
      <c r="M615">
        <v>9046</v>
      </c>
      <c r="N615">
        <v>249748</v>
      </c>
    </row>
    <row r="616" spans="1:14">
      <c r="A616" s="5" t="s">
        <v>65</v>
      </c>
      <c r="B616" s="6">
        <v>2017</v>
      </c>
      <c r="C616" s="5" t="s">
        <v>58</v>
      </c>
      <c r="D616">
        <v>26387</v>
      </c>
      <c r="E616">
        <v>4.1309736</v>
      </c>
      <c r="F616">
        <v>450236</v>
      </c>
      <c r="G616">
        <v>407</v>
      </c>
      <c r="H616">
        <v>29700</v>
      </c>
      <c r="I616">
        <v>32</v>
      </c>
      <c r="J616">
        <v>64105</v>
      </c>
      <c r="K616">
        <v>39.423866</v>
      </c>
      <c r="L616">
        <v>722300</v>
      </c>
      <c r="M616">
        <v>9778</v>
      </c>
      <c r="N616">
        <v>256897</v>
      </c>
    </row>
    <row r="617" spans="1:14">
      <c r="A617" s="5" t="s">
        <v>65</v>
      </c>
      <c r="B617" s="6">
        <v>2018</v>
      </c>
      <c r="C617" s="5" t="s">
        <v>58</v>
      </c>
      <c r="D617">
        <v>26112</v>
      </c>
      <c r="E617">
        <v>3.9291513</v>
      </c>
      <c r="F617">
        <v>538547</v>
      </c>
      <c r="G617">
        <v>466</v>
      </c>
      <c r="H617">
        <v>30867</v>
      </c>
      <c r="I617">
        <v>33</v>
      </c>
      <c r="J617">
        <v>68699</v>
      </c>
      <c r="K617">
        <v>35.717285</v>
      </c>
      <c r="L617">
        <v>774973</v>
      </c>
      <c r="M617">
        <v>10510</v>
      </c>
      <c r="N617">
        <v>325466</v>
      </c>
    </row>
    <row r="618" spans="1:14">
      <c r="A618" s="5" t="s">
        <v>65</v>
      </c>
      <c r="B618" s="6">
        <v>2019</v>
      </c>
      <c r="C618" s="5" t="s">
        <v>58</v>
      </c>
      <c r="D618">
        <v>25985</v>
      </c>
      <c r="E618">
        <v>3.9322686</v>
      </c>
      <c r="F618">
        <v>580266</v>
      </c>
      <c r="G618">
        <v>430</v>
      </c>
      <c r="H618">
        <v>32034</v>
      </c>
      <c r="I618">
        <v>31</v>
      </c>
      <c r="J618">
        <v>70849</v>
      </c>
      <c r="K618">
        <v>32.010704</v>
      </c>
      <c r="L618">
        <v>845257</v>
      </c>
      <c r="M618">
        <v>11242</v>
      </c>
      <c r="N618">
        <v>346957</v>
      </c>
    </row>
    <row r="619" spans="1:14">
      <c r="A619" s="5" t="s">
        <v>65</v>
      </c>
      <c r="B619" s="6">
        <v>2020</v>
      </c>
      <c r="C619" s="5" t="s">
        <v>58</v>
      </c>
      <c r="D619">
        <v>25858</v>
      </c>
      <c r="E619">
        <v>3.9353859</v>
      </c>
      <c r="F619">
        <v>621985</v>
      </c>
      <c r="G619">
        <v>430</v>
      </c>
      <c r="H619">
        <v>33201</v>
      </c>
      <c r="I619">
        <v>29</v>
      </c>
      <c r="J619">
        <v>69779</v>
      </c>
      <c r="K619">
        <v>28.304123</v>
      </c>
      <c r="L619">
        <v>841442</v>
      </c>
      <c r="M619">
        <v>11974</v>
      </c>
      <c r="N619">
        <v>385987</v>
      </c>
    </row>
    <row r="620" spans="1:14">
      <c r="A620" s="7" t="s">
        <v>65</v>
      </c>
      <c r="B620" s="9">
        <v>2021</v>
      </c>
      <c r="C620" s="8" t="s">
        <v>58</v>
      </c>
      <c r="D620">
        <v>25731</v>
      </c>
      <c r="E620">
        <v>3.9385032</v>
      </c>
      <c r="F620">
        <v>663704</v>
      </c>
      <c r="G620">
        <v>412</v>
      </c>
      <c r="H620">
        <v>34368</v>
      </c>
      <c r="I620">
        <v>27</v>
      </c>
      <c r="J620">
        <v>68709</v>
      </c>
      <c r="K620">
        <v>24.597542</v>
      </c>
      <c r="L620">
        <v>936832</v>
      </c>
      <c r="M620">
        <v>12706</v>
      </c>
      <c r="N620">
        <v>417145</v>
      </c>
    </row>
    <row r="621" spans="1:14">
      <c r="A621" s="20" t="s">
        <v>63</v>
      </c>
      <c r="B621" s="21">
        <v>2012</v>
      </c>
      <c r="C621" s="20" t="s">
        <v>58</v>
      </c>
      <c r="D621">
        <v>45504</v>
      </c>
      <c r="E621">
        <v>3.9041623</v>
      </c>
      <c r="F621">
        <v>311150</v>
      </c>
      <c r="G621">
        <v>93</v>
      </c>
      <c r="H621">
        <v>34033</v>
      </c>
      <c r="I621">
        <v>29</v>
      </c>
      <c r="J621">
        <v>31851</v>
      </c>
      <c r="K621">
        <v>62.768162</v>
      </c>
      <c r="L621">
        <v>770700</v>
      </c>
      <c r="M621">
        <v>5938</v>
      </c>
      <c r="N621">
        <v>175310</v>
      </c>
    </row>
    <row r="622" spans="1:14">
      <c r="A622" s="20" t="s">
        <v>63</v>
      </c>
      <c r="B622" s="21">
        <v>2013</v>
      </c>
      <c r="C622" s="20" t="s">
        <v>58</v>
      </c>
      <c r="D622">
        <v>46307</v>
      </c>
      <c r="E622">
        <v>3.7812858</v>
      </c>
      <c r="F622">
        <v>343357</v>
      </c>
      <c r="G622">
        <v>118</v>
      </c>
      <c r="H622">
        <v>35466</v>
      </c>
      <c r="I622">
        <v>32</v>
      </c>
      <c r="J622">
        <v>33001</v>
      </c>
      <c r="K622">
        <v>64.078476</v>
      </c>
      <c r="L622">
        <v>830100</v>
      </c>
      <c r="M622">
        <v>6800</v>
      </c>
      <c r="N622">
        <v>188677</v>
      </c>
    </row>
    <row r="623" spans="1:14">
      <c r="A623" s="20" t="s">
        <v>63</v>
      </c>
      <c r="B623" s="21">
        <v>2014</v>
      </c>
      <c r="C623" s="20" t="s">
        <v>58</v>
      </c>
      <c r="D623">
        <v>46925</v>
      </c>
      <c r="E623">
        <v>3.565349</v>
      </c>
      <c r="F623">
        <v>368722</v>
      </c>
      <c r="G623">
        <v>143</v>
      </c>
      <c r="H623">
        <v>36899</v>
      </c>
      <c r="I623">
        <v>35</v>
      </c>
      <c r="J623">
        <v>33529</v>
      </c>
      <c r="K623">
        <v>54.744663</v>
      </c>
      <c r="L623">
        <v>852900</v>
      </c>
      <c r="M623">
        <v>7691</v>
      </c>
      <c r="N623">
        <v>196430</v>
      </c>
    </row>
    <row r="624" spans="1:14">
      <c r="A624" s="20" t="s">
        <v>63</v>
      </c>
      <c r="B624" s="21">
        <v>2015</v>
      </c>
      <c r="C624" s="20" t="s">
        <v>58</v>
      </c>
      <c r="D624">
        <v>46655</v>
      </c>
      <c r="E624">
        <v>3.827264</v>
      </c>
      <c r="F624">
        <v>380550</v>
      </c>
      <c r="G624">
        <v>200</v>
      </c>
      <c r="H624">
        <v>36899</v>
      </c>
      <c r="I624">
        <v>37</v>
      </c>
      <c r="J624">
        <v>35445</v>
      </c>
      <c r="K624">
        <v>48.889057</v>
      </c>
      <c r="L624">
        <v>822600</v>
      </c>
      <c r="M624">
        <v>7687</v>
      </c>
      <c r="N624">
        <v>202072</v>
      </c>
    </row>
    <row r="625" spans="1:14">
      <c r="A625" s="20" t="s">
        <v>63</v>
      </c>
      <c r="B625" s="21">
        <v>2016</v>
      </c>
      <c r="C625" s="20" t="s">
        <v>58</v>
      </c>
      <c r="D625">
        <v>46884</v>
      </c>
      <c r="E625">
        <v>3.7444117</v>
      </c>
      <c r="F625">
        <v>402459</v>
      </c>
      <c r="G625">
        <v>251</v>
      </c>
      <c r="H625">
        <v>42535</v>
      </c>
      <c r="I625">
        <v>40</v>
      </c>
      <c r="J625">
        <v>35307</v>
      </c>
      <c r="K625">
        <v>45.655518</v>
      </c>
      <c r="L625">
        <v>790400</v>
      </c>
      <c r="M625">
        <v>8302</v>
      </c>
      <c r="N625">
        <v>212954</v>
      </c>
    </row>
    <row r="626" spans="1:14">
      <c r="A626" s="20" t="s">
        <v>63</v>
      </c>
      <c r="B626" s="21">
        <v>2017</v>
      </c>
      <c r="C626" s="20" t="s">
        <v>58</v>
      </c>
      <c r="D626">
        <v>47193</v>
      </c>
      <c r="E626">
        <v>3.6547369</v>
      </c>
      <c r="F626">
        <v>412496</v>
      </c>
      <c r="G626">
        <v>325</v>
      </c>
      <c r="H626">
        <v>49336</v>
      </c>
      <c r="I626">
        <v>35</v>
      </c>
      <c r="J626">
        <v>35731</v>
      </c>
      <c r="K626">
        <v>43.042961</v>
      </c>
      <c r="L626">
        <v>856900</v>
      </c>
      <c r="M626">
        <v>8917</v>
      </c>
      <c r="N626">
        <v>217238</v>
      </c>
    </row>
    <row r="627" spans="1:14">
      <c r="A627" s="20" t="s">
        <v>63</v>
      </c>
      <c r="B627" s="21">
        <v>2018</v>
      </c>
      <c r="C627" s="20" t="s">
        <v>58</v>
      </c>
      <c r="D627">
        <v>48127</v>
      </c>
      <c r="E627">
        <v>3.7681135</v>
      </c>
      <c r="F627">
        <v>508307</v>
      </c>
      <c r="G627">
        <v>570</v>
      </c>
      <c r="H627">
        <v>56137</v>
      </c>
      <c r="I627">
        <v>38</v>
      </c>
      <c r="J627">
        <v>24863</v>
      </c>
      <c r="K627">
        <v>39.865021</v>
      </c>
      <c r="L627">
        <v>878458</v>
      </c>
      <c r="M627">
        <v>9532</v>
      </c>
      <c r="N627">
        <v>272915</v>
      </c>
    </row>
    <row r="628" spans="1:14">
      <c r="A628" s="20" t="s">
        <v>63</v>
      </c>
      <c r="B628" s="21">
        <v>2019</v>
      </c>
      <c r="C628" s="20" t="s">
        <v>58</v>
      </c>
      <c r="D628">
        <v>47998</v>
      </c>
      <c r="E628">
        <v>3.5151256</v>
      </c>
      <c r="F628">
        <v>564600</v>
      </c>
      <c r="G628">
        <v>652</v>
      </c>
      <c r="H628">
        <v>62938</v>
      </c>
      <c r="I628">
        <v>101</v>
      </c>
      <c r="J628">
        <v>23749</v>
      </c>
      <c r="K628">
        <v>36.68708</v>
      </c>
      <c r="L628">
        <v>984934</v>
      </c>
      <c r="M628">
        <v>10147</v>
      </c>
      <c r="N628">
        <v>304252</v>
      </c>
    </row>
    <row r="629" spans="1:14">
      <c r="A629" s="20" t="s">
        <v>63</v>
      </c>
      <c r="B629" s="21">
        <v>2020</v>
      </c>
      <c r="C629" s="20" t="s">
        <v>58</v>
      </c>
      <c r="D629">
        <v>47869</v>
      </c>
      <c r="E629">
        <v>3.2621377</v>
      </c>
      <c r="F629">
        <v>620893</v>
      </c>
      <c r="G629">
        <v>716</v>
      </c>
      <c r="H629">
        <v>69739</v>
      </c>
      <c r="I629">
        <v>164</v>
      </c>
      <c r="J629">
        <v>23705</v>
      </c>
      <c r="K629">
        <v>33.50914</v>
      </c>
      <c r="L629">
        <v>1035419</v>
      </c>
      <c r="M629">
        <v>10762</v>
      </c>
      <c r="N629">
        <v>360636</v>
      </c>
    </row>
    <row r="630" spans="1:14">
      <c r="A630" s="7" t="s">
        <v>63</v>
      </c>
      <c r="B630" s="9">
        <v>2021</v>
      </c>
      <c r="C630" s="8" t="s">
        <v>58</v>
      </c>
      <c r="D630">
        <v>47740</v>
      </c>
      <c r="E630">
        <v>3.0091498</v>
      </c>
      <c r="F630">
        <v>677186</v>
      </c>
      <c r="G630">
        <v>909</v>
      </c>
      <c r="H630">
        <v>76540</v>
      </c>
      <c r="I630">
        <v>227</v>
      </c>
      <c r="J630">
        <v>23661</v>
      </c>
      <c r="K630">
        <v>30.3312</v>
      </c>
      <c r="L630">
        <v>1137248</v>
      </c>
      <c r="M630">
        <v>11377</v>
      </c>
      <c r="N630">
        <v>386808</v>
      </c>
    </row>
    <row r="631" spans="1:14">
      <c r="A631" s="43" t="s">
        <v>67</v>
      </c>
      <c r="B631" s="44">
        <v>2012</v>
      </c>
      <c r="C631" s="43" t="s">
        <v>58</v>
      </c>
      <c r="D631">
        <v>26882</v>
      </c>
      <c r="E631">
        <v>3.0975374</v>
      </c>
      <c r="F631">
        <v>231794</v>
      </c>
      <c r="G631">
        <v>1100</v>
      </c>
      <c r="H631">
        <v>14273</v>
      </c>
      <c r="I631">
        <v>28</v>
      </c>
      <c r="J631">
        <v>17474</v>
      </c>
      <c r="K631">
        <v>55.369511</v>
      </c>
      <c r="L631">
        <v>2332200</v>
      </c>
      <c r="M631">
        <v>8852</v>
      </c>
      <c r="N631">
        <v>129383</v>
      </c>
    </row>
    <row r="632" spans="1:14">
      <c r="A632" s="43" t="s">
        <v>67</v>
      </c>
      <c r="B632" s="44">
        <v>2013</v>
      </c>
      <c r="C632" s="43" t="s">
        <v>58</v>
      </c>
      <c r="D632">
        <v>27240</v>
      </c>
      <c r="E632">
        <v>2.8487518</v>
      </c>
      <c r="F632">
        <v>258311</v>
      </c>
      <c r="G632">
        <v>1200</v>
      </c>
      <c r="H632">
        <v>14273</v>
      </c>
      <c r="I632">
        <v>28</v>
      </c>
      <c r="J632">
        <v>17547</v>
      </c>
      <c r="K632">
        <v>54.883118</v>
      </c>
      <c r="L632">
        <v>2820600</v>
      </c>
      <c r="M632">
        <v>10179</v>
      </c>
      <c r="N632">
        <v>132352</v>
      </c>
    </row>
    <row r="633" spans="1:14">
      <c r="A633" s="43" t="s">
        <v>67</v>
      </c>
      <c r="B633" s="44">
        <v>2014</v>
      </c>
      <c r="C633" s="43" t="s">
        <v>58</v>
      </c>
      <c r="D633">
        <v>25305</v>
      </c>
      <c r="E633">
        <v>2.8765066</v>
      </c>
      <c r="F633">
        <v>276872</v>
      </c>
      <c r="G633">
        <v>1300</v>
      </c>
      <c r="H633">
        <v>14273</v>
      </c>
      <c r="I633">
        <v>30</v>
      </c>
      <c r="J633">
        <v>17612</v>
      </c>
      <c r="K633">
        <v>49.500835</v>
      </c>
      <c r="L633">
        <v>3030100</v>
      </c>
      <c r="M633">
        <v>11400</v>
      </c>
      <c r="N633">
        <v>138177</v>
      </c>
    </row>
    <row r="634" spans="1:14">
      <c r="A634" s="43" t="s">
        <v>67</v>
      </c>
      <c r="B634" s="44">
        <v>2015</v>
      </c>
      <c r="C634" s="43" t="s">
        <v>58</v>
      </c>
      <c r="D634">
        <v>23370</v>
      </c>
      <c r="E634">
        <v>3.1055199</v>
      </c>
      <c r="F634">
        <v>287983</v>
      </c>
      <c r="G634">
        <v>1260</v>
      </c>
      <c r="H634">
        <v>23400</v>
      </c>
      <c r="I634">
        <v>31</v>
      </c>
      <c r="J634">
        <v>17642</v>
      </c>
      <c r="K634">
        <v>46.096855</v>
      </c>
      <c r="L634">
        <v>3112900</v>
      </c>
      <c r="M634">
        <v>11429</v>
      </c>
      <c r="N634">
        <v>143256</v>
      </c>
    </row>
    <row r="635" spans="1:14">
      <c r="A635" s="43" t="s">
        <v>67</v>
      </c>
      <c r="B635" s="44">
        <v>2016</v>
      </c>
      <c r="C635" s="43" t="s">
        <v>58</v>
      </c>
      <c r="D635">
        <v>24709</v>
      </c>
      <c r="E635">
        <v>2.7812133</v>
      </c>
      <c r="F635">
        <v>305760</v>
      </c>
      <c r="G635">
        <v>1312</v>
      </c>
      <c r="H635">
        <v>23400</v>
      </c>
      <c r="I635">
        <v>28</v>
      </c>
      <c r="J635">
        <v>18124</v>
      </c>
      <c r="K635">
        <v>40.73254</v>
      </c>
      <c r="L635">
        <v>3203800</v>
      </c>
      <c r="M635">
        <v>12400</v>
      </c>
      <c r="N635">
        <v>151869</v>
      </c>
    </row>
    <row r="636" spans="1:14">
      <c r="A636" s="43" t="s">
        <v>67</v>
      </c>
      <c r="B636" s="44">
        <v>2017</v>
      </c>
      <c r="C636" s="43" t="s">
        <v>58</v>
      </c>
      <c r="D636">
        <v>24573</v>
      </c>
      <c r="E636">
        <v>2.6486794</v>
      </c>
      <c r="F636">
        <v>315781</v>
      </c>
      <c r="G636">
        <v>1365</v>
      </c>
      <c r="H636">
        <v>23200</v>
      </c>
      <c r="I636">
        <v>26</v>
      </c>
      <c r="J636">
        <v>18068</v>
      </c>
      <c r="K636">
        <v>40.172787</v>
      </c>
      <c r="L636">
        <v>3490000</v>
      </c>
      <c r="M636">
        <v>13371</v>
      </c>
      <c r="N636">
        <v>156245</v>
      </c>
    </row>
    <row r="637" spans="1:14">
      <c r="A637" s="43" t="s">
        <v>67</v>
      </c>
      <c r="B637" s="44">
        <v>2018</v>
      </c>
      <c r="C637" s="43" t="s">
        <v>58</v>
      </c>
      <c r="D637">
        <v>24408</v>
      </c>
      <c r="E637">
        <v>1.9886513</v>
      </c>
      <c r="F637">
        <v>420899</v>
      </c>
      <c r="G637">
        <v>1352</v>
      </c>
      <c r="H637">
        <v>23000</v>
      </c>
      <c r="I637">
        <v>25</v>
      </c>
      <c r="J637">
        <v>18488</v>
      </c>
      <c r="K637">
        <v>37.836777</v>
      </c>
      <c r="L637">
        <v>3689941</v>
      </c>
      <c r="M637">
        <v>14342</v>
      </c>
      <c r="N637">
        <v>224921</v>
      </c>
    </row>
    <row r="638" spans="1:14">
      <c r="A638" s="43" t="s">
        <v>67</v>
      </c>
      <c r="B638" s="44">
        <v>2019</v>
      </c>
      <c r="C638" s="43" t="s">
        <v>58</v>
      </c>
      <c r="D638">
        <v>24089</v>
      </c>
      <c r="E638">
        <v>2.0445016</v>
      </c>
      <c r="F638">
        <v>456675</v>
      </c>
      <c r="G638">
        <v>611</v>
      </c>
      <c r="H638">
        <v>22800</v>
      </c>
      <c r="I638">
        <v>24</v>
      </c>
      <c r="J638">
        <v>18010</v>
      </c>
      <c r="K638">
        <v>35.500767</v>
      </c>
      <c r="L638">
        <v>3518557</v>
      </c>
      <c r="M638">
        <v>15313</v>
      </c>
      <c r="N638">
        <v>245308</v>
      </c>
    </row>
    <row r="639" spans="1:14">
      <c r="A639" s="43" t="s">
        <v>67</v>
      </c>
      <c r="B639" s="44">
        <v>2020</v>
      </c>
      <c r="C639" s="43" t="s">
        <v>58</v>
      </c>
      <c r="D639">
        <v>23770</v>
      </c>
      <c r="E639">
        <v>2.100352</v>
      </c>
      <c r="F639">
        <v>492451</v>
      </c>
      <c r="G639">
        <v>602</v>
      </c>
      <c r="H639">
        <v>22600</v>
      </c>
      <c r="I639">
        <v>23</v>
      </c>
      <c r="J639">
        <v>18014</v>
      </c>
      <c r="K639">
        <v>33.164757</v>
      </c>
      <c r="L639">
        <v>3384402</v>
      </c>
      <c r="M639">
        <v>16284</v>
      </c>
      <c r="N639">
        <v>270664</v>
      </c>
    </row>
    <row r="640" spans="1:14">
      <c r="A640" s="7" t="s">
        <v>67</v>
      </c>
      <c r="B640" s="9">
        <v>2021</v>
      </c>
      <c r="C640" s="8" t="s">
        <v>58</v>
      </c>
      <c r="D640">
        <v>23451</v>
      </c>
      <c r="E640">
        <v>2.1562024</v>
      </c>
      <c r="F640">
        <v>528227</v>
      </c>
      <c r="G640">
        <v>602</v>
      </c>
      <c r="H640">
        <v>22400</v>
      </c>
      <c r="I640">
        <v>22</v>
      </c>
      <c r="J640">
        <v>18018</v>
      </c>
      <c r="K640">
        <v>30.828747</v>
      </c>
      <c r="L640">
        <v>3745198</v>
      </c>
      <c r="M640">
        <v>17255</v>
      </c>
      <c r="N640">
        <v>274143</v>
      </c>
    </row>
    <row r="641" spans="1:14">
      <c r="A641" s="27" t="s">
        <v>52</v>
      </c>
      <c r="B641" s="28">
        <v>2012</v>
      </c>
      <c r="C641" s="27" t="s">
        <v>44</v>
      </c>
      <c r="D641">
        <v>27766</v>
      </c>
      <c r="E641">
        <v>4.5643953</v>
      </c>
      <c r="F641">
        <v>386944</v>
      </c>
      <c r="G641">
        <v>80</v>
      </c>
      <c r="H641">
        <v>16135</v>
      </c>
      <c r="I641">
        <v>10</v>
      </c>
      <c r="J641">
        <v>33448</v>
      </c>
      <c r="K641">
        <v>29.265432</v>
      </c>
      <c r="L641">
        <v>868400</v>
      </c>
      <c r="M641">
        <v>6662</v>
      </c>
      <c r="N641">
        <v>232570</v>
      </c>
    </row>
    <row r="642" spans="1:14">
      <c r="A642" s="27" t="s">
        <v>52</v>
      </c>
      <c r="B642" s="28">
        <v>2013</v>
      </c>
      <c r="C642" s="27" t="s">
        <v>44</v>
      </c>
      <c r="D642">
        <v>27767</v>
      </c>
      <c r="E642">
        <v>4.2828898</v>
      </c>
      <c r="F642">
        <v>434653</v>
      </c>
      <c r="G642">
        <v>72</v>
      </c>
      <c r="H642">
        <v>15334</v>
      </c>
      <c r="I642">
        <v>11</v>
      </c>
      <c r="J642">
        <v>28267</v>
      </c>
      <c r="K642">
        <v>33.434055</v>
      </c>
      <c r="L642">
        <v>1022800</v>
      </c>
      <c r="M642">
        <v>7701</v>
      </c>
      <c r="N642">
        <v>244209</v>
      </c>
    </row>
    <row r="643" spans="1:14">
      <c r="A643" s="27" t="s">
        <v>52</v>
      </c>
      <c r="B643" s="28">
        <v>2014</v>
      </c>
      <c r="C643" s="27" t="s">
        <v>44</v>
      </c>
      <c r="D643">
        <v>27678</v>
      </c>
      <c r="E643">
        <v>3.9030277</v>
      </c>
      <c r="F643">
        <v>486744</v>
      </c>
      <c r="G643">
        <v>64</v>
      </c>
      <c r="H643">
        <v>14533</v>
      </c>
      <c r="I643">
        <v>12</v>
      </c>
      <c r="J643">
        <v>33440</v>
      </c>
      <c r="K643">
        <v>27.471186</v>
      </c>
      <c r="L643">
        <v>1160200</v>
      </c>
      <c r="M643">
        <v>8741</v>
      </c>
      <c r="N643">
        <v>268200</v>
      </c>
    </row>
    <row r="644" spans="1:14">
      <c r="A644" s="27" t="s">
        <v>52</v>
      </c>
      <c r="B644" s="28">
        <v>2015</v>
      </c>
      <c r="C644" s="27" t="s">
        <v>44</v>
      </c>
      <c r="D644">
        <v>27752</v>
      </c>
      <c r="E644">
        <v>4.0545907</v>
      </c>
      <c r="F644">
        <v>512243</v>
      </c>
      <c r="G644">
        <v>64</v>
      </c>
      <c r="H644">
        <v>14480</v>
      </c>
      <c r="I644">
        <v>14</v>
      </c>
      <c r="J644">
        <v>33720</v>
      </c>
      <c r="K644">
        <v>24.339066</v>
      </c>
      <c r="L644">
        <v>1049230</v>
      </c>
      <c r="M644">
        <v>8208</v>
      </c>
      <c r="N644">
        <v>270580</v>
      </c>
    </row>
    <row r="645" spans="1:14">
      <c r="A645" s="27" t="s">
        <v>52</v>
      </c>
      <c r="B645" s="28">
        <v>2016</v>
      </c>
      <c r="C645" s="27" t="s">
        <v>44</v>
      </c>
      <c r="D645">
        <v>27816</v>
      </c>
      <c r="E645">
        <v>3.9547023</v>
      </c>
      <c r="F645">
        <v>526502</v>
      </c>
      <c r="G645">
        <v>66</v>
      </c>
      <c r="H645">
        <v>14480</v>
      </c>
      <c r="I645">
        <v>10</v>
      </c>
      <c r="J645">
        <v>32085</v>
      </c>
      <c r="K645">
        <v>21.768564</v>
      </c>
      <c r="L645">
        <v>1066300</v>
      </c>
      <c r="M645">
        <v>8951</v>
      </c>
      <c r="N645">
        <v>292882</v>
      </c>
    </row>
    <row r="646" spans="1:14">
      <c r="A646" s="27" t="s">
        <v>52</v>
      </c>
      <c r="B646" s="28">
        <v>2017</v>
      </c>
      <c r="C646" s="27" t="s">
        <v>44</v>
      </c>
      <c r="D646">
        <v>27786</v>
      </c>
      <c r="E646">
        <v>3.8048298</v>
      </c>
      <c r="F646">
        <v>542244</v>
      </c>
      <c r="G646">
        <v>69</v>
      </c>
      <c r="H646">
        <v>14532</v>
      </c>
      <c r="I646">
        <v>10</v>
      </c>
      <c r="J646">
        <v>30430</v>
      </c>
      <c r="K646">
        <v>18.597666</v>
      </c>
      <c r="L646">
        <v>1220200</v>
      </c>
      <c r="M646">
        <v>9694</v>
      </c>
      <c r="N646">
        <v>293471</v>
      </c>
    </row>
    <row r="647" spans="1:14">
      <c r="A647" s="27" t="s">
        <v>52</v>
      </c>
      <c r="B647" s="28">
        <v>2018</v>
      </c>
      <c r="C647" s="27" t="s">
        <v>44</v>
      </c>
      <c r="D647">
        <v>27786</v>
      </c>
      <c r="E647">
        <v>3.7903621</v>
      </c>
      <c r="F647">
        <v>480119</v>
      </c>
      <c r="G647">
        <v>206</v>
      </c>
      <c r="H647">
        <v>14584</v>
      </c>
      <c r="I647">
        <v>10</v>
      </c>
      <c r="J647">
        <v>30012</v>
      </c>
      <c r="K647">
        <v>20.164009</v>
      </c>
      <c r="L647">
        <v>965846</v>
      </c>
      <c r="M647">
        <v>10437</v>
      </c>
      <c r="N647">
        <v>264731</v>
      </c>
    </row>
    <row r="648" spans="1:14">
      <c r="A648" s="27" t="s">
        <v>52</v>
      </c>
      <c r="B648" s="28">
        <v>2019</v>
      </c>
      <c r="C648" s="27" t="s">
        <v>44</v>
      </c>
      <c r="D648">
        <v>27786</v>
      </c>
      <c r="E648">
        <v>4.4623911</v>
      </c>
      <c r="F648">
        <v>502679</v>
      </c>
      <c r="G648">
        <v>13</v>
      </c>
      <c r="H648">
        <v>14636</v>
      </c>
      <c r="I648">
        <v>13</v>
      </c>
      <c r="J648">
        <v>28775</v>
      </c>
      <c r="K648">
        <v>21.730352</v>
      </c>
      <c r="L648">
        <v>883870</v>
      </c>
      <c r="M648">
        <v>11180</v>
      </c>
      <c r="N648">
        <v>285120</v>
      </c>
    </row>
    <row r="649" spans="1:14">
      <c r="A649" s="27" t="s">
        <v>52</v>
      </c>
      <c r="B649" s="28">
        <v>2020</v>
      </c>
      <c r="C649" s="27" t="s">
        <v>44</v>
      </c>
      <c r="D649">
        <v>27786</v>
      </c>
      <c r="E649">
        <v>5.1344202</v>
      </c>
      <c r="F649">
        <v>525239</v>
      </c>
      <c r="G649">
        <v>42</v>
      </c>
      <c r="H649">
        <v>14688</v>
      </c>
      <c r="I649">
        <v>16</v>
      </c>
      <c r="J649">
        <v>27538</v>
      </c>
      <c r="K649">
        <v>23.296696</v>
      </c>
      <c r="L649">
        <v>892100</v>
      </c>
      <c r="M649">
        <v>11923</v>
      </c>
      <c r="N649">
        <v>311580</v>
      </c>
    </row>
    <row r="650" spans="1:14">
      <c r="A650" s="7" t="s">
        <v>52</v>
      </c>
      <c r="B650" s="9">
        <v>2021</v>
      </c>
      <c r="C650" s="8" t="s">
        <v>44</v>
      </c>
      <c r="D650">
        <v>27786</v>
      </c>
      <c r="E650">
        <v>5.8064493</v>
      </c>
      <c r="F650">
        <v>547799</v>
      </c>
      <c r="G650">
        <v>40</v>
      </c>
      <c r="H650">
        <v>14740</v>
      </c>
      <c r="I650">
        <v>19</v>
      </c>
      <c r="J650">
        <v>26301</v>
      </c>
      <c r="K650">
        <v>24.863039</v>
      </c>
      <c r="L650">
        <v>1059300</v>
      </c>
      <c r="M650">
        <v>12666</v>
      </c>
      <c r="N650">
        <v>343890</v>
      </c>
    </row>
    <row r="651" spans="1:14">
      <c r="A651" s="18" t="s">
        <v>51</v>
      </c>
      <c r="B651" s="19">
        <v>2012</v>
      </c>
      <c r="C651" s="18" t="s">
        <v>44</v>
      </c>
      <c r="D651">
        <v>11058</v>
      </c>
      <c r="E651">
        <v>5.666938</v>
      </c>
      <c r="F651">
        <v>208938</v>
      </c>
      <c r="G651">
        <v>58</v>
      </c>
      <c r="H651">
        <v>7477</v>
      </c>
      <c r="I651">
        <v>12</v>
      </c>
      <c r="J651">
        <v>32460</v>
      </c>
      <c r="K651">
        <v>47.167747</v>
      </c>
      <c r="L651">
        <v>446200</v>
      </c>
      <c r="M651">
        <v>6622</v>
      </c>
      <c r="N651">
        <v>126011</v>
      </c>
    </row>
    <row r="652" spans="1:14">
      <c r="A652" s="18" t="s">
        <v>51</v>
      </c>
      <c r="B652" s="19">
        <v>2013</v>
      </c>
      <c r="C652" s="18" t="s">
        <v>44</v>
      </c>
      <c r="D652">
        <v>11223</v>
      </c>
      <c r="E652">
        <v>5.2500223</v>
      </c>
      <c r="F652">
        <v>233416</v>
      </c>
      <c r="G652">
        <v>143</v>
      </c>
      <c r="H652">
        <v>7405</v>
      </c>
      <c r="I652">
        <v>13</v>
      </c>
      <c r="J652">
        <v>34186</v>
      </c>
      <c r="K652">
        <v>50.432613</v>
      </c>
      <c r="L652">
        <v>525800</v>
      </c>
      <c r="M652">
        <v>7556</v>
      </c>
      <c r="N652">
        <v>136649</v>
      </c>
    </row>
    <row r="653" spans="1:14">
      <c r="A653" s="18" t="s">
        <v>51</v>
      </c>
      <c r="B653" s="19">
        <v>2014</v>
      </c>
      <c r="C653" s="18" t="s">
        <v>44</v>
      </c>
      <c r="D653">
        <v>11666</v>
      </c>
      <c r="E653">
        <v>4.729556</v>
      </c>
      <c r="F653">
        <v>292219</v>
      </c>
      <c r="G653">
        <v>228</v>
      </c>
      <c r="H653">
        <v>7333</v>
      </c>
      <c r="I653">
        <v>14</v>
      </c>
      <c r="J653">
        <v>31389</v>
      </c>
      <c r="K653">
        <v>43.582703</v>
      </c>
      <c r="L653">
        <v>606100</v>
      </c>
      <c r="M653">
        <v>8508</v>
      </c>
      <c r="N653">
        <v>147306</v>
      </c>
    </row>
    <row r="654" spans="1:14">
      <c r="A654" s="18" t="s">
        <v>51</v>
      </c>
      <c r="B654" s="19">
        <v>2015</v>
      </c>
      <c r="C654" s="18" t="s">
        <v>44</v>
      </c>
      <c r="D654">
        <v>11708</v>
      </c>
      <c r="E654">
        <v>5.0107619</v>
      </c>
      <c r="F654">
        <v>307462</v>
      </c>
      <c r="G654">
        <v>247</v>
      </c>
      <c r="H654">
        <v>7415</v>
      </c>
      <c r="I654">
        <v>15</v>
      </c>
      <c r="J654">
        <v>32570</v>
      </c>
      <c r="K654">
        <v>38.969009</v>
      </c>
      <c r="L654">
        <v>688300</v>
      </c>
      <c r="M654">
        <v>7987</v>
      </c>
      <c r="N654">
        <v>152760</v>
      </c>
    </row>
    <row r="655" spans="1:14">
      <c r="A655" s="18" t="s">
        <v>51</v>
      </c>
      <c r="B655" s="19">
        <v>2016</v>
      </c>
      <c r="C655" s="18" t="s">
        <v>44</v>
      </c>
      <c r="D655">
        <v>11775</v>
      </c>
      <c r="E655">
        <v>4.6533333</v>
      </c>
      <c r="F655">
        <v>319740</v>
      </c>
      <c r="G655">
        <v>248</v>
      </c>
      <c r="H655">
        <v>7320</v>
      </c>
      <c r="I655">
        <v>14</v>
      </c>
      <c r="J655">
        <v>33266</v>
      </c>
      <c r="K655">
        <v>40.79892</v>
      </c>
      <c r="L655">
        <v>730000</v>
      </c>
      <c r="M655">
        <v>8702</v>
      </c>
      <c r="N655">
        <v>158683</v>
      </c>
    </row>
    <row r="656" spans="1:14">
      <c r="A656" s="18" t="s">
        <v>51</v>
      </c>
      <c r="B656" s="19">
        <v>2017</v>
      </c>
      <c r="C656" s="18" t="s">
        <v>44</v>
      </c>
      <c r="D656">
        <v>11831</v>
      </c>
      <c r="E656">
        <v>4.755811</v>
      </c>
      <c r="F656">
        <v>353680</v>
      </c>
      <c r="G656">
        <v>265</v>
      </c>
      <c r="H656">
        <v>7510</v>
      </c>
      <c r="I656">
        <v>13</v>
      </c>
      <c r="J656">
        <v>33494</v>
      </c>
      <c r="K656">
        <v>37.026669</v>
      </c>
      <c r="L656">
        <v>959200</v>
      </c>
      <c r="M656">
        <v>9417</v>
      </c>
      <c r="N656">
        <v>166383</v>
      </c>
    </row>
    <row r="657" spans="1:14">
      <c r="A657" s="18" t="s">
        <v>51</v>
      </c>
      <c r="B657" s="19">
        <v>2018</v>
      </c>
      <c r="C657" s="18" t="s">
        <v>44</v>
      </c>
      <c r="D657">
        <v>11909</v>
      </c>
      <c r="E657">
        <v>4.6745319</v>
      </c>
      <c r="F657">
        <v>308384</v>
      </c>
      <c r="G657">
        <v>273</v>
      </c>
      <c r="H657">
        <v>7700</v>
      </c>
      <c r="I657">
        <v>12</v>
      </c>
      <c r="J657">
        <v>34064</v>
      </c>
      <c r="K657">
        <v>33.606487</v>
      </c>
      <c r="L657">
        <v>1004600</v>
      </c>
      <c r="M657">
        <v>10132</v>
      </c>
      <c r="N657">
        <v>162800</v>
      </c>
    </row>
    <row r="658" spans="1:14">
      <c r="A658" s="18" t="s">
        <v>51</v>
      </c>
      <c r="B658" s="19">
        <v>2019</v>
      </c>
      <c r="C658" s="18" t="s">
        <v>44</v>
      </c>
      <c r="D658">
        <v>12021</v>
      </c>
      <c r="E658">
        <v>4.5155145</v>
      </c>
      <c r="F658">
        <v>343442</v>
      </c>
      <c r="G658">
        <v>87</v>
      </c>
      <c r="H658">
        <v>7890</v>
      </c>
      <c r="I658">
        <v>17</v>
      </c>
      <c r="J658">
        <v>33707</v>
      </c>
      <c r="K658">
        <v>30.186306</v>
      </c>
      <c r="L658">
        <v>1022450</v>
      </c>
      <c r="M658">
        <v>10847</v>
      </c>
      <c r="N658">
        <v>176090</v>
      </c>
    </row>
    <row r="659" spans="1:14">
      <c r="A659" s="18" t="s">
        <v>51</v>
      </c>
      <c r="B659" s="19">
        <v>2020</v>
      </c>
      <c r="C659" s="18" t="s">
        <v>44</v>
      </c>
      <c r="D659">
        <v>12133</v>
      </c>
      <c r="E659">
        <v>4.3564972</v>
      </c>
      <c r="F659">
        <v>378500</v>
      </c>
      <c r="G659">
        <v>133</v>
      </c>
      <c r="H659">
        <v>8080</v>
      </c>
      <c r="I659">
        <v>22</v>
      </c>
      <c r="J659">
        <v>33350</v>
      </c>
      <c r="K659">
        <v>26.766125</v>
      </c>
      <c r="L659">
        <v>991500</v>
      </c>
      <c r="M659">
        <v>11562</v>
      </c>
      <c r="N659">
        <v>186800</v>
      </c>
    </row>
    <row r="660" spans="1:14">
      <c r="A660" s="7" t="s">
        <v>51</v>
      </c>
      <c r="B660" s="9">
        <v>2021</v>
      </c>
      <c r="C660" s="8" t="s">
        <v>44</v>
      </c>
      <c r="D660">
        <v>12245</v>
      </c>
      <c r="E660">
        <v>4.1974798</v>
      </c>
      <c r="F660">
        <v>413558</v>
      </c>
      <c r="G660">
        <v>100</v>
      </c>
      <c r="H660">
        <v>8270</v>
      </c>
      <c r="I660">
        <v>27</v>
      </c>
      <c r="J660">
        <v>32993</v>
      </c>
      <c r="K660">
        <v>23.345943</v>
      </c>
      <c r="L660">
        <v>1183200</v>
      </c>
      <c r="M660">
        <v>12277</v>
      </c>
      <c r="N660">
        <v>201700</v>
      </c>
    </row>
    <row r="661" spans="1:14">
      <c r="A661" s="47" t="s">
        <v>50</v>
      </c>
      <c r="B661" s="48">
        <v>2012</v>
      </c>
      <c r="C661" s="47" t="s">
        <v>44</v>
      </c>
      <c r="D661">
        <v>19256</v>
      </c>
      <c r="E661">
        <v>4.4004466</v>
      </c>
      <c r="F661">
        <v>195466</v>
      </c>
      <c r="G661">
        <v>4</v>
      </c>
      <c r="H661">
        <v>15784</v>
      </c>
      <c r="I661">
        <v>14</v>
      </c>
      <c r="J661">
        <v>24220</v>
      </c>
      <c r="K661">
        <v>44.974308</v>
      </c>
      <c r="L661">
        <v>348700</v>
      </c>
      <c r="M661">
        <v>6391</v>
      </c>
      <c r="N661">
        <v>123842</v>
      </c>
    </row>
    <row r="662" spans="1:14">
      <c r="A662" s="47" t="s">
        <v>50</v>
      </c>
      <c r="B662" s="48">
        <v>2013</v>
      </c>
      <c r="C662" s="47" t="s">
        <v>44</v>
      </c>
      <c r="D662">
        <v>19553</v>
      </c>
      <c r="E662">
        <v>4.1937299</v>
      </c>
      <c r="F662">
        <v>250900</v>
      </c>
      <c r="G662">
        <v>4</v>
      </c>
      <c r="H662">
        <v>15784</v>
      </c>
      <c r="I662">
        <v>17</v>
      </c>
      <c r="J662">
        <v>29727</v>
      </c>
      <c r="K662">
        <v>45.998039</v>
      </c>
      <c r="L662">
        <v>413300</v>
      </c>
      <c r="M662">
        <v>7317</v>
      </c>
      <c r="N662">
        <v>133062</v>
      </c>
    </row>
    <row r="663" spans="1:14">
      <c r="A663" s="47" t="s">
        <v>50</v>
      </c>
      <c r="B663" s="48">
        <v>2014</v>
      </c>
      <c r="C663" s="47" t="s">
        <v>44</v>
      </c>
      <c r="D663">
        <v>20402</v>
      </c>
      <c r="E663">
        <v>3.9710813</v>
      </c>
      <c r="F663">
        <v>273123</v>
      </c>
      <c r="G663">
        <v>4</v>
      </c>
      <c r="H663">
        <v>15784</v>
      </c>
      <c r="I663">
        <v>18</v>
      </c>
      <c r="J663">
        <v>30806</v>
      </c>
      <c r="K663">
        <v>41.766819</v>
      </c>
      <c r="L663">
        <v>448300</v>
      </c>
      <c r="M663">
        <v>8232</v>
      </c>
      <c r="N663">
        <v>143000</v>
      </c>
    </row>
    <row r="664" spans="1:14">
      <c r="A664" s="47" t="s">
        <v>50</v>
      </c>
      <c r="B664" s="48">
        <v>2015</v>
      </c>
      <c r="C664" s="47" t="s">
        <v>44</v>
      </c>
      <c r="D664">
        <v>20405</v>
      </c>
      <c r="E664">
        <v>4.3650086</v>
      </c>
      <c r="F664">
        <v>292511</v>
      </c>
      <c r="G664">
        <v>4</v>
      </c>
      <c r="H664">
        <v>15784</v>
      </c>
      <c r="I664">
        <v>20</v>
      </c>
      <c r="J664">
        <v>30651</v>
      </c>
      <c r="K664">
        <v>35.114632</v>
      </c>
      <c r="L664">
        <v>500000</v>
      </c>
      <c r="M664">
        <v>7720</v>
      </c>
      <c r="N664">
        <v>150110</v>
      </c>
    </row>
    <row r="665" spans="1:14">
      <c r="A665" s="47" t="s">
        <v>50</v>
      </c>
      <c r="B665" s="48">
        <v>2016</v>
      </c>
      <c r="C665" s="47" t="s">
        <v>44</v>
      </c>
      <c r="D665">
        <v>20472</v>
      </c>
      <c r="E665">
        <v>4.2792595</v>
      </c>
      <c r="F665">
        <v>312678</v>
      </c>
      <c r="G665">
        <v>5</v>
      </c>
      <c r="H665">
        <v>15283</v>
      </c>
      <c r="I665">
        <v>17</v>
      </c>
      <c r="J665">
        <v>30646</v>
      </c>
      <c r="K665">
        <v>35.997463</v>
      </c>
      <c r="L665">
        <v>586100</v>
      </c>
      <c r="M665">
        <v>8419</v>
      </c>
      <c r="N665">
        <v>159780</v>
      </c>
    </row>
    <row r="666" spans="1:14">
      <c r="A666" s="47" t="s">
        <v>50</v>
      </c>
      <c r="B666" s="48">
        <v>2017</v>
      </c>
      <c r="C666" s="47" t="s">
        <v>44</v>
      </c>
      <c r="D666">
        <v>20538</v>
      </c>
      <c r="E666">
        <v>4.2212484</v>
      </c>
      <c r="F666">
        <v>329220</v>
      </c>
      <c r="G666">
        <v>5</v>
      </c>
      <c r="H666">
        <v>15285</v>
      </c>
      <c r="I666">
        <v>20</v>
      </c>
      <c r="J666">
        <v>30638</v>
      </c>
      <c r="K666">
        <v>31.9697</v>
      </c>
      <c r="L666">
        <v>731100</v>
      </c>
      <c r="M666">
        <v>9118</v>
      </c>
      <c r="N666">
        <v>169458</v>
      </c>
    </row>
    <row r="667" spans="1:14">
      <c r="A667" s="47" t="s">
        <v>50</v>
      </c>
      <c r="B667" s="48">
        <v>2018</v>
      </c>
      <c r="C667" s="47" t="s">
        <v>44</v>
      </c>
      <c r="D667">
        <v>20546</v>
      </c>
      <c r="E667">
        <v>4.1218242</v>
      </c>
      <c r="F667">
        <v>355747</v>
      </c>
      <c r="G667">
        <v>5</v>
      </c>
      <c r="H667">
        <v>15287</v>
      </c>
      <c r="I667">
        <v>21</v>
      </c>
      <c r="J667">
        <v>30293</v>
      </c>
      <c r="K667">
        <v>28.192051</v>
      </c>
      <c r="L667">
        <v>854257</v>
      </c>
      <c r="M667">
        <v>9817</v>
      </c>
      <c r="N667">
        <v>184045</v>
      </c>
    </row>
    <row r="668" spans="1:14">
      <c r="A668" s="47" t="s">
        <v>50</v>
      </c>
      <c r="B668" s="48">
        <v>2019</v>
      </c>
      <c r="C668" s="47" t="s">
        <v>44</v>
      </c>
      <c r="D668">
        <v>20555</v>
      </c>
      <c r="E668">
        <v>3.9232304</v>
      </c>
      <c r="F668">
        <v>378301</v>
      </c>
      <c r="G668">
        <v>12</v>
      </c>
      <c r="H668">
        <v>15289</v>
      </c>
      <c r="I668">
        <v>23</v>
      </c>
      <c r="J668">
        <v>30334</v>
      </c>
      <c r="K668">
        <v>24.414402</v>
      </c>
      <c r="L668">
        <v>843570</v>
      </c>
      <c r="M668">
        <v>10516</v>
      </c>
      <c r="N668">
        <v>200150</v>
      </c>
    </row>
    <row r="669" spans="1:14">
      <c r="A669" s="47" t="s">
        <v>50</v>
      </c>
      <c r="B669" s="48">
        <v>2020</v>
      </c>
      <c r="C669" s="47" t="s">
        <v>44</v>
      </c>
      <c r="D669">
        <v>20564</v>
      </c>
      <c r="E669">
        <v>3.7246365</v>
      </c>
      <c r="F669">
        <v>400855</v>
      </c>
      <c r="G669">
        <v>69</v>
      </c>
      <c r="H669">
        <v>15291</v>
      </c>
      <c r="I669">
        <v>25</v>
      </c>
      <c r="J669">
        <v>30375</v>
      </c>
      <c r="K669">
        <v>20.636753</v>
      </c>
      <c r="L669">
        <v>846230</v>
      </c>
      <c r="M669">
        <v>11215</v>
      </c>
      <c r="N669">
        <v>225700</v>
      </c>
    </row>
    <row r="670" spans="1:14">
      <c r="A670" s="7" t="s">
        <v>50</v>
      </c>
      <c r="B670" s="9">
        <v>2021</v>
      </c>
      <c r="C670" s="8" t="s">
        <v>44</v>
      </c>
      <c r="D670">
        <v>20573</v>
      </c>
      <c r="E670">
        <v>3.5260427</v>
      </c>
      <c r="F670">
        <v>423409</v>
      </c>
      <c r="G670">
        <v>69</v>
      </c>
      <c r="H670">
        <v>15293</v>
      </c>
      <c r="I670">
        <v>27</v>
      </c>
      <c r="J670">
        <v>30416</v>
      </c>
      <c r="K670">
        <v>16.859104</v>
      </c>
      <c r="L670">
        <v>945940</v>
      </c>
      <c r="M670">
        <v>11914</v>
      </c>
      <c r="N670">
        <v>252040</v>
      </c>
    </row>
    <row r="671" spans="1:14">
      <c r="A671" s="45" t="s">
        <v>56</v>
      </c>
      <c r="B671" s="46">
        <v>2012</v>
      </c>
      <c r="C671" s="45" t="s">
        <v>44</v>
      </c>
      <c r="D671">
        <v>30551</v>
      </c>
      <c r="E671">
        <v>4.2546234</v>
      </c>
      <c r="F671">
        <v>252341</v>
      </c>
      <c r="G671">
        <v>168</v>
      </c>
      <c r="H671">
        <v>16383</v>
      </c>
      <c r="I671">
        <v>10</v>
      </c>
      <c r="J671">
        <v>28474</v>
      </c>
      <c r="K671">
        <v>44.702484</v>
      </c>
      <c r="L671">
        <v>1361800</v>
      </c>
      <c r="M671">
        <v>7835</v>
      </c>
      <c r="N671">
        <v>144544</v>
      </c>
    </row>
    <row r="672" spans="1:14">
      <c r="A672" s="45" t="s">
        <v>56</v>
      </c>
      <c r="B672" s="46">
        <v>2013</v>
      </c>
      <c r="C672" s="45" t="s">
        <v>44</v>
      </c>
      <c r="D672">
        <v>31169</v>
      </c>
      <c r="E672">
        <v>3.7949886</v>
      </c>
      <c r="F672">
        <v>277029</v>
      </c>
      <c r="G672">
        <v>175</v>
      </c>
      <c r="H672">
        <v>17974</v>
      </c>
      <c r="I672">
        <v>11</v>
      </c>
      <c r="J672">
        <v>22427</v>
      </c>
      <c r="K672">
        <v>49.397774</v>
      </c>
      <c r="L672">
        <v>1654300</v>
      </c>
      <c r="M672">
        <v>9058</v>
      </c>
      <c r="N672">
        <v>156689</v>
      </c>
    </row>
    <row r="673" spans="1:14">
      <c r="A673" s="45" t="s">
        <v>56</v>
      </c>
      <c r="B673" s="46">
        <v>2014</v>
      </c>
      <c r="C673" s="45" t="s">
        <v>44</v>
      </c>
      <c r="D673">
        <v>31283</v>
      </c>
      <c r="E673">
        <v>3.6866988</v>
      </c>
      <c r="F673">
        <v>297830</v>
      </c>
      <c r="G673">
        <v>182</v>
      </c>
      <c r="H673">
        <v>19565</v>
      </c>
      <c r="I673">
        <v>13</v>
      </c>
      <c r="J673">
        <v>20626</v>
      </c>
      <c r="K673">
        <v>42.674122</v>
      </c>
      <c r="L673">
        <v>1860900</v>
      </c>
      <c r="M673">
        <v>10271</v>
      </c>
      <c r="N673">
        <v>168073</v>
      </c>
    </row>
    <row r="674" spans="1:14">
      <c r="A674" s="45" t="s">
        <v>56</v>
      </c>
      <c r="B674" s="46">
        <v>2015</v>
      </c>
      <c r="C674" s="45" t="s">
        <v>44</v>
      </c>
      <c r="D674">
        <v>31430</v>
      </c>
      <c r="E674">
        <v>3.996882</v>
      </c>
      <c r="F674">
        <v>307949</v>
      </c>
      <c r="G674">
        <v>198</v>
      </c>
      <c r="H674">
        <v>19585</v>
      </c>
      <c r="I674">
        <v>14</v>
      </c>
      <c r="J674">
        <v>21516</v>
      </c>
      <c r="K674">
        <v>37.149529</v>
      </c>
      <c r="L674">
        <v>1700100</v>
      </c>
      <c r="M674">
        <v>9640</v>
      </c>
      <c r="N674">
        <v>172374</v>
      </c>
    </row>
    <row r="675" spans="1:14">
      <c r="A675" s="45" t="s">
        <v>56</v>
      </c>
      <c r="B675" s="46">
        <v>2016</v>
      </c>
      <c r="C675" s="45" t="s">
        <v>44</v>
      </c>
      <c r="D675">
        <v>31583</v>
      </c>
      <c r="E675">
        <v>3.8960517</v>
      </c>
      <c r="F675">
        <v>318129</v>
      </c>
      <c r="G675">
        <v>199</v>
      </c>
      <c r="H675">
        <v>19626</v>
      </c>
      <c r="I675">
        <v>14</v>
      </c>
      <c r="J675">
        <v>21564</v>
      </c>
      <c r="K675">
        <v>38.87318</v>
      </c>
      <c r="L675">
        <v>1888200</v>
      </c>
      <c r="M675">
        <v>10453</v>
      </c>
      <c r="N675">
        <v>178821</v>
      </c>
    </row>
    <row r="676" spans="1:14">
      <c r="A676" s="45" t="s">
        <v>56</v>
      </c>
      <c r="B676" s="46">
        <v>2017</v>
      </c>
      <c r="C676" s="45" t="s">
        <v>44</v>
      </c>
      <c r="D676">
        <v>31755</v>
      </c>
      <c r="E676">
        <v>3.8248465</v>
      </c>
      <c r="F676">
        <v>338547</v>
      </c>
      <c r="G676">
        <v>207</v>
      </c>
      <c r="H676">
        <v>19846</v>
      </c>
      <c r="I676">
        <v>15</v>
      </c>
      <c r="J676">
        <v>20010</v>
      </c>
      <c r="K676">
        <v>34.115936</v>
      </c>
      <c r="L676">
        <v>2136200</v>
      </c>
      <c r="M676">
        <v>11266</v>
      </c>
      <c r="N676">
        <v>190428</v>
      </c>
    </row>
    <row r="677" spans="1:14">
      <c r="A677" s="45" t="s">
        <v>56</v>
      </c>
      <c r="B677" s="46">
        <v>2018</v>
      </c>
      <c r="C677" s="45" t="s">
        <v>44</v>
      </c>
      <c r="D677">
        <v>31930</v>
      </c>
      <c r="E677">
        <v>3.6561541</v>
      </c>
      <c r="F677">
        <v>326564</v>
      </c>
      <c r="G677">
        <v>208</v>
      </c>
      <c r="H677">
        <v>20066</v>
      </c>
      <c r="I677">
        <v>16</v>
      </c>
      <c r="J677">
        <v>19286</v>
      </c>
      <c r="K677">
        <v>32.021507</v>
      </c>
      <c r="L677">
        <v>2171140</v>
      </c>
      <c r="M677">
        <v>12079</v>
      </c>
      <c r="N677">
        <v>185600</v>
      </c>
    </row>
    <row r="678" spans="1:14">
      <c r="A678" s="45" t="s">
        <v>56</v>
      </c>
      <c r="B678" s="46">
        <v>2019</v>
      </c>
      <c r="C678" s="45" t="s">
        <v>44</v>
      </c>
      <c r="D678">
        <v>32049</v>
      </c>
      <c r="E678">
        <v>3.4878467</v>
      </c>
      <c r="F678">
        <v>354735</v>
      </c>
      <c r="G678">
        <v>215</v>
      </c>
      <c r="H678">
        <v>20286</v>
      </c>
      <c r="I678">
        <v>21</v>
      </c>
      <c r="J678">
        <v>19372</v>
      </c>
      <c r="K678">
        <v>29.927078</v>
      </c>
      <c r="L678">
        <v>2311030</v>
      </c>
      <c r="M678">
        <v>12892</v>
      </c>
      <c r="N678">
        <v>200990</v>
      </c>
    </row>
    <row r="679" spans="1:14">
      <c r="A679" s="45" t="s">
        <v>56</v>
      </c>
      <c r="B679" s="46">
        <v>2020</v>
      </c>
      <c r="C679" s="45" t="s">
        <v>44</v>
      </c>
      <c r="D679">
        <v>32168</v>
      </c>
      <c r="E679">
        <v>3.3195394</v>
      </c>
      <c r="F679">
        <v>382906</v>
      </c>
      <c r="G679">
        <v>220</v>
      </c>
      <c r="H679">
        <v>20506</v>
      </c>
      <c r="I679">
        <v>26</v>
      </c>
      <c r="J679">
        <v>19458</v>
      </c>
      <c r="K679">
        <v>27.832649</v>
      </c>
      <c r="L679">
        <v>2161430</v>
      </c>
      <c r="M679">
        <v>13705</v>
      </c>
      <c r="N679">
        <v>217780</v>
      </c>
    </row>
    <row r="680" spans="1:14">
      <c r="A680" s="7" t="s">
        <v>56</v>
      </c>
      <c r="B680" s="9">
        <v>2021</v>
      </c>
      <c r="C680" s="8" t="s">
        <v>44</v>
      </c>
      <c r="D680">
        <v>32287</v>
      </c>
      <c r="E680">
        <v>3.151232</v>
      </c>
      <c r="F680">
        <v>411077</v>
      </c>
      <c r="G680">
        <v>220</v>
      </c>
      <c r="H680">
        <v>20726</v>
      </c>
      <c r="I680">
        <v>31</v>
      </c>
      <c r="J680">
        <v>19544</v>
      </c>
      <c r="K680">
        <v>25.73822</v>
      </c>
      <c r="L680">
        <v>2701583</v>
      </c>
      <c r="M680">
        <v>14518</v>
      </c>
      <c r="N680">
        <v>232324</v>
      </c>
    </row>
    <row r="681" spans="1:14">
      <c r="A681" s="20" t="s">
        <v>53</v>
      </c>
      <c r="B681" s="21">
        <v>2012</v>
      </c>
      <c r="C681" s="20" t="s">
        <v>44</v>
      </c>
      <c r="D681">
        <v>25432</v>
      </c>
      <c r="E681">
        <v>4.8873073</v>
      </c>
      <c r="F681">
        <v>376957</v>
      </c>
      <c r="G681">
        <v>264</v>
      </c>
      <c r="H681">
        <v>17416</v>
      </c>
      <c r="I681">
        <v>19</v>
      </c>
      <c r="J681">
        <v>32721</v>
      </c>
      <c r="K681">
        <v>44.923325</v>
      </c>
      <c r="L681">
        <v>426700</v>
      </c>
      <c r="M681">
        <v>6572</v>
      </c>
      <c r="N681">
        <v>217400</v>
      </c>
    </row>
    <row r="682" spans="1:14">
      <c r="A682" s="20" t="s">
        <v>53</v>
      </c>
      <c r="B682" s="21">
        <v>2013</v>
      </c>
      <c r="C682" s="20" t="s">
        <v>44</v>
      </c>
      <c r="D682">
        <v>26034</v>
      </c>
      <c r="E682">
        <v>4.4381962</v>
      </c>
      <c r="F682">
        <v>417469</v>
      </c>
      <c r="G682">
        <v>268</v>
      </c>
      <c r="H682">
        <v>17516</v>
      </c>
      <c r="I682">
        <v>23</v>
      </c>
      <c r="J682">
        <v>28316</v>
      </c>
      <c r="K682">
        <v>46.443859</v>
      </c>
      <c r="L682">
        <v>502500</v>
      </c>
      <c r="M682">
        <v>7518</v>
      </c>
      <c r="N682">
        <v>213877</v>
      </c>
    </row>
    <row r="683" spans="1:14">
      <c r="A683" s="20" t="s">
        <v>53</v>
      </c>
      <c r="B683" s="21">
        <v>2014</v>
      </c>
      <c r="C683" s="20" t="s">
        <v>44</v>
      </c>
      <c r="D683">
        <v>27330</v>
      </c>
      <c r="E683">
        <v>4.0248811</v>
      </c>
      <c r="F683">
        <v>456662</v>
      </c>
      <c r="G683">
        <v>272</v>
      </c>
      <c r="H683">
        <v>17616</v>
      </c>
      <c r="I683">
        <v>24</v>
      </c>
      <c r="J683">
        <v>30758</v>
      </c>
      <c r="K683">
        <v>43.903507</v>
      </c>
      <c r="L683">
        <v>535400</v>
      </c>
      <c r="M683">
        <v>8451</v>
      </c>
      <c r="N683">
        <v>229224</v>
      </c>
    </row>
    <row r="684" spans="1:14">
      <c r="A684" s="20" t="s">
        <v>53</v>
      </c>
      <c r="B684" s="21">
        <v>2015</v>
      </c>
      <c r="C684" s="20" t="s">
        <v>44</v>
      </c>
      <c r="D684">
        <v>28754</v>
      </c>
      <c r="E684">
        <v>4.1052723</v>
      </c>
      <c r="F684">
        <v>460098</v>
      </c>
      <c r="G684">
        <v>275</v>
      </c>
      <c r="H684">
        <v>17968</v>
      </c>
      <c r="I684">
        <v>25</v>
      </c>
      <c r="J684">
        <v>30680</v>
      </c>
      <c r="K684">
        <v>37.160786</v>
      </c>
      <c r="L684">
        <v>573800</v>
      </c>
      <c r="M684">
        <v>7929</v>
      </c>
      <c r="N684">
        <v>231687</v>
      </c>
    </row>
    <row r="685" spans="1:14">
      <c r="A685" s="20" t="s">
        <v>53</v>
      </c>
      <c r="B685" s="21">
        <v>2016</v>
      </c>
      <c r="C685" s="20" t="s">
        <v>44</v>
      </c>
      <c r="D685">
        <v>28756</v>
      </c>
      <c r="E685">
        <v>4.0238211</v>
      </c>
      <c r="F685">
        <v>480087</v>
      </c>
      <c r="G685">
        <v>280</v>
      </c>
      <c r="H685">
        <v>17720</v>
      </c>
      <c r="I685">
        <v>15</v>
      </c>
      <c r="J685">
        <v>28780</v>
      </c>
      <c r="K685">
        <v>34.17131</v>
      </c>
      <c r="L685">
        <v>649100</v>
      </c>
      <c r="M685">
        <v>8639</v>
      </c>
      <c r="N685">
        <v>250230</v>
      </c>
    </row>
    <row r="686" spans="1:14">
      <c r="A686" s="20" t="s">
        <v>53</v>
      </c>
      <c r="B686" s="21">
        <v>2017</v>
      </c>
      <c r="C686" s="20" t="s">
        <v>44</v>
      </c>
      <c r="D686">
        <v>28762</v>
      </c>
      <c r="E686">
        <v>3.9453446</v>
      </c>
      <c r="F686">
        <v>506629</v>
      </c>
      <c r="G686">
        <v>145</v>
      </c>
      <c r="H686">
        <v>17333</v>
      </c>
      <c r="I686">
        <v>15</v>
      </c>
      <c r="J686">
        <v>24862</v>
      </c>
      <c r="K686">
        <v>29.325594</v>
      </c>
      <c r="L686">
        <v>747800</v>
      </c>
      <c r="M686">
        <v>9349</v>
      </c>
      <c r="N686">
        <v>261616</v>
      </c>
    </row>
    <row r="687" spans="1:14">
      <c r="A687" s="20" t="s">
        <v>53</v>
      </c>
      <c r="B687" s="21">
        <v>2018</v>
      </c>
      <c r="C687" s="20" t="s">
        <v>44</v>
      </c>
      <c r="D687">
        <v>28670</v>
      </c>
      <c r="E687">
        <v>3.9279386</v>
      </c>
      <c r="F687">
        <v>454796</v>
      </c>
      <c r="G687">
        <v>534</v>
      </c>
      <c r="H687">
        <v>16946</v>
      </c>
      <c r="I687">
        <v>16</v>
      </c>
      <c r="J687">
        <v>22511</v>
      </c>
      <c r="K687">
        <v>27.835501</v>
      </c>
      <c r="L687">
        <v>760800</v>
      </c>
      <c r="M687">
        <v>10059</v>
      </c>
      <c r="N687">
        <v>250100</v>
      </c>
    </row>
    <row r="688" spans="1:14">
      <c r="A688" s="20" t="s">
        <v>53</v>
      </c>
      <c r="B688" s="21">
        <v>2019</v>
      </c>
      <c r="C688" s="20" t="s">
        <v>44</v>
      </c>
      <c r="D688">
        <v>28698</v>
      </c>
      <c r="E688">
        <v>3.7957</v>
      </c>
      <c r="F688">
        <v>487215</v>
      </c>
      <c r="G688">
        <v>409</v>
      </c>
      <c r="H688">
        <v>16559</v>
      </c>
      <c r="I688">
        <v>11</v>
      </c>
      <c r="J688">
        <v>21422</v>
      </c>
      <c r="K688">
        <v>26.345407</v>
      </c>
      <c r="L688">
        <v>775200</v>
      </c>
      <c r="M688">
        <v>10769</v>
      </c>
      <c r="N688">
        <v>265400</v>
      </c>
    </row>
    <row r="689" spans="1:14">
      <c r="A689" s="20" t="s">
        <v>53</v>
      </c>
      <c r="B689" s="21">
        <v>2020</v>
      </c>
      <c r="C689" s="20" t="s">
        <v>44</v>
      </c>
      <c r="D689">
        <v>28726</v>
      </c>
      <c r="E689">
        <v>3.6634615</v>
      </c>
      <c r="F689">
        <v>519634</v>
      </c>
      <c r="G689">
        <v>439</v>
      </c>
      <c r="H689">
        <v>16172</v>
      </c>
      <c r="I689">
        <v>6</v>
      </c>
      <c r="J689">
        <v>20333</v>
      </c>
      <c r="K689">
        <v>24.855314</v>
      </c>
      <c r="L689">
        <v>820170</v>
      </c>
      <c r="M689">
        <v>11479</v>
      </c>
      <c r="N689">
        <v>314810</v>
      </c>
    </row>
    <row r="690" spans="1:14">
      <c r="A690" s="7" t="s">
        <v>53</v>
      </c>
      <c r="B690" s="9">
        <v>2021</v>
      </c>
      <c r="C690" s="8" t="s">
        <v>44</v>
      </c>
      <c r="D690">
        <v>28754</v>
      </c>
      <c r="E690">
        <v>3.5312229</v>
      </c>
      <c r="F690">
        <v>552053</v>
      </c>
      <c r="G690">
        <v>620</v>
      </c>
      <c r="H690">
        <v>15785</v>
      </c>
      <c r="I690">
        <v>1</v>
      </c>
      <c r="J690">
        <v>19244</v>
      </c>
      <c r="K690">
        <v>23.365221</v>
      </c>
      <c r="L690">
        <v>907400</v>
      </c>
      <c r="M690">
        <v>12189</v>
      </c>
      <c r="N690">
        <v>342300</v>
      </c>
    </row>
    <row r="691" spans="1:14">
      <c r="A691" s="122" t="s">
        <v>40</v>
      </c>
      <c r="B691" s="19">
        <v>2012</v>
      </c>
      <c r="C691" s="122" t="s">
        <v>31</v>
      </c>
      <c r="D691">
        <v>29530</v>
      </c>
      <c r="E691">
        <v>2.143041</v>
      </c>
      <c r="F691">
        <v>95471</v>
      </c>
      <c r="G691">
        <v>240</v>
      </c>
      <c r="H691">
        <v>8471</v>
      </c>
      <c r="I691">
        <v>6</v>
      </c>
      <c r="J691">
        <v>23197</v>
      </c>
      <c r="K691">
        <v>34.348217</v>
      </c>
      <c r="L691">
        <v>411500</v>
      </c>
      <c r="M691">
        <v>6696</v>
      </c>
      <c r="N691">
        <v>62375</v>
      </c>
    </row>
    <row r="692" spans="1:14">
      <c r="A692" s="122" t="s">
        <v>40</v>
      </c>
      <c r="B692" s="19">
        <v>2013</v>
      </c>
      <c r="C692" s="122" t="s">
        <v>31</v>
      </c>
      <c r="D692">
        <v>30252</v>
      </c>
      <c r="E692">
        <v>1.9911411</v>
      </c>
      <c r="F692">
        <v>102609</v>
      </c>
      <c r="G692">
        <v>210</v>
      </c>
      <c r="H692">
        <v>8383</v>
      </c>
      <c r="I692">
        <v>7</v>
      </c>
      <c r="J692">
        <v>23604</v>
      </c>
      <c r="K692">
        <v>32.630798</v>
      </c>
      <c r="L692">
        <v>505900</v>
      </c>
      <c r="M692">
        <v>7580</v>
      </c>
      <c r="N692">
        <v>63069</v>
      </c>
    </row>
    <row r="693" spans="1:14">
      <c r="A693" s="122" t="s">
        <v>40</v>
      </c>
      <c r="B693" s="19">
        <v>2014</v>
      </c>
      <c r="C693" s="122" t="s">
        <v>31</v>
      </c>
      <c r="D693">
        <v>30045</v>
      </c>
      <c r="E693">
        <v>2.2075553</v>
      </c>
      <c r="F693">
        <v>107561</v>
      </c>
      <c r="G693">
        <v>180</v>
      </c>
      <c r="H693">
        <v>8295</v>
      </c>
      <c r="I693">
        <v>8</v>
      </c>
      <c r="J693">
        <v>14824</v>
      </c>
      <c r="K693">
        <v>29.030203</v>
      </c>
      <c r="L693">
        <v>557500</v>
      </c>
      <c r="M693">
        <v>8512</v>
      </c>
      <c r="N693">
        <v>65891</v>
      </c>
    </row>
    <row r="694" spans="1:14">
      <c r="A694" s="122" t="s">
        <v>40</v>
      </c>
      <c r="B694" s="19">
        <v>2015</v>
      </c>
      <c r="C694" s="122" t="s">
        <v>31</v>
      </c>
      <c r="D694">
        <v>30057</v>
      </c>
      <c r="E694">
        <v>2.4213993</v>
      </c>
      <c r="F694">
        <v>111414</v>
      </c>
      <c r="G694">
        <v>150</v>
      </c>
      <c r="H694">
        <v>8102</v>
      </c>
      <c r="I694">
        <v>8</v>
      </c>
      <c r="J694">
        <v>15242</v>
      </c>
      <c r="K694">
        <v>25.00642</v>
      </c>
      <c r="L694">
        <v>644800</v>
      </c>
      <c r="M694">
        <v>7518</v>
      </c>
      <c r="N694">
        <v>67079</v>
      </c>
    </row>
    <row r="695" spans="1:14">
      <c r="A695" s="122" t="s">
        <v>40</v>
      </c>
      <c r="B695" s="19">
        <v>2016</v>
      </c>
      <c r="C695" s="122" t="s">
        <v>31</v>
      </c>
      <c r="D695">
        <v>30057</v>
      </c>
      <c r="E695">
        <v>2.6136341</v>
      </c>
      <c r="F695">
        <v>117637</v>
      </c>
      <c r="G695">
        <v>150</v>
      </c>
      <c r="H695">
        <v>7279</v>
      </c>
      <c r="I695">
        <v>5</v>
      </c>
      <c r="J695">
        <v>14782</v>
      </c>
      <c r="K695">
        <v>26.394945</v>
      </c>
      <c r="L695">
        <v>711100</v>
      </c>
      <c r="M695">
        <v>8157</v>
      </c>
      <c r="N695">
        <v>71254</v>
      </c>
    </row>
    <row r="696" spans="1:14">
      <c r="A696" s="122" t="s">
        <v>40</v>
      </c>
      <c r="B696" s="19">
        <v>2017</v>
      </c>
      <c r="C696" s="122" t="s">
        <v>31</v>
      </c>
      <c r="D696">
        <v>29546</v>
      </c>
      <c r="E696">
        <v>2.49736</v>
      </c>
      <c r="F696">
        <v>120994</v>
      </c>
      <c r="G696">
        <v>141</v>
      </c>
      <c r="H696">
        <v>7619</v>
      </c>
      <c r="I696">
        <v>5</v>
      </c>
      <c r="J696">
        <v>14785</v>
      </c>
      <c r="K696">
        <v>22.133947</v>
      </c>
      <c r="L696">
        <v>1065400</v>
      </c>
      <c r="M696">
        <v>8796</v>
      </c>
      <c r="N696">
        <v>72960</v>
      </c>
    </row>
    <row r="697" spans="1:14">
      <c r="A697" s="122" t="s">
        <v>40</v>
      </c>
      <c r="B697" s="19">
        <v>2018</v>
      </c>
      <c r="C697" s="122" t="s">
        <v>31</v>
      </c>
      <c r="D697">
        <v>29464</v>
      </c>
      <c r="E697">
        <v>2.4953503</v>
      </c>
      <c r="F697">
        <v>109008</v>
      </c>
      <c r="G697">
        <v>23</v>
      </c>
      <c r="H697">
        <v>7959</v>
      </c>
      <c r="I697">
        <v>5</v>
      </c>
      <c r="J697">
        <v>14800</v>
      </c>
      <c r="K697">
        <v>19.671404</v>
      </c>
      <c r="L697">
        <v>1097200</v>
      </c>
      <c r="M697">
        <v>9435</v>
      </c>
      <c r="N697">
        <v>59800</v>
      </c>
    </row>
    <row r="698" spans="1:14">
      <c r="A698" s="122" t="s">
        <v>40</v>
      </c>
      <c r="B698" s="19">
        <v>2019</v>
      </c>
      <c r="C698" s="122" t="s">
        <v>31</v>
      </c>
      <c r="D698">
        <v>29205</v>
      </c>
      <c r="E698">
        <v>2.5469611</v>
      </c>
      <c r="F698">
        <v>131245</v>
      </c>
      <c r="G698">
        <v>76</v>
      </c>
      <c r="H698">
        <v>8299</v>
      </c>
      <c r="I698">
        <v>12</v>
      </c>
      <c r="J698">
        <v>14771</v>
      </c>
      <c r="K698">
        <v>17.20886</v>
      </c>
      <c r="L698">
        <v>1406100</v>
      </c>
      <c r="M698">
        <v>10074</v>
      </c>
      <c r="N698">
        <v>67800</v>
      </c>
    </row>
    <row r="699" spans="1:14">
      <c r="A699" s="122" t="s">
        <v>40</v>
      </c>
      <c r="B699" s="19">
        <v>2020</v>
      </c>
      <c r="C699" s="122" t="s">
        <v>31</v>
      </c>
      <c r="D699">
        <v>28946</v>
      </c>
      <c r="E699">
        <v>2.598572</v>
      </c>
      <c r="F699">
        <v>153482</v>
      </c>
      <c r="G699">
        <v>69</v>
      </c>
      <c r="H699">
        <v>8639</v>
      </c>
      <c r="I699">
        <v>19</v>
      </c>
      <c r="J699">
        <v>14742</v>
      </c>
      <c r="K699">
        <v>14.746317</v>
      </c>
      <c r="L699">
        <v>1282600</v>
      </c>
      <c r="M699">
        <v>10713</v>
      </c>
      <c r="N699">
        <v>77400</v>
      </c>
    </row>
    <row r="700" spans="1:14">
      <c r="A700" s="7" t="s">
        <v>40</v>
      </c>
      <c r="B700" s="9">
        <v>2021</v>
      </c>
      <c r="C700" s="123" t="s">
        <v>31</v>
      </c>
      <c r="D700">
        <v>28687</v>
      </c>
      <c r="E700">
        <v>2.6501829</v>
      </c>
      <c r="F700">
        <v>175719</v>
      </c>
      <c r="G700">
        <v>76</v>
      </c>
      <c r="H700">
        <v>8979</v>
      </c>
      <c r="I700">
        <v>26</v>
      </c>
      <c r="J700">
        <v>14713</v>
      </c>
      <c r="K700">
        <v>12.283773</v>
      </c>
      <c r="L700">
        <v>1790000</v>
      </c>
      <c r="M700">
        <v>11352</v>
      </c>
      <c r="N700">
        <v>85300</v>
      </c>
    </row>
    <row r="701" spans="1:14">
      <c r="A701" s="27" t="s">
        <v>41</v>
      </c>
      <c r="B701" s="28">
        <v>2012</v>
      </c>
      <c r="C701" s="27" t="s">
        <v>31</v>
      </c>
      <c r="D701" s="124">
        <v>9714</v>
      </c>
      <c r="E701" s="124">
        <v>2.9559399</v>
      </c>
      <c r="F701" s="124">
        <v>98099</v>
      </c>
      <c r="G701" s="124">
        <v>29</v>
      </c>
      <c r="H701" s="124">
        <v>719</v>
      </c>
      <c r="I701" s="124">
        <v>10</v>
      </c>
      <c r="J701" s="124">
        <v>5144</v>
      </c>
      <c r="K701" s="124">
        <v>31.906424</v>
      </c>
      <c r="L701" s="124">
        <v>1108000</v>
      </c>
      <c r="M701" s="124">
        <v>9061</v>
      </c>
      <c r="N701">
        <v>56348</v>
      </c>
    </row>
    <row r="702" spans="1:14">
      <c r="A702" s="27" t="s">
        <v>41</v>
      </c>
      <c r="B702" s="28">
        <v>2013</v>
      </c>
      <c r="C702" s="27" t="s">
        <v>31</v>
      </c>
      <c r="D702" s="124">
        <v>9645</v>
      </c>
      <c r="E702" s="124">
        <v>2.2835666</v>
      </c>
      <c r="F702" s="124">
        <v>111174</v>
      </c>
      <c r="G702" s="124">
        <v>30</v>
      </c>
      <c r="H702" s="124">
        <v>753</v>
      </c>
      <c r="I702" s="124">
        <v>11</v>
      </c>
      <c r="J702" s="124">
        <v>5027</v>
      </c>
      <c r="K702" s="124">
        <v>29.650602</v>
      </c>
      <c r="L702" s="124">
        <v>1302100</v>
      </c>
      <c r="M702" s="124">
        <v>10402</v>
      </c>
      <c r="N702">
        <v>60073</v>
      </c>
    </row>
    <row r="703" spans="1:14">
      <c r="A703" s="27" t="s">
        <v>41</v>
      </c>
      <c r="B703" s="28">
        <v>2014</v>
      </c>
      <c r="C703" s="27" t="s">
        <v>31</v>
      </c>
      <c r="D703" s="124">
        <v>9624</v>
      </c>
      <c r="E703" s="124">
        <v>2.3263716</v>
      </c>
      <c r="F703" s="124">
        <v>118555</v>
      </c>
      <c r="G703" s="124">
        <v>31</v>
      </c>
      <c r="H703" s="124">
        <v>787</v>
      </c>
      <c r="I703" s="124">
        <v>11</v>
      </c>
      <c r="J703" s="124">
        <v>5130</v>
      </c>
      <c r="K703" s="124">
        <v>25.910109</v>
      </c>
      <c r="L703" s="124">
        <v>1456100</v>
      </c>
      <c r="M703" s="124">
        <v>11765</v>
      </c>
      <c r="N703">
        <v>63719</v>
      </c>
    </row>
    <row r="704" spans="1:14">
      <c r="A704" s="27" t="s">
        <v>41</v>
      </c>
      <c r="B704" s="28">
        <v>2015</v>
      </c>
      <c r="C704" s="27" t="s">
        <v>31</v>
      </c>
      <c r="D704" s="124">
        <v>9631</v>
      </c>
      <c r="E704" s="124">
        <v>2.4542623</v>
      </c>
      <c r="F704" s="124">
        <v>123185</v>
      </c>
      <c r="G704" s="124">
        <v>31</v>
      </c>
      <c r="H704" s="124">
        <v>800</v>
      </c>
      <c r="I704" s="124">
        <v>12</v>
      </c>
      <c r="J704" s="124">
        <v>5145</v>
      </c>
      <c r="K704" s="124">
        <v>20.951876</v>
      </c>
      <c r="L704" s="124">
        <v>1484500</v>
      </c>
      <c r="M704" s="124">
        <v>10236</v>
      </c>
      <c r="N704">
        <v>66515</v>
      </c>
    </row>
    <row r="705" spans="1:14">
      <c r="A705" s="27" t="s">
        <v>41</v>
      </c>
      <c r="B705" s="28">
        <v>2016</v>
      </c>
      <c r="C705" s="27" t="s">
        <v>31</v>
      </c>
      <c r="D705" s="124">
        <v>9620</v>
      </c>
      <c r="E705" s="124">
        <v>2.4201663</v>
      </c>
      <c r="F705" s="124">
        <v>128764</v>
      </c>
      <c r="G705" s="124">
        <v>31</v>
      </c>
      <c r="H705" s="124">
        <v>1200</v>
      </c>
      <c r="I705" s="124">
        <v>6</v>
      </c>
      <c r="J705" s="124">
        <v>5426</v>
      </c>
      <c r="K705" s="124">
        <v>22.193445</v>
      </c>
      <c r="L705" s="124">
        <v>1707400</v>
      </c>
      <c r="M705" s="124">
        <v>11055</v>
      </c>
      <c r="N705">
        <v>68760</v>
      </c>
    </row>
    <row r="706" spans="1:14">
      <c r="A706" s="27" t="s">
        <v>41</v>
      </c>
      <c r="B706" s="28">
        <v>2017</v>
      </c>
      <c r="C706" s="27" t="s">
        <v>31</v>
      </c>
      <c r="D706" s="124">
        <v>9585</v>
      </c>
      <c r="E706" s="124">
        <v>2.3995827</v>
      </c>
      <c r="F706" s="124">
        <v>132856</v>
      </c>
      <c r="G706" s="124">
        <v>35</v>
      </c>
      <c r="H706" s="124">
        <v>1617</v>
      </c>
      <c r="I706" s="124">
        <v>6</v>
      </c>
      <c r="J706" s="124">
        <v>5438</v>
      </c>
      <c r="K706" s="124">
        <v>19.183176</v>
      </c>
      <c r="L706" s="124">
        <v>1801000</v>
      </c>
      <c r="M706" s="124">
        <v>11874</v>
      </c>
      <c r="N706">
        <v>73993</v>
      </c>
    </row>
    <row r="707" spans="1:14">
      <c r="A707" s="27" t="s">
        <v>41</v>
      </c>
      <c r="B707" s="28">
        <v>2018</v>
      </c>
      <c r="C707" s="27" t="s">
        <v>31</v>
      </c>
      <c r="D707" s="124">
        <v>9439</v>
      </c>
      <c r="E707" s="124">
        <v>2.52442</v>
      </c>
      <c r="F707" s="124">
        <v>127889</v>
      </c>
      <c r="G707" s="124">
        <v>37</v>
      </c>
      <c r="H707" s="124">
        <v>2034</v>
      </c>
      <c r="I707" s="124">
        <v>6</v>
      </c>
      <c r="J707" s="124">
        <v>5283</v>
      </c>
      <c r="K707" s="124">
        <v>16.742289</v>
      </c>
      <c r="L707" s="124">
        <v>1337800</v>
      </c>
      <c r="M707" s="124">
        <v>12693</v>
      </c>
      <c r="N707">
        <v>70900</v>
      </c>
    </row>
    <row r="708" spans="1:14">
      <c r="A708" s="27" t="s">
        <v>41</v>
      </c>
      <c r="B708" s="28">
        <v>2019</v>
      </c>
      <c r="C708" s="27" t="s">
        <v>31</v>
      </c>
      <c r="D708" s="124">
        <v>9368</v>
      </c>
      <c r="E708" s="124">
        <v>2.5538002</v>
      </c>
      <c r="F708" s="124">
        <v>149771</v>
      </c>
      <c r="G708" s="124">
        <v>30</v>
      </c>
      <c r="H708" s="124">
        <v>2451</v>
      </c>
      <c r="I708" s="124">
        <v>5</v>
      </c>
      <c r="J708" s="124">
        <v>6344</v>
      </c>
      <c r="K708" s="124">
        <v>14.301401</v>
      </c>
      <c r="L708" s="124">
        <v>776599</v>
      </c>
      <c r="M708" s="124">
        <v>13512</v>
      </c>
      <c r="N708">
        <v>84346</v>
      </c>
    </row>
    <row r="709" spans="1:14">
      <c r="A709" s="27" t="s">
        <v>41</v>
      </c>
      <c r="B709" s="28">
        <v>2020</v>
      </c>
      <c r="C709" s="27" t="s">
        <v>31</v>
      </c>
      <c r="D709" s="124">
        <v>9297</v>
      </c>
      <c r="E709" s="124">
        <v>2.5831804</v>
      </c>
      <c r="F709" s="124">
        <v>171653</v>
      </c>
      <c r="G709" s="124">
        <v>48</v>
      </c>
      <c r="H709" s="124">
        <v>2868</v>
      </c>
      <c r="I709" s="124">
        <v>4</v>
      </c>
      <c r="J709" s="124">
        <v>7405</v>
      </c>
      <c r="K709" s="124">
        <v>11.860514</v>
      </c>
      <c r="L709" s="124">
        <v>798475</v>
      </c>
      <c r="M709" s="124">
        <v>14331</v>
      </c>
      <c r="N709">
        <v>95042</v>
      </c>
    </row>
    <row r="710" spans="1:14">
      <c r="A710" s="27" t="s">
        <v>41</v>
      </c>
      <c r="B710" s="28">
        <v>2021</v>
      </c>
      <c r="C710" s="29" t="s">
        <v>31</v>
      </c>
      <c r="D710" s="124">
        <v>9226</v>
      </c>
      <c r="E710" s="124">
        <v>2.6125606</v>
      </c>
      <c r="F710" s="124">
        <v>193535</v>
      </c>
      <c r="G710" s="124">
        <v>53</v>
      </c>
      <c r="H710" s="124">
        <v>3285</v>
      </c>
      <c r="I710" s="124">
        <v>3</v>
      </c>
      <c r="J710" s="124">
        <v>8466</v>
      </c>
      <c r="K710" s="124">
        <v>9.4196262</v>
      </c>
      <c r="L710" s="124">
        <v>914957</v>
      </c>
      <c r="M710" s="124">
        <v>15150</v>
      </c>
      <c r="N710">
        <v>98283</v>
      </c>
    </row>
    <row r="711" spans="1:14">
      <c r="A711" s="20" t="s">
        <v>42</v>
      </c>
      <c r="B711" s="21">
        <v>2012</v>
      </c>
      <c r="C711" s="20" t="s">
        <v>31</v>
      </c>
      <c r="D711">
        <v>6513</v>
      </c>
      <c r="E711">
        <v>1.125595</v>
      </c>
      <c r="F711">
        <v>76011</v>
      </c>
      <c r="G711">
        <v>9</v>
      </c>
      <c r="H711">
        <v>282</v>
      </c>
      <c r="I711">
        <v>6</v>
      </c>
      <c r="J711">
        <v>4522</v>
      </c>
      <c r="K711">
        <v>25.923756</v>
      </c>
      <c r="L711">
        <v>137900</v>
      </c>
      <c r="M711">
        <v>6610</v>
      </c>
      <c r="N711">
        <v>46102</v>
      </c>
    </row>
    <row r="712" spans="1:14">
      <c r="A712" s="20" t="s">
        <v>42</v>
      </c>
      <c r="B712" s="21">
        <v>2013</v>
      </c>
      <c r="C712" s="20" t="s">
        <v>31</v>
      </c>
      <c r="D712">
        <v>6482</v>
      </c>
      <c r="E712">
        <v>0.98272138</v>
      </c>
      <c r="F712">
        <v>85366</v>
      </c>
      <c r="G712">
        <v>10</v>
      </c>
      <c r="H712">
        <v>273</v>
      </c>
      <c r="I712">
        <v>7</v>
      </c>
      <c r="J712">
        <v>4290</v>
      </c>
      <c r="K712">
        <v>23.046078</v>
      </c>
      <c r="L712">
        <v>158300</v>
      </c>
      <c r="M712">
        <v>7476</v>
      </c>
      <c r="N712">
        <v>51661</v>
      </c>
    </row>
    <row r="713" spans="1:14">
      <c r="A713" s="20" t="s">
        <v>42</v>
      </c>
      <c r="B713" s="21">
        <v>2014</v>
      </c>
      <c r="C713" s="20" t="s">
        <v>31</v>
      </c>
      <c r="D713">
        <v>6460</v>
      </c>
      <c r="E713">
        <v>0.99148607</v>
      </c>
      <c r="F713">
        <v>91208</v>
      </c>
      <c r="G713">
        <v>11</v>
      </c>
      <c r="H713">
        <v>264</v>
      </c>
      <c r="I713">
        <v>7</v>
      </c>
      <c r="J713">
        <v>4384</v>
      </c>
      <c r="K713">
        <v>20.200642</v>
      </c>
      <c r="L713">
        <v>171100</v>
      </c>
      <c r="M713">
        <v>8463</v>
      </c>
      <c r="N713">
        <v>52932</v>
      </c>
    </row>
    <row r="714" spans="1:14">
      <c r="A714" s="20" t="s">
        <v>42</v>
      </c>
      <c r="B714" s="21">
        <v>2015</v>
      </c>
      <c r="C714" s="20" t="s">
        <v>31</v>
      </c>
      <c r="D714">
        <v>6475</v>
      </c>
      <c r="E714">
        <v>1.1725097</v>
      </c>
      <c r="F714">
        <v>99085</v>
      </c>
      <c r="G714">
        <v>13</v>
      </c>
      <c r="H714">
        <v>264</v>
      </c>
      <c r="I714">
        <v>8</v>
      </c>
      <c r="J714">
        <v>4200</v>
      </c>
      <c r="K714">
        <v>15.92632</v>
      </c>
      <c r="L714">
        <v>196000</v>
      </c>
      <c r="M714">
        <v>7540</v>
      </c>
      <c r="N714">
        <v>57560</v>
      </c>
    </row>
    <row r="715" spans="1:14">
      <c r="A715" s="20" t="s">
        <v>42</v>
      </c>
      <c r="B715" s="21">
        <v>2016</v>
      </c>
      <c r="C715" s="20" t="s">
        <v>31</v>
      </c>
      <c r="D715">
        <v>6498</v>
      </c>
      <c r="E715">
        <v>1.1357341</v>
      </c>
      <c r="F715">
        <v>102951</v>
      </c>
      <c r="G715">
        <v>13</v>
      </c>
      <c r="H715">
        <v>264</v>
      </c>
      <c r="I715">
        <v>6</v>
      </c>
      <c r="J715">
        <v>4206</v>
      </c>
      <c r="K715">
        <v>16.216366</v>
      </c>
      <c r="L715">
        <v>209100</v>
      </c>
      <c r="M715">
        <v>8181</v>
      </c>
      <c r="N715">
        <v>58526</v>
      </c>
    </row>
    <row r="716" spans="1:14">
      <c r="A716" s="20" t="s">
        <v>42</v>
      </c>
      <c r="B716" s="21">
        <v>2017</v>
      </c>
      <c r="C716" s="20" t="s">
        <v>31</v>
      </c>
      <c r="D716">
        <v>6470</v>
      </c>
      <c r="E716">
        <v>1.0910355</v>
      </c>
      <c r="F716">
        <v>113296</v>
      </c>
      <c r="G716">
        <v>19</v>
      </c>
      <c r="H716">
        <v>273</v>
      </c>
      <c r="I716">
        <v>6</v>
      </c>
      <c r="J716">
        <v>4322</v>
      </c>
      <c r="K716">
        <v>13.308861</v>
      </c>
      <c r="L716">
        <v>224500</v>
      </c>
      <c r="M716">
        <v>8822</v>
      </c>
      <c r="N716">
        <v>64065</v>
      </c>
    </row>
    <row r="717" spans="1:14">
      <c r="A717" s="20" t="s">
        <v>42</v>
      </c>
      <c r="B717" s="21">
        <v>2018</v>
      </c>
      <c r="C717" s="20" t="s">
        <v>31</v>
      </c>
      <c r="D717">
        <v>6475</v>
      </c>
      <c r="E717">
        <v>1.0379923</v>
      </c>
      <c r="F717">
        <v>114573</v>
      </c>
      <c r="G717">
        <v>76.5</v>
      </c>
      <c r="H717">
        <v>282</v>
      </c>
      <c r="I717">
        <v>6</v>
      </c>
      <c r="J717">
        <v>4226</v>
      </c>
      <c r="K717">
        <v>11.917044</v>
      </c>
      <c r="L717">
        <v>276957</v>
      </c>
      <c r="M717">
        <v>9463</v>
      </c>
      <c r="N717">
        <v>66393</v>
      </c>
    </row>
    <row r="718" spans="1:14">
      <c r="A718" s="20" t="s">
        <v>42</v>
      </c>
      <c r="B718" s="21">
        <v>2019</v>
      </c>
      <c r="C718" s="20" t="s">
        <v>31</v>
      </c>
      <c r="D718">
        <v>6465</v>
      </c>
      <c r="E718">
        <v>1.0450116</v>
      </c>
      <c r="F718">
        <v>127614</v>
      </c>
      <c r="G718">
        <v>134</v>
      </c>
      <c r="H718">
        <v>291</v>
      </c>
      <c r="I718">
        <v>6</v>
      </c>
      <c r="J718">
        <v>4210</v>
      </c>
      <c r="K718">
        <v>10.525227</v>
      </c>
      <c r="L718">
        <v>302589</v>
      </c>
      <c r="M718">
        <v>10104</v>
      </c>
      <c r="N718">
        <v>69074</v>
      </c>
    </row>
    <row r="719" spans="1:14">
      <c r="A719" s="20" t="s">
        <v>42</v>
      </c>
      <c r="B719" s="21">
        <v>2020</v>
      </c>
      <c r="C719" s="20" t="s">
        <v>31</v>
      </c>
      <c r="D719">
        <v>6455</v>
      </c>
      <c r="E719">
        <v>1.0520309</v>
      </c>
      <c r="F719">
        <v>140655</v>
      </c>
      <c r="G719">
        <v>134</v>
      </c>
      <c r="H719">
        <v>300</v>
      </c>
      <c r="I719">
        <v>6</v>
      </c>
      <c r="J719">
        <v>4194</v>
      </c>
      <c r="K719">
        <v>9.1334095</v>
      </c>
      <c r="L719">
        <v>374673</v>
      </c>
      <c r="M719">
        <v>10745</v>
      </c>
      <c r="N719">
        <v>87834</v>
      </c>
    </row>
    <row r="720" spans="1:14">
      <c r="A720" s="7" t="s">
        <v>42</v>
      </c>
      <c r="B720" s="9">
        <v>2021</v>
      </c>
      <c r="C720" s="8" t="s">
        <v>31</v>
      </c>
      <c r="D720">
        <v>6445</v>
      </c>
      <c r="E720">
        <v>1.0590502</v>
      </c>
      <c r="F720">
        <v>153696</v>
      </c>
      <c r="G720">
        <v>132</v>
      </c>
      <c r="H720">
        <v>309</v>
      </c>
      <c r="I720">
        <v>6</v>
      </c>
      <c r="J720">
        <v>4178</v>
      </c>
      <c r="K720">
        <v>7.7415924</v>
      </c>
      <c r="L720">
        <v>455471</v>
      </c>
      <c r="M720">
        <v>11386</v>
      </c>
      <c r="N720">
        <v>87140</v>
      </c>
    </row>
    <row r="721" spans="1:14">
      <c r="A721" s="107" t="s">
        <v>91</v>
      </c>
      <c r="B721" s="115">
        <v>2012</v>
      </c>
      <c r="C721" s="107" t="s">
        <v>84</v>
      </c>
      <c r="D721">
        <v>10074</v>
      </c>
      <c r="E721">
        <v>4.6594203</v>
      </c>
      <c r="F721">
        <v>131357</v>
      </c>
      <c r="G721">
        <v>126</v>
      </c>
      <c r="H721">
        <v>64</v>
      </c>
      <c r="I721">
        <v>23</v>
      </c>
      <c r="J721">
        <v>3480</v>
      </c>
      <c r="K721">
        <v>33.331425</v>
      </c>
      <c r="L721">
        <v>602300</v>
      </c>
      <c r="M721">
        <v>5654</v>
      </c>
      <c r="N721">
        <v>74647</v>
      </c>
    </row>
    <row r="722" spans="1:14">
      <c r="A722" s="107" t="s">
        <v>91</v>
      </c>
      <c r="B722" s="115">
        <v>2013</v>
      </c>
      <c r="C722" s="107" t="s">
        <v>84</v>
      </c>
      <c r="D722">
        <v>10072</v>
      </c>
      <c r="E722">
        <v>4.7192216</v>
      </c>
      <c r="F722">
        <v>145976</v>
      </c>
      <c r="G722">
        <v>131</v>
      </c>
      <c r="H722">
        <v>160</v>
      </c>
      <c r="I722">
        <v>25</v>
      </c>
      <c r="J722">
        <v>3664</v>
      </c>
      <c r="K722">
        <v>35.928249</v>
      </c>
      <c r="L722">
        <v>658700</v>
      </c>
      <c r="M722">
        <v>6468</v>
      </c>
      <c r="N722">
        <v>80621</v>
      </c>
    </row>
    <row r="723" spans="1:14">
      <c r="A723" s="107" t="s">
        <v>91</v>
      </c>
      <c r="B723" s="115">
        <v>2014</v>
      </c>
      <c r="C723" s="107" t="s">
        <v>84</v>
      </c>
      <c r="D723">
        <v>10046</v>
      </c>
      <c r="E723">
        <v>4.6903245</v>
      </c>
      <c r="F723">
        <v>155719</v>
      </c>
      <c r="G723">
        <v>136</v>
      </c>
      <c r="H723">
        <v>256</v>
      </c>
      <c r="I723">
        <v>25</v>
      </c>
      <c r="J723">
        <v>3642</v>
      </c>
      <c r="K723">
        <v>31.06562</v>
      </c>
      <c r="L723">
        <v>631900</v>
      </c>
      <c r="M723">
        <v>7276</v>
      </c>
      <c r="N723">
        <v>86095</v>
      </c>
    </row>
    <row r="724" spans="1:14">
      <c r="A724" s="107" t="s">
        <v>91</v>
      </c>
      <c r="B724" s="115">
        <v>2015</v>
      </c>
      <c r="C724" s="107" t="s">
        <v>84</v>
      </c>
      <c r="D724">
        <v>10046</v>
      </c>
      <c r="E724">
        <v>4.7947442</v>
      </c>
      <c r="F724">
        <v>162582</v>
      </c>
      <c r="G724">
        <v>165</v>
      </c>
      <c r="H724">
        <v>416</v>
      </c>
      <c r="I724">
        <v>25</v>
      </c>
      <c r="J724">
        <v>3670</v>
      </c>
      <c r="K724">
        <v>24.72814</v>
      </c>
      <c r="L724">
        <v>504600</v>
      </c>
      <c r="M724">
        <v>8043</v>
      </c>
      <c r="N724">
        <v>89369</v>
      </c>
    </row>
    <row r="725" spans="1:14">
      <c r="A725" s="107" t="s">
        <v>91</v>
      </c>
      <c r="B725" s="115">
        <v>2016</v>
      </c>
      <c r="C725" s="107" t="s">
        <v>84</v>
      </c>
      <c r="D725">
        <v>10046</v>
      </c>
      <c r="E725">
        <v>4.8199283</v>
      </c>
      <c r="F725">
        <v>173098</v>
      </c>
      <c r="G725">
        <v>165</v>
      </c>
      <c r="H725">
        <v>565</v>
      </c>
      <c r="I725">
        <v>21</v>
      </c>
      <c r="J725">
        <v>3608</v>
      </c>
      <c r="K725">
        <v>26.399416</v>
      </c>
      <c r="L725">
        <v>559400</v>
      </c>
      <c r="M725">
        <v>8714</v>
      </c>
      <c r="N725">
        <v>95494</v>
      </c>
    </row>
    <row r="726" spans="1:14">
      <c r="A726" s="107" t="s">
        <v>91</v>
      </c>
      <c r="B726" s="115">
        <v>2017</v>
      </c>
      <c r="C726" s="107" t="s">
        <v>84</v>
      </c>
      <c r="D726">
        <v>10046</v>
      </c>
      <c r="E726">
        <v>4.8879156</v>
      </c>
      <c r="F726">
        <v>177005</v>
      </c>
      <c r="G726">
        <v>167</v>
      </c>
      <c r="H726">
        <v>670</v>
      </c>
      <c r="I726">
        <v>22</v>
      </c>
      <c r="J726">
        <v>3577</v>
      </c>
      <c r="K726">
        <v>22.976606</v>
      </c>
      <c r="L726">
        <v>675400</v>
      </c>
      <c r="M726">
        <v>9385</v>
      </c>
      <c r="N726">
        <v>97777</v>
      </c>
    </row>
    <row r="727" spans="1:14">
      <c r="A727" s="107" t="s">
        <v>91</v>
      </c>
      <c r="B727" s="115">
        <v>2018</v>
      </c>
      <c r="C727" s="107" t="s">
        <v>84</v>
      </c>
      <c r="D727">
        <v>10046</v>
      </c>
      <c r="E727">
        <v>4.358252</v>
      </c>
      <c r="F727">
        <v>149368</v>
      </c>
      <c r="G727">
        <v>169</v>
      </c>
      <c r="H727">
        <v>775</v>
      </c>
      <c r="I727">
        <v>22</v>
      </c>
      <c r="J727">
        <v>3394</v>
      </c>
      <c r="K727">
        <v>21.694052</v>
      </c>
      <c r="L727">
        <v>723484</v>
      </c>
      <c r="M727">
        <v>10056</v>
      </c>
      <c r="N727">
        <v>84478</v>
      </c>
    </row>
    <row r="728" spans="1:14">
      <c r="A728" s="107" t="s">
        <v>91</v>
      </c>
      <c r="B728" s="115">
        <v>2019</v>
      </c>
      <c r="C728" s="107" t="s">
        <v>84</v>
      </c>
      <c r="D728">
        <v>10045</v>
      </c>
      <c r="E728">
        <v>4.4424092</v>
      </c>
      <c r="F728">
        <v>166394</v>
      </c>
      <c r="G728">
        <v>196</v>
      </c>
      <c r="H728">
        <v>880</v>
      </c>
      <c r="I728">
        <v>22</v>
      </c>
      <c r="J728">
        <v>2500</v>
      </c>
      <c r="K728">
        <v>20.411497</v>
      </c>
      <c r="L728">
        <v>711655</v>
      </c>
      <c r="M728">
        <v>10727</v>
      </c>
      <c r="N728">
        <v>94358</v>
      </c>
    </row>
    <row r="729" spans="1:14">
      <c r="A729" s="107" t="s">
        <v>91</v>
      </c>
      <c r="B729" s="115">
        <v>2020</v>
      </c>
      <c r="C729" s="107" t="s">
        <v>84</v>
      </c>
      <c r="D729">
        <v>10044</v>
      </c>
      <c r="E729">
        <v>4.5265663</v>
      </c>
      <c r="F729">
        <v>183420</v>
      </c>
      <c r="G729">
        <v>205</v>
      </c>
      <c r="H729">
        <v>985</v>
      </c>
      <c r="I729">
        <v>22</v>
      </c>
      <c r="J729">
        <v>1606</v>
      </c>
      <c r="K729">
        <v>19.128942</v>
      </c>
      <c r="L729">
        <v>638300</v>
      </c>
      <c r="M729">
        <v>11398</v>
      </c>
      <c r="N729">
        <v>108500</v>
      </c>
    </row>
    <row r="730" spans="1:14">
      <c r="A730" s="7" t="s">
        <v>91</v>
      </c>
      <c r="B730" s="9">
        <v>2021</v>
      </c>
      <c r="C730" s="8" t="s">
        <v>84</v>
      </c>
      <c r="D730">
        <v>10043</v>
      </c>
      <c r="E730">
        <v>4.6107234</v>
      </c>
      <c r="F730">
        <v>200446</v>
      </c>
      <c r="G730">
        <v>300</v>
      </c>
      <c r="H730">
        <v>1090</v>
      </c>
      <c r="I730">
        <v>22</v>
      </c>
      <c r="J730">
        <v>712</v>
      </c>
      <c r="K730">
        <v>17.846388</v>
      </c>
      <c r="L730">
        <v>697000</v>
      </c>
      <c r="M730">
        <v>12069</v>
      </c>
      <c r="N730">
        <v>111900</v>
      </c>
    </row>
    <row r="731" spans="1:14">
      <c r="A731" s="52" t="s">
        <v>90</v>
      </c>
      <c r="B731" s="53">
        <v>2012</v>
      </c>
      <c r="C731" s="52" t="s">
        <v>84</v>
      </c>
      <c r="D731">
        <v>21256</v>
      </c>
      <c r="E731">
        <v>3.8675198</v>
      </c>
      <c r="F731">
        <v>254727</v>
      </c>
      <c r="G731" s="94">
        <v>20</v>
      </c>
      <c r="H731">
        <v>989</v>
      </c>
      <c r="I731">
        <v>14</v>
      </c>
      <c r="J731">
        <v>11787</v>
      </c>
      <c r="K731">
        <v>34.957016</v>
      </c>
      <c r="L731">
        <v>485000</v>
      </c>
      <c r="M731">
        <v>5754</v>
      </c>
      <c r="N731">
        <v>152006</v>
      </c>
    </row>
    <row r="732" spans="1:14">
      <c r="A732" s="52" t="s">
        <v>90</v>
      </c>
      <c r="B732" s="53">
        <v>2013</v>
      </c>
      <c r="C732" s="52" t="s">
        <v>84</v>
      </c>
      <c r="D732">
        <v>21259</v>
      </c>
      <c r="E732">
        <v>3.9162237</v>
      </c>
      <c r="F732">
        <v>283862</v>
      </c>
      <c r="G732">
        <v>22</v>
      </c>
      <c r="H732">
        <v>1173</v>
      </c>
      <c r="I732">
        <v>15</v>
      </c>
      <c r="J732">
        <v>11907</v>
      </c>
      <c r="K732">
        <v>34.681698</v>
      </c>
      <c r="L732">
        <v>558500</v>
      </c>
      <c r="M732">
        <v>6548</v>
      </c>
      <c r="N732">
        <v>164239</v>
      </c>
    </row>
    <row r="733" spans="1:14">
      <c r="A733" s="52" t="s">
        <v>90</v>
      </c>
      <c r="B733" s="53">
        <v>2014</v>
      </c>
      <c r="C733" s="52" t="s">
        <v>84</v>
      </c>
      <c r="D733">
        <v>21263</v>
      </c>
      <c r="E733">
        <v>3.8822838</v>
      </c>
      <c r="F733">
        <v>301567</v>
      </c>
      <c r="G733">
        <v>71</v>
      </c>
      <c r="H733">
        <v>1357</v>
      </c>
      <c r="I733">
        <v>17</v>
      </c>
      <c r="J733">
        <v>11890</v>
      </c>
      <c r="K733">
        <v>30.749584</v>
      </c>
      <c r="L733">
        <v>619300</v>
      </c>
      <c r="M733">
        <v>7373</v>
      </c>
      <c r="N733">
        <v>174047</v>
      </c>
    </row>
    <row r="734" spans="1:14">
      <c r="A734" s="52" t="s">
        <v>90</v>
      </c>
      <c r="B734" s="53">
        <v>2015</v>
      </c>
      <c r="C734" s="52" t="s">
        <v>84</v>
      </c>
      <c r="D734">
        <v>21267</v>
      </c>
      <c r="E734">
        <v>4.0077585</v>
      </c>
      <c r="F734">
        <v>315377</v>
      </c>
      <c r="G734">
        <v>28</v>
      </c>
      <c r="H734">
        <v>675</v>
      </c>
      <c r="I734">
        <v>18</v>
      </c>
      <c r="J734">
        <v>11882</v>
      </c>
      <c r="K734">
        <v>23.9853</v>
      </c>
      <c r="L734">
        <v>641200</v>
      </c>
      <c r="M734">
        <v>8068</v>
      </c>
      <c r="N734">
        <v>181927</v>
      </c>
    </row>
    <row r="735" spans="1:14">
      <c r="A735" s="52" t="s">
        <v>90</v>
      </c>
      <c r="B735" s="53">
        <v>2016</v>
      </c>
      <c r="C735" s="52" t="s">
        <v>84</v>
      </c>
      <c r="D735">
        <v>21249</v>
      </c>
      <c r="E735">
        <v>4.0310603</v>
      </c>
      <c r="F735">
        <v>337556</v>
      </c>
      <c r="G735">
        <v>31</v>
      </c>
      <c r="H735">
        <v>1146</v>
      </c>
      <c r="I735">
        <v>19</v>
      </c>
      <c r="J735">
        <v>10162</v>
      </c>
      <c r="K735">
        <v>26.021938</v>
      </c>
      <c r="L735">
        <v>715400</v>
      </c>
      <c r="M735">
        <v>8746</v>
      </c>
      <c r="N735">
        <v>194908</v>
      </c>
    </row>
    <row r="736" spans="1:14">
      <c r="A736" s="52" t="s">
        <v>90</v>
      </c>
      <c r="B736" s="53">
        <v>2017</v>
      </c>
      <c r="C736" s="52" t="s">
        <v>84</v>
      </c>
      <c r="D736">
        <v>21296</v>
      </c>
      <c r="E736">
        <v>4.1044797</v>
      </c>
      <c r="F736">
        <v>343467</v>
      </c>
      <c r="G736">
        <v>127</v>
      </c>
      <c r="H736">
        <v>1146</v>
      </c>
      <c r="I736">
        <v>20</v>
      </c>
      <c r="J736">
        <v>10206</v>
      </c>
      <c r="K736">
        <v>22.669004</v>
      </c>
      <c r="L736">
        <v>833000</v>
      </c>
      <c r="M736">
        <v>9424</v>
      </c>
      <c r="N736">
        <v>198362</v>
      </c>
    </row>
    <row r="737" spans="1:14">
      <c r="A737" s="52" t="s">
        <v>90</v>
      </c>
      <c r="B737" s="53">
        <v>2018</v>
      </c>
      <c r="C737" s="52" t="s">
        <v>84</v>
      </c>
      <c r="D737">
        <v>21164</v>
      </c>
      <c r="E737">
        <v>3.6304101</v>
      </c>
      <c r="F737">
        <v>287797</v>
      </c>
      <c r="G737">
        <v>134</v>
      </c>
      <c r="H737">
        <v>1146</v>
      </c>
      <c r="I737">
        <v>21</v>
      </c>
      <c r="J737">
        <v>10243</v>
      </c>
      <c r="K737">
        <v>22.207588</v>
      </c>
      <c r="L737">
        <v>890472</v>
      </c>
      <c r="M737">
        <v>10102</v>
      </c>
      <c r="N737">
        <v>161181</v>
      </c>
    </row>
    <row r="738" spans="1:14">
      <c r="A738" s="52" t="s">
        <v>90</v>
      </c>
      <c r="B738" s="53">
        <v>2019</v>
      </c>
      <c r="C738" s="52" t="s">
        <v>84</v>
      </c>
      <c r="D738">
        <v>21173</v>
      </c>
      <c r="E738">
        <v>3.6922968</v>
      </c>
      <c r="F738">
        <v>319083</v>
      </c>
      <c r="G738">
        <v>145</v>
      </c>
      <c r="H738">
        <v>1146</v>
      </c>
      <c r="I738">
        <v>21</v>
      </c>
      <c r="J738">
        <v>10354</v>
      </c>
      <c r="K738">
        <v>21.746172</v>
      </c>
      <c r="L738">
        <v>1000117</v>
      </c>
      <c r="M738">
        <v>10780</v>
      </c>
      <c r="N738">
        <v>178968</v>
      </c>
    </row>
    <row r="739" spans="1:14">
      <c r="A739" s="52" t="s">
        <v>90</v>
      </c>
      <c r="B739" s="53">
        <v>2020</v>
      </c>
      <c r="C739" s="52" t="s">
        <v>84</v>
      </c>
      <c r="D739">
        <v>21182</v>
      </c>
      <c r="E739">
        <v>3.7541835</v>
      </c>
      <c r="F739">
        <v>350369</v>
      </c>
      <c r="G739">
        <v>155</v>
      </c>
      <c r="H739">
        <v>1146</v>
      </c>
      <c r="I739">
        <v>21</v>
      </c>
      <c r="J739">
        <v>10465</v>
      </c>
      <c r="K739">
        <v>21.284756</v>
      </c>
      <c r="L739">
        <v>1066383</v>
      </c>
      <c r="M739">
        <v>11458</v>
      </c>
      <c r="N739">
        <v>206262</v>
      </c>
    </row>
    <row r="740" spans="1:14">
      <c r="A740" s="7" t="s">
        <v>90</v>
      </c>
      <c r="B740" s="9">
        <v>2021</v>
      </c>
      <c r="C740" s="8" t="s">
        <v>84</v>
      </c>
      <c r="D740">
        <v>21191</v>
      </c>
      <c r="E740">
        <v>3.8160701</v>
      </c>
      <c r="F740">
        <v>381655</v>
      </c>
      <c r="G740">
        <v>223</v>
      </c>
      <c r="H740">
        <v>1146</v>
      </c>
      <c r="I740">
        <v>21</v>
      </c>
      <c r="J740">
        <v>10576</v>
      </c>
      <c r="K740">
        <v>20.823339</v>
      </c>
      <c r="L740">
        <v>1249922</v>
      </c>
      <c r="M740">
        <v>12136</v>
      </c>
      <c r="N740">
        <v>215192</v>
      </c>
    </row>
    <row r="741" spans="1:14">
      <c r="A741" s="18" t="s">
        <v>94</v>
      </c>
      <c r="B741" s="19">
        <v>2012</v>
      </c>
      <c r="C741" s="18" t="s">
        <v>84</v>
      </c>
      <c r="D741">
        <v>1833</v>
      </c>
      <c r="E741">
        <v>4.6644845</v>
      </c>
      <c r="F741">
        <v>18252</v>
      </c>
      <c r="G741">
        <v>1</v>
      </c>
      <c r="H741">
        <v>425</v>
      </c>
      <c r="I741">
        <v>2</v>
      </c>
      <c r="J741">
        <v>536</v>
      </c>
      <c r="K741">
        <v>38.481274</v>
      </c>
      <c r="L741">
        <v>48300</v>
      </c>
      <c r="M741">
        <v>5473</v>
      </c>
      <c r="N741">
        <v>9868</v>
      </c>
    </row>
    <row r="742" spans="1:14">
      <c r="A742" s="18" t="s">
        <v>94</v>
      </c>
      <c r="B742" s="19">
        <v>2013</v>
      </c>
      <c r="C742" s="18" t="s">
        <v>84</v>
      </c>
      <c r="D742">
        <v>1833</v>
      </c>
      <c r="E742">
        <v>4.7234043</v>
      </c>
      <c r="F742">
        <v>20379</v>
      </c>
      <c r="G742">
        <v>3</v>
      </c>
      <c r="H742">
        <v>433</v>
      </c>
      <c r="I742">
        <v>4</v>
      </c>
      <c r="J742">
        <v>521</v>
      </c>
      <c r="K742">
        <v>36.811947</v>
      </c>
      <c r="L742">
        <v>57900</v>
      </c>
      <c r="M742">
        <v>6272</v>
      </c>
      <c r="N742">
        <v>10740</v>
      </c>
    </row>
    <row r="743" spans="1:14">
      <c r="A743" s="18" t="s">
        <v>94</v>
      </c>
      <c r="B743" s="19">
        <v>2014</v>
      </c>
      <c r="C743" s="18" t="s">
        <v>84</v>
      </c>
      <c r="D743">
        <v>1871</v>
      </c>
      <c r="E743">
        <v>4.5863175</v>
      </c>
      <c r="F743">
        <v>21795</v>
      </c>
      <c r="G743">
        <v>5</v>
      </c>
      <c r="H743">
        <v>441</v>
      </c>
      <c r="I743">
        <v>4</v>
      </c>
      <c r="J743">
        <v>561</v>
      </c>
      <c r="K743">
        <v>32.89209</v>
      </c>
      <c r="L743">
        <v>66500</v>
      </c>
      <c r="M743">
        <v>7050</v>
      </c>
      <c r="N743">
        <v>11775</v>
      </c>
    </row>
    <row r="744" spans="1:14">
      <c r="A744" s="18" t="s">
        <v>94</v>
      </c>
      <c r="B744" s="19">
        <v>2015</v>
      </c>
      <c r="C744" s="18" t="s">
        <v>84</v>
      </c>
      <c r="D744">
        <v>1883</v>
      </c>
      <c r="E744">
        <v>4.8130643</v>
      </c>
      <c r="F744">
        <v>23135</v>
      </c>
      <c r="G744">
        <v>7</v>
      </c>
      <c r="H744">
        <v>449</v>
      </c>
      <c r="I744">
        <v>4</v>
      </c>
      <c r="J744">
        <v>615</v>
      </c>
      <c r="K744">
        <v>26.498789</v>
      </c>
      <c r="L744">
        <v>73200</v>
      </c>
      <c r="M744">
        <v>8030</v>
      </c>
      <c r="N744">
        <v>12460</v>
      </c>
    </row>
    <row r="745" spans="1:14">
      <c r="A745" s="18" t="s">
        <v>94</v>
      </c>
      <c r="B745" s="19">
        <v>2016</v>
      </c>
      <c r="C745" s="18" t="s">
        <v>84</v>
      </c>
      <c r="D745">
        <v>1854</v>
      </c>
      <c r="E745">
        <v>4.907767</v>
      </c>
      <c r="F745">
        <v>24469</v>
      </c>
      <c r="G745">
        <v>9</v>
      </c>
      <c r="H745">
        <v>457</v>
      </c>
      <c r="I745">
        <v>3</v>
      </c>
      <c r="J745">
        <v>603</v>
      </c>
      <c r="K745">
        <v>27.453672</v>
      </c>
      <c r="L745">
        <v>85600</v>
      </c>
      <c r="M745">
        <v>8745</v>
      </c>
      <c r="N745">
        <v>13220</v>
      </c>
    </row>
    <row r="746" spans="1:14">
      <c r="A746" s="18" t="s">
        <v>94</v>
      </c>
      <c r="B746" s="19">
        <v>2017</v>
      </c>
      <c r="C746" s="18" t="s">
        <v>84</v>
      </c>
      <c r="D746">
        <v>1849</v>
      </c>
      <c r="E746">
        <v>5.0102758</v>
      </c>
      <c r="F746">
        <v>25142</v>
      </c>
      <c r="G746">
        <v>11</v>
      </c>
      <c r="H746">
        <v>465</v>
      </c>
      <c r="I746">
        <v>3</v>
      </c>
      <c r="J746">
        <v>609</v>
      </c>
      <c r="K746">
        <v>24.762308</v>
      </c>
      <c r="L746">
        <v>98000</v>
      </c>
      <c r="M746">
        <v>9460</v>
      </c>
      <c r="N746">
        <v>13618</v>
      </c>
    </row>
    <row r="747" spans="1:14">
      <c r="A747" s="18" t="s">
        <v>94</v>
      </c>
      <c r="B747" s="19">
        <v>2018</v>
      </c>
      <c r="C747" s="18" t="s">
        <v>84</v>
      </c>
      <c r="D747">
        <v>1855</v>
      </c>
      <c r="E747">
        <v>4.8814016</v>
      </c>
      <c r="F747">
        <v>30361</v>
      </c>
      <c r="G747">
        <v>13</v>
      </c>
      <c r="H747">
        <v>473</v>
      </c>
      <c r="I747">
        <v>3</v>
      </c>
      <c r="J747">
        <v>604</v>
      </c>
      <c r="K747">
        <v>21.910734</v>
      </c>
      <c r="L747">
        <v>109026</v>
      </c>
      <c r="M747">
        <v>10175</v>
      </c>
      <c r="N747">
        <v>17397</v>
      </c>
    </row>
    <row r="748" spans="1:14">
      <c r="A748" s="18" t="s">
        <v>94</v>
      </c>
      <c r="B748" s="19">
        <v>2019</v>
      </c>
      <c r="C748" s="18" t="s">
        <v>84</v>
      </c>
      <c r="D748">
        <v>1853</v>
      </c>
      <c r="E748">
        <v>4.9573664</v>
      </c>
      <c r="F748">
        <v>33463</v>
      </c>
      <c r="G748">
        <v>15</v>
      </c>
      <c r="H748">
        <v>481</v>
      </c>
      <c r="I748">
        <v>3</v>
      </c>
      <c r="J748">
        <v>620</v>
      </c>
      <c r="K748">
        <v>23.161978</v>
      </c>
      <c r="L748">
        <v>114767</v>
      </c>
      <c r="M748">
        <v>10890</v>
      </c>
      <c r="N748">
        <v>19181</v>
      </c>
    </row>
    <row r="749" spans="1:14">
      <c r="A749" s="18" t="s">
        <v>94</v>
      </c>
      <c r="B749" s="19">
        <v>2020</v>
      </c>
      <c r="C749" s="18" t="s">
        <v>84</v>
      </c>
      <c r="D749">
        <v>1851</v>
      </c>
      <c r="E749">
        <v>5.0333312</v>
      </c>
      <c r="F749">
        <v>36565</v>
      </c>
      <c r="G749">
        <v>15</v>
      </c>
      <c r="H749">
        <v>489</v>
      </c>
      <c r="I749">
        <v>3</v>
      </c>
      <c r="J749">
        <v>636</v>
      </c>
      <c r="K749">
        <v>24.413223</v>
      </c>
      <c r="L749">
        <v>118813</v>
      </c>
      <c r="M749">
        <v>11605</v>
      </c>
      <c r="N749">
        <v>22099</v>
      </c>
    </row>
    <row r="750" spans="1:14">
      <c r="A750" s="7" t="s">
        <v>94</v>
      </c>
      <c r="B750" s="9">
        <v>2021</v>
      </c>
      <c r="C750" s="8" t="s">
        <v>84</v>
      </c>
      <c r="D750">
        <v>1849</v>
      </c>
      <c r="E750">
        <v>5.1092961</v>
      </c>
      <c r="F750">
        <v>39667</v>
      </c>
      <c r="G750">
        <v>17</v>
      </c>
      <c r="H750">
        <v>497</v>
      </c>
      <c r="I750">
        <v>3</v>
      </c>
      <c r="J750">
        <v>652</v>
      </c>
      <c r="K750">
        <v>25.664467</v>
      </c>
      <c r="L750">
        <v>130502</v>
      </c>
      <c r="M750">
        <v>12320</v>
      </c>
      <c r="N750">
        <v>23082</v>
      </c>
    </row>
    <row r="751" spans="1:14">
      <c r="A751" s="45" t="s">
        <v>93</v>
      </c>
      <c r="B751" s="46">
        <v>2012</v>
      </c>
      <c r="C751" s="45" t="s">
        <v>84</v>
      </c>
      <c r="D751">
        <v>3086</v>
      </c>
      <c r="E751">
        <v>3.8068697</v>
      </c>
      <c r="F751">
        <v>42369</v>
      </c>
      <c r="G751">
        <v>19</v>
      </c>
      <c r="H751">
        <v>142</v>
      </c>
      <c r="I751">
        <v>2</v>
      </c>
      <c r="J751">
        <v>829</v>
      </c>
      <c r="K751">
        <v>32.066982</v>
      </c>
      <c r="L751">
        <v>87800</v>
      </c>
      <c r="M751">
        <v>5471</v>
      </c>
      <c r="N751">
        <v>24832</v>
      </c>
    </row>
    <row r="752" spans="1:14">
      <c r="A752" s="45" t="s">
        <v>93</v>
      </c>
      <c r="B752" s="46">
        <v>2013</v>
      </c>
      <c r="C752" s="45" t="s">
        <v>84</v>
      </c>
      <c r="D752">
        <v>3086</v>
      </c>
      <c r="E752">
        <v>3.8551523</v>
      </c>
      <c r="F752">
        <v>47257</v>
      </c>
      <c r="G752">
        <v>18</v>
      </c>
      <c r="H752">
        <v>186</v>
      </c>
      <c r="I752">
        <v>3</v>
      </c>
      <c r="J752">
        <v>829</v>
      </c>
      <c r="K752">
        <v>29.880688</v>
      </c>
      <c r="L752">
        <v>100700</v>
      </c>
      <c r="M752">
        <v>6231</v>
      </c>
      <c r="N752">
        <v>26786</v>
      </c>
    </row>
    <row r="753" spans="1:14">
      <c r="A753" s="45" t="s">
        <v>93</v>
      </c>
      <c r="B753" s="46">
        <v>2014</v>
      </c>
      <c r="C753" s="45" t="s">
        <v>84</v>
      </c>
      <c r="D753">
        <v>3066</v>
      </c>
      <c r="E753">
        <v>3.8131115</v>
      </c>
      <c r="F753">
        <v>50856</v>
      </c>
      <c r="G753">
        <v>17</v>
      </c>
      <c r="H753">
        <v>230</v>
      </c>
      <c r="I753">
        <v>3</v>
      </c>
      <c r="J753">
        <v>829</v>
      </c>
      <c r="K753">
        <v>25.445978</v>
      </c>
      <c r="L753">
        <v>114200</v>
      </c>
      <c r="M753">
        <v>7047</v>
      </c>
      <c r="N753">
        <v>28837</v>
      </c>
    </row>
    <row r="754" spans="1:14">
      <c r="A754" s="45" t="s">
        <v>93</v>
      </c>
      <c r="B754" s="46">
        <v>2015</v>
      </c>
      <c r="C754" s="45" t="s">
        <v>84</v>
      </c>
      <c r="D754">
        <v>3061</v>
      </c>
      <c r="E754">
        <v>3.9438092</v>
      </c>
      <c r="F754">
        <v>52745</v>
      </c>
      <c r="G754">
        <v>15</v>
      </c>
      <c r="H754">
        <v>230</v>
      </c>
      <c r="I754">
        <v>4</v>
      </c>
      <c r="J754">
        <v>827</v>
      </c>
      <c r="K754">
        <v>19.914339</v>
      </c>
      <c r="L754">
        <v>127700</v>
      </c>
      <c r="M754">
        <v>8015</v>
      </c>
      <c r="N754">
        <v>29850</v>
      </c>
    </row>
    <row r="755" spans="1:14">
      <c r="A755" s="45" t="s">
        <v>93</v>
      </c>
      <c r="B755" s="46">
        <v>2016</v>
      </c>
      <c r="C755" s="45" t="s">
        <v>84</v>
      </c>
      <c r="D755">
        <v>3131</v>
      </c>
      <c r="E755">
        <v>3.868732</v>
      </c>
      <c r="F755">
        <v>56014</v>
      </c>
      <c r="G755">
        <v>18</v>
      </c>
      <c r="H755">
        <v>230</v>
      </c>
      <c r="I755">
        <v>4</v>
      </c>
      <c r="J755">
        <v>804</v>
      </c>
      <c r="K755">
        <v>22.180847</v>
      </c>
      <c r="L755">
        <v>141100</v>
      </c>
      <c r="M755">
        <v>8712</v>
      </c>
      <c r="N755">
        <v>31736</v>
      </c>
    </row>
    <row r="756" spans="1:14">
      <c r="A756" s="45" t="s">
        <v>93</v>
      </c>
      <c r="B756" s="46">
        <v>2017</v>
      </c>
      <c r="C756" s="45" t="s">
        <v>84</v>
      </c>
      <c r="D756">
        <v>3144</v>
      </c>
      <c r="E756">
        <v>3.9195293</v>
      </c>
      <c r="F756">
        <v>57788</v>
      </c>
      <c r="G756">
        <v>18</v>
      </c>
      <c r="H756">
        <v>230</v>
      </c>
      <c r="I756">
        <v>4</v>
      </c>
      <c r="J756">
        <v>804</v>
      </c>
      <c r="K756">
        <v>19.30582</v>
      </c>
      <c r="L756">
        <v>156900</v>
      </c>
      <c r="M756">
        <v>9409</v>
      </c>
      <c r="N756">
        <v>32793</v>
      </c>
    </row>
    <row r="757" spans="1:14">
      <c r="A757" s="45" t="s">
        <v>93</v>
      </c>
      <c r="B757" s="46">
        <v>2018</v>
      </c>
      <c r="C757" s="45" t="s">
        <v>84</v>
      </c>
      <c r="D757">
        <v>3118</v>
      </c>
      <c r="E757">
        <v>3.1193072</v>
      </c>
      <c r="F757">
        <v>52872</v>
      </c>
      <c r="G757">
        <v>8</v>
      </c>
      <c r="H757">
        <v>230</v>
      </c>
      <c r="I757">
        <v>4</v>
      </c>
      <c r="J757">
        <v>474</v>
      </c>
      <c r="K757">
        <v>17.087831</v>
      </c>
      <c r="L757">
        <v>169218</v>
      </c>
      <c r="M757">
        <v>10106</v>
      </c>
      <c r="N757">
        <v>29612</v>
      </c>
    </row>
    <row r="758" spans="1:14">
      <c r="A758" s="45" t="s">
        <v>93</v>
      </c>
      <c r="B758" s="46">
        <v>2019</v>
      </c>
      <c r="C758" s="45" t="s">
        <v>84</v>
      </c>
      <c r="D758">
        <v>3134</v>
      </c>
      <c r="E758">
        <v>3.1490108</v>
      </c>
      <c r="F758">
        <v>58928</v>
      </c>
      <c r="G758">
        <v>76</v>
      </c>
      <c r="H758">
        <v>230</v>
      </c>
      <c r="I758">
        <v>4</v>
      </c>
      <c r="J758">
        <v>463</v>
      </c>
      <c r="K758">
        <v>14.869843</v>
      </c>
      <c r="L758">
        <v>186946</v>
      </c>
      <c r="M758">
        <v>10803</v>
      </c>
      <c r="N758">
        <v>33327</v>
      </c>
    </row>
    <row r="759" spans="1:14">
      <c r="A759" s="45" t="s">
        <v>93</v>
      </c>
      <c r="B759" s="46">
        <v>2020</v>
      </c>
      <c r="C759" s="45" t="s">
        <v>84</v>
      </c>
      <c r="D759">
        <v>3150</v>
      </c>
      <c r="E759">
        <v>3.1787144</v>
      </c>
      <c r="F759">
        <v>64984</v>
      </c>
      <c r="G759">
        <v>120</v>
      </c>
      <c r="H759">
        <v>230</v>
      </c>
      <c r="I759">
        <v>4</v>
      </c>
      <c r="J759">
        <v>452</v>
      </c>
      <c r="K759">
        <v>12.651854</v>
      </c>
      <c r="L759">
        <v>199000</v>
      </c>
      <c r="M759">
        <v>11500</v>
      </c>
      <c r="N759">
        <v>38600</v>
      </c>
    </row>
    <row r="760" spans="1:14">
      <c r="A760" s="7" t="s">
        <v>93</v>
      </c>
      <c r="B760" s="9">
        <v>2021</v>
      </c>
      <c r="C760" s="8" t="s">
        <v>84</v>
      </c>
      <c r="D760">
        <v>3166</v>
      </c>
      <c r="E760">
        <v>3.208418</v>
      </c>
      <c r="F760">
        <v>71040</v>
      </c>
      <c r="G760">
        <v>131</v>
      </c>
      <c r="H760">
        <v>230</v>
      </c>
      <c r="I760">
        <v>4</v>
      </c>
      <c r="J760">
        <v>441</v>
      </c>
      <c r="K760">
        <v>10.433865</v>
      </c>
      <c r="L760">
        <v>220500</v>
      </c>
      <c r="M760">
        <v>12197</v>
      </c>
      <c r="N760">
        <v>40400</v>
      </c>
    </row>
    <row r="761" spans="1:14">
      <c r="A761" s="27" t="s">
        <v>88</v>
      </c>
      <c r="B761" s="28">
        <v>2012</v>
      </c>
      <c r="C761" s="27" t="s">
        <v>84</v>
      </c>
      <c r="D761">
        <v>21711</v>
      </c>
      <c r="E761">
        <v>4.5260006</v>
      </c>
      <c r="F761">
        <v>264662</v>
      </c>
      <c r="G761">
        <v>36</v>
      </c>
      <c r="H761">
        <v>10676</v>
      </c>
      <c r="I761">
        <v>32</v>
      </c>
      <c r="J761">
        <v>14175</v>
      </c>
      <c r="K761">
        <v>44.120956</v>
      </c>
      <c r="L761">
        <v>549600</v>
      </c>
      <c r="M761">
        <v>5788</v>
      </c>
      <c r="N761">
        <v>152579</v>
      </c>
    </row>
    <row r="762" spans="1:14">
      <c r="A762" s="27" t="s">
        <v>88</v>
      </c>
      <c r="B762" s="28">
        <v>2013</v>
      </c>
      <c r="C762" s="27" t="s">
        <v>84</v>
      </c>
      <c r="D762">
        <v>21861</v>
      </c>
      <c r="E762">
        <v>4.5525822</v>
      </c>
      <c r="F762">
        <v>294714</v>
      </c>
      <c r="G762">
        <v>105</v>
      </c>
      <c r="H762">
        <v>10716</v>
      </c>
      <c r="I762">
        <v>33</v>
      </c>
      <c r="J762">
        <v>14680</v>
      </c>
      <c r="K762">
        <v>45.690357</v>
      </c>
      <c r="L762">
        <v>652000</v>
      </c>
      <c r="M762">
        <v>6662</v>
      </c>
      <c r="N762">
        <v>163687</v>
      </c>
    </row>
    <row r="763" spans="1:14">
      <c r="A763" s="27" t="s">
        <v>88</v>
      </c>
      <c r="B763" s="28">
        <v>2014</v>
      </c>
      <c r="C763" s="27" t="s">
        <v>84</v>
      </c>
      <c r="D763">
        <v>21950</v>
      </c>
      <c r="E763">
        <v>4.4952164</v>
      </c>
      <c r="F763">
        <v>313732</v>
      </c>
      <c r="G763">
        <v>174</v>
      </c>
      <c r="H763">
        <v>10756</v>
      </c>
      <c r="I763">
        <v>33</v>
      </c>
      <c r="J763">
        <v>13607</v>
      </c>
      <c r="K763">
        <v>38.716427</v>
      </c>
      <c r="L763">
        <v>753800</v>
      </c>
      <c r="M763">
        <v>7541</v>
      </c>
      <c r="N763">
        <v>174215</v>
      </c>
    </row>
    <row r="764" spans="1:14">
      <c r="A764" s="27" t="s">
        <v>88</v>
      </c>
      <c r="B764" s="28">
        <v>2015</v>
      </c>
      <c r="C764" s="27" t="s">
        <v>84</v>
      </c>
      <c r="D764">
        <v>21950</v>
      </c>
      <c r="E764">
        <v>4.6711162</v>
      </c>
      <c r="F764">
        <v>330407</v>
      </c>
      <c r="G764">
        <v>172</v>
      </c>
      <c r="H764">
        <v>11600</v>
      </c>
      <c r="I764">
        <v>35</v>
      </c>
      <c r="J764">
        <v>13762</v>
      </c>
      <c r="K764">
        <v>32.401512</v>
      </c>
      <c r="L764">
        <v>812000</v>
      </c>
      <c r="M764">
        <v>8180</v>
      </c>
      <c r="N764">
        <v>184719</v>
      </c>
    </row>
    <row r="765" spans="1:14">
      <c r="A765" s="27" t="s">
        <v>88</v>
      </c>
      <c r="B765" s="28">
        <v>2016</v>
      </c>
      <c r="C765" s="27" t="s">
        <v>84</v>
      </c>
      <c r="D765">
        <v>21950</v>
      </c>
      <c r="E765">
        <v>4.6857859</v>
      </c>
      <c r="F765">
        <v>356141</v>
      </c>
      <c r="G765">
        <v>194</v>
      </c>
      <c r="H765">
        <v>10334</v>
      </c>
      <c r="I765">
        <v>27</v>
      </c>
      <c r="J765">
        <v>13672</v>
      </c>
      <c r="K765">
        <v>33.078365</v>
      </c>
      <c r="L765">
        <v>906900</v>
      </c>
      <c r="M765">
        <v>8875</v>
      </c>
      <c r="N765">
        <v>199633</v>
      </c>
    </row>
    <row r="766" spans="1:14">
      <c r="A766" s="27" t="s">
        <v>88</v>
      </c>
      <c r="B766" s="28">
        <v>2017</v>
      </c>
      <c r="C766" s="27" t="s">
        <v>84</v>
      </c>
      <c r="D766">
        <v>21950</v>
      </c>
      <c r="E766">
        <v>4.7710251</v>
      </c>
      <c r="F766">
        <v>362564</v>
      </c>
      <c r="G766">
        <v>205</v>
      </c>
      <c r="H766">
        <v>12643</v>
      </c>
      <c r="I766">
        <v>27</v>
      </c>
      <c r="J766">
        <v>12926</v>
      </c>
      <c r="K766">
        <v>30.32295</v>
      </c>
      <c r="L766">
        <v>1017300</v>
      </c>
      <c r="M766">
        <v>9570</v>
      </c>
      <c r="N766">
        <v>203102</v>
      </c>
    </row>
    <row r="767" spans="1:14">
      <c r="A767" s="27" t="s">
        <v>88</v>
      </c>
      <c r="B767" s="28">
        <v>2018</v>
      </c>
      <c r="C767" s="27" t="s">
        <v>84</v>
      </c>
      <c r="D767">
        <v>22345</v>
      </c>
      <c r="E767">
        <v>4.3134482</v>
      </c>
      <c r="F767">
        <v>372926</v>
      </c>
      <c r="G767">
        <v>208</v>
      </c>
      <c r="H767">
        <v>14952</v>
      </c>
      <c r="I767">
        <v>24</v>
      </c>
      <c r="J767">
        <v>13037</v>
      </c>
      <c r="K767">
        <v>27.683895</v>
      </c>
      <c r="L767">
        <v>1108536</v>
      </c>
      <c r="M767">
        <v>10265</v>
      </c>
      <c r="N767">
        <v>210869</v>
      </c>
    </row>
    <row r="768" spans="1:14">
      <c r="A768" s="27" t="s">
        <v>88</v>
      </c>
      <c r="B768" s="28">
        <v>2019</v>
      </c>
      <c r="C768" s="27" t="s">
        <v>84</v>
      </c>
      <c r="D768">
        <v>22345</v>
      </c>
      <c r="E768">
        <v>4.3643321</v>
      </c>
      <c r="F768">
        <v>417399</v>
      </c>
      <c r="G768">
        <v>165</v>
      </c>
      <c r="H768">
        <v>17261</v>
      </c>
      <c r="I768">
        <v>23</v>
      </c>
      <c r="J768">
        <v>11019</v>
      </c>
      <c r="K768">
        <v>25.04484</v>
      </c>
      <c r="L768">
        <v>1167013</v>
      </c>
      <c r="M768">
        <v>10960</v>
      </c>
      <c r="N768">
        <v>236645</v>
      </c>
    </row>
    <row r="769" spans="1:14">
      <c r="A769" s="27" t="s">
        <v>88</v>
      </c>
      <c r="B769" s="28">
        <v>2020</v>
      </c>
      <c r="C769" s="27" t="s">
        <v>84</v>
      </c>
      <c r="D769">
        <v>22345</v>
      </c>
      <c r="E769">
        <v>4.4152159</v>
      </c>
      <c r="F769">
        <v>461872</v>
      </c>
      <c r="G769">
        <v>146</v>
      </c>
      <c r="H769">
        <v>19570</v>
      </c>
      <c r="I769">
        <v>22</v>
      </c>
      <c r="J769">
        <v>9001</v>
      </c>
      <c r="K769">
        <v>22.405785</v>
      </c>
      <c r="L769">
        <v>1221203</v>
      </c>
      <c r="M769">
        <v>11655</v>
      </c>
      <c r="N769">
        <v>272621</v>
      </c>
    </row>
    <row r="770" spans="1:14">
      <c r="A770" s="7" t="s">
        <v>88</v>
      </c>
      <c r="B770" s="9">
        <v>2021</v>
      </c>
      <c r="C770" s="8" t="s">
        <v>84</v>
      </c>
      <c r="D770">
        <v>22345</v>
      </c>
      <c r="E770">
        <v>4.4660998</v>
      </c>
      <c r="F770">
        <v>506345</v>
      </c>
      <c r="G770">
        <v>145</v>
      </c>
      <c r="H770">
        <v>21879</v>
      </c>
      <c r="I770">
        <v>21</v>
      </c>
      <c r="J770">
        <v>6983</v>
      </c>
      <c r="K770">
        <v>19.766729</v>
      </c>
      <c r="L770">
        <v>1339840</v>
      </c>
      <c r="M770">
        <v>12350</v>
      </c>
      <c r="N770">
        <v>280730</v>
      </c>
    </row>
    <row r="771" spans="1:14">
      <c r="A771" s="5" t="s">
        <v>92</v>
      </c>
      <c r="B771" s="6">
        <v>2012</v>
      </c>
      <c r="C771" s="5" t="s">
        <v>84</v>
      </c>
      <c r="D771">
        <v>23674</v>
      </c>
      <c r="E771">
        <v>3.6545155</v>
      </c>
      <c r="F771">
        <v>215886</v>
      </c>
      <c r="G771">
        <v>2</v>
      </c>
      <c r="H771">
        <v>300</v>
      </c>
      <c r="I771">
        <v>9</v>
      </c>
      <c r="J771">
        <v>7339</v>
      </c>
      <c r="K771">
        <v>28.062111</v>
      </c>
      <c r="L771">
        <v>405000</v>
      </c>
      <c r="M771">
        <v>5470</v>
      </c>
      <c r="N771">
        <v>129472</v>
      </c>
    </row>
    <row r="772" spans="1:14">
      <c r="A772" s="5" t="s">
        <v>92</v>
      </c>
      <c r="B772" s="6">
        <v>2013</v>
      </c>
      <c r="C772" s="5" t="s">
        <v>84</v>
      </c>
      <c r="D772">
        <v>23650</v>
      </c>
      <c r="E772">
        <v>3.7049894</v>
      </c>
      <c r="F772">
        <v>240308</v>
      </c>
      <c r="G772">
        <v>2</v>
      </c>
      <c r="H772">
        <v>330</v>
      </c>
      <c r="I772">
        <v>10</v>
      </c>
      <c r="J772">
        <v>7701</v>
      </c>
      <c r="K772">
        <v>27.682323</v>
      </c>
      <c r="L772">
        <v>481400</v>
      </c>
      <c r="M772">
        <v>6232</v>
      </c>
      <c r="N772">
        <v>141844</v>
      </c>
    </row>
    <row r="773" spans="1:14">
      <c r="A773" s="5" t="s">
        <v>92</v>
      </c>
      <c r="B773" s="6">
        <v>2014</v>
      </c>
      <c r="C773" s="5" t="s">
        <v>84</v>
      </c>
      <c r="D773">
        <v>23631</v>
      </c>
      <c r="E773">
        <v>3.6758918</v>
      </c>
      <c r="F773">
        <v>257282</v>
      </c>
      <c r="G773">
        <v>2</v>
      </c>
      <c r="H773">
        <v>360</v>
      </c>
      <c r="I773">
        <v>10</v>
      </c>
      <c r="J773">
        <v>7150</v>
      </c>
      <c r="K773">
        <v>26.106176</v>
      </c>
      <c r="L773">
        <v>564200</v>
      </c>
      <c r="M773">
        <v>7042</v>
      </c>
      <c r="N773">
        <v>151722</v>
      </c>
    </row>
    <row r="774" spans="1:14">
      <c r="A774" s="5" t="s">
        <v>92</v>
      </c>
      <c r="B774" s="6">
        <v>2015</v>
      </c>
      <c r="C774" s="5" t="s">
        <v>84</v>
      </c>
      <c r="D774">
        <v>23620</v>
      </c>
      <c r="E774">
        <v>3.7897968</v>
      </c>
      <c r="F774">
        <v>268989</v>
      </c>
      <c r="G774">
        <v>12</v>
      </c>
      <c r="H774">
        <v>360</v>
      </c>
      <c r="I774">
        <v>10</v>
      </c>
      <c r="J774">
        <v>6236</v>
      </c>
      <c r="K774">
        <v>18.924831</v>
      </c>
      <c r="L774">
        <v>583000</v>
      </c>
      <c r="M774">
        <v>8002</v>
      </c>
      <c r="N774">
        <v>158167</v>
      </c>
    </row>
    <row r="775" spans="1:14">
      <c r="A775" s="5" t="s">
        <v>92</v>
      </c>
      <c r="B775" s="6">
        <v>2016</v>
      </c>
      <c r="C775" s="5" t="s">
        <v>84</v>
      </c>
      <c r="D775">
        <v>23699</v>
      </c>
      <c r="E775">
        <v>3.7968269</v>
      </c>
      <c r="F775">
        <v>287859</v>
      </c>
      <c r="G775">
        <v>16</v>
      </c>
      <c r="H775">
        <v>360</v>
      </c>
      <c r="I775">
        <v>8</v>
      </c>
      <c r="J775">
        <v>5331</v>
      </c>
      <c r="K775">
        <v>20.003853</v>
      </c>
      <c r="L775">
        <v>651700</v>
      </c>
      <c r="M775">
        <v>8698</v>
      </c>
      <c r="N775">
        <v>169318</v>
      </c>
    </row>
    <row r="776" spans="1:14">
      <c r="A776" s="5" t="s">
        <v>92</v>
      </c>
      <c r="B776" s="6">
        <v>2017</v>
      </c>
      <c r="C776" s="5" t="s">
        <v>84</v>
      </c>
      <c r="D776">
        <v>23814</v>
      </c>
      <c r="E776">
        <v>3.8584866</v>
      </c>
      <c r="F776">
        <v>295207</v>
      </c>
      <c r="G776">
        <v>19</v>
      </c>
      <c r="H776">
        <v>340</v>
      </c>
      <c r="I776">
        <v>7</v>
      </c>
      <c r="J776">
        <v>5930</v>
      </c>
      <c r="K776">
        <v>17.4811</v>
      </c>
      <c r="L776">
        <v>785100</v>
      </c>
      <c r="M776">
        <v>9394</v>
      </c>
      <c r="N776">
        <v>173650</v>
      </c>
    </row>
    <row r="777" spans="1:14">
      <c r="A777" s="5" t="s">
        <v>92</v>
      </c>
      <c r="B777" s="6">
        <v>2018</v>
      </c>
      <c r="C777" s="5" t="s">
        <v>84</v>
      </c>
      <c r="D777">
        <v>24026</v>
      </c>
      <c r="E777">
        <v>3.8867893</v>
      </c>
      <c r="F777">
        <v>299125</v>
      </c>
      <c r="G777">
        <v>12.5</v>
      </c>
      <c r="H777">
        <v>320</v>
      </c>
      <c r="I777">
        <v>7</v>
      </c>
      <c r="J777">
        <v>5997</v>
      </c>
      <c r="K777">
        <v>17.14682</v>
      </c>
      <c r="L777">
        <v>845579</v>
      </c>
      <c r="M777">
        <v>10090</v>
      </c>
      <c r="N777">
        <v>170605</v>
      </c>
    </row>
    <row r="778" spans="1:14">
      <c r="A778" s="5" t="s">
        <v>92</v>
      </c>
      <c r="B778" s="6">
        <v>2019</v>
      </c>
      <c r="C778" s="5" t="s">
        <v>84</v>
      </c>
      <c r="D778">
        <v>24058</v>
      </c>
      <c r="E778">
        <v>3.9578103</v>
      </c>
      <c r="F778">
        <v>331828</v>
      </c>
      <c r="G778">
        <v>6</v>
      </c>
      <c r="H778">
        <v>300</v>
      </c>
      <c r="I778">
        <v>7</v>
      </c>
      <c r="J778">
        <v>4704</v>
      </c>
      <c r="K778">
        <v>16.81254</v>
      </c>
      <c r="L778">
        <v>924474</v>
      </c>
      <c r="M778">
        <v>10786</v>
      </c>
      <c r="N778">
        <v>189611</v>
      </c>
    </row>
    <row r="779" spans="1:14">
      <c r="A779" s="5" t="s">
        <v>92</v>
      </c>
      <c r="B779" s="6">
        <v>2020</v>
      </c>
      <c r="C779" s="5" t="s">
        <v>84</v>
      </c>
      <c r="D779">
        <v>24090</v>
      </c>
      <c r="E779">
        <v>4.0288313</v>
      </c>
      <c r="F779">
        <v>364531</v>
      </c>
      <c r="G779">
        <v>6</v>
      </c>
      <c r="H779">
        <v>280</v>
      </c>
      <c r="I779">
        <v>7</v>
      </c>
      <c r="J779">
        <v>3411</v>
      </c>
      <c r="K779">
        <v>16.47826</v>
      </c>
      <c r="L779">
        <v>829889</v>
      </c>
      <c r="M779">
        <v>11482</v>
      </c>
      <c r="N779">
        <v>217898</v>
      </c>
    </row>
    <row r="780" spans="1:14">
      <c r="A780" s="7" t="s">
        <v>92</v>
      </c>
      <c r="B780" s="9">
        <v>2021</v>
      </c>
      <c r="C780" s="8" t="s">
        <v>84</v>
      </c>
      <c r="D780">
        <v>24122</v>
      </c>
      <c r="E780">
        <v>4.0998523</v>
      </c>
      <c r="F780">
        <v>397234</v>
      </c>
      <c r="G780">
        <v>130</v>
      </c>
      <c r="H780">
        <v>260</v>
      </c>
      <c r="I780">
        <v>7</v>
      </c>
      <c r="J780">
        <v>2118</v>
      </c>
      <c r="K780">
        <v>16.14398</v>
      </c>
      <c r="L780">
        <v>946855</v>
      </c>
      <c r="M780">
        <v>12178</v>
      </c>
      <c r="N780">
        <v>223795</v>
      </c>
    </row>
    <row r="781" spans="1:14">
      <c r="A781" s="7" t="s">
        <v>83</v>
      </c>
      <c r="B781" s="44">
        <v>2012</v>
      </c>
      <c r="C781" s="51" t="s">
        <v>84</v>
      </c>
      <c r="D781">
        <v>14923</v>
      </c>
      <c r="E781">
        <v>6.9367419</v>
      </c>
      <c r="F781">
        <v>248738</v>
      </c>
      <c r="I781">
        <v>12</v>
      </c>
      <c r="J781">
        <v>6630</v>
      </c>
      <c r="K781">
        <v>57.186039</v>
      </c>
      <c r="L781">
        <v>1562900</v>
      </c>
      <c r="M781">
        <v>6190</v>
      </c>
      <c r="N781">
        <v>396700</v>
      </c>
    </row>
    <row r="782" spans="1:14">
      <c r="A782" s="7" t="s">
        <v>83</v>
      </c>
      <c r="B782" s="44">
        <v>2013</v>
      </c>
      <c r="C782" s="51" t="s">
        <v>84</v>
      </c>
      <c r="D782">
        <v>14815</v>
      </c>
      <c r="E782">
        <v>7.076949</v>
      </c>
      <c r="F782">
        <v>276641</v>
      </c>
      <c r="I782">
        <v>14</v>
      </c>
      <c r="J782">
        <v>6694</v>
      </c>
      <c r="K782">
        <v>56.276039</v>
      </c>
      <c r="L782">
        <v>1771400</v>
      </c>
      <c r="M782">
        <v>6896</v>
      </c>
      <c r="N782">
        <v>354800</v>
      </c>
    </row>
    <row r="783" spans="1:14">
      <c r="A783" s="7" t="s">
        <v>83</v>
      </c>
      <c r="B783" s="44">
        <v>2014</v>
      </c>
      <c r="C783" s="51" t="s">
        <v>84</v>
      </c>
      <c r="D783">
        <v>14773</v>
      </c>
      <c r="E783">
        <v>7.0321533</v>
      </c>
      <c r="F783">
        <v>294765</v>
      </c>
      <c r="I783">
        <v>15</v>
      </c>
      <c r="J783">
        <v>8948</v>
      </c>
      <c r="K783">
        <v>48.295094</v>
      </c>
      <c r="L783">
        <v>2038900</v>
      </c>
      <c r="M783">
        <v>7602</v>
      </c>
      <c r="N783">
        <v>312900</v>
      </c>
    </row>
    <row r="784" spans="1:14">
      <c r="A784" s="7" t="s">
        <v>83</v>
      </c>
      <c r="B784" s="44">
        <v>2015</v>
      </c>
      <c r="C784" s="51" t="s">
        <v>84</v>
      </c>
      <c r="D784">
        <v>14618</v>
      </c>
      <c r="E784">
        <v>7.3595567</v>
      </c>
      <c r="F784">
        <v>306742</v>
      </c>
      <c r="I784">
        <v>17</v>
      </c>
      <c r="J784">
        <v>8878</v>
      </c>
      <c r="K784">
        <v>40.340942</v>
      </c>
      <c r="L784">
        <v>2302500</v>
      </c>
      <c r="M784">
        <v>8308</v>
      </c>
      <c r="N784">
        <v>271000</v>
      </c>
    </row>
    <row r="785" spans="1:14">
      <c r="A785" s="7" t="s">
        <v>83</v>
      </c>
      <c r="B785" s="44">
        <v>2016</v>
      </c>
      <c r="C785" s="51" t="s">
        <v>84</v>
      </c>
      <c r="D785">
        <v>14064</v>
      </c>
      <c r="E785">
        <v>7.6751991</v>
      </c>
      <c r="F785">
        <v>330189</v>
      </c>
      <c r="I785">
        <v>17</v>
      </c>
      <c r="J785">
        <v>12757</v>
      </c>
      <c r="K785">
        <v>42.276417</v>
      </c>
      <c r="L785">
        <v>2522700</v>
      </c>
      <c r="M785">
        <v>9014</v>
      </c>
      <c r="N785">
        <v>229100</v>
      </c>
    </row>
    <row r="786" spans="1:14">
      <c r="A786" s="7" t="s">
        <v>83</v>
      </c>
      <c r="B786" s="44">
        <v>2017</v>
      </c>
      <c r="C786" s="51" t="s">
        <v>84</v>
      </c>
      <c r="D786">
        <v>13787</v>
      </c>
      <c r="E786">
        <v>7.9838979</v>
      </c>
      <c r="F786">
        <v>336786</v>
      </c>
      <c r="I786">
        <v>18</v>
      </c>
      <c r="J786">
        <v>12356</v>
      </c>
      <c r="K786">
        <v>41.114342</v>
      </c>
      <c r="L786">
        <v>2874000</v>
      </c>
      <c r="M786">
        <v>9720</v>
      </c>
      <c r="N786">
        <v>187200</v>
      </c>
    </row>
    <row r="787" spans="1:14">
      <c r="A787" s="7" t="s">
        <v>83</v>
      </c>
      <c r="B787" s="44">
        <v>2018</v>
      </c>
      <c r="C787" s="51" t="s">
        <v>84</v>
      </c>
      <c r="D787">
        <v>13740</v>
      </c>
      <c r="E787">
        <v>8.2438137</v>
      </c>
      <c r="F787">
        <v>261343</v>
      </c>
      <c r="I787">
        <v>18</v>
      </c>
      <c r="J787">
        <v>11775</v>
      </c>
      <c r="K787">
        <v>36.733963</v>
      </c>
      <c r="L787">
        <v>3225400</v>
      </c>
      <c r="M787">
        <v>10426</v>
      </c>
      <c r="N787">
        <v>145300</v>
      </c>
    </row>
    <row r="788" spans="1:14">
      <c r="A788" s="7" t="s">
        <v>83</v>
      </c>
      <c r="B788" s="44">
        <v>2019</v>
      </c>
      <c r="C788" s="51" t="s">
        <v>84</v>
      </c>
      <c r="D788">
        <v>13490</v>
      </c>
      <c r="E788">
        <v>8.4513714</v>
      </c>
      <c r="F788">
        <v>287841</v>
      </c>
      <c r="I788">
        <v>19</v>
      </c>
      <c r="J788">
        <v>12053</v>
      </c>
      <c r="K788">
        <v>32.353584</v>
      </c>
      <c r="L788">
        <v>3760600</v>
      </c>
      <c r="M788">
        <v>11132</v>
      </c>
      <c r="N788">
        <v>160300</v>
      </c>
    </row>
    <row r="789" spans="1:14">
      <c r="A789" s="7" t="s">
        <v>83</v>
      </c>
      <c r="B789" s="44">
        <v>2020</v>
      </c>
      <c r="C789" s="51" t="s">
        <v>84</v>
      </c>
      <c r="D789">
        <v>13240</v>
      </c>
      <c r="E789">
        <v>8.6589291</v>
      </c>
      <c r="F789">
        <v>314339</v>
      </c>
      <c r="I789">
        <v>20</v>
      </c>
      <c r="J789">
        <v>12331</v>
      </c>
      <c r="K789">
        <v>27.973206</v>
      </c>
      <c r="L789">
        <v>3758000</v>
      </c>
      <c r="M789">
        <v>11838</v>
      </c>
      <c r="N789">
        <v>184700</v>
      </c>
    </row>
    <row r="790" spans="1:14">
      <c r="A790" s="7" t="s">
        <v>83</v>
      </c>
      <c r="B790" s="9">
        <v>2021</v>
      </c>
      <c r="C790" s="51" t="s">
        <v>84</v>
      </c>
      <c r="D790">
        <v>12990</v>
      </c>
      <c r="E790">
        <v>8.8664868</v>
      </c>
      <c r="F790">
        <v>340837</v>
      </c>
      <c r="I790">
        <v>21</v>
      </c>
      <c r="J790">
        <v>12609</v>
      </c>
      <c r="K790">
        <v>23.592827</v>
      </c>
      <c r="L790">
        <v>3755400</v>
      </c>
      <c r="M790">
        <v>12544</v>
      </c>
      <c r="N790">
        <v>197800</v>
      </c>
    </row>
    <row r="791" spans="1:14">
      <c r="A791" s="20" t="s">
        <v>89</v>
      </c>
      <c r="B791" s="21">
        <v>2012</v>
      </c>
      <c r="C791" s="20" t="s">
        <v>84</v>
      </c>
      <c r="D791">
        <v>26231</v>
      </c>
      <c r="E791">
        <v>5.0701079</v>
      </c>
      <c r="F791">
        <v>304966</v>
      </c>
      <c r="G791">
        <v>315</v>
      </c>
      <c r="H791">
        <v>9432</v>
      </c>
      <c r="I791">
        <v>13</v>
      </c>
      <c r="J791">
        <v>20464</v>
      </c>
      <c r="K791">
        <v>37.392708</v>
      </c>
      <c r="L791">
        <v>965900</v>
      </c>
      <c r="M791">
        <v>6642</v>
      </c>
      <c r="N791">
        <v>169529</v>
      </c>
    </row>
    <row r="792" spans="1:14">
      <c r="A792" s="20" t="s">
        <v>89</v>
      </c>
      <c r="B792" s="21">
        <v>2013</v>
      </c>
      <c r="C792" s="20" t="s">
        <v>84</v>
      </c>
      <c r="D792">
        <v>26284</v>
      </c>
      <c r="E792">
        <v>5.1246386</v>
      </c>
      <c r="F792">
        <v>338204</v>
      </c>
      <c r="G792">
        <v>342</v>
      </c>
      <c r="H792">
        <v>10016</v>
      </c>
      <c r="I792">
        <v>16</v>
      </c>
      <c r="J792">
        <v>20595</v>
      </c>
      <c r="K792">
        <v>37.200432</v>
      </c>
      <c r="L792">
        <v>1054400</v>
      </c>
      <c r="M792">
        <v>7612</v>
      </c>
      <c r="N792">
        <v>182167</v>
      </c>
    </row>
    <row r="793" spans="1:14">
      <c r="A793" s="20" t="s">
        <v>89</v>
      </c>
      <c r="B793" s="21">
        <v>2014</v>
      </c>
      <c r="C793" s="20" t="s">
        <v>84</v>
      </c>
      <c r="D793">
        <v>26321</v>
      </c>
      <c r="E793">
        <v>5.0724896</v>
      </c>
      <c r="F793">
        <v>359608</v>
      </c>
      <c r="G793">
        <v>369</v>
      </c>
      <c r="H793">
        <v>10600</v>
      </c>
      <c r="I793">
        <v>17</v>
      </c>
      <c r="J793">
        <v>21516</v>
      </c>
      <c r="K793">
        <v>32.037575</v>
      </c>
      <c r="L793">
        <v>1114100</v>
      </c>
      <c r="M793">
        <v>8556</v>
      </c>
      <c r="N793">
        <v>195601</v>
      </c>
    </row>
    <row r="794" spans="1:14">
      <c r="A794" s="20" t="s">
        <v>89</v>
      </c>
      <c r="B794" s="21">
        <v>2015</v>
      </c>
      <c r="C794" s="20" t="s">
        <v>84</v>
      </c>
      <c r="D794">
        <v>26480</v>
      </c>
      <c r="E794">
        <v>4.9535876</v>
      </c>
      <c r="F794">
        <v>377187</v>
      </c>
      <c r="G794">
        <v>303</v>
      </c>
      <c r="H794">
        <v>11000</v>
      </c>
      <c r="I794">
        <v>19</v>
      </c>
      <c r="J794">
        <v>22150</v>
      </c>
      <c r="K794">
        <v>25.603191</v>
      </c>
      <c r="L794">
        <v>1057500</v>
      </c>
      <c r="M794">
        <v>8189</v>
      </c>
      <c r="N794">
        <v>204975</v>
      </c>
    </row>
    <row r="795" spans="1:14">
      <c r="A795" s="20" t="s">
        <v>89</v>
      </c>
      <c r="B795" s="21">
        <v>2016</v>
      </c>
      <c r="C795" s="20" t="s">
        <v>84</v>
      </c>
      <c r="D795">
        <v>26605</v>
      </c>
      <c r="E795">
        <v>4.9811314</v>
      </c>
      <c r="F795">
        <v>405494</v>
      </c>
      <c r="G795">
        <v>297</v>
      </c>
      <c r="H795">
        <v>11100</v>
      </c>
      <c r="I795">
        <v>17</v>
      </c>
      <c r="J795">
        <v>22377</v>
      </c>
      <c r="K795">
        <v>27.512165</v>
      </c>
      <c r="L795">
        <v>1011600</v>
      </c>
      <c r="M795">
        <v>8910</v>
      </c>
      <c r="N795">
        <v>221389</v>
      </c>
    </row>
    <row r="796" spans="1:14">
      <c r="A796" s="20" t="s">
        <v>89</v>
      </c>
      <c r="B796" s="21">
        <v>2017</v>
      </c>
      <c r="C796" s="20" t="s">
        <v>84</v>
      </c>
      <c r="D796">
        <v>28034</v>
      </c>
      <c r="E796">
        <v>4.6893058</v>
      </c>
      <c r="F796">
        <v>410295</v>
      </c>
      <c r="G796">
        <v>1247</v>
      </c>
      <c r="H796">
        <v>11267</v>
      </c>
      <c r="I796">
        <v>17</v>
      </c>
      <c r="J796">
        <v>22514</v>
      </c>
      <c r="K796">
        <v>24.470104</v>
      </c>
      <c r="L796">
        <v>1292700</v>
      </c>
      <c r="M796">
        <v>9631</v>
      </c>
      <c r="N796">
        <v>224060</v>
      </c>
    </row>
    <row r="797" spans="1:14">
      <c r="A797" s="20" t="s">
        <v>89</v>
      </c>
      <c r="B797" s="21">
        <v>2018</v>
      </c>
      <c r="C797" s="20" t="s">
        <v>84</v>
      </c>
      <c r="D797">
        <v>28557</v>
      </c>
      <c r="E797">
        <v>4.7840459</v>
      </c>
      <c r="F797">
        <v>377477</v>
      </c>
      <c r="G797">
        <v>278</v>
      </c>
      <c r="H797">
        <v>11434</v>
      </c>
      <c r="I797">
        <v>19</v>
      </c>
      <c r="J797">
        <v>21792</v>
      </c>
      <c r="K797">
        <v>23.245859</v>
      </c>
      <c r="L797">
        <v>1473784</v>
      </c>
      <c r="M797">
        <v>10352</v>
      </c>
      <c r="N797">
        <v>210299</v>
      </c>
    </row>
    <row r="798" spans="1:14">
      <c r="A798" s="20" t="s">
        <v>89</v>
      </c>
      <c r="B798" s="21">
        <v>2019</v>
      </c>
      <c r="C798" s="20" t="s">
        <v>84</v>
      </c>
      <c r="D798">
        <v>28354</v>
      </c>
      <c r="E798">
        <v>4.8148409</v>
      </c>
      <c r="F798">
        <v>418953</v>
      </c>
      <c r="G798">
        <v>280</v>
      </c>
      <c r="H798">
        <v>11601</v>
      </c>
      <c r="I798">
        <v>20</v>
      </c>
      <c r="J798">
        <v>21719</v>
      </c>
      <c r="K798">
        <v>22.021614</v>
      </c>
      <c r="L798">
        <v>1470256</v>
      </c>
      <c r="M798">
        <v>11073</v>
      </c>
      <c r="N798">
        <v>233970</v>
      </c>
    </row>
    <row r="799" spans="1:14">
      <c r="A799" s="20" t="s">
        <v>89</v>
      </c>
      <c r="B799" s="21">
        <v>2020</v>
      </c>
      <c r="C799" s="20" t="s">
        <v>84</v>
      </c>
      <c r="D799">
        <v>28151</v>
      </c>
      <c r="E799">
        <v>4.8456359</v>
      </c>
      <c r="F799">
        <v>460429</v>
      </c>
      <c r="G799">
        <v>317</v>
      </c>
      <c r="H799">
        <v>11768</v>
      </c>
      <c r="I799">
        <v>21</v>
      </c>
      <c r="J799">
        <v>21646</v>
      </c>
      <c r="K799">
        <v>20.797369</v>
      </c>
      <c r="L799">
        <v>1609297</v>
      </c>
      <c r="M799">
        <v>11794</v>
      </c>
      <c r="N799">
        <v>270599</v>
      </c>
    </row>
    <row r="800" spans="1:14">
      <c r="A800" s="7" t="s">
        <v>89</v>
      </c>
      <c r="B800" s="9">
        <v>2021</v>
      </c>
      <c r="C800" s="8" t="s">
        <v>84</v>
      </c>
      <c r="D800">
        <v>27948</v>
      </c>
      <c r="E800">
        <v>4.8764309</v>
      </c>
      <c r="F800">
        <v>501905</v>
      </c>
      <c r="G800">
        <v>338</v>
      </c>
      <c r="H800">
        <v>11935</v>
      </c>
      <c r="I800">
        <v>22</v>
      </c>
      <c r="J800">
        <v>21573</v>
      </c>
      <c r="K800">
        <v>19.573124</v>
      </c>
      <c r="L800">
        <v>1787398</v>
      </c>
      <c r="M800">
        <v>12515</v>
      </c>
      <c r="N800">
        <v>282492</v>
      </c>
    </row>
    <row r="801" spans="1:14">
      <c r="A801" s="43" t="s">
        <v>85</v>
      </c>
      <c r="B801" s="44">
        <v>2012</v>
      </c>
      <c r="C801" s="43" t="s">
        <v>84</v>
      </c>
      <c r="D801">
        <v>30224</v>
      </c>
      <c r="E801">
        <v>4.8774484</v>
      </c>
      <c r="F801">
        <v>330886</v>
      </c>
      <c r="G801">
        <v>488</v>
      </c>
      <c r="H801">
        <v>16220</v>
      </c>
      <c r="I801">
        <v>18</v>
      </c>
      <c r="J801">
        <v>22951</v>
      </c>
      <c r="K801">
        <v>35.959377</v>
      </c>
      <c r="L801">
        <v>1149000</v>
      </c>
      <c r="M801">
        <v>7228</v>
      </c>
      <c r="N801">
        <v>185892</v>
      </c>
    </row>
    <row r="802" spans="1:14">
      <c r="A802" s="43" t="s">
        <v>85</v>
      </c>
      <c r="B802" s="44">
        <v>2013</v>
      </c>
      <c r="C802" s="43" t="s">
        <v>84</v>
      </c>
      <c r="D802">
        <v>30164</v>
      </c>
      <c r="E802">
        <v>4.9501061</v>
      </c>
      <c r="F802">
        <v>367411</v>
      </c>
      <c r="G802">
        <v>479</v>
      </c>
      <c r="H802">
        <v>16250</v>
      </c>
      <c r="I802">
        <v>20</v>
      </c>
      <c r="J802">
        <v>21659</v>
      </c>
      <c r="K802">
        <v>35.370682</v>
      </c>
      <c r="L802">
        <v>1344600</v>
      </c>
      <c r="M802">
        <v>8305</v>
      </c>
      <c r="N802">
        <v>196267</v>
      </c>
    </row>
    <row r="803" spans="1:14">
      <c r="A803" s="43" t="s">
        <v>85</v>
      </c>
      <c r="B803" s="44">
        <v>2014</v>
      </c>
      <c r="C803" s="43" t="s">
        <v>84</v>
      </c>
      <c r="D803">
        <v>30446</v>
      </c>
      <c r="E803">
        <v>4.8612954</v>
      </c>
      <c r="F803">
        <v>392411</v>
      </c>
      <c r="G803">
        <v>470</v>
      </c>
      <c r="H803">
        <v>16280</v>
      </c>
      <c r="I803">
        <v>22</v>
      </c>
      <c r="J803">
        <v>20367</v>
      </c>
      <c r="K803">
        <v>30.86894</v>
      </c>
      <c r="L803">
        <v>1540400</v>
      </c>
      <c r="M803">
        <v>9368</v>
      </c>
      <c r="N803">
        <v>212543</v>
      </c>
    </row>
    <row r="804" spans="1:14">
      <c r="A804" s="43" t="s">
        <v>85</v>
      </c>
      <c r="B804" s="44">
        <v>2015</v>
      </c>
      <c r="C804" s="43" t="s">
        <v>84</v>
      </c>
      <c r="D804">
        <v>29194</v>
      </c>
      <c r="E804">
        <v>5.0747756</v>
      </c>
      <c r="F804">
        <v>412008</v>
      </c>
      <c r="G804">
        <v>487</v>
      </c>
      <c r="H804">
        <v>23300</v>
      </c>
      <c r="I804">
        <v>22</v>
      </c>
      <c r="J804">
        <v>19075</v>
      </c>
      <c r="K804">
        <v>24.318605</v>
      </c>
      <c r="L804">
        <v>1648800</v>
      </c>
      <c r="M804">
        <v>8217</v>
      </c>
      <c r="N804">
        <v>222999</v>
      </c>
    </row>
    <row r="805" spans="1:14">
      <c r="A805" s="43" t="s">
        <v>85</v>
      </c>
      <c r="B805" s="44">
        <v>2016</v>
      </c>
      <c r="C805" s="43" t="s">
        <v>84</v>
      </c>
      <c r="D805">
        <v>29198</v>
      </c>
      <c r="E805">
        <v>5.095897</v>
      </c>
      <c r="F805">
        <v>443339</v>
      </c>
      <c r="G805">
        <v>497</v>
      </c>
      <c r="H805">
        <v>23900</v>
      </c>
      <c r="I805">
        <v>21</v>
      </c>
      <c r="J805">
        <v>17783</v>
      </c>
      <c r="K805">
        <v>25.088177</v>
      </c>
      <c r="L805">
        <v>1740700</v>
      </c>
      <c r="M805">
        <v>8910</v>
      </c>
      <c r="N805">
        <v>240563</v>
      </c>
    </row>
    <row r="806" spans="1:14">
      <c r="A806" s="43" t="s">
        <v>85</v>
      </c>
      <c r="B806" s="44">
        <v>2017</v>
      </c>
      <c r="C806" s="43" t="s">
        <v>84</v>
      </c>
      <c r="D806">
        <v>34351</v>
      </c>
      <c r="E806">
        <v>4.3034555</v>
      </c>
      <c r="F806">
        <v>449362</v>
      </c>
      <c r="G806">
        <v>270</v>
      </c>
      <c r="H806">
        <v>25067</v>
      </c>
      <c r="I806">
        <v>23</v>
      </c>
      <c r="J806">
        <v>16491</v>
      </c>
      <c r="K806">
        <v>23.22183</v>
      </c>
      <c r="L806">
        <v>1924300</v>
      </c>
      <c r="M806">
        <v>9603</v>
      </c>
      <c r="N806">
        <v>244164</v>
      </c>
    </row>
    <row r="807" spans="1:14">
      <c r="A807" s="43" t="s">
        <v>85</v>
      </c>
      <c r="B807" s="44">
        <v>2018</v>
      </c>
      <c r="C807" s="43" t="s">
        <v>84</v>
      </c>
      <c r="D807">
        <v>34783</v>
      </c>
      <c r="E807">
        <v>4.4992956</v>
      </c>
      <c r="F807">
        <v>533661</v>
      </c>
      <c r="G807">
        <v>64</v>
      </c>
      <c r="H807">
        <v>26234</v>
      </c>
      <c r="I807">
        <v>23</v>
      </c>
      <c r="J807">
        <v>15199</v>
      </c>
      <c r="K807">
        <v>21.656597</v>
      </c>
      <c r="L807">
        <v>2168570</v>
      </c>
      <c r="M807">
        <v>10296</v>
      </c>
      <c r="N807">
        <v>300809</v>
      </c>
    </row>
    <row r="808" spans="1:14">
      <c r="A808" s="43" t="s">
        <v>85</v>
      </c>
      <c r="B808" s="44">
        <v>2019</v>
      </c>
      <c r="C808" s="43" t="s">
        <v>84</v>
      </c>
      <c r="D808">
        <v>36179</v>
      </c>
      <c r="E808">
        <v>4.3017773</v>
      </c>
      <c r="F808">
        <v>590131</v>
      </c>
      <c r="G808">
        <v>70</v>
      </c>
      <c r="H808">
        <v>27401</v>
      </c>
      <c r="I808">
        <v>23</v>
      </c>
      <c r="J808">
        <v>15077</v>
      </c>
      <c r="K808">
        <v>20.091364</v>
      </c>
      <c r="L808">
        <v>2184111</v>
      </c>
      <c r="M808">
        <v>10989</v>
      </c>
      <c r="N808">
        <v>333484</v>
      </c>
    </row>
    <row r="809" spans="1:14">
      <c r="A809" s="43" t="s">
        <v>85</v>
      </c>
      <c r="B809" s="44">
        <v>2020</v>
      </c>
      <c r="C809" s="43" t="s">
        <v>84</v>
      </c>
      <c r="D809">
        <v>37575</v>
      </c>
      <c r="E809">
        <v>4.1042589</v>
      </c>
      <c r="F809">
        <v>646601</v>
      </c>
      <c r="G809">
        <v>241</v>
      </c>
      <c r="H809">
        <v>28568</v>
      </c>
      <c r="I809">
        <v>23</v>
      </c>
      <c r="J809">
        <v>14955</v>
      </c>
      <c r="K809">
        <v>18.526131</v>
      </c>
      <c r="L809">
        <v>2255445</v>
      </c>
      <c r="M809">
        <v>11682</v>
      </c>
      <c r="N809">
        <v>381457</v>
      </c>
    </row>
    <row r="810" spans="1:14">
      <c r="A810" s="7" t="s">
        <v>85</v>
      </c>
      <c r="B810" s="9">
        <v>2021</v>
      </c>
      <c r="C810" s="8" t="s">
        <v>84</v>
      </c>
      <c r="D810">
        <v>38971</v>
      </c>
      <c r="E810">
        <v>3.9067406</v>
      </c>
      <c r="F810">
        <v>703071</v>
      </c>
      <c r="G810">
        <v>211</v>
      </c>
      <c r="H810">
        <v>29735</v>
      </c>
      <c r="I810">
        <v>23</v>
      </c>
      <c r="J810">
        <v>14833</v>
      </c>
      <c r="K810">
        <v>16.960897</v>
      </c>
      <c r="L810">
        <v>2397475</v>
      </c>
      <c r="M810">
        <v>12375</v>
      </c>
      <c r="N810">
        <v>401654</v>
      </c>
    </row>
    <row r="811" spans="1:14">
      <c r="A811" s="47" t="s">
        <v>86</v>
      </c>
      <c r="B811" s="48">
        <v>2012</v>
      </c>
      <c r="C811" s="47" t="s">
        <v>84</v>
      </c>
      <c r="D811">
        <v>24326</v>
      </c>
      <c r="E811">
        <v>5.7480474</v>
      </c>
      <c r="F811">
        <v>612689</v>
      </c>
      <c r="G811">
        <v>270</v>
      </c>
      <c r="H811">
        <v>17972</v>
      </c>
      <c r="I811">
        <v>20</v>
      </c>
      <c r="J811">
        <v>34124</v>
      </c>
      <c r="K811">
        <v>49.953705</v>
      </c>
      <c r="L811">
        <v>1203000</v>
      </c>
      <c r="M811">
        <v>7309</v>
      </c>
      <c r="N811">
        <v>360177</v>
      </c>
    </row>
    <row r="812" spans="1:14">
      <c r="A812" s="47" t="s">
        <v>86</v>
      </c>
      <c r="B812" s="48">
        <v>2013</v>
      </c>
      <c r="C812" s="47" t="s">
        <v>84</v>
      </c>
      <c r="D812">
        <v>24325</v>
      </c>
      <c r="E812">
        <v>5.8213361</v>
      </c>
      <c r="F812">
        <v>679674</v>
      </c>
      <c r="G812">
        <v>316</v>
      </c>
      <c r="H812">
        <v>18320</v>
      </c>
      <c r="I812">
        <v>23</v>
      </c>
      <c r="J812">
        <v>34435</v>
      </c>
      <c r="K812">
        <v>50.812061</v>
      </c>
      <c r="L812">
        <v>1382900</v>
      </c>
      <c r="M812">
        <v>8383</v>
      </c>
      <c r="N812">
        <v>386404</v>
      </c>
    </row>
    <row r="813" spans="1:14">
      <c r="A813" s="47" t="s">
        <v>86</v>
      </c>
      <c r="B813" s="48">
        <v>2014</v>
      </c>
      <c r="C813" s="47" t="s">
        <v>84</v>
      </c>
      <c r="D813">
        <v>24150</v>
      </c>
      <c r="E813">
        <v>5.8106418</v>
      </c>
      <c r="F813">
        <v>726539</v>
      </c>
      <c r="G813">
        <v>362</v>
      </c>
      <c r="H813">
        <v>18668</v>
      </c>
      <c r="I813">
        <v>24</v>
      </c>
      <c r="J813">
        <v>37016</v>
      </c>
      <c r="K813">
        <v>43.162319</v>
      </c>
      <c r="L813">
        <v>1688400</v>
      </c>
      <c r="M813">
        <v>9473</v>
      </c>
      <c r="N813">
        <v>415806</v>
      </c>
    </row>
    <row r="814" spans="1:14">
      <c r="A814" s="47" t="s">
        <v>86</v>
      </c>
      <c r="B814" s="48">
        <v>2015</v>
      </c>
      <c r="C814" s="47" t="s">
        <v>84</v>
      </c>
      <c r="D814">
        <v>24143</v>
      </c>
      <c r="E814">
        <v>5.8409063</v>
      </c>
      <c r="F814">
        <v>748832</v>
      </c>
      <c r="G814">
        <v>363</v>
      </c>
      <c r="H814">
        <v>18835</v>
      </c>
      <c r="I814">
        <v>25</v>
      </c>
      <c r="J814">
        <v>37417</v>
      </c>
      <c r="K814">
        <v>35.74229</v>
      </c>
      <c r="L814">
        <v>1925200</v>
      </c>
      <c r="M814">
        <v>8236</v>
      </c>
      <c r="N814">
        <v>427740</v>
      </c>
    </row>
    <row r="815" spans="1:14">
      <c r="A815" s="47" t="s">
        <v>86</v>
      </c>
      <c r="B815" s="48">
        <v>2016</v>
      </c>
      <c r="C815" s="47" t="s">
        <v>84</v>
      </c>
      <c r="D815">
        <v>23999</v>
      </c>
      <c r="E815">
        <v>5.8902038</v>
      </c>
      <c r="F815">
        <v>800481</v>
      </c>
      <c r="G815">
        <v>364</v>
      </c>
      <c r="H815">
        <v>18856</v>
      </c>
      <c r="I815">
        <v>23</v>
      </c>
      <c r="J815">
        <v>35241</v>
      </c>
      <c r="K815">
        <v>37.955055</v>
      </c>
      <c r="L815">
        <v>2172200</v>
      </c>
      <c r="M815">
        <v>8953</v>
      </c>
      <c r="N815">
        <v>457472</v>
      </c>
    </row>
    <row r="816" spans="1:14">
      <c r="A816" s="47" t="s">
        <v>86</v>
      </c>
      <c r="B816" s="48">
        <v>2017</v>
      </c>
      <c r="C816" s="47" t="s">
        <v>84</v>
      </c>
      <c r="D816">
        <v>23908</v>
      </c>
      <c r="E816">
        <v>5.9165551</v>
      </c>
      <c r="F816">
        <v>819382</v>
      </c>
      <c r="G816">
        <v>393</v>
      </c>
      <c r="H816">
        <v>19045</v>
      </c>
      <c r="I816">
        <v>24</v>
      </c>
      <c r="J816">
        <v>34018</v>
      </c>
      <c r="K816">
        <v>35.392406</v>
      </c>
      <c r="L816">
        <v>2467400</v>
      </c>
      <c r="M816">
        <v>9670</v>
      </c>
      <c r="N816">
        <v>469339</v>
      </c>
    </row>
    <row r="817" spans="1:14">
      <c r="A817" s="47" t="s">
        <v>86</v>
      </c>
      <c r="B817" s="48">
        <v>2018</v>
      </c>
      <c r="C817" s="47" t="s">
        <v>84</v>
      </c>
      <c r="D817">
        <v>23797</v>
      </c>
      <c r="E817">
        <v>6.5256545</v>
      </c>
      <c r="F817">
        <v>760152</v>
      </c>
      <c r="G817">
        <v>340</v>
      </c>
      <c r="H817">
        <v>19234</v>
      </c>
      <c r="I817">
        <v>25</v>
      </c>
      <c r="J817">
        <v>34778</v>
      </c>
      <c r="K817">
        <v>31.913834</v>
      </c>
      <c r="L817">
        <v>2603995</v>
      </c>
      <c r="M817">
        <v>10387</v>
      </c>
      <c r="N817">
        <v>432376</v>
      </c>
    </row>
    <row r="818" spans="1:14">
      <c r="A818" s="47" t="s">
        <v>86</v>
      </c>
      <c r="B818" s="48">
        <v>2019</v>
      </c>
      <c r="C818" s="47" t="s">
        <v>84</v>
      </c>
      <c r="D818">
        <v>23781</v>
      </c>
      <c r="E818">
        <v>6.5082208</v>
      </c>
      <c r="F818">
        <v>834598</v>
      </c>
      <c r="G818">
        <v>334</v>
      </c>
      <c r="H818">
        <v>19423</v>
      </c>
      <c r="I818">
        <v>25</v>
      </c>
      <c r="J818">
        <v>34465</v>
      </c>
      <c r="K818">
        <v>28.435261</v>
      </c>
      <c r="L818">
        <v>2324408</v>
      </c>
      <c r="M818">
        <v>11104</v>
      </c>
      <c r="N818">
        <v>474962</v>
      </c>
    </row>
    <row r="819" spans="1:14">
      <c r="A819" s="47" t="s">
        <v>86</v>
      </c>
      <c r="B819" s="48">
        <v>2020</v>
      </c>
      <c r="C819" s="47" t="s">
        <v>84</v>
      </c>
      <c r="D819">
        <v>23765</v>
      </c>
      <c r="E819">
        <v>6.4907872</v>
      </c>
      <c r="F819">
        <v>909044</v>
      </c>
      <c r="G819">
        <v>335</v>
      </c>
      <c r="H819">
        <v>19612</v>
      </c>
      <c r="I819">
        <v>25</v>
      </c>
      <c r="J819">
        <v>34152</v>
      </c>
      <c r="K819">
        <v>24.956688</v>
      </c>
      <c r="L819">
        <v>2514139</v>
      </c>
      <c r="M819">
        <v>11821</v>
      </c>
      <c r="N819">
        <v>542041</v>
      </c>
    </row>
    <row r="820" spans="1:14">
      <c r="A820" s="7" t="s">
        <v>86</v>
      </c>
      <c r="B820" s="9">
        <v>2021</v>
      </c>
      <c r="C820" s="8" t="s">
        <v>84</v>
      </c>
      <c r="D820">
        <v>23749</v>
      </c>
      <c r="E820">
        <v>6.4733536</v>
      </c>
      <c r="F820">
        <v>983490</v>
      </c>
      <c r="G820">
        <v>436</v>
      </c>
      <c r="H820">
        <v>19801</v>
      </c>
      <c r="I820">
        <v>25</v>
      </c>
      <c r="J820">
        <v>33839</v>
      </c>
      <c r="K820">
        <v>21.478115</v>
      </c>
      <c r="L820">
        <v>2824379</v>
      </c>
      <c r="M820">
        <v>12538</v>
      </c>
      <c r="N820">
        <v>578098</v>
      </c>
    </row>
    <row r="821" spans="1:14">
      <c r="A821" s="18" t="s">
        <v>87</v>
      </c>
      <c r="B821" s="19">
        <v>2012</v>
      </c>
      <c r="C821" s="18" t="s">
        <v>84</v>
      </c>
      <c r="D821">
        <v>27923</v>
      </c>
      <c r="E821">
        <v>5.5745443</v>
      </c>
      <c r="F821">
        <v>322047</v>
      </c>
      <c r="G821">
        <v>219</v>
      </c>
      <c r="H821">
        <v>11960</v>
      </c>
      <c r="I821">
        <v>19</v>
      </c>
      <c r="J821">
        <v>19694</v>
      </c>
      <c r="K821">
        <v>52.557953</v>
      </c>
      <c r="L821">
        <v>737500</v>
      </c>
      <c r="M821">
        <v>5755</v>
      </c>
      <c r="N821">
        <v>191251</v>
      </c>
    </row>
    <row r="822" spans="1:14">
      <c r="A822" s="18" t="s">
        <v>87</v>
      </c>
      <c r="B822" s="19">
        <v>2013</v>
      </c>
      <c r="C822" s="18" t="s">
        <v>84</v>
      </c>
      <c r="D822">
        <v>27732</v>
      </c>
      <c r="E822">
        <v>5.6839031</v>
      </c>
      <c r="F822">
        <v>356278</v>
      </c>
      <c r="G822">
        <v>271</v>
      </c>
      <c r="H822">
        <v>12520</v>
      </c>
      <c r="I822">
        <v>21</v>
      </c>
      <c r="J822">
        <v>21910</v>
      </c>
      <c r="K822">
        <v>53.560795</v>
      </c>
      <c r="L822">
        <v>850500</v>
      </c>
      <c r="M822">
        <v>6618</v>
      </c>
      <c r="N822">
        <v>209442</v>
      </c>
    </row>
    <row r="823" spans="1:14">
      <c r="A823" s="18" t="s">
        <v>87</v>
      </c>
      <c r="B823" s="19">
        <v>2014</v>
      </c>
      <c r="C823" s="18" t="s">
        <v>84</v>
      </c>
      <c r="D823">
        <v>27636</v>
      </c>
      <c r="E823">
        <v>5.6521928</v>
      </c>
      <c r="F823">
        <v>380783</v>
      </c>
      <c r="G823">
        <v>323</v>
      </c>
      <c r="H823">
        <v>13080</v>
      </c>
      <c r="I823">
        <v>22</v>
      </c>
      <c r="J823">
        <v>23897</v>
      </c>
      <c r="K823">
        <v>45.627312</v>
      </c>
      <c r="L823">
        <v>944000</v>
      </c>
      <c r="M823">
        <v>7419</v>
      </c>
      <c r="N823">
        <v>224026</v>
      </c>
    </row>
    <row r="824" spans="1:14">
      <c r="A824" s="18" t="s">
        <v>87</v>
      </c>
      <c r="B824" s="19">
        <v>2015</v>
      </c>
      <c r="C824" s="18" t="s">
        <v>84</v>
      </c>
      <c r="D824">
        <v>27790</v>
      </c>
      <c r="E824">
        <v>5.6518532</v>
      </c>
      <c r="F824">
        <v>398639</v>
      </c>
      <c r="G824">
        <v>326</v>
      </c>
      <c r="H824">
        <v>13705</v>
      </c>
      <c r="I824">
        <v>23</v>
      </c>
      <c r="J824">
        <v>23273</v>
      </c>
      <c r="K824">
        <v>39.081188</v>
      </c>
      <c r="L824">
        <v>1002600</v>
      </c>
      <c r="M824">
        <v>8164</v>
      </c>
      <c r="N824">
        <v>233456</v>
      </c>
    </row>
    <row r="825" spans="1:14">
      <c r="A825" s="18" t="s">
        <v>87</v>
      </c>
      <c r="B825" s="19">
        <v>2016</v>
      </c>
      <c r="C825" s="18" t="s">
        <v>84</v>
      </c>
      <c r="D825">
        <v>27972</v>
      </c>
      <c r="E825">
        <v>5.6396754</v>
      </c>
      <c r="F825">
        <v>427962</v>
      </c>
      <c r="G825">
        <v>335</v>
      </c>
      <c r="H825">
        <v>22150</v>
      </c>
      <c r="I825">
        <v>20</v>
      </c>
      <c r="J825">
        <v>17296</v>
      </c>
      <c r="K825">
        <v>41.10611</v>
      </c>
      <c r="L825">
        <v>1065300</v>
      </c>
      <c r="M825">
        <v>8882</v>
      </c>
      <c r="N825">
        <v>250503</v>
      </c>
    </row>
    <row r="826" spans="1:14">
      <c r="A826" s="18" t="s">
        <v>87</v>
      </c>
      <c r="B826" s="19">
        <v>2017</v>
      </c>
      <c r="C826" s="18" t="s">
        <v>84</v>
      </c>
      <c r="D826">
        <v>28031</v>
      </c>
      <c r="E826">
        <v>5.6100389</v>
      </c>
      <c r="F826">
        <v>436301</v>
      </c>
      <c r="G826">
        <v>281</v>
      </c>
      <c r="H826">
        <v>22888</v>
      </c>
      <c r="I826">
        <v>20</v>
      </c>
      <c r="J826">
        <v>17180</v>
      </c>
      <c r="K826">
        <v>37.660278</v>
      </c>
      <c r="L826">
        <v>1209000</v>
      </c>
      <c r="M826">
        <v>9600</v>
      </c>
      <c r="N826">
        <v>255666</v>
      </c>
    </row>
    <row r="827" spans="1:14">
      <c r="A827" s="18" t="s">
        <v>87</v>
      </c>
      <c r="B827" s="19">
        <v>2018</v>
      </c>
      <c r="C827" s="18" t="s">
        <v>84</v>
      </c>
      <c r="D827">
        <v>27968</v>
      </c>
      <c r="E827">
        <v>5.911506</v>
      </c>
      <c r="F827">
        <v>507236</v>
      </c>
      <c r="G827">
        <v>263</v>
      </c>
      <c r="H827">
        <v>23626</v>
      </c>
      <c r="I827">
        <v>20</v>
      </c>
      <c r="J827">
        <v>18822</v>
      </c>
      <c r="K827">
        <v>33.395893</v>
      </c>
      <c r="L827">
        <v>1400625</v>
      </c>
      <c r="M827">
        <v>10318</v>
      </c>
      <c r="N827">
        <v>291812</v>
      </c>
    </row>
    <row r="828" spans="1:14">
      <c r="A828" s="18" t="s">
        <v>87</v>
      </c>
      <c r="B828" s="19">
        <v>2019</v>
      </c>
      <c r="C828" s="18" t="s">
        <v>84</v>
      </c>
      <c r="D828">
        <v>27962</v>
      </c>
      <c r="E828">
        <v>5.902439</v>
      </c>
      <c r="F828">
        <v>559221</v>
      </c>
      <c r="G828">
        <v>267</v>
      </c>
      <c r="H828">
        <v>24364</v>
      </c>
      <c r="I828">
        <v>22</v>
      </c>
      <c r="J828">
        <v>19487</v>
      </c>
      <c r="K828">
        <v>29.131508</v>
      </c>
      <c r="L828">
        <v>1631580</v>
      </c>
      <c r="M828">
        <v>11036</v>
      </c>
      <c r="N828">
        <v>321447</v>
      </c>
    </row>
    <row r="829" spans="1:14">
      <c r="A829" s="18" t="s">
        <v>87</v>
      </c>
      <c r="B829" s="19">
        <v>2020</v>
      </c>
      <c r="C829" s="18" t="s">
        <v>84</v>
      </c>
      <c r="D829">
        <v>27956</v>
      </c>
      <c r="E829">
        <v>5.893372</v>
      </c>
      <c r="F829">
        <v>611206</v>
      </c>
      <c r="G829">
        <v>473</v>
      </c>
      <c r="H829">
        <v>25102</v>
      </c>
      <c r="I829">
        <v>24</v>
      </c>
      <c r="J829">
        <v>19800</v>
      </c>
      <c r="K829">
        <v>24.867123</v>
      </c>
      <c r="L829">
        <v>1723561</v>
      </c>
      <c r="M829">
        <v>11754</v>
      </c>
      <c r="N829">
        <v>368811</v>
      </c>
    </row>
    <row r="830" spans="1:14">
      <c r="A830" s="7" t="s">
        <v>87</v>
      </c>
      <c r="B830" s="9">
        <v>2021</v>
      </c>
      <c r="C830" s="8" t="s">
        <v>84</v>
      </c>
      <c r="D830">
        <v>27950</v>
      </c>
      <c r="E830">
        <v>5.8843051</v>
      </c>
      <c r="F830">
        <v>663191</v>
      </c>
      <c r="G830">
        <v>487</v>
      </c>
      <c r="H830">
        <v>25840</v>
      </c>
      <c r="I830">
        <v>26</v>
      </c>
      <c r="J830">
        <v>20113</v>
      </c>
      <c r="K830">
        <v>20.602737</v>
      </c>
      <c r="L830">
        <v>1929023</v>
      </c>
      <c r="M830">
        <v>12472</v>
      </c>
      <c r="N830">
        <v>380826</v>
      </c>
    </row>
    <row r="831" spans="1:14">
      <c r="A831" s="105" t="s">
        <v>108</v>
      </c>
      <c r="B831" s="106">
        <v>2012</v>
      </c>
      <c r="C831" s="107" t="s">
        <v>109</v>
      </c>
      <c r="D831">
        <v>42932</v>
      </c>
      <c r="E831">
        <v>5.0924252</v>
      </c>
      <c r="F831">
        <v>361282</v>
      </c>
      <c r="I831">
        <v>39</v>
      </c>
      <c r="J831">
        <v>49910</v>
      </c>
      <c r="K831">
        <v>42.477654</v>
      </c>
      <c r="L831">
        <v>1630300</v>
      </c>
      <c r="M831">
        <v>5920</v>
      </c>
      <c r="N831">
        <v>211200</v>
      </c>
    </row>
    <row r="832" spans="1:14">
      <c r="A832" s="105" t="s">
        <v>108</v>
      </c>
      <c r="B832" s="106">
        <v>2013</v>
      </c>
      <c r="C832" s="107" t="s">
        <v>109</v>
      </c>
      <c r="D832">
        <v>42740</v>
      </c>
      <c r="E832">
        <v>5.0108095</v>
      </c>
      <c r="F832">
        <v>376875</v>
      </c>
      <c r="I832">
        <v>43</v>
      </c>
      <c r="J832">
        <v>49275</v>
      </c>
      <c r="K832">
        <v>45.547367</v>
      </c>
      <c r="L832">
        <v>1874700</v>
      </c>
      <c r="M832">
        <v>6731</v>
      </c>
      <c r="N832">
        <v>216500</v>
      </c>
    </row>
    <row r="833" spans="1:14">
      <c r="A833" s="105" t="s">
        <v>108</v>
      </c>
      <c r="B833" s="106">
        <v>2014</v>
      </c>
      <c r="C833" s="107" t="s">
        <v>109</v>
      </c>
      <c r="D833">
        <v>41938</v>
      </c>
      <c r="E833">
        <v>5.1090181</v>
      </c>
      <c r="F833">
        <v>387029</v>
      </c>
      <c r="I833">
        <v>53</v>
      </c>
      <c r="J833">
        <v>48469</v>
      </c>
      <c r="K833">
        <v>40.969028</v>
      </c>
      <c r="L833">
        <v>2103900</v>
      </c>
      <c r="M833">
        <v>7572</v>
      </c>
      <c r="N833">
        <v>221800</v>
      </c>
    </row>
    <row r="834" spans="1:14">
      <c r="A834" s="105" t="s">
        <v>108</v>
      </c>
      <c r="B834" s="106">
        <v>2015</v>
      </c>
      <c r="C834" s="107" t="s">
        <v>109</v>
      </c>
      <c r="D834">
        <v>41582</v>
      </c>
      <c r="E834">
        <v>5.1753403</v>
      </c>
      <c r="F834">
        <v>403961</v>
      </c>
      <c r="I834">
        <v>55</v>
      </c>
      <c r="J834">
        <v>50444</v>
      </c>
      <c r="K834">
        <v>34.047394</v>
      </c>
      <c r="L834">
        <v>2337200</v>
      </c>
      <c r="M834">
        <v>7849</v>
      </c>
      <c r="N834">
        <v>227100</v>
      </c>
    </row>
    <row r="835" spans="1:14">
      <c r="A835" s="105" t="s">
        <v>108</v>
      </c>
      <c r="B835" s="106">
        <v>2016</v>
      </c>
      <c r="C835" s="107" t="s">
        <v>109</v>
      </c>
      <c r="D835">
        <v>40841</v>
      </c>
      <c r="E835">
        <v>5.2100585</v>
      </c>
      <c r="F835">
        <v>421483</v>
      </c>
      <c r="I835">
        <v>56</v>
      </c>
      <c r="J835">
        <v>50841</v>
      </c>
      <c r="K835">
        <v>35.490578</v>
      </c>
      <c r="L835">
        <v>2521600</v>
      </c>
      <c r="M835">
        <v>8506</v>
      </c>
      <c r="N835">
        <v>237000</v>
      </c>
    </row>
    <row r="836" spans="1:14">
      <c r="A836" s="105" t="s">
        <v>108</v>
      </c>
      <c r="B836" s="106">
        <v>2017</v>
      </c>
      <c r="C836" s="107" t="s">
        <v>109</v>
      </c>
      <c r="D836">
        <v>40706</v>
      </c>
      <c r="E836">
        <v>4.5865474</v>
      </c>
      <c r="F836">
        <v>543078</v>
      </c>
      <c r="I836">
        <v>58</v>
      </c>
      <c r="J836">
        <v>52155</v>
      </c>
      <c r="K836">
        <v>33.056049</v>
      </c>
      <c r="L836">
        <v>2909200</v>
      </c>
      <c r="M836">
        <v>9163</v>
      </c>
      <c r="N836">
        <v>247400</v>
      </c>
    </row>
    <row r="837" spans="1:14">
      <c r="A837" s="105" t="s">
        <v>108</v>
      </c>
      <c r="B837" s="106">
        <v>2018</v>
      </c>
      <c r="C837" s="107" t="s">
        <v>109</v>
      </c>
      <c r="D837">
        <v>40566</v>
      </c>
      <c r="E837">
        <v>4.6759602</v>
      </c>
      <c r="F837">
        <v>605722</v>
      </c>
      <c r="I837">
        <v>62</v>
      </c>
      <c r="J837">
        <v>51051</v>
      </c>
      <c r="K837">
        <v>30.587673</v>
      </c>
      <c r="L837">
        <v>3423600</v>
      </c>
      <c r="M837">
        <v>9820</v>
      </c>
      <c r="N837">
        <v>349300</v>
      </c>
    </row>
    <row r="838" spans="1:14">
      <c r="A838" s="105" t="s">
        <v>108</v>
      </c>
      <c r="B838" s="106">
        <v>2019</v>
      </c>
      <c r="C838" s="107" t="s">
        <v>109</v>
      </c>
      <c r="D838">
        <v>40426</v>
      </c>
      <c r="E838">
        <v>4.7653729</v>
      </c>
      <c r="F838">
        <v>668366</v>
      </c>
      <c r="I838">
        <v>66</v>
      </c>
      <c r="J838">
        <v>48270</v>
      </c>
      <c r="K838">
        <v>28.119297</v>
      </c>
      <c r="L838">
        <v>3809500</v>
      </c>
      <c r="M838">
        <v>10477</v>
      </c>
      <c r="N838">
        <v>398800</v>
      </c>
    </row>
    <row r="839" spans="1:14">
      <c r="A839" s="105" t="s">
        <v>108</v>
      </c>
      <c r="B839" s="106">
        <v>2020</v>
      </c>
      <c r="C839" s="107" t="s">
        <v>109</v>
      </c>
      <c r="D839">
        <v>40286</v>
      </c>
      <c r="E839">
        <v>4.8547856</v>
      </c>
      <c r="F839">
        <v>731010</v>
      </c>
      <c r="I839">
        <v>70</v>
      </c>
      <c r="J839">
        <v>45489</v>
      </c>
      <c r="K839">
        <v>25.650921</v>
      </c>
      <c r="L839">
        <v>3758200</v>
      </c>
      <c r="M839">
        <v>11134</v>
      </c>
      <c r="N839">
        <v>420500</v>
      </c>
    </row>
    <row r="840" spans="1:14">
      <c r="A840" s="105" t="s">
        <v>108</v>
      </c>
      <c r="B840" s="106">
        <v>2021</v>
      </c>
      <c r="C840" s="107" t="s">
        <v>109</v>
      </c>
      <c r="D840">
        <v>23285</v>
      </c>
      <c r="E840">
        <v>4.2957698</v>
      </c>
      <c r="F840">
        <v>167092</v>
      </c>
      <c r="G840">
        <v>863</v>
      </c>
      <c r="H840" s="94">
        <v>9</v>
      </c>
      <c r="I840">
        <v>17</v>
      </c>
      <c r="J840">
        <v>11116</v>
      </c>
      <c r="K840">
        <v>43.973194</v>
      </c>
      <c r="L840">
        <v>362300</v>
      </c>
      <c r="M840">
        <v>5018</v>
      </c>
      <c r="N840">
        <v>86017</v>
      </c>
    </row>
    <row r="841" spans="1:14">
      <c r="A841" s="19" t="s">
        <v>114</v>
      </c>
      <c r="B841" s="19">
        <v>2012</v>
      </c>
      <c r="C841" s="18" t="s">
        <v>109</v>
      </c>
      <c r="D841">
        <v>17184</v>
      </c>
      <c r="E841">
        <v>3.790852</v>
      </c>
      <c r="F841">
        <v>102303</v>
      </c>
      <c r="G841">
        <v>38.5</v>
      </c>
      <c r="H841">
        <v>10</v>
      </c>
      <c r="I841">
        <v>8</v>
      </c>
      <c r="J841">
        <v>5064</v>
      </c>
      <c r="K841">
        <v>26.092049</v>
      </c>
      <c r="L841">
        <v>255600</v>
      </c>
      <c r="M841">
        <v>5755</v>
      </c>
      <c r="N841">
        <v>52235</v>
      </c>
    </row>
    <row r="842" spans="1:14">
      <c r="A842" s="19" t="s">
        <v>114</v>
      </c>
      <c r="B842" s="19">
        <v>2013</v>
      </c>
      <c r="C842" s="18" t="s">
        <v>109</v>
      </c>
      <c r="D842">
        <v>17180</v>
      </c>
      <c r="E842">
        <v>3.814319</v>
      </c>
      <c r="F842">
        <v>106117</v>
      </c>
      <c r="G842">
        <v>65</v>
      </c>
      <c r="H842">
        <v>11</v>
      </c>
      <c r="I842">
        <v>8</v>
      </c>
      <c r="J842">
        <v>4677</v>
      </c>
      <c r="K842">
        <v>25.713766</v>
      </c>
      <c r="L842">
        <v>309600</v>
      </c>
      <c r="M842">
        <v>6537</v>
      </c>
      <c r="N842">
        <v>57767</v>
      </c>
    </row>
    <row r="843" spans="1:14">
      <c r="A843" s="19" t="s">
        <v>114</v>
      </c>
      <c r="B843" s="19">
        <v>2014</v>
      </c>
      <c r="C843" s="18" t="s">
        <v>109</v>
      </c>
      <c r="D843">
        <v>16807</v>
      </c>
      <c r="E843">
        <v>4.0036889</v>
      </c>
      <c r="F843">
        <v>112891</v>
      </c>
      <c r="G843">
        <v>78</v>
      </c>
      <c r="H843">
        <v>12</v>
      </c>
      <c r="I843">
        <v>9</v>
      </c>
      <c r="J843">
        <v>4654</v>
      </c>
      <c r="K843">
        <v>23.299465</v>
      </c>
      <c r="L843">
        <v>351100</v>
      </c>
      <c r="M843">
        <v>7348</v>
      </c>
      <c r="N843">
        <v>60251</v>
      </c>
    </row>
    <row r="844" spans="1:14">
      <c r="A844" s="19" t="s">
        <v>114</v>
      </c>
      <c r="B844" s="19">
        <v>2015</v>
      </c>
      <c r="C844" s="18" t="s">
        <v>109</v>
      </c>
      <c r="D844">
        <v>17050</v>
      </c>
      <c r="E844">
        <v>3.9826979</v>
      </c>
      <c r="F844">
        <v>119031</v>
      </c>
      <c r="G844">
        <v>91</v>
      </c>
      <c r="H844">
        <v>13</v>
      </c>
      <c r="I844">
        <v>9</v>
      </c>
      <c r="J844">
        <v>4809</v>
      </c>
      <c r="K844">
        <v>19.6873</v>
      </c>
      <c r="L844">
        <v>401300</v>
      </c>
      <c r="M844">
        <v>7707</v>
      </c>
      <c r="N844">
        <v>63912</v>
      </c>
    </row>
    <row r="845" spans="1:14">
      <c r="A845" s="19" t="s">
        <v>114</v>
      </c>
      <c r="B845" s="19">
        <v>2016</v>
      </c>
      <c r="C845" s="18" t="s">
        <v>109</v>
      </c>
      <c r="D845">
        <v>17057</v>
      </c>
      <c r="E845">
        <v>4.0207539</v>
      </c>
      <c r="F845">
        <v>124159</v>
      </c>
      <c r="G845">
        <v>78</v>
      </c>
      <c r="H845">
        <v>14</v>
      </c>
      <c r="I845">
        <v>10</v>
      </c>
      <c r="J845">
        <v>4629</v>
      </c>
      <c r="K845">
        <v>19.506723</v>
      </c>
      <c r="L845">
        <v>455300</v>
      </c>
      <c r="M845">
        <v>8374</v>
      </c>
      <c r="N845">
        <v>66841</v>
      </c>
    </row>
    <row r="846" spans="1:14">
      <c r="A846" s="19" t="s">
        <v>114</v>
      </c>
      <c r="B846" s="19">
        <v>2017</v>
      </c>
      <c r="C846" s="18" t="s">
        <v>109</v>
      </c>
      <c r="D846">
        <v>16806</v>
      </c>
      <c r="E846">
        <v>2.4691777</v>
      </c>
      <c r="F846">
        <v>145256</v>
      </c>
      <c r="G846">
        <v>7</v>
      </c>
      <c r="H846">
        <v>120</v>
      </c>
      <c r="I846">
        <v>10</v>
      </c>
      <c r="J846">
        <v>4415</v>
      </c>
      <c r="K846">
        <v>17.216381</v>
      </c>
      <c r="L846">
        <v>525500</v>
      </c>
      <c r="M846">
        <v>9041</v>
      </c>
      <c r="N846">
        <v>69781</v>
      </c>
    </row>
    <row r="847" spans="1:14">
      <c r="A847" s="19" t="s">
        <v>114</v>
      </c>
      <c r="B847" s="19">
        <v>2018</v>
      </c>
      <c r="C847" s="18" t="s">
        <v>109</v>
      </c>
      <c r="D847">
        <v>16811</v>
      </c>
      <c r="E847">
        <v>2.5177562</v>
      </c>
      <c r="F847">
        <v>162530</v>
      </c>
      <c r="G847">
        <v>54</v>
      </c>
      <c r="H847">
        <v>226</v>
      </c>
      <c r="I847">
        <v>10</v>
      </c>
      <c r="J847">
        <v>4365</v>
      </c>
      <c r="K847">
        <v>16.638313</v>
      </c>
      <c r="L847">
        <v>593565</v>
      </c>
      <c r="M847">
        <v>9708</v>
      </c>
      <c r="N847">
        <v>81998</v>
      </c>
    </row>
    <row r="848" spans="1:14">
      <c r="A848" s="19" t="s">
        <v>114</v>
      </c>
      <c r="B848" s="19">
        <v>2019</v>
      </c>
      <c r="C848" s="18" t="s">
        <v>109</v>
      </c>
      <c r="D848">
        <v>16816</v>
      </c>
      <c r="E848">
        <v>2.5663348</v>
      </c>
      <c r="F848">
        <v>179804</v>
      </c>
      <c r="G848">
        <v>333</v>
      </c>
      <c r="H848">
        <v>332</v>
      </c>
      <c r="I848">
        <v>11</v>
      </c>
      <c r="J848">
        <v>4157</v>
      </c>
      <c r="K848">
        <v>16.060246</v>
      </c>
      <c r="L848">
        <v>580189</v>
      </c>
      <c r="M848">
        <v>10375</v>
      </c>
      <c r="N848">
        <v>91471</v>
      </c>
    </row>
    <row r="849" spans="1:14">
      <c r="A849" s="19" t="s">
        <v>114</v>
      </c>
      <c r="B849" s="19">
        <v>2020</v>
      </c>
      <c r="C849" s="18" t="s">
        <v>109</v>
      </c>
      <c r="D849">
        <v>16821</v>
      </c>
      <c r="E849">
        <v>2.6149133</v>
      </c>
      <c r="F849">
        <v>197078</v>
      </c>
      <c r="G849">
        <v>7</v>
      </c>
      <c r="H849">
        <v>438</v>
      </c>
      <c r="I849">
        <v>12</v>
      </c>
      <c r="J849">
        <v>3949</v>
      </c>
      <c r="K849">
        <v>15.482178</v>
      </c>
      <c r="L849">
        <v>486901</v>
      </c>
      <c r="M849">
        <v>11042</v>
      </c>
      <c r="N849">
        <v>103894</v>
      </c>
    </row>
    <row r="850" spans="1:14">
      <c r="A850" s="19" t="s">
        <v>114</v>
      </c>
      <c r="B850" s="19">
        <v>2021</v>
      </c>
      <c r="C850" s="114" t="s">
        <v>109</v>
      </c>
      <c r="D850">
        <v>18379</v>
      </c>
      <c r="E850">
        <v>4.0060939</v>
      </c>
      <c r="F850">
        <v>150436</v>
      </c>
      <c r="G850">
        <v>7</v>
      </c>
      <c r="H850" s="94">
        <v>460</v>
      </c>
      <c r="I850">
        <v>10</v>
      </c>
      <c r="J850">
        <v>4626</v>
      </c>
      <c r="K850">
        <v>27.918642</v>
      </c>
      <c r="L850">
        <v>550004</v>
      </c>
      <c r="M850">
        <v>5329</v>
      </c>
      <c r="N850">
        <v>109633</v>
      </c>
    </row>
    <row r="851" spans="1:14">
      <c r="A851" s="107" t="s">
        <v>110</v>
      </c>
      <c r="B851" s="115">
        <v>2012</v>
      </c>
      <c r="C851" s="107" t="s">
        <v>109</v>
      </c>
      <c r="D851">
        <v>23269</v>
      </c>
      <c r="E851">
        <v>4.4029825</v>
      </c>
      <c r="F851">
        <v>189776</v>
      </c>
      <c r="G851">
        <v>875</v>
      </c>
      <c r="H851" s="94">
        <v>6320</v>
      </c>
      <c r="I851">
        <v>18</v>
      </c>
      <c r="J851">
        <v>11086</v>
      </c>
      <c r="K851">
        <v>46.414654</v>
      </c>
      <c r="L851">
        <v>474200</v>
      </c>
      <c r="M851">
        <v>5938</v>
      </c>
      <c r="N851">
        <v>98234</v>
      </c>
    </row>
    <row r="852" spans="1:14">
      <c r="A852" s="107" t="s">
        <v>110</v>
      </c>
      <c r="B852" s="115">
        <v>2013</v>
      </c>
      <c r="C852" s="107" t="s">
        <v>109</v>
      </c>
      <c r="D852">
        <v>23041</v>
      </c>
      <c r="E852">
        <v>4.4820103</v>
      </c>
      <c r="F852">
        <v>200726</v>
      </c>
      <c r="G852">
        <v>887</v>
      </c>
      <c r="H852" s="94">
        <v>6340</v>
      </c>
      <c r="I852">
        <v>19</v>
      </c>
      <c r="J852">
        <v>11056</v>
      </c>
      <c r="K852">
        <v>48.856113</v>
      </c>
      <c r="L852">
        <v>586100</v>
      </c>
      <c r="M852">
        <v>6858</v>
      </c>
      <c r="N852">
        <v>110451</v>
      </c>
    </row>
    <row r="853" spans="1:14">
      <c r="A853" s="107" t="s">
        <v>110</v>
      </c>
      <c r="B853" s="115">
        <v>2014</v>
      </c>
      <c r="C853" s="107" t="s">
        <v>109</v>
      </c>
      <c r="D853">
        <v>22947</v>
      </c>
      <c r="E853">
        <v>4.4105112</v>
      </c>
      <c r="F853">
        <v>208869</v>
      </c>
      <c r="G853">
        <v>899</v>
      </c>
      <c r="H853" s="94">
        <v>6248</v>
      </c>
      <c r="I853">
        <v>22</v>
      </c>
      <c r="J853">
        <v>10967</v>
      </c>
      <c r="K853">
        <v>43.312454</v>
      </c>
      <c r="L853">
        <v>684400</v>
      </c>
      <c r="M853">
        <v>7797</v>
      </c>
      <c r="N853">
        <v>116776</v>
      </c>
    </row>
    <row r="854" spans="1:14">
      <c r="A854" s="107" t="s">
        <v>110</v>
      </c>
      <c r="B854" s="115">
        <v>2015</v>
      </c>
      <c r="C854" s="107" t="s">
        <v>109</v>
      </c>
      <c r="D854">
        <v>22901</v>
      </c>
      <c r="E854">
        <v>4.4384961</v>
      </c>
      <c r="F854">
        <v>218373</v>
      </c>
      <c r="G854">
        <v>1054</v>
      </c>
      <c r="H854" s="94">
        <v>6218</v>
      </c>
      <c r="I854">
        <v>22</v>
      </c>
      <c r="J854">
        <v>11070</v>
      </c>
      <c r="K854">
        <v>35.537663</v>
      </c>
      <c r="L854">
        <v>775000</v>
      </c>
      <c r="M854">
        <v>8063</v>
      </c>
      <c r="N854">
        <v>122571</v>
      </c>
    </row>
    <row r="855" spans="1:14">
      <c r="A855" s="107" t="s">
        <v>110</v>
      </c>
      <c r="B855" s="115">
        <v>2016</v>
      </c>
      <c r="C855" s="107" t="s">
        <v>109</v>
      </c>
      <c r="D855">
        <v>22919</v>
      </c>
      <c r="E855">
        <v>4.3811685</v>
      </c>
      <c r="F855">
        <v>230978</v>
      </c>
      <c r="G855">
        <v>858</v>
      </c>
      <c r="H855">
        <v>6400</v>
      </c>
      <c r="I855">
        <v>23</v>
      </c>
      <c r="J855">
        <v>10868</v>
      </c>
      <c r="K855">
        <v>36.854214</v>
      </c>
      <c r="L855">
        <v>861600</v>
      </c>
      <c r="M855">
        <v>8745</v>
      </c>
      <c r="N855">
        <v>127794</v>
      </c>
    </row>
    <row r="856" spans="1:14">
      <c r="A856" s="107" t="s">
        <v>110</v>
      </c>
      <c r="B856" s="115">
        <v>2017</v>
      </c>
      <c r="C856" s="107" t="s">
        <v>109</v>
      </c>
      <c r="D856">
        <v>22811</v>
      </c>
      <c r="E856">
        <v>4.2200254</v>
      </c>
      <c r="F856">
        <v>254803</v>
      </c>
      <c r="G856">
        <v>858</v>
      </c>
      <c r="H856">
        <v>6473</v>
      </c>
      <c r="I856">
        <v>24</v>
      </c>
      <c r="J856">
        <v>10729</v>
      </c>
      <c r="K856">
        <v>33.829384</v>
      </c>
      <c r="L856">
        <v>951900</v>
      </c>
      <c r="M856">
        <v>9427</v>
      </c>
      <c r="N856">
        <v>134402</v>
      </c>
    </row>
    <row r="857" spans="1:14">
      <c r="A857" s="107" t="s">
        <v>110</v>
      </c>
      <c r="B857" s="115">
        <v>2018</v>
      </c>
      <c r="C857" s="107" t="s">
        <v>109</v>
      </c>
      <c r="D857">
        <v>22630</v>
      </c>
      <c r="E857">
        <v>4.3414494</v>
      </c>
      <c r="F857">
        <v>283381</v>
      </c>
      <c r="G857">
        <v>817</v>
      </c>
      <c r="H857">
        <v>6546</v>
      </c>
      <c r="I857">
        <v>25</v>
      </c>
      <c r="J857">
        <v>10730</v>
      </c>
      <c r="K857">
        <v>32.129536</v>
      </c>
      <c r="L857">
        <v>1076703</v>
      </c>
      <c r="M857">
        <v>10109</v>
      </c>
      <c r="N857">
        <v>145358</v>
      </c>
    </row>
    <row r="858" spans="1:14">
      <c r="A858" s="107" t="s">
        <v>110</v>
      </c>
      <c r="B858" s="115">
        <v>2019</v>
      </c>
      <c r="C858" s="107" t="s">
        <v>109</v>
      </c>
      <c r="D858">
        <v>22449</v>
      </c>
      <c r="E858">
        <v>4.4628734</v>
      </c>
      <c r="F858">
        <v>311959</v>
      </c>
      <c r="G858">
        <v>734</v>
      </c>
      <c r="H858">
        <v>6619</v>
      </c>
      <c r="I858">
        <v>26</v>
      </c>
      <c r="J858">
        <v>10216</v>
      </c>
      <c r="K858">
        <v>30.429688</v>
      </c>
      <c r="L858">
        <v>1125018</v>
      </c>
      <c r="M858">
        <v>10791</v>
      </c>
      <c r="N858">
        <v>162161</v>
      </c>
    </row>
    <row r="859" spans="1:14">
      <c r="A859" s="107" t="s">
        <v>110</v>
      </c>
      <c r="B859" s="115">
        <v>2020</v>
      </c>
      <c r="C859" s="107" t="s">
        <v>109</v>
      </c>
      <c r="D859">
        <v>22268</v>
      </c>
      <c r="E859">
        <v>4.5842974</v>
      </c>
      <c r="F859">
        <v>340537</v>
      </c>
      <c r="G859">
        <v>746</v>
      </c>
      <c r="H859">
        <v>6692</v>
      </c>
      <c r="I859">
        <v>27</v>
      </c>
      <c r="J859">
        <v>9702</v>
      </c>
      <c r="K859">
        <v>28.729839</v>
      </c>
      <c r="L859">
        <v>1001545</v>
      </c>
      <c r="M859">
        <v>11473</v>
      </c>
      <c r="N859">
        <v>185670</v>
      </c>
    </row>
    <row r="860" spans="1:14">
      <c r="A860" s="107" t="s">
        <v>110</v>
      </c>
      <c r="B860" s="115">
        <v>2021</v>
      </c>
      <c r="C860" s="116" t="s">
        <v>109</v>
      </c>
      <c r="D860">
        <v>13086</v>
      </c>
      <c r="E860">
        <v>5.0786337</v>
      </c>
      <c r="F860">
        <v>96428</v>
      </c>
      <c r="G860">
        <v>745</v>
      </c>
      <c r="H860">
        <v>2639</v>
      </c>
      <c r="I860">
        <v>12</v>
      </c>
      <c r="J860">
        <v>5222</v>
      </c>
      <c r="K860">
        <v>48.735531</v>
      </c>
      <c r="L860">
        <v>1109114</v>
      </c>
      <c r="M860">
        <v>5110</v>
      </c>
      <c r="N860">
        <v>191142</v>
      </c>
    </row>
    <row r="861" spans="1:14">
      <c r="A861" s="45" t="s">
        <v>111</v>
      </c>
      <c r="B861" s="46">
        <v>2012</v>
      </c>
      <c r="C861" s="45" t="s">
        <v>109</v>
      </c>
      <c r="D861">
        <v>13099</v>
      </c>
      <c r="E861">
        <v>5.1185587</v>
      </c>
      <c r="F861">
        <v>107031</v>
      </c>
      <c r="G861">
        <v>381</v>
      </c>
      <c r="H861">
        <v>2718</v>
      </c>
      <c r="I861">
        <v>12</v>
      </c>
      <c r="J861">
        <v>5514</v>
      </c>
      <c r="K861">
        <v>52.704117</v>
      </c>
      <c r="L861">
        <v>418500</v>
      </c>
      <c r="M861">
        <v>5948</v>
      </c>
      <c r="N861">
        <v>56071</v>
      </c>
    </row>
    <row r="862" spans="1:14">
      <c r="A862" s="45" t="s">
        <v>111</v>
      </c>
      <c r="B862" s="46">
        <v>2013</v>
      </c>
      <c r="C862" s="45" t="s">
        <v>109</v>
      </c>
      <c r="D862">
        <v>13100</v>
      </c>
      <c r="E862">
        <v>5.1037405</v>
      </c>
      <c r="F862">
        <v>110801</v>
      </c>
      <c r="G862">
        <v>17</v>
      </c>
      <c r="H862">
        <v>2797</v>
      </c>
      <c r="I862">
        <v>12</v>
      </c>
      <c r="J862">
        <v>5806</v>
      </c>
      <c r="K862">
        <v>56.672703</v>
      </c>
      <c r="L862">
        <v>477900</v>
      </c>
      <c r="M862">
        <v>6786</v>
      </c>
      <c r="N862">
        <v>60987</v>
      </c>
    </row>
    <row r="863" spans="1:14">
      <c r="A863" s="45" t="s">
        <v>111</v>
      </c>
      <c r="B863" s="46">
        <v>2014</v>
      </c>
      <c r="C863" s="45" t="s">
        <v>109</v>
      </c>
      <c r="D863">
        <v>13111</v>
      </c>
      <c r="E863">
        <v>5.3322401</v>
      </c>
      <c r="F863">
        <v>115214</v>
      </c>
      <c r="G863">
        <v>18</v>
      </c>
      <c r="H863">
        <v>2876</v>
      </c>
      <c r="I863">
        <v>12</v>
      </c>
      <c r="J863">
        <v>5538</v>
      </c>
      <c r="K863">
        <v>49.133537</v>
      </c>
      <c r="L863">
        <v>547600</v>
      </c>
      <c r="M863">
        <v>7675</v>
      </c>
      <c r="N863">
        <v>63252</v>
      </c>
    </row>
    <row r="864" spans="1:14">
      <c r="A864" s="45" t="s">
        <v>111</v>
      </c>
      <c r="B864" s="46">
        <v>2015</v>
      </c>
      <c r="C864" s="45" t="s">
        <v>109</v>
      </c>
      <c r="D864">
        <v>13118</v>
      </c>
      <c r="E864">
        <v>5.3871017</v>
      </c>
      <c r="F864">
        <v>122292</v>
      </c>
      <c r="G864">
        <v>20</v>
      </c>
      <c r="H864">
        <v>2967</v>
      </c>
      <c r="I864">
        <v>13</v>
      </c>
      <c r="J864">
        <v>5466</v>
      </c>
      <c r="K864">
        <v>40.521675</v>
      </c>
      <c r="L864">
        <v>629800</v>
      </c>
      <c r="M864">
        <v>8011</v>
      </c>
      <c r="N864">
        <v>65495</v>
      </c>
    </row>
    <row r="865" spans="1:14">
      <c r="A865" s="45" t="s">
        <v>111</v>
      </c>
      <c r="B865" s="46">
        <v>2016</v>
      </c>
      <c r="C865" s="45" t="s">
        <v>109</v>
      </c>
      <c r="D865">
        <v>13129</v>
      </c>
      <c r="E865">
        <v>5.4215858</v>
      </c>
      <c r="F865">
        <v>126860</v>
      </c>
      <c r="G865">
        <v>27</v>
      </c>
      <c r="H865">
        <v>3600</v>
      </c>
      <c r="I865">
        <v>13</v>
      </c>
      <c r="J865">
        <v>5202</v>
      </c>
      <c r="K865">
        <v>42.521675</v>
      </c>
      <c r="L865">
        <v>714300</v>
      </c>
      <c r="M865">
        <v>8753</v>
      </c>
      <c r="N865">
        <v>69592</v>
      </c>
    </row>
    <row r="866" spans="1:14">
      <c r="A866" s="45" t="s">
        <v>111</v>
      </c>
      <c r="B866" s="46">
        <v>2017</v>
      </c>
      <c r="C866" s="45" t="s">
        <v>109</v>
      </c>
      <c r="D866">
        <v>13094</v>
      </c>
      <c r="E866">
        <v>4.673591</v>
      </c>
      <c r="F866">
        <v>147740</v>
      </c>
      <c r="G866">
        <v>49</v>
      </c>
      <c r="H866">
        <v>3700</v>
      </c>
      <c r="I866">
        <v>14</v>
      </c>
      <c r="J866">
        <v>4835</v>
      </c>
      <c r="K866">
        <v>38.944584</v>
      </c>
      <c r="L866">
        <v>809600</v>
      </c>
      <c r="M866">
        <v>9495</v>
      </c>
      <c r="N866">
        <v>72620</v>
      </c>
    </row>
    <row r="867" spans="1:14">
      <c r="A867" s="45" t="s">
        <v>111</v>
      </c>
      <c r="B867" s="46">
        <v>2018</v>
      </c>
      <c r="C867" s="45" t="s">
        <v>109</v>
      </c>
      <c r="D867">
        <v>13141</v>
      </c>
      <c r="E867">
        <v>4.7610532</v>
      </c>
      <c r="F867">
        <v>167163</v>
      </c>
      <c r="G867">
        <v>409</v>
      </c>
      <c r="H867">
        <v>3800</v>
      </c>
      <c r="I867">
        <v>15</v>
      </c>
      <c r="J867">
        <v>4771</v>
      </c>
      <c r="K867">
        <v>36.162483</v>
      </c>
      <c r="L867">
        <v>961924</v>
      </c>
      <c r="M867">
        <v>10237</v>
      </c>
      <c r="N867">
        <v>82515</v>
      </c>
    </row>
    <row r="868" spans="1:14">
      <c r="A868" s="45" t="s">
        <v>111</v>
      </c>
      <c r="B868" s="46">
        <v>2019</v>
      </c>
      <c r="C868" s="45" t="s">
        <v>109</v>
      </c>
      <c r="D868">
        <v>13188</v>
      </c>
      <c r="E868">
        <v>4.8485154</v>
      </c>
      <c r="F868">
        <v>186586</v>
      </c>
      <c r="G868">
        <v>416</v>
      </c>
      <c r="H868">
        <v>3900</v>
      </c>
      <c r="I868">
        <v>16</v>
      </c>
      <c r="J868">
        <v>4613</v>
      </c>
      <c r="K868">
        <v>33.380383</v>
      </c>
      <c r="L868">
        <v>941383</v>
      </c>
      <c r="M868">
        <v>10979</v>
      </c>
      <c r="N868">
        <v>93090</v>
      </c>
    </row>
    <row r="869" spans="1:14">
      <c r="A869" s="45" t="s">
        <v>111</v>
      </c>
      <c r="B869" s="46">
        <v>2020</v>
      </c>
      <c r="C869" s="45" t="s">
        <v>109</v>
      </c>
      <c r="D869">
        <v>13235</v>
      </c>
      <c r="E869">
        <v>4.9359777</v>
      </c>
      <c r="F869">
        <v>206009</v>
      </c>
      <c r="G869">
        <v>371</v>
      </c>
      <c r="H869">
        <v>4000</v>
      </c>
      <c r="I869">
        <v>17</v>
      </c>
      <c r="J869">
        <v>4455</v>
      </c>
      <c r="K869">
        <v>30.598282</v>
      </c>
      <c r="L869">
        <v>830204</v>
      </c>
      <c r="M869">
        <v>11721</v>
      </c>
      <c r="N869">
        <v>107053</v>
      </c>
    </row>
    <row r="870" spans="1:14">
      <c r="A870" s="45" t="s">
        <v>111</v>
      </c>
      <c r="B870" s="46">
        <v>2021</v>
      </c>
      <c r="C870" s="117" t="s">
        <v>109</v>
      </c>
      <c r="D870">
        <v>3386</v>
      </c>
      <c r="E870">
        <v>5.8617838</v>
      </c>
      <c r="F870">
        <v>62968</v>
      </c>
      <c r="G870">
        <v>410</v>
      </c>
      <c r="I870">
        <v>5</v>
      </c>
      <c r="J870">
        <v>437</v>
      </c>
      <c r="K870">
        <v>32.159451</v>
      </c>
      <c r="L870">
        <v>938900</v>
      </c>
      <c r="M870">
        <v>4813</v>
      </c>
      <c r="N870">
        <v>110800</v>
      </c>
    </row>
    <row r="871" spans="1:14">
      <c r="A871" s="118" t="s">
        <v>112</v>
      </c>
      <c r="B871" s="119">
        <v>2012</v>
      </c>
      <c r="C871" s="118" t="s">
        <v>109</v>
      </c>
      <c r="D871">
        <v>3390</v>
      </c>
      <c r="E871">
        <v>5.880531</v>
      </c>
      <c r="F871">
        <v>70647</v>
      </c>
      <c r="G871">
        <v>4</v>
      </c>
      <c r="I871">
        <v>5</v>
      </c>
      <c r="J871">
        <v>393</v>
      </c>
      <c r="K871">
        <v>31.304668</v>
      </c>
      <c r="L871">
        <v>189300</v>
      </c>
      <c r="M871">
        <v>5629</v>
      </c>
      <c r="N871">
        <v>35313</v>
      </c>
    </row>
    <row r="872" spans="1:14">
      <c r="A872" s="118" t="s">
        <v>112</v>
      </c>
      <c r="B872" s="119">
        <v>2013</v>
      </c>
      <c r="C872" s="118" t="s">
        <v>109</v>
      </c>
      <c r="D872">
        <v>3392</v>
      </c>
      <c r="E872">
        <v>5.6639151</v>
      </c>
      <c r="F872">
        <v>74604</v>
      </c>
      <c r="G872">
        <v>3</v>
      </c>
      <c r="I872">
        <v>5</v>
      </c>
      <c r="J872">
        <v>349</v>
      </c>
      <c r="K872">
        <v>30.449886</v>
      </c>
      <c r="L872">
        <v>213500</v>
      </c>
      <c r="M872">
        <v>6445</v>
      </c>
      <c r="N872">
        <v>38508</v>
      </c>
    </row>
    <row r="873" spans="1:14">
      <c r="A873" s="118" t="s">
        <v>112</v>
      </c>
      <c r="B873" s="119">
        <v>2014</v>
      </c>
      <c r="C873" s="118" t="s">
        <v>109</v>
      </c>
      <c r="D873">
        <v>3403</v>
      </c>
      <c r="E873">
        <v>5.7076109</v>
      </c>
      <c r="F873">
        <v>77333</v>
      </c>
      <c r="G873">
        <v>2</v>
      </c>
      <c r="I873">
        <v>5</v>
      </c>
      <c r="J873">
        <v>348</v>
      </c>
      <c r="K873">
        <v>27.187372</v>
      </c>
      <c r="L873">
        <v>222200</v>
      </c>
      <c r="M873">
        <v>7315</v>
      </c>
      <c r="N873">
        <v>40626</v>
      </c>
    </row>
    <row r="874" spans="1:14">
      <c r="A874" s="118" t="s">
        <v>112</v>
      </c>
      <c r="B874" s="119">
        <v>2015</v>
      </c>
      <c r="C874" s="118" t="s">
        <v>109</v>
      </c>
      <c r="D874">
        <v>3404</v>
      </c>
      <c r="E874">
        <v>5.7611633</v>
      </c>
      <c r="F874">
        <v>80355</v>
      </c>
      <c r="G874">
        <v>2</v>
      </c>
      <c r="I874">
        <v>5</v>
      </c>
      <c r="J874">
        <v>345</v>
      </c>
      <c r="K874">
        <v>22.662598</v>
      </c>
      <c r="L874">
        <v>245200</v>
      </c>
      <c r="M874">
        <v>7625</v>
      </c>
      <c r="N874">
        <v>42044</v>
      </c>
    </row>
    <row r="875" spans="1:14">
      <c r="A875" s="118" t="s">
        <v>112</v>
      </c>
      <c r="B875" s="119">
        <v>2016</v>
      </c>
      <c r="C875" s="118" t="s">
        <v>109</v>
      </c>
      <c r="D875">
        <v>3404</v>
      </c>
      <c r="E875">
        <v>5.7776146</v>
      </c>
      <c r="F875">
        <v>85387</v>
      </c>
      <c r="G875">
        <v>2</v>
      </c>
      <c r="I875">
        <v>6</v>
      </c>
      <c r="J875">
        <v>345</v>
      </c>
      <c r="K875">
        <v>20.059843</v>
      </c>
      <c r="L875">
        <v>266200</v>
      </c>
      <c r="M875">
        <v>8270</v>
      </c>
      <c r="N875">
        <v>43422</v>
      </c>
    </row>
    <row r="876" spans="1:14">
      <c r="A876" s="118" t="s">
        <v>112</v>
      </c>
      <c r="B876" s="119">
        <v>2017</v>
      </c>
      <c r="C876" s="118" t="s">
        <v>109</v>
      </c>
      <c r="D876">
        <v>3404</v>
      </c>
      <c r="E876">
        <v>3.5625734</v>
      </c>
      <c r="F876">
        <v>94280</v>
      </c>
      <c r="G876">
        <v>2</v>
      </c>
      <c r="I876">
        <v>6</v>
      </c>
      <c r="J876">
        <v>344</v>
      </c>
      <c r="K876">
        <v>19.109589</v>
      </c>
      <c r="L876">
        <v>301600</v>
      </c>
      <c r="M876">
        <v>8915</v>
      </c>
      <c r="N876">
        <v>46024</v>
      </c>
    </row>
    <row r="877" spans="1:14">
      <c r="A877" s="118" t="s">
        <v>112</v>
      </c>
      <c r="B877" s="119">
        <v>2018</v>
      </c>
      <c r="C877" s="118" t="s">
        <v>109</v>
      </c>
      <c r="D877">
        <v>3414</v>
      </c>
      <c r="E877">
        <v>3.6303456</v>
      </c>
      <c r="F877">
        <v>103156</v>
      </c>
      <c r="G877">
        <v>14</v>
      </c>
      <c r="I877">
        <v>6</v>
      </c>
      <c r="J877">
        <v>340</v>
      </c>
      <c r="K877">
        <v>17.749016</v>
      </c>
      <c r="L877">
        <v>346916</v>
      </c>
      <c r="M877">
        <v>9560</v>
      </c>
      <c r="N877">
        <v>49573</v>
      </c>
    </row>
    <row r="878" spans="1:14">
      <c r="A878" s="118" t="s">
        <v>112</v>
      </c>
      <c r="B878" s="119">
        <v>2019</v>
      </c>
      <c r="C878" s="118" t="s">
        <v>109</v>
      </c>
      <c r="D878">
        <v>3424</v>
      </c>
      <c r="E878">
        <v>3.6981178</v>
      </c>
      <c r="F878">
        <v>112032</v>
      </c>
      <c r="G878">
        <v>66</v>
      </c>
      <c r="I878">
        <v>7</v>
      </c>
      <c r="J878">
        <v>334</v>
      </c>
      <c r="K878">
        <v>16.388443</v>
      </c>
      <c r="L878">
        <v>317203</v>
      </c>
      <c r="M878">
        <v>10205</v>
      </c>
      <c r="N878">
        <v>54192</v>
      </c>
    </row>
    <row r="879" spans="1:14">
      <c r="A879" s="118" t="s">
        <v>112</v>
      </c>
      <c r="B879" s="119">
        <v>2020</v>
      </c>
      <c r="C879" s="118" t="s">
        <v>109</v>
      </c>
      <c r="D879">
        <v>3434</v>
      </c>
      <c r="E879">
        <v>3.76589</v>
      </c>
      <c r="F879">
        <v>120908</v>
      </c>
      <c r="G879">
        <v>81</v>
      </c>
      <c r="I879">
        <v>8</v>
      </c>
      <c r="J879">
        <v>339</v>
      </c>
      <c r="K879">
        <v>15.02787</v>
      </c>
      <c r="L879">
        <v>231580</v>
      </c>
      <c r="M879">
        <v>10850</v>
      </c>
      <c r="N879">
        <v>60823</v>
      </c>
    </row>
    <row r="880" spans="1:14">
      <c r="A880" s="118" t="s">
        <v>112</v>
      </c>
      <c r="B880" s="119">
        <v>2021</v>
      </c>
      <c r="C880" s="120" t="s">
        <v>109</v>
      </c>
      <c r="D880">
        <v>24386</v>
      </c>
      <c r="E880">
        <v>4.3823505</v>
      </c>
      <c r="F880">
        <v>175284</v>
      </c>
      <c r="G880">
        <v>101</v>
      </c>
      <c r="I880">
        <v>14</v>
      </c>
      <c r="J880">
        <v>5204</v>
      </c>
      <c r="K880">
        <v>34.572529</v>
      </c>
      <c r="L880">
        <v>243400</v>
      </c>
      <c r="M880">
        <v>5083</v>
      </c>
      <c r="N880">
        <v>62700</v>
      </c>
    </row>
    <row r="881" spans="1:14">
      <c r="A881" s="16" t="s">
        <v>113</v>
      </c>
      <c r="B881" s="17">
        <v>2012</v>
      </c>
      <c r="C881" s="16" t="s">
        <v>109</v>
      </c>
      <c r="D881">
        <v>24370</v>
      </c>
      <c r="E881">
        <v>4.4470661</v>
      </c>
      <c r="F881">
        <v>184765</v>
      </c>
      <c r="G881">
        <v>54</v>
      </c>
      <c r="I881">
        <v>14</v>
      </c>
      <c r="J881">
        <v>5204</v>
      </c>
      <c r="K881">
        <v>35.775139</v>
      </c>
      <c r="L881">
        <v>467000</v>
      </c>
      <c r="M881">
        <v>5966</v>
      </c>
      <c r="N881">
        <v>100901</v>
      </c>
    </row>
    <row r="882" spans="1:14">
      <c r="A882" s="16" t="s">
        <v>113</v>
      </c>
      <c r="B882" s="17">
        <v>2013</v>
      </c>
      <c r="C882" s="16" t="s">
        <v>109</v>
      </c>
      <c r="D882">
        <v>24249</v>
      </c>
      <c r="E882">
        <v>4.498701</v>
      </c>
      <c r="F882">
        <v>193078</v>
      </c>
      <c r="G882">
        <v>7</v>
      </c>
      <c r="I882">
        <v>14</v>
      </c>
      <c r="J882">
        <v>5204</v>
      </c>
      <c r="K882">
        <v>36.977749</v>
      </c>
      <c r="L882">
        <v>543800</v>
      </c>
      <c r="M882">
        <v>6849</v>
      </c>
      <c r="N882">
        <v>103781</v>
      </c>
    </row>
    <row r="883" spans="1:14">
      <c r="A883" s="16" t="s">
        <v>113</v>
      </c>
      <c r="B883" s="17">
        <v>2014</v>
      </c>
      <c r="C883" s="16" t="s">
        <v>109</v>
      </c>
      <c r="D883">
        <v>24259</v>
      </c>
      <c r="E883">
        <v>4.5884414</v>
      </c>
      <c r="F883">
        <v>196564</v>
      </c>
      <c r="G883">
        <v>7</v>
      </c>
      <c r="I883">
        <v>16</v>
      </c>
      <c r="J883">
        <v>5153</v>
      </c>
      <c r="K883">
        <v>34.191387</v>
      </c>
      <c r="L883">
        <v>647900</v>
      </c>
      <c r="M883">
        <v>7794</v>
      </c>
      <c r="N883">
        <v>109509</v>
      </c>
    </row>
    <row r="884" spans="1:14">
      <c r="A884" s="16" t="s">
        <v>113</v>
      </c>
      <c r="B884" s="17">
        <v>2015</v>
      </c>
      <c r="C884" s="16" t="s">
        <v>109</v>
      </c>
      <c r="D884">
        <v>24255</v>
      </c>
      <c r="E884">
        <v>4.5969491</v>
      </c>
      <c r="F884">
        <v>201530</v>
      </c>
      <c r="G884">
        <v>7</v>
      </c>
      <c r="I884">
        <v>16</v>
      </c>
      <c r="J884">
        <v>5126</v>
      </c>
      <c r="K884">
        <v>27.731611</v>
      </c>
      <c r="L884">
        <v>745800</v>
      </c>
      <c r="M884">
        <v>8051</v>
      </c>
      <c r="N884">
        <v>110143</v>
      </c>
    </row>
    <row r="885" spans="1:14">
      <c r="A885" s="16" t="s">
        <v>113</v>
      </c>
      <c r="B885" s="17">
        <v>2016</v>
      </c>
      <c r="C885" s="16" t="s">
        <v>109</v>
      </c>
      <c r="D885">
        <v>24036</v>
      </c>
      <c r="E885">
        <v>4.6704943</v>
      </c>
      <c r="F885">
        <v>209496</v>
      </c>
      <c r="G885">
        <v>7</v>
      </c>
      <c r="I885">
        <v>17</v>
      </c>
      <c r="J885">
        <v>4919</v>
      </c>
      <c r="K885">
        <v>29.14809</v>
      </c>
      <c r="L885">
        <v>804800</v>
      </c>
      <c r="M885">
        <v>8789</v>
      </c>
      <c r="N885">
        <v>113435</v>
      </c>
    </row>
    <row r="886" spans="1:14">
      <c r="A886" s="16" t="s">
        <v>113</v>
      </c>
      <c r="B886" s="17">
        <v>2017</v>
      </c>
      <c r="C886" s="16" t="s">
        <v>109</v>
      </c>
      <c r="D886">
        <v>22691</v>
      </c>
      <c r="E886">
        <v>4.5390684</v>
      </c>
      <c r="F886">
        <v>253083</v>
      </c>
      <c r="G886">
        <v>50</v>
      </c>
      <c r="I886">
        <v>17</v>
      </c>
      <c r="J886">
        <v>4726</v>
      </c>
      <c r="K886">
        <v>26.3088</v>
      </c>
      <c r="L886">
        <v>907700</v>
      </c>
      <c r="M886">
        <v>9527</v>
      </c>
      <c r="N886">
        <v>118393</v>
      </c>
    </row>
    <row r="887" spans="1:14">
      <c r="A887" s="16" t="s">
        <v>113</v>
      </c>
      <c r="B887" s="17">
        <v>2018</v>
      </c>
      <c r="C887" s="16" t="s">
        <v>109</v>
      </c>
      <c r="D887">
        <v>22578</v>
      </c>
      <c r="E887">
        <v>4.653778</v>
      </c>
      <c r="F887">
        <v>281583</v>
      </c>
      <c r="G887">
        <v>291</v>
      </c>
      <c r="I887">
        <v>18</v>
      </c>
      <c r="J887">
        <v>5100</v>
      </c>
      <c r="K887">
        <v>24.87826</v>
      </c>
      <c r="L887">
        <v>1036503</v>
      </c>
      <c r="M887">
        <v>10265</v>
      </c>
      <c r="N887">
        <v>140222</v>
      </c>
    </row>
    <row r="888" spans="1:14">
      <c r="A888" s="16" t="s">
        <v>113</v>
      </c>
      <c r="B888" s="17">
        <v>2019</v>
      </c>
      <c r="C888" s="16" t="s">
        <v>109</v>
      </c>
      <c r="D888">
        <v>22465</v>
      </c>
      <c r="E888">
        <v>4.7684877</v>
      </c>
      <c r="F888">
        <v>310083</v>
      </c>
      <c r="G888">
        <v>46</v>
      </c>
      <c r="I888">
        <v>20</v>
      </c>
      <c r="J888">
        <v>3748</v>
      </c>
      <c r="K888">
        <v>23.44772</v>
      </c>
      <c r="L888">
        <v>1095914</v>
      </c>
      <c r="M888">
        <v>11003</v>
      </c>
      <c r="N888">
        <v>155465</v>
      </c>
    </row>
    <row r="889" spans="1:14">
      <c r="A889" s="16" t="s">
        <v>113</v>
      </c>
      <c r="B889" s="17">
        <v>2020</v>
      </c>
      <c r="C889" s="16" t="s">
        <v>109</v>
      </c>
      <c r="D889">
        <v>22352</v>
      </c>
      <c r="E889">
        <v>4.8831973</v>
      </c>
      <c r="F889">
        <v>338583</v>
      </c>
      <c r="G889">
        <v>12</v>
      </c>
      <c r="I889">
        <v>22</v>
      </c>
      <c r="J889">
        <v>2396</v>
      </c>
      <c r="K889">
        <v>22.017179</v>
      </c>
      <c r="L889">
        <v>1005299</v>
      </c>
      <c r="M889">
        <v>11741</v>
      </c>
      <c r="N889">
        <v>177368</v>
      </c>
    </row>
    <row r="890" spans="1:14">
      <c r="A890" s="16" t="s">
        <v>113</v>
      </c>
      <c r="B890" s="17">
        <v>2021</v>
      </c>
      <c r="C890" s="98" t="s">
        <v>109</v>
      </c>
      <c r="D890">
        <v>17168</v>
      </c>
      <c r="E890">
        <v>3.728623</v>
      </c>
      <c r="F890">
        <v>90850</v>
      </c>
      <c r="G890">
        <v>12</v>
      </c>
      <c r="H890">
        <v>9</v>
      </c>
      <c r="I890">
        <v>8</v>
      </c>
      <c r="J890">
        <v>5451</v>
      </c>
      <c r="K890">
        <v>26.470331</v>
      </c>
      <c r="L890">
        <v>1078442</v>
      </c>
      <c r="M890">
        <v>4973</v>
      </c>
      <c r="N890">
        <v>188624</v>
      </c>
    </row>
    <row r="891" spans="1:14">
      <c r="A891" s="7" t="s">
        <v>117</v>
      </c>
      <c r="B891" s="9">
        <v>2012</v>
      </c>
      <c r="C891" s="7" t="s">
        <v>109</v>
      </c>
      <c r="D891">
        <v>36361</v>
      </c>
      <c r="E891">
        <v>3.373092</v>
      </c>
      <c r="F891">
        <v>212778</v>
      </c>
      <c r="G891">
        <v>495.5</v>
      </c>
      <c r="H891" s="94">
        <v>2782</v>
      </c>
      <c r="I891">
        <v>23</v>
      </c>
      <c r="J891">
        <v>23823</v>
      </c>
      <c r="K891">
        <v>37.077263</v>
      </c>
      <c r="L891">
        <v>843100</v>
      </c>
      <c r="M891">
        <v>5911</v>
      </c>
      <c r="N891">
        <v>104974</v>
      </c>
    </row>
    <row r="892" spans="1:14">
      <c r="A892" s="7" t="s">
        <v>117</v>
      </c>
      <c r="B892" s="9">
        <v>2013</v>
      </c>
      <c r="C892" s="7" t="s">
        <v>109</v>
      </c>
      <c r="D892">
        <v>36410</v>
      </c>
      <c r="E892">
        <v>3.397638</v>
      </c>
      <c r="F892">
        <v>222456</v>
      </c>
      <c r="G892">
        <v>975</v>
      </c>
      <c r="H892" s="94">
        <v>2800</v>
      </c>
      <c r="I892">
        <v>27</v>
      </c>
      <c r="J892">
        <v>23736</v>
      </c>
      <c r="K892">
        <v>41.687016</v>
      </c>
      <c r="L892">
        <v>1000100</v>
      </c>
      <c r="M892">
        <v>6757</v>
      </c>
      <c r="N892">
        <v>115745</v>
      </c>
    </row>
    <row r="893" spans="1:14">
      <c r="A893" s="7" t="s">
        <v>117</v>
      </c>
      <c r="B893" s="9">
        <v>2014</v>
      </c>
      <c r="C893" s="7" t="s">
        <v>109</v>
      </c>
      <c r="D893">
        <v>36542</v>
      </c>
      <c r="E893">
        <v>3.4339117</v>
      </c>
      <c r="F893">
        <v>229561</v>
      </c>
      <c r="G893">
        <v>1039</v>
      </c>
      <c r="H893">
        <v>3800</v>
      </c>
      <c r="I893">
        <v>29</v>
      </c>
      <c r="J893">
        <v>24555</v>
      </c>
      <c r="K893">
        <v>36.47121</v>
      </c>
      <c r="L893">
        <v>1123700</v>
      </c>
      <c r="M893">
        <v>7655</v>
      </c>
      <c r="N893">
        <v>120872</v>
      </c>
    </row>
    <row r="894" spans="1:14">
      <c r="A894" s="7" t="s">
        <v>117</v>
      </c>
      <c r="B894" s="9">
        <v>2015</v>
      </c>
      <c r="C894" s="7" t="s">
        <v>109</v>
      </c>
      <c r="D894">
        <v>36650</v>
      </c>
      <c r="E894">
        <v>3.4404366</v>
      </c>
      <c r="F894">
        <v>241290</v>
      </c>
      <c r="G894">
        <v>982</v>
      </c>
      <c r="H894">
        <v>3850</v>
      </c>
      <c r="I894">
        <v>30</v>
      </c>
      <c r="J894">
        <v>23448</v>
      </c>
      <c r="K894">
        <v>31.415541</v>
      </c>
      <c r="L894">
        <v>1240900</v>
      </c>
      <c r="M894">
        <v>7900</v>
      </c>
      <c r="N894">
        <v>124355</v>
      </c>
    </row>
    <row r="895" spans="1:14">
      <c r="A895" s="7" t="s">
        <v>117</v>
      </c>
      <c r="B895" s="9">
        <v>2016</v>
      </c>
      <c r="C895" s="7" t="s">
        <v>109</v>
      </c>
      <c r="D895">
        <v>36659</v>
      </c>
      <c r="E895">
        <v>3.4479118</v>
      </c>
      <c r="F895">
        <v>249653</v>
      </c>
      <c r="G895">
        <v>620</v>
      </c>
      <c r="H895">
        <v>3968</v>
      </c>
      <c r="I895">
        <v>30</v>
      </c>
      <c r="J895">
        <v>23326</v>
      </c>
      <c r="K895">
        <v>31.210106</v>
      </c>
      <c r="L895">
        <v>1378300</v>
      </c>
      <c r="M895">
        <v>8608</v>
      </c>
      <c r="N895">
        <v>129949</v>
      </c>
    </row>
    <row r="896" spans="1:14">
      <c r="A896" s="7" t="s">
        <v>117</v>
      </c>
      <c r="B896" s="9">
        <v>2017</v>
      </c>
      <c r="C896" s="7" t="s">
        <v>109</v>
      </c>
      <c r="D896">
        <v>36600</v>
      </c>
      <c r="E896">
        <v>3.1546175</v>
      </c>
      <c r="F896">
        <v>333308</v>
      </c>
      <c r="G896">
        <v>531</v>
      </c>
      <c r="H896">
        <v>3992</v>
      </c>
      <c r="I896">
        <v>31</v>
      </c>
      <c r="J896">
        <v>22859</v>
      </c>
      <c r="K896">
        <v>29.076029</v>
      </c>
      <c r="L896">
        <v>1598700</v>
      </c>
      <c r="M896">
        <v>9316</v>
      </c>
      <c r="N896">
        <v>135189</v>
      </c>
    </row>
    <row r="897" spans="1:14">
      <c r="A897" s="7" t="s">
        <v>117</v>
      </c>
      <c r="B897" s="9">
        <v>2018</v>
      </c>
      <c r="C897" s="7" t="s">
        <v>109</v>
      </c>
      <c r="D897">
        <v>36772</v>
      </c>
      <c r="E897">
        <v>3.2029261</v>
      </c>
      <c r="F897">
        <v>375542</v>
      </c>
      <c r="G897">
        <v>541</v>
      </c>
      <c r="H897">
        <v>4016</v>
      </c>
      <c r="I897">
        <v>32</v>
      </c>
      <c r="J897">
        <v>22732</v>
      </c>
      <c r="K897">
        <v>26.789013</v>
      </c>
      <c r="L897">
        <v>1879857</v>
      </c>
      <c r="M897">
        <v>10024</v>
      </c>
      <c r="N897">
        <v>175666</v>
      </c>
    </row>
    <row r="898" spans="1:14">
      <c r="A898" s="7" t="s">
        <v>117</v>
      </c>
      <c r="B898" s="9">
        <v>2019</v>
      </c>
      <c r="C898" s="7" t="s">
        <v>109</v>
      </c>
      <c r="D898">
        <v>36944</v>
      </c>
      <c r="E898">
        <v>3.2512348</v>
      </c>
      <c r="F898">
        <v>417776</v>
      </c>
      <c r="G898">
        <v>513</v>
      </c>
      <c r="H898">
        <v>4040</v>
      </c>
      <c r="I898">
        <v>34</v>
      </c>
      <c r="J898">
        <v>22724</v>
      </c>
      <c r="K898">
        <v>24.501997</v>
      </c>
      <c r="L898">
        <v>1870492</v>
      </c>
      <c r="M898">
        <v>10732</v>
      </c>
      <c r="N898">
        <v>198324</v>
      </c>
    </row>
    <row r="899" spans="1:14">
      <c r="A899" s="7" t="s">
        <v>117</v>
      </c>
      <c r="B899" s="9">
        <v>2020</v>
      </c>
      <c r="C899" s="7" t="s">
        <v>109</v>
      </c>
      <c r="D899">
        <v>37116</v>
      </c>
      <c r="E899">
        <v>3.2995434</v>
      </c>
      <c r="F899">
        <v>460010</v>
      </c>
      <c r="G899">
        <v>496</v>
      </c>
      <c r="H899">
        <v>4064</v>
      </c>
      <c r="I899">
        <v>36</v>
      </c>
      <c r="J899">
        <v>22716</v>
      </c>
      <c r="K899">
        <v>22.214981</v>
      </c>
      <c r="L899">
        <v>1734798</v>
      </c>
      <c r="M899">
        <v>11440</v>
      </c>
      <c r="N899">
        <v>228310</v>
      </c>
    </row>
    <row r="900" spans="1:14">
      <c r="A900" s="7" t="s">
        <v>117</v>
      </c>
      <c r="B900" s="9">
        <v>2021</v>
      </c>
      <c r="C900" s="8" t="s">
        <v>109</v>
      </c>
      <c r="D900">
        <v>13840</v>
      </c>
      <c r="E900">
        <v>4.0697977</v>
      </c>
      <c r="F900">
        <v>101752</v>
      </c>
      <c r="G900">
        <v>491</v>
      </c>
      <c r="I900">
        <v>11</v>
      </c>
      <c r="J900">
        <v>7947</v>
      </c>
      <c r="K900">
        <v>29.546642</v>
      </c>
      <c r="L900">
        <v>2007363</v>
      </c>
      <c r="M900">
        <v>5004</v>
      </c>
      <c r="N900">
        <v>234817</v>
      </c>
    </row>
    <row r="901" spans="1:14">
      <c r="A901" s="52" t="s">
        <v>115</v>
      </c>
      <c r="B901" s="53">
        <v>2012</v>
      </c>
      <c r="C901" s="52" t="s">
        <v>109</v>
      </c>
      <c r="D901">
        <v>18372</v>
      </c>
      <c r="E901">
        <v>4.0301002</v>
      </c>
      <c r="F901">
        <v>169512</v>
      </c>
      <c r="G901">
        <v>1287.5</v>
      </c>
      <c r="H901" s="94">
        <v>25</v>
      </c>
      <c r="I901">
        <v>11</v>
      </c>
      <c r="J901">
        <v>4649</v>
      </c>
      <c r="K901">
        <v>29.165115</v>
      </c>
      <c r="L901">
        <v>402100</v>
      </c>
      <c r="M901">
        <v>6247</v>
      </c>
      <c r="N901">
        <v>84331</v>
      </c>
    </row>
    <row r="902" spans="1:14">
      <c r="A902" s="52" t="s">
        <v>115</v>
      </c>
      <c r="B902" s="53">
        <v>2013</v>
      </c>
      <c r="C902" s="52" t="s">
        <v>109</v>
      </c>
      <c r="D902">
        <v>18332</v>
      </c>
      <c r="E902">
        <v>4.0438577</v>
      </c>
      <c r="F902">
        <v>176836</v>
      </c>
      <c r="G902">
        <v>2568</v>
      </c>
      <c r="H902">
        <v>25</v>
      </c>
      <c r="I902">
        <v>12</v>
      </c>
      <c r="J902">
        <v>4672</v>
      </c>
      <c r="K902">
        <v>30.411589</v>
      </c>
      <c r="L902">
        <v>505000</v>
      </c>
      <c r="M902">
        <v>7165</v>
      </c>
      <c r="N902">
        <v>93205</v>
      </c>
    </row>
    <row r="903" spans="1:14">
      <c r="A903" s="52" t="s">
        <v>115</v>
      </c>
      <c r="B903" s="53">
        <v>2014</v>
      </c>
      <c r="C903" s="52" t="s">
        <v>109</v>
      </c>
      <c r="D903">
        <v>18287</v>
      </c>
      <c r="E903">
        <v>4.2050637</v>
      </c>
      <c r="F903">
        <v>183856</v>
      </c>
      <c r="G903">
        <v>2568</v>
      </c>
      <c r="H903">
        <v>130</v>
      </c>
      <c r="I903">
        <v>13</v>
      </c>
      <c r="J903">
        <v>4789</v>
      </c>
      <c r="K903">
        <v>26.942137</v>
      </c>
      <c r="L903">
        <v>605900</v>
      </c>
      <c r="M903">
        <v>8147</v>
      </c>
      <c r="N903">
        <v>97246</v>
      </c>
    </row>
    <row r="904" spans="1:14">
      <c r="A904" s="52" t="s">
        <v>115</v>
      </c>
      <c r="B904" s="53">
        <v>2015</v>
      </c>
      <c r="C904" s="52" t="s">
        <v>109</v>
      </c>
      <c r="D904">
        <v>18152</v>
      </c>
      <c r="E904">
        <v>4.2767188</v>
      </c>
      <c r="F904">
        <v>192619</v>
      </c>
      <c r="G904">
        <v>2568</v>
      </c>
      <c r="H904">
        <v>140</v>
      </c>
      <c r="I904">
        <v>13</v>
      </c>
      <c r="J904">
        <v>4783</v>
      </c>
      <c r="K904">
        <v>23.031652</v>
      </c>
      <c r="L904">
        <v>679300</v>
      </c>
      <c r="M904">
        <v>8130</v>
      </c>
      <c r="N904">
        <v>100433</v>
      </c>
    </row>
    <row r="905" spans="1:14">
      <c r="A905" s="52" t="s">
        <v>115</v>
      </c>
      <c r="B905" s="53">
        <v>2016</v>
      </c>
      <c r="C905" s="52" t="s">
        <v>109</v>
      </c>
      <c r="D905">
        <v>18245</v>
      </c>
      <c r="E905">
        <v>4.286051</v>
      </c>
      <c r="F905">
        <v>200479</v>
      </c>
      <c r="G905">
        <v>2568</v>
      </c>
      <c r="H905">
        <v>2000</v>
      </c>
      <c r="I905">
        <v>14</v>
      </c>
      <c r="J905">
        <v>4518</v>
      </c>
      <c r="K905">
        <v>22.959558</v>
      </c>
      <c r="L905">
        <v>772900</v>
      </c>
      <c r="M905">
        <v>8859</v>
      </c>
      <c r="N905">
        <v>105027</v>
      </c>
    </row>
    <row r="906" spans="1:14">
      <c r="A906" s="52" t="s">
        <v>115</v>
      </c>
      <c r="B906" s="53">
        <v>2017</v>
      </c>
      <c r="C906" s="52" t="s">
        <v>109</v>
      </c>
      <c r="D906">
        <v>18216</v>
      </c>
      <c r="E906">
        <v>3.1020531</v>
      </c>
      <c r="F906">
        <v>201731</v>
      </c>
      <c r="G906">
        <v>2568</v>
      </c>
      <c r="H906">
        <v>2160</v>
      </c>
      <c r="I906">
        <v>15</v>
      </c>
      <c r="J906">
        <v>4387</v>
      </c>
      <c r="K906">
        <v>20.83717</v>
      </c>
      <c r="L906">
        <v>875200</v>
      </c>
      <c r="M906">
        <v>9588</v>
      </c>
      <c r="N906">
        <v>109182</v>
      </c>
    </row>
    <row r="907" spans="1:14">
      <c r="A907" s="52" t="s">
        <v>115</v>
      </c>
      <c r="B907" s="53">
        <v>2018</v>
      </c>
      <c r="C907" s="52" t="s">
        <v>109</v>
      </c>
      <c r="D907">
        <v>18599</v>
      </c>
      <c r="E907">
        <v>3.0972633</v>
      </c>
      <c r="F907">
        <v>224838</v>
      </c>
      <c r="G907">
        <v>2568</v>
      </c>
      <c r="H907">
        <v>2320</v>
      </c>
      <c r="I907">
        <v>16</v>
      </c>
      <c r="J907">
        <v>4377</v>
      </c>
      <c r="K907">
        <v>19.416515</v>
      </c>
      <c r="L907">
        <v>996248</v>
      </c>
      <c r="M907">
        <v>10317</v>
      </c>
      <c r="N907">
        <v>106890</v>
      </c>
    </row>
    <row r="908" spans="1:14">
      <c r="A908" s="52" t="s">
        <v>115</v>
      </c>
      <c r="B908" s="53">
        <v>2019</v>
      </c>
      <c r="C908" s="52" t="s">
        <v>109</v>
      </c>
      <c r="D908">
        <v>18982</v>
      </c>
      <c r="E908">
        <v>3.0924734</v>
      </c>
      <c r="F908">
        <v>247945</v>
      </c>
      <c r="G908">
        <v>264</v>
      </c>
      <c r="H908">
        <v>2480</v>
      </c>
      <c r="I908">
        <v>18</v>
      </c>
      <c r="J908">
        <v>4089</v>
      </c>
      <c r="K908">
        <v>17.995861</v>
      </c>
      <c r="L908">
        <v>1038998</v>
      </c>
      <c r="M908">
        <v>11046</v>
      </c>
      <c r="N908">
        <v>119373</v>
      </c>
    </row>
    <row r="909" spans="1:14">
      <c r="A909" s="52" t="s">
        <v>115</v>
      </c>
      <c r="B909" s="53">
        <v>2020</v>
      </c>
      <c r="C909" s="52" t="s">
        <v>109</v>
      </c>
      <c r="D909">
        <v>19365</v>
      </c>
      <c r="E909">
        <v>3.0876836</v>
      </c>
      <c r="F909">
        <v>271052</v>
      </c>
      <c r="G909">
        <v>270</v>
      </c>
      <c r="H909">
        <v>2640</v>
      </c>
      <c r="I909">
        <v>20</v>
      </c>
      <c r="J909">
        <v>3936</v>
      </c>
      <c r="K909">
        <v>16.575207</v>
      </c>
      <c r="L909">
        <v>890956</v>
      </c>
      <c r="M909">
        <v>11775</v>
      </c>
      <c r="N909">
        <v>137392</v>
      </c>
    </row>
    <row r="910" spans="1:14">
      <c r="A910" s="52" t="s">
        <v>115</v>
      </c>
      <c r="B910" s="53">
        <v>2021</v>
      </c>
      <c r="C910" s="60" t="s">
        <v>109</v>
      </c>
      <c r="D910">
        <v>4943</v>
      </c>
      <c r="E910">
        <v>5.498685</v>
      </c>
      <c r="F910">
        <v>46773</v>
      </c>
      <c r="G910">
        <v>65</v>
      </c>
      <c r="I910">
        <v>4</v>
      </c>
      <c r="J910">
        <v>1133</v>
      </c>
      <c r="K910">
        <v>23.936491</v>
      </c>
      <c r="L910">
        <v>1040659</v>
      </c>
      <c r="M910">
        <v>4890</v>
      </c>
      <c r="N910">
        <v>145467</v>
      </c>
    </row>
    <row r="911" spans="1:14">
      <c r="A911" s="107" t="s">
        <v>116</v>
      </c>
      <c r="B911" s="115">
        <v>2012</v>
      </c>
      <c r="C911" s="107" t="s">
        <v>109</v>
      </c>
      <c r="D911">
        <v>4948</v>
      </c>
      <c r="E911">
        <v>5.5301132</v>
      </c>
      <c r="F911">
        <v>52640</v>
      </c>
      <c r="G911">
        <v>39</v>
      </c>
      <c r="I911">
        <v>4</v>
      </c>
      <c r="J911">
        <v>1277</v>
      </c>
      <c r="K911">
        <v>21.654596</v>
      </c>
      <c r="L911">
        <v>120000</v>
      </c>
      <c r="M911">
        <v>5673</v>
      </c>
      <c r="N911">
        <v>25484</v>
      </c>
    </row>
    <row r="912" spans="1:14">
      <c r="A912" s="107" t="s">
        <v>116</v>
      </c>
      <c r="B912" s="115">
        <v>2013</v>
      </c>
      <c r="C912" s="107" t="s">
        <v>109</v>
      </c>
      <c r="D912">
        <v>4966</v>
      </c>
      <c r="E912">
        <v>5.4482481</v>
      </c>
      <c r="F912">
        <v>55179</v>
      </c>
      <c r="G912">
        <v>13</v>
      </c>
      <c r="I912">
        <v>4</v>
      </c>
      <c r="J912">
        <v>1421</v>
      </c>
      <c r="K912">
        <v>19.372702</v>
      </c>
      <c r="L912">
        <v>129500</v>
      </c>
      <c r="M912">
        <v>6456</v>
      </c>
      <c r="N912">
        <v>28349</v>
      </c>
    </row>
    <row r="913" spans="1:14">
      <c r="A913" s="107" t="s">
        <v>116</v>
      </c>
      <c r="B913" s="115">
        <v>2014</v>
      </c>
      <c r="C913" s="107" t="s">
        <v>109</v>
      </c>
      <c r="D913">
        <v>4965</v>
      </c>
      <c r="E913">
        <v>5.5456193</v>
      </c>
      <c r="F913">
        <v>57384</v>
      </c>
      <c r="G913">
        <v>13</v>
      </c>
      <c r="I913">
        <v>4</v>
      </c>
      <c r="J913">
        <v>1398</v>
      </c>
      <c r="K913">
        <v>16.159262</v>
      </c>
      <c r="L913">
        <v>120600</v>
      </c>
      <c r="M913">
        <v>7360</v>
      </c>
      <c r="N913">
        <v>29761</v>
      </c>
    </row>
    <row r="914" spans="1:14">
      <c r="A914" s="107" t="s">
        <v>116</v>
      </c>
      <c r="B914" s="115">
        <v>2015</v>
      </c>
      <c r="C914" s="107" t="s">
        <v>109</v>
      </c>
      <c r="D914">
        <v>4981</v>
      </c>
      <c r="E914">
        <v>5.5954628</v>
      </c>
      <c r="F914">
        <v>59927</v>
      </c>
      <c r="G914">
        <v>13</v>
      </c>
      <c r="I914">
        <v>4</v>
      </c>
      <c r="J914">
        <v>1399</v>
      </c>
      <c r="K914">
        <v>13.531546</v>
      </c>
      <c r="L914">
        <v>135600</v>
      </c>
      <c r="M914">
        <v>7728</v>
      </c>
      <c r="N914">
        <v>31041</v>
      </c>
    </row>
    <row r="915" spans="1:14">
      <c r="A915" s="107" t="s">
        <v>116</v>
      </c>
      <c r="B915" s="115">
        <v>2016</v>
      </c>
      <c r="C915" s="107" t="s">
        <v>109</v>
      </c>
      <c r="D915">
        <v>4933</v>
      </c>
      <c r="E915">
        <v>5.6657207</v>
      </c>
      <c r="F915">
        <v>63301</v>
      </c>
      <c r="G915">
        <v>6</v>
      </c>
      <c r="I915">
        <v>5</v>
      </c>
      <c r="J915">
        <v>1383</v>
      </c>
      <c r="K915">
        <v>13.428203</v>
      </c>
      <c r="L915">
        <v>152600</v>
      </c>
      <c r="M915">
        <v>8413</v>
      </c>
      <c r="N915">
        <v>32174</v>
      </c>
    </row>
    <row r="916" spans="1:14">
      <c r="A916" s="107" t="s">
        <v>116</v>
      </c>
      <c r="B916" s="115">
        <v>2017</v>
      </c>
      <c r="C916" s="107" t="s">
        <v>109</v>
      </c>
      <c r="D916">
        <v>4926</v>
      </c>
      <c r="E916">
        <v>4.2785221</v>
      </c>
      <c r="F916">
        <v>76017</v>
      </c>
      <c r="G916">
        <v>13</v>
      </c>
      <c r="I916">
        <v>5</v>
      </c>
      <c r="J916">
        <v>1352</v>
      </c>
      <c r="K916">
        <v>12.015251</v>
      </c>
      <c r="L916">
        <v>191900</v>
      </c>
      <c r="M916">
        <v>9098</v>
      </c>
      <c r="N916">
        <v>34170</v>
      </c>
    </row>
    <row r="917" spans="1:14">
      <c r="A917" s="107" t="s">
        <v>116</v>
      </c>
      <c r="B917" s="115">
        <v>2018</v>
      </c>
      <c r="C917" s="107" t="s">
        <v>109</v>
      </c>
      <c r="D917">
        <v>4955</v>
      </c>
      <c r="E917">
        <v>4.3438951</v>
      </c>
      <c r="F917">
        <v>84561</v>
      </c>
      <c r="G917">
        <v>13</v>
      </c>
      <c r="I917">
        <v>5</v>
      </c>
      <c r="J917">
        <v>1328</v>
      </c>
      <c r="K917">
        <v>10.797632</v>
      </c>
      <c r="L917">
        <v>230279</v>
      </c>
      <c r="M917">
        <v>9783</v>
      </c>
      <c r="N917">
        <v>39798</v>
      </c>
    </row>
    <row r="918" spans="1:14">
      <c r="A918" s="107" t="s">
        <v>116</v>
      </c>
      <c r="B918" s="115">
        <v>2019</v>
      </c>
      <c r="C918" s="107" t="s">
        <v>109</v>
      </c>
      <c r="D918">
        <v>4984</v>
      </c>
      <c r="E918">
        <v>4.409268</v>
      </c>
      <c r="F918">
        <v>93105</v>
      </c>
      <c r="G918">
        <v>15</v>
      </c>
      <c r="I918">
        <v>5</v>
      </c>
      <c r="J918">
        <v>1317</v>
      </c>
      <c r="K918">
        <v>9.5800133</v>
      </c>
      <c r="L918">
        <v>243411</v>
      </c>
      <c r="M918">
        <v>10468</v>
      </c>
      <c r="N918">
        <v>44320</v>
      </c>
    </row>
    <row r="919" spans="1:14">
      <c r="A919" s="107" t="s">
        <v>116</v>
      </c>
      <c r="B919" s="115">
        <v>2020</v>
      </c>
      <c r="C919" s="107" t="s">
        <v>109</v>
      </c>
      <c r="D919">
        <v>5013</v>
      </c>
      <c r="E919">
        <v>4.4746409</v>
      </c>
      <c r="F919">
        <v>101649</v>
      </c>
      <c r="G919">
        <v>15</v>
      </c>
      <c r="I919">
        <v>5</v>
      </c>
      <c r="J919">
        <v>1306</v>
      </c>
      <c r="K919">
        <v>8.3623943</v>
      </c>
      <c r="L919">
        <v>237697</v>
      </c>
      <c r="M919">
        <v>11153</v>
      </c>
      <c r="N919">
        <v>50156</v>
      </c>
    </row>
    <row r="920" spans="1:14">
      <c r="A920" s="107" t="s">
        <v>116</v>
      </c>
      <c r="B920" s="115">
        <v>2021</v>
      </c>
      <c r="C920" s="116" t="s">
        <v>109</v>
      </c>
      <c r="D920">
        <v>36208</v>
      </c>
      <c r="E920">
        <v>3.316698</v>
      </c>
      <c r="F920">
        <v>190068</v>
      </c>
      <c r="G920">
        <v>16</v>
      </c>
      <c r="I920">
        <v>19</v>
      </c>
      <c r="J920">
        <v>23910</v>
      </c>
      <c r="K920">
        <v>32.46751</v>
      </c>
      <c r="L920">
        <v>261890</v>
      </c>
      <c r="M920">
        <v>5065</v>
      </c>
      <c r="N920">
        <v>50575</v>
      </c>
    </row>
    <row r="921" spans="1:14">
      <c r="A921" s="52" t="s">
        <v>118</v>
      </c>
      <c r="B921" s="53">
        <v>2012</v>
      </c>
      <c r="C921" s="52" t="s">
        <v>109</v>
      </c>
      <c r="D921">
        <v>13895</v>
      </c>
      <c r="E921">
        <v>4.0810363</v>
      </c>
      <c r="F921">
        <v>115437</v>
      </c>
      <c r="G921">
        <v>249</v>
      </c>
      <c r="I921">
        <v>12</v>
      </c>
      <c r="J921">
        <v>6973</v>
      </c>
      <c r="K921">
        <v>34.712929</v>
      </c>
      <c r="L921">
        <v>339100</v>
      </c>
      <c r="M921">
        <v>5798</v>
      </c>
      <c r="N921">
        <v>59980</v>
      </c>
    </row>
    <row r="922" spans="1:14">
      <c r="A922" s="52" t="s">
        <v>118</v>
      </c>
      <c r="B922" s="53">
        <v>2013</v>
      </c>
      <c r="C922" s="52" t="s">
        <v>109</v>
      </c>
      <c r="D922">
        <v>13885</v>
      </c>
      <c r="E922">
        <v>4.1313648</v>
      </c>
      <c r="F922">
        <v>120819</v>
      </c>
      <c r="G922">
        <v>7</v>
      </c>
      <c r="I922">
        <v>13</v>
      </c>
      <c r="J922">
        <v>5999</v>
      </c>
      <c r="K922">
        <v>39.879215</v>
      </c>
      <c r="L922">
        <v>415600</v>
      </c>
      <c r="M922">
        <v>6592</v>
      </c>
      <c r="N922">
        <v>66601</v>
      </c>
    </row>
    <row r="923" spans="1:14">
      <c r="A923" s="52" t="s">
        <v>118</v>
      </c>
      <c r="B923" s="53">
        <v>2014</v>
      </c>
      <c r="C923" s="52" t="s">
        <v>109</v>
      </c>
      <c r="D923">
        <v>14097</v>
      </c>
      <c r="E923">
        <v>4.1271192</v>
      </c>
      <c r="F923">
        <v>126822</v>
      </c>
      <c r="G923">
        <v>7</v>
      </c>
      <c r="I923">
        <v>13</v>
      </c>
      <c r="J923">
        <v>5873</v>
      </c>
      <c r="K923">
        <v>34.175644</v>
      </c>
      <c r="L923">
        <v>482700</v>
      </c>
      <c r="M923">
        <v>7416</v>
      </c>
      <c r="N923">
        <v>69993</v>
      </c>
    </row>
    <row r="924" spans="1:14">
      <c r="A924" s="52" t="s">
        <v>118</v>
      </c>
      <c r="B924" s="53">
        <v>2015</v>
      </c>
      <c r="C924" s="52" t="s">
        <v>109</v>
      </c>
      <c r="D924">
        <v>14097</v>
      </c>
      <c r="E924">
        <v>4.1410229</v>
      </c>
      <c r="F924">
        <v>131233</v>
      </c>
      <c r="G924">
        <v>10</v>
      </c>
      <c r="I924">
        <v>14</v>
      </c>
      <c r="J924">
        <v>5817</v>
      </c>
      <c r="K924">
        <v>30.091715</v>
      </c>
      <c r="L924">
        <v>524300</v>
      </c>
      <c r="M924">
        <v>7768</v>
      </c>
      <c r="N924">
        <v>73508</v>
      </c>
    </row>
    <row r="925" spans="1:14">
      <c r="A925" s="52" t="s">
        <v>118</v>
      </c>
      <c r="B925" s="53">
        <v>2016</v>
      </c>
      <c r="C925" s="52" t="s">
        <v>109</v>
      </c>
      <c r="D925">
        <v>14096</v>
      </c>
      <c r="E925">
        <v>4.1784904</v>
      </c>
      <c r="F925">
        <v>136801</v>
      </c>
      <c r="G925">
        <v>11</v>
      </c>
      <c r="I925">
        <v>14</v>
      </c>
      <c r="J925">
        <v>6106</v>
      </c>
      <c r="K925">
        <v>28.829714</v>
      </c>
      <c r="L925">
        <v>595400</v>
      </c>
      <c r="M925">
        <v>8417</v>
      </c>
      <c r="N925">
        <v>75946</v>
      </c>
    </row>
    <row r="926" spans="1:14">
      <c r="A926" s="52" t="s">
        <v>118</v>
      </c>
      <c r="B926" s="53">
        <v>2017</v>
      </c>
      <c r="C926" s="52" t="s">
        <v>109</v>
      </c>
      <c r="D926">
        <v>14097</v>
      </c>
      <c r="E926">
        <v>4.0239767</v>
      </c>
      <c r="F926">
        <v>171639</v>
      </c>
      <c r="G926">
        <v>11</v>
      </c>
      <c r="I926">
        <v>14</v>
      </c>
      <c r="J926">
        <v>5865</v>
      </c>
      <c r="K926">
        <v>27.43343</v>
      </c>
      <c r="L926">
        <v>675100</v>
      </c>
      <c r="M926">
        <v>9066</v>
      </c>
      <c r="N926">
        <v>79097</v>
      </c>
    </row>
    <row r="927" spans="1:14">
      <c r="A927" s="52" t="s">
        <v>118</v>
      </c>
      <c r="B927" s="53">
        <v>2018</v>
      </c>
      <c r="C927" s="52" t="s">
        <v>109</v>
      </c>
      <c r="D927">
        <v>14154</v>
      </c>
      <c r="E927">
        <v>4.0447223</v>
      </c>
      <c r="F927">
        <v>190115</v>
      </c>
      <c r="G927">
        <v>14</v>
      </c>
      <c r="I927">
        <v>15</v>
      </c>
      <c r="J927">
        <v>5644</v>
      </c>
      <c r="K927">
        <v>25.735571</v>
      </c>
      <c r="L927">
        <v>791735</v>
      </c>
      <c r="M927">
        <v>9715</v>
      </c>
      <c r="N927">
        <v>97167</v>
      </c>
    </row>
    <row r="928" spans="1:14">
      <c r="A928" s="52" t="s">
        <v>118</v>
      </c>
      <c r="B928" s="53">
        <v>2019</v>
      </c>
      <c r="C928" s="52" t="s">
        <v>109</v>
      </c>
      <c r="D928">
        <v>14211</v>
      </c>
      <c r="E928">
        <v>4.0654679</v>
      </c>
      <c r="F928">
        <v>208591</v>
      </c>
      <c r="G928">
        <v>134</v>
      </c>
      <c r="I928">
        <v>16</v>
      </c>
      <c r="J928">
        <v>5538</v>
      </c>
      <c r="K928">
        <v>24.037712</v>
      </c>
      <c r="L928">
        <v>798439</v>
      </c>
      <c r="M928">
        <v>10364</v>
      </c>
      <c r="N928">
        <v>107582</v>
      </c>
    </row>
    <row r="929" spans="1:14">
      <c r="A929" s="52" t="s">
        <v>118</v>
      </c>
      <c r="B929" s="53">
        <v>2020</v>
      </c>
      <c r="C929" s="52" t="s">
        <v>109</v>
      </c>
      <c r="D929">
        <v>14268</v>
      </c>
      <c r="E929">
        <v>4.0862136</v>
      </c>
      <c r="F929">
        <v>227067</v>
      </c>
      <c r="G929">
        <v>138</v>
      </c>
      <c r="I929">
        <v>17</v>
      </c>
      <c r="J929">
        <v>5432</v>
      </c>
      <c r="K929">
        <v>22.339853</v>
      </c>
      <c r="L929">
        <v>710627</v>
      </c>
      <c r="M929">
        <v>11013</v>
      </c>
      <c r="N929">
        <v>122457</v>
      </c>
    </row>
    <row r="930" spans="1:14">
      <c r="A930" s="52" t="s">
        <v>118</v>
      </c>
      <c r="B930" s="53">
        <v>2021</v>
      </c>
      <c r="C930" s="60" t="s">
        <v>109</v>
      </c>
      <c r="D930">
        <v>21578</v>
      </c>
      <c r="E930">
        <v>4.986097</v>
      </c>
      <c r="F930">
        <v>205123</v>
      </c>
      <c r="G930">
        <v>141</v>
      </c>
      <c r="I930">
        <v>14</v>
      </c>
      <c r="J930">
        <v>15855</v>
      </c>
      <c r="K930">
        <v>40.867142</v>
      </c>
      <c r="L930">
        <v>792362</v>
      </c>
      <c r="M930">
        <v>4624</v>
      </c>
      <c r="N930">
        <v>129071</v>
      </c>
    </row>
    <row r="931" spans="1:14">
      <c r="A931" s="5" t="s">
        <v>119</v>
      </c>
      <c r="B931" s="6">
        <v>2012</v>
      </c>
      <c r="C931" s="5" t="s">
        <v>120</v>
      </c>
      <c r="D931">
        <v>21378</v>
      </c>
      <c r="E931">
        <v>5.0567406</v>
      </c>
      <c r="F931">
        <v>230111</v>
      </c>
      <c r="G931">
        <v>158</v>
      </c>
      <c r="H931">
        <v>470</v>
      </c>
      <c r="I931">
        <v>15</v>
      </c>
      <c r="J931">
        <v>11427</v>
      </c>
      <c r="K931">
        <v>40.025261</v>
      </c>
      <c r="L931">
        <v>986100</v>
      </c>
      <c r="M931">
        <v>5414</v>
      </c>
      <c r="N931">
        <v>120164</v>
      </c>
    </row>
    <row r="932" spans="1:14">
      <c r="A932" s="5" t="s">
        <v>119</v>
      </c>
      <c r="B932" s="6">
        <v>2013</v>
      </c>
      <c r="C932" s="5" t="s">
        <v>120</v>
      </c>
      <c r="D932">
        <v>21230</v>
      </c>
      <c r="E932">
        <v>3.8239755</v>
      </c>
      <c r="F932">
        <v>243724</v>
      </c>
      <c r="G932">
        <v>175</v>
      </c>
      <c r="H932">
        <v>467</v>
      </c>
      <c r="I932">
        <v>16</v>
      </c>
      <c r="J932">
        <v>6999</v>
      </c>
      <c r="K932">
        <v>39.18338</v>
      </c>
      <c r="L932">
        <v>1083500</v>
      </c>
      <c r="M932">
        <v>6204</v>
      </c>
      <c r="N932">
        <v>128682</v>
      </c>
    </row>
    <row r="933" spans="1:14">
      <c r="A933" s="5" t="s">
        <v>119</v>
      </c>
      <c r="B933" s="6">
        <v>2014</v>
      </c>
      <c r="C933" s="5" t="s">
        <v>120</v>
      </c>
      <c r="D933">
        <v>20972</v>
      </c>
      <c r="E933">
        <v>4.9885562</v>
      </c>
      <c r="F933">
        <v>241200</v>
      </c>
      <c r="G933">
        <v>230</v>
      </c>
      <c r="H933">
        <v>1200</v>
      </c>
      <c r="I933">
        <v>17</v>
      </c>
      <c r="J933">
        <v>6582</v>
      </c>
      <c r="K933">
        <v>34.242039</v>
      </c>
      <c r="L933">
        <v>1176500</v>
      </c>
      <c r="M933">
        <v>7066</v>
      </c>
      <c r="N933">
        <v>136167</v>
      </c>
    </row>
    <row r="934" spans="1:14">
      <c r="A934" s="5" t="s">
        <v>119</v>
      </c>
      <c r="B934" s="6">
        <v>2015</v>
      </c>
      <c r="C934" s="5" t="s">
        <v>120</v>
      </c>
      <c r="D934">
        <v>20967</v>
      </c>
      <c r="E934">
        <v>5.0217485</v>
      </c>
      <c r="F934">
        <v>257463</v>
      </c>
      <c r="G934">
        <v>239</v>
      </c>
      <c r="H934">
        <v>1000</v>
      </c>
      <c r="I934">
        <v>17</v>
      </c>
      <c r="J934">
        <v>6055</v>
      </c>
      <c r="K934">
        <v>33.034328</v>
      </c>
      <c r="L934">
        <v>1229000</v>
      </c>
      <c r="M934">
        <v>7614</v>
      </c>
      <c r="N934">
        <v>132005</v>
      </c>
    </row>
    <row r="935" spans="1:14">
      <c r="A935" s="5" t="s">
        <v>119</v>
      </c>
      <c r="B935" s="6">
        <v>2016</v>
      </c>
      <c r="C935" s="5" t="s">
        <v>120</v>
      </c>
      <c r="D935">
        <v>21112</v>
      </c>
      <c r="E935">
        <v>4.6309208</v>
      </c>
      <c r="F935">
        <v>262074</v>
      </c>
      <c r="G935">
        <v>223</v>
      </c>
      <c r="H935">
        <v>1070</v>
      </c>
      <c r="I935">
        <v>10</v>
      </c>
      <c r="J935">
        <v>9776</v>
      </c>
      <c r="K935">
        <v>29.656219</v>
      </c>
      <c r="L935">
        <v>1360900</v>
      </c>
      <c r="M935">
        <v>8230</v>
      </c>
      <c r="N935">
        <v>139534</v>
      </c>
    </row>
    <row r="936" spans="1:14">
      <c r="A936" s="5" t="s">
        <v>119</v>
      </c>
      <c r="B936" s="6">
        <v>2017</v>
      </c>
      <c r="C936" s="5" t="s">
        <v>120</v>
      </c>
      <c r="D936">
        <v>21344</v>
      </c>
      <c r="E936">
        <v>4.2361319</v>
      </c>
      <c r="F936">
        <v>257676</v>
      </c>
      <c r="G936">
        <v>270</v>
      </c>
      <c r="H936">
        <v>1200</v>
      </c>
      <c r="I936">
        <v>10</v>
      </c>
      <c r="J936">
        <v>8660</v>
      </c>
      <c r="K936">
        <v>29.971407</v>
      </c>
      <c r="L936">
        <v>1535100</v>
      </c>
      <c r="M936">
        <v>8846</v>
      </c>
      <c r="N936">
        <v>142484</v>
      </c>
    </row>
    <row r="937" spans="1:14">
      <c r="A937" s="5" t="s">
        <v>119</v>
      </c>
      <c r="B937" s="6">
        <v>2018</v>
      </c>
      <c r="C937" s="5" t="s">
        <v>120</v>
      </c>
      <c r="D937">
        <v>21448</v>
      </c>
      <c r="E937">
        <v>4.2608635</v>
      </c>
      <c r="F937">
        <v>288665</v>
      </c>
      <c r="G937">
        <v>172</v>
      </c>
      <c r="H937">
        <v>1330</v>
      </c>
      <c r="I937">
        <v>10</v>
      </c>
      <c r="J937">
        <v>7731</v>
      </c>
      <c r="K937">
        <v>26.814064</v>
      </c>
      <c r="L937">
        <v>1535104</v>
      </c>
      <c r="M937">
        <v>9462</v>
      </c>
      <c r="N937">
        <v>142484</v>
      </c>
    </row>
    <row r="938" spans="1:14">
      <c r="A938" s="5" t="s">
        <v>119</v>
      </c>
      <c r="B938" s="6">
        <v>2019</v>
      </c>
      <c r="C938" s="5" t="s">
        <v>120</v>
      </c>
      <c r="D938">
        <v>21552</v>
      </c>
      <c r="E938">
        <v>4.285595</v>
      </c>
      <c r="F938">
        <v>319654</v>
      </c>
      <c r="G938">
        <v>295</v>
      </c>
      <c r="H938">
        <v>1460</v>
      </c>
      <c r="I938">
        <v>10</v>
      </c>
      <c r="J938">
        <v>6902</v>
      </c>
      <c r="K938">
        <v>23.656721</v>
      </c>
      <c r="L938">
        <v>1567480</v>
      </c>
      <c r="M938">
        <v>10078</v>
      </c>
      <c r="N938">
        <v>159040</v>
      </c>
    </row>
    <row r="939" spans="1:14">
      <c r="A939" s="5" t="s">
        <v>119</v>
      </c>
      <c r="B939" s="6">
        <v>2020</v>
      </c>
      <c r="C939" s="5" t="s">
        <v>120</v>
      </c>
      <c r="D939">
        <v>21656</v>
      </c>
      <c r="E939">
        <v>4.3103266</v>
      </c>
      <c r="F939">
        <v>350643</v>
      </c>
      <c r="G939">
        <v>301</v>
      </c>
      <c r="H939">
        <v>1590</v>
      </c>
      <c r="I939">
        <v>10</v>
      </c>
      <c r="J939">
        <v>6073</v>
      </c>
      <c r="K939">
        <v>20.499378</v>
      </c>
      <c r="L939">
        <v>1415900</v>
      </c>
      <c r="M939">
        <v>10694</v>
      </c>
      <c r="N939">
        <v>185040</v>
      </c>
    </row>
    <row r="940" spans="1:14">
      <c r="A940" s="5" t="s">
        <v>119</v>
      </c>
      <c r="B940" s="6">
        <v>2021</v>
      </c>
      <c r="C940" s="93" t="s">
        <v>120</v>
      </c>
      <c r="D940">
        <v>31457</v>
      </c>
      <c r="E940">
        <v>5.1948692</v>
      </c>
      <c r="F940">
        <v>310000</v>
      </c>
      <c r="G940">
        <v>342</v>
      </c>
      <c r="H940" s="94">
        <v>1597</v>
      </c>
      <c r="I940">
        <v>14</v>
      </c>
      <c r="J940">
        <v>16317</v>
      </c>
      <c r="K940">
        <v>38.562374</v>
      </c>
      <c r="L940">
        <v>1515730</v>
      </c>
      <c r="M940">
        <v>4770</v>
      </c>
      <c r="N940">
        <v>188430</v>
      </c>
    </row>
    <row r="941" spans="1:14">
      <c r="A941" s="16" t="s">
        <v>121</v>
      </c>
      <c r="B941" s="17">
        <v>2012</v>
      </c>
      <c r="C941" s="16" t="s">
        <v>120</v>
      </c>
      <c r="D941">
        <v>31671</v>
      </c>
      <c r="E941">
        <v>5.3070317</v>
      </c>
      <c r="F941">
        <v>344618</v>
      </c>
      <c r="G941">
        <v>272.5</v>
      </c>
      <c r="H941" s="94">
        <v>30</v>
      </c>
      <c r="I941">
        <v>15</v>
      </c>
      <c r="J941">
        <v>17234</v>
      </c>
      <c r="K941">
        <v>37.661938</v>
      </c>
      <c r="L941">
        <v>706900</v>
      </c>
      <c r="M941">
        <v>5592</v>
      </c>
      <c r="N941">
        <v>172150</v>
      </c>
    </row>
    <row r="942" spans="1:14">
      <c r="A942" s="16" t="s">
        <v>121</v>
      </c>
      <c r="B942" s="17">
        <v>2013</v>
      </c>
      <c r="C942" s="16" t="s">
        <v>120</v>
      </c>
      <c r="D942">
        <v>31794</v>
      </c>
      <c r="E942">
        <v>4.4687991</v>
      </c>
      <c r="F942">
        <v>364527</v>
      </c>
      <c r="G942">
        <v>203</v>
      </c>
      <c r="H942">
        <v>30</v>
      </c>
      <c r="I942">
        <v>16</v>
      </c>
      <c r="J942">
        <v>18151</v>
      </c>
      <c r="K942">
        <v>36.761501</v>
      </c>
      <c r="L942">
        <v>828400</v>
      </c>
      <c r="M942">
        <v>6414</v>
      </c>
      <c r="N942">
        <v>186237</v>
      </c>
    </row>
    <row r="943" spans="1:14">
      <c r="A943" s="16" t="s">
        <v>121</v>
      </c>
      <c r="B943" s="17">
        <v>2014</v>
      </c>
      <c r="C943" s="16" t="s">
        <v>120</v>
      </c>
      <c r="D943">
        <v>31892</v>
      </c>
      <c r="E943">
        <v>5.0901166</v>
      </c>
      <c r="F943">
        <v>368882</v>
      </c>
      <c r="G943">
        <v>243</v>
      </c>
      <c r="H943">
        <v>60</v>
      </c>
      <c r="I943">
        <v>17</v>
      </c>
      <c r="J943">
        <v>18407</v>
      </c>
      <c r="K943">
        <v>31.43059</v>
      </c>
      <c r="L943">
        <v>920600</v>
      </c>
      <c r="M943">
        <v>7301</v>
      </c>
      <c r="N943">
        <v>198025</v>
      </c>
    </row>
    <row r="944" spans="1:14">
      <c r="A944" s="16" t="s">
        <v>121</v>
      </c>
      <c r="B944" s="17">
        <v>2015</v>
      </c>
      <c r="C944" s="16" t="s">
        <v>120</v>
      </c>
      <c r="D944">
        <v>31974</v>
      </c>
      <c r="E944">
        <v>5.1428348</v>
      </c>
      <c r="F944">
        <v>389686</v>
      </c>
      <c r="G944">
        <v>357</v>
      </c>
      <c r="H944">
        <v>220</v>
      </c>
      <c r="I944">
        <v>18</v>
      </c>
      <c r="J944">
        <v>17832</v>
      </c>
      <c r="K944">
        <v>30.270494</v>
      </c>
      <c r="L944">
        <v>991700</v>
      </c>
      <c r="M944">
        <v>7705</v>
      </c>
      <c r="N944">
        <v>206134</v>
      </c>
    </row>
    <row r="945" spans="1:14">
      <c r="A945" s="16" t="s">
        <v>121</v>
      </c>
      <c r="B945" s="17">
        <v>2016</v>
      </c>
      <c r="C945" s="16" t="s">
        <v>120</v>
      </c>
      <c r="D945">
        <v>32018</v>
      </c>
      <c r="E945">
        <v>4.9921919</v>
      </c>
      <c r="F945">
        <v>388553</v>
      </c>
      <c r="G945">
        <v>352</v>
      </c>
      <c r="H945">
        <v>250</v>
      </c>
      <c r="I945">
        <v>15</v>
      </c>
      <c r="J945">
        <v>17683</v>
      </c>
      <c r="K945">
        <v>24.492849</v>
      </c>
      <c r="L945">
        <v>1133900</v>
      </c>
      <c r="M945">
        <v>8375</v>
      </c>
      <c r="N945">
        <v>214168</v>
      </c>
    </row>
    <row r="946" spans="1:14">
      <c r="A946" s="16" t="s">
        <v>121</v>
      </c>
      <c r="B946" s="17">
        <v>2017</v>
      </c>
      <c r="C946" s="16" t="s">
        <v>120</v>
      </c>
      <c r="D946">
        <v>32140</v>
      </c>
      <c r="E946">
        <v>3.8522713</v>
      </c>
      <c r="F946">
        <v>376736</v>
      </c>
      <c r="G946">
        <v>386</v>
      </c>
      <c r="H946">
        <v>298</v>
      </c>
      <c r="I946">
        <v>15</v>
      </c>
      <c r="J946">
        <v>16908</v>
      </c>
      <c r="K946">
        <v>24.897797</v>
      </c>
      <c r="L946">
        <v>1367000</v>
      </c>
      <c r="M946">
        <v>9045</v>
      </c>
      <c r="N946">
        <v>218820</v>
      </c>
    </row>
    <row r="947" spans="1:14">
      <c r="A947" s="16" t="s">
        <v>121</v>
      </c>
      <c r="B947" s="17">
        <v>2018</v>
      </c>
      <c r="C947" s="16" t="s">
        <v>120</v>
      </c>
      <c r="D947">
        <v>32260</v>
      </c>
      <c r="E947">
        <v>3.7467142</v>
      </c>
      <c r="F947">
        <v>417801</v>
      </c>
      <c r="G947">
        <v>358</v>
      </c>
      <c r="H947">
        <v>346</v>
      </c>
      <c r="I947">
        <v>15</v>
      </c>
      <c r="J947">
        <v>16790</v>
      </c>
      <c r="K947">
        <v>22.960636</v>
      </c>
      <c r="L947">
        <v>1406450</v>
      </c>
      <c r="M947">
        <v>9715</v>
      </c>
      <c r="N947">
        <v>210290</v>
      </c>
    </row>
    <row r="948" spans="1:14">
      <c r="A948" s="16" t="s">
        <v>121</v>
      </c>
      <c r="B948" s="17">
        <v>2019</v>
      </c>
      <c r="C948" s="16" t="s">
        <v>120</v>
      </c>
      <c r="D948">
        <v>32380</v>
      </c>
      <c r="E948">
        <v>3.6411571</v>
      </c>
      <c r="F948">
        <v>458866</v>
      </c>
      <c r="G948">
        <v>270</v>
      </c>
      <c r="H948">
        <v>394</v>
      </c>
      <c r="I948">
        <v>16</v>
      </c>
      <c r="J948">
        <v>14400</v>
      </c>
      <c r="K948">
        <v>21.023476</v>
      </c>
      <c r="L948">
        <v>1485570</v>
      </c>
      <c r="M948">
        <v>10385</v>
      </c>
      <c r="N948">
        <v>227170</v>
      </c>
    </row>
    <row r="949" spans="1:14">
      <c r="A949" s="16" t="s">
        <v>121</v>
      </c>
      <c r="B949" s="17">
        <v>2020</v>
      </c>
      <c r="C949" s="16" t="s">
        <v>120</v>
      </c>
      <c r="D949">
        <v>32500</v>
      </c>
      <c r="E949">
        <v>3.5356</v>
      </c>
      <c r="F949">
        <v>499931</v>
      </c>
      <c r="G949">
        <v>336</v>
      </c>
      <c r="H949">
        <v>442</v>
      </c>
      <c r="I949">
        <v>17</v>
      </c>
      <c r="J949">
        <v>12010</v>
      </c>
      <c r="K949">
        <v>19.086315</v>
      </c>
      <c r="L949">
        <v>1185410</v>
      </c>
      <c r="M949">
        <v>11055</v>
      </c>
      <c r="N949">
        <v>229300</v>
      </c>
    </row>
    <row r="950" spans="1:14">
      <c r="A950" s="16" t="s">
        <v>121</v>
      </c>
      <c r="B950" s="17">
        <v>2021</v>
      </c>
      <c r="C950" s="98" t="s">
        <v>120</v>
      </c>
      <c r="D950">
        <v>12307</v>
      </c>
      <c r="E950">
        <v>5.2938978</v>
      </c>
      <c r="F950">
        <v>186654</v>
      </c>
      <c r="G950">
        <v>339</v>
      </c>
      <c r="H950">
        <v>456</v>
      </c>
      <c r="I950">
        <v>6</v>
      </c>
      <c r="J950">
        <v>5689</v>
      </c>
      <c r="K950">
        <v>36.186756</v>
      </c>
      <c r="L950">
        <v>1379080</v>
      </c>
      <c r="M950">
        <v>4739</v>
      </c>
      <c r="N950">
        <v>236580</v>
      </c>
    </row>
    <row r="951" spans="1:14">
      <c r="A951" s="99" t="s">
        <v>124</v>
      </c>
      <c r="B951" s="100">
        <v>2012</v>
      </c>
      <c r="C951" s="99" t="s">
        <v>120</v>
      </c>
      <c r="D951">
        <v>24001</v>
      </c>
      <c r="E951">
        <v>4.6446815</v>
      </c>
      <c r="F951">
        <v>250496</v>
      </c>
      <c r="G951">
        <v>360</v>
      </c>
      <c r="H951">
        <v>2650</v>
      </c>
      <c r="I951">
        <v>17</v>
      </c>
      <c r="J951">
        <v>8830</v>
      </c>
      <c r="K951">
        <v>34.325638</v>
      </c>
      <c r="L951">
        <v>660700</v>
      </c>
      <c r="M951">
        <v>5606</v>
      </c>
      <c r="N951">
        <v>128900</v>
      </c>
    </row>
    <row r="952" spans="1:14">
      <c r="A952" s="99" t="s">
        <v>124</v>
      </c>
      <c r="B952" s="100">
        <v>2013</v>
      </c>
      <c r="C952" s="99" t="s">
        <v>120</v>
      </c>
      <c r="D952">
        <v>24003</v>
      </c>
      <c r="E952">
        <v>3.6167146</v>
      </c>
      <c r="F952">
        <v>282881</v>
      </c>
      <c r="G952">
        <v>495</v>
      </c>
      <c r="H952">
        <v>2800</v>
      </c>
      <c r="I952">
        <v>18</v>
      </c>
      <c r="J952">
        <v>8801</v>
      </c>
      <c r="K952">
        <v>37.232544</v>
      </c>
      <c r="L952">
        <v>807800</v>
      </c>
      <c r="M952">
        <v>6474</v>
      </c>
      <c r="N952">
        <v>146453</v>
      </c>
    </row>
    <row r="953" spans="1:14">
      <c r="A953" s="99" t="s">
        <v>124</v>
      </c>
      <c r="B953" s="100">
        <v>2014</v>
      </c>
      <c r="C953" s="99" t="s">
        <v>120</v>
      </c>
      <c r="D953">
        <v>23992</v>
      </c>
      <c r="E953">
        <v>4.22495</v>
      </c>
      <c r="F953">
        <v>300646</v>
      </c>
      <c r="G953">
        <v>436</v>
      </c>
      <c r="H953">
        <v>2950</v>
      </c>
      <c r="I953">
        <v>19</v>
      </c>
      <c r="J953">
        <v>8853</v>
      </c>
      <c r="K953">
        <v>30.914251</v>
      </c>
      <c r="L953">
        <v>955100</v>
      </c>
      <c r="M953">
        <v>7380</v>
      </c>
      <c r="N953">
        <v>165230</v>
      </c>
    </row>
    <row r="954" spans="1:14">
      <c r="A954" s="99" t="s">
        <v>124</v>
      </c>
      <c r="B954" s="100">
        <v>2015</v>
      </c>
      <c r="C954" s="99" t="s">
        <v>120</v>
      </c>
      <c r="D954">
        <v>23975</v>
      </c>
      <c r="E954">
        <v>4.2777477</v>
      </c>
      <c r="F954">
        <v>330490</v>
      </c>
      <c r="G954">
        <v>419</v>
      </c>
      <c r="H954">
        <v>2950</v>
      </c>
      <c r="I954">
        <v>19</v>
      </c>
      <c r="J954">
        <v>8864</v>
      </c>
      <c r="K954">
        <v>28.895493</v>
      </c>
      <c r="L954">
        <v>1040500</v>
      </c>
      <c r="M954">
        <v>7850</v>
      </c>
      <c r="N954">
        <v>174620</v>
      </c>
    </row>
    <row r="955" spans="1:14">
      <c r="A955" s="99" t="s">
        <v>124</v>
      </c>
      <c r="B955" s="100">
        <v>2016</v>
      </c>
      <c r="C955" s="99" t="s">
        <v>120</v>
      </c>
      <c r="D955">
        <v>23971</v>
      </c>
      <c r="E955">
        <v>4.4819574</v>
      </c>
      <c r="F955">
        <v>333186</v>
      </c>
      <c r="G955">
        <v>387</v>
      </c>
      <c r="H955">
        <v>3046</v>
      </c>
      <c r="I955">
        <v>12</v>
      </c>
      <c r="J955">
        <v>8817</v>
      </c>
      <c r="K955">
        <v>26.903805</v>
      </c>
      <c r="L955">
        <v>1213000</v>
      </c>
      <c r="M955">
        <v>8501</v>
      </c>
      <c r="N955">
        <v>192380</v>
      </c>
    </row>
    <row r="956" spans="1:14">
      <c r="A956" s="99" t="s">
        <v>124</v>
      </c>
      <c r="B956" s="100">
        <v>2017</v>
      </c>
      <c r="C956" s="99" t="s">
        <v>120</v>
      </c>
      <c r="D956">
        <v>23964</v>
      </c>
      <c r="E956">
        <v>3.5778668</v>
      </c>
      <c r="F956">
        <v>317819</v>
      </c>
      <c r="G956">
        <v>437</v>
      </c>
      <c r="H956">
        <v>3166</v>
      </c>
      <c r="I956">
        <v>12</v>
      </c>
      <c r="J956">
        <v>8965</v>
      </c>
      <c r="K956">
        <v>26.991747</v>
      </c>
      <c r="L956">
        <v>1443500</v>
      </c>
      <c r="M956">
        <v>9152</v>
      </c>
      <c r="N956">
        <v>196460</v>
      </c>
    </row>
    <row r="957" spans="1:14">
      <c r="A957" s="99" t="s">
        <v>124</v>
      </c>
      <c r="B957" s="100">
        <v>2018</v>
      </c>
      <c r="C957" s="99" t="s">
        <v>120</v>
      </c>
      <c r="D957">
        <v>23964</v>
      </c>
      <c r="E957">
        <v>3.5580037</v>
      </c>
      <c r="F957">
        <v>347520</v>
      </c>
      <c r="G957">
        <v>351</v>
      </c>
      <c r="H957">
        <v>3286</v>
      </c>
      <c r="I957">
        <v>12</v>
      </c>
      <c r="J957">
        <v>8538</v>
      </c>
      <c r="K957">
        <v>24.190868</v>
      </c>
      <c r="L957">
        <v>1479530</v>
      </c>
      <c r="M957">
        <v>9803</v>
      </c>
      <c r="N957">
        <v>186360</v>
      </c>
    </row>
    <row r="958" spans="1:14">
      <c r="A958" s="99" t="s">
        <v>124</v>
      </c>
      <c r="B958" s="100">
        <v>2019</v>
      </c>
      <c r="C958" s="99" t="s">
        <v>120</v>
      </c>
      <c r="D958">
        <v>23964</v>
      </c>
      <c r="E958">
        <v>3.5381405</v>
      </c>
      <c r="F958">
        <v>377221</v>
      </c>
      <c r="G958">
        <v>161</v>
      </c>
      <c r="H958">
        <v>3406</v>
      </c>
      <c r="I958">
        <v>12</v>
      </c>
      <c r="J958">
        <v>8218</v>
      </c>
      <c r="K958">
        <v>21.38999</v>
      </c>
      <c r="L958">
        <v>1528780</v>
      </c>
      <c r="M958">
        <v>10454</v>
      </c>
      <c r="N958">
        <v>202460</v>
      </c>
    </row>
    <row r="959" spans="1:14">
      <c r="A959" s="99" t="s">
        <v>124</v>
      </c>
      <c r="B959" s="100">
        <v>2020</v>
      </c>
      <c r="C959" s="99" t="s">
        <v>120</v>
      </c>
      <c r="D959">
        <v>23964</v>
      </c>
      <c r="E959">
        <v>3.5182774</v>
      </c>
      <c r="F959">
        <v>406922</v>
      </c>
      <c r="G959">
        <v>119</v>
      </c>
      <c r="H959">
        <v>3526</v>
      </c>
      <c r="I959">
        <v>12</v>
      </c>
      <c r="J959">
        <v>8066</v>
      </c>
      <c r="K959">
        <v>18.589111</v>
      </c>
      <c r="L959">
        <v>1443240</v>
      </c>
      <c r="M959">
        <v>11105</v>
      </c>
      <c r="N959">
        <v>218700</v>
      </c>
    </row>
    <row r="960" spans="1:14">
      <c r="A960" s="99" t="s">
        <v>124</v>
      </c>
      <c r="B960" s="100">
        <v>2021</v>
      </c>
      <c r="C960" s="101" t="s">
        <v>120</v>
      </c>
      <c r="D960">
        <v>21569</v>
      </c>
      <c r="E960">
        <v>4.288655</v>
      </c>
      <c r="F960">
        <v>187819</v>
      </c>
      <c r="G960">
        <v>135</v>
      </c>
      <c r="H960">
        <v>1050</v>
      </c>
      <c r="I960">
        <v>13</v>
      </c>
      <c r="J960">
        <v>8299</v>
      </c>
      <c r="K960">
        <v>37.643486</v>
      </c>
      <c r="L960">
        <v>1717490</v>
      </c>
      <c r="M960">
        <v>4776</v>
      </c>
      <c r="N960">
        <v>220810</v>
      </c>
    </row>
    <row r="961" spans="1:14">
      <c r="A961" s="27" t="s">
        <v>122</v>
      </c>
      <c r="B961" s="28">
        <v>2012</v>
      </c>
      <c r="C961" s="27" t="s">
        <v>120</v>
      </c>
      <c r="D961">
        <v>12185</v>
      </c>
      <c r="E961">
        <v>5.3593763</v>
      </c>
      <c r="F961">
        <v>199680</v>
      </c>
      <c r="G961">
        <v>196</v>
      </c>
      <c r="I961">
        <v>6</v>
      </c>
      <c r="J961">
        <v>5709</v>
      </c>
      <c r="K961">
        <v>39.276249</v>
      </c>
      <c r="L961">
        <v>528300</v>
      </c>
      <c r="M961">
        <v>5536</v>
      </c>
      <c r="N961">
        <v>103381</v>
      </c>
    </row>
    <row r="962" spans="1:14">
      <c r="A962" s="27" t="s">
        <v>122</v>
      </c>
      <c r="B962" s="28">
        <v>2013</v>
      </c>
      <c r="C962" s="27" t="s">
        <v>120</v>
      </c>
      <c r="D962">
        <v>12163</v>
      </c>
      <c r="E962">
        <v>4.2047192</v>
      </c>
      <c r="F962">
        <v>207058</v>
      </c>
      <c r="G962">
        <v>53</v>
      </c>
      <c r="I962">
        <v>6</v>
      </c>
      <c r="J962">
        <v>5729</v>
      </c>
      <c r="K962">
        <v>42.365742</v>
      </c>
      <c r="L962">
        <v>622300</v>
      </c>
      <c r="M962">
        <v>6333</v>
      </c>
      <c r="N962">
        <v>106139</v>
      </c>
    </row>
    <row r="963" spans="1:14">
      <c r="A963" s="27" t="s">
        <v>122</v>
      </c>
      <c r="B963" s="28">
        <v>2014</v>
      </c>
      <c r="C963" s="27" t="s">
        <v>120</v>
      </c>
      <c r="D963">
        <v>12163</v>
      </c>
      <c r="E963">
        <v>4.9445038</v>
      </c>
      <c r="F963">
        <v>209831</v>
      </c>
      <c r="G963">
        <v>35</v>
      </c>
      <c r="I963">
        <v>9</v>
      </c>
      <c r="J963">
        <v>5542</v>
      </c>
      <c r="K963">
        <v>34.625416</v>
      </c>
      <c r="L963">
        <v>732000</v>
      </c>
      <c r="M963">
        <v>7149</v>
      </c>
      <c r="N963">
        <v>110632</v>
      </c>
    </row>
    <row r="964" spans="1:14">
      <c r="A964" s="27" t="s">
        <v>122</v>
      </c>
      <c r="B964" s="28">
        <v>2015</v>
      </c>
      <c r="C964" s="27" t="s">
        <v>120</v>
      </c>
      <c r="D964">
        <v>12090</v>
      </c>
      <c r="E964">
        <v>5.0557486</v>
      </c>
      <c r="F964">
        <v>218054</v>
      </c>
      <c r="G964">
        <v>41</v>
      </c>
      <c r="I964">
        <v>9</v>
      </c>
      <c r="J964">
        <v>5374</v>
      </c>
      <c r="K964">
        <v>32.579494</v>
      </c>
      <c r="L964">
        <v>789400</v>
      </c>
      <c r="M964">
        <v>7701</v>
      </c>
      <c r="N964">
        <v>109179</v>
      </c>
    </row>
    <row r="965" spans="1:14">
      <c r="A965" s="27" t="s">
        <v>122</v>
      </c>
      <c r="B965" s="28">
        <v>2016</v>
      </c>
      <c r="C965" s="27" t="s">
        <v>120</v>
      </c>
      <c r="D965">
        <v>12118</v>
      </c>
      <c r="E965">
        <v>5.0261594</v>
      </c>
      <c r="F965">
        <v>222008</v>
      </c>
      <c r="G965">
        <v>62</v>
      </c>
      <c r="I965">
        <v>5</v>
      </c>
      <c r="J965">
        <v>5307</v>
      </c>
      <c r="K965">
        <v>29.512302</v>
      </c>
      <c r="L965">
        <v>866700</v>
      </c>
      <c r="M965">
        <v>8340</v>
      </c>
      <c r="N965">
        <v>110405</v>
      </c>
    </row>
    <row r="966" spans="1:14">
      <c r="A966" s="27" t="s">
        <v>122</v>
      </c>
      <c r="B966" s="28">
        <v>2017</v>
      </c>
      <c r="C966" s="27" t="s">
        <v>120</v>
      </c>
      <c r="D966">
        <v>12059</v>
      </c>
      <c r="E966">
        <v>4.5089974</v>
      </c>
      <c r="F966">
        <v>212013</v>
      </c>
      <c r="G966">
        <v>72</v>
      </c>
      <c r="I966">
        <v>5</v>
      </c>
      <c r="J966">
        <v>5219</v>
      </c>
      <c r="K966">
        <v>29.863991</v>
      </c>
      <c r="L966">
        <v>972300</v>
      </c>
      <c r="M966">
        <v>8979</v>
      </c>
      <c r="N966">
        <v>112978</v>
      </c>
    </row>
    <row r="967" spans="1:14">
      <c r="A967" s="27" t="s">
        <v>122</v>
      </c>
      <c r="B967" s="28">
        <v>2018</v>
      </c>
      <c r="C967" s="27" t="s">
        <v>120</v>
      </c>
      <c r="D967">
        <v>12054</v>
      </c>
      <c r="E967">
        <v>4.3951385</v>
      </c>
      <c r="F967">
        <v>230072</v>
      </c>
      <c r="G967">
        <v>81.5</v>
      </c>
      <c r="I967">
        <v>5</v>
      </c>
      <c r="J967">
        <v>5166</v>
      </c>
      <c r="K967">
        <v>28.523623</v>
      </c>
      <c r="L967">
        <v>990490</v>
      </c>
      <c r="M967">
        <v>9618</v>
      </c>
      <c r="N967">
        <v>107410</v>
      </c>
    </row>
    <row r="968" spans="1:14">
      <c r="A968" s="27" t="s">
        <v>122</v>
      </c>
      <c r="B968" s="28">
        <v>2019</v>
      </c>
      <c r="C968" s="27" t="s">
        <v>120</v>
      </c>
      <c r="D968">
        <v>12049</v>
      </c>
      <c r="E968">
        <v>4.2812797</v>
      </c>
      <c r="F968">
        <v>248131</v>
      </c>
      <c r="G968">
        <v>91</v>
      </c>
      <c r="I968">
        <v>5</v>
      </c>
      <c r="J968">
        <v>5220</v>
      </c>
      <c r="K968">
        <v>27.183254</v>
      </c>
      <c r="L968">
        <v>980180</v>
      </c>
      <c r="M968">
        <v>10257</v>
      </c>
      <c r="N968">
        <v>113530</v>
      </c>
    </row>
    <row r="969" spans="1:14">
      <c r="A969" s="27" t="s">
        <v>122</v>
      </c>
      <c r="B969" s="28">
        <v>2020</v>
      </c>
      <c r="C969" s="27" t="s">
        <v>120</v>
      </c>
      <c r="D969">
        <v>12044</v>
      </c>
      <c r="E969">
        <v>4.1674208</v>
      </c>
      <c r="F969">
        <v>266190</v>
      </c>
      <c r="G969">
        <v>83</v>
      </c>
      <c r="I969">
        <v>5</v>
      </c>
      <c r="J969">
        <v>5274</v>
      </c>
      <c r="K969">
        <v>25.842886</v>
      </c>
      <c r="L969">
        <v>889430</v>
      </c>
      <c r="M969">
        <v>10896</v>
      </c>
      <c r="N969">
        <v>137320</v>
      </c>
    </row>
    <row r="970" spans="1:14">
      <c r="A970" s="27" t="s">
        <v>122</v>
      </c>
      <c r="B970" s="28">
        <v>2021</v>
      </c>
      <c r="C970" s="29" t="s">
        <v>120</v>
      </c>
      <c r="D970">
        <v>14201</v>
      </c>
      <c r="E970">
        <v>4.3470882</v>
      </c>
      <c r="F970">
        <v>201808</v>
      </c>
      <c r="G970">
        <v>85</v>
      </c>
      <c r="H970">
        <v>592</v>
      </c>
      <c r="I970">
        <v>6</v>
      </c>
      <c r="J970">
        <v>5249</v>
      </c>
      <c r="K970">
        <v>33.254269</v>
      </c>
      <c r="L970">
        <v>995130</v>
      </c>
      <c r="M970">
        <v>4658</v>
      </c>
      <c r="N970">
        <v>151390</v>
      </c>
    </row>
    <row r="971" spans="1:14">
      <c r="A971" s="58" t="s">
        <v>123</v>
      </c>
      <c r="B971" s="59">
        <v>2012</v>
      </c>
      <c r="C971" s="58" t="s">
        <v>120</v>
      </c>
      <c r="D971">
        <v>14153</v>
      </c>
      <c r="E971">
        <v>4.4202643</v>
      </c>
      <c r="F971">
        <v>217129</v>
      </c>
      <c r="G971">
        <v>106.5</v>
      </c>
      <c r="H971">
        <v>603</v>
      </c>
      <c r="I971">
        <v>7</v>
      </c>
      <c r="J971">
        <v>5307</v>
      </c>
      <c r="K971">
        <v>39.227757</v>
      </c>
      <c r="L971">
        <v>473900</v>
      </c>
      <c r="M971">
        <v>5529</v>
      </c>
      <c r="N971">
        <v>111230</v>
      </c>
    </row>
    <row r="972" spans="1:14">
      <c r="A972" s="58" t="s">
        <v>123</v>
      </c>
      <c r="B972" s="59">
        <v>2013</v>
      </c>
      <c r="C972" s="58" t="s">
        <v>120</v>
      </c>
      <c r="D972">
        <v>14138</v>
      </c>
      <c r="E972">
        <v>3.4893196</v>
      </c>
      <c r="F972">
        <v>227986</v>
      </c>
      <c r="G972">
        <v>128</v>
      </c>
      <c r="H972">
        <v>614</v>
      </c>
      <c r="I972">
        <v>8</v>
      </c>
      <c r="J972">
        <v>5365</v>
      </c>
      <c r="K972">
        <v>45.201244</v>
      </c>
      <c r="L972">
        <v>539200</v>
      </c>
      <c r="M972">
        <v>6400</v>
      </c>
      <c r="N972">
        <v>119700</v>
      </c>
    </row>
    <row r="973" spans="1:14">
      <c r="A973" s="58" t="s">
        <v>123</v>
      </c>
      <c r="B973" s="59">
        <v>2014</v>
      </c>
      <c r="C973" s="58" t="s">
        <v>120</v>
      </c>
      <c r="D973">
        <v>14126</v>
      </c>
      <c r="E973">
        <v>4.0024069</v>
      </c>
      <c r="F973">
        <v>226022</v>
      </c>
      <c r="G973">
        <v>178</v>
      </c>
      <c r="H973">
        <v>625</v>
      </c>
      <c r="I973">
        <v>10</v>
      </c>
      <c r="J973">
        <v>5294</v>
      </c>
      <c r="K973">
        <v>35.919395</v>
      </c>
      <c r="L973">
        <v>633900</v>
      </c>
      <c r="M973">
        <v>7219</v>
      </c>
      <c r="N973">
        <v>118620</v>
      </c>
    </row>
    <row r="974" spans="1:14">
      <c r="A974" s="58" t="s">
        <v>123</v>
      </c>
      <c r="B974" s="59">
        <v>2015</v>
      </c>
      <c r="C974" s="58" t="s">
        <v>120</v>
      </c>
      <c r="D974">
        <v>14038</v>
      </c>
      <c r="E974">
        <v>4.0752956</v>
      </c>
      <c r="F974">
        <v>238841</v>
      </c>
      <c r="G974">
        <v>202</v>
      </c>
      <c r="H974">
        <v>625</v>
      </c>
      <c r="I974">
        <v>10</v>
      </c>
      <c r="J974">
        <v>5070</v>
      </c>
      <c r="K974">
        <v>34.073887</v>
      </c>
      <c r="L974">
        <v>689200</v>
      </c>
      <c r="M974">
        <v>7739</v>
      </c>
      <c r="N974">
        <v>117170</v>
      </c>
    </row>
    <row r="975" spans="1:14">
      <c r="A975" s="58" t="s">
        <v>123</v>
      </c>
      <c r="B975" s="59">
        <v>2016</v>
      </c>
      <c r="C975" s="58" t="s">
        <v>120</v>
      </c>
      <c r="D975">
        <v>14080</v>
      </c>
      <c r="E975">
        <v>4.1859375</v>
      </c>
      <c r="F975">
        <v>247066</v>
      </c>
      <c r="G975">
        <v>267</v>
      </c>
      <c r="H975">
        <v>630</v>
      </c>
      <c r="I975">
        <v>8</v>
      </c>
      <c r="J975">
        <v>5038</v>
      </c>
      <c r="K975">
        <v>30.796309</v>
      </c>
      <c r="L975">
        <v>763100</v>
      </c>
      <c r="M975">
        <v>8420</v>
      </c>
      <c r="N975">
        <v>123150</v>
      </c>
    </row>
    <row r="976" spans="1:14">
      <c r="A976" s="58" t="s">
        <v>123</v>
      </c>
      <c r="B976" s="59">
        <v>2017</v>
      </c>
      <c r="C976" s="58" t="s">
        <v>120</v>
      </c>
      <c r="D976">
        <v>14123</v>
      </c>
      <c r="E976">
        <v>2.0601147</v>
      </c>
      <c r="F976">
        <v>239508</v>
      </c>
      <c r="G976">
        <v>351</v>
      </c>
      <c r="H976">
        <v>635</v>
      </c>
      <c r="I976">
        <v>8</v>
      </c>
      <c r="J976">
        <v>4952</v>
      </c>
      <c r="K976">
        <v>30.935009</v>
      </c>
      <c r="L976">
        <v>875400</v>
      </c>
      <c r="M976">
        <v>9101</v>
      </c>
      <c r="N976">
        <v>122858</v>
      </c>
    </row>
    <row r="977" spans="1:14">
      <c r="A977" s="58" t="s">
        <v>123</v>
      </c>
      <c r="B977" s="59">
        <v>2018</v>
      </c>
      <c r="C977" s="58" t="s">
        <v>120</v>
      </c>
      <c r="D977">
        <v>14095</v>
      </c>
      <c r="E977">
        <v>2.1909897</v>
      </c>
      <c r="F977">
        <v>255275</v>
      </c>
      <c r="G977">
        <v>357</v>
      </c>
      <c r="H977">
        <v>640</v>
      </c>
      <c r="I977">
        <v>8</v>
      </c>
      <c r="J977">
        <v>4855</v>
      </c>
      <c r="K977">
        <v>29.307028</v>
      </c>
      <c r="L977">
        <v>879026</v>
      </c>
      <c r="M977">
        <v>9782</v>
      </c>
      <c r="N977">
        <v>119166</v>
      </c>
    </row>
    <row r="978" spans="1:14">
      <c r="A978" s="58" t="s">
        <v>123</v>
      </c>
      <c r="B978" s="59">
        <v>2019</v>
      </c>
      <c r="C978" s="58" t="s">
        <v>120</v>
      </c>
      <c r="D978">
        <v>14067</v>
      </c>
      <c r="E978">
        <v>2.3218647</v>
      </c>
      <c r="F978">
        <v>271042</v>
      </c>
      <c r="G978">
        <v>244</v>
      </c>
      <c r="H978">
        <v>645</v>
      </c>
      <c r="I978">
        <v>8</v>
      </c>
      <c r="J978">
        <v>4492</v>
      </c>
      <c r="K978">
        <v>27.679047</v>
      </c>
      <c r="L978">
        <v>914150</v>
      </c>
      <c r="M978">
        <v>10463</v>
      </c>
      <c r="N978">
        <v>129880</v>
      </c>
    </row>
    <row r="979" spans="1:14">
      <c r="A979" s="58" t="s">
        <v>123</v>
      </c>
      <c r="B979" s="59">
        <v>2020</v>
      </c>
      <c r="C979" s="58" t="s">
        <v>120</v>
      </c>
      <c r="D979">
        <v>14039</v>
      </c>
      <c r="E979">
        <v>2.4527397</v>
      </c>
      <c r="F979">
        <v>286809</v>
      </c>
      <c r="G979">
        <v>222</v>
      </c>
      <c r="H979">
        <v>650</v>
      </c>
      <c r="I979">
        <v>8</v>
      </c>
      <c r="J979">
        <v>4129</v>
      </c>
      <c r="K979">
        <v>26.051065</v>
      </c>
      <c r="L979">
        <v>814284</v>
      </c>
      <c r="M979">
        <v>11144</v>
      </c>
      <c r="N979">
        <v>146990</v>
      </c>
    </row>
    <row r="980" spans="1:14">
      <c r="A980" s="58" t="s">
        <v>123</v>
      </c>
      <c r="B980" s="59">
        <v>2021</v>
      </c>
      <c r="C980" s="102" t="s">
        <v>120</v>
      </c>
      <c r="D980">
        <v>24006</v>
      </c>
      <c r="E980">
        <v>4.6124302</v>
      </c>
      <c r="F980">
        <v>210779</v>
      </c>
      <c r="G980">
        <v>225</v>
      </c>
      <c r="H980">
        <v>2500</v>
      </c>
      <c r="I980">
        <v>16</v>
      </c>
      <c r="J980">
        <v>8859</v>
      </c>
      <c r="K980">
        <v>31.418732</v>
      </c>
      <c r="L980">
        <v>940560</v>
      </c>
      <c r="M980">
        <v>4738</v>
      </c>
      <c r="N980">
        <v>150050</v>
      </c>
    </row>
    <row r="981" spans="1:14">
      <c r="A981" s="20" t="s">
        <v>125</v>
      </c>
      <c r="B981" s="21">
        <v>2012</v>
      </c>
      <c r="C981" s="20" t="s">
        <v>120</v>
      </c>
      <c r="D981">
        <v>21559</v>
      </c>
      <c r="E981">
        <v>4.311007</v>
      </c>
      <c r="F981">
        <v>208394</v>
      </c>
      <c r="G981">
        <v>106</v>
      </c>
      <c r="H981">
        <v>1055</v>
      </c>
      <c r="I981">
        <v>13</v>
      </c>
      <c r="J981">
        <v>8477</v>
      </c>
      <c r="K981">
        <v>38.183693</v>
      </c>
      <c r="L981">
        <v>573700</v>
      </c>
      <c r="M981">
        <v>5585</v>
      </c>
      <c r="N981">
        <v>105658</v>
      </c>
    </row>
    <row r="982" spans="1:14">
      <c r="A982" s="20" t="s">
        <v>125</v>
      </c>
      <c r="B982" s="21">
        <v>2013</v>
      </c>
      <c r="C982" s="20" t="s">
        <v>120</v>
      </c>
      <c r="D982">
        <v>21586</v>
      </c>
      <c r="E982">
        <v>3.5041694</v>
      </c>
      <c r="F982">
        <v>216494</v>
      </c>
      <c r="G982">
        <v>77</v>
      </c>
      <c r="H982">
        <v>1060</v>
      </c>
      <c r="I982">
        <v>13</v>
      </c>
      <c r="J982">
        <v>8655</v>
      </c>
      <c r="K982">
        <v>38.7239</v>
      </c>
      <c r="L982">
        <v>661900</v>
      </c>
      <c r="M982">
        <v>6394</v>
      </c>
      <c r="N982">
        <v>114976</v>
      </c>
    </row>
    <row r="983" spans="1:14">
      <c r="A983" s="20" t="s">
        <v>125</v>
      </c>
      <c r="B983" s="21">
        <v>2014</v>
      </c>
      <c r="C983" s="20" t="s">
        <v>120</v>
      </c>
      <c r="D983">
        <v>21961</v>
      </c>
      <c r="E983">
        <v>3.9439461</v>
      </c>
      <c r="F983">
        <v>209866</v>
      </c>
      <c r="G983">
        <v>70</v>
      </c>
      <c r="H983">
        <v>1065</v>
      </c>
      <c r="I983">
        <v>15</v>
      </c>
      <c r="J983">
        <v>8638</v>
      </c>
      <c r="K983">
        <v>34.634418</v>
      </c>
      <c r="L983">
        <v>775000</v>
      </c>
      <c r="M983">
        <v>7276</v>
      </c>
      <c r="N983">
        <v>118900</v>
      </c>
    </row>
    <row r="984" spans="1:14">
      <c r="A984" s="20" t="s">
        <v>125</v>
      </c>
      <c r="B984" s="21">
        <v>2015</v>
      </c>
      <c r="C984" s="20" t="s">
        <v>120</v>
      </c>
      <c r="D984">
        <v>21899</v>
      </c>
      <c r="E984">
        <v>4.0042924</v>
      </c>
      <c r="F984">
        <v>214784</v>
      </c>
      <c r="G984">
        <v>66</v>
      </c>
      <c r="H984">
        <v>1070</v>
      </c>
      <c r="I984">
        <v>15</v>
      </c>
      <c r="J984">
        <v>8127</v>
      </c>
      <c r="K984">
        <v>30.577755</v>
      </c>
      <c r="L984">
        <v>839100</v>
      </c>
      <c r="M984">
        <v>7750</v>
      </c>
      <c r="N984">
        <v>115449</v>
      </c>
    </row>
    <row r="985" spans="1:14">
      <c r="A985" s="20" t="s">
        <v>125</v>
      </c>
      <c r="B985" s="21">
        <v>2016</v>
      </c>
      <c r="C985" s="20" t="s">
        <v>120</v>
      </c>
      <c r="D985">
        <v>21746</v>
      </c>
      <c r="E985">
        <v>4.1057206</v>
      </c>
      <c r="F985">
        <v>219282</v>
      </c>
      <c r="G985">
        <v>64</v>
      </c>
      <c r="H985">
        <v>1075</v>
      </c>
      <c r="I985">
        <v>12</v>
      </c>
      <c r="J985">
        <v>8240</v>
      </c>
      <c r="K985">
        <v>29.69223</v>
      </c>
      <c r="L985">
        <v>897900</v>
      </c>
      <c r="M985">
        <v>8370</v>
      </c>
      <c r="N985">
        <v>117770</v>
      </c>
    </row>
    <row r="986" spans="1:14">
      <c r="A986" s="20" t="s">
        <v>125</v>
      </c>
      <c r="B986" s="21">
        <v>2017</v>
      </c>
      <c r="C986" s="20" t="s">
        <v>120</v>
      </c>
      <c r="D986">
        <v>21667</v>
      </c>
      <c r="E986">
        <v>3.3820557</v>
      </c>
      <c r="F986">
        <v>218244</v>
      </c>
      <c r="G986">
        <v>101</v>
      </c>
      <c r="H986">
        <v>1080</v>
      </c>
      <c r="I986">
        <v>13</v>
      </c>
      <c r="J986">
        <v>8122</v>
      </c>
      <c r="K986">
        <v>29.090725</v>
      </c>
      <c r="L986">
        <v>1060000</v>
      </c>
      <c r="M986">
        <v>8990</v>
      </c>
      <c r="N986">
        <v>123594</v>
      </c>
    </row>
    <row r="987" spans="1:14">
      <c r="A987" s="20" t="s">
        <v>125</v>
      </c>
      <c r="B987" s="21">
        <v>2018</v>
      </c>
      <c r="C987" s="20" t="s">
        <v>120</v>
      </c>
      <c r="D987">
        <v>21441</v>
      </c>
      <c r="E987">
        <v>3.3080547</v>
      </c>
      <c r="F987">
        <v>239912</v>
      </c>
      <c r="G987">
        <v>102</v>
      </c>
      <c r="H987">
        <v>1085</v>
      </c>
      <c r="I987">
        <v>13</v>
      </c>
      <c r="J987">
        <v>8185</v>
      </c>
      <c r="K987">
        <v>25.717222</v>
      </c>
      <c r="L987">
        <v>1111990</v>
      </c>
      <c r="M987">
        <v>9610</v>
      </c>
      <c r="N987">
        <v>121740</v>
      </c>
    </row>
    <row r="988" spans="1:14">
      <c r="A988" s="20" t="s">
        <v>125</v>
      </c>
      <c r="B988" s="21">
        <v>2019</v>
      </c>
      <c r="C988" s="20" t="s">
        <v>120</v>
      </c>
      <c r="D988">
        <v>21215</v>
      </c>
      <c r="E988">
        <v>3.2340537</v>
      </c>
      <c r="F988">
        <v>261580</v>
      </c>
      <c r="G988">
        <v>105</v>
      </c>
      <c r="H988">
        <v>1090</v>
      </c>
      <c r="I988">
        <v>13</v>
      </c>
      <c r="J988">
        <v>7981</v>
      </c>
      <c r="K988">
        <v>22.343719</v>
      </c>
      <c r="L988">
        <v>1058650</v>
      </c>
      <c r="M988">
        <v>10230</v>
      </c>
      <c r="N988">
        <v>131880</v>
      </c>
    </row>
    <row r="989" spans="1:14">
      <c r="A989" s="20" t="s">
        <v>125</v>
      </c>
      <c r="B989" s="21">
        <v>2020</v>
      </c>
      <c r="C989" s="20" t="s">
        <v>120</v>
      </c>
      <c r="D989">
        <v>20989</v>
      </c>
      <c r="E989">
        <v>3.1600527</v>
      </c>
      <c r="F989">
        <v>283248</v>
      </c>
      <c r="G989">
        <v>116</v>
      </c>
      <c r="H989">
        <v>1095</v>
      </c>
      <c r="I989">
        <v>13</v>
      </c>
      <c r="J989">
        <v>8103</v>
      </c>
      <c r="K989">
        <v>18.970217</v>
      </c>
      <c r="L989">
        <v>880640</v>
      </c>
      <c r="M989">
        <v>10850</v>
      </c>
      <c r="N989">
        <v>150290</v>
      </c>
    </row>
    <row r="990" spans="1:14">
      <c r="A990" s="20" t="s">
        <v>125</v>
      </c>
      <c r="B990" s="21">
        <v>2021</v>
      </c>
      <c r="C990" s="103" t="s">
        <v>120</v>
      </c>
      <c r="D990">
        <v>8481</v>
      </c>
      <c r="E990">
        <v>4.9336163</v>
      </c>
      <c r="F990">
        <v>93320</v>
      </c>
      <c r="G990">
        <v>116</v>
      </c>
      <c r="H990">
        <v>311</v>
      </c>
      <c r="I990">
        <v>7</v>
      </c>
      <c r="J990">
        <v>5084</v>
      </c>
      <c r="K990">
        <v>30.986267</v>
      </c>
      <c r="L990">
        <v>1002180</v>
      </c>
      <c r="M990">
        <v>4586</v>
      </c>
      <c r="N990">
        <v>158550</v>
      </c>
    </row>
    <row r="991" spans="1:14">
      <c r="A991" s="5" t="s">
        <v>126</v>
      </c>
      <c r="B991" s="6">
        <v>2012</v>
      </c>
      <c r="C991" s="5" t="s">
        <v>120</v>
      </c>
      <c r="D991">
        <v>8481</v>
      </c>
      <c r="E991">
        <v>4.9820776</v>
      </c>
      <c r="F991">
        <v>109728</v>
      </c>
      <c r="G991">
        <v>59</v>
      </c>
      <c r="H991">
        <v>314</v>
      </c>
      <c r="I991">
        <v>7</v>
      </c>
      <c r="J991">
        <v>5183</v>
      </c>
      <c r="K991">
        <v>30.104433</v>
      </c>
      <c r="L991">
        <v>510900</v>
      </c>
      <c r="M991">
        <v>5446</v>
      </c>
      <c r="N991">
        <v>52765</v>
      </c>
    </row>
    <row r="992" spans="1:14">
      <c r="A992" s="5" t="s">
        <v>126</v>
      </c>
      <c r="B992" s="6">
        <v>2013</v>
      </c>
      <c r="C992" s="5" t="s">
        <v>120</v>
      </c>
      <c r="D992">
        <v>8481</v>
      </c>
      <c r="E992">
        <v>4.220257</v>
      </c>
      <c r="F992">
        <v>116521</v>
      </c>
      <c r="G992">
        <v>2</v>
      </c>
      <c r="H992">
        <v>317</v>
      </c>
      <c r="I992">
        <v>7</v>
      </c>
      <c r="J992">
        <v>5282</v>
      </c>
      <c r="K992">
        <v>29.222599</v>
      </c>
      <c r="L992">
        <v>609500</v>
      </c>
      <c r="M992">
        <v>6306</v>
      </c>
      <c r="N992">
        <v>62040</v>
      </c>
    </row>
    <row r="993" spans="1:14">
      <c r="A993" s="5" t="s">
        <v>126</v>
      </c>
      <c r="B993" s="6">
        <v>2014</v>
      </c>
      <c r="C993" s="5" t="s">
        <v>120</v>
      </c>
      <c r="D993">
        <v>8481</v>
      </c>
      <c r="E993">
        <v>4.8279684</v>
      </c>
      <c r="F993">
        <v>126000</v>
      </c>
      <c r="G993">
        <v>2</v>
      </c>
      <c r="H993">
        <v>320</v>
      </c>
      <c r="I993">
        <v>7</v>
      </c>
      <c r="J993">
        <v>4904</v>
      </c>
      <c r="K993">
        <v>26.678879</v>
      </c>
      <c r="L993">
        <v>641800</v>
      </c>
      <c r="M993">
        <v>7168</v>
      </c>
      <c r="N993">
        <v>60580</v>
      </c>
    </row>
    <row r="994" spans="1:14">
      <c r="A994" s="5" t="s">
        <v>126</v>
      </c>
      <c r="B994" s="6">
        <v>2015</v>
      </c>
      <c r="C994" s="5" t="s">
        <v>120</v>
      </c>
      <c r="D994">
        <v>8667</v>
      </c>
      <c r="E994">
        <v>4.7825084</v>
      </c>
      <c r="F994">
        <v>131341</v>
      </c>
      <c r="G994">
        <v>2</v>
      </c>
      <c r="H994">
        <v>320</v>
      </c>
      <c r="I994">
        <v>7</v>
      </c>
      <c r="J994">
        <v>4712</v>
      </c>
      <c r="K994">
        <v>25.020555</v>
      </c>
      <c r="L994">
        <v>661700</v>
      </c>
      <c r="M994">
        <v>7622</v>
      </c>
      <c r="N994">
        <v>63000</v>
      </c>
    </row>
    <row r="995" spans="1:14">
      <c r="A995" s="5" t="s">
        <v>126</v>
      </c>
      <c r="B995" s="6">
        <v>2016</v>
      </c>
      <c r="C995" s="5" t="s">
        <v>120</v>
      </c>
      <c r="D995">
        <v>8684</v>
      </c>
      <c r="E995">
        <v>4.9010825</v>
      </c>
      <c r="F995">
        <v>139276</v>
      </c>
      <c r="G995">
        <v>2</v>
      </c>
      <c r="H995">
        <v>320</v>
      </c>
      <c r="I995">
        <v>5</v>
      </c>
      <c r="J995">
        <v>4694</v>
      </c>
      <c r="K995">
        <v>21.161146</v>
      </c>
      <c r="L995">
        <v>747900</v>
      </c>
      <c r="M995">
        <v>8277</v>
      </c>
      <c r="N995">
        <v>66300</v>
      </c>
    </row>
    <row r="996" spans="1:14">
      <c r="A996" s="5" t="s">
        <v>126</v>
      </c>
      <c r="B996" s="6">
        <v>2017</v>
      </c>
      <c r="C996" s="5" t="s">
        <v>120</v>
      </c>
      <c r="D996">
        <v>8691</v>
      </c>
      <c r="E996">
        <v>5.0446439</v>
      </c>
      <c r="F996">
        <v>131526</v>
      </c>
      <c r="G996">
        <v>5</v>
      </c>
      <c r="H996">
        <v>300</v>
      </c>
      <c r="I996">
        <v>5</v>
      </c>
      <c r="J996">
        <v>4504</v>
      </c>
      <c r="K996">
        <v>21.130638</v>
      </c>
      <c r="L996">
        <v>749800</v>
      </c>
      <c r="M996">
        <v>8932</v>
      </c>
      <c r="N996">
        <v>66200</v>
      </c>
    </row>
    <row r="997" spans="1:14">
      <c r="A997" s="5" t="s">
        <v>126</v>
      </c>
      <c r="B997" s="6">
        <v>2018</v>
      </c>
      <c r="C997" s="5" t="s">
        <v>120</v>
      </c>
      <c r="D997">
        <v>8692</v>
      </c>
      <c r="E997">
        <v>4.5131155</v>
      </c>
      <c r="F997">
        <v>151455</v>
      </c>
      <c r="G997">
        <v>2</v>
      </c>
      <c r="H997">
        <v>280</v>
      </c>
      <c r="I997">
        <v>5</v>
      </c>
      <c r="J997">
        <v>4510</v>
      </c>
      <c r="K997">
        <v>19.628162</v>
      </c>
      <c r="L997">
        <v>745600</v>
      </c>
      <c r="M997">
        <v>9587</v>
      </c>
      <c r="N997">
        <v>61600</v>
      </c>
    </row>
    <row r="998" spans="1:14">
      <c r="A998" s="5" t="s">
        <v>126</v>
      </c>
      <c r="B998" s="6">
        <v>2019</v>
      </c>
      <c r="C998" s="5" t="s">
        <v>120</v>
      </c>
      <c r="D998">
        <v>8693</v>
      </c>
      <c r="E998">
        <v>3.9815871</v>
      </c>
      <c r="F998">
        <v>171384</v>
      </c>
      <c r="G998">
        <v>60</v>
      </c>
      <c r="H998">
        <v>260</v>
      </c>
      <c r="I998">
        <v>5</v>
      </c>
      <c r="J998">
        <v>4430</v>
      </c>
      <c r="K998">
        <v>18.125687</v>
      </c>
      <c r="L998">
        <v>837300</v>
      </c>
      <c r="M998">
        <v>10242</v>
      </c>
      <c r="N998">
        <v>73800</v>
      </c>
    </row>
    <row r="999" spans="1:14">
      <c r="A999" s="5" t="s">
        <v>126</v>
      </c>
      <c r="B999" s="6">
        <v>2020</v>
      </c>
      <c r="C999" s="5" t="s">
        <v>120</v>
      </c>
      <c r="D999">
        <v>8694</v>
      </c>
      <c r="E999">
        <v>3.4500588</v>
      </c>
      <c r="F999">
        <v>191313</v>
      </c>
      <c r="G999">
        <v>95</v>
      </c>
      <c r="H999">
        <v>240</v>
      </c>
      <c r="I999">
        <v>5</v>
      </c>
      <c r="J999">
        <v>4350</v>
      </c>
      <c r="K999">
        <v>16.623211</v>
      </c>
      <c r="L999">
        <v>765400</v>
      </c>
      <c r="M999">
        <v>10897</v>
      </c>
      <c r="N999">
        <v>77300</v>
      </c>
    </row>
    <row r="1000" spans="1:14">
      <c r="A1000" s="5" t="s">
        <v>126</v>
      </c>
      <c r="B1000" s="6">
        <v>2021</v>
      </c>
      <c r="C1000" s="93" t="s">
        <v>120</v>
      </c>
      <c r="D1000" s="94">
        <v>8695</v>
      </c>
      <c r="E1000" s="94">
        <v>3.467</v>
      </c>
      <c r="F1000" s="94">
        <v>19234</v>
      </c>
      <c r="G1000" s="94">
        <v>96</v>
      </c>
      <c r="H1000" s="94">
        <v>240</v>
      </c>
      <c r="I1000" s="94">
        <v>5</v>
      </c>
      <c r="J1000" s="94">
        <v>4368</v>
      </c>
      <c r="K1000" s="94">
        <v>14.547</v>
      </c>
      <c r="L1000" s="5">
        <v>972700</v>
      </c>
      <c r="M1000" s="104">
        <v>11204</v>
      </c>
      <c r="N1000">
        <v>79200</v>
      </c>
    </row>
  </sheetData>
  <autoFilter xmlns:etc="http://www.wps.cn/officeDocument/2017/etCustomData" ref="A1:N1000" etc:filterBottomFollowUsedRange="0"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81"/>
  <sheetViews>
    <sheetView workbookViewId="0">
      <pane xSplit="1" ySplit="1" topLeftCell="AE3" activePane="bottomRight" state="frozen"/>
      <selection/>
      <selection pane="topRight"/>
      <selection pane="bottomLeft"/>
      <selection pane="bottomRight" activeCell="C1" sqref="C1"/>
    </sheetView>
  </sheetViews>
  <sheetFormatPr defaultColWidth="8.61111111111111" defaultRowHeight="14.4"/>
  <cols>
    <col min="1" max="1" width="19.6666666666667" customWidth="1"/>
    <col min="4" max="4" width="10.3333333333333" customWidth="1"/>
    <col min="16" max="16" width="11.7037037037037"/>
    <col min="24" max="24" width="9.47222222222222"/>
    <col min="28" max="38" width="12.787037037037"/>
    <col min="39" max="39" width="12.3333333333333" customWidth="1"/>
    <col min="40" max="50" width="13.9351851851852"/>
    <col min="51" max="51" width="22.4444444444444" customWidth="1"/>
    <col min="52" max="62" width="13.9351851851852"/>
    <col min="63" max="63" width="10.5740740740741" customWidth="1"/>
    <col min="64" max="64" width="13.9351851851852"/>
    <col min="65" max="65" width="12.787037037037"/>
    <col min="66" max="66" width="19.7592592592593" customWidth="1"/>
    <col min="67" max="67" width="14.1296296296296" customWidth="1"/>
    <col min="68" max="74" width="12.787037037037"/>
    <col min="76" max="76" width="17.8888888888889" style="83" customWidth="1"/>
    <col min="77" max="77" width="12.787037037037" style="84"/>
    <col min="78" max="78" width="12.787037037037" style="85"/>
    <col min="79" max="79" width="12.787037037037" style="86"/>
    <col min="80" max="85" width="12.787037037037"/>
    <col min="86" max="89" width="13.9351851851852"/>
    <col min="91" max="94" width="13.9351851851852"/>
    <col min="95" max="95" width="13" customWidth="1"/>
    <col min="96" max="96" width="18" customWidth="1"/>
    <col min="97" max="99" width="12.787037037037"/>
    <col min="100" max="100" width="12.787037037037" style="87"/>
    <col min="101" max="101" width="20.8888888888889" customWidth="1"/>
    <col min="102" max="102" width="17.4444444444444" customWidth="1"/>
  </cols>
  <sheetData>
    <row r="1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10" t="s">
        <v>13</v>
      </c>
      <c r="B2" s="9">
        <v>2012</v>
      </c>
      <c r="C2" s="11" t="s">
        <v>11</v>
      </c>
      <c r="D2" s="89">
        <v>10511</v>
      </c>
      <c r="E2" s="89">
        <v>5.8112454</v>
      </c>
      <c r="F2" s="89">
        <v>245553</v>
      </c>
      <c r="G2" s="89"/>
      <c r="H2" s="89"/>
      <c r="I2" s="89">
        <v>18</v>
      </c>
      <c r="J2" s="89">
        <v>24996</v>
      </c>
      <c r="K2" s="89">
        <v>114</v>
      </c>
      <c r="L2" s="89">
        <v>2333000</v>
      </c>
      <c r="M2" s="89">
        <v>13278</v>
      </c>
      <c r="N2">
        <v>160800</v>
      </c>
      <c r="P2" s="108">
        <f>(D2-MIN(D$2:D$11))/(MAX(D$2:D$11)-MIN(D$2:D$11))+0.001</f>
        <v>1.001</v>
      </c>
      <c r="Q2" s="108">
        <f>(E2-MIN(E$2:E$11))/(MAX(E$2:E$11)-MIN(E$2:E$11))+0.001</f>
        <v>0.0212393510569803</v>
      </c>
      <c r="R2" s="108">
        <f>(F2-MIN(F$2:F$11))/(MAX(F$2:F$11)-MIN(F$2:F$11))+0.001</f>
        <v>0.001</v>
      </c>
      <c r="S2" s="108">
        <v>0.001</v>
      </c>
      <c r="T2" s="108">
        <v>0.001</v>
      </c>
      <c r="U2" s="108">
        <f>(I2-MIN(I$2:I$11))/(MAX(I$2:I$11)-MIN(I$2:I$11))+0.001</f>
        <v>1.001</v>
      </c>
      <c r="V2" s="108" cm="1">
        <f t="array" ref="V2">(MAX(J$2:J$11-J2)/(MAX(J$2:J$11)-MIN(J$2:J$11))+0.001)</f>
        <v>0.001</v>
      </c>
      <c r="W2" s="108" cm="1">
        <f t="array" ref="W2">(MAX(K$2:K$11-K2)/(MAX(K$2:K$11)-MIN(K$2:K$11))+0.001)</f>
        <v>0.001</v>
      </c>
      <c r="X2" s="108">
        <f t="shared" ref="X2:Z2" si="0">(L2-MIN(L$2:L$11))/(MAX(L$2:L$11)-MIN(L$2:L$11))+0.001</f>
        <v>0.001</v>
      </c>
      <c r="Y2" s="108">
        <f t="shared" si="0"/>
        <v>0.001</v>
      </c>
      <c r="Z2" s="108">
        <f t="shared" si="0"/>
        <v>0.001</v>
      </c>
      <c r="AA2" s="108"/>
      <c r="AB2">
        <f>P2/SUM(P$2:P$11)</f>
        <v>0.210522176648697</v>
      </c>
      <c r="AC2">
        <f t="shared" ref="AC2:AM2" si="1">Q2/SUM(Q$2:Q$11)</f>
        <v>0.00688426400782242</v>
      </c>
      <c r="AD2">
        <f t="shared" si="1"/>
        <v>0.000167827722485247</v>
      </c>
      <c r="AE2">
        <f t="shared" si="1"/>
        <v>0.1</v>
      </c>
      <c r="AF2">
        <f t="shared" si="1"/>
        <v>0.1</v>
      </c>
      <c r="AG2">
        <f t="shared" si="1"/>
        <v>0.228309452483917</v>
      </c>
      <c r="AH2">
        <f t="shared" si="1"/>
        <v>0.000187541245159905</v>
      </c>
      <c r="AI2">
        <f t="shared" si="1"/>
        <v>0.000182191370125228</v>
      </c>
      <c r="AJ2">
        <f t="shared" si="1"/>
        <v>0.000222927684121229</v>
      </c>
      <c r="AK2">
        <f t="shared" si="1"/>
        <v>0.000191878078552842</v>
      </c>
      <c r="AL2">
        <f t="shared" si="1"/>
        <v>0.000204434883571841</v>
      </c>
      <c r="AN2">
        <f>AB2*LN(AB2)</f>
        <v>-0.328028135624699</v>
      </c>
      <c r="AO2">
        <f t="shared" ref="AO2:AY2" si="2">AC2*LN(AC2)</f>
        <v>-0.0342734257426418</v>
      </c>
      <c r="AP2">
        <f t="shared" si="2"/>
        <v>-0.00145885465630691</v>
      </c>
      <c r="AQ2">
        <f t="shared" si="2"/>
        <v>-0.230258509299405</v>
      </c>
      <c r="AR2">
        <f t="shared" si="2"/>
        <v>-0.230258509299405</v>
      </c>
      <c r="AS2">
        <f t="shared" si="2"/>
        <v>-0.337225235353948</v>
      </c>
      <c r="AT2">
        <f t="shared" si="2"/>
        <v>-0.00160938740130458</v>
      </c>
      <c r="AU2">
        <f t="shared" si="2"/>
        <v>-0.00156875021837438</v>
      </c>
      <c r="AV2">
        <f t="shared" si="2"/>
        <v>-0.00187452379713405</v>
      </c>
      <c r="AW2">
        <f t="shared" si="2"/>
        <v>-0.00164221739283198</v>
      </c>
      <c r="AX2">
        <f t="shared" si="2"/>
        <v>-0.00173672770385901</v>
      </c>
      <c r="AZ2">
        <f>SUM(AN2:AN11)</f>
        <v>-1.98394421122972</v>
      </c>
      <c r="BA2">
        <f t="shared" ref="BA2:BL2" si="3">SUM(AO2:AO11)</f>
        <v>-1.67625655793071</v>
      </c>
      <c r="BB2">
        <f t="shared" si="3"/>
        <v>-2.14160564602048</v>
      </c>
      <c r="BC2">
        <f t="shared" si="3"/>
        <v>-2.30258509299405</v>
      </c>
      <c r="BD2">
        <f t="shared" si="3"/>
        <v>-2.30258509299405</v>
      </c>
      <c r="BE2">
        <f t="shared" si="3"/>
        <v>-1.88032287506359</v>
      </c>
      <c r="BF2">
        <f t="shared" si="3"/>
        <v>-1.99644471162415</v>
      </c>
      <c r="BG2">
        <f t="shared" si="3"/>
        <v>-2.11707685206639</v>
      </c>
      <c r="BH2">
        <f t="shared" si="3"/>
        <v>-2.00356863540617</v>
      </c>
      <c r="BI2">
        <f t="shared" si="3"/>
        <v>-2.07064390809943</v>
      </c>
      <c r="BJ2">
        <f t="shared" si="3"/>
        <v>-2.14199516053012</v>
      </c>
      <c r="BL2">
        <f>AZ$7*P2</f>
        <v>0.274580976829258</v>
      </c>
      <c r="BM2">
        <f t="shared" ref="BM2:BW2" si="4">BA$7*Q2</f>
        <v>0.0127401334251875</v>
      </c>
      <c r="BN2">
        <f t="shared" si="4"/>
        <v>0.000125857045247806</v>
      </c>
      <c r="BO2">
        <f t="shared" si="4"/>
        <v>4.03439153439105e-5</v>
      </c>
      <c r="BP2">
        <f t="shared" si="4"/>
        <v>0.000313492063492059</v>
      </c>
      <c r="BQ2">
        <f t="shared" si="4"/>
        <v>0.646810185185194</v>
      </c>
      <c r="BR2">
        <f t="shared" si="4"/>
        <v>0.000436340627722349</v>
      </c>
      <c r="BS2">
        <f t="shared" si="4"/>
        <v>0.00056365937227765</v>
      </c>
      <c r="BT2">
        <f t="shared" si="4"/>
        <v>0.000270986728091429</v>
      </c>
      <c r="BU2">
        <f t="shared" si="4"/>
        <v>0.000458329008946938</v>
      </c>
      <c r="BV2">
        <f t="shared" si="4"/>
        <v>0.000270684262961633</v>
      </c>
      <c r="BX2" s="83">
        <f>SUM(BL2:BN2)</f>
        <v>0.287446967299694</v>
      </c>
      <c r="BY2" s="84">
        <f>SUM(BO2:BQ2)</f>
        <v>0.64716402116403</v>
      </c>
      <c r="BZ2" s="85">
        <f>SUM(BR2:BS2)</f>
        <v>0.001</v>
      </c>
      <c r="CA2" s="86">
        <f>SUM(BT2:BV2)</f>
        <v>0.001</v>
      </c>
      <c r="CC2">
        <f>BX2/SUM(BX$2:BX$11)</f>
        <v>0.073613372021339</v>
      </c>
      <c r="CD2">
        <f>BY2/SUM(BY$2:BY$11)</f>
        <v>0.228149398825101</v>
      </c>
      <c r="CE2">
        <f>BZ2/SUM(BZ$2:BZ$11)</f>
        <v>0.000184487730171979</v>
      </c>
      <c r="CF2">
        <f>CA2/SUM(CA$2:CA$11)</f>
        <v>0.0002029101613118</v>
      </c>
      <c r="CH2">
        <f>CC2*LN(CC2)</f>
        <v>-0.19205203048097</v>
      </c>
      <c r="CI2">
        <f>CD2*LN(CD2)</f>
        <v>-0.337148825109245</v>
      </c>
      <c r="CJ2">
        <f>CE2*LN(CE2)</f>
        <v>-0.00158621214707528</v>
      </c>
      <c r="CK2">
        <f>CF2*LN(CF2)</f>
        <v>-0.0017252938124372</v>
      </c>
      <c r="CM2">
        <f>SUM(CH2:CH11)</f>
        <v>-2.18978855672202</v>
      </c>
      <c r="CN2">
        <f>SUM(CI2:CI11)</f>
        <v>-1.88221789219881</v>
      </c>
      <c r="CO2">
        <f>SUM(CJ2:CJ11)</f>
        <v>-2.09223451185781</v>
      </c>
      <c r="CP2">
        <f>SUM(CK2:CK11)</f>
        <v>-2.12186588699372</v>
      </c>
      <c r="CR2">
        <f>CM$7*BX2</f>
        <v>0.0367116295725426</v>
      </c>
      <c r="CS2">
        <f>CN$7*BY2</f>
        <v>0.177488312785378</v>
      </c>
      <c r="CT2">
        <f>CO$7*BZ2</f>
        <v>0.000260755867991153</v>
      </c>
      <c r="CU2">
        <f>CP$7*CA2</f>
        <v>0.000337272416882702</v>
      </c>
      <c r="CV2" s="87">
        <f>SUM(CR2:CU2)</f>
        <v>0.214797970642795</v>
      </c>
      <c r="CW2">
        <f>AVERAGE(CV2:CV11)</f>
        <v>0.435223747789713</v>
      </c>
      <c r="CX2">
        <f>MEDIAN(CR2:CU2)</f>
        <v>0.0185244509947126</v>
      </c>
    </row>
    <row r="3" spans="1:102">
      <c r="A3" s="10" t="s">
        <v>13</v>
      </c>
      <c r="B3" s="9">
        <v>2013</v>
      </c>
      <c r="C3" s="11" t="s">
        <v>11</v>
      </c>
      <c r="D3" s="89">
        <v>9840</v>
      </c>
      <c r="E3" s="89">
        <v>5.7286585</v>
      </c>
      <c r="F3" s="89">
        <v>279503</v>
      </c>
      <c r="G3" s="89"/>
      <c r="H3" s="89"/>
      <c r="I3" s="89">
        <v>17.93</v>
      </c>
      <c r="J3" s="89">
        <v>20944</v>
      </c>
      <c r="K3" s="89">
        <v>102</v>
      </c>
      <c r="L3" s="89">
        <v>2690300</v>
      </c>
      <c r="M3" s="89">
        <v>15203</v>
      </c>
      <c r="N3">
        <v>183200</v>
      </c>
      <c r="P3" s="108">
        <f t="shared" ref="P3:P12" si="5">(D3-MIN(D$2:D$11))/(MAX(D$2:D$11)-MIN(D$2:D$11))+0.001</f>
        <v>0.919587721426838</v>
      </c>
      <c r="Q3" s="108">
        <f t="shared" ref="Q3:Q11" si="6">(E3-MIN(E$2:E$11))/(MAX(E$2:E$11)-MIN(E$2:E$11))+0.001</f>
        <v>0.00303969815252817</v>
      </c>
      <c r="R3" s="108">
        <f t="shared" ref="R3:R11" si="7">(F3-MIN(F$2:F$11))/(MAX(F$2:F$11)-MIN(F$2:F$11))+0.001</f>
        <v>0.285901480312846</v>
      </c>
      <c r="S3" s="108">
        <v>0.001</v>
      </c>
      <c r="T3" s="108">
        <v>0.001</v>
      </c>
      <c r="U3" s="108">
        <f t="shared" ref="U3:U11" si="8">(I3-MIN(I$2:I$11))/(MAX(I$2:I$11)-MIN(I$2:I$11))+0.001</f>
        <v>0.9898</v>
      </c>
      <c r="V3" s="108" cm="1">
        <f t="array" ref="V3">(MAX(J$2:J$11-J3)/(MAX(J$2:J$11)-MIN(J$2:J$11))+0.001)</f>
        <v>0.179943649531885</v>
      </c>
      <c r="W3" s="108" cm="1">
        <f t="array" ref="W3">(MAX(K$2:K$11-K3)/(MAX(K$2:K$11)-MIN(K$2:K$11))+0.001)</f>
        <v>0.152898734177215</v>
      </c>
      <c r="X3" s="108">
        <f t="shared" ref="X3:X11" si="9">(L3-MIN(L$2:L$11))/(MAX(L$2:L$11)-MIN(L$2:L$11))+0.001</f>
        <v>0.0966498460714764</v>
      </c>
      <c r="Y3" s="108">
        <f t="shared" ref="Y3:Y11" si="10">(M3-MIN(M$2:M$11))/(MAX(M$2:M$11)-MIN(M$2:M$11))+0.001</f>
        <v>0.130603447115061</v>
      </c>
      <c r="Z3" s="108">
        <f t="shared" ref="Z3:Z11" si="11">(N3-MIN(N$2:N$11))/(MAX(N$2:N$11)-MIN(N$2:N$11))+0.001</f>
        <v>0.391243902439024</v>
      </c>
      <c r="AB3">
        <f t="shared" ref="AB3:AB12" si="12">P3/SUM(P$2:P$11)</f>
        <v>0.193400208525668</v>
      </c>
      <c r="AC3">
        <f t="shared" ref="AC3:AC11" si="13">Q3/SUM(Q$2:Q$11)</f>
        <v>0.000985250657138918</v>
      </c>
      <c r="AD3">
        <f t="shared" ref="AD3:AD11" si="14">R3/SUM(R$2:R$11)</f>
        <v>0.0479821942960658</v>
      </c>
      <c r="AE3">
        <f t="shared" ref="AE3:AE11" si="15">S3/SUM(S$2:S$11)</f>
        <v>0.1</v>
      </c>
      <c r="AF3">
        <f t="shared" ref="AF3:AF11" si="16">T3/SUM(T$2:T$11)</f>
        <v>0.1</v>
      </c>
      <c r="AG3">
        <f t="shared" ref="AG3:AG11" si="17">U3/SUM(U$2:U$11)</f>
        <v>0.225754941127454</v>
      </c>
      <c r="AH3">
        <f t="shared" ref="AH3:AH11" si="18">V3/SUM(V$2:V$11)</f>
        <v>0.0337468560918273</v>
      </c>
      <c r="AI3">
        <f t="shared" ref="AI3:AI11" si="19">W3/SUM(W$2:W$11)</f>
        <v>0.0278568298701598</v>
      </c>
      <c r="AJ3">
        <f t="shared" ref="AJ3:AJ11" si="20">X3/SUM(X$2:X$11)</f>
        <v>0.0215459263553875</v>
      </c>
      <c r="AK3">
        <f t="shared" ref="AK3:AK11" si="21">Y3/SUM(Y$2:Y$11)</f>
        <v>0.0250599384848156</v>
      </c>
      <c r="AL3">
        <f t="shared" ref="AL3:AL11" si="22">Z3/SUM(Z$2:Z$11)</f>
        <v>0.0799839016433146</v>
      </c>
      <c r="AN3">
        <f t="shared" ref="AN3:AN12" si="23">AB3*LN(AB3)</f>
        <v>-0.31775530828002</v>
      </c>
      <c r="AO3">
        <f t="shared" ref="AO3:AO11" si="24">AC3*LN(AC3)</f>
        <v>-0.00682051046052698</v>
      </c>
      <c r="AP3">
        <f t="shared" ref="AP3:AP11" si="25">AD3*LN(AD3)</f>
        <v>-0.14571833928228</v>
      </c>
      <c r="AQ3">
        <f t="shared" ref="AQ3:AQ11" si="26">AE3*LN(AE3)</f>
        <v>-0.230258509299405</v>
      </c>
      <c r="AR3">
        <f t="shared" ref="AR3:AR11" si="27">AF3*LN(AF3)</f>
        <v>-0.230258509299405</v>
      </c>
      <c r="AS3">
        <f t="shared" ref="AS3:AS11" si="28">AG3*LN(AG3)</f>
        <v>-0.335992252651448</v>
      </c>
      <c r="AT3">
        <f t="shared" ref="AT3:AT11" si="29">AH3*LN(AH3)</f>
        <v>-0.1143636413459</v>
      </c>
      <c r="AU3">
        <f t="shared" ref="AU3:AU11" si="30">AI3*LN(AI3)</f>
        <v>-0.0997463129330416</v>
      </c>
      <c r="AV3">
        <f t="shared" ref="AV3:AV11" si="31">AJ3*LN(AJ3)</f>
        <v>-0.0826839685548077</v>
      </c>
      <c r="AW3">
        <f t="shared" ref="AW3:AW11" si="32">AK3*LN(AK3)</f>
        <v>-0.0923830819180947</v>
      </c>
      <c r="AX3">
        <f t="shared" ref="AX3:AX11" si="33">AL3*LN(AL3)</f>
        <v>-0.202033728200899</v>
      </c>
      <c r="AY3" s="81" t="s">
        <v>181</v>
      </c>
      <c r="AZ3" s="108">
        <f>-1/LN(10)*AZ2</f>
        <v>0.861616023340965</v>
      </c>
      <c r="BA3" s="108">
        <f t="shared" ref="AZ3:BD3" si="34">-1/LN(10)*BA2</f>
        <v>0.727988973363447</v>
      </c>
      <c r="BB3" s="108">
        <f t="shared" si="34"/>
        <v>0.930087514479543</v>
      </c>
      <c r="BC3" s="108">
        <f t="shared" si="34"/>
        <v>1</v>
      </c>
      <c r="BD3" s="108">
        <f t="shared" si="34"/>
        <v>1</v>
      </c>
      <c r="BE3" s="108">
        <f t="shared" ref="BA3:BJ3" si="35">-1/LN(10)*BE2</f>
        <v>0.816613848836574</v>
      </c>
      <c r="BF3" s="108">
        <f t="shared" si="35"/>
        <v>0.867044921683299</v>
      </c>
      <c r="BG3" s="108">
        <f t="shared" si="35"/>
        <v>0.919434794617541</v>
      </c>
      <c r="BH3" s="108">
        <f t="shared" si="35"/>
        <v>0.870138802471326</v>
      </c>
      <c r="BI3" s="108">
        <f t="shared" si="35"/>
        <v>0.899269223274166</v>
      </c>
      <c r="BJ3" s="108">
        <f t="shared" si="35"/>
        <v>0.9302566784817</v>
      </c>
      <c r="BL3">
        <f>AZ$7*P3</f>
        <v>0.252249045783789</v>
      </c>
      <c r="BM3">
        <f t="shared" ref="BM3:BM11" si="36">BA$7*Q3</f>
        <v>0.00182332124609699</v>
      </c>
      <c r="BN3">
        <f t="shared" ref="BN3:BN11" si="37">BB$7*R3</f>
        <v>0.0359827155441485</v>
      </c>
      <c r="BO3">
        <f t="shared" ref="BO3:BO11" si="38">BC$7*S3</f>
        <v>4.03439153439105e-5</v>
      </c>
      <c r="BP3">
        <f t="shared" ref="BP3:BV3" si="39">BD$7*T3</f>
        <v>0.000313492063492059</v>
      </c>
      <c r="BQ3">
        <f t="shared" si="39"/>
        <v>0.639573148148157</v>
      </c>
      <c r="BR3">
        <f t="shared" si="39"/>
        <v>0.0785167249913931</v>
      </c>
      <c r="BS3">
        <f t="shared" si="39"/>
        <v>0.0861828045283763</v>
      </c>
      <c r="BT3">
        <f t="shared" si="39"/>
        <v>0.0261908255574497</v>
      </c>
      <c r="BU3">
        <f t="shared" si="39"/>
        <v>0.0598593484812997</v>
      </c>
      <c r="BV3">
        <f t="shared" si="39"/>
        <v>0.10590356736994</v>
      </c>
      <c r="BX3" s="83">
        <f>SUM(BL3:BN3)</f>
        <v>0.290055082574035</v>
      </c>
      <c r="BY3" s="84">
        <f>SUM(BO3:BQ3)</f>
        <v>0.639926984126993</v>
      </c>
      <c r="BZ3" s="85">
        <f>SUM(BR3:BS3)</f>
        <v>0.164699529519769</v>
      </c>
      <c r="CA3" s="86">
        <f>SUM(BT3:BV3)</f>
        <v>0.19195374140869</v>
      </c>
      <c r="CC3">
        <f t="shared" ref="CC3:CC12" si="40">BX3/SUM(BX$2:BX$11)</f>
        <v>0.0742812940445498</v>
      </c>
      <c r="CD3">
        <f t="shared" ref="CD3:CD11" si="41">BY3/SUM(BY$2:BY$11)</f>
        <v>0.225598073975019</v>
      </c>
      <c r="CE3">
        <f t="shared" ref="CE3:CE11" si="42">BZ3/SUM(BZ$2:BZ$11)</f>
        <v>0.0303850423614951</v>
      </c>
      <c r="CF3">
        <f t="shared" ref="CF3:CF11" si="43">CA3/SUM(CA$2:CA$11)</f>
        <v>0.0389493646336407</v>
      </c>
      <c r="CH3">
        <f>CC3*LN(CC3)</f>
        <v>-0.193123648284852</v>
      </c>
      <c r="CI3">
        <f t="shared" ref="CI3:CI12" si="44">CD3*LN(CD3)</f>
        <v>-0.335915599092652</v>
      </c>
      <c r="CJ3">
        <f t="shared" ref="CJ3:CJ12" si="45">CE3*LN(CE3)</f>
        <v>-0.106159407435332</v>
      </c>
      <c r="CK3">
        <f t="shared" ref="CK3:CK12" si="46">CF3*LN(CF3)</f>
        <v>-0.126409883229201</v>
      </c>
      <c r="CL3" s="81" t="s">
        <v>181</v>
      </c>
      <c r="CM3" s="108">
        <f>-1/LN(10)*CM2</f>
        <v>0.951013086719261</v>
      </c>
      <c r="CN3" s="108">
        <f>-1/LN(10)*CN2</f>
        <v>0.817436844321512</v>
      </c>
      <c r="CO3" s="108">
        <f>-1/LN(10)*CO2</f>
        <v>0.908645903347391</v>
      </c>
      <c r="CP3" s="108">
        <f>-1/LN(10)*CP2</f>
        <v>0.921514646060123</v>
      </c>
      <c r="CR3">
        <f t="shared" ref="CR3:CR12" si="47">CM$7*BX3</f>
        <v>0.0370447281010592</v>
      </c>
      <c r="CS3">
        <f t="shared" ref="CS3:CS11" si="48">CN$7*BY3</f>
        <v>0.175503515344138</v>
      </c>
      <c r="CT3">
        <f t="shared" ref="CT3:CT11" si="49">CO$7*BZ3</f>
        <v>0.042946368777662</v>
      </c>
      <c r="CU3">
        <f t="shared" ref="CU3:CU11" si="50">CP$7*CA3</f>
        <v>0.064740702294586</v>
      </c>
      <c r="CV3" s="87">
        <f t="shared" ref="CV3:CV12" si="51">SUM(CR3:CU3)</f>
        <v>0.320235314517446</v>
      </c>
      <c r="CX3">
        <f t="shared" ref="CX3:CX34" si="52">MEDIAN(CR3:CU3)</f>
        <v>0.053843535536124</v>
      </c>
    </row>
    <row r="4" spans="1:102">
      <c r="A4" s="10" t="s">
        <v>13</v>
      </c>
      <c r="B4" s="9">
        <v>2014</v>
      </c>
      <c r="C4" s="11" t="s">
        <v>11</v>
      </c>
      <c r="D4" s="89">
        <v>9241</v>
      </c>
      <c r="E4" s="89">
        <v>5.7194027</v>
      </c>
      <c r="F4" s="89">
        <v>300728</v>
      </c>
      <c r="G4" s="89"/>
      <c r="H4" s="89"/>
      <c r="I4" s="89">
        <v>15.87</v>
      </c>
      <c r="J4" s="89">
        <v>20863</v>
      </c>
      <c r="K4" s="89">
        <v>80.18</v>
      </c>
      <c r="L4" s="89">
        <v>2933000</v>
      </c>
      <c r="M4" s="89">
        <v>16982</v>
      </c>
      <c r="N4">
        <v>197500</v>
      </c>
      <c r="P4" s="108">
        <f t="shared" si="5"/>
        <v>0.846911186605193</v>
      </c>
      <c r="Q4" s="108">
        <f t="shared" si="6"/>
        <v>0.001</v>
      </c>
      <c r="R4" s="108">
        <f t="shared" si="7"/>
        <v>0.4640173542345</v>
      </c>
      <c r="S4" s="108">
        <v>0.001</v>
      </c>
      <c r="T4" s="108">
        <v>0.001</v>
      </c>
      <c r="U4" s="108">
        <f t="shared" si="8"/>
        <v>0.6602</v>
      </c>
      <c r="V4" s="108" cm="1">
        <f t="array" ref="V4">(MAX(J$2:J$11-J4)/(MAX(J$2:J$11)-MIN(J$2:J$11))+0.001)</f>
        <v>0.183520756050168</v>
      </c>
      <c r="W4" s="108" cm="1">
        <f t="array" ref="W4">(MAX(K$2:K$11-K4)/(MAX(K$2:K$11)-MIN(K$2:K$11))+0.001)</f>
        <v>0.429101265822785</v>
      </c>
      <c r="X4" s="108">
        <f t="shared" si="9"/>
        <v>0.161621068130103</v>
      </c>
      <c r="Y4" s="108">
        <f t="shared" si="10"/>
        <v>0.250377230189187</v>
      </c>
      <c r="Z4" s="108">
        <f t="shared" si="11"/>
        <v>0.640372822299652</v>
      </c>
      <c r="AB4">
        <f t="shared" si="12"/>
        <v>0.178115470961295</v>
      </c>
      <c r="AC4">
        <f t="shared" si="13"/>
        <v>0.000324127794175704</v>
      </c>
      <c r="AD4">
        <f t="shared" si="14"/>
        <v>0.0778749757548065</v>
      </c>
      <c r="AE4">
        <f t="shared" si="15"/>
        <v>0.1</v>
      </c>
      <c r="AF4">
        <f t="shared" si="16"/>
        <v>0.1</v>
      </c>
      <c r="AG4">
        <f t="shared" si="17"/>
        <v>0.150579321208674</v>
      </c>
      <c r="AH4">
        <f t="shared" si="18"/>
        <v>0.0344177111023357</v>
      </c>
      <c r="AI4">
        <f t="shared" si="19"/>
        <v>0.0781785475427227</v>
      </c>
      <c r="AJ4">
        <f t="shared" si="20"/>
        <v>0.0360298104234432</v>
      </c>
      <c r="AK4">
        <f t="shared" si="21"/>
        <v>0.0480419018420838</v>
      </c>
      <c r="AL4">
        <f t="shared" si="22"/>
        <v>0.1309145433694</v>
      </c>
      <c r="AN4">
        <f t="shared" si="23"/>
        <v>-0.307306758914538</v>
      </c>
      <c r="AO4">
        <f t="shared" si="24"/>
        <v>-0.00260416349871975</v>
      </c>
      <c r="AP4">
        <f t="shared" si="25"/>
        <v>-0.198787604614167</v>
      </c>
      <c r="AQ4">
        <f t="shared" si="26"/>
        <v>-0.230258509299405</v>
      </c>
      <c r="AR4">
        <f t="shared" si="27"/>
        <v>-0.230258509299405</v>
      </c>
      <c r="AS4">
        <f t="shared" si="28"/>
        <v>-0.285086601094073</v>
      </c>
      <c r="AT4">
        <f t="shared" si="29"/>
        <v>-0.115959601200209</v>
      </c>
      <c r="AU4">
        <f t="shared" si="30"/>
        <v>-0.199258354613266</v>
      </c>
      <c r="AV4">
        <f t="shared" si="31"/>
        <v>-0.119741782389317</v>
      </c>
      <c r="AW4">
        <f t="shared" si="32"/>
        <v>-0.145839921959007</v>
      </c>
      <c r="AX4">
        <f t="shared" si="33"/>
        <v>-0.266176825404027</v>
      </c>
      <c r="AY4" s="109" t="s">
        <v>182</v>
      </c>
      <c r="AZ4">
        <f>1-AZ3</f>
        <v>0.138383976659035</v>
      </c>
      <c r="BA4">
        <f t="shared" ref="BA4:BJ4" si="53">1-BA3</f>
        <v>0.272011026636553</v>
      </c>
      <c r="BB4">
        <f t="shared" si="53"/>
        <v>0.0699124855204568</v>
      </c>
      <c r="BC4">
        <f t="shared" si="53"/>
        <v>-1.77635683940025e-15</v>
      </c>
      <c r="BD4">
        <f t="shared" si="53"/>
        <v>-1.77635683940025e-15</v>
      </c>
      <c r="BE4">
        <f t="shared" si="53"/>
        <v>0.183386151163426</v>
      </c>
      <c r="BF4">
        <f t="shared" si="53"/>
        <v>0.132955078316701</v>
      </c>
      <c r="BG4">
        <f t="shared" si="53"/>
        <v>0.0805652053824587</v>
      </c>
      <c r="BH4">
        <f t="shared" si="53"/>
        <v>0.129861197528674</v>
      </c>
      <c r="BI4">
        <f t="shared" si="53"/>
        <v>0.100730776725834</v>
      </c>
      <c r="BJ4">
        <f t="shared" si="53"/>
        <v>0.0697433215183001</v>
      </c>
      <c r="BL4">
        <f>AZ$7*P4</f>
        <v>0.232313387518162</v>
      </c>
      <c r="BM4">
        <f t="shared" si="36"/>
        <v>0.000599836284593095</v>
      </c>
      <c r="BN4">
        <f t="shared" si="37"/>
        <v>0.0583998531476585</v>
      </c>
      <c r="BO4">
        <f t="shared" si="38"/>
        <v>4.03439153439105e-5</v>
      </c>
      <c r="BP4">
        <f t="shared" ref="BP4:BV4" si="54">BD$7*T4</f>
        <v>0.000313492063492059</v>
      </c>
      <c r="BQ4">
        <f t="shared" si="54"/>
        <v>0.426597486772493</v>
      </c>
      <c r="BR4">
        <f t="shared" si="54"/>
        <v>0.0800775618950105</v>
      </c>
      <c r="BS4">
        <f t="shared" si="54"/>
        <v>0.241866950137216</v>
      </c>
      <c r="BT4">
        <f t="shared" si="54"/>
        <v>0.0437971644432186</v>
      </c>
      <c r="BU4">
        <f t="shared" si="54"/>
        <v>0.114755147775489</v>
      </c>
      <c r="BV4">
        <f t="shared" si="54"/>
        <v>0.173338845424842</v>
      </c>
      <c r="BX4" s="83">
        <f>SUM(BL4:BN4)</f>
        <v>0.291313076950414</v>
      </c>
      <c r="BY4" s="84">
        <f>SUM(BO4:BQ4)</f>
        <v>0.426951322751329</v>
      </c>
      <c r="BZ4" s="85">
        <f>SUM(BR4:BS4)</f>
        <v>0.321944512032227</v>
      </c>
      <c r="CA4" s="86">
        <f>SUM(BT4:BV4)</f>
        <v>0.33189115764355</v>
      </c>
      <c r="CC4">
        <f t="shared" si="40"/>
        <v>0.0746034585429234</v>
      </c>
      <c r="CD4">
        <f t="shared" si="41"/>
        <v>0.150516228386881</v>
      </c>
      <c r="CE4">
        <f t="shared" si="42"/>
        <v>0.0593948122661509</v>
      </c>
      <c r="CF4">
        <f t="shared" si="43"/>
        <v>0.0673440883354127</v>
      </c>
      <c r="CH4">
        <f>CC4*LN(CC4)</f>
        <v>-0.19363838039623</v>
      </c>
      <c r="CI4">
        <f t="shared" si="44"/>
        <v>-0.285030229246985</v>
      </c>
      <c r="CJ4">
        <f t="shared" si="45"/>
        <v>-0.167704126668076</v>
      </c>
      <c r="CK4">
        <f t="shared" si="46"/>
        <v>-0.181690320138847</v>
      </c>
      <c r="CL4" s="109" t="s">
        <v>182</v>
      </c>
      <c r="CM4">
        <f>1-CM3</f>
        <v>0.0489869132807389</v>
      </c>
      <c r="CN4">
        <f>1-CN3</f>
        <v>0.182563155678488</v>
      </c>
      <c r="CO4">
        <f>1-CO3</f>
        <v>0.0913540966526085</v>
      </c>
      <c r="CP4">
        <f>1-CP3</f>
        <v>0.0784853539398773</v>
      </c>
      <c r="CR4">
        <f t="shared" si="47"/>
        <v>0.0372053943414576</v>
      </c>
      <c r="CS4">
        <f t="shared" si="48"/>
        <v>0.117093762073359</v>
      </c>
      <c r="CT4">
        <f t="shared" si="49"/>
        <v>0.0839489206799515</v>
      </c>
      <c r="CU4">
        <f t="shared" si="50"/>
        <v>0.111937732880438</v>
      </c>
      <c r="CV4" s="87">
        <f t="shared" si="51"/>
        <v>0.350185809975206</v>
      </c>
      <c r="CX4">
        <f t="shared" si="52"/>
        <v>0.0979433267801948</v>
      </c>
    </row>
    <row r="5" spans="1:102">
      <c r="A5" s="10" t="s">
        <v>13</v>
      </c>
      <c r="B5" s="9">
        <v>2015</v>
      </c>
      <c r="C5" s="11" t="s">
        <v>11</v>
      </c>
      <c r="D5" s="89">
        <v>8709</v>
      </c>
      <c r="E5" s="89">
        <v>6.2086347</v>
      </c>
      <c r="F5" s="89">
        <v>307940</v>
      </c>
      <c r="G5" s="89"/>
      <c r="H5" s="89"/>
      <c r="I5" s="89">
        <v>16</v>
      </c>
      <c r="J5" s="89">
        <v>20851</v>
      </c>
      <c r="K5" s="89">
        <v>63</v>
      </c>
      <c r="L5" s="89">
        <v>3322800</v>
      </c>
      <c r="M5" s="89">
        <v>18891</v>
      </c>
      <c r="N5">
        <v>187400</v>
      </c>
      <c r="P5" s="108">
        <f t="shared" si="5"/>
        <v>0.782363746663431</v>
      </c>
      <c r="Q5" s="108">
        <f t="shared" si="6"/>
        <v>0.108811924043049</v>
      </c>
      <c r="R5" s="108">
        <f t="shared" si="7"/>
        <v>0.524538988285053</v>
      </c>
      <c r="S5" s="108">
        <v>0.001</v>
      </c>
      <c r="T5" s="108">
        <v>0.001</v>
      </c>
      <c r="U5" s="108">
        <f t="shared" si="8"/>
        <v>0.681</v>
      </c>
      <c r="V5" s="108" cm="1">
        <f t="array" ref="V5">(MAX(J$2:J$11-J5)/(MAX(J$2:J$11)-MIN(J$2:J$11))+0.001)</f>
        <v>0.18405069775658</v>
      </c>
      <c r="W5" s="108" cm="1">
        <f t="array" ref="W5">(MAX(K$2:K$11-K5)/(MAX(K$2:K$11)-MIN(K$2:K$11))+0.001)</f>
        <v>0.646569620253165</v>
      </c>
      <c r="X5" s="108">
        <f t="shared" si="9"/>
        <v>0.265971222058627</v>
      </c>
      <c r="Y5" s="108">
        <f t="shared" si="10"/>
        <v>0.378903453847708</v>
      </c>
      <c r="Z5" s="108">
        <f t="shared" si="11"/>
        <v>0.464414634146341</v>
      </c>
      <c r="AB5">
        <f t="shared" si="12"/>
        <v>0.164540378500116</v>
      </c>
      <c r="AC5">
        <f t="shared" si="13"/>
        <v>0.0352689689200879</v>
      </c>
      <c r="AD5">
        <f t="shared" si="14"/>
        <v>0.0880321837585962</v>
      </c>
      <c r="AE5">
        <f t="shared" si="15"/>
        <v>0.1</v>
      </c>
      <c r="AF5">
        <f t="shared" si="16"/>
        <v>0.1</v>
      </c>
      <c r="AG5">
        <f t="shared" si="17"/>
        <v>0.15532341372782</v>
      </c>
      <c r="AH5">
        <f t="shared" si="18"/>
        <v>0.0345170970298184</v>
      </c>
      <c r="AI5">
        <f t="shared" si="19"/>
        <v>0.117799404995272</v>
      </c>
      <c r="AJ5">
        <f t="shared" si="20"/>
        <v>0.0592923485764228</v>
      </c>
      <c r="AK5">
        <f t="shared" si="21"/>
        <v>0.0727032666813334</v>
      </c>
      <c r="AL5">
        <f t="shared" si="22"/>
        <v>0.0949425516607663</v>
      </c>
      <c r="AN5">
        <f t="shared" si="23"/>
        <v>-0.296929448060647</v>
      </c>
      <c r="AO5">
        <f t="shared" si="24"/>
        <v>-0.117965946188698</v>
      </c>
      <c r="AP5">
        <f t="shared" si="25"/>
        <v>-0.213922855234421</v>
      </c>
      <c r="AQ5">
        <f t="shared" si="26"/>
        <v>-0.230258509299405</v>
      </c>
      <c r="AR5">
        <f t="shared" si="27"/>
        <v>-0.230258509299405</v>
      </c>
      <c r="AS5">
        <f t="shared" si="28"/>
        <v>-0.289250374186086</v>
      </c>
      <c r="AT5">
        <f t="shared" si="29"/>
        <v>-0.116194921390958</v>
      </c>
      <c r="AU5">
        <f t="shared" si="30"/>
        <v>-0.25194607594142</v>
      </c>
      <c r="AV5">
        <f t="shared" si="31"/>
        <v>-0.167517190739044</v>
      </c>
      <c r="AW5">
        <f t="shared" si="32"/>
        <v>-0.190582086695093</v>
      </c>
      <c r="AX5">
        <f t="shared" si="33"/>
        <v>-0.223540651362808</v>
      </c>
      <c r="AY5" s="109" t="s">
        <v>183</v>
      </c>
      <c r="AZ5" s="77">
        <f t="shared" ref="AZ5:BB5" si="55">AZ4/(3-SUM($AZ3:$BB3))</f>
        <v>0.288115384168069</v>
      </c>
      <c r="BA5" s="77">
        <f t="shared" si="55"/>
        <v>0.566326848883948</v>
      </c>
      <c r="BB5" s="77">
        <f t="shared" si="55"/>
        <v>0.145557766947983</v>
      </c>
      <c r="BC5" s="77">
        <f t="shared" ref="BC5:BE5" si="56">BC4/(3-SUM($BC3:$BE3))</f>
        <v>-9.68642849054219e-15</v>
      </c>
      <c r="BD5" s="77">
        <f t="shared" si="56"/>
        <v>-9.68642849054219e-15</v>
      </c>
      <c r="BE5" s="77">
        <f t="shared" si="56"/>
        <v>1.00000000000002</v>
      </c>
      <c r="BF5" s="77">
        <f>BF4/(2-SUM($BF3:$BG3))</f>
        <v>0.622681255444699</v>
      </c>
      <c r="BG5" s="77">
        <f>BG4/(2-SUM($BF3:$BG3))</f>
        <v>0.377318744555301</v>
      </c>
      <c r="BH5" s="77">
        <f t="shared" ref="BH5:BJ5" si="57">BH4/(3-SUM($BH3:$BJ3))</f>
        <v>0.432387399537978</v>
      </c>
      <c r="BI5" s="77">
        <f t="shared" si="57"/>
        <v>0.335394401336142</v>
      </c>
      <c r="BJ5" s="77">
        <f t="shared" si="57"/>
        <v>0.23221819912588</v>
      </c>
      <c r="BL5">
        <f>AZ$7*P5</f>
        <v>0.214607594200443</v>
      </c>
      <c r="BM5">
        <f t="shared" si="36"/>
        <v>0.0652693402374086</v>
      </c>
      <c r="BN5">
        <f t="shared" si="37"/>
        <v>0.0660169271828301</v>
      </c>
      <c r="BO5">
        <f t="shared" si="38"/>
        <v>4.03439153439105e-5</v>
      </c>
      <c r="BP5">
        <f t="shared" ref="BP5:BV5" si="58">BD$7*T5</f>
        <v>0.000313492063492059</v>
      </c>
      <c r="BQ5">
        <f t="shared" si="58"/>
        <v>0.440037698412705</v>
      </c>
      <c r="BR5">
        <f t="shared" si="58"/>
        <v>0.0803087969918425</v>
      </c>
      <c r="BS5">
        <f t="shared" si="58"/>
        <v>0.364445026285698</v>
      </c>
      <c r="BT5">
        <f t="shared" si="58"/>
        <v>0.0720746712321463</v>
      </c>
      <c r="BU5">
        <f t="shared" si="58"/>
        <v>0.173662444488592</v>
      </c>
      <c r="BV5">
        <f t="shared" si="58"/>
        <v>0.125709732952499</v>
      </c>
      <c r="BX5" s="83">
        <f>SUM(BL5:BN5)</f>
        <v>0.345893861620682</v>
      </c>
      <c r="BY5" s="84">
        <f>SUM(BO5:BQ5)</f>
        <v>0.440391534391541</v>
      </c>
      <c r="BZ5" s="85">
        <f>SUM(BR5:BS5)</f>
        <v>0.44475382327754</v>
      </c>
      <c r="CA5" s="86">
        <f>SUM(BT5:BV5)</f>
        <v>0.371446848673237</v>
      </c>
      <c r="CC5">
        <f t="shared" si="40"/>
        <v>0.0885812564125387</v>
      </c>
      <c r="CD5">
        <f t="shared" si="41"/>
        <v>0.155254403108462</v>
      </c>
      <c r="CE5">
        <f t="shared" si="42"/>
        <v>0.0820516233417829</v>
      </c>
      <c r="CF5">
        <f t="shared" si="43"/>
        <v>0.0753703399830462</v>
      </c>
      <c r="CH5">
        <f>CC5*LN(CC5)</f>
        <v>-0.214706349340599</v>
      </c>
      <c r="CI5">
        <f t="shared" si="44"/>
        <v>-0.289190854736613</v>
      </c>
      <c r="CJ5">
        <f t="shared" si="45"/>
        <v>-0.205162426850556</v>
      </c>
      <c r="CK5">
        <f t="shared" si="46"/>
        <v>-0.194858064080106</v>
      </c>
      <c r="CL5" s="109" t="s">
        <v>183</v>
      </c>
      <c r="CM5">
        <f>CM4/(4-SUM($CM3:$CP3))</f>
        <v>0.122043329221574</v>
      </c>
      <c r="CN5">
        <f>CN4/(4-SUM($CM3:$CP3))</f>
        <v>0.454827908517347</v>
      </c>
      <c r="CO5">
        <f>CO4/(4-SUM($CM3:$CP3))</f>
        <v>0.227594623682841</v>
      </c>
      <c r="CP5">
        <f>CP4/(4-SUM($CM3:$CP3))</f>
        <v>0.195534138578239</v>
      </c>
      <c r="CR5">
        <f t="shared" si="47"/>
        <v>0.0441762438425569</v>
      </c>
      <c r="CS5">
        <f t="shared" si="48"/>
        <v>0.120779814464233</v>
      </c>
      <c r="CT5">
        <f t="shared" si="49"/>
        <v>0.115972169231119</v>
      </c>
      <c r="CU5">
        <f t="shared" si="50"/>
        <v>0.125278776395486</v>
      </c>
      <c r="CV5" s="87">
        <f t="shared" si="51"/>
        <v>0.406207003933395</v>
      </c>
      <c r="CX5">
        <f t="shared" si="52"/>
        <v>0.118375991847676</v>
      </c>
    </row>
    <row r="6" spans="1:102">
      <c r="A6" s="10" t="s">
        <v>13</v>
      </c>
      <c r="B6" s="9">
        <v>2016</v>
      </c>
      <c r="C6" s="11" t="s">
        <v>11</v>
      </c>
      <c r="D6" s="89">
        <v>5242</v>
      </c>
      <c r="E6" s="89">
        <v>10.028043</v>
      </c>
      <c r="F6" s="89">
        <v>327061</v>
      </c>
      <c r="G6" s="89"/>
      <c r="H6" s="89"/>
      <c r="I6" s="89">
        <v>14.51</v>
      </c>
      <c r="J6" s="89">
        <v>18999</v>
      </c>
      <c r="K6" s="89">
        <v>71</v>
      </c>
      <c r="L6" s="89">
        <v>3297800</v>
      </c>
      <c r="M6" s="89">
        <v>20431</v>
      </c>
      <c r="N6">
        <v>197300</v>
      </c>
      <c r="P6" s="108">
        <f t="shared" si="5"/>
        <v>0.36171341907304</v>
      </c>
      <c r="Q6" s="108">
        <f t="shared" si="6"/>
        <v>0.95049390218224</v>
      </c>
      <c r="R6" s="108">
        <f t="shared" si="7"/>
        <v>0.684998523043872</v>
      </c>
      <c r="S6" s="108">
        <v>0.001</v>
      </c>
      <c r="T6" s="108">
        <v>0.001</v>
      </c>
      <c r="U6" s="108">
        <f t="shared" si="8"/>
        <v>0.4426</v>
      </c>
      <c r="V6" s="108" cm="1">
        <f t="array" ref="V6">(MAX(J$2:J$11-J6)/(MAX(J$2:J$11)-MIN(J$2:J$11))+0.001)</f>
        <v>0.265838367779544</v>
      </c>
      <c r="W6" s="108" cm="1">
        <f t="array" ref="W6">(MAX(K$2:K$11-K6)/(MAX(K$2:K$11)-MIN(K$2:K$11))+0.001)</f>
        <v>0.545303797468354</v>
      </c>
      <c r="X6" s="108">
        <f t="shared" si="9"/>
        <v>0.259278677553206</v>
      </c>
      <c r="Y6" s="108">
        <f t="shared" si="10"/>
        <v>0.482586211539756</v>
      </c>
      <c r="Z6" s="108">
        <f t="shared" si="11"/>
        <v>0.63688850174216</v>
      </c>
      <c r="AB6">
        <f t="shared" si="12"/>
        <v>0.0760726236826164</v>
      </c>
      <c r="AC6">
        <f t="shared" si="13"/>
        <v>0.308081491891787</v>
      </c>
      <c r="AD6">
        <f t="shared" si="14"/>
        <v>0.114961742028211</v>
      </c>
      <c r="AE6">
        <f t="shared" si="15"/>
        <v>0.1</v>
      </c>
      <c r="AF6">
        <f t="shared" si="16"/>
        <v>0.1</v>
      </c>
      <c r="AG6">
        <f t="shared" si="17"/>
        <v>0.100948814854527</v>
      </c>
      <c r="AH6">
        <f t="shared" si="18"/>
        <v>0.0498556585046526</v>
      </c>
      <c r="AI6">
        <f t="shared" si="19"/>
        <v>0.0993496459952492</v>
      </c>
      <c r="AJ6">
        <f t="shared" si="20"/>
        <v>0.057800395128951</v>
      </c>
      <c r="AK6">
        <f t="shared" si="21"/>
        <v>0.0925977150063436</v>
      </c>
      <c r="AL6">
        <f t="shared" si="22"/>
        <v>0.130202226701903</v>
      </c>
      <c r="AN6">
        <f t="shared" si="23"/>
        <v>-0.195968161794004</v>
      </c>
      <c r="AO6">
        <f t="shared" si="24"/>
        <v>-0.362732359473316</v>
      </c>
      <c r="AP6">
        <f t="shared" si="25"/>
        <v>-0.248680168701382</v>
      </c>
      <c r="AQ6">
        <f t="shared" si="26"/>
        <v>-0.230258509299405</v>
      </c>
      <c r="AR6">
        <f t="shared" si="27"/>
        <v>-0.230258509299405</v>
      </c>
      <c r="AS6">
        <f t="shared" si="28"/>
        <v>-0.231489934305797</v>
      </c>
      <c r="AT6">
        <f t="shared" si="29"/>
        <v>-0.149498338151574</v>
      </c>
      <c r="AU6">
        <f t="shared" si="30"/>
        <v>-0.229409248466458</v>
      </c>
      <c r="AV6">
        <f t="shared" si="31"/>
        <v>-0.164775035181036</v>
      </c>
      <c r="AW6">
        <f t="shared" si="32"/>
        <v>-0.220335412217193</v>
      </c>
      <c r="AX6">
        <f t="shared" si="33"/>
        <v>-0.265438910926433</v>
      </c>
      <c r="AY6" s="77" t="s">
        <v>184</v>
      </c>
      <c r="AZ6" s="110">
        <v>0.26049795615013</v>
      </c>
      <c r="BA6" s="110">
        <v>0.633345720302242</v>
      </c>
      <c r="BB6" s="110">
        <v>0.106156323547628</v>
      </c>
      <c r="BC6" s="110">
        <v>0.0806878306878307</v>
      </c>
      <c r="BD6" s="110">
        <v>0.626984126984127</v>
      </c>
      <c r="BE6" s="110">
        <v>0.292328042328042</v>
      </c>
      <c r="BF6" s="110">
        <v>0.25</v>
      </c>
      <c r="BG6" s="110">
        <v>0.75</v>
      </c>
      <c r="BH6" s="110">
        <v>0.10958605664488</v>
      </c>
      <c r="BI6" s="110">
        <v>0.581263616557734</v>
      </c>
      <c r="BJ6" s="110">
        <v>0.309150326797386</v>
      </c>
      <c r="BL6">
        <f>AZ$7*P6</f>
        <v>0.0992204035377885</v>
      </c>
      <c r="BM6">
        <f t="shared" si="36"/>
        <v>0.570140730813388</v>
      </c>
      <c r="BN6">
        <f t="shared" si="37"/>
        <v>0.0862118901094126</v>
      </c>
      <c r="BO6">
        <f t="shared" si="38"/>
        <v>4.03439153439105e-5</v>
      </c>
      <c r="BP6">
        <f t="shared" ref="BP6:BV6" si="59">BD$7*T6</f>
        <v>0.000313492063492059</v>
      </c>
      <c r="BQ6">
        <f t="shared" si="59"/>
        <v>0.2859921957672</v>
      </c>
      <c r="BR6">
        <f t="shared" si="59"/>
        <v>0.115996080269611</v>
      </c>
      <c r="BS6">
        <f t="shared" si="59"/>
        <v>0.307365596181631</v>
      </c>
      <c r="BT6">
        <f t="shared" si="59"/>
        <v>0.070261080494016</v>
      </c>
      <c r="BU6">
        <f t="shared" si="59"/>
        <v>0.221183260066474</v>
      </c>
      <c r="BV6">
        <f t="shared" si="59"/>
        <v>0.172395694682815</v>
      </c>
      <c r="BX6" s="83">
        <f>SUM(BL6:BN6)</f>
        <v>0.755573024460589</v>
      </c>
      <c r="BY6" s="84">
        <f>SUM(BO6:BQ6)</f>
        <v>0.286346031746036</v>
      </c>
      <c r="BZ6" s="85">
        <f>SUM(BR6:BS6)</f>
        <v>0.423361676451242</v>
      </c>
      <c r="CA6" s="86">
        <f>SUM(BT6:BV6)</f>
        <v>0.463840035243305</v>
      </c>
      <c r="CC6">
        <f t="shared" si="40"/>
        <v>0.193497529862319</v>
      </c>
      <c r="CD6">
        <f t="shared" si="41"/>
        <v>0.100947631299567</v>
      </c>
      <c r="CE6">
        <f t="shared" si="42"/>
        <v>0.0781050347302935</v>
      </c>
      <c r="CF6">
        <f t="shared" si="43"/>
        <v>0.0941178563740899</v>
      </c>
      <c r="CH6">
        <f>CC6*LN(CC6)</f>
        <v>-0.317817860795824</v>
      </c>
      <c r="CI6">
        <f t="shared" si="44"/>
        <v>-0.231488403794616</v>
      </c>
      <c r="CJ6">
        <f t="shared" si="45"/>
        <v>-0.199144466336493</v>
      </c>
      <c r="CK6">
        <f t="shared" si="46"/>
        <v>-0.222420023204888</v>
      </c>
      <c r="CL6" s="77" t="s">
        <v>184</v>
      </c>
      <c r="CM6" s="111">
        <v>0.133389037433155</v>
      </c>
      <c r="CN6" s="111">
        <v>0.0936831550802139</v>
      </c>
      <c r="CO6" s="111">
        <v>0.293917112299465</v>
      </c>
      <c r="CP6" s="111">
        <v>0.479010695187166</v>
      </c>
      <c r="CR6">
        <f t="shared" si="47"/>
        <v>0.0964989029092196</v>
      </c>
      <c r="CS6">
        <f t="shared" si="48"/>
        <v>0.0785319832149796</v>
      </c>
      <c r="CT6">
        <f t="shared" si="49"/>
        <v>0.110394041417233</v>
      </c>
      <c r="CU6">
        <f t="shared" si="50"/>
        <v>0.156440449733467</v>
      </c>
      <c r="CV6" s="87">
        <f t="shared" si="51"/>
        <v>0.4418653772749</v>
      </c>
      <c r="CX6">
        <f t="shared" si="52"/>
        <v>0.103446472163227</v>
      </c>
    </row>
    <row r="7" spans="1:102">
      <c r="A7" s="10" t="s">
        <v>13</v>
      </c>
      <c r="B7" s="9">
        <v>2017</v>
      </c>
      <c r="C7" s="11" t="s">
        <v>11</v>
      </c>
      <c r="D7" s="89">
        <v>4840</v>
      </c>
      <c r="E7" s="89">
        <v>10.257231</v>
      </c>
      <c r="F7" s="89">
        <v>364717</v>
      </c>
      <c r="G7" s="89"/>
      <c r="H7" s="89"/>
      <c r="I7" s="89">
        <v>14</v>
      </c>
      <c r="J7" s="89">
        <v>7484</v>
      </c>
      <c r="K7" s="89">
        <v>75</v>
      </c>
      <c r="L7" s="89">
        <v>4283500</v>
      </c>
      <c r="M7" s="89">
        <v>21971</v>
      </c>
      <c r="N7">
        <v>218200</v>
      </c>
      <c r="P7" s="108">
        <f t="shared" si="5"/>
        <v>0.312938849793739</v>
      </c>
      <c r="Q7" s="108">
        <f t="shared" si="6"/>
        <v>1.001</v>
      </c>
      <c r="R7" s="108">
        <f t="shared" si="7"/>
        <v>1.001</v>
      </c>
      <c r="S7" s="108">
        <v>0.001</v>
      </c>
      <c r="T7" s="108">
        <v>0.001</v>
      </c>
      <c r="U7" s="108">
        <f t="shared" si="8"/>
        <v>0.361</v>
      </c>
      <c r="V7" s="108" cm="1">
        <f t="array" ref="V7">(MAX(J$2:J$11-J7)/(MAX(J$2:J$11)-MIN(J$2:J$11))+0.001)</f>
        <v>0.774361596891009</v>
      </c>
      <c r="W7" s="108" cm="1">
        <f t="array" ref="W7">(MAX(K$2:K$11-K7)/(MAX(K$2:K$11)-MIN(K$2:K$11))+0.001)</f>
        <v>0.494670886075949</v>
      </c>
      <c r="X7" s="108">
        <f t="shared" si="9"/>
        <v>0.523152322312943</v>
      </c>
      <c r="Y7" s="108">
        <f t="shared" si="10"/>
        <v>0.586268969231805</v>
      </c>
      <c r="Z7" s="108">
        <f t="shared" si="11"/>
        <v>1.001</v>
      </c>
      <c r="AB7">
        <f t="shared" si="12"/>
        <v>0.0658147530634544</v>
      </c>
      <c r="AC7">
        <f t="shared" si="13"/>
        <v>0.32445192196988</v>
      </c>
      <c r="AD7">
        <f t="shared" si="14"/>
        <v>0.167995550207733</v>
      </c>
      <c r="AE7">
        <f t="shared" si="15"/>
        <v>0.1</v>
      </c>
      <c r="AF7">
        <f t="shared" si="16"/>
        <v>0.1</v>
      </c>
      <c r="AG7">
        <f t="shared" si="17"/>
        <v>0.0823373749717225</v>
      </c>
      <c r="AH7">
        <f t="shared" si="18"/>
        <v>0.145224738084952</v>
      </c>
      <c r="AI7">
        <f t="shared" si="19"/>
        <v>0.0901247664952377</v>
      </c>
      <c r="AJ7">
        <f t="shared" si="20"/>
        <v>0.116625135655867</v>
      </c>
      <c r="AK7">
        <f t="shared" si="21"/>
        <v>0.112492163331354</v>
      </c>
      <c r="AL7">
        <f t="shared" si="22"/>
        <v>0.204639318455412</v>
      </c>
      <c r="AN7">
        <f t="shared" si="23"/>
        <v>-0.179076102361423</v>
      </c>
      <c r="AO7">
        <f t="shared" si="24"/>
        <v>-0.365208895651049</v>
      </c>
      <c r="AP7">
        <f t="shared" si="25"/>
        <v>-0.299673450561856</v>
      </c>
      <c r="AQ7">
        <f t="shared" si="26"/>
        <v>-0.230258509299405</v>
      </c>
      <c r="AR7">
        <f t="shared" si="27"/>
        <v>-0.230258509299405</v>
      </c>
      <c r="AS7">
        <f t="shared" si="28"/>
        <v>-0.205590673503697</v>
      </c>
      <c r="AT7">
        <f t="shared" si="29"/>
        <v>-0.28020718472573</v>
      </c>
      <c r="AU7">
        <f t="shared" si="30"/>
        <v>-0.216890682776134</v>
      </c>
      <c r="AV7">
        <f t="shared" si="31"/>
        <v>-0.250602978501126</v>
      </c>
      <c r="AW7">
        <f t="shared" si="32"/>
        <v>-0.245780946276398</v>
      </c>
      <c r="AX7">
        <f t="shared" si="33"/>
        <v>-0.324661562148224</v>
      </c>
      <c r="AY7" s="77" t="s">
        <v>185</v>
      </c>
      <c r="AZ7">
        <f>AVERAGE(AZ5:AZ6)</f>
        <v>0.274306670159099</v>
      </c>
      <c r="BA7">
        <f t="shared" ref="BA7:BJ7" si="60">AVERAGE(BA5:BA6)</f>
        <v>0.599836284593095</v>
      </c>
      <c r="BB7">
        <f t="shared" si="60"/>
        <v>0.125857045247806</v>
      </c>
      <c r="BC7">
        <f t="shared" si="60"/>
        <v>0.0403439153439105</v>
      </c>
      <c r="BD7">
        <f t="shared" si="60"/>
        <v>0.313492063492059</v>
      </c>
      <c r="BE7">
        <f t="shared" si="60"/>
        <v>0.64616402116403</v>
      </c>
      <c r="BF7">
        <f t="shared" si="60"/>
        <v>0.436340627722349</v>
      </c>
      <c r="BG7">
        <f t="shared" si="60"/>
        <v>0.56365937227765</v>
      </c>
      <c r="BH7">
        <f t="shared" si="60"/>
        <v>0.270986728091429</v>
      </c>
      <c r="BI7">
        <f t="shared" si="60"/>
        <v>0.458329008946938</v>
      </c>
      <c r="BJ7">
        <f t="shared" si="60"/>
        <v>0.270684262961633</v>
      </c>
      <c r="BL7">
        <f t="shared" ref="BL7:BL12" si="61">AZ$7*P7</f>
        <v>0.0858412138503391</v>
      </c>
      <c r="BM7">
        <f t="shared" si="36"/>
        <v>0.600436120877688</v>
      </c>
      <c r="BN7">
        <f t="shared" si="37"/>
        <v>0.125982902293053</v>
      </c>
      <c r="BO7">
        <f t="shared" si="38"/>
        <v>4.03439153439105e-5</v>
      </c>
      <c r="BP7">
        <f t="shared" ref="BP7:BV7" si="62">BD$7*T7</f>
        <v>0.000313492063492059</v>
      </c>
      <c r="BQ7">
        <f t="shared" si="62"/>
        <v>0.233265211640215</v>
      </c>
      <c r="BR7">
        <f t="shared" si="62"/>
        <v>0.337885425271504</v>
      </c>
      <c r="BS7">
        <f t="shared" si="62"/>
        <v>0.278825881129598</v>
      </c>
      <c r="BT7">
        <f t="shared" si="62"/>
        <v>0.141767336117017</v>
      </c>
      <c r="BU7">
        <f t="shared" si="62"/>
        <v>0.268704075644356</v>
      </c>
      <c r="BV7">
        <f t="shared" si="62"/>
        <v>0.270954947224595</v>
      </c>
      <c r="BX7" s="83">
        <f t="shared" ref="BX7:BX12" si="63">SUM(BL7:BN7)</f>
        <v>0.812260237021081</v>
      </c>
      <c r="BY7" s="84">
        <f t="shared" ref="BY7:BY12" si="64">SUM(BO7:BQ7)</f>
        <v>0.233619047619051</v>
      </c>
      <c r="BZ7" s="85">
        <f t="shared" ref="BZ7:BZ12" si="65">SUM(BR7:BS7)</f>
        <v>0.616711306401102</v>
      </c>
      <c r="CA7" s="86">
        <f t="shared" ref="CA7:CA12" si="66">SUM(BT7:BV7)</f>
        <v>0.681426358985968</v>
      </c>
      <c r="CC7">
        <f t="shared" si="40"/>
        <v>0.208014770751201</v>
      </c>
      <c r="CD7">
        <f t="shared" si="41"/>
        <v>0.0823594073918236</v>
      </c>
      <c r="CE7">
        <f t="shared" si="42"/>
        <v>0.113775669089335</v>
      </c>
      <c r="CF7">
        <f t="shared" si="43"/>
        <v>0.138268332423955</v>
      </c>
      <c r="CH7">
        <f t="shared" ref="CH7:CH12" si="67">CC7*LN(CC7)</f>
        <v>-0.326613599462345</v>
      </c>
      <c r="CI7">
        <f t="shared" si="44"/>
        <v>-0.205623651549948</v>
      </c>
      <c r="CJ7">
        <f t="shared" si="45"/>
        <v>-0.247294441410502</v>
      </c>
      <c r="CK7">
        <f t="shared" si="46"/>
        <v>-0.273572059608265</v>
      </c>
      <c r="CL7" s="77" t="s">
        <v>185</v>
      </c>
      <c r="CM7">
        <f>AVERAGE(CM5:CM6)</f>
        <v>0.127716183327364</v>
      </c>
      <c r="CN7">
        <f>AVERAGE(CN5:CN6)</f>
        <v>0.274255531798781</v>
      </c>
      <c r="CO7">
        <f>AVERAGE(CO5:CO6)</f>
        <v>0.260755867991153</v>
      </c>
      <c r="CP7">
        <f>AVERAGE(CP5:CP6)</f>
        <v>0.337272416882702</v>
      </c>
      <c r="CR7">
        <f t="shared" si="47"/>
        <v>0.103738777340913</v>
      </c>
      <c r="CS7">
        <f t="shared" si="48"/>
        <v>0.0640713161430875</v>
      </c>
      <c r="CT7">
        <f t="shared" si="49"/>
        <v>0.160811092000577</v>
      </c>
      <c r="CU7">
        <f t="shared" si="50"/>
        <v>0.229826315022777</v>
      </c>
      <c r="CV7" s="87">
        <f t="shared" si="51"/>
        <v>0.558447500507355</v>
      </c>
      <c r="CX7">
        <f t="shared" si="52"/>
        <v>0.132274934670745</v>
      </c>
    </row>
    <row r="8" spans="1:102">
      <c r="A8" s="10" t="s">
        <v>13</v>
      </c>
      <c r="B8" s="9">
        <v>2018</v>
      </c>
      <c r="C8" s="11" t="s">
        <v>11</v>
      </c>
      <c r="D8" s="89">
        <v>4438</v>
      </c>
      <c r="E8" s="89">
        <v>6.2354664</v>
      </c>
      <c r="F8" s="89">
        <v>311278</v>
      </c>
      <c r="G8" s="89"/>
      <c r="H8" s="89"/>
      <c r="I8" s="89">
        <v>13</v>
      </c>
      <c r="J8" s="89">
        <v>7121</v>
      </c>
      <c r="K8" s="89">
        <v>63</v>
      </c>
      <c r="L8" s="89">
        <v>4807800</v>
      </c>
      <c r="M8" s="89">
        <v>23511</v>
      </c>
      <c r="N8">
        <v>181900</v>
      </c>
      <c r="P8" s="108">
        <f t="shared" si="5"/>
        <v>0.264164280514438</v>
      </c>
      <c r="Q8" s="108">
        <f t="shared" si="6"/>
        <v>0.114724818543707</v>
      </c>
      <c r="R8" s="108">
        <f t="shared" si="7"/>
        <v>0.552550803934074</v>
      </c>
      <c r="S8" s="108">
        <v>0.001</v>
      </c>
      <c r="T8" s="108">
        <v>0.001</v>
      </c>
      <c r="U8" s="108">
        <f t="shared" si="8"/>
        <v>0.201</v>
      </c>
      <c r="V8" s="108" cm="1">
        <f t="array" ref="V8">(MAX(J$2:J$11-J8)/(MAX(J$2:J$11)-MIN(J$2:J$11))+0.001)</f>
        <v>0.790392333509981</v>
      </c>
      <c r="W8" s="108" cm="1">
        <f t="array" ref="W8">(MAX(K$2:K$11-K8)/(MAX(K$2:K$11)-MIN(K$2:K$11))+0.001)</f>
        <v>0.646569620253165</v>
      </c>
      <c r="X8" s="108">
        <f t="shared" si="9"/>
        <v>0.663508365680632</v>
      </c>
      <c r="Y8" s="108">
        <f t="shared" si="10"/>
        <v>0.689951726923854</v>
      </c>
      <c r="Z8" s="108">
        <f t="shared" si="11"/>
        <v>0.368595818815331</v>
      </c>
      <c r="AB8">
        <f t="shared" si="12"/>
        <v>0.0555568824442924</v>
      </c>
      <c r="AC8">
        <f t="shared" si="13"/>
        <v>0.0371855023717798</v>
      </c>
      <c r="AD8">
        <f t="shared" si="14"/>
        <v>0.0927333429816481</v>
      </c>
      <c r="AE8">
        <f t="shared" si="15"/>
        <v>0.1</v>
      </c>
      <c r="AF8">
        <f t="shared" si="16"/>
        <v>0.1</v>
      </c>
      <c r="AG8">
        <f t="shared" si="17"/>
        <v>0.0458443555936737</v>
      </c>
      <c r="AH8">
        <f t="shared" si="18"/>
        <v>0.148231162391305</v>
      </c>
      <c r="AI8">
        <f t="shared" si="19"/>
        <v>0.117799404995272</v>
      </c>
      <c r="AJ8">
        <f t="shared" si="20"/>
        <v>0.147914383356245</v>
      </c>
      <c r="AK8">
        <f t="shared" si="21"/>
        <v>0.132386611656364</v>
      </c>
      <c r="AL8">
        <f t="shared" si="22"/>
        <v>0.0753538433045795</v>
      </c>
      <c r="AN8">
        <f t="shared" si="23"/>
        <v>-0.160578717069157</v>
      </c>
      <c r="AO8">
        <f t="shared" si="24"/>
        <v>-0.122408587093469</v>
      </c>
      <c r="AP8">
        <f t="shared" si="25"/>
        <v>-0.220522410484428</v>
      </c>
      <c r="AQ8">
        <f t="shared" si="26"/>
        <v>-0.230258509299405</v>
      </c>
      <c r="AR8">
        <f t="shared" si="27"/>
        <v>-0.230258509299405</v>
      </c>
      <c r="AS8">
        <f t="shared" si="28"/>
        <v>-0.14131537253408</v>
      </c>
      <c r="AT8">
        <f t="shared" si="29"/>
        <v>-0.282970667637455</v>
      </c>
      <c r="AU8">
        <f t="shared" si="30"/>
        <v>-0.25194607594142</v>
      </c>
      <c r="AV8">
        <f t="shared" si="31"/>
        <v>-0.282682382367167</v>
      </c>
      <c r="AW8">
        <f t="shared" si="32"/>
        <v>-0.267689536342155</v>
      </c>
      <c r="AX8">
        <f t="shared" si="33"/>
        <v>-0.194831909406454</v>
      </c>
      <c r="BL8">
        <f t="shared" si="61"/>
        <v>0.0724620241628898</v>
      </c>
      <c r="BM8">
        <f t="shared" si="36"/>
        <v>0.0688161089058742</v>
      </c>
      <c r="BN8">
        <f t="shared" si="37"/>
        <v>0.0695424115324421</v>
      </c>
      <c r="BO8">
        <f t="shared" si="38"/>
        <v>4.03439153439105e-5</v>
      </c>
      <c r="BP8">
        <f t="shared" ref="BP8:BV8" si="68">BD$7*T8</f>
        <v>0.000313492063492059</v>
      </c>
      <c r="BQ8">
        <f t="shared" si="68"/>
        <v>0.12987896825397</v>
      </c>
      <c r="BR8">
        <f t="shared" si="68"/>
        <v>0.344880286950678</v>
      </c>
      <c r="BS8">
        <f t="shared" si="68"/>
        <v>0.364445026285698</v>
      </c>
      <c r="BT8">
        <f t="shared" si="68"/>
        <v>0.179801961077086</v>
      </c>
      <c r="BU8">
        <f t="shared" si="68"/>
        <v>0.316224891222238</v>
      </c>
      <c r="BV8">
        <f t="shared" si="68"/>
        <v>0.0997730875467675</v>
      </c>
      <c r="BX8" s="83">
        <f t="shared" si="63"/>
        <v>0.210820544601206</v>
      </c>
      <c r="BY8" s="84">
        <f t="shared" si="64"/>
        <v>0.130232804232806</v>
      </c>
      <c r="BZ8" s="85">
        <f t="shared" si="65"/>
        <v>0.709325313236375</v>
      </c>
      <c r="CA8" s="86">
        <f t="shared" si="66"/>
        <v>0.595799939846092</v>
      </c>
      <c r="CC8">
        <f t="shared" si="40"/>
        <v>0.0539898240195711</v>
      </c>
      <c r="CD8">
        <f t="shared" si="41"/>
        <v>0.0459119095335043</v>
      </c>
      <c r="CE8">
        <f t="shared" si="42"/>
        <v>0.130861816992507</v>
      </c>
      <c r="CF8">
        <f t="shared" si="43"/>
        <v>0.120893861903731</v>
      </c>
      <c r="CH8">
        <f t="shared" si="67"/>
        <v>-0.157594120213194</v>
      </c>
      <c r="CI8">
        <f t="shared" si="44"/>
        <v>-0.141456004081912</v>
      </c>
      <c r="CJ8">
        <f t="shared" si="45"/>
        <v>-0.266122337337992</v>
      </c>
      <c r="CK8">
        <f t="shared" si="46"/>
        <v>-0.255429664355288</v>
      </c>
      <c r="CR8">
        <f t="shared" si="47"/>
        <v>0.0269251953234624</v>
      </c>
      <c r="CS8">
        <f t="shared" si="48"/>
        <v>0.0357170669825147</v>
      </c>
      <c r="CT8">
        <f t="shared" si="49"/>
        <v>0.184960737741048</v>
      </c>
      <c r="CU8">
        <f t="shared" si="50"/>
        <v>0.20094688569046</v>
      </c>
      <c r="CV8" s="87">
        <f t="shared" si="51"/>
        <v>0.448549885737485</v>
      </c>
      <c r="CX8">
        <f t="shared" si="52"/>
        <v>0.110338902361781</v>
      </c>
    </row>
    <row r="9" spans="1:102">
      <c r="A9" s="10" t="s">
        <v>13</v>
      </c>
      <c r="B9" s="9">
        <v>2019</v>
      </c>
      <c r="C9" s="11" t="s">
        <v>11</v>
      </c>
      <c r="D9" s="89">
        <v>3715</v>
      </c>
      <c r="E9" s="89">
        <v>6.6444145</v>
      </c>
      <c r="F9" s="89">
        <v>327267</v>
      </c>
      <c r="G9" s="89"/>
      <c r="H9" s="89"/>
      <c r="I9" s="89">
        <v>12</v>
      </c>
      <c r="J9" s="89">
        <v>2352</v>
      </c>
      <c r="K9" s="89">
        <v>56</v>
      </c>
      <c r="L9" s="89">
        <v>4891900</v>
      </c>
      <c r="M9" s="89">
        <v>25051</v>
      </c>
      <c r="N9">
        <v>192300</v>
      </c>
      <c r="P9" s="108">
        <f t="shared" si="5"/>
        <v>0.176442853676292</v>
      </c>
      <c r="Q9" s="108">
        <f t="shared" si="6"/>
        <v>0.204844601171887</v>
      </c>
      <c r="R9" s="108">
        <f t="shared" si="7"/>
        <v>0.686727233056963</v>
      </c>
      <c r="S9" s="108">
        <v>0.001</v>
      </c>
      <c r="T9" s="108">
        <v>0.001</v>
      </c>
      <c r="U9" s="108">
        <f t="shared" si="8"/>
        <v>0.041</v>
      </c>
      <c r="V9" s="108" cm="1">
        <f t="array" ref="V9">(MAX(J$2:J$11-J9)/(MAX(J$2:J$11)-MIN(J$2:J$11))+0.001)</f>
        <v>1.001</v>
      </c>
      <c r="W9" s="108" cm="1">
        <f t="array" ref="W9">(MAX(K$2:K$11-K9)/(MAX(K$2:K$11)-MIN(K$2:K$11))+0.001)</f>
        <v>0.735177215189873</v>
      </c>
      <c r="X9" s="108">
        <f t="shared" si="9"/>
        <v>0.686022085396868</v>
      </c>
      <c r="Y9" s="108">
        <f t="shared" si="10"/>
        <v>0.793634484615902</v>
      </c>
      <c r="Z9" s="108">
        <f t="shared" si="11"/>
        <v>0.549780487804878</v>
      </c>
      <c r="AB9">
        <f t="shared" si="12"/>
        <v>0.0371080255844562</v>
      </c>
      <c r="AC9">
        <f t="shared" si="13"/>
        <v>0.0663958287266454</v>
      </c>
      <c r="AD9">
        <f t="shared" si="14"/>
        <v>0.115251867492546</v>
      </c>
      <c r="AE9">
        <f t="shared" si="15"/>
        <v>0.1</v>
      </c>
      <c r="AF9">
        <f t="shared" si="16"/>
        <v>0.1</v>
      </c>
      <c r="AG9">
        <f t="shared" si="17"/>
        <v>0.00935133621562499</v>
      </c>
      <c r="AH9">
        <f t="shared" si="18"/>
        <v>0.187728786405065</v>
      </c>
      <c r="AI9">
        <f t="shared" si="19"/>
        <v>0.133942944120292</v>
      </c>
      <c r="AJ9">
        <f t="shared" si="20"/>
        <v>0.15293331475354</v>
      </c>
      <c r="AK9">
        <f t="shared" si="21"/>
        <v>0.152281059981374</v>
      </c>
      <c r="AL9">
        <f t="shared" si="22"/>
        <v>0.11239431001446</v>
      </c>
      <c r="AN9">
        <f t="shared" si="23"/>
        <v>-0.12223094221034</v>
      </c>
      <c r="AO9">
        <f t="shared" si="24"/>
        <v>-0.180073524380115</v>
      </c>
      <c r="AP9">
        <f t="shared" si="25"/>
        <v>-0.249017264059471</v>
      </c>
      <c r="AQ9">
        <f t="shared" si="26"/>
        <v>-0.230258509299405</v>
      </c>
      <c r="AR9">
        <f t="shared" si="27"/>
        <v>-0.230258509299405</v>
      </c>
      <c r="AS9">
        <f t="shared" si="28"/>
        <v>-0.0436916500432619</v>
      </c>
      <c r="AT9">
        <f t="shared" si="29"/>
        <v>-0.314024638414844</v>
      </c>
      <c r="AU9">
        <f t="shared" si="30"/>
        <v>-0.269271040425458</v>
      </c>
      <c r="AV9">
        <f t="shared" si="31"/>
        <v>-0.287171037052473</v>
      </c>
      <c r="AW9">
        <f t="shared" si="32"/>
        <v>-0.286597125368693</v>
      </c>
      <c r="AX9">
        <f t="shared" si="33"/>
        <v>-0.245664960076523</v>
      </c>
      <c r="BL9">
        <f t="shared" si="61"/>
        <v>0.0483994516653129</v>
      </c>
      <c r="BM9">
        <f t="shared" si="36"/>
        <v>0.122873224485899</v>
      </c>
      <c r="BN9">
        <f t="shared" si="37"/>
        <v>0.0864294604437505</v>
      </c>
      <c r="BO9">
        <f t="shared" si="38"/>
        <v>4.03439153439105e-5</v>
      </c>
      <c r="BP9">
        <f t="shared" ref="BP9:BV9" si="69">BD$7*T9</f>
        <v>0.000313492063492059</v>
      </c>
      <c r="BQ9">
        <f t="shared" si="69"/>
        <v>0.0264927248677253</v>
      </c>
      <c r="BR9">
        <f t="shared" si="69"/>
        <v>0.436776968350072</v>
      </c>
      <c r="BS9">
        <f t="shared" si="69"/>
        <v>0.414389527626755</v>
      </c>
      <c r="BT9">
        <f t="shared" si="69"/>
        <v>0.185902880320156</v>
      </c>
      <c r="BU9">
        <f t="shared" si="69"/>
        <v>0.36374570680012</v>
      </c>
      <c r="BV9">
        <f t="shared" si="69"/>
        <v>0.14881692613215</v>
      </c>
      <c r="BX9" s="83">
        <f t="shared" si="63"/>
        <v>0.257702136594962</v>
      </c>
      <c r="BY9" s="84">
        <f t="shared" si="64"/>
        <v>0.0268465608465612</v>
      </c>
      <c r="BZ9" s="85">
        <f t="shared" si="65"/>
        <v>0.851166495976827</v>
      </c>
      <c r="CA9" s="86">
        <f t="shared" si="66"/>
        <v>0.698465513252427</v>
      </c>
      <c r="CC9">
        <f t="shared" si="40"/>
        <v>0.0659959067582729</v>
      </c>
      <c r="CD9">
        <f t="shared" si="41"/>
        <v>0.00946441167518488</v>
      </c>
      <c r="CE9">
        <f t="shared" si="42"/>
        <v>0.157029774841202</v>
      </c>
      <c r="CF9">
        <f t="shared" si="43"/>
        <v>0.141725749964779</v>
      </c>
      <c r="CH9">
        <f t="shared" si="67"/>
        <v>-0.179387602711336</v>
      </c>
      <c r="CI9">
        <f t="shared" si="44"/>
        <v>-0.0441062089107458</v>
      </c>
      <c r="CJ9">
        <f t="shared" si="45"/>
        <v>-0.290712338096669</v>
      </c>
      <c r="CK9">
        <f t="shared" si="46"/>
        <v>-0.276912476082388</v>
      </c>
      <c r="CR9">
        <f t="shared" si="47"/>
        <v>0.0329127333212157</v>
      </c>
      <c r="CS9">
        <f t="shared" si="48"/>
        <v>0.00736281782194197</v>
      </c>
      <c r="CT9">
        <f t="shared" si="49"/>
        <v>0.221946658463426</v>
      </c>
      <c r="CU9">
        <f t="shared" si="50"/>
        <v>0.235573151763863</v>
      </c>
      <c r="CV9" s="87">
        <f t="shared" si="51"/>
        <v>0.497795361370447</v>
      </c>
      <c r="CX9">
        <f t="shared" si="52"/>
        <v>0.127429695892321</v>
      </c>
    </row>
    <row r="10" spans="1:102">
      <c r="A10" s="10" t="s">
        <v>13</v>
      </c>
      <c r="B10" s="9">
        <v>2020</v>
      </c>
      <c r="C10" s="11" t="s">
        <v>11</v>
      </c>
      <c r="D10" s="89">
        <v>2992</v>
      </c>
      <c r="E10" s="89">
        <v>7.0533626</v>
      </c>
      <c r="F10" s="89">
        <v>342532</v>
      </c>
      <c r="G10" s="89"/>
      <c r="H10" s="89"/>
      <c r="I10" s="89">
        <v>11.75</v>
      </c>
      <c r="J10" s="89">
        <v>2729</v>
      </c>
      <c r="K10" s="89">
        <v>48</v>
      </c>
      <c r="L10" s="89">
        <v>5420600</v>
      </c>
      <c r="M10" s="89">
        <v>26591</v>
      </c>
      <c r="N10">
        <v>189400</v>
      </c>
      <c r="P10" s="108">
        <f t="shared" si="5"/>
        <v>0.0887214268381461</v>
      </c>
      <c r="Q10" s="108">
        <f t="shared" si="6"/>
        <v>0.294964383800066</v>
      </c>
      <c r="R10" s="108">
        <f t="shared" si="7"/>
        <v>0.814828001745494</v>
      </c>
      <c r="S10" s="108">
        <v>0.001</v>
      </c>
      <c r="T10" s="108">
        <v>0.001</v>
      </c>
      <c r="U10" s="108">
        <f t="shared" si="8"/>
        <v>0.001</v>
      </c>
      <c r="V10" s="108" cm="1">
        <f t="array" ref="V10">(MAX(J$2:J$11-J10)/(MAX(J$2:J$11)-MIN(J$2:J$11))+0.001)</f>
        <v>0.98435099805688</v>
      </c>
      <c r="W10" s="108" cm="1">
        <f t="array" ref="W10">(MAX(K$2:K$11-K10)/(MAX(K$2:K$11)-MIN(K$2:K$11))+0.001)</f>
        <v>0.836443037974684</v>
      </c>
      <c r="X10" s="108">
        <f t="shared" si="9"/>
        <v>0.82755601659751</v>
      </c>
      <c r="Y10" s="108">
        <f t="shared" si="10"/>
        <v>0.897317242307951</v>
      </c>
      <c r="Z10" s="108">
        <f t="shared" si="11"/>
        <v>0.499257839721254</v>
      </c>
      <c r="AB10">
        <f t="shared" si="12"/>
        <v>0.0186591687246201</v>
      </c>
      <c r="AC10">
        <f t="shared" si="13"/>
        <v>0.0956061550815111</v>
      </c>
      <c r="AD10">
        <f t="shared" si="14"/>
        <v>0.136750727750151</v>
      </c>
      <c r="AE10">
        <f t="shared" si="15"/>
        <v>0.1</v>
      </c>
      <c r="AF10">
        <f t="shared" si="16"/>
        <v>0.1</v>
      </c>
      <c r="AG10">
        <f t="shared" si="17"/>
        <v>0.000228081371112805</v>
      </c>
      <c r="AH10">
        <f t="shared" si="18"/>
        <v>0.184606411849983</v>
      </c>
      <c r="AI10">
        <f t="shared" si="19"/>
        <v>0.152392703120316</v>
      </c>
      <c r="AJ10">
        <f t="shared" si="20"/>
        <v>0.184485146260672</v>
      </c>
      <c r="AK10">
        <f t="shared" si="21"/>
        <v>0.172175508306384</v>
      </c>
      <c r="AL10">
        <f t="shared" si="22"/>
        <v>0.102065718335743</v>
      </c>
      <c r="AN10">
        <f t="shared" si="23"/>
        <v>-0.0742899433787254</v>
      </c>
      <c r="AO10">
        <f t="shared" si="24"/>
        <v>-0.224437177354948</v>
      </c>
      <c r="AP10">
        <f t="shared" si="25"/>
        <v>-0.272078634732969</v>
      </c>
      <c r="AQ10">
        <f t="shared" si="26"/>
        <v>-0.230258509299405</v>
      </c>
      <c r="AR10">
        <f t="shared" si="27"/>
        <v>-0.230258509299405</v>
      </c>
      <c r="AS10">
        <f t="shared" si="28"/>
        <v>-0.0019126466097553</v>
      </c>
      <c r="AT10">
        <f t="shared" si="29"/>
        <v>-0.311897927715504</v>
      </c>
      <c r="AU10">
        <f t="shared" si="30"/>
        <v>-0.286695556759827</v>
      </c>
      <c r="AV10">
        <f t="shared" si="31"/>
        <v>-0.311814271710206</v>
      </c>
      <c r="AW10">
        <f t="shared" si="32"/>
        <v>-0.302898200545168</v>
      </c>
      <c r="AX10">
        <f t="shared" si="33"/>
        <v>-0.232928092663417</v>
      </c>
      <c r="BL10">
        <f t="shared" si="61"/>
        <v>0.024336879167736</v>
      </c>
      <c r="BM10">
        <f t="shared" si="36"/>
        <v>0.176930340065923</v>
      </c>
      <c r="BN10">
        <f t="shared" si="37"/>
        <v>0.102551844684862</v>
      </c>
      <c r="BO10">
        <f t="shared" si="38"/>
        <v>4.03439153439105e-5</v>
      </c>
      <c r="BP10">
        <f t="shared" ref="BP10:BV10" si="70">BD$7*T10</f>
        <v>0.000313492063492059</v>
      </c>
      <c r="BQ10">
        <f t="shared" si="70"/>
        <v>0.00064616402116403</v>
      </c>
      <c r="BR10">
        <f t="shared" si="70"/>
        <v>0.42951233239126</v>
      </c>
      <c r="BS10">
        <f t="shared" si="70"/>
        <v>0.471468957730821</v>
      </c>
      <c r="BT10">
        <f t="shared" si="70"/>
        <v>0.224256697250136</v>
      </c>
      <c r="BU10">
        <f t="shared" si="70"/>
        <v>0.411266522378002</v>
      </c>
      <c r="BV10">
        <f t="shared" si="70"/>
        <v>0.135141240372765</v>
      </c>
      <c r="BX10" s="83">
        <f t="shared" si="63"/>
        <v>0.303819063918521</v>
      </c>
      <c r="BY10" s="84">
        <f t="shared" si="64"/>
        <v>0.001</v>
      </c>
      <c r="BZ10" s="85">
        <f t="shared" si="65"/>
        <v>0.900981290122081</v>
      </c>
      <c r="CA10" s="86">
        <f t="shared" si="66"/>
        <v>0.770664460000903</v>
      </c>
      <c r="CC10">
        <f t="shared" si="40"/>
        <v>0.0778061636534542</v>
      </c>
      <c r="CD10">
        <f t="shared" si="41"/>
        <v>0.000352537210605029</v>
      </c>
      <c r="CE10">
        <f t="shared" si="42"/>
        <v>0.166219993142044</v>
      </c>
      <c r="CF10">
        <f t="shared" si="43"/>
        <v>0.156375649896054</v>
      </c>
      <c r="CH10">
        <f t="shared" si="67"/>
        <v>-0.198680733051878</v>
      </c>
      <c r="CI10">
        <f t="shared" si="44"/>
        <v>-0.00280279575619395</v>
      </c>
      <c r="CJ10">
        <f t="shared" si="45"/>
        <v>-0.298272321124758</v>
      </c>
      <c r="CK10">
        <f t="shared" si="46"/>
        <v>-0.290154104240379</v>
      </c>
      <c r="CR10">
        <f t="shared" si="47"/>
        <v>0.038802611265766</v>
      </c>
      <c r="CS10">
        <f t="shared" si="48"/>
        <v>0.00027425553179878</v>
      </c>
      <c r="CT10">
        <f t="shared" si="49"/>
        <v>0.234936158349572</v>
      </c>
      <c r="CU10">
        <f t="shared" si="50"/>
        <v>0.259923865030107</v>
      </c>
      <c r="CV10" s="87">
        <f t="shared" si="51"/>
        <v>0.533936890177244</v>
      </c>
      <c r="CX10">
        <f t="shared" si="52"/>
        <v>0.136869384807669</v>
      </c>
    </row>
    <row r="11" spans="1:102">
      <c r="A11" s="10" t="s">
        <v>13</v>
      </c>
      <c r="B11" s="9">
        <v>2021</v>
      </c>
      <c r="C11" s="11" t="s">
        <v>11</v>
      </c>
      <c r="D11" s="89">
        <v>2269</v>
      </c>
      <c r="E11" s="89">
        <v>7.4623108</v>
      </c>
      <c r="F11" s="89">
        <v>357797</v>
      </c>
      <c r="G11" s="89"/>
      <c r="H11" s="89"/>
      <c r="I11" s="89">
        <v>11.780001</v>
      </c>
      <c r="J11" s="89">
        <v>3106</v>
      </c>
      <c r="K11" s="89">
        <v>35</v>
      </c>
      <c r="L11" s="89">
        <v>6068500</v>
      </c>
      <c r="M11" s="89">
        <v>28131</v>
      </c>
      <c r="N11">
        <v>180200</v>
      </c>
      <c r="P11" s="108">
        <f t="shared" si="5"/>
        <v>0.001</v>
      </c>
      <c r="Q11" s="108">
        <f t="shared" si="6"/>
        <v>0.385084188465218</v>
      </c>
      <c r="R11" s="108">
        <f t="shared" si="7"/>
        <v>0.942928770434024</v>
      </c>
      <c r="S11" s="108">
        <v>0.001</v>
      </c>
      <c r="T11" s="108">
        <v>0.001</v>
      </c>
      <c r="U11" s="108">
        <f t="shared" si="8"/>
        <v>0.00580016000000006</v>
      </c>
      <c r="V11" s="108" cm="1">
        <f t="array" ref="V11">(MAX(J$2:J$11-J11)/(MAX(J$2:J$11)-MIN(J$2:J$11))+0.001)</f>
        <v>0.967701996113761</v>
      </c>
      <c r="W11" s="108" cm="1">
        <f t="array" ref="W11">(MAX(K$2:K$11-K11)/(MAX(K$2:K$11)-MIN(K$2:K$11))+0.001)</f>
        <v>1.001</v>
      </c>
      <c r="X11" s="108">
        <f t="shared" si="9"/>
        <v>1.001</v>
      </c>
      <c r="Y11" s="108">
        <f t="shared" si="10"/>
        <v>1.001</v>
      </c>
      <c r="Z11" s="108">
        <f t="shared" si="11"/>
        <v>0.338979094076655</v>
      </c>
      <c r="AB11">
        <f t="shared" si="12"/>
        <v>0.000210311864783914</v>
      </c>
      <c r="AC11">
        <f t="shared" si="13"/>
        <v>0.124816488579172</v>
      </c>
      <c r="AD11">
        <f t="shared" si="14"/>
        <v>0.158249588007757</v>
      </c>
      <c r="AE11">
        <f t="shared" si="15"/>
        <v>0.1</v>
      </c>
      <c r="AF11">
        <f t="shared" si="16"/>
        <v>0.1</v>
      </c>
      <c r="AG11">
        <f t="shared" si="17"/>
        <v>0.00132290844547366</v>
      </c>
      <c r="AH11">
        <f t="shared" si="18"/>
        <v>0.181484037294901</v>
      </c>
      <c r="AI11">
        <f t="shared" si="19"/>
        <v>0.182373561495353</v>
      </c>
      <c r="AJ11">
        <f t="shared" si="20"/>
        <v>0.22315061180535</v>
      </c>
      <c r="AK11">
        <f t="shared" si="21"/>
        <v>0.192069956631394</v>
      </c>
      <c r="AL11">
        <f t="shared" si="22"/>
        <v>0.069299151630849</v>
      </c>
      <c r="AN11">
        <f t="shared" si="23"/>
        <v>-0.00178069353616207</v>
      </c>
      <c r="AO11">
        <f t="shared" si="24"/>
        <v>-0.25973196808723</v>
      </c>
      <c r="AP11">
        <f t="shared" si="25"/>
        <v>-0.291746063693199</v>
      </c>
      <c r="AQ11">
        <f t="shared" si="26"/>
        <v>-0.230258509299405</v>
      </c>
      <c r="AR11">
        <f t="shared" si="27"/>
        <v>-0.230258509299405</v>
      </c>
      <c r="AS11">
        <f t="shared" si="28"/>
        <v>-0.0087681347814429</v>
      </c>
      <c r="AT11">
        <f t="shared" si="29"/>
        <v>-0.309718403640675</v>
      </c>
      <c r="AU11">
        <f t="shared" si="30"/>
        <v>-0.310344753990994</v>
      </c>
      <c r="AV11">
        <f t="shared" si="31"/>
        <v>-0.334705465113855</v>
      </c>
      <c r="AW11">
        <f t="shared" si="32"/>
        <v>-0.316895379384795</v>
      </c>
      <c r="AX11">
        <f t="shared" si="33"/>
        <v>-0.184981792637473</v>
      </c>
      <c r="AY11" s="81" t="s">
        <v>170</v>
      </c>
      <c r="BL11">
        <f t="shared" si="61"/>
        <v>0.000274306670159099</v>
      </c>
      <c r="BM11">
        <f t="shared" si="36"/>
        <v>0.230987468864524</v>
      </c>
      <c r="BN11">
        <f t="shared" si="37"/>
        <v>0.118674228925973</v>
      </c>
      <c r="BO11">
        <f t="shared" si="38"/>
        <v>4.03439153439105e-5</v>
      </c>
      <c r="BP11">
        <f t="shared" ref="BP11:BV11" si="71">BD$7*T11</f>
        <v>0.000313492063492059</v>
      </c>
      <c r="BQ11">
        <f t="shared" si="71"/>
        <v>0.0037478547089948</v>
      </c>
      <c r="BR11">
        <f t="shared" si="71"/>
        <v>0.422247696432449</v>
      </c>
      <c r="BS11">
        <f t="shared" si="71"/>
        <v>0.564223031649928</v>
      </c>
      <c r="BT11">
        <f t="shared" si="71"/>
        <v>0.27125771481952</v>
      </c>
      <c r="BU11">
        <f t="shared" si="71"/>
        <v>0.458787337955885</v>
      </c>
      <c r="BV11">
        <f t="shared" si="71"/>
        <v>0.0917563062395414</v>
      </c>
      <c r="BX11" s="83">
        <f t="shared" si="63"/>
        <v>0.349936004460655</v>
      </c>
      <c r="BY11" s="84">
        <f t="shared" si="64"/>
        <v>0.00410169068783077</v>
      </c>
      <c r="BZ11" s="85">
        <f t="shared" si="65"/>
        <v>0.986470728082377</v>
      </c>
      <c r="CA11" s="86">
        <f t="shared" si="66"/>
        <v>0.821801359014947</v>
      </c>
      <c r="CC11">
        <f t="shared" si="40"/>
        <v>0.0896164239338302</v>
      </c>
      <c r="CD11">
        <f t="shared" si="41"/>
        <v>0.00144599859385248</v>
      </c>
      <c r="CE11">
        <f t="shared" si="42"/>
        <v>0.181991745505017</v>
      </c>
      <c r="CF11">
        <f t="shared" si="43"/>
        <v>0.166751846323979</v>
      </c>
      <c r="CH11">
        <f t="shared" si="67"/>
        <v>-0.216174231984796</v>
      </c>
      <c r="CI11">
        <f t="shared" si="44"/>
        <v>-0.00945531991989777</v>
      </c>
      <c r="CJ11">
        <f t="shared" si="45"/>
        <v>-0.31007643445036</v>
      </c>
      <c r="CK11">
        <f t="shared" si="46"/>
        <v>-0.298693998241924</v>
      </c>
      <c r="CL11" s="81" t="s">
        <v>170</v>
      </c>
      <c r="CR11">
        <f t="shared" si="47"/>
        <v>0.0446924908985424</v>
      </c>
      <c r="CS11">
        <f t="shared" si="48"/>
        <v>0.00112491136086513</v>
      </c>
      <c r="CT11">
        <f t="shared" si="49"/>
        <v>0.257228030948985</v>
      </c>
      <c r="CU11">
        <f t="shared" si="50"/>
        <v>0.277170930552461</v>
      </c>
      <c r="CV11" s="87">
        <f t="shared" si="51"/>
        <v>0.580216363760853</v>
      </c>
      <c r="CX11">
        <f t="shared" si="52"/>
        <v>0.150960260923764</v>
      </c>
    </row>
    <row r="12" s="80" customFormat="1" spans="1:102">
      <c r="A12" s="13" t="s">
        <v>24</v>
      </c>
      <c r="B12" s="14">
        <v>2012</v>
      </c>
      <c r="C12" s="50" t="s">
        <v>11</v>
      </c>
      <c r="D12" s="80">
        <v>15792</v>
      </c>
      <c r="E12" s="80">
        <v>5.1493161</v>
      </c>
      <c r="F12" s="80">
        <v>290460</v>
      </c>
      <c r="I12" s="80">
        <v>17</v>
      </c>
      <c r="J12" s="80">
        <v>19275</v>
      </c>
      <c r="K12" s="80">
        <v>80.003288</v>
      </c>
      <c r="L12" s="80">
        <v>1414900</v>
      </c>
      <c r="M12" s="80">
        <v>13403</v>
      </c>
      <c r="N12" s="80">
        <v>39400</v>
      </c>
      <c r="P12" s="113">
        <f>(D12-MIN(D$12:D$21))/(MAX(D$12:D$21)-MIN(D$12:D$21))+0.001</f>
        <v>1.001</v>
      </c>
      <c r="Q12" s="113">
        <f t="shared" ref="Q12:Z12" si="72">(E12-MIN(E$12:E$21))/(MAX(E$12:E$21)-MIN(E$12:E$21))+0.001</f>
        <v>0.001</v>
      </c>
      <c r="R12" s="113">
        <f t="shared" si="72"/>
        <v>0.001</v>
      </c>
      <c r="S12" s="113">
        <v>0.001</v>
      </c>
      <c r="T12" s="113">
        <v>0.001</v>
      </c>
      <c r="U12" s="113">
        <f t="shared" si="72"/>
        <v>0.834333333333333</v>
      </c>
      <c r="V12" s="108" cm="1">
        <f t="array" ref="V12">(MAX(J$12:J$21-J12)/(MAX(J$12:J$21)-MIN(J$12:J$21))+0.001)</f>
        <v>1.001</v>
      </c>
      <c r="W12" s="108" cm="1">
        <f t="array" ref="W12">(MAX(K$12:K$21-K12)/(MAX(K$12:K$21)-MIN(K$12:K$21))+0.001)</f>
        <v>0.001</v>
      </c>
      <c r="X12" s="113">
        <f t="shared" si="72"/>
        <v>0.001</v>
      </c>
      <c r="Y12" s="113">
        <f t="shared" si="72"/>
        <v>0.001</v>
      </c>
      <c r="Z12" s="113">
        <f t="shared" si="72"/>
        <v>0.001</v>
      </c>
      <c r="AB12" s="80">
        <f>P12/SUM(P$12:P$21)</f>
        <v>0.235989879822897</v>
      </c>
      <c r="AC12" s="80">
        <f t="shared" ref="AC12:AL12" si="73">Q12/SUM(Q$12:Q$21)</f>
        <v>0.000260768633189463</v>
      </c>
      <c r="AD12" s="80">
        <f t="shared" si="73"/>
        <v>0.000221287094518786</v>
      </c>
      <c r="AE12" s="80">
        <f t="shared" si="73"/>
        <v>0.1</v>
      </c>
      <c r="AF12" s="80">
        <f t="shared" si="73"/>
        <v>0.1</v>
      </c>
      <c r="AG12" s="80">
        <f t="shared" si="73"/>
        <v>0.129823651452282</v>
      </c>
      <c r="AH12" s="80">
        <f t="shared" si="73"/>
        <v>0.214047934516022</v>
      </c>
      <c r="AI12" s="80">
        <f t="shared" si="73"/>
        <v>0.000205940094826947</v>
      </c>
      <c r="AJ12" s="80">
        <f t="shared" si="73"/>
        <v>0.000167457797851897</v>
      </c>
      <c r="AK12" s="80">
        <f t="shared" si="73"/>
        <v>0.000189804916436882</v>
      </c>
      <c r="AL12" s="80">
        <f t="shared" si="73"/>
        <v>0.00018490856734568</v>
      </c>
      <c r="AN12" s="80">
        <f t="shared" si="23"/>
        <v>-0.340761447052573</v>
      </c>
      <c r="AO12" s="80">
        <f t="shared" ref="AO12:AX12" si="74">AC12*LN(AC12)</f>
        <v>-0.00215183068827371</v>
      </c>
      <c r="AP12" s="80">
        <f t="shared" si="74"/>
        <v>-0.00186236316979092</v>
      </c>
      <c r="AQ12" s="80">
        <f t="shared" si="74"/>
        <v>-0.230258509299405</v>
      </c>
      <c r="AR12" s="80">
        <f t="shared" si="74"/>
        <v>-0.230258509299405</v>
      </c>
      <c r="AS12" s="80">
        <f t="shared" si="74"/>
        <v>-0.265045146611105</v>
      </c>
      <c r="AT12" s="80">
        <f t="shared" si="74"/>
        <v>-0.329966727046211</v>
      </c>
      <c r="AU12" s="80">
        <f t="shared" si="74"/>
        <v>-0.00174800412742503</v>
      </c>
      <c r="AV12" s="80">
        <f t="shared" si="74"/>
        <v>-0.00145600857622842</v>
      </c>
      <c r="AW12" s="80">
        <f t="shared" si="74"/>
        <v>-0.00162653584480579</v>
      </c>
      <c r="AX12" s="80">
        <f t="shared" si="74"/>
        <v>-0.00158940915782857</v>
      </c>
      <c r="AZ12" s="80">
        <f>SUM(AN12:AN21)</f>
        <v>-1.94856328022051</v>
      </c>
      <c r="BA12" s="80">
        <f t="shared" ref="BA12:BJ12" si="75">SUM(AO12:AO21)</f>
        <v>-1.82649077213806</v>
      </c>
      <c r="BB12" s="80">
        <f t="shared" si="75"/>
        <v>-2.03739322928834</v>
      </c>
      <c r="BC12" s="80">
        <f t="shared" si="75"/>
        <v>-2.30258509299405</v>
      </c>
      <c r="BD12" s="80">
        <f t="shared" si="75"/>
        <v>-2.30258509299405</v>
      </c>
      <c r="BE12" s="80">
        <f t="shared" si="75"/>
        <v>-2.09901976957979</v>
      </c>
      <c r="BF12" s="80">
        <f t="shared" si="75"/>
        <v>-2.05693588313335</v>
      </c>
      <c r="BG12" s="80">
        <f t="shared" si="75"/>
        <v>-2.02555431647153</v>
      </c>
      <c r="BH12" s="80">
        <f t="shared" si="75"/>
        <v>-2.10762850457994</v>
      </c>
      <c r="BI12" s="80">
        <f t="shared" si="75"/>
        <v>-2.07433755275119</v>
      </c>
      <c r="BJ12" s="80">
        <f t="shared" si="75"/>
        <v>-2.05919161058451</v>
      </c>
      <c r="BL12" s="80">
        <f>AZ$17*P12</f>
        <v>0.292149174615135</v>
      </c>
      <c r="BM12" s="80">
        <f t="shared" ref="BM12:BV12" si="76">BA$17*Q12</f>
        <v>0.000534006396478015</v>
      </c>
      <c r="BN12" s="80">
        <f t="shared" si="76"/>
        <v>0.000174136286224148</v>
      </c>
      <c r="BO12" s="80">
        <f t="shared" si="76"/>
        <v>4.03439153439154e-5</v>
      </c>
      <c r="BP12" s="80">
        <f t="shared" si="76"/>
        <v>0.000313492063492064</v>
      </c>
      <c r="BQ12" s="80">
        <f t="shared" si="76"/>
        <v>0.539116181657846</v>
      </c>
      <c r="BR12" s="80">
        <f t="shared" si="76"/>
        <v>0.360350056895786</v>
      </c>
      <c r="BS12" s="80">
        <f t="shared" si="76"/>
        <v>0.000640009933171043</v>
      </c>
      <c r="BT12" s="80">
        <f t="shared" si="76"/>
        <v>0.000201025616901774</v>
      </c>
      <c r="BU12" s="80">
        <f t="shared" si="76"/>
        <v>0.000461835197290175</v>
      </c>
      <c r="BV12" s="80">
        <f t="shared" si="76"/>
        <v>0.000337139185808051</v>
      </c>
      <c r="BX12" s="80">
        <f t="shared" si="63"/>
        <v>0.292857317297837</v>
      </c>
      <c r="BY12" s="80">
        <f t="shared" si="64"/>
        <v>0.539470017636682</v>
      </c>
      <c r="BZ12" s="80">
        <f t="shared" si="65"/>
        <v>0.360990066828957</v>
      </c>
      <c r="CA12" s="80">
        <f t="shared" si="66"/>
        <v>0.001</v>
      </c>
      <c r="CC12" s="80">
        <f>BX12/SUM(BX$12:BX$21)</f>
        <v>0.0719071494425586</v>
      </c>
      <c r="CD12" s="80">
        <f>BY12/SUM(BY$12:BY$21)</f>
        <v>0.129798261354794</v>
      </c>
      <c r="CE12" s="80">
        <f>BZ12/SUM(BZ$12:BZ$21)</f>
        <v>0.0753436129370934</v>
      </c>
      <c r="CF12" s="80">
        <f>CA12/SUM(CA$12:CA$21)</f>
        <v>0.000183252872979704</v>
      </c>
      <c r="CH12" s="80">
        <f t="shared" si="67"/>
        <v>-0.189286912084441</v>
      </c>
      <c r="CI12" s="80">
        <f t="shared" si="44"/>
        <v>-0.265018698354137</v>
      </c>
      <c r="CJ12" s="80">
        <f t="shared" si="45"/>
        <v>-0.19481568784692</v>
      </c>
      <c r="CK12" s="80">
        <f t="shared" si="46"/>
        <v>-0.00157682564956051</v>
      </c>
      <c r="CM12">
        <f t="shared" ref="CM12:CP12" si="77">SUM(CH12:CH21)</f>
        <v>-2.23181092925936</v>
      </c>
      <c r="CN12">
        <f t="shared" si="77"/>
        <v>-2.09974387644843</v>
      </c>
      <c r="CO12">
        <f t="shared" si="77"/>
        <v>-2.27420533899981</v>
      </c>
      <c r="CP12">
        <f t="shared" si="77"/>
        <v>-2.07981256391138</v>
      </c>
      <c r="CR12" s="80">
        <f>CM$17*BX12</f>
        <v>0.0392804619425077</v>
      </c>
      <c r="CS12" s="80">
        <f>CN$17*BY12</f>
        <v>0.129531724260514</v>
      </c>
      <c r="CT12" s="80">
        <f>CO$17*BZ12</f>
        <v>0.0628118600508215</v>
      </c>
      <c r="CU12" s="80">
        <f>CP$17*CA12</f>
        <v>0.000451763595041107</v>
      </c>
      <c r="CV12" s="87">
        <f t="shared" si="51"/>
        <v>0.232075809848884</v>
      </c>
      <c r="CW12" s="80">
        <f>AVERAGE(CV12:CV21)</f>
        <v>0.484313195228054</v>
      </c>
      <c r="CX12">
        <f t="shared" si="52"/>
        <v>0.0510461609966646</v>
      </c>
    </row>
    <row r="13" spans="1:102">
      <c r="A13" s="7" t="s">
        <v>24</v>
      </c>
      <c r="B13" s="9">
        <v>2013</v>
      </c>
      <c r="C13" s="51" t="s">
        <v>11</v>
      </c>
      <c r="D13" s="89">
        <v>15696</v>
      </c>
      <c r="E13" s="89">
        <v>5.4389016</v>
      </c>
      <c r="F13" s="89">
        <v>324413</v>
      </c>
      <c r="G13" s="89"/>
      <c r="H13" s="89"/>
      <c r="I13" s="89">
        <v>19</v>
      </c>
      <c r="J13" s="89">
        <v>21696</v>
      </c>
      <c r="K13" s="89">
        <v>78.667076</v>
      </c>
      <c r="L13" s="89">
        <v>1689600</v>
      </c>
      <c r="M13" s="89">
        <v>15212</v>
      </c>
      <c r="N13" s="89">
        <v>75000</v>
      </c>
      <c r="P13" s="91">
        <f t="shared" ref="P13:P21" si="78">(D13-MIN(D$12:D$21))/(MAX(D$12:D$21)-MIN(D$12:D$21))+0.001</f>
        <v>0.854658536585366</v>
      </c>
      <c r="Q13" s="91">
        <f t="shared" ref="Q13:Q21" si="79">(E13-MIN(E$12:E$21))/(MAX(E$12:E$21)-MIN(E$12:E$21))+0.001</f>
        <v>0.104532952906951</v>
      </c>
      <c r="R13" s="91">
        <f t="shared" ref="R13:R21" si="80">(F13-MIN(F$12:F$21))/(MAX(F$12:F$21)-MIN(F$12:F$21))+0.001</f>
        <v>0.122481115738554</v>
      </c>
      <c r="S13" s="91">
        <v>0.001</v>
      </c>
      <c r="T13" s="91">
        <v>0.001</v>
      </c>
      <c r="U13" s="91">
        <f t="shared" ref="U13:U21" si="81">(I13-MIN(I$12:I$21))/(MAX(I$12:I$21)-MIN(I$12:I$21))+0.001</f>
        <v>1.001</v>
      </c>
      <c r="V13" s="108" cm="1">
        <f t="array" ref="V13">(MAX(J$12:J$21-J13)/(MAX(J$12:J$21)-MIN(J$12:J$21))+0.001)</f>
        <v>0.826588934514804</v>
      </c>
      <c r="W13" s="108" cm="1">
        <f t="array" ref="W13">(MAX(K$12:K$21-K13)/(MAX(K$12:K$21)-MIN(K$12:K$21))+0.001)</f>
        <v>0.0371106288716831</v>
      </c>
      <c r="X13" s="91">
        <f t="shared" ref="X13:X21" si="82">(L13-MIN(L$12:L$21))/(MAX(L$12:L$21)-MIN(L$12:L$21))+0.001</f>
        <v>0.223699635184435</v>
      </c>
      <c r="Y13" s="91">
        <f t="shared" ref="Y13:Y21" si="83">(M13-MIN(M$12:M$21))/(MAX(M$12:M$21)-MIN(M$12:M$21))+0.001</f>
        <v>0.130966233206409</v>
      </c>
      <c r="Z13" s="91">
        <f t="shared" ref="Z13:Z21" si="84">(N13-MIN(N$12:N$21))/(MAX(N$12:N$21)-MIN(N$12:N$21))+0.001</f>
        <v>0.123168840082361</v>
      </c>
      <c r="AB13">
        <f t="shared" ref="AB13:AB22" si="85">P13/SUM(P$12:P$21)</f>
        <v>0.201489276062331</v>
      </c>
      <c r="AC13">
        <f t="shared" ref="AC13:AC21" si="86">Q13/SUM(Q$12:Q$21)</f>
        <v>0.0272589152528042</v>
      </c>
      <c r="AD13">
        <f t="shared" ref="AD13:AD21" si="87">R13/SUM(R$12:R$21)</f>
        <v>0.0271034902352038</v>
      </c>
      <c r="AE13">
        <f t="shared" ref="AE13:AE21" si="88">S13/SUM(S$12:S$21)</f>
        <v>0.1</v>
      </c>
      <c r="AF13">
        <f t="shared" ref="AF13:AF21" si="89">T13/SUM(T$12:T$21)</f>
        <v>0.1</v>
      </c>
      <c r="AG13">
        <f t="shared" ref="AG13:AG21" si="90">U13/SUM(U$12:U$21)</f>
        <v>0.155757261410788</v>
      </c>
      <c r="AH13">
        <f t="shared" ref="AH13:AH21" si="91">V13/SUM(V$12:V$21)</f>
        <v>0.176752901225468</v>
      </c>
      <c r="AI13">
        <f t="shared" ref="AI13:AI21" si="92">W13/SUM(W$12:W$21)</f>
        <v>0.00764256642892205</v>
      </c>
      <c r="AJ13">
        <f t="shared" ref="AJ13:AJ21" si="93">X13/SUM(X$12:X$21)</f>
        <v>0.0374602482882582</v>
      </c>
      <c r="AK13">
        <f t="shared" ref="AK13:AK21" si="94">Y13/SUM(Y$12:Y$21)</f>
        <v>0.0248580349497956</v>
      </c>
      <c r="AL13">
        <f t="shared" ref="AL13:AL21" si="95">Z13/SUM(Z$12:Z$21)</f>
        <v>0.0227749737612585</v>
      </c>
      <c r="AN13">
        <f t="shared" ref="AN13:AN22" si="96">AB13*LN(AB13)</f>
        <v>-0.322789672635336</v>
      </c>
      <c r="AO13">
        <f t="shared" ref="AO13:AO21" si="97">AC13*LN(AC13)</f>
        <v>-0.0981968251879601</v>
      </c>
      <c r="AP13">
        <f t="shared" ref="AP13:AP21" si="98">AD13*LN(AD13)</f>
        <v>-0.0977919071166459</v>
      </c>
      <c r="AQ13">
        <f t="shared" ref="AQ13:AQ21" si="99">AE13*LN(AE13)</f>
        <v>-0.230258509299405</v>
      </c>
      <c r="AR13">
        <f t="shared" ref="AR13:AR21" si="100">AF13*LN(AF13)</f>
        <v>-0.230258509299405</v>
      </c>
      <c r="AS13">
        <f t="shared" ref="AS13:AS21" si="101">AG13*LN(AG13)</f>
        <v>-0.289623852180714</v>
      </c>
      <c r="AT13">
        <f t="shared" ref="AT13:AT21" si="102">AH13*LN(AH13)</f>
        <v>-0.30631323032032</v>
      </c>
      <c r="AU13">
        <f t="shared" ref="AU13:AU21" si="103">AI13*LN(AI13)</f>
        <v>-0.0372500354757247</v>
      </c>
      <c r="AV13">
        <f t="shared" ref="AV13:AV21" si="104">AJ13*LN(AJ13)</f>
        <v>-0.123037247269584</v>
      </c>
      <c r="AW13">
        <f t="shared" ref="AW13:AW21" si="105">AK13*LN(AK13)</f>
        <v>-0.0918398555994883</v>
      </c>
      <c r="AX13">
        <f t="shared" ref="AX13:AX21" si="106">AL13*LN(AL13)</f>
        <v>-0.086137068562564</v>
      </c>
      <c r="AY13" s="81" t="s">
        <v>181</v>
      </c>
      <c r="AZ13" s="108">
        <f>-1/LN(10)*AZ12</f>
        <v>0.846250280239068</v>
      </c>
      <c r="BA13" s="108">
        <f t="shared" ref="BA13:BJ13" si="107">-1/LN(10)*BA12</f>
        <v>0.793234863586769</v>
      </c>
      <c r="BB13" s="108">
        <f t="shared" si="107"/>
        <v>0.884828636946972</v>
      </c>
      <c r="BC13" s="108">
        <f t="shared" si="107"/>
        <v>1</v>
      </c>
      <c r="BD13" s="108">
        <f t="shared" si="107"/>
        <v>1</v>
      </c>
      <c r="BE13" s="108">
        <f t="shared" si="107"/>
        <v>0.911592703334339</v>
      </c>
      <c r="BF13" s="108">
        <f t="shared" si="107"/>
        <v>0.893315903673604</v>
      </c>
      <c r="BG13" s="108">
        <f t="shared" si="107"/>
        <v>0.879687062438899</v>
      </c>
      <c r="BH13" s="108">
        <f t="shared" si="107"/>
        <v>0.91533142944107</v>
      </c>
      <c r="BI13" s="108">
        <f t="shared" si="107"/>
        <v>0.900873352764539</v>
      </c>
      <c r="BJ13" s="108">
        <f t="shared" si="107"/>
        <v>0.894295553658322</v>
      </c>
      <c r="BL13">
        <f t="shared" ref="BL13:BV13" si="108">AZ$17*P13</f>
        <v>0.249438347693501</v>
      </c>
      <c r="BM13">
        <f t="shared" si="108"/>
        <v>0.0558212654950471</v>
      </c>
      <c r="BN13">
        <f t="shared" si="108"/>
        <v>0.0213284066273019</v>
      </c>
      <c r="BO13">
        <f t="shared" si="108"/>
        <v>4.03439153439154e-5</v>
      </c>
      <c r="BP13">
        <f t="shared" si="108"/>
        <v>0.000313492063492064</v>
      </c>
      <c r="BQ13">
        <f t="shared" si="108"/>
        <v>0.646810185185183</v>
      </c>
      <c r="BR13">
        <f t="shared" si="108"/>
        <v>0.297563805776061</v>
      </c>
      <c r="BS13">
        <f t="shared" si="108"/>
        <v>0.0237511711041013</v>
      </c>
      <c r="BT13">
        <f t="shared" si="108"/>
        <v>0.0449693571636527</v>
      </c>
      <c r="BU13">
        <f t="shared" si="108"/>
        <v>0.0604848161512327</v>
      </c>
      <c r="BV13">
        <f t="shared" si="108"/>
        <v>0.0415250424622893</v>
      </c>
      <c r="BX13" s="83">
        <f t="shared" ref="BX13:BX22" si="109">SUM(BL13:BN13)</f>
        <v>0.32658801981585</v>
      </c>
      <c r="BY13" s="84">
        <f t="shared" ref="BY13:BY22" si="110">SUM(BO13:BQ13)</f>
        <v>0.647164021164019</v>
      </c>
      <c r="BZ13" s="85">
        <f t="shared" ref="BZ13:BZ22" si="111">SUM(BR13:BS13)</f>
        <v>0.321314976880162</v>
      </c>
      <c r="CA13" s="86">
        <f t="shared" ref="CA13:CA22" si="112">SUM(BT13:BV13)</f>
        <v>0.146979215777175</v>
      </c>
      <c r="CC13">
        <f t="shared" ref="CC13:CC22" si="113">BX13/SUM(BX$12:BX$21)</f>
        <v>0.080189266786065</v>
      </c>
      <c r="CD13">
        <f t="shared" ref="CD13:CD21" si="114">BY13/SUM(BY$12:BY$21)</f>
        <v>0.155709792967658</v>
      </c>
      <c r="CE13">
        <f t="shared" ref="CE13:CE21" si="115">BZ13/SUM(BZ$12:BZ$21)</f>
        <v>0.0670628736729775</v>
      </c>
      <c r="CF13">
        <f t="shared" ref="CF13:CF21" si="116">CA13/SUM(CA$12:CA$21)</f>
        <v>0.0269343635594712</v>
      </c>
      <c r="CH13">
        <f t="shared" ref="CH13:CH22" si="117">CC13*LN(CC13)</f>
        <v>-0.20234683759095</v>
      </c>
      <c r="CI13">
        <f t="shared" ref="CI13:CI22" si="118">CD13*LN(CD13)</f>
        <v>-0.289583047884757</v>
      </c>
      <c r="CJ13">
        <f t="shared" ref="CJ13:CJ22" si="119">CE13*LN(CE13)</f>
        <v>-0.181212246505814</v>
      </c>
      <c r="CK13">
        <f t="shared" ref="CK13:CK22" si="120">CF13*LN(CF13)</f>
        <v>-0.0973502802776809</v>
      </c>
      <c r="CL13" s="81" t="s">
        <v>181</v>
      </c>
      <c r="CM13" s="108">
        <f>-1/LN(10)*CM12</f>
        <v>0.96926317122871</v>
      </c>
      <c r="CN13" s="108">
        <f>-1/LN(10)*CN12</f>
        <v>0.911907178951696</v>
      </c>
      <c r="CO13" s="108">
        <f>-1/LN(10)*CO12</f>
        <v>0.98767482944253</v>
      </c>
      <c r="CP13" s="108">
        <f>-1/LN(10)*CP12</f>
        <v>0.903251119899766</v>
      </c>
      <c r="CR13">
        <f t="shared" ref="CR13:CR23" si="121">CM$17*BX13</f>
        <v>0.0438047046309884</v>
      </c>
      <c r="CS13">
        <f t="shared" ref="CS13:CS23" si="122">CN$17*BY13</f>
        <v>0.155390047268946</v>
      </c>
      <c r="CT13">
        <f t="shared" ref="CT13:CT23" si="123">CO$17*BZ13</f>
        <v>0.0559084396346906</v>
      </c>
      <c r="CU13">
        <f t="shared" ref="CU13:CU23" si="124">CP$17*CA13</f>
        <v>0.0663998589158191</v>
      </c>
      <c r="CV13" s="87">
        <f t="shared" ref="CV13:CV22" si="125">SUM(CR13:CU13)</f>
        <v>0.321503050450444</v>
      </c>
      <c r="CX13">
        <f t="shared" si="52"/>
        <v>0.0611541492752549</v>
      </c>
    </row>
    <row r="14" spans="1:102">
      <c r="A14" s="7" t="s">
        <v>24</v>
      </c>
      <c r="B14" s="9">
        <v>2014</v>
      </c>
      <c r="C14" s="51" t="s">
        <v>11</v>
      </c>
      <c r="D14" s="89">
        <v>15632</v>
      </c>
      <c r="E14" s="89">
        <v>5.1818705</v>
      </c>
      <c r="F14" s="89">
        <v>354330</v>
      </c>
      <c r="G14" s="89"/>
      <c r="H14" s="89"/>
      <c r="I14" s="89">
        <v>19</v>
      </c>
      <c r="J14" s="89">
        <v>24039</v>
      </c>
      <c r="K14" s="89">
        <v>70.771606</v>
      </c>
      <c r="L14" s="89">
        <v>1947200</v>
      </c>
      <c r="M14" s="89">
        <v>17007</v>
      </c>
      <c r="N14" s="89">
        <v>110600</v>
      </c>
      <c r="P14" s="91">
        <f t="shared" si="78"/>
        <v>0.75709756097561</v>
      </c>
      <c r="Q14" s="91">
        <f t="shared" si="79"/>
        <v>0.0126388878659809</v>
      </c>
      <c r="R14" s="91">
        <f t="shared" si="80"/>
        <v>0.229521746597398</v>
      </c>
      <c r="S14" s="91">
        <v>0.001</v>
      </c>
      <c r="T14" s="91">
        <v>0.001</v>
      </c>
      <c r="U14" s="91">
        <f t="shared" si="81"/>
        <v>1.001</v>
      </c>
      <c r="V14" s="108" cm="1">
        <f t="array" ref="V14">(MAX(J$12:J$21-J14)/(MAX(J$12:J$21)-MIN(J$12:J$21))+0.001)</f>
        <v>0.657797060730495</v>
      </c>
      <c r="W14" s="108" cm="1">
        <f t="array" ref="W14">(MAX(K$12:K$21-K14)/(MAX(K$12:K$21)-MIN(K$12:K$21))+0.001)</f>
        <v>0.250482748668172</v>
      </c>
      <c r="X14" s="91">
        <f t="shared" si="82"/>
        <v>0.432536278881232</v>
      </c>
      <c r="Y14" s="91">
        <f t="shared" si="83"/>
        <v>0.259926647029241</v>
      </c>
      <c r="Z14" s="91">
        <f t="shared" si="84"/>
        <v>0.245337680164722</v>
      </c>
      <c r="AB14">
        <f t="shared" si="85"/>
        <v>0.178488873555287</v>
      </c>
      <c r="AC14">
        <f t="shared" si="86"/>
        <v>0.00329582551384673</v>
      </c>
      <c r="AD14">
        <f t="shared" si="87"/>
        <v>0.0507902004334153</v>
      </c>
      <c r="AE14">
        <f t="shared" si="88"/>
        <v>0.1</v>
      </c>
      <c r="AF14">
        <f t="shared" si="89"/>
        <v>0.1</v>
      </c>
      <c r="AG14">
        <f t="shared" si="90"/>
        <v>0.155757261410788</v>
      </c>
      <c r="AH14">
        <f t="shared" si="91"/>
        <v>0.140659442737335</v>
      </c>
      <c r="AI14">
        <f t="shared" si="92"/>
        <v>0.0515844410132376</v>
      </c>
      <c r="AJ14">
        <f t="shared" si="93"/>
        <v>0.0724315727525053</v>
      </c>
      <c r="AK14">
        <f t="shared" si="94"/>
        <v>0.049335355519104</v>
      </c>
      <c r="AL14">
        <f t="shared" si="95"/>
        <v>0.0453650389551714</v>
      </c>
      <c r="AN14">
        <f t="shared" si="96"/>
        <v>-0.307577205359758</v>
      </c>
      <c r="AO14">
        <f t="shared" si="97"/>
        <v>-0.0188359678034179</v>
      </c>
      <c r="AP14">
        <f t="shared" si="98"/>
        <v>-0.151357430654792</v>
      </c>
      <c r="AQ14">
        <f t="shared" si="99"/>
        <v>-0.230258509299405</v>
      </c>
      <c r="AR14">
        <f t="shared" si="100"/>
        <v>-0.230258509299405</v>
      </c>
      <c r="AS14">
        <f t="shared" si="101"/>
        <v>-0.289623852180714</v>
      </c>
      <c r="AT14">
        <f t="shared" si="102"/>
        <v>-0.275891345343258</v>
      </c>
      <c r="AU14">
        <f t="shared" si="103"/>
        <v>-0.152923890264448</v>
      </c>
      <c r="AV14">
        <f t="shared" si="104"/>
        <v>-0.190141062294723</v>
      </c>
      <c r="AW14">
        <f t="shared" si="105"/>
        <v>-0.148455724008851</v>
      </c>
      <c r="AX14">
        <f t="shared" si="106"/>
        <v>-0.140314679624614</v>
      </c>
      <c r="AY14" s="109" t="s">
        <v>182</v>
      </c>
      <c r="AZ14">
        <f>1-AZ13</f>
        <v>0.153749719760932</v>
      </c>
      <c r="BA14">
        <f t="shared" ref="BA14:BJ14" si="126">1-BA13</f>
        <v>0.206765136413231</v>
      </c>
      <c r="BB14">
        <f t="shared" si="126"/>
        <v>0.115171363053028</v>
      </c>
      <c r="BC14">
        <f t="shared" si="126"/>
        <v>0</v>
      </c>
      <c r="BD14">
        <f t="shared" si="126"/>
        <v>0</v>
      </c>
      <c r="BE14">
        <f t="shared" si="126"/>
        <v>0.0884072966656607</v>
      </c>
      <c r="BF14">
        <f t="shared" si="126"/>
        <v>0.106684096326396</v>
      </c>
      <c r="BG14">
        <f t="shared" si="126"/>
        <v>0.120312937561101</v>
      </c>
      <c r="BH14">
        <f t="shared" si="126"/>
        <v>0.0846685705589302</v>
      </c>
      <c r="BI14">
        <f t="shared" si="126"/>
        <v>0.0991266472354608</v>
      </c>
      <c r="BJ14">
        <f t="shared" si="126"/>
        <v>0.105704446341678</v>
      </c>
      <c r="BL14">
        <f t="shared" ref="BL14:BV14" si="127">AZ$17*P14</f>
        <v>0.220964463079077</v>
      </c>
      <c r="BM14">
        <f t="shared" si="127"/>
        <v>0.00674924696480215</v>
      </c>
      <c r="BN14">
        <f t="shared" si="127"/>
        <v>0.0399680645601508</v>
      </c>
      <c r="BO14">
        <f t="shared" si="127"/>
        <v>4.03439153439154e-5</v>
      </c>
      <c r="BP14">
        <f t="shared" si="127"/>
        <v>0.000313492063492064</v>
      </c>
      <c r="BQ14">
        <f t="shared" si="127"/>
        <v>0.646810185185183</v>
      </c>
      <c r="BR14">
        <f t="shared" si="127"/>
        <v>0.236800407852262</v>
      </c>
      <c r="BS14">
        <f t="shared" si="127"/>
        <v>0.160311447235616</v>
      </c>
      <c r="BT14">
        <f t="shared" si="127"/>
        <v>0.0869508722944974</v>
      </c>
      <c r="BU14">
        <f t="shared" si="127"/>
        <v>0.120043274311723</v>
      </c>
      <c r="BV14">
        <f t="shared" si="127"/>
        <v>0.0827129457387705</v>
      </c>
      <c r="BX14" s="83">
        <f t="shared" si="109"/>
        <v>0.26768177460403</v>
      </c>
      <c r="BY14" s="84">
        <f t="shared" si="110"/>
        <v>0.647164021164019</v>
      </c>
      <c r="BZ14" s="85">
        <f t="shared" si="111"/>
        <v>0.397111855087878</v>
      </c>
      <c r="CA14" s="86">
        <f t="shared" si="112"/>
        <v>0.289707092344991</v>
      </c>
      <c r="CC14">
        <f t="shared" si="113"/>
        <v>0.0657256357706977</v>
      </c>
      <c r="CD14">
        <f t="shared" si="114"/>
        <v>0.155709792967658</v>
      </c>
      <c r="CE14">
        <f t="shared" si="115"/>
        <v>0.0828827290603782</v>
      </c>
      <c r="CF14">
        <f t="shared" si="116"/>
        <v>0.0530896569948161</v>
      </c>
      <c r="CH14">
        <f t="shared" si="117"/>
        <v>-0.178922679046849</v>
      </c>
      <c r="CI14">
        <f t="shared" si="118"/>
        <v>-0.289583047884757</v>
      </c>
      <c r="CJ14">
        <f t="shared" si="119"/>
        <v>-0.206405228400623</v>
      </c>
      <c r="CK14">
        <f t="shared" si="120"/>
        <v>-0.155859189719684</v>
      </c>
      <c r="CL14" s="109" t="s">
        <v>182</v>
      </c>
      <c r="CM14">
        <f>1-CM13</f>
        <v>0.0307368287712905</v>
      </c>
      <c r="CN14">
        <f>1-CN13</f>
        <v>0.0880928210483044</v>
      </c>
      <c r="CO14">
        <f>1-CO13</f>
        <v>0.01232517055747</v>
      </c>
      <c r="CP14">
        <f>1-CP13</f>
        <v>0.0967488801002339</v>
      </c>
      <c r="CR14">
        <f t="shared" si="121"/>
        <v>0.0359037085262345</v>
      </c>
      <c r="CS14">
        <f t="shared" si="122"/>
        <v>0.155390047268946</v>
      </c>
      <c r="CT14">
        <f t="shared" si="123"/>
        <v>0.069097010024158</v>
      </c>
      <c r="CU14">
        <f t="shared" si="124"/>
        <v>0.130879117546679</v>
      </c>
      <c r="CV14" s="87">
        <f t="shared" si="125"/>
        <v>0.391269883366018</v>
      </c>
      <c r="CX14">
        <f t="shared" si="52"/>
        <v>0.0999880637854185</v>
      </c>
    </row>
    <row r="15" spans="1:102">
      <c r="A15" s="7" t="s">
        <v>24</v>
      </c>
      <c r="B15" s="9">
        <v>2015</v>
      </c>
      <c r="C15" s="51" t="s">
        <v>11</v>
      </c>
      <c r="D15" s="89">
        <v>15478</v>
      </c>
      <c r="E15" s="89">
        <v>5.6991213</v>
      </c>
      <c r="F15" s="89">
        <v>368854</v>
      </c>
      <c r="G15" s="89"/>
      <c r="H15" s="89"/>
      <c r="I15" s="89">
        <v>19</v>
      </c>
      <c r="J15" s="89">
        <v>25050</v>
      </c>
      <c r="K15" s="89">
        <v>57.274899</v>
      </c>
      <c r="L15" s="89">
        <v>1918500</v>
      </c>
      <c r="M15" s="89">
        <v>18850</v>
      </c>
      <c r="N15" s="89">
        <v>146200</v>
      </c>
      <c r="P15" s="91">
        <f t="shared" si="78"/>
        <v>0.522341463414634</v>
      </c>
      <c r="Q15" s="91">
        <f t="shared" si="79"/>
        <v>0.197567010018101</v>
      </c>
      <c r="R15" s="91">
        <f t="shared" si="80"/>
        <v>0.281487455812689</v>
      </c>
      <c r="S15" s="91">
        <v>0.001</v>
      </c>
      <c r="T15" s="91">
        <v>0.001</v>
      </c>
      <c r="U15" s="91">
        <f t="shared" si="81"/>
        <v>1.001</v>
      </c>
      <c r="V15" s="108" cm="1">
        <f t="array" ref="V15">(MAX(J$12:J$21-J15)/(MAX(J$12:J$21)-MIN(J$12:J$21))+0.001)</f>
        <v>0.584963691376702</v>
      </c>
      <c r="W15" s="108" cm="1">
        <f t="array" ref="W15">(MAX(K$12:K$21-K15)/(MAX(K$12:K$21)-MIN(K$12:K$21))+0.001)</f>
        <v>0.615226200655466</v>
      </c>
      <c r="X15" s="91">
        <f t="shared" si="82"/>
        <v>0.409269152817187</v>
      </c>
      <c r="Y15" s="91">
        <f t="shared" si="83"/>
        <v>0.392335584452906</v>
      </c>
      <c r="Z15" s="91">
        <f t="shared" si="84"/>
        <v>0.367506520247083</v>
      </c>
      <c r="AB15">
        <f t="shared" si="85"/>
        <v>0.123144155022713</v>
      </c>
      <c r="AC15">
        <f t="shared" si="86"/>
        <v>0.0515192791657493</v>
      </c>
      <c r="AD15">
        <f t="shared" si="87"/>
        <v>0.062289541240275</v>
      </c>
      <c r="AE15">
        <f t="shared" si="88"/>
        <v>0.1</v>
      </c>
      <c r="AF15">
        <f t="shared" si="89"/>
        <v>0.1</v>
      </c>
      <c r="AG15">
        <f t="shared" si="90"/>
        <v>0.155757261410788</v>
      </c>
      <c r="AH15">
        <f t="shared" si="91"/>
        <v>0.125085184721329</v>
      </c>
      <c r="AI15">
        <f t="shared" si="92"/>
        <v>0.126699742103009</v>
      </c>
      <c r="AJ15">
        <f t="shared" si="93"/>
        <v>0.0685353110594777</v>
      </c>
      <c r="AK15">
        <f t="shared" si="94"/>
        <v>0.0744672228222991</v>
      </c>
      <c r="AL15">
        <f t="shared" si="95"/>
        <v>0.0679551041490843</v>
      </c>
      <c r="AN15">
        <f t="shared" si="96"/>
        <v>-0.257913071214083</v>
      </c>
      <c r="AO15">
        <f t="shared" si="97"/>
        <v>-0.152795836348682</v>
      </c>
      <c r="AP15">
        <f t="shared" si="98"/>
        <v>-0.172913383574483</v>
      </c>
      <c r="AQ15">
        <f t="shared" si="99"/>
        <v>-0.230258509299405</v>
      </c>
      <c r="AR15">
        <f t="shared" si="100"/>
        <v>-0.230258509299405</v>
      </c>
      <c r="AS15">
        <f t="shared" si="101"/>
        <v>-0.289623852180714</v>
      </c>
      <c r="AT15">
        <f t="shared" si="102"/>
        <v>-0.260022115617743</v>
      </c>
      <c r="AU15">
        <f t="shared" si="103"/>
        <v>-0.261753460481469</v>
      </c>
      <c r="AV15">
        <f t="shared" si="104"/>
        <v>-0.183702471079976</v>
      </c>
      <c r="AW15">
        <f t="shared" si="105"/>
        <v>-0.193420882515906</v>
      </c>
      <c r="AX15">
        <f t="shared" si="106"/>
        <v>-0.182725024883301</v>
      </c>
      <c r="AY15" s="109" t="s">
        <v>183</v>
      </c>
      <c r="AZ15" s="77">
        <f t="shared" ref="AZ15:BB15" si="128">AZ14/(3-SUM($AZ13:$BB13))</f>
        <v>0.323216678445545</v>
      </c>
      <c r="BA15" s="77">
        <f t="shared" si="128"/>
        <v>0.434667072653788</v>
      </c>
      <c r="BB15" s="77">
        <f t="shared" si="128"/>
        <v>0.242116248900668</v>
      </c>
      <c r="BC15" s="77">
        <f t="shared" ref="BC15:BE15" si="129">BC14/(3-SUM($BC13:$BE13))</f>
        <v>0</v>
      </c>
      <c r="BD15" s="77">
        <f t="shared" si="129"/>
        <v>0</v>
      </c>
      <c r="BE15" s="77">
        <f t="shared" si="129"/>
        <v>0.999999999999996</v>
      </c>
      <c r="BF15" s="77">
        <f>BF14/(2-SUM($BF13:$BG13))</f>
        <v>0.469980133657914</v>
      </c>
      <c r="BG15" s="77">
        <f>BG14/(2-SUM($BF13:$BG13))</f>
        <v>0.530019866342086</v>
      </c>
      <c r="BH15" s="77">
        <f t="shared" ref="BH15:BJ15" si="130">BH14/(3-SUM($BH13:$BJ13))</f>
        <v>0.292465177158668</v>
      </c>
      <c r="BI15" s="77">
        <f t="shared" si="130"/>
        <v>0.342406778022616</v>
      </c>
      <c r="BJ15" s="77">
        <f t="shared" si="130"/>
        <v>0.365128044818717</v>
      </c>
      <c r="BL15">
        <f t="shared" ref="BL15:BV15" si="131">AZ$17*P15</f>
        <v>0.152449178225622</v>
      </c>
      <c r="BM15">
        <f t="shared" si="131"/>
        <v>0.105502047082702</v>
      </c>
      <c r="BN15">
        <f t="shared" si="131"/>
        <v>0.0490171801739055</v>
      </c>
      <c r="BO15">
        <f t="shared" si="131"/>
        <v>4.03439153439154e-5</v>
      </c>
      <c r="BP15">
        <f t="shared" si="131"/>
        <v>0.000313492063492064</v>
      </c>
      <c r="BQ15">
        <f t="shared" si="131"/>
        <v>0.646810185185183</v>
      </c>
      <c r="BR15">
        <f t="shared" si="131"/>
        <v>0.210581118351212</v>
      </c>
      <c r="BS15">
        <f t="shared" si="131"/>
        <v>0.39375087956658</v>
      </c>
      <c r="BT15">
        <f t="shared" si="131"/>
        <v>0.0822735839239413</v>
      </c>
      <c r="BU15">
        <f t="shared" si="131"/>
        <v>0.181194382049764</v>
      </c>
      <c r="BV15">
        <f t="shared" si="131"/>
        <v>0.123900849015252</v>
      </c>
      <c r="BX15" s="83">
        <f t="shared" si="109"/>
        <v>0.306968405482229</v>
      </c>
      <c r="BY15" s="84">
        <f t="shared" si="110"/>
        <v>0.647164021164019</v>
      </c>
      <c r="BZ15" s="85">
        <f t="shared" si="111"/>
        <v>0.604331997917792</v>
      </c>
      <c r="CA15" s="86">
        <f t="shared" si="112"/>
        <v>0.387368814988957</v>
      </c>
      <c r="CC15">
        <f t="shared" si="113"/>
        <v>0.0753719361046595</v>
      </c>
      <c r="CD15">
        <f t="shared" si="114"/>
        <v>0.155709792967658</v>
      </c>
      <c r="CE15">
        <f t="shared" si="115"/>
        <v>0.126132434990774</v>
      </c>
      <c r="CF15">
        <f t="shared" si="116"/>
        <v>0.07098644824947</v>
      </c>
      <c r="CH15">
        <f t="shared" si="117"/>
        <v>-0.194860594460959</v>
      </c>
      <c r="CI15">
        <f t="shared" si="118"/>
        <v>-0.289583047884757</v>
      </c>
      <c r="CJ15">
        <f t="shared" si="119"/>
        <v>-0.261147475867061</v>
      </c>
      <c r="CK15">
        <f t="shared" si="120"/>
        <v>-0.187778058592956</v>
      </c>
      <c r="CL15" s="109" t="s">
        <v>183</v>
      </c>
      <c r="CM15">
        <f>CM14/(4-SUM($CM13:$CP13))</f>
        <v>0.134867616045366</v>
      </c>
      <c r="CN15">
        <f>CN14/(4-SUM($CM13:$CP13))</f>
        <v>0.38653528162909</v>
      </c>
      <c r="CO15">
        <f>CO14/(4-SUM($CM13:$CP13))</f>
        <v>0.0540806074304952</v>
      </c>
      <c r="CP15">
        <f>CP14/(4-SUM($CM13:$CP13))</f>
        <v>0.424516494895048</v>
      </c>
      <c r="CR15">
        <f t="shared" si="121"/>
        <v>0.0411731585891503</v>
      </c>
      <c r="CS15">
        <f t="shared" si="122"/>
        <v>0.155390047268946</v>
      </c>
      <c r="CT15">
        <f t="shared" si="123"/>
        <v>0.105153078617621</v>
      </c>
      <c r="CU15">
        <f t="shared" si="124"/>
        <v>0.174999128466225</v>
      </c>
      <c r="CV15" s="87">
        <f t="shared" si="125"/>
        <v>0.476715412941942</v>
      </c>
      <c r="CX15">
        <f t="shared" si="52"/>
        <v>0.130271562943284</v>
      </c>
    </row>
    <row r="16" spans="1:102">
      <c r="A16" s="7" t="s">
        <v>24</v>
      </c>
      <c r="B16" s="9">
        <v>2016</v>
      </c>
      <c r="C16" s="51" t="s">
        <v>11</v>
      </c>
      <c r="D16" s="89">
        <v>15457</v>
      </c>
      <c r="E16" s="89">
        <v>5.6149317</v>
      </c>
      <c r="F16" s="89">
        <v>381618</v>
      </c>
      <c r="G16" s="89"/>
      <c r="H16" s="89"/>
      <c r="I16" s="89">
        <v>17</v>
      </c>
      <c r="J16" s="89">
        <v>25766</v>
      </c>
      <c r="K16" s="89">
        <v>66.408646</v>
      </c>
      <c r="L16" s="89">
        <v>1939400</v>
      </c>
      <c r="M16" s="89">
        <v>20262</v>
      </c>
      <c r="N16" s="89">
        <v>181800</v>
      </c>
      <c r="P16" s="91">
        <f t="shared" si="78"/>
        <v>0.490329268292683</v>
      </c>
      <c r="Q16" s="91">
        <f t="shared" si="79"/>
        <v>0.167467443941571</v>
      </c>
      <c r="R16" s="91">
        <f t="shared" si="80"/>
        <v>0.327156025932764</v>
      </c>
      <c r="S16" s="91">
        <v>0.001</v>
      </c>
      <c r="T16" s="91">
        <v>0.001</v>
      </c>
      <c r="U16" s="91">
        <f t="shared" si="81"/>
        <v>0.834333333333333</v>
      </c>
      <c r="V16" s="108" cm="1">
        <f t="array" ref="V16">(MAX(J$12:J$21-J16)/(MAX(J$12:J$21)-MIN(J$12:J$21))+0.001)</f>
        <v>0.533382393199337</v>
      </c>
      <c r="W16" s="108" cm="1">
        <f t="array" ref="W16">(MAX(K$12:K$21-K16)/(MAX(K$12:K$21)-MIN(K$12:K$21))+0.001)</f>
        <v>0.368390108684396</v>
      </c>
      <c r="X16" s="91">
        <f t="shared" si="82"/>
        <v>0.426212809079854</v>
      </c>
      <c r="Y16" s="91">
        <f t="shared" si="83"/>
        <v>0.493779653710755</v>
      </c>
      <c r="Z16" s="91">
        <f t="shared" si="84"/>
        <v>0.489675360329444</v>
      </c>
      <c r="AB16">
        <f t="shared" si="85"/>
        <v>0.115597147950089</v>
      </c>
      <c r="AC16">
        <f t="shared" si="86"/>
        <v>0.0436702564603765</v>
      </c>
      <c r="AD16">
        <f t="shared" si="87"/>
        <v>0.0723954064329738</v>
      </c>
      <c r="AE16">
        <f t="shared" si="88"/>
        <v>0.1</v>
      </c>
      <c r="AF16">
        <f t="shared" si="89"/>
        <v>0.1</v>
      </c>
      <c r="AG16">
        <f t="shared" si="90"/>
        <v>0.129823651452282</v>
      </c>
      <c r="AH16">
        <f t="shared" si="91"/>
        <v>0.114055344227303</v>
      </c>
      <c r="AI16">
        <f t="shared" si="92"/>
        <v>0.0758662939157738</v>
      </c>
      <c r="AJ16">
        <f t="shared" si="93"/>
        <v>0.0713726584247835</v>
      </c>
      <c r="AK16">
        <f t="shared" si="94"/>
        <v>0.0937218059108025</v>
      </c>
      <c r="AL16">
        <f t="shared" si="95"/>
        <v>0.0905451693429971</v>
      </c>
      <c r="AN16">
        <f t="shared" si="96"/>
        <v>-0.249417492085921</v>
      </c>
      <c r="AO16">
        <f t="shared" si="97"/>
        <v>-0.136735417654929</v>
      </c>
      <c r="AP16">
        <f t="shared" si="98"/>
        <v>-0.19008227890843</v>
      </c>
      <c r="AQ16">
        <f t="shared" si="99"/>
        <v>-0.230258509299405</v>
      </c>
      <c r="AR16">
        <f t="shared" si="100"/>
        <v>-0.230258509299405</v>
      </c>
      <c r="AS16">
        <f t="shared" si="101"/>
        <v>-0.265045146611105</v>
      </c>
      <c r="AT16">
        <f t="shared" si="102"/>
        <v>-0.247622304162557</v>
      </c>
      <c r="AU16">
        <f t="shared" si="103"/>
        <v>-0.195642692229759</v>
      </c>
      <c r="AV16">
        <f t="shared" si="104"/>
        <v>-0.188412428464279</v>
      </c>
      <c r="AW16">
        <f t="shared" si="105"/>
        <v>-0.221879289779791</v>
      </c>
      <c r="AX16">
        <f t="shared" si="106"/>
        <v>-0.21748102572048</v>
      </c>
      <c r="AY16" s="77" t="s">
        <v>184</v>
      </c>
      <c r="AZ16" s="110">
        <v>0.26049795615013</v>
      </c>
      <c r="BA16" s="110">
        <v>0.633345720302242</v>
      </c>
      <c r="BB16" s="110">
        <v>0.106156323547628</v>
      </c>
      <c r="BC16" s="110">
        <v>0.0806878306878307</v>
      </c>
      <c r="BD16" s="110">
        <v>0.626984126984127</v>
      </c>
      <c r="BE16" s="110">
        <v>0.292328042328042</v>
      </c>
      <c r="BF16" s="110">
        <v>0.25</v>
      </c>
      <c r="BG16" s="110">
        <v>0.75</v>
      </c>
      <c r="BH16" s="110">
        <v>0.10958605664488</v>
      </c>
      <c r="BI16" s="110">
        <v>0.581263616557734</v>
      </c>
      <c r="BJ16" s="110">
        <v>0.309150326797386</v>
      </c>
      <c r="BL16">
        <f t="shared" ref="BL16:BV16" si="132">AZ$17*P16</f>
        <v>0.143106184836514</v>
      </c>
      <c r="BM16">
        <f t="shared" si="132"/>
        <v>0.0894286862666222</v>
      </c>
      <c r="BN16">
        <f t="shared" si="132"/>
        <v>0.0569697353717825</v>
      </c>
      <c r="BO16">
        <f t="shared" si="132"/>
        <v>4.03439153439154e-5</v>
      </c>
      <c r="BP16">
        <f t="shared" si="132"/>
        <v>0.000313492063492064</v>
      </c>
      <c r="BQ16">
        <f t="shared" si="132"/>
        <v>0.539116181657847</v>
      </c>
      <c r="BR16">
        <f t="shared" si="132"/>
        <v>0.192012363373218</v>
      </c>
      <c r="BS16">
        <f t="shared" si="132"/>
        <v>0.235773328839974</v>
      </c>
      <c r="BT16">
        <f t="shared" si="132"/>
        <v>0.0856796928767156</v>
      </c>
      <c r="BU16">
        <f t="shared" si="132"/>
        <v>0.228044823789381</v>
      </c>
      <c r="BV16">
        <f t="shared" si="132"/>
        <v>0.165088752291733</v>
      </c>
      <c r="BX16" s="83">
        <f t="shared" si="109"/>
        <v>0.289504606474919</v>
      </c>
      <c r="BY16" s="84">
        <f t="shared" si="110"/>
        <v>0.539470017636683</v>
      </c>
      <c r="BZ16" s="85">
        <f t="shared" si="111"/>
        <v>0.427785692213192</v>
      </c>
      <c r="CA16" s="86">
        <f t="shared" si="112"/>
        <v>0.478813268957829</v>
      </c>
      <c r="CC16">
        <f t="shared" si="113"/>
        <v>0.0710839366903359</v>
      </c>
      <c r="CD16">
        <f t="shared" si="114"/>
        <v>0.129798261354794</v>
      </c>
      <c r="CE16">
        <f t="shared" si="115"/>
        <v>0.089284782535052</v>
      </c>
      <c r="CF16">
        <f t="shared" si="116"/>
        <v>0.0877439071573261</v>
      </c>
      <c r="CH16">
        <f t="shared" si="117"/>
        <v>-0.187938386126663</v>
      </c>
      <c r="CI16">
        <f t="shared" si="118"/>
        <v>-0.265018698354137</v>
      </c>
      <c r="CJ16">
        <f t="shared" si="119"/>
        <v>-0.215705268064846</v>
      </c>
      <c r="CK16">
        <f t="shared" si="120"/>
        <v>-0.213510131949785</v>
      </c>
      <c r="CL16" s="77" t="s">
        <v>184</v>
      </c>
      <c r="CM16" s="111">
        <v>0.133389037433155</v>
      </c>
      <c r="CN16" s="111">
        <v>0.0936831550802139</v>
      </c>
      <c r="CO16" s="111">
        <v>0.293917112299465</v>
      </c>
      <c r="CP16" s="111">
        <v>0.479010695187166</v>
      </c>
      <c r="CR16">
        <f t="shared" si="121"/>
        <v>0.038830768449789</v>
      </c>
      <c r="CS16">
        <f t="shared" si="122"/>
        <v>0.129531724260514</v>
      </c>
      <c r="CT16">
        <f t="shared" si="123"/>
        <v>0.0744342227116467</v>
      </c>
      <c r="CU16">
        <f t="shared" si="124"/>
        <v>0.216310403737774</v>
      </c>
      <c r="CV16" s="87">
        <f t="shared" si="125"/>
        <v>0.459107119159723</v>
      </c>
      <c r="CX16">
        <f t="shared" si="52"/>
        <v>0.10198297348608</v>
      </c>
    </row>
    <row r="17" spans="1:102">
      <c r="A17" s="7" t="s">
        <v>24</v>
      </c>
      <c r="B17" s="9">
        <v>2017</v>
      </c>
      <c r="C17" s="51" t="s">
        <v>11</v>
      </c>
      <c r="D17" s="89">
        <v>15285</v>
      </c>
      <c r="E17" s="89">
        <v>5.5496238</v>
      </c>
      <c r="F17" s="89">
        <v>412635</v>
      </c>
      <c r="G17" s="89"/>
      <c r="H17" s="89"/>
      <c r="I17" s="89">
        <v>16</v>
      </c>
      <c r="J17" s="89">
        <v>27921</v>
      </c>
      <c r="K17" s="89">
        <v>66.238274</v>
      </c>
      <c r="L17" s="89">
        <v>2402100</v>
      </c>
      <c r="M17" s="89">
        <v>21674</v>
      </c>
      <c r="N17" s="89">
        <v>217400</v>
      </c>
      <c r="P17" s="91">
        <f t="shared" si="78"/>
        <v>0.228134146341463</v>
      </c>
      <c r="Q17" s="91">
        <f t="shared" si="79"/>
        <v>0.144118485740446</v>
      </c>
      <c r="R17" s="91">
        <f t="shared" si="80"/>
        <v>0.438132368726117</v>
      </c>
      <c r="S17" s="91">
        <v>0.001</v>
      </c>
      <c r="T17" s="91">
        <v>0.001</v>
      </c>
      <c r="U17" s="91">
        <f t="shared" si="81"/>
        <v>0.751</v>
      </c>
      <c r="V17" s="108" cm="1">
        <f t="array" ref="V17">(MAX(J$12:J$21-J17)/(MAX(J$12:J$21)-MIN(J$12:J$21))+0.001)</f>
        <v>0.378134212232548</v>
      </c>
      <c r="W17" s="108" cm="1">
        <f t="array" ref="W17">(MAX(K$12:K$21-K17)/(MAX(K$12:K$21)-MIN(K$12:K$21))+0.001)</f>
        <v>0.372994348177924</v>
      </c>
      <c r="X17" s="91">
        <f t="shared" si="82"/>
        <v>0.801324280502635</v>
      </c>
      <c r="Y17" s="91">
        <f t="shared" si="83"/>
        <v>0.595223722968604</v>
      </c>
      <c r="Z17" s="91">
        <f t="shared" si="84"/>
        <v>0.611844200411805</v>
      </c>
      <c r="AB17">
        <f t="shared" si="85"/>
        <v>0.0537835662124087</v>
      </c>
      <c r="AC17">
        <f t="shared" si="86"/>
        <v>0.0375815805438713</v>
      </c>
      <c r="AD17">
        <f t="shared" si="87"/>
        <v>0.0969530388900359</v>
      </c>
      <c r="AE17">
        <f t="shared" si="88"/>
        <v>0.1</v>
      </c>
      <c r="AF17">
        <f t="shared" si="89"/>
        <v>0.1</v>
      </c>
      <c r="AG17">
        <f t="shared" si="90"/>
        <v>0.116856846473029</v>
      </c>
      <c r="AH17">
        <f t="shared" si="91"/>
        <v>0.0808579891091108</v>
      </c>
      <c r="AI17">
        <f t="shared" si="92"/>
        <v>0.0768144914336769</v>
      </c>
      <c r="AJ17">
        <f t="shared" si="93"/>
        <v>0.134187999378227</v>
      </c>
      <c r="AK17">
        <f t="shared" si="94"/>
        <v>0.112976388999306</v>
      </c>
      <c r="AL17">
        <f t="shared" si="95"/>
        <v>0.11313523453691</v>
      </c>
      <c r="AN17">
        <f t="shared" si="96"/>
        <v>-0.157197925307677</v>
      </c>
      <c r="AO17">
        <f t="shared" si="97"/>
        <v>-0.123314231485258</v>
      </c>
      <c r="AP17">
        <f t="shared" si="98"/>
        <v>-0.22624268453686</v>
      </c>
      <c r="AQ17">
        <f t="shared" si="99"/>
        <v>-0.230258509299405</v>
      </c>
      <c r="AR17">
        <f t="shared" si="100"/>
        <v>-0.230258509299405</v>
      </c>
      <c r="AS17">
        <f t="shared" si="101"/>
        <v>-0.250868935647347</v>
      </c>
      <c r="AT17">
        <f t="shared" si="102"/>
        <v>-0.20336276555714</v>
      </c>
      <c r="AU17">
        <f t="shared" si="103"/>
        <v>-0.197133789259601</v>
      </c>
      <c r="AV17">
        <f t="shared" si="104"/>
        <v>-0.269518405854211</v>
      </c>
      <c r="AW17">
        <f t="shared" si="105"/>
        <v>-0.246353650886668</v>
      </c>
      <c r="AX17">
        <f t="shared" si="106"/>
        <v>-0.246541068567587</v>
      </c>
      <c r="AY17" s="77" t="s">
        <v>185</v>
      </c>
      <c r="AZ17">
        <f>AVERAGE(AZ15:AZ16)</f>
        <v>0.291857317297837</v>
      </c>
      <c r="BA17">
        <f t="shared" ref="BA17:BJ17" si="133">AVERAGE(BA15:BA16)</f>
        <v>0.534006396478015</v>
      </c>
      <c r="BB17">
        <f t="shared" si="133"/>
        <v>0.174136286224148</v>
      </c>
      <c r="BC17">
        <f t="shared" si="133"/>
        <v>0.0403439153439153</v>
      </c>
      <c r="BD17">
        <f t="shared" si="133"/>
        <v>0.313492063492063</v>
      </c>
      <c r="BE17">
        <f t="shared" si="133"/>
        <v>0.646164021164019</v>
      </c>
      <c r="BF17">
        <f t="shared" si="133"/>
        <v>0.359990066828957</v>
      </c>
      <c r="BG17">
        <f t="shared" si="133"/>
        <v>0.640009933171043</v>
      </c>
      <c r="BH17">
        <f t="shared" si="133"/>
        <v>0.201025616901774</v>
      </c>
      <c r="BI17">
        <f t="shared" si="133"/>
        <v>0.461835197290175</v>
      </c>
      <c r="BJ17">
        <f t="shared" si="133"/>
        <v>0.337139185808051</v>
      </c>
      <c r="BL17">
        <f t="shared" ref="BL17:BV17" si="134">AZ$17*P17</f>
        <v>0.0665826199352518</v>
      </c>
      <c r="BM17">
        <f t="shared" si="134"/>
        <v>0.0769601932361238</v>
      </c>
      <c r="BN17">
        <f t="shared" si="134"/>
        <v>0.076294743564555</v>
      </c>
      <c r="BO17">
        <f t="shared" si="134"/>
        <v>4.03439153439154e-5</v>
      </c>
      <c r="BP17">
        <f t="shared" si="134"/>
        <v>0.000313492063492064</v>
      </c>
      <c r="BQ17">
        <f t="shared" si="134"/>
        <v>0.485269179894178</v>
      </c>
      <c r="BR17">
        <f t="shared" si="134"/>
        <v>0.13612456033191</v>
      </c>
      <c r="BS17">
        <f t="shared" si="134"/>
        <v>0.23872008785053</v>
      </c>
      <c r="BT17">
        <f t="shared" si="134"/>
        <v>0.161086707826412</v>
      </c>
      <c r="BU17">
        <f t="shared" si="134"/>
        <v>0.274895265528998</v>
      </c>
      <c r="BV17">
        <f t="shared" si="134"/>
        <v>0.206276655568214</v>
      </c>
      <c r="BX17" s="83">
        <f t="shared" si="109"/>
        <v>0.219837556735931</v>
      </c>
      <c r="BY17" s="84">
        <f t="shared" si="110"/>
        <v>0.485623015873014</v>
      </c>
      <c r="BZ17" s="85">
        <f t="shared" si="111"/>
        <v>0.37484464818244</v>
      </c>
      <c r="CA17" s="86">
        <f t="shared" si="112"/>
        <v>0.642258628923624</v>
      </c>
      <c r="CC17">
        <f t="shared" si="113"/>
        <v>0.0539781358074137</v>
      </c>
      <c r="CD17">
        <f t="shared" si="114"/>
        <v>0.116842495548362</v>
      </c>
      <c r="CE17">
        <f t="shared" si="115"/>
        <v>0.0782352554248544</v>
      </c>
      <c r="CF17">
        <f t="shared" si="116"/>
        <v>0.11769573894626</v>
      </c>
      <c r="CH17">
        <f t="shared" si="117"/>
        <v>-0.157571689739889</v>
      </c>
      <c r="CI17">
        <f t="shared" si="118"/>
        <v>-0.250852477044937</v>
      </c>
      <c r="CJ17">
        <f t="shared" si="119"/>
        <v>-0.199346160950687</v>
      </c>
      <c r="CK17">
        <f t="shared" si="120"/>
        <v>-0.251827978313784</v>
      </c>
      <c r="CL17" s="77" t="s">
        <v>185</v>
      </c>
      <c r="CM17">
        <f>AVERAGE(CM15:CM16)</f>
        <v>0.134128326739261</v>
      </c>
      <c r="CN17">
        <f>AVERAGE(CN15:CN16)</f>
        <v>0.240109218354652</v>
      </c>
      <c r="CO17">
        <f>AVERAGE(CO15:CO16)</f>
        <v>0.17399885986498</v>
      </c>
      <c r="CP17">
        <f>AVERAGE(CP15:CP16)</f>
        <v>0.451763595041107</v>
      </c>
      <c r="CR17">
        <f t="shared" si="121"/>
        <v>0.0294864436394376</v>
      </c>
      <c r="CS17">
        <f t="shared" si="122"/>
        <v>0.116602562756298</v>
      </c>
      <c r="CT17">
        <f t="shared" si="123"/>
        <v>0.0652225414102341</v>
      </c>
      <c r="CU17">
        <f t="shared" si="124"/>
        <v>0.290149067148709</v>
      </c>
      <c r="CV17" s="87">
        <f t="shared" si="125"/>
        <v>0.501460614954679</v>
      </c>
      <c r="CX17">
        <f t="shared" si="52"/>
        <v>0.0909125520832661</v>
      </c>
    </row>
    <row r="18" spans="1:102">
      <c r="A18" s="7" t="s">
        <v>24</v>
      </c>
      <c r="B18" s="9">
        <v>2018</v>
      </c>
      <c r="C18" s="51" t="s">
        <v>11</v>
      </c>
      <c r="D18" s="89">
        <v>15136</v>
      </c>
      <c r="E18" s="89">
        <v>7.9463531</v>
      </c>
      <c r="F18" s="89">
        <v>446310</v>
      </c>
      <c r="G18" s="89"/>
      <c r="H18" s="89"/>
      <c r="I18" s="89">
        <v>13</v>
      </c>
      <c r="J18" s="89">
        <v>28240</v>
      </c>
      <c r="K18" s="89">
        <v>56.865845</v>
      </c>
      <c r="L18" s="89">
        <v>2501000</v>
      </c>
      <c r="M18" s="89">
        <v>23086</v>
      </c>
      <c r="N18" s="89">
        <v>253000</v>
      </c>
      <c r="P18" s="91">
        <f t="shared" si="78"/>
        <v>0.001</v>
      </c>
      <c r="Q18" s="91">
        <f t="shared" si="79"/>
        <v>1.001</v>
      </c>
      <c r="R18" s="91">
        <f t="shared" si="80"/>
        <v>0.558618822721223</v>
      </c>
      <c r="S18" s="91">
        <v>0.001</v>
      </c>
      <c r="T18" s="91">
        <v>0.001</v>
      </c>
      <c r="U18" s="91">
        <f t="shared" si="81"/>
        <v>0.501</v>
      </c>
      <c r="V18" s="108" cm="1">
        <f t="array" ref="V18">(MAX(J$12:J$21-J18)/(MAX(J$12:J$21)-MIN(J$12:J$21))+0.001)</f>
        <v>0.355153158994309</v>
      </c>
      <c r="W18" s="108" cm="1">
        <f t="array" ref="W18">(MAX(K$12:K$21-K18)/(MAX(K$12:K$21)-MIN(K$12:K$21))+0.001)</f>
        <v>0.626280731809562</v>
      </c>
      <c r="X18" s="91">
        <f t="shared" si="82"/>
        <v>0.881502634779084</v>
      </c>
      <c r="Y18" s="91">
        <f t="shared" si="83"/>
        <v>0.696667792226453</v>
      </c>
      <c r="Z18" s="91">
        <f t="shared" si="84"/>
        <v>0.734013040494166</v>
      </c>
      <c r="AB18">
        <f t="shared" si="85"/>
        <v>0.0002357541256972</v>
      </c>
      <c r="AC18">
        <f t="shared" si="86"/>
        <v>0.261029401822653</v>
      </c>
      <c r="AD18">
        <f t="shared" si="87"/>
        <v>0.123615136223484</v>
      </c>
      <c r="AE18">
        <f t="shared" si="88"/>
        <v>0.1</v>
      </c>
      <c r="AF18">
        <f t="shared" si="89"/>
        <v>0.1</v>
      </c>
      <c r="AG18">
        <f t="shared" si="90"/>
        <v>0.0779564315352697</v>
      </c>
      <c r="AH18">
        <f t="shared" si="91"/>
        <v>0.0759438562633089</v>
      </c>
      <c r="AI18">
        <f t="shared" si="92"/>
        <v>0.128976313297151</v>
      </c>
      <c r="AJ18">
        <f t="shared" si="93"/>
        <v>0.147614490020751</v>
      </c>
      <c r="AK18">
        <f t="shared" si="94"/>
        <v>0.132230972087809</v>
      </c>
      <c r="AL18">
        <f t="shared" si="95"/>
        <v>0.135725299730823</v>
      </c>
      <c r="AN18">
        <f t="shared" si="96"/>
        <v>-0.00196918846868036</v>
      </c>
      <c r="AO18">
        <f t="shared" si="97"/>
        <v>-0.350594391577934</v>
      </c>
      <c r="AP18">
        <f t="shared" si="98"/>
        <v>-0.258427613341121</v>
      </c>
      <c r="AQ18">
        <f t="shared" si="99"/>
        <v>-0.230258509299405</v>
      </c>
      <c r="AR18">
        <f t="shared" si="100"/>
        <v>-0.230258509299405</v>
      </c>
      <c r="AS18">
        <f t="shared" si="101"/>
        <v>-0.198914034395881</v>
      </c>
      <c r="AT18">
        <f t="shared" si="102"/>
        <v>-0.195765106693664</v>
      </c>
      <c r="AU18">
        <f t="shared" si="103"/>
        <v>-0.264159806339782</v>
      </c>
      <c r="AV18">
        <f t="shared" si="104"/>
        <v>-0.282408838833057</v>
      </c>
      <c r="AW18">
        <f t="shared" si="105"/>
        <v>-0.267530376702479</v>
      </c>
      <c r="AX18">
        <f t="shared" si="106"/>
        <v>-0.271060021521263</v>
      </c>
      <c r="BL18">
        <f t="shared" ref="BL18:BL24" si="135">AZ$17*P18</f>
        <v>0.000291857317297837</v>
      </c>
      <c r="BM18">
        <f t="shared" ref="BM18:BV18" si="136">BA$17*Q18</f>
        <v>0.534540402874493</v>
      </c>
      <c r="BN18">
        <f t="shared" si="136"/>
        <v>0.0972758072035793</v>
      </c>
      <c r="BO18">
        <f t="shared" si="136"/>
        <v>4.03439153439154e-5</v>
      </c>
      <c r="BP18">
        <f t="shared" si="136"/>
        <v>0.000313492063492064</v>
      </c>
      <c r="BQ18">
        <f t="shared" si="136"/>
        <v>0.323728174603174</v>
      </c>
      <c r="BR18">
        <f t="shared" si="136"/>
        <v>0.127851609440877</v>
      </c>
      <c r="BS18">
        <f t="shared" si="136"/>
        <v>0.40082588931175</v>
      </c>
      <c r="BT18">
        <f t="shared" si="136"/>
        <v>0.177204610957004</v>
      </c>
      <c r="BU18">
        <f t="shared" si="136"/>
        <v>0.321745707268615</v>
      </c>
      <c r="BV18">
        <f t="shared" si="136"/>
        <v>0.247464558844695</v>
      </c>
      <c r="BX18" s="83">
        <f t="shared" si="109"/>
        <v>0.63210806739537</v>
      </c>
      <c r="BY18" s="84">
        <f t="shared" si="110"/>
        <v>0.32408201058201</v>
      </c>
      <c r="BZ18" s="85">
        <f t="shared" si="111"/>
        <v>0.528677498752626</v>
      </c>
      <c r="CA18" s="86">
        <f t="shared" si="112"/>
        <v>0.746414877070314</v>
      </c>
      <c r="CC18">
        <f t="shared" si="113"/>
        <v>0.155205578216165</v>
      </c>
      <c r="CD18">
        <f t="shared" si="114"/>
        <v>0.0779751981290654</v>
      </c>
      <c r="CE18">
        <f t="shared" si="115"/>
        <v>0.110342296076091</v>
      </c>
      <c r="CF18">
        <f t="shared" si="116"/>
        <v>0.136782670657928</v>
      </c>
      <c r="CH18">
        <f t="shared" si="117"/>
        <v>-0.289148726302543</v>
      </c>
      <c r="CI18">
        <f t="shared" si="118"/>
        <v>-0.198943150481318</v>
      </c>
      <c r="CJ18">
        <f t="shared" si="119"/>
        <v>-0.243212953892507</v>
      </c>
      <c r="CK18">
        <f t="shared" si="120"/>
        <v>-0.272110241560871</v>
      </c>
      <c r="CR18">
        <f t="shared" si="121"/>
        <v>0.0847835973981287</v>
      </c>
      <c r="CS18">
        <f t="shared" si="122"/>
        <v>0.0778150782436503</v>
      </c>
      <c r="CT18">
        <f t="shared" si="123"/>
        <v>0.0919892820192264</v>
      </c>
      <c r="CU18">
        <f t="shared" si="124"/>
        <v>0.337203068257451</v>
      </c>
      <c r="CV18" s="87">
        <f t="shared" si="125"/>
        <v>0.591791025918457</v>
      </c>
      <c r="CX18">
        <f t="shared" si="52"/>
        <v>0.0883864397086775</v>
      </c>
    </row>
    <row r="19" spans="1:102">
      <c r="A19" s="7" t="s">
        <v>24</v>
      </c>
      <c r="B19" s="9">
        <v>2019</v>
      </c>
      <c r="C19" s="51" t="s">
        <v>11</v>
      </c>
      <c r="D19" s="89">
        <v>15178</v>
      </c>
      <c r="E19" s="89">
        <v>7.5750428</v>
      </c>
      <c r="F19" s="89">
        <v>487524</v>
      </c>
      <c r="G19" s="89"/>
      <c r="H19" s="89"/>
      <c r="I19" s="89">
        <v>11</v>
      </c>
      <c r="J19" s="89">
        <v>30042</v>
      </c>
      <c r="K19" s="89">
        <v>47.493416</v>
      </c>
      <c r="L19" s="89">
        <v>2550600</v>
      </c>
      <c r="M19" s="89">
        <v>24498</v>
      </c>
      <c r="N19" s="89">
        <v>288600</v>
      </c>
      <c r="P19" s="91">
        <f t="shared" si="78"/>
        <v>0.0650243902439024</v>
      </c>
      <c r="Q19" s="91">
        <f t="shared" si="79"/>
        <v>0.868248699248526</v>
      </c>
      <c r="R19" s="91">
        <f t="shared" si="80"/>
        <v>0.706079215147482</v>
      </c>
      <c r="S19" s="91">
        <v>0.001</v>
      </c>
      <c r="T19" s="91">
        <v>0.001</v>
      </c>
      <c r="U19" s="91">
        <f t="shared" si="81"/>
        <v>0.334333333333333</v>
      </c>
      <c r="V19" s="108" cm="1">
        <f t="array" ref="V19">(MAX(J$12:J$21-J19)/(MAX(J$12:J$21)-MIN(J$12:J$21))+0.001)</f>
        <v>0.225335422519991</v>
      </c>
      <c r="W19" s="108" cm="1">
        <f t="array" ref="W19">(MAX(K$12:K$21-K19)/(MAX(K$12:K$21)-MIN(K$12:K$21))+0.001)</f>
        <v>0.879567115441201</v>
      </c>
      <c r="X19" s="91">
        <f t="shared" si="82"/>
        <v>0.921713417105796</v>
      </c>
      <c r="Y19" s="91">
        <f t="shared" si="83"/>
        <v>0.798111861484302</v>
      </c>
      <c r="Z19" s="91">
        <f t="shared" si="84"/>
        <v>0.856181880576527</v>
      </c>
      <c r="AB19">
        <f t="shared" si="85"/>
        <v>0.0153297682709447</v>
      </c>
      <c r="AC19">
        <f t="shared" si="86"/>
        <v>0.226412026571568</v>
      </c>
      <c r="AD19">
        <f t="shared" si="87"/>
        <v>0.156246218020091</v>
      </c>
      <c r="AE19">
        <f t="shared" si="88"/>
        <v>0.1</v>
      </c>
      <c r="AF19">
        <f t="shared" si="89"/>
        <v>0.1</v>
      </c>
      <c r="AG19">
        <f t="shared" si="90"/>
        <v>0.0520228215767635</v>
      </c>
      <c r="AH19">
        <f t="shared" si="91"/>
        <v>0.0481843973663328</v>
      </c>
      <c r="AI19">
        <f t="shared" si="92"/>
        <v>0.181138135160625</v>
      </c>
      <c r="AJ19">
        <f t="shared" si="93"/>
        <v>0.154348099079084</v>
      </c>
      <c r="AK19">
        <f t="shared" si="94"/>
        <v>0.151485555176312</v>
      </c>
      <c r="AL19">
        <f t="shared" si="95"/>
        <v>0.158315364924736</v>
      </c>
      <c r="AN19">
        <f t="shared" si="96"/>
        <v>-0.0640471387512724</v>
      </c>
      <c r="AO19">
        <f t="shared" si="97"/>
        <v>-0.336312155555649</v>
      </c>
      <c r="AP19">
        <f t="shared" si="98"/>
        <v>-0.290043322447062</v>
      </c>
      <c r="AQ19">
        <f t="shared" si="99"/>
        <v>-0.230258509299405</v>
      </c>
      <c r="AR19">
        <f t="shared" si="100"/>
        <v>-0.230258509299405</v>
      </c>
      <c r="AS19">
        <f t="shared" si="101"/>
        <v>-0.153783246812407</v>
      </c>
      <c r="AT19">
        <f t="shared" si="102"/>
        <v>-0.146129786372128</v>
      </c>
      <c r="AU19">
        <f t="shared" si="103"/>
        <v>-0.309473663641193</v>
      </c>
      <c r="AV19">
        <f t="shared" si="104"/>
        <v>-0.288406344678689</v>
      </c>
      <c r="AW19">
        <f t="shared" si="105"/>
        <v>-0.285893386888077</v>
      </c>
      <c r="AX19">
        <f t="shared" si="106"/>
        <v>-0.291801538236337</v>
      </c>
      <c r="BL19">
        <f t="shared" si="135"/>
        <v>0.018977844095513</v>
      </c>
      <c r="BM19">
        <f t="shared" ref="BM19:BV19" si="137">BA$17*Q19</f>
        <v>0.463650359132429</v>
      </c>
      <c r="BN19">
        <f t="shared" si="137"/>
        <v>0.122954012305844</v>
      </c>
      <c r="BO19">
        <f t="shared" si="137"/>
        <v>4.03439153439154e-5</v>
      </c>
      <c r="BP19">
        <f t="shared" si="137"/>
        <v>0.000313492063492064</v>
      </c>
      <c r="BQ19">
        <f t="shared" si="137"/>
        <v>0.216034171075837</v>
      </c>
      <c r="BR19">
        <f t="shared" si="137"/>
        <v>0.0811185138119028</v>
      </c>
      <c r="BS19">
        <f t="shared" si="137"/>
        <v>0.56293169077297</v>
      </c>
      <c r="BT19">
        <f t="shared" si="137"/>
        <v>0.185288008280335</v>
      </c>
      <c r="BU19">
        <f t="shared" si="137"/>
        <v>0.368596149008231</v>
      </c>
      <c r="BV19">
        <f t="shared" si="137"/>
        <v>0.288652462121177</v>
      </c>
      <c r="BX19" s="83">
        <f t="shared" si="109"/>
        <v>0.605582215533786</v>
      </c>
      <c r="BY19" s="84">
        <f t="shared" si="110"/>
        <v>0.216388007054673</v>
      </c>
      <c r="BZ19" s="85">
        <f t="shared" si="111"/>
        <v>0.644050204584873</v>
      </c>
      <c r="CA19" s="86">
        <f t="shared" si="112"/>
        <v>0.842536619409743</v>
      </c>
      <c r="CC19">
        <f t="shared" si="113"/>
        <v>0.148692514409184</v>
      </c>
      <c r="CD19">
        <f t="shared" si="114"/>
        <v>0.0520636665162012</v>
      </c>
      <c r="CE19">
        <f t="shared" si="115"/>
        <v>0.134422173309523</v>
      </c>
      <c r="CF19">
        <f t="shared" si="116"/>
        <v>0.154397256097443</v>
      </c>
      <c r="CH19">
        <f t="shared" si="117"/>
        <v>-0.283389311254816</v>
      </c>
      <c r="CI19">
        <f t="shared" si="118"/>
        <v>-0.153863126456449</v>
      </c>
      <c r="CJ19">
        <f t="shared" si="119"/>
        <v>-0.269754369209174</v>
      </c>
      <c r="CK19">
        <f t="shared" si="120"/>
        <v>-0.288449031926549</v>
      </c>
      <c r="CR19">
        <f t="shared" si="121"/>
        <v>0.081225729272601</v>
      </c>
      <c r="CS19">
        <f t="shared" si="122"/>
        <v>0.0519567552352184</v>
      </c>
      <c r="CT19">
        <f t="shared" si="123"/>
        <v>0.112064001293575</v>
      </c>
      <c r="CU19">
        <f t="shared" si="124"/>
        <v>0.380627372138326</v>
      </c>
      <c r="CV19" s="87">
        <f t="shared" si="125"/>
        <v>0.625873857939721</v>
      </c>
      <c r="CX19">
        <f t="shared" si="52"/>
        <v>0.096644865283088</v>
      </c>
    </row>
    <row r="20" spans="1:102">
      <c r="A20" s="7" t="s">
        <v>24</v>
      </c>
      <c r="B20" s="9">
        <v>2020</v>
      </c>
      <c r="C20" s="51" t="s">
        <v>11</v>
      </c>
      <c r="D20" s="89">
        <v>15220</v>
      </c>
      <c r="E20" s="89">
        <v>7.2037326</v>
      </c>
      <c r="F20" s="89">
        <v>528738</v>
      </c>
      <c r="G20" s="89"/>
      <c r="H20" s="89"/>
      <c r="I20" s="89">
        <v>9</v>
      </c>
      <c r="J20" s="89">
        <v>31599</v>
      </c>
      <c r="K20" s="89">
        <v>54</v>
      </c>
      <c r="L20" s="89">
        <v>2491000</v>
      </c>
      <c r="M20" s="89">
        <v>25910</v>
      </c>
      <c r="N20" s="89">
        <v>324200</v>
      </c>
      <c r="P20" s="91">
        <f t="shared" si="78"/>
        <v>0.129048780487805</v>
      </c>
      <c r="Q20" s="91">
        <f t="shared" si="79"/>
        <v>0.735497434249172</v>
      </c>
      <c r="R20" s="91">
        <f t="shared" si="80"/>
        <v>0.853539607573741</v>
      </c>
      <c r="S20" s="91">
        <v>0.001</v>
      </c>
      <c r="T20" s="91">
        <v>0.001</v>
      </c>
      <c r="U20" s="91">
        <f t="shared" si="81"/>
        <v>0.167666666666667</v>
      </c>
      <c r="V20" s="108" cm="1">
        <f t="array" ref="V20">(MAX(J$12:J$21-J20)/(MAX(J$12:J$21)-MIN(J$12:J$21))+0.001)</f>
        <v>0.113167711259996</v>
      </c>
      <c r="W20" s="108" cm="1">
        <f t="array" ref="W20">(MAX(K$12:K$21-K20)/(MAX(K$12:K$21)-MIN(K$12:K$21))+0.001)</f>
        <v>0.703729119639314</v>
      </c>
      <c r="X20" s="91">
        <f t="shared" si="82"/>
        <v>0.873395622213214</v>
      </c>
      <c r="Y20" s="91">
        <f t="shared" si="83"/>
        <v>0.899555930742151</v>
      </c>
      <c r="Z20" s="91">
        <f t="shared" si="84"/>
        <v>0.978350720658888</v>
      </c>
      <c r="AB20">
        <f t="shared" si="85"/>
        <v>0.0304237824161923</v>
      </c>
      <c r="AC20">
        <f t="shared" si="86"/>
        <v>0.191794660643514</v>
      </c>
      <c r="AD20">
        <f t="shared" si="87"/>
        <v>0.188877299816698</v>
      </c>
      <c r="AE20">
        <f t="shared" si="88"/>
        <v>0.1</v>
      </c>
      <c r="AF20">
        <f t="shared" si="89"/>
        <v>0.1</v>
      </c>
      <c r="AG20">
        <f t="shared" si="90"/>
        <v>0.0260892116182573</v>
      </c>
      <c r="AH20">
        <f t="shared" si="91"/>
        <v>0.0241991157333743</v>
      </c>
      <c r="AI20">
        <f t="shared" si="92"/>
        <v>0.144926041631004</v>
      </c>
      <c r="AJ20">
        <f t="shared" si="93"/>
        <v>0.146256907549313</v>
      </c>
      <c r="AK20">
        <f t="shared" si="94"/>
        <v>0.170740138264816</v>
      </c>
      <c r="AL20">
        <f t="shared" si="95"/>
        <v>0.180905430118649</v>
      </c>
      <c r="AN20">
        <f t="shared" si="96"/>
        <v>-0.106255992884695</v>
      </c>
      <c r="AO20">
        <f t="shared" si="97"/>
        <v>-0.316716268342491</v>
      </c>
      <c r="AP20">
        <f t="shared" si="98"/>
        <v>-0.314793802707737</v>
      </c>
      <c r="AQ20">
        <f t="shared" si="99"/>
        <v>-0.230258509299405</v>
      </c>
      <c r="AR20">
        <f t="shared" si="100"/>
        <v>-0.230258509299405</v>
      </c>
      <c r="AS20">
        <f t="shared" si="101"/>
        <v>-0.0951273547316698</v>
      </c>
      <c r="AT20">
        <f t="shared" si="102"/>
        <v>-0.0900555375671414</v>
      </c>
      <c r="AU20">
        <f t="shared" si="103"/>
        <v>-0.279929247102356</v>
      </c>
      <c r="AV20">
        <f t="shared" si="104"/>
        <v>-0.281162898828682</v>
      </c>
      <c r="AW20">
        <f t="shared" si="105"/>
        <v>-0.301802409068934</v>
      </c>
      <c r="AX20">
        <f t="shared" si="106"/>
        <v>-0.309308643658317</v>
      </c>
      <c r="BL20">
        <f t="shared" si="135"/>
        <v>0.0376638308737282</v>
      </c>
      <c r="BM20">
        <f t="shared" ref="BM20:BV20" si="138">BA$17*Q20</f>
        <v>0.392760334482226</v>
      </c>
      <c r="BN20">
        <f t="shared" si="138"/>
        <v>0.148632217408108</v>
      </c>
      <c r="BO20">
        <f t="shared" si="138"/>
        <v>4.03439153439154e-5</v>
      </c>
      <c r="BP20">
        <f t="shared" si="138"/>
        <v>0.000313492063492064</v>
      </c>
      <c r="BQ20">
        <f t="shared" si="138"/>
        <v>0.108340167548501</v>
      </c>
      <c r="BR20">
        <f t="shared" si="138"/>
        <v>0.0407392519393661</v>
      </c>
      <c r="BS20">
        <f t="shared" si="138"/>
        <v>0.450393626830874</v>
      </c>
      <c r="BT20">
        <f t="shared" si="138"/>
        <v>0.17557489375472</v>
      </c>
      <c r="BU20">
        <f t="shared" si="138"/>
        <v>0.415446590747848</v>
      </c>
      <c r="BV20">
        <f t="shared" si="138"/>
        <v>0.329840365397658</v>
      </c>
      <c r="BX20" s="83">
        <f t="shared" si="109"/>
        <v>0.579056382764062</v>
      </c>
      <c r="BY20" s="84">
        <f t="shared" si="110"/>
        <v>0.108694003527337</v>
      </c>
      <c r="BZ20" s="85">
        <f t="shared" si="111"/>
        <v>0.49113287877024</v>
      </c>
      <c r="CA20" s="86">
        <f t="shared" si="112"/>
        <v>0.920861849900226</v>
      </c>
      <c r="CC20">
        <f t="shared" si="113"/>
        <v>0.142179455289951</v>
      </c>
      <c r="CD20">
        <f t="shared" si="114"/>
        <v>0.026152134903337</v>
      </c>
      <c r="CE20">
        <f t="shared" si="115"/>
        <v>0.102506215319987</v>
      </c>
      <c r="CF20">
        <f t="shared" si="116"/>
        <v>0.168750579611622</v>
      </c>
      <c r="CH20">
        <f t="shared" si="117"/>
        <v>-0.277344522643729</v>
      </c>
      <c r="CI20">
        <f t="shared" si="118"/>
        <v>-0.0952937886103079</v>
      </c>
      <c r="CJ20">
        <f t="shared" si="119"/>
        <v>-0.233491921563615</v>
      </c>
      <c r="CK20">
        <f t="shared" si="120"/>
        <v>-0.300263561894235</v>
      </c>
      <c r="CR20">
        <f t="shared" si="121"/>
        <v>0.0776678637078324</v>
      </c>
      <c r="CS20">
        <f t="shared" si="122"/>
        <v>0.0260984322267865</v>
      </c>
      <c r="CT20">
        <f t="shared" si="123"/>
        <v>0.0854565609482273</v>
      </c>
      <c r="CU20">
        <f t="shared" si="124"/>
        <v>0.416011859847131</v>
      </c>
      <c r="CV20" s="87">
        <f t="shared" si="125"/>
        <v>0.605234716729977</v>
      </c>
      <c r="CX20">
        <f t="shared" si="52"/>
        <v>0.0815622123280298</v>
      </c>
    </row>
    <row r="21" spans="1:102">
      <c r="A21" s="7" t="s">
        <v>24</v>
      </c>
      <c r="B21" s="9">
        <v>2021</v>
      </c>
      <c r="C21" s="51" t="s">
        <v>11</v>
      </c>
      <c r="D21" s="89">
        <v>15262</v>
      </c>
      <c r="E21" s="89">
        <v>6.8324223</v>
      </c>
      <c r="F21" s="89">
        <v>569952</v>
      </c>
      <c r="G21" s="89"/>
      <c r="H21" s="89"/>
      <c r="I21" s="89">
        <v>7</v>
      </c>
      <c r="J21" s="89">
        <v>33156</v>
      </c>
      <c r="K21" s="89">
        <v>43</v>
      </c>
      <c r="L21" s="89">
        <v>2648400</v>
      </c>
      <c r="M21" s="89">
        <v>27322</v>
      </c>
      <c r="N21" s="89">
        <v>330800</v>
      </c>
      <c r="P21" s="91">
        <f t="shared" si="78"/>
        <v>0.193073170731707</v>
      </c>
      <c r="Q21" s="91">
        <f t="shared" si="79"/>
        <v>0.602746133497698</v>
      </c>
      <c r="R21" s="91">
        <f t="shared" si="80"/>
        <v>1.001</v>
      </c>
      <c r="S21" s="91">
        <v>0.001</v>
      </c>
      <c r="T21" s="91">
        <v>0.001</v>
      </c>
      <c r="U21" s="91">
        <f t="shared" si="81"/>
        <v>0.001</v>
      </c>
      <c r="V21" s="108" cm="1">
        <f t="array" ref="V21">(MAX(J$12:J$21-J21)/(MAX(J$12:J$21)-MIN(J$12:J$21))+0.001)</f>
        <v>0.001</v>
      </c>
      <c r="W21" s="108" cm="1">
        <f t="array" ref="W21">(MAX(K$12:K$21-K21)/(MAX(K$12:K$21)-MIN(K$12:K$21))+0.001)</f>
        <v>1.001</v>
      </c>
      <c r="X21" s="91">
        <f t="shared" si="82"/>
        <v>1.001</v>
      </c>
      <c r="Y21" s="91">
        <f t="shared" si="83"/>
        <v>1.001</v>
      </c>
      <c r="Z21" s="91">
        <f t="shared" si="84"/>
        <v>1.001</v>
      </c>
      <c r="AB21">
        <f t="shared" si="85"/>
        <v>0.0455177965614398</v>
      </c>
      <c r="AC21">
        <f t="shared" si="86"/>
        <v>0.157177285392428</v>
      </c>
      <c r="AD21">
        <f t="shared" si="87"/>
        <v>0.221508381613305</v>
      </c>
      <c r="AE21">
        <f t="shared" si="88"/>
        <v>0.1</v>
      </c>
      <c r="AF21">
        <f t="shared" si="89"/>
        <v>0.1</v>
      </c>
      <c r="AG21">
        <f t="shared" si="90"/>
        <v>0.000155601659751037</v>
      </c>
      <c r="AH21">
        <f t="shared" si="91"/>
        <v>0.000213834100415606</v>
      </c>
      <c r="AI21">
        <f t="shared" si="92"/>
        <v>0.206146034921774</v>
      </c>
      <c r="AJ21">
        <f t="shared" si="93"/>
        <v>0.167625255649749</v>
      </c>
      <c r="AK21">
        <f t="shared" si="94"/>
        <v>0.189994721353319</v>
      </c>
      <c r="AL21">
        <f t="shared" si="95"/>
        <v>0.185093475913026</v>
      </c>
      <c r="AN21">
        <f t="shared" si="96"/>
        <v>-0.140634146460514</v>
      </c>
      <c r="AO21">
        <f t="shared" si="97"/>
        <v>-0.290837847493463</v>
      </c>
      <c r="AP21">
        <f t="shared" si="98"/>
        <v>-0.333878442831415</v>
      </c>
      <c r="AQ21">
        <f t="shared" si="99"/>
        <v>-0.230258509299405</v>
      </c>
      <c r="AR21">
        <f t="shared" si="100"/>
        <v>-0.230258509299405</v>
      </c>
      <c r="AS21">
        <f t="shared" si="101"/>
        <v>-0.00136434822813741</v>
      </c>
      <c r="AT21">
        <f t="shared" si="102"/>
        <v>-0.00180696445318315</v>
      </c>
      <c r="AU21">
        <f t="shared" si="103"/>
        <v>-0.325539727549772</v>
      </c>
      <c r="AV21">
        <f t="shared" si="104"/>
        <v>-0.299382798700511</v>
      </c>
      <c r="AW21">
        <f t="shared" si="105"/>
        <v>-0.315535441456194</v>
      </c>
      <c r="AX21">
        <f t="shared" si="106"/>
        <v>-0.312233130652218</v>
      </c>
      <c r="AY21" s="81" t="s">
        <v>170</v>
      </c>
      <c r="BL21">
        <f t="shared" si="135"/>
        <v>0.0563498176519435</v>
      </c>
      <c r="BM21">
        <f t="shared" ref="BM21:BV21" si="139">BA$17*Q21</f>
        <v>0.321870290740162</v>
      </c>
      <c r="BN21">
        <f t="shared" si="139"/>
        <v>0.174310422510372</v>
      </c>
      <c r="BO21">
        <f t="shared" si="139"/>
        <v>4.03439153439154e-5</v>
      </c>
      <c r="BP21">
        <f t="shared" si="139"/>
        <v>0.000313492063492064</v>
      </c>
      <c r="BQ21">
        <f t="shared" si="139"/>
        <v>0.000646164021164019</v>
      </c>
      <c r="BR21">
        <f t="shared" si="139"/>
        <v>0.000359990066828957</v>
      </c>
      <c r="BS21">
        <f t="shared" si="139"/>
        <v>0.640649943104214</v>
      </c>
      <c r="BT21">
        <f t="shared" si="139"/>
        <v>0.201226642518676</v>
      </c>
      <c r="BU21">
        <f t="shared" si="139"/>
        <v>0.462297032487465</v>
      </c>
      <c r="BV21">
        <f t="shared" si="139"/>
        <v>0.337476324993859</v>
      </c>
      <c r="BX21" s="83">
        <f t="shared" si="109"/>
        <v>0.552530530902477</v>
      </c>
      <c r="BY21" s="84">
        <f t="shared" si="110"/>
        <v>0.000999999999999998</v>
      </c>
      <c r="BZ21" s="85">
        <f t="shared" si="111"/>
        <v>0.641009933171043</v>
      </c>
      <c r="CA21" s="86">
        <f t="shared" si="112"/>
        <v>1.001</v>
      </c>
      <c r="CC21">
        <f t="shared" si="113"/>
        <v>0.13566639148297</v>
      </c>
      <c r="CD21">
        <f t="shared" si="114"/>
        <v>0.000240603290472778</v>
      </c>
      <c r="CE21">
        <f t="shared" si="115"/>
        <v>0.13378762667327</v>
      </c>
      <c r="CF21">
        <f t="shared" si="116"/>
        <v>0.183436125852684</v>
      </c>
      <c r="CH21">
        <f t="shared" si="117"/>
        <v>-0.271001270008523</v>
      </c>
      <c r="CI21">
        <f t="shared" si="118"/>
        <v>-0.00200479349287137</v>
      </c>
      <c r="CJ21">
        <f t="shared" si="119"/>
        <v>-0.269114026698559</v>
      </c>
      <c r="CK21">
        <f t="shared" si="120"/>
        <v>-0.311087264026274</v>
      </c>
      <c r="CL21" s="81" t="s">
        <v>170</v>
      </c>
      <c r="CR21">
        <f t="shared" si="121"/>
        <v>0.0741099955823046</v>
      </c>
      <c r="CS21">
        <f t="shared" si="122"/>
        <v>0.000240109218354651</v>
      </c>
      <c r="CT21">
        <f t="shared" si="123"/>
        <v>0.111534997533889</v>
      </c>
      <c r="CU21">
        <f t="shared" si="124"/>
        <v>0.452215358636148</v>
      </c>
      <c r="CV21" s="87">
        <f t="shared" si="125"/>
        <v>0.638100460970696</v>
      </c>
      <c r="CX21">
        <f t="shared" si="52"/>
        <v>0.0928224965580968</v>
      </c>
    </row>
    <row r="22" s="80" customFormat="1" spans="1:102">
      <c r="A22" s="54" t="s">
        <v>19</v>
      </c>
      <c r="B22" s="14">
        <v>2012</v>
      </c>
      <c r="C22" s="54" t="s">
        <v>11</v>
      </c>
      <c r="D22" s="80">
        <v>46994</v>
      </c>
      <c r="E22" s="80">
        <v>7.4834234</v>
      </c>
      <c r="F22" s="80">
        <v>468170</v>
      </c>
      <c r="I22" s="80">
        <v>55.3638</v>
      </c>
      <c r="J22" s="80">
        <v>39101</v>
      </c>
      <c r="K22" s="80">
        <v>75.87394</v>
      </c>
      <c r="L22" s="80">
        <v>2115300</v>
      </c>
      <c r="M22" s="80">
        <v>10685</v>
      </c>
      <c r="N22" s="80">
        <v>50000</v>
      </c>
      <c r="P22" s="113">
        <f>(D22-MIN(D$22:D$31))/(MAX(D$22:D$31)-MIN(D$22:D$31))+0.001</f>
        <v>1.001</v>
      </c>
      <c r="Q22" s="113">
        <f t="shared" ref="Q22:Z22" si="140">(E22-MIN(E$22:E$31))/(MAX(E$22:E$31)-MIN(E$22:E$31))+0.001</f>
        <v>0.529753576899458</v>
      </c>
      <c r="R22" s="113">
        <f t="shared" si="140"/>
        <v>0.001</v>
      </c>
      <c r="S22" s="113">
        <v>0.001</v>
      </c>
      <c r="T22" s="113">
        <v>0.001</v>
      </c>
      <c r="U22" s="113">
        <f t="shared" si="140"/>
        <v>0.717076928565696</v>
      </c>
      <c r="V22" s="108" cm="1">
        <f t="array" ref="V22">(MAX(J$22:J$31-J22)/(MAX(J$22:J$31)-MIN(J$22:J$31))+0.001)</f>
        <v>1.001</v>
      </c>
      <c r="W22" s="108" cm="1">
        <f t="array" ref="W22">(MAX(K$22:K$31-K22)/(MAX(K$22:K$31)-MIN(K$22:K$31))+0.001)</f>
        <v>0.001</v>
      </c>
      <c r="X22" s="113">
        <f t="shared" si="140"/>
        <v>0.359566742366894</v>
      </c>
      <c r="Y22" s="113">
        <f t="shared" si="140"/>
        <v>0.001</v>
      </c>
      <c r="Z22" s="113">
        <f t="shared" si="140"/>
        <v>0.001</v>
      </c>
      <c r="AB22" s="80">
        <f>P22/SUM(P$22:P$31)</f>
        <v>0.142221339735959</v>
      </c>
      <c r="AC22" s="80">
        <f>Q22/SUM(Q$22:Q$31)</f>
        <v>0.132457544560369</v>
      </c>
      <c r="AD22" s="80">
        <f>R22/SUM(R$22:R$31)</f>
        <v>0.000242817121190521</v>
      </c>
      <c r="AE22" s="80">
        <f t="shared" ref="AE22:AL22" si="141">S22/SUM(S$22:S$31)</f>
        <v>0.1</v>
      </c>
      <c r="AF22" s="80">
        <f t="shared" si="141"/>
        <v>0.1</v>
      </c>
      <c r="AG22" s="80">
        <f t="shared" si="141"/>
        <v>0.175268370126715</v>
      </c>
      <c r="AH22" s="80">
        <f t="shared" si="141"/>
        <v>0.122324230095948</v>
      </c>
      <c r="AI22" s="80">
        <f t="shared" si="141"/>
        <v>0.000252292323415063</v>
      </c>
      <c r="AJ22" s="80">
        <f t="shared" si="141"/>
        <v>0.0661508008168559</v>
      </c>
      <c r="AK22" s="80">
        <f t="shared" si="141"/>
        <v>0.00019208756425856</v>
      </c>
      <c r="AL22" s="80">
        <f t="shared" si="141"/>
        <v>0.000205400476719924</v>
      </c>
      <c r="AN22" s="80">
        <f t="shared" si="96"/>
        <v>-0.277384334562314</v>
      </c>
      <c r="AO22" s="80">
        <f t="shared" ref="AO22:AX22" si="142">AC22*LN(AC22)</f>
        <v>-0.267762012810576</v>
      </c>
      <c r="AP22" s="80">
        <f t="shared" si="142"/>
        <v>-0.00202101594524357</v>
      </c>
      <c r="AQ22" s="80">
        <f t="shared" si="142"/>
        <v>-0.230258509299405</v>
      </c>
      <c r="AR22" s="80">
        <f t="shared" si="142"/>
        <v>-0.230258509299405</v>
      </c>
      <c r="AS22" s="80">
        <f t="shared" si="142"/>
        <v>-0.30521881347827</v>
      </c>
      <c r="AT22" s="80">
        <f t="shared" si="142"/>
        <v>-0.257013009975399</v>
      </c>
      <c r="AU22" s="80">
        <f t="shared" si="142"/>
        <v>-0.00209022225328795</v>
      </c>
      <c r="AV22" s="80">
        <f t="shared" si="142"/>
        <v>-0.17965355425511</v>
      </c>
      <c r="AW22" s="80">
        <f t="shared" si="142"/>
        <v>-0.00164380070773133</v>
      </c>
      <c r="AX22" s="80">
        <f t="shared" si="142"/>
        <v>-0.00174396279979498</v>
      </c>
      <c r="AZ22" s="80">
        <f>SUM(AN22:AN31)</f>
        <v>-2.15002882385156</v>
      </c>
      <c r="BA22" s="80">
        <f t="shared" ref="BA22:BJ22" si="143">SUM(AO22:AO31)</f>
        <v>-2.00195547726142</v>
      </c>
      <c r="BB22" s="80">
        <f t="shared" si="143"/>
        <v>-2.03295066659112</v>
      </c>
      <c r="BC22" s="80">
        <f t="shared" si="143"/>
        <v>-2.30258509299405</v>
      </c>
      <c r="BD22" s="80">
        <f t="shared" si="143"/>
        <v>-2.30258509299405</v>
      </c>
      <c r="BE22" s="80">
        <f t="shared" si="143"/>
        <v>-1.78891104749379</v>
      </c>
      <c r="BF22" s="80">
        <f t="shared" si="143"/>
        <v>-2.18255187326103</v>
      </c>
      <c r="BG22" s="80">
        <f t="shared" si="143"/>
        <v>-1.93538113737449</v>
      </c>
      <c r="BH22" s="80">
        <f t="shared" si="143"/>
        <v>-2.09670218870206</v>
      </c>
      <c r="BI22" s="80">
        <f t="shared" si="143"/>
        <v>-2.06857917121568</v>
      </c>
      <c r="BJ22" s="80">
        <f t="shared" si="143"/>
        <v>-1.95599607664398</v>
      </c>
      <c r="BL22" s="80">
        <f>AZ$27*P22</f>
        <v>0.236013243577675</v>
      </c>
      <c r="BM22" s="80">
        <f t="shared" ref="BM22:BV22" si="144">BA$27*Q22</f>
        <v>0.277924005839038</v>
      </c>
      <c r="BN22" s="80">
        <f t="shared" si="144"/>
        <v>0.000239593691426114</v>
      </c>
      <c r="BO22" s="80">
        <f t="shared" si="144"/>
        <v>4.03439153439154e-5</v>
      </c>
      <c r="BP22" s="80">
        <f t="shared" si="144"/>
        <v>0.000313492063492064</v>
      </c>
      <c r="BQ22" s="80">
        <f t="shared" si="144"/>
        <v>0.463349311645955</v>
      </c>
      <c r="BR22" s="80">
        <f t="shared" si="144"/>
        <v>0.248425580323947</v>
      </c>
      <c r="BS22" s="80">
        <f t="shared" si="144"/>
        <v>0.000751822597078974</v>
      </c>
      <c r="BT22" s="80">
        <f t="shared" si="144"/>
        <v>0.0667651523686533</v>
      </c>
      <c r="BU22" s="80">
        <f t="shared" si="144"/>
        <v>0.000439400094654362</v>
      </c>
      <c r="BV22" s="80">
        <f t="shared" si="144"/>
        <v>0.000374917681430369</v>
      </c>
      <c r="BX22" s="80">
        <f t="shared" si="109"/>
        <v>0.514176843108139</v>
      </c>
      <c r="BY22" s="80">
        <f t="shared" si="110"/>
        <v>0.463703147624791</v>
      </c>
      <c r="BZ22" s="80">
        <f t="shared" si="111"/>
        <v>0.249177402921026</v>
      </c>
      <c r="CA22" s="80">
        <f t="shared" si="112"/>
        <v>0.067579470144738</v>
      </c>
      <c r="CC22" s="80">
        <f>BX22/SUM(BX$22:BX$31)</f>
        <v>0.10837517702655</v>
      </c>
      <c r="CD22" s="80">
        <f>BY22/SUM(BY$22:BY$31)</f>
        <v>0.17516776302393</v>
      </c>
      <c r="CE22" s="80">
        <f>BZ22/SUM(BZ$22:BZ$31)</f>
        <v>0.0497276298858532</v>
      </c>
      <c r="CF22" s="80">
        <f>CA22/SUM(CA$22:CA$31)</f>
        <v>0.0131937373140148</v>
      </c>
      <c r="CH22" s="80">
        <f t="shared" si="117"/>
        <v>-0.240826572684892</v>
      </c>
      <c r="CI22" s="80">
        <f t="shared" si="118"/>
        <v>-0.305144190775583</v>
      </c>
      <c r="CJ22" s="80">
        <f t="shared" si="119"/>
        <v>-0.149242292645013</v>
      </c>
      <c r="CK22" s="80">
        <f t="shared" si="120"/>
        <v>-0.0571026667176454</v>
      </c>
      <c r="CM22">
        <f t="shared" ref="CM22:CP22" si="145">SUM(CH22:CH31)</f>
        <v>-2.25615713366556</v>
      </c>
      <c r="CN22">
        <f t="shared" si="145"/>
        <v>-1.79099899986614</v>
      </c>
      <c r="CO22">
        <f t="shared" si="145"/>
        <v>-2.23535396068577</v>
      </c>
      <c r="CP22">
        <f t="shared" si="145"/>
        <v>-2.10211255060874</v>
      </c>
      <c r="CR22" s="80">
        <f>CM$27*BX22</f>
        <v>0.0487481901012789</v>
      </c>
      <c r="CS22" s="80">
        <f>CN$27*BY22</f>
        <v>0.165367788563993</v>
      </c>
      <c r="CT22" s="80">
        <f>CO$27*BZ22</f>
        <v>0.0467629437338388</v>
      </c>
      <c r="CU22" s="80">
        <f>CP$27*CA22</f>
        <v>0.0243893124886961</v>
      </c>
      <c r="CV22" s="87">
        <f t="shared" si="125"/>
        <v>0.285268234887806</v>
      </c>
      <c r="CW22" s="80">
        <f>AVERAGE(CV22:CV31)</f>
        <v>0.418279707073834</v>
      </c>
      <c r="CX22">
        <f t="shared" si="52"/>
        <v>0.0477555669175588</v>
      </c>
    </row>
    <row r="23" spans="1:102">
      <c r="A23" s="55" t="s">
        <v>19</v>
      </c>
      <c r="B23" s="21">
        <v>2013</v>
      </c>
      <c r="C23" s="55" t="s">
        <v>11</v>
      </c>
      <c r="D23">
        <v>46873</v>
      </c>
      <c r="E23">
        <v>6.9722228</v>
      </c>
      <c r="F23">
        <v>515993</v>
      </c>
      <c r="I23">
        <v>56.881599</v>
      </c>
      <c r="J23">
        <v>39256</v>
      </c>
      <c r="K23">
        <v>75.679512</v>
      </c>
      <c r="L23">
        <v>2265800</v>
      </c>
      <c r="M23">
        <v>12160</v>
      </c>
      <c r="N23">
        <v>51800</v>
      </c>
      <c r="P23" s="108">
        <f t="shared" ref="P23:P32" si="146">(D23-MIN(D$22:D$31))/(MAX(D$22:D$31)-MIN(D$22:D$31))+0.001</f>
        <v>0.981302783656194</v>
      </c>
      <c r="Q23" s="108">
        <f t="shared" ref="Q23:Q31" si="147">(E23-MIN(E$22:E$31))/(MAX(E$22:E$31)-MIN(E$22:E$31))+0.001</f>
        <v>0.20717914823792</v>
      </c>
      <c r="R23" s="108">
        <f t="shared" ref="R23:R31" si="148">(F23-MIN(F$22:F$31))/(MAX(F$22:F$31)-MIN(F$22:F$31))+0.001</f>
        <v>0.147253968059795</v>
      </c>
      <c r="S23" s="91">
        <v>0.001</v>
      </c>
      <c r="T23" s="91">
        <v>0.001</v>
      </c>
      <c r="U23" s="108">
        <f t="shared" ref="U23:U31" si="149">(I23-MIN(I$22:I$31))/(MAX(I$22:I$31)-MIN(I$22:I$31))+0.001</f>
        <v>0.789713483632429</v>
      </c>
      <c r="V23" s="108" cm="1">
        <f t="array" ref="V23">(MAX(J$22:J$31-J23)/(MAX(J$22:J$31)-MIN(J$22:J$31))+0.001)</f>
        <v>0.990696204214585</v>
      </c>
      <c r="W23" s="108" cm="1">
        <f t="array" ref="W23">(MAX(K$22:K$31-K23)/(MAX(K$22:K$31)-MIN(K$22:K$31))+0.001)</f>
        <v>0.00479736432119705</v>
      </c>
      <c r="X23" s="108">
        <f t="shared" ref="X23:X31" si="150">(L23-MIN(L$22:L$31))/(MAX(L$22:L$31)-MIN(L$22:L$31))+0.001</f>
        <v>0.549448145344436</v>
      </c>
      <c r="Y23" s="108">
        <f t="shared" ref="Y23:Y31" si="151">(M23-MIN(M$22:M$31))/(MAX(M$22:M$31)-MIN(M$22:M$31))+0.001</f>
        <v>0.125693549750613</v>
      </c>
      <c r="Z23" s="108">
        <f t="shared" ref="Z23:Z31" si="152">(N23-MIN(N$22:N$31))/(MAX(N$22:N$31)-MIN(N$22:N$31))+0.001</f>
        <v>0.00575059382422803</v>
      </c>
      <c r="AB23" s="89">
        <f t="shared" ref="AB23:AB32" si="153">P23/SUM(P$22:P$31)</f>
        <v>0.139422773804405</v>
      </c>
      <c r="AC23" s="89">
        <f t="shared" ref="AC23:AC31" si="154">Q23/SUM(Q$22:Q$31)</f>
        <v>0.0518022764854536</v>
      </c>
      <c r="AD23" s="89">
        <f t="shared" ref="AD23:AD31" si="155">R23/SUM(R$22:R$31)</f>
        <v>0.0357557846081602</v>
      </c>
      <c r="AE23" s="89">
        <f t="shared" ref="AE23:AE31" si="156">S23/SUM(S$22:S$31)</f>
        <v>0.1</v>
      </c>
      <c r="AF23" s="89">
        <f t="shared" ref="AF23:AF31" si="157">T23/SUM(T$22:T$31)</f>
        <v>0.1</v>
      </c>
      <c r="AG23" s="89">
        <f t="shared" ref="AG23:AG31" si="158">U23/SUM(U$22:U$31)</f>
        <v>0.193022240194227</v>
      </c>
      <c r="AH23" s="89">
        <f t="shared" ref="AH23:AH31" si="159">V23/SUM(V$22:V$31)</f>
        <v>0.121065085354173</v>
      </c>
      <c r="AI23" s="89">
        <f t="shared" ref="AI23:AI31" si="160">W23/SUM(W$22:W$31)</f>
        <v>0.00121033819086333</v>
      </c>
      <c r="AJ23" s="89">
        <f t="shared" ref="AJ23:AJ31" si="161">X23/SUM(X$22:X$31)</f>
        <v>0.101083972846364</v>
      </c>
      <c r="AK23" s="89">
        <f t="shared" ref="AK23:AK31" si="162">Y23/SUM(Y$22:Y$31)</f>
        <v>0.0241441678146073</v>
      </c>
      <c r="AL23" s="89">
        <f t="shared" ref="AL23:AL31" si="163">Z23/SUM(Z$22:Z$31)</f>
        <v>0.00118117471291909</v>
      </c>
      <c r="AN23" s="89">
        <f t="shared" ref="AN23:AN31" si="164">AB23*LN(AB23)</f>
        <v>-0.274696942640217</v>
      </c>
      <c r="AO23" s="89">
        <f t="shared" ref="AO23:AO31" si="165">AC23*LN(AC23)</f>
        <v>-0.153351376412004</v>
      </c>
      <c r="AP23" s="89">
        <f t="shared" ref="AP23:AP31" si="166">AD23*LN(AD23)</f>
        <v>-0.119104063741408</v>
      </c>
      <c r="AQ23" s="89">
        <f t="shared" ref="AQ23:AQ31" si="167">AE23*LN(AE23)</f>
        <v>-0.230258509299405</v>
      </c>
      <c r="AR23" s="89">
        <f t="shared" ref="AR23:AR31" si="168">AF23*LN(AF23)</f>
        <v>-0.230258509299405</v>
      </c>
      <c r="AS23" s="89">
        <f t="shared" ref="AS23:AS31" si="169">AG23*LN(AG23)</f>
        <v>-0.317511907476436</v>
      </c>
      <c r="AT23" s="89">
        <f t="shared" ref="AT23:AT31" si="170">AH23*LN(AH23)</f>
        <v>-0.255620087856711</v>
      </c>
      <c r="AU23" s="89">
        <f t="shared" ref="AU23:AU31" si="171">AI23*LN(AI23)</f>
        <v>-0.00812966668797889</v>
      </c>
      <c r="AV23" s="89">
        <f t="shared" ref="AV23:AV31" si="172">AJ23*LN(AJ23)</f>
        <v>-0.231664622298072</v>
      </c>
      <c r="AW23" s="89">
        <f t="shared" ref="AW23:AW31" si="173">AK23*LN(AK23)</f>
        <v>-0.0899059377165557</v>
      </c>
      <c r="AX23" s="89">
        <f t="shared" ref="AX23:AX31" si="174">AL23*LN(AL23)</f>
        <v>-0.00796258909176442</v>
      </c>
      <c r="AY23" s="81" t="s">
        <v>181</v>
      </c>
      <c r="AZ23" s="108">
        <f>-1/LN(10)*AZ22</f>
        <v>0.933745654131672</v>
      </c>
      <c r="BA23" s="108">
        <f t="shared" ref="BA23:BJ23" si="175">-1/LN(10)*BA22</f>
        <v>0.869438216790626</v>
      </c>
      <c r="BB23" s="108">
        <f t="shared" si="175"/>
        <v>0.882899256482061</v>
      </c>
      <c r="BC23" s="108">
        <f t="shared" si="175"/>
        <v>1</v>
      </c>
      <c r="BD23" s="108">
        <f t="shared" si="175"/>
        <v>1</v>
      </c>
      <c r="BE23" s="108">
        <f t="shared" si="175"/>
        <v>0.776914196542319</v>
      </c>
      <c r="BF23" s="108">
        <f t="shared" si="175"/>
        <v>0.947870235024872</v>
      </c>
      <c r="BG23" s="108">
        <f t="shared" si="175"/>
        <v>0.84052534834138</v>
      </c>
      <c r="BH23" s="108">
        <f t="shared" si="175"/>
        <v>0.910586190747776</v>
      </c>
      <c r="BI23" s="108">
        <f t="shared" si="175"/>
        <v>0.898372519438972</v>
      </c>
      <c r="BJ23" s="108">
        <f t="shared" si="175"/>
        <v>0.849478302710889</v>
      </c>
      <c r="BL23" s="89">
        <f t="shared" ref="BL23:BL32" si="176">AZ$27*P23</f>
        <v>0.231369083818681</v>
      </c>
      <c r="BM23" s="89">
        <f t="shared" ref="BM23:BM31" si="177">BA$27*Q23</f>
        <v>0.10869215672239</v>
      </c>
      <c r="BN23" s="89">
        <f t="shared" ref="BN23:BN31" si="178">BB$27*R23</f>
        <v>0.0352811217845893</v>
      </c>
      <c r="BO23" s="89">
        <f t="shared" ref="BO23:BO31" si="179">BC$27*S23</f>
        <v>4.03439153439154e-5</v>
      </c>
      <c r="BP23" s="89">
        <f t="shared" ref="BP23:BP31" si="180">BD$27*T23</f>
        <v>0.000313492063492064</v>
      </c>
      <c r="BQ23" s="89">
        <f t="shared" ref="BQ23:BQ31" si="181">BE$27*U23</f>
        <v>0.510284440151377</v>
      </c>
      <c r="BR23" s="89">
        <f t="shared" ref="BR23:BR31" si="182">BF$27*V23</f>
        <v>0.245868411045694</v>
      </c>
      <c r="BS23" s="89">
        <f t="shared" ref="BS23:BS31" si="183">BG$27*W23</f>
        <v>0.00360676690309637</v>
      </c>
      <c r="BT23" s="89">
        <f t="shared" ref="BT23:BT31" si="184">BH$27*X23</f>
        <v>0.102022753553675</v>
      </c>
      <c r="BU23" s="89">
        <f t="shared" ref="BU23:BU31" si="185">BI$27*Y23</f>
        <v>0.0552297576578621</v>
      </c>
      <c r="BV23" s="89">
        <f t="shared" ref="BV23:BV31" si="186">BJ$27*Z23</f>
        <v>0.00215599930342737</v>
      </c>
      <c r="BX23" s="89">
        <f t="shared" ref="BX23:BX32" si="187">SUM(BL23:BN23)</f>
        <v>0.37534236232566</v>
      </c>
      <c r="BY23" s="89">
        <f t="shared" ref="BY23:BY32" si="188">SUM(BO23:BQ23)</f>
        <v>0.510638276130213</v>
      </c>
      <c r="BZ23" s="89">
        <f t="shared" ref="BZ23:BZ32" si="189">SUM(BR23:BS23)</f>
        <v>0.249475177948791</v>
      </c>
      <c r="CA23" s="89">
        <f t="shared" ref="CA23:CA32" si="190">SUM(BT23:BV23)</f>
        <v>0.159408510514964</v>
      </c>
      <c r="CC23" s="89">
        <f t="shared" ref="CC23:CC32" si="191">BX23/SUM(BX$22:BX$31)</f>
        <v>0.0791124600569608</v>
      </c>
      <c r="CD23" s="89">
        <f t="shared" ref="CD23:CD31" si="192">BY23/SUM(BY$22:BY$31)</f>
        <v>0.192897902466908</v>
      </c>
      <c r="CE23" s="89">
        <f t="shared" ref="CE23:CE31" si="193">BZ23/SUM(BZ$22:BZ$31)</f>
        <v>0.0497870560063454</v>
      </c>
      <c r="CF23" s="89">
        <f t="shared" ref="CF23:CF31" si="194">CA23/SUM(CA$22:CA$31)</f>
        <v>0.0311217890410844</v>
      </c>
      <c r="CH23" s="89">
        <f t="shared" ref="CH23:CH54" si="195">CC23*LN(CC23)</f>
        <v>-0.200699204827482</v>
      </c>
      <c r="CI23" s="89">
        <f t="shared" ref="CI23:CI54" si="196">CD23*LN(CD23)</f>
        <v>-0.317431675820827</v>
      </c>
      <c r="CJ23" s="89">
        <f t="shared" ref="CJ23:CJ54" si="197">CE23*LN(CE23)</f>
        <v>-0.149361180380553</v>
      </c>
      <c r="CK23" s="89">
        <f t="shared" ref="CK23:CK54" si="198">CF23*LN(CF23)</f>
        <v>-0.107987849228735</v>
      </c>
      <c r="CL23" s="81" t="s">
        <v>181</v>
      </c>
      <c r="CM23" s="108">
        <f>-1/LN(10)*CM22</f>
        <v>0.97983659345761</v>
      </c>
      <c r="CN23" s="108">
        <f>-1/LN(10)*CN22</f>
        <v>0.777820982736106</v>
      </c>
      <c r="CO23" s="108">
        <f>-1/LN(10)*CO22</f>
        <v>0.970801890226409</v>
      </c>
      <c r="CP23" s="108">
        <f>-1/LN(10)*CP22</f>
        <v>0.912935881068947</v>
      </c>
      <c r="CR23" s="89">
        <f t="shared" ref="CR23:CR32" si="199">CM$27*BX23</f>
        <v>0.0355855404166193</v>
      </c>
      <c r="CS23" s="89">
        <f t="shared" ref="CS23:CS32" si="200">CN$27*BY23</f>
        <v>0.182105993699466</v>
      </c>
      <c r="CT23" s="89">
        <f t="shared" ref="CT23:CT32" si="201">CO$27*BZ23</f>
        <v>0.0468188269588241</v>
      </c>
      <c r="CU23" s="89">
        <f t="shared" ref="CU23:CU32" si="202">CP$27*CA23</f>
        <v>0.0575302524269611</v>
      </c>
      <c r="CV23" s="87">
        <f t="shared" ref="CV23:CV54" si="203">SUM(CR23:CU23)</f>
        <v>0.322040613501871</v>
      </c>
      <c r="CX23">
        <f t="shared" si="52"/>
        <v>0.0521745396928926</v>
      </c>
    </row>
    <row r="24" spans="1:102">
      <c r="A24" s="55" t="s">
        <v>19</v>
      </c>
      <c r="B24" s="21">
        <v>2014</v>
      </c>
      <c r="C24" s="55" t="s">
        <v>11</v>
      </c>
      <c r="D24">
        <v>46492</v>
      </c>
      <c r="E24">
        <v>6.8370903</v>
      </c>
      <c r="F24">
        <v>538221</v>
      </c>
      <c r="I24">
        <v>60.886799</v>
      </c>
      <c r="J24">
        <v>39641</v>
      </c>
      <c r="K24">
        <v>66.918709</v>
      </c>
      <c r="L24">
        <v>2314500</v>
      </c>
      <c r="M24">
        <v>13595</v>
      </c>
      <c r="N24">
        <v>103500</v>
      </c>
      <c r="P24" s="108">
        <f t="shared" si="146"/>
        <v>0.919280970209995</v>
      </c>
      <c r="Q24" s="108">
        <f t="shared" si="147"/>
        <v>0.121908729969426</v>
      </c>
      <c r="R24" s="108">
        <f t="shared" si="148"/>
        <v>0.215232413620155</v>
      </c>
      <c r="S24" s="91">
        <v>0.001</v>
      </c>
      <c r="T24" s="91">
        <v>0.001</v>
      </c>
      <c r="U24" s="108">
        <f t="shared" si="149"/>
        <v>0.98138835649325</v>
      </c>
      <c r="V24" s="108" cm="1">
        <f t="array" ref="V24">(MAX(J$22:J$31-J24)/(MAX(J$22:J$31)-MIN(J$22:J$31))+0.001)</f>
        <v>0.96510290500565</v>
      </c>
      <c r="W24" s="108" cm="1">
        <f t="array" ref="W24">(MAX(K$22:K$31-K24)/(MAX(K$22:K$31)-MIN(K$22:K$31))+0.001)</f>
        <v>0.175904204576899</v>
      </c>
      <c r="X24" s="108">
        <f t="shared" si="150"/>
        <v>0.610891496341156</v>
      </c>
      <c r="Y24" s="108">
        <f t="shared" si="151"/>
        <v>0.247005579507989</v>
      </c>
      <c r="Z24" s="108">
        <f t="shared" si="152"/>
        <v>0.142198205331222</v>
      </c>
      <c r="AB24" s="89">
        <f t="shared" si="153"/>
        <v>0.130610760416621</v>
      </c>
      <c r="AC24" s="89">
        <f t="shared" si="154"/>
        <v>0.0304815894339643</v>
      </c>
      <c r="AD24" s="89">
        <f t="shared" si="155"/>
        <v>0.0522621150621335</v>
      </c>
      <c r="AE24" s="89">
        <f t="shared" si="156"/>
        <v>0.1</v>
      </c>
      <c r="AF24" s="89">
        <f t="shared" si="157"/>
        <v>0.1</v>
      </c>
      <c r="AG24" s="89">
        <f t="shared" si="158"/>
        <v>0.239871526822033</v>
      </c>
      <c r="AH24" s="89">
        <f t="shared" si="159"/>
        <v>0.117937532285893</v>
      </c>
      <c r="AI24" s="89">
        <f t="shared" si="160"/>
        <v>0.0443792804711846</v>
      </c>
      <c r="AJ24" s="89">
        <f t="shared" si="161"/>
        <v>0.112387929509733</v>
      </c>
      <c r="AK24" s="89">
        <f t="shared" si="162"/>
        <v>0.0474467001259636</v>
      </c>
      <c r="AL24" s="89">
        <f t="shared" si="163"/>
        <v>0.0292075791637506</v>
      </c>
      <c r="AN24" s="89">
        <f t="shared" si="164"/>
        <v>-0.265862600932472</v>
      </c>
      <c r="AO24" s="89">
        <f t="shared" si="165"/>
        <v>-0.106400023765203</v>
      </c>
      <c r="AP24" s="89">
        <f t="shared" si="166"/>
        <v>-0.154250772778929</v>
      </c>
      <c r="AQ24" s="89">
        <f t="shared" si="167"/>
        <v>-0.230258509299405</v>
      </c>
      <c r="AR24" s="89">
        <f t="shared" si="168"/>
        <v>-0.230258509299405</v>
      </c>
      <c r="AS24" s="89">
        <f t="shared" si="169"/>
        <v>-0.342453017965765</v>
      </c>
      <c r="AT24" s="89">
        <f t="shared" si="170"/>
        <v>-0.252103290490649</v>
      </c>
      <c r="AU24" s="89">
        <f t="shared" si="171"/>
        <v>-0.138240685337306</v>
      </c>
      <c r="AV24" s="89">
        <f t="shared" si="172"/>
        <v>-0.245657394263197</v>
      </c>
      <c r="AW24" s="89">
        <f t="shared" si="173"/>
        <v>-0.144624578357147</v>
      </c>
      <c r="AX24" s="89">
        <f t="shared" si="174"/>
        <v>-0.103199929319419</v>
      </c>
      <c r="AY24" s="109" t="s">
        <v>182</v>
      </c>
      <c r="AZ24">
        <f>1-AZ23</f>
        <v>0.0662543458683283</v>
      </c>
      <c r="BA24">
        <f t="shared" ref="BA24:BJ24" si="204">1-BA23</f>
        <v>0.130561783209374</v>
      </c>
      <c r="BB24">
        <f t="shared" si="204"/>
        <v>0.117100743517939</v>
      </c>
      <c r="BC24">
        <f t="shared" si="204"/>
        <v>0</v>
      </c>
      <c r="BD24">
        <f t="shared" si="204"/>
        <v>0</v>
      </c>
      <c r="BE24">
        <f t="shared" si="204"/>
        <v>0.223085803457681</v>
      </c>
      <c r="BF24">
        <f t="shared" si="204"/>
        <v>0.0521297649751276</v>
      </c>
      <c r="BG24">
        <f t="shared" si="204"/>
        <v>0.15947465165862</v>
      </c>
      <c r="BH24">
        <f t="shared" si="204"/>
        <v>0.0894138092522238</v>
      </c>
      <c r="BI24">
        <f t="shared" si="204"/>
        <v>0.101627480561028</v>
      </c>
      <c r="BJ24">
        <f t="shared" si="204"/>
        <v>0.150521697289111</v>
      </c>
      <c r="BL24" s="89">
        <f t="shared" si="176"/>
        <v>0.216745737800692</v>
      </c>
      <c r="BM24" s="89">
        <f t="shared" si="177"/>
        <v>0.0639568358899119</v>
      </c>
      <c r="BN24" s="89">
        <f t="shared" si="178"/>
        <v>0.0515683284938051</v>
      </c>
      <c r="BO24" s="89">
        <f t="shared" si="179"/>
        <v>4.03439153439154e-5</v>
      </c>
      <c r="BP24" s="89">
        <f t="shared" si="180"/>
        <v>0.000313492063492064</v>
      </c>
      <c r="BQ24" s="89">
        <f t="shared" si="181"/>
        <v>0.634137846755227</v>
      </c>
      <c r="BR24" s="89">
        <f t="shared" si="182"/>
        <v>0.23951673251584</v>
      </c>
      <c r="BS24" s="89">
        <f t="shared" si="183"/>
        <v>0.132248755922116</v>
      </c>
      <c r="BT24" s="89">
        <f t="shared" si="184"/>
        <v>0.113431691611552</v>
      </c>
      <c r="BU24" s="89">
        <f t="shared" si="185"/>
        <v>0.108534275015966</v>
      </c>
      <c r="BV24" s="89">
        <f t="shared" si="186"/>
        <v>0.0533126214463413</v>
      </c>
      <c r="BX24" s="89">
        <f t="shared" si="187"/>
        <v>0.332270902184409</v>
      </c>
      <c r="BY24" s="89">
        <f t="shared" si="188"/>
        <v>0.634491682734063</v>
      </c>
      <c r="BZ24" s="89">
        <f t="shared" si="189"/>
        <v>0.371765488437956</v>
      </c>
      <c r="CA24" s="89">
        <f t="shared" si="190"/>
        <v>0.275278588073859</v>
      </c>
      <c r="CC24" s="89">
        <f t="shared" si="191"/>
        <v>0.070034110496558</v>
      </c>
      <c r="CD24" s="89">
        <f t="shared" si="192"/>
        <v>0.239684568222398</v>
      </c>
      <c r="CE24" s="89">
        <f t="shared" si="193"/>
        <v>0.0741921875605844</v>
      </c>
      <c r="CF24" s="89">
        <f t="shared" si="194"/>
        <v>0.0537434426674353</v>
      </c>
      <c r="CH24" s="89">
        <f t="shared" si="195"/>
        <v>-0.186204792459523</v>
      </c>
      <c r="CI24" s="89">
        <f t="shared" si="196"/>
        <v>-0.342372991905614</v>
      </c>
      <c r="CJ24" s="89">
        <f t="shared" si="197"/>
        <v>-0.192981033700118</v>
      </c>
      <c r="CK24" s="89">
        <f t="shared" si="198"/>
        <v>-0.15712076129402</v>
      </c>
      <c r="CL24" s="109" t="s">
        <v>182</v>
      </c>
      <c r="CM24">
        <f>1-CM23</f>
        <v>0.0201634065423903</v>
      </c>
      <c r="CN24">
        <f>1-CN23</f>
        <v>0.222179017263894</v>
      </c>
      <c r="CO24">
        <f>1-CO23</f>
        <v>0.0291981097735907</v>
      </c>
      <c r="CP24">
        <f>1-CP23</f>
        <v>0.0870641189310533</v>
      </c>
      <c r="CR24" s="89">
        <f t="shared" si="199"/>
        <v>0.0315020120449152</v>
      </c>
      <c r="CS24" s="89">
        <f t="shared" si="200"/>
        <v>0.226275122291986</v>
      </c>
      <c r="CT24" s="89">
        <f t="shared" si="201"/>
        <v>0.0697689614475882</v>
      </c>
      <c r="CU24" s="89">
        <f t="shared" si="202"/>
        <v>0.0993475606068091</v>
      </c>
      <c r="CV24" s="87">
        <f t="shared" si="203"/>
        <v>0.426893656391299</v>
      </c>
      <c r="CX24">
        <f t="shared" si="52"/>
        <v>0.0845582610271987</v>
      </c>
    </row>
    <row r="25" spans="1:102">
      <c r="A25" s="55" t="s">
        <v>19</v>
      </c>
      <c r="B25" s="21">
        <v>2015</v>
      </c>
      <c r="C25" s="55" t="s">
        <v>11</v>
      </c>
      <c r="D25">
        <v>46246</v>
      </c>
      <c r="E25">
        <v>7.1062578</v>
      </c>
      <c r="F25">
        <v>551556</v>
      </c>
      <c r="I25">
        <v>61.2966</v>
      </c>
      <c r="J25">
        <v>39813</v>
      </c>
      <c r="K25">
        <v>55.756905</v>
      </c>
      <c r="L25">
        <v>1923400</v>
      </c>
      <c r="M25">
        <v>15164</v>
      </c>
      <c r="N25">
        <v>155200</v>
      </c>
      <c r="P25" s="108">
        <f t="shared" si="146"/>
        <v>0.879235389874654</v>
      </c>
      <c r="Q25" s="108">
        <f t="shared" si="147"/>
        <v>0.291757029299971</v>
      </c>
      <c r="R25" s="108">
        <f t="shared" si="148"/>
        <v>0.256013976133535</v>
      </c>
      <c r="S25" s="91">
        <v>0.001</v>
      </c>
      <c r="T25" s="91">
        <v>0.001</v>
      </c>
      <c r="U25" s="108">
        <f t="shared" si="149"/>
        <v>1.001</v>
      </c>
      <c r="V25" s="108" cm="1">
        <f t="array" ref="V25">(MAX(J$22:J$31-J25)/(MAX(J$22:J$31)-MIN(J$22:J$31))+0.001)</f>
        <v>0.953669015488932</v>
      </c>
      <c r="W25" s="108" cm="1">
        <f t="array" ref="W25">(MAX(K$22:K$31-K25)/(MAX(K$22:K$31)-MIN(K$22:K$31))+0.001)</f>
        <v>0.393904884879089</v>
      </c>
      <c r="X25" s="108">
        <f t="shared" si="150"/>
        <v>0.117452182689881</v>
      </c>
      <c r="Y25" s="108">
        <f t="shared" si="151"/>
        <v>0.379645701242709</v>
      </c>
      <c r="Z25" s="108">
        <f t="shared" si="152"/>
        <v>0.278645816838216</v>
      </c>
      <c r="AB25" s="89">
        <f t="shared" si="153"/>
        <v>0.124921113977264</v>
      </c>
      <c r="AC25" s="89">
        <f t="shared" si="154"/>
        <v>0.0729498042004471</v>
      </c>
      <c r="AD25" s="89">
        <f t="shared" si="155"/>
        <v>0.0621645766692836</v>
      </c>
      <c r="AE25" s="89">
        <f t="shared" si="156"/>
        <v>0.1</v>
      </c>
      <c r="AF25" s="89">
        <f t="shared" si="157"/>
        <v>0.1</v>
      </c>
      <c r="AG25" s="89">
        <f t="shared" si="158"/>
        <v>0.244665016412905</v>
      </c>
      <c r="AH25" s="89">
        <f t="shared" si="159"/>
        <v>0.116540287798246</v>
      </c>
      <c r="AI25" s="89">
        <f t="shared" si="160"/>
        <v>0.0993791786106884</v>
      </c>
      <c r="AJ25" s="89">
        <f t="shared" si="161"/>
        <v>0.0216081050529847</v>
      </c>
      <c r="AK25" s="89">
        <f t="shared" si="162"/>
        <v>0.0729252180329447</v>
      </c>
      <c r="AL25" s="89">
        <f t="shared" si="163"/>
        <v>0.0572339836145822</v>
      </c>
      <c r="AN25" s="89">
        <f t="shared" si="164"/>
        <v>-0.259845014962724</v>
      </c>
      <c r="AO25" s="89">
        <f t="shared" si="165"/>
        <v>-0.190981397442553</v>
      </c>
      <c r="AP25" s="89">
        <f t="shared" si="166"/>
        <v>-0.172691325841803</v>
      </c>
      <c r="AQ25" s="89">
        <f t="shared" si="167"/>
        <v>-0.230258509299405</v>
      </c>
      <c r="AR25" s="89">
        <f t="shared" si="168"/>
        <v>-0.230258509299405</v>
      </c>
      <c r="AS25" s="89">
        <f t="shared" si="169"/>
        <v>-0.344455382808422</v>
      </c>
      <c r="AT25" s="89">
        <f t="shared" si="170"/>
        <v>-0.250505475220011</v>
      </c>
      <c r="AU25" s="89">
        <f t="shared" si="171"/>
        <v>-0.229447905515922</v>
      </c>
      <c r="AV25" s="89">
        <f t="shared" si="172"/>
        <v>-0.0828603152356877</v>
      </c>
      <c r="AW25" s="89">
        <f t="shared" si="173"/>
        <v>-0.190941613280997</v>
      </c>
      <c r="AX25" s="89">
        <f t="shared" si="174"/>
        <v>-0.163723959227332</v>
      </c>
      <c r="AY25" s="109" t="s">
        <v>183</v>
      </c>
      <c r="AZ25" s="77">
        <f t="shared" ref="AZ25:BB25" si="205">AZ24/(3-SUM($AZ23:$BB23))</f>
        <v>0.211056976072997</v>
      </c>
      <c r="BA25" s="77">
        <f t="shared" si="205"/>
        <v>0.415911964622404</v>
      </c>
      <c r="BB25" s="77">
        <f t="shared" si="205"/>
        <v>0.3730310593046</v>
      </c>
      <c r="BC25" s="77">
        <f t="shared" ref="BC25:BE25" si="206">BC24/(3-SUM($BC23:$BE23))</f>
        <v>0</v>
      </c>
      <c r="BD25" s="77">
        <f t="shared" si="206"/>
        <v>0</v>
      </c>
      <c r="BE25" s="77">
        <f t="shared" si="206"/>
        <v>0.999999999999999</v>
      </c>
      <c r="BF25" s="77">
        <f>BF24/(2-SUM($BF23:$BG23))</f>
        <v>0.246354805842052</v>
      </c>
      <c r="BG25" s="77">
        <f>BG24/(2-SUM($BF23:$BG23))</f>
        <v>0.753645194157948</v>
      </c>
      <c r="BH25" s="77">
        <f t="shared" ref="BH25:BJ25" si="207">BH24/(3-SUM($BH23:$BJ23))</f>
        <v>0.261778391185657</v>
      </c>
      <c r="BI25" s="77">
        <f t="shared" si="207"/>
        <v>0.29753657275099</v>
      </c>
      <c r="BJ25" s="77">
        <f t="shared" si="207"/>
        <v>0.440685036063352</v>
      </c>
      <c r="BL25" s="89">
        <f t="shared" si="176"/>
        <v>0.207303892340258</v>
      </c>
      <c r="BM25" s="89">
        <f t="shared" si="177"/>
        <v>0.15306415256189</v>
      </c>
      <c r="BN25" s="89">
        <f t="shared" si="178"/>
        <v>0.0613393335985106</v>
      </c>
      <c r="BO25" s="89">
        <f t="shared" si="179"/>
        <v>4.03439153439154e-5</v>
      </c>
      <c r="BP25" s="89">
        <f t="shared" si="180"/>
        <v>0.000313492063492064</v>
      </c>
      <c r="BQ25" s="89">
        <f t="shared" si="181"/>
        <v>0.646810185185184</v>
      </c>
      <c r="BR25" s="89">
        <f t="shared" si="182"/>
        <v>0.236679099510295</v>
      </c>
      <c r="BS25" s="89">
        <f t="shared" si="183"/>
        <v>0.296146593551891</v>
      </c>
      <c r="BT25" s="89">
        <f t="shared" si="184"/>
        <v>0.0218087824855596</v>
      </c>
      <c r="BU25" s="89">
        <f t="shared" si="185"/>
        <v>0.166816357061168</v>
      </c>
      <c r="BV25" s="89">
        <f t="shared" si="186"/>
        <v>0.104469243589255</v>
      </c>
      <c r="BX25" s="89">
        <f t="shared" si="187"/>
        <v>0.421707378500659</v>
      </c>
      <c r="BY25" s="89">
        <f t="shared" si="188"/>
        <v>0.64716402116402</v>
      </c>
      <c r="BZ25" s="89">
        <f t="shared" si="189"/>
        <v>0.532825693062186</v>
      </c>
      <c r="CA25" s="89">
        <f t="shared" si="190"/>
        <v>0.293094383135983</v>
      </c>
      <c r="CC25" s="89">
        <f t="shared" si="191"/>
        <v>0.0888850060266118</v>
      </c>
      <c r="CD25" s="89">
        <f t="shared" si="192"/>
        <v>0.244471650618599</v>
      </c>
      <c r="CE25" s="89">
        <f t="shared" si="193"/>
        <v>0.106334517286334</v>
      </c>
      <c r="CF25" s="89">
        <f t="shared" si="194"/>
        <v>0.0572216723662854</v>
      </c>
      <c r="CH25" s="89">
        <f t="shared" si="195"/>
        <v>-0.215138318479182</v>
      </c>
      <c r="CI25" s="89">
        <f t="shared" si="196"/>
        <v>-0.344376439182408</v>
      </c>
      <c r="CJ25" s="89">
        <f t="shared" si="197"/>
        <v>-0.238313233585363</v>
      </c>
      <c r="CK25" s="89">
        <f t="shared" si="198"/>
        <v>-0.163701051502988</v>
      </c>
      <c r="CL25" s="109" t="s">
        <v>183</v>
      </c>
      <c r="CM25">
        <f>CM24/(4-SUM($CM23:$CP23))</f>
        <v>0.056227398058579</v>
      </c>
      <c r="CN25">
        <f>CN24/(4-SUM($CM23:$CP23))</f>
        <v>0.619565350611627</v>
      </c>
      <c r="CO25">
        <f>CO24/(4-SUM($CM23:$CP23))</f>
        <v>0.0814214471818682</v>
      </c>
      <c r="CP25">
        <f>CP24/(4-SUM($CM23:$CP23))</f>
        <v>0.242785804147926</v>
      </c>
      <c r="CR25" s="89">
        <f t="shared" si="199"/>
        <v>0.0399813249659292</v>
      </c>
      <c r="CS25" s="89">
        <f t="shared" si="200"/>
        <v>0.23079438551638</v>
      </c>
      <c r="CT25" s="89">
        <f t="shared" si="201"/>
        <v>0.0999950140443018</v>
      </c>
      <c r="CU25" s="89">
        <f t="shared" si="202"/>
        <v>0.105777249861165</v>
      </c>
      <c r="CV25" s="87">
        <f t="shared" si="203"/>
        <v>0.476547974387776</v>
      </c>
      <c r="CX25">
        <f t="shared" si="52"/>
        <v>0.102886131952733</v>
      </c>
    </row>
    <row r="26" spans="1:102">
      <c r="A26" s="55" t="s">
        <v>19</v>
      </c>
      <c r="B26" s="21">
        <v>2016</v>
      </c>
      <c r="C26" s="55" t="s">
        <v>11</v>
      </c>
      <c r="D26">
        <v>45926</v>
      </c>
      <c r="E26">
        <v>6.9001002</v>
      </c>
      <c r="F26">
        <v>569391</v>
      </c>
      <c r="I26">
        <v>46.669498</v>
      </c>
      <c r="J26">
        <v>39949</v>
      </c>
      <c r="K26">
        <v>63.830067</v>
      </c>
      <c r="L26">
        <v>1831100</v>
      </c>
      <c r="M26">
        <v>16389</v>
      </c>
      <c r="N26">
        <v>206900</v>
      </c>
      <c r="P26" s="108">
        <f t="shared" si="146"/>
        <v>0.827143578056324</v>
      </c>
      <c r="Q26" s="108">
        <f t="shared" si="147"/>
        <v>0.161668821198819</v>
      </c>
      <c r="R26" s="108">
        <f t="shared" si="148"/>
        <v>0.310557595738044</v>
      </c>
      <c r="S26" s="91">
        <v>0.001</v>
      </c>
      <c r="T26" s="91">
        <v>0.001</v>
      </c>
      <c r="U26" s="108">
        <f t="shared" si="149"/>
        <v>0.300998023526353</v>
      </c>
      <c r="V26" s="108" cm="1">
        <f t="array" ref="V26">(MAX(J$22:J$31-J26)/(MAX(J$22:J$31)-MIN(J$22:J$31))+0.001)</f>
        <v>0.944628265638503</v>
      </c>
      <c r="W26" s="108" cm="1">
        <f t="array" ref="W26">(MAX(K$22:K$31-K26)/(MAX(K$22:K$31)-MIN(K$22:K$31))+0.001)</f>
        <v>0.236228329351883</v>
      </c>
      <c r="X26" s="108">
        <f t="shared" si="150"/>
        <v>0.001</v>
      </c>
      <c r="Y26" s="108">
        <f t="shared" si="151"/>
        <v>0.483204751035591</v>
      </c>
      <c r="Z26" s="108">
        <f t="shared" si="152"/>
        <v>0.41509342834521</v>
      </c>
      <c r="AB26" s="89">
        <f t="shared" si="153"/>
        <v>0.117519947877288</v>
      </c>
      <c r="AC26" s="89">
        <f t="shared" si="154"/>
        <v>0.0404230495493742</v>
      </c>
      <c r="AD26" s="89">
        <f t="shared" si="155"/>
        <v>0.0754087013609614</v>
      </c>
      <c r="AE26" s="89">
        <f t="shared" si="156"/>
        <v>0.1</v>
      </c>
      <c r="AF26" s="89">
        <f t="shared" si="157"/>
        <v>0.1</v>
      </c>
      <c r="AG26" s="89">
        <f t="shared" si="158"/>
        <v>0.0735701162500772</v>
      </c>
      <c r="AH26" s="89">
        <f t="shared" si="159"/>
        <v>0.115435489831269</v>
      </c>
      <c r="AI26" s="89">
        <f t="shared" si="160"/>
        <v>0.0595985940686455</v>
      </c>
      <c r="AJ26" s="89">
        <f t="shared" si="161"/>
        <v>0.000183973635552081</v>
      </c>
      <c r="AK26" s="89">
        <f t="shared" si="162"/>
        <v>0.0928176236645903</v>
      </c>
      <c r="AL26" s="89">
        <f t="shared" si="163"/>
        <v>0.0852603880654137</v>
      </c>
      <c r="AN26" s="89">
        <f t="shared" si="164"/>
        <v>-0.251627506241458</v>
      </c>
      <c r="AO26" s="89">
        <f t="shared" si="165"/>
        <v>-0.129691498121427</v>
      </c>
      <c r="AP26" s="89">
        <f t="shared" si="166"/>
        <v>-0.194918870201831</v>
      </c>
      <c r="AQ26" s="89">
        <f t="shared" si="167"/>
        <v>-0.230258509299405</v>
      </c>
      <c r="AR26" s="89">
        <f t="shared" si="168"/>
        <v>-0.230258509299405</v>
      </c>
      <c r="AS26" s="89">
        <f t="shared" si="169"/>
        <v>-0.191982422322936</v>
      </c>
      <c r="AT26" s="89">
        <f t="shared" si="170"/>
        <v>-0.249230236446437</v>
      </c>
      <c r="AU26" s="89">
        <f t="shared" si="171"/>
        <v>-0.168075383460859</v>
      </c>
      <c r="AV26" s="89">
        <f t="shared" si="172"/>
        <v>-0.00158230537641799</v>
      </c>
      <c r="AW26" s="89">
        <f t="shared" si="173"/>
        <v>-0.220638513268974</v>
      </c>
      <c r="AX26" s="89">
        <f t="shared" si="174"/>
        <v>-0.209914939085523</v>
      </c>
      <c r="AY26" s="77" t="s">
        <v>184</v>
      </c>
      <c r="AZ26" s="110">
        <v>0.26049795615013</v>
      </c>
      <c r="BA26" s="110">
        <v>0.633345720302242</v>
      </c>
      <c r="BB26" s="110">
        <v>0.106156323547628</v>
      </c>
      <c r="BC26" s="110">
        <v>0.0806878306878307</v>
      </c>
      <c r="BD26" s="110">
        <v>0.626984126984127</v>
      </c>
      <c r="BE26" s="110">
        <v>0.292328042328042</v>
      </c>
      <c r="BF26" s="110">
        <v>0.25</v>
      </c>
      <c r="BG26" s="110">
        <v>0.75</v>
      </c>
      <c r="BH26" s="110">
        <v>0.10958605664488</v>
      </c>
      <c r="BI26" s="110">
        <v>0.581263616557734</v>
      </c>
      <c r="BJ26" s="110">
        <v>0.309150326797386</v>
      </c>
      <c r="BL26" s="89">
        <f t="shared" si="176"/>
        <v>0.195021816944572</v>
      </c>
      <c r="BM26" s="89">
        <f t="shared" si="177"/>
        <v>0.0848161265277848</v>
      </c>
      <c r="BN26" s="89">
        <f t="shared" si="178"/>
        <v>0.0744076407632967</v>
      </c>
      <c r="BO26" s="89">
        <f t="shared" si="179"/>
        <v>4.03439153439154e-5</v>
      </c>
      <c r="BP26" s="89">
        <f t="shared" si="180"/>
        <v>0.000313492063492064</v>
      </c>
      <c r="BQ26" s="89">
        <f t="shared" si="181"/>
        <v>0.194494093244211</v>
      </c>
      <c r="BR26" s="89">
        <f t="shared" si="182"/>
        <v>0.234435389691957</v>
      </c>
      <c r="BS26" s="89">
        <f t="shared" si="183"/>
        <v>0.17760179607696</v>
      </c>
      <c r="BT26" s="89">
        <f t="shared" si="184"/>
        <v>0.000185682223915269</v>
      </c>
      <c r="BU26" s="89">
        <f t="shared" si="185"/>
        <v>0.212320213342476</v>
      </c>
      <c r="BV26" s="89">
        <f t="shared" si="186"/>
        <v>0.155625865732169</v>
      </c>
      <c r="BX26" s="89">
        <f t="shared" si="187"/>
        <v>0.354245584235654</v>
      </c>
      <c r="BY26" s="89">
        <f t="shared" si="188"/>
        <v>0.194847929223047</v>
      </c>
      <c r="BZ26" s="89">
        <f t="shared" si="189"/>
        <v>0.412037185768917</v>
      </c>
      <c r="CA26" s="89">
        <f t="shared" si="190"/>
        <v>0.36813176129856</v>
      </c>
      <c r="CC26" s="89">
        <f t="shared" si="191"/>
        <v>0.0746658049988032</v>
      </c>
      <c r="CD26" s="89">
        <f t="shared" si="192"/>
        <v>0.0736054436263251</v>
      </c>
      <c r="CE26" s="89">
        <f t="shared" si="193"/>
        <v>0.0822290963503588</v>
      </c>
      <c r="CF26" s="89">
        <f t="shared" si="194"/>
        <v>0.0718714388425401</v>
      </c>
      <c r="CH26" s="89">
        <f t="shared" si="195"/>
        <v>-0.193737832387456</v>
      </c>
      <c r="CI26" s="89">
        <f t="shared" si="196"/>
        <v>-0.19203927383263</v>
      </c>
      <c r="CJ26" s="89">
        <f t="shared" si="197"/>
        <v>-0.205428516743787</v>
      </c>
      <c r="CK26" s="89">
        <f t="shared" si="198"/>
        <v>-0.189228609961279</v>
      </c>
      <c r="CL26" s="77" t="s">
        <v>184</v>
      </c>
      <c r="CM26" s="111">
        <v>0.133389037433155</v>
      </c>
      <c r="CN26" s="111">
        <v>0.0936831550802139</v>
      </c>
      <c r="CO26" s="111">
        <v>0.293917112299465</v>
      </c>
      <c r="CP26" s="111">
        <v>0.479010695187166</v>
      </c>
      <c r="CR26" s="89">
        <f t="shared" si="199"/>
        <v>0.0335853924857257</v>
      </c>
      <c r="CS26" s="89">
        <f t="shared" si="200"/>
        <v>0.0694874971777438</v>
      </c>
      <c r="CT26" s="89">
        <f t="shared" si="201"/>
        <v>0.0773267218796239</v>
      </c>
      <c r="CU26" s="89">
        <f t="shared" si="202"/>
        <v>0.132858108299681</v>
      </c>
      <c r="CV26" s="87">
        <f t="shared" si="203"/>
        <v>0.313257719842775</v>
      </c>
      <c r="CX26">
        <f t="shared" si="52"/>
        <v>0.0734071095286838</v>
      </c>
    </row>
    <row r="27" spans="1:102">
      <c r="A27" s="55" t="s">
        <v>19</v>
      </c>
      <c r="B27" s="21">
        <v>2017</v>
      </c>
      <c r="C27" s="55" t="s">
        <v>11</v>
      </c>
      <c r="D27">
        <v>45862</v>
      </c>
      <c r="E27">
        <v>6.6454799</v>
      </c>
      <c r="F27">
        <v>588206</v>
      </c>
      <c r="I27">
        <v>40.825699</v>
      </c>
      <c r="J27">
        <v>40008</v>
      </c>
      <c r="K27">
        <v>62.626839</v>
      </c>
      <c r="L27">
        <v>2210100</v>
      </c>
      <c r="M27">
        <v>17614</v>
      </c>
      <c r="N27">
        <v>258600</v>
      </c>
      <c r="P27" s="108">
        <f t="shared" si="146"/>
        <v>0.816725215692658</v>
      </c>
      <c r="Q27" s="108">
        <f t="shared" si="147"/>
        <v>0.001</v>
      </c>
      <c r="R27" s="108">
        <f t="shared" si="148"/>
        <v>0.36809828555351</v>
      </c>
      <c r="S27" s="91">
        <v>0.001</v>
      </c>
      <c r="T27" s="91">
        <v>0.001</v>
      </c>
      <c r="U27" s="108">
        <f t="shared" si="149"/>
        <v>0.0213342288721069</v>
      </c>
      <c r="V27" s="108" cm="1">
        <f t="array" ref="V27">(MAX(J$22:J$31-J27)/(MAX(J$22:J$31)-MIN(J$22:J$31))+0.001)</f>
        <v>0.940706175629861</v>
      </c>
      <c r="W27" s="108" cm="1">
        <f t="array" ref="W27">(MAX(K$22:K$31-K27)/(MAX(K$22:K$31)-MIN(K$22:K$31))+0.001)</f>
        <v>0.259728520052118</v>
      </c>
      <c r="X27" s="108">
        <f t="shared" si="150"/>
        <v>0.47917310118597</v>
      </c>
      <c r="Y27" s="108">
        <f t="shared" si="151"/>
        <v>0.586763800828472</v>
      </c>
      <c r="Z27" s="108">
        <f t="shared" si="152"/>
        <v>0.551541039852204</v>
      </c>
      <c r="AB27" s="89">
        <f t="shared" si="153"/>
        <v>0.116039714657292</v>
      </c>
      <c r="AC27" s="89">
        <f t="shared" si="154"/>
        <v>0.00025003614951619</v>
      </c>
      <c r="AD27" s="89">
        <f t="shared" si="155"/>
        <v>0.0893805660132696</v>
      </c>
      <c r="AE27" s="89">
        <f t="shared" si="156"/>
        <v>0.1</v>
      </c>
      <c r="AF27" s="89">
        <f t="shared" si="157"/>
        <v>0.1</v>
      </c>
      <c r="AG27" s="89">
        <f t="shared" si="158"/>
        <v>0.0052145249322185</v>
      </c>
      <c r="AH27" s="89">
        <f t="shared" si="159"/>
        <v>0.114956202477948</v>
      </c>
      <c r="AI27" s="89">
        <f t="shared" si="160"/>
        <v>0.0655275117811048</v>
      </c>
      <c r="AJ27" s="89">
        <f t="shared" si="161"/>
        <v>0.0881552174839482</v>
      </c>
      <c r="AK27" s="89">
        <f t="shared" si="162"/>
        <v>0.112710029296236</v>
      </c>
      <c r="AL27" s="89">
        <f t="shared" si="163"/>
        <v>0.113286792516245</v>
      </c>
      <c r="AN27" s="89">
        <f t="shared" si="164"/>
        <v>-0.249928980666781</v>
      </c>
      <c r="AO27" s="89">
        <f t="shared" si="165"/>
        <v>-0.00207377608377761</v>
      </c>
      <c r="AP27" s="89">
        <f t="shared" si="166"/>
        <v>-0.215840838851719</v>
      </c>
      <c r="AQ27" s="89">
        <f t="shared" si="167"/>
        <v>-0.230258509299405</v>
      </c>
      <c r="AR27" s="89">
        <f t="shared" si="168"/>
        <v>-0.230258509299405</v>
      </c>
      <c r="AS27" s="89">
        <f t="shared" si="169"/>
        <v>-0.0274091454207885</v>
      </c>
      <c r="AT27" s="89">
        <f t="shared" si="170"/>
        <v>-0.248673725207432</v>
      </c>
      <c r="AU27" s="89">
        <f t="shared" si="171"/>
        <v>-0.178581157875254</v>
      </c>
      <c r="AV27" s="89">
        <f t="shared" si="172"/>
        <v>-0.214098714022793</v>
      </c>
      <c r="AW27" s="89">
        <f t="shared" si="173"/>
        <v>-0.246038878659971</v>
      </c>
      <c r="AX27" s="89">
        <f t="shared" si="174"/>
        <v>-0.246719679934191</v>
      </c>
      <c r="AY27" s="77" t="s">
        <v>185</v>
      </c>
      <c r="AZ27">
        <f>AVERAGE(AZ25:AZ26)</f>
        <v>0.235777466111563</v>
      </c>
      <c r="BA27">
        <f t="shared" ref="BA27:BJ27" si="208">AVERAGE(BA25:BA26)</f>
        <v>0.524628842462323</v>
      </c>
      <c r="BB27">
        <f t="shared" si="208"/>
        <v>0.239593691426114</v>
      </c>
      <c r="BC27">
        <f t="shared" si="208"/>
        <v>0.0403439153439153</v>
      </c>
      <c r="BD27">
        <f t="shared" si="208"/>
        <v>0.313492063492063</v>
      </c>
      <c r="BE27">
        <f t="shared" si="208"/>
        <v>0.64616402116402</v>
      </c>
      <c r="BF27">
        <f t="shared" si="208"/>
        <v>0.248177402921026</v>
      </c>
      <c r="BG27">
        <f t="shared" si="208"/>
        <v>0.751822597078974</v>
      </c>
      <c r="BH27">
        <f t="shared" si="208"/>
        <v>0.185682223915269</v>
      </c>
      <c r="BI27">
        <f t="shared" si="208"/>
        <v>0.439400094654362</v>
      </c>
      <c r="BJ27">
        <f t="shared" si="208"/>
        <v>0.374917681430369</v>
      </c>
      <c r="BL27" s="89">
        <f t="shared" si="176"/>
        <v>0.192565401865435</v>
      </c>
      <c r="BM27" s="89">
        <f t="shared" si="177"/>
        <v>0.000524628842462323</v>
      </c>
      <c r="BN27" s="89">
        <f t="shared" si="178"/>
        <v>0.0881940270433892</v>
      </c>
      <c r="BO27" s="89">
        <f t="shared" si="179"/>
        <v>4.03439153439154e-5</v>
      </c>
      <c r="BP27" s="89">
        <f t="shared" si="180"/>
        <v>0.000313492063492064</v>
      </c>
      <c r="BQ27" s="89">
        <f t="shared" si="181"/>
        <v>0.0137854111164342</v>
      </c>
      <c r="BR27" s="89">
        <f t="shared" si="182"/>
        <v>0.23346201557959</v>
      </c>
      <c r="BS27" s="89">
        <f t="shared" si="183"/>
        <v>0.195269770481062</v>
      </c>
      <c r="BT27" s="89">
        <f t="shared" si="184"/>
        <v>0.088973927068587</v>
      </c>
      <c r="BU27" s="89">
        <f t="shared" si="185"/>
        <v>0.257824069623784</v>
      </c>
      <c r="BV27" s="89">
        <f t="shared" si="186"/>
        <v>0.206782487875083</v>
      </c>
      <c r="BX27" s="89">
        <f t="shared" si="187"/>
        <v>0.281284057751287</v>
      </c>
      <c r="BY27" s="89">
        <f t="shared" si="188"/>
        <v>0.0141392470952701</v>
      </c>
      <c r="BZ27" s="89">
        <f t="shared" si="189"/>
        <v>0.428731786060651</v>
      </c>
      <c r="CA27" s="89">
        <f t="shared" si="190"/>
        <v>0.553580484567454</v>
      </c>
      <c r="CC27" s="89">
        <f t="shared" si="191"/>
        <v>0.0592874026945058</v>
      </c>
      <c r="CD27" s="89">
        <f t="shared" si="192"/>
        <v>0.00534121947890062</v>
      </c>
      <c r="CE27" s="89">
        <f t="shared" si="193"/>
        <v>0.0855607905355765</v>
      </c>
      <c r="CF27" s="89">
        <f t="shared" si="194"/>
        <v>0.108077134666862</v>
      </c>
      <c r="CH27" s="89">
        <f t="shared" si="195"/>
        <v>-0.16750816293809</v>
      </c>
      <c r="CI27" s="89">
        <f t="shared" si="196"/>
        <v>-0.0279468695442351</v>
      </c>
      <c r="CJ27" s="89">
        <f t="shared" si="197"/>
        <v>-0.210353612518392</v>
      </c>
      <c r="CK27" s="89">
        <f t="shared" si="198"/>
        <v>-0.240461908164978</v>
      </c>
      <c r="CL27" s="77" t="s">
        <v>185</v>
      </c>
      <c r="CM27">
        <f t="shared" ref="CM27:CP27" si="209">AVERAGE(CM25:CM26)</f>
        <v>0.094808217745867</v>
      </c>
      <c r="CN27">
        <f t="shared" si="209"/>
        <v>0.35662425284592</v>
      </c>
      <c r="CO27">
        <f t="shared" si="209"/>
        <v>0.187669279740667</v>
      </c>
      <c r="CP27">
        <f t="shared" si="209"/>
        <v>0.360898249667546</v>
      </c>
      <c r="CR27" s="89">
        <f t="shared" si="199"/>
        <v>0.026668040195725</v>
      </c>
      <c r="CS27" s="89">
        <f t="shared" si="200"/>
        <v>0.00504239843115456</v>
      </c>
      <c r="CT27" s="89">
        <f t="shared" si="201"/>
        <v>0.080459785491932</v>
      </c>
      <c r="CU27" s="89">
        <f t="shared" si="202"/>
        <v>0.199786227930506</v>
      </c>
      <c r="CV27" s="87">
        <f t="shared" si="203"/>
        <v>0.311956452049318</v>
      </c>
      <c r="CX27">
        <f t="shared" si="52"/>
        <v>0.0535639128438285</v>
      </c>
    </row>
    <row r="28" spans="1:102">
      <c r="A28" s="55" t="s">
        <v>19</v>
      </c>
      <c r="B28" s="21">
        <v>2018</v>
      </c>
      <c r="C28" s="55" t="s">
        <v>11</v>
      </c>
      <c r="D28">
        <v>45795</v>
      </c>
      <c r="E28">
        <v>7.1860028</v>
      </c>
      <c r="F28">
        <v>601608</v>
      </c>
      <c r="I28">
        <v>40.400799</v>
      </c>
      <c r="J28">
        <v>40674</v>
      </c>
      <c r="K28">
        <v>53.13842</v>
      </c>
      <c r="L28">
        <v>2375200</v>
      </c>
      <c r="M28">
        <v>18839</v>
      </c>
      <c r="N28">
        <v>310300</v>
      </c>
      <c r="P28" s="108">
        <f t="shared" si="146"/>
        <v>0.805818492593195</v>
      </c>
      <c r="Q28" s="108">
        <f t="shared" si="147"/>
        <v>0.342077192878837</v>
      </c>
      <c r="R28" s="108">
        <f t="shared" si="148"/>
        <v>0.409084749805802</v>
      </c>
      <c r="S28" s="91">
        <v>0.001</v>
      </c>
      <c r="T28" s="91">
        <v>0.001</v>
      </c>
      <c r="U28" s="108">
        <f t="shared" si="149"/>
        <v>0.001</v>
      </c>
      <c r="V28" s="108" cm="1">
        <f t="array" ref="V28">(MAX(J$22:J$31-J28)/(MAX(J$22:J$31)-MIN(J$22:J$31))+0.001)</f>
        <v>0.896433091803497</v>
      </c>
      <c r="W28" s="108" cm="1">
        <f t="array" ref="W28">(MAX(K$22:K$31-K28)/(MAX(K$22:K$31)-MIN(K$22:K$31))+0.001)</f>
        <v>0.445046394921827</v>
      </c>
      <c r="X28" s="108">
        <f t="shared" si="150"/>
        <v>0.687474892758012</v>
      </c>
      <c r="Y28" s="108">
        <f t="shared" si="151"/>
        <v>0.690322850621354</v>
      </c>
      <c r="Z28" s="108">
        <f t="shared" si="152"/>
        <v>0.687988651359198</v>
      </c>
      <c r="AB28" s="89">
        <f t="shared" si="153"/>
        <v>0.11449009550511</v>
      </c>
      <c r="AC28" s="89">
        <f t="shared" si="154"/>
        <v>0.0855316641447315</v>
      </c>
      <c r="AD28" s="89">
        <f t="shared" si="155"/>
        <v>0.0993327812707893</v>
      </c>
      <c r="AE28" s="89">
        <f t="shared" si="156"/>
        <v>0.1</v>
      </c>
      <c r="AF28" s="89">
        <f t="shared" si="157"/>
        <v>0.1</v>
      </c>
      <c r="AG28" s="89">
        <f t="shared" si="158"/>
        <v>0.000244420595817088</v>
      </c>
      <c r="AH28" s="89">
        <f t="shared" si="159"/>
        <v>0.109545941845547</v>
      </c>
      <c r="AI28" s="89">
        <f t="shared" si="160"/>
        <v>0.112281789002326</v>
      </c>
      <c r="AJ28" s="89">
        <f t="shared" si="161"/>
        <v>0.126477255371468</v>
      </c>
      <c r="AK28" s="89">
        <f t="shared" si="162"/>
        <v>0.132602434927882</v>
      </c>
      <c r="AL28" s="89">
        <f t="shared" si="163"/>
        <v>0.141313196967077</v>
      </c>
      <c r="AN28" s="89">
        <f t="shared" si="164"/>
        <v>-0.248130601449354</v>
      </c>
      <c r="AO28" s="89">
        <f t="shared" si="165"/>
        <v>-0.210311125899154</v>
      </c>
      <c r="AP28" s="89">
        <f t="shared" si="166"/>
        <v>-0.229387169257674</v>
      </c>
      <c r="AQ28" s="89">
        <f t="shared" si="167"/>
        <v>-0.230258509299405</v>
      </c>
      <c r="AR28" s="89">
        <f t="shared" si="168"/>
        <v>-0.230258509299405</v>
      </c>
      <c r="AS28" s="89">
        <f t="shared" si="169"/>
        <v>-0.00203275323105127</v>
      </c>
      <c r="AT28" s="89">
        <f t="shared" si="170"/>
        <v>-0.242251129008827</v>
      </c>
      <c r="AU28" s="89">
        <f t="shared" si="171"/>
        <v>-0.245531482847706</v>
      </c>
      <c r="AV28" s="89">
        <f t="shared" si="172"/>
        <v>-0.26151610857721</v>
      </c>
      <c r="AW28" s="89">
        <f t="shared" si="173"/>
        <v>-0.267909938105521</v>
      </c>
      <c r="AX28" s="89">
        <f t="shared" si="174"/>
        <v>-0.276518356652398</v>
      </c>
      <c r="BL28" s="89">
        <f t="shared" si="176"/>
        <v>0.189993842329463</v>
      </c>
      <c r="BM28" s="89">
        <f t="shared" si="177"/>
        <v>0.179463561732785</v>
      </c>
      <c r="BN28" s="89">
        <f t="shared" si="178"/>
        <v>0.0980141253121004</v>
      </c>
      <c r="BO28" s="89">
        <f t="shared" si="179"/>
        <v>4.03439153439154e-5</v>
      </c>
      <c r="BP28" s="89">
        <f t="shared" si="180"/>
        <v>0.000313492063492064</v>
      </c>
      <c r="BQ28" s="89">
        <f t="shared" si="181"/>
        <v>0.00064616402116402</v>
      </c>
      <c r="BR28" s="89">
        <f t="shared" si="182"/>
        <v>0.222474436616258</v>
      </c>
      <c r="BS28" s="89">
        <f t="shared" si="183"/>
        <v>0.334595936450763</v>
      </c>
      <c r="BT28" s="89">
        <f t="shared" si="184"/>
        <v>0.127651866973218</v>
      </c>
      <c r="BU28" s="89">
        <f t="shared" si="185"/>
        <v>0.303327925905092</v>
      </c>
      <c r="BV28" s="89">
        <f t="shared" si="186"/>
        <v>0.257939110017997</v>
      </c>
      <c r="BX28" s="89">
        <f t="shared" si="187"/>
        <v>0.467471529374349</v>
      </c>
      <c r="BY28" s="89">
        <f t="shared" si="188"/>
        <v>0.000999999999999999</v>
      </c>
      <c r="BZ28" s="89">
        <f t="shared" si="189"/>
        <v>0.55707037306702</v>
      </c>
      <c r="CA28" s="89">
        <f t="shared" si="190"/>
        <v>0.688918902896308</v>
      </c>
      <c r="CC28" s="89">
        <f t="shared" si="191"/>
        <v>0.098530905134835</v>
      </c>
      <c r="CD28" s="89">
        <f t="shared" si="192"/>
        <v>0.000377758408415351</v>
      </c>
      <c r="CE28" s="89">
        <f t="shared" si="193"/>
        <v>0.111172959536105</v>
      </c>
      <c r="CF28" s="89">
        <f t="shared" si="194"/>
        <v>0.134499649316663</v>
      </c>
      <c r="CH28" s="89">
        <f t="shared" si="195"/>
        <v>-0.228334043793295</v>
      </c>
      <c r="CI28" s="89">
        <f t="shared" si="196"/>
        <v>-0.00297721060873514</v>
      </c>
      <c r="CJ28" s="89">
        <f t="shared" si="197"/>
        <v>-0.244210093392609</v>
      </c>
      <c r="CK28" s="89">
        <f t="shared" si="198"/>
        <v>-0.26983234739706</v>
      </c>
      <c r="CR28" s="89">
        <f t="shared" si="199"/>
        <v>0.0443201425469167</v>
      </c>
      <c r="CS28" s="89">
        <f t="shared" si="200"/>
        <v>0.00035662425284592</v>
      </c>
      <c r="CT28" s="89">
        <f t="shared" si="201"/>
        <v>0.104544995678352</v>
      </c>
      <c r="CU28" s="89">
        <f t="shared" si="202"/>
        <v>0.248629626218163</v>
      </c>
      <c r="CV28" s="87">
        <f t="shared" si="203"/>
        <v>0.397851388696278</v>
      </c>
      <c r="CX28">
        <f t="shared" si="52"/>
        <v>0.0744325691126343</v>
      </c>
    </row>
    <row r="29" spans="1:102">
      <c r="A29" s="55" t="s">
        <v>19</v>
      </c>
      <c r="B29" s="21">
        <v>2019</v>
      </c>
      <c r="C29" s="55" t="s">
        <v>11</v>
      </c>
      <c r="D29">
        <v>44147</v>
      </c>
      <c r="E29">
        <v>7.5340793</v>
      </c>
      <c r="F29">
        <v>666124</v>
      </c>
      <c r="I29">
        <v>42.2225</v>
      </c>
      <c r="J29">
        <v>39222</v>
      </c>
      <c r="K29">
        <v>43.650002</v>
      </c>
      <c r="L29">
        <v>2426900</v>
      </c>
      <c r="M29">
        <v>20064</v>
      </c>
      <c r="N29">
        <v>362000</v>
      </c>
      <c r="P29" s="108">
        <f t="shared" si="146"/>
        <v>0.537545661728797</v>
      </c>
      <c r="Q29" s="108">
        <f t="shared" si="147"/>
        <v>0.561718128585891</v>
      </c>
      <c r="R29" s="108">
        <f t="shared" si="148"/>
        <v>0.606389833203868</v>
      </c>
      <c r="S29" s="91">
        <v>0.001</v>
      </c>
      <c r="T29" s="91">
        <v>0.001</v>
      </c>
      <c r="U29" s="108">
        <f t="shared" si="149"/>
        <v>0.0881802425760083</v>
      </c>
      <c r="V29" s="108" cm="1">
        <f t="array" ref="V29">(MAX(J$22:J$31-J29)/(MAX(J$22:J$31)-MIN(J$22:J$31))+0.001)</f>
        <v>0.992956391677192</v>
      </c>
      <c r="W29" s="108" cm="1">
        <f t="array" ref="W29">(MAX(K$22:K$31-K29)/(MAX(K$22:K$31)-MIN(K$22:K$31))+0.001)</f>
        <v>0.630364250260582</v>
      </c>
      <c r="X29" s="108">
        <f t="shared" si="150"/>
        <v>0.752703255109765</v>
      </c>
      <c r="Y29" s="108">
        <f t="shared" si="151"/>
        <v>0.793881900414236</v>
      </c>
      <c r="Z29" s="108">
        <f t="shared" si="152"/>
        <v>0.824436262866192</v>
      </c>
      <c r="AB29" s="89">
        <f t="shared" si="153"/>
        <v>0.0763740900902318</v>
      </c>
      <c r="AC29" s="89">
        <f t="shared" si="154"/>
        <v>0.140449837985056</v>
      </c>
      <c r="AD29" s="89">
        <f t="shared" si="155"/>
        <v>0.147241833617763</v>
      </c>
      <c r="AE29" s="89">
        <f t="shared" si="156"/>
        <v>0.1</v>
      </c>
      <c r="AF29" s="89">
        <f t="shared" si="157"/>
        <v>0.1</v>
      </c>
      <c r="AG29" s="89">
        <f t="shared" si="158"/>
        <v>0.0215530674297233</v>
      </c>
      <c r="AH29" s="89">
        <f t="shared" si="159"/>
        <v>0.121341284845917</v>
      </c>
      <c r="AI29" s="89">
        <f t="shared" si="160"/>
        <v>0.159036061296037</v>
      </c>
      <c r="AJ29" s="89">
        <f t="shared" si="161"/>
        <v>0.138477554334429</v>
      </c>
      <c r="AK29" s="89">
        <f t="shared" si="162"/>
        <v>0.152494840559527</v>
      </c>
      <c r="AL29" s="89">
        <f t="shared" si="163"/>
        <v>0.169339601417908</v>
      </c>
      <c r="AN29" s="89">
        <f t="shared" si="164"/>
        <v>-0.196442696446887</v>
      </c>
      <c r="AO29" s="89">
        <f t="shared" si="165"/>
        <v>-0.275689672232022</v>
      </c>
      <c r="AP29" s="89">
        <f t="shared" si="166"/>
        <v>-0.282068076404742</v>
      </c>
      <c r="AQ29" s="89">
        <f t="shared" si="167"/>
        <v>-0.230258509299405</v>
      </c>
      <c r="AR29" s="89">
        <f t="shared" si="168"/>
        <v>-0.230258509299405</v>
      </c>
      <c r="AS29" s="89">
        <f t="shared" si="169"/>
        <v>-0.0827042306592184</v>
      </c>
      <c r="AT29" s="89">
        <f t="shared" si="170"/>
        <v>-0.255926748601122</v>
      </c>
      <c r="AU29" s="89">
        <f t="shared" si="171"/>
        <v>-0.2924075671731</v>
      </c>
      <c r="AV29" s="89">
        <f t="shared" si="172"/>
        <v>-0.273776637387768</v>
      </c>
      <c r="AW29" s="89">
        <f t="shared" si="173"/>
        <v>-0.286785535705049</v>
      </c>
      <c r="AX29" s="89">
        <f t="shared" si="174"/>
        <v>-0.300721579535964</v>
      </c>
      <c r="BL29" s="89">
        <f t="shared" si="176"/>
        <v>0.126741154041679</v>
      </c>
      <c r="BM29" s="89">
        <f t="shared" si="177"/>
        <v>0.294693531590118</v>
      </c>
      <c r="BN29" s="89">
        <f t="shared" si="178"/>
        <v>0.14528717858058</v>
      </c>
      <c r="BO29" s="89">
        <f t="shared" si="179"/>
        <v>4.03439153439154e-5</v>
      </c>
      <c r="BP29" s="89">
        <f t="shared" si="180"/>
        <v>0.000313492063492064</v>
      </c>
      <c r="BQ29" s="89">
        <f t="shared" si="181"/>
        <v>0.0569789001301323</v>
      </c>
      <c r="BR29" s="89">
        <f t="shared" si="182"/>
        <v>0.246429338500279</v>
      </c>
      <c r="BS29" s="89">
        <f t="shared" si="183"/>
        <v>0.473922087736651</v>
      </c>
      <c r="BT29" s="89">
        <f t="shared" si="184"/>
        <v>0.139763614357043</v>
      </c>
      <c r="BU29" s="89">
        <f t="shared" si="185"/>
        <v>0.3488317821864</v>
      </c>
      <c r="BV29" s="89">
        <f t="shared" si="186"/>
        <v>0.309095732160911</v>
      </c>
      <c r="BX29" s="89">
        <f t="shared" si="187"/>
        <v>0.566721864212378</v>
      </c>
      <c r="BY29" s="89">
        <f t="shared" si="188"/>
        <v>0.0573327361089683</v>
      </c>
      <c r="BZ29" s="89">
        <f t="shared" si="189"/>
        <v>0.72035142623693</v>
      </c>
      <c r="CA29" s="89">
        <f t="shared" si="190"/>
        <v>0.797691128704354</v>
      </c>
      <c r="CC29" s="89">
        <f t="shared" si="191"/>
        <v>0.119450308161613</v>
      </c>
      <c r="CD29" s="89">
        <f t="shared" si="192"/>
        <v>0.0216579231426212</v>
      </c>
      <c r="CE29" s="89">
        <f t="shared" si="193"/>
        <v>0.14375849772786</v>
      </c>
      <c r="CF29" s="89">
        <f t="shared" si="194"/>
        <v>0.155735568617279</v>
      </c>
      <c r="CH29" s="89">
        <f t="shared" si="195"/>
        <v>-0.253814563689848</v>
      </c>
      <c r="CI29" s="89">
        <f t="shared" si="196"/>
        <v>-0.0830014765324034</v>
      </c>
      <c r="CJ29" s="89">
        <f t="shared" si="197"/>
        <v>-0.278836927290393</v>
      </c>
      <c r="CK29" s="89">
        <f t="shared" si="198"/>
        <v>-0.289605206657644</v>
      </c>
      <c r="CR29" s="89">
        <f t="shared" si="199"/>
        <v>0.0537298899035908</v>
      </c>
      <c r="CS29" s="89">
        <f t="shared" si="200"/>
        <v>0.0204462441784731</v>
      </c>
      <c r="CT29" s="89">
        <f t="shared" si="201"/>
        <v>0.135187833322047</v>
      </c>
      <c r="CU29" s="89">
        <f t="shared" si="202"/>
        <v>0.287885332124731</v>
      </c>
      <c r="CV29" s="87">
        <f t="shared" si="203"/>
        <v>0.497249299528841</v>
      </c>
      <c r="CX29">
        <f t="shared" si="52"/>
        <v>0.0944588616128189</v>
      </c>
    </row>
    <row r="30" spans="1:102">
      <c r="A30" s="55" t="s">
        <v>19</v>
      </c>
      <c r="B30" s="21">
        <v>2020</v>
      </c>
      <c r="C30" s="55" t="s">
        <v>11</v>
      </c>
      <c r="D30">
        <v>42499</v>
      </c>
      <c r="E30">
        <v>7.8821558</v>
      </c>
      <c r="F30">
        <v>730640</v>
      </c>
      <c r="I30">
        <v>42.3218</v>
      </c>
      <c r="J30">
        <v>46683</v>
      </c>
      <c r="K30">
        <v>34.161583</v>
      </c>
      <c r="L30">
        <v>2525300</v>
      </c>
      <c r="M30">
        <v>21289</v>
      </c>
      <c r="N30">
        <v>413700</v>
      </c>
      <c r="P30" s="108">
        <f t="shared" si="146"/>
        <v>0.269272830864399</v>
      </c>
      <c r="Q30" s="108">
        <f t="shared" si="147"/>
        <v>0.781359064292945</v>
      </c>
      <c r="R30" s="108">
        <f t="shared" si="148"/>
        <v>0.803694916601934</v>
      </c>
      <c r="S30" s="91">
        <v>0.001</v>
      </c>
      <c r="T30" s="91">
        <v>0.001</v>
      </c>
      <c r="U30" s="108">
        <f t="shared" si="149"/>
        <v>0.0929323934985792</v>
      </c>
      <c r="V30" s="108" cm="1">
        <f t="array" ref="V30">(MAX(J$22:J$31-J30)/(MAX(J$22:J$31)-MIN(J$22:J$31))+0.001)</f>
        <v>0.496978195838596</v>
      </c>
      <c r="W30" s="108" cm="1">
        <f t="array" ref="W30">(MAX(K$22:K$31-K30)/(MAX(K$22:K$31)-MIN(K$22:K$31))+0.001)</f>
        <v>0.815682125130291</v>
      </c>
      <c r="X30" s="108">
        <f t="shared" si="150"/>
        <v>0.876851627554883</v>
      </c>
      <c r="Y30" s="108">
        <f t="shared" si="151"/>
        <v>0.897440950207118</v>
      </c>
      <c r="Z30" s="108">
        <f t="shared" si="152"/>
        <v>0.960883874373186</v>
      </c>
      <c r="AB30" s="89">
        <f t="shared" si="153"/>
        <v>0.0382580846753536</v>
      </c>
      <c r="AC30" s="89">
        <f t="shared" si="154"/>
        <v>0.195368011825381</v>
      </c>
      <c r="AD30" s="89">
        <f t="shared" si="155"/>
        <v>0.195150885964737</v>
      </c>
      <c r="AE30" s="89">
        <f t="shared" si="156"/>
        <v>0.1</v>
      </c>
      <c r="AF30" s="89">
        <f t="shared" si="157"/>
        <v>0.1</v>
      </c>
      <c r="AG30" s="89">
        <f t="shared" si="158"/>
        <v>0.0227145909896308</v>
      </c>
      <c r="AH30" s="89">
        <f t="shared" si="159"/>
        <v>0.0607317434369924</v>
      </c>
      <c r="AI30" s="89">
        <f t="shared" si="160"/>
        <v>0.205790338517258</v>
      </c>
      <c r="AJ30" s="89">
        <f t="shared" si="161"/>
        <v>0.161317581761031</v>
      </c>
      <c r="AK30" s="89">
        <f t="shared" si="162"/>
        <v>0.172387246191173</v>
      </c>
      <c r="AL30" s="89">
        <f t="shared" si="163"/>
        <v>0.19736600586874</v>
      </c>
      <c r="AN30" s="89">
        <f t="shared" si="164"/>
        <v>-0.12485144795217</v>
      </c>
      <c r="AO30" s="89">
        <f t="shared" si="165"/>
        <v>-0.319010616047836</v>
      </c>
      <c r="AP30" s="89">
        <f t="shared" si="166"/>
        <v>-0.318873082850053</v>
      </c>
      <c r="AQ30" s="89">
        <f t="shared" si="167"/>
        <v>-0.230258509299405</v>
      </c>
      <c r="AR30" s="89">
        <f t="shared" si="168"/>
        <v>-0.230258509299405</v>
      </c>
      <c r="AS30" s="89">
        <f t="shared" si="169"/>
        <v>-0.0859689979604553</v>
      </c>
      <c r="AT30" s="89">
        <f t="shared" si="170"/>
        <v>-0.170127150355268</v>
      </c>
      <c r="AU30" s="89">
        <f t="shared" si="171"/>
        <v>-0.325333411655374</v>
      </c>
      <c r="AV30" s="89">
        <f t="shared" si="172"/>
        <v>-0.294304618113725</v>
      </c>
      <c r="AW30" s="89">
        <f t="shared" si="173"/>
        <v>-0.303058830470632</v>
      </c>
      <c r="AX30" s="89">
        <f t="shared" si="174"/>
        <v>-0.320264905140433</v>
      </c>
      <c r="BL30" s="89">
        <f t="shared" si="176"/>
        <v>0.0634884657538955</v>
      </c>
      <c r="BM30" s="89">
        <f t="shared" si="177"/>
        <v>0.409923501447452</v>
      </c>
      <c r="BN30" s="89">
        <f t="shared" si="178"/>
        <v>0.19256023184906</v>
      </c>
      <c r="BO30" s="89">
        <f t="shared" si="179"/>
        <v>4.03439153439154e-5</v>
      </c>
      <c r="BP30" s="89">
        <f t="shared" si="180"/>
        <v>0.000313492063492064</v>
      </c>
      <c r="BQ30" s="89">
        <f t="shared" si="181"/>
        <v>0.060049569079439</v>
      </c>
      <c r="BR30" s="89">
        <f t="shared" si="182"/>
        <v>0.1233387579516</v>
      </c>
      <c r="BS30" s="89">
        <f t="shared" si="183"/>
        <v>0.613248253706352</v>
      </c>
      <c r="BT30" s="89">
        <f t="shared" si="184"/>
        <v>0.162815760248113</v>
      </c>
      <c r="BU30" s="89">
        <f t="shared" si="185"/>
        <v>0.394335638467708</v>
      </c>
      <c r="BV30" s="89">
        <f t="shared" si="186"/>
        <v>0.360252354303825</v>
      </c>
      <c r="BX30" s="89">
        <f t="shared" si="187"/>
        <v>0.665972199050407</v>
      </c>
      <c r="BY30" s="89">
        <f t="shared" si="188"/>
        <v>0.0604034050582749</v>
      </c>
      <c r="BZ30" s="89">
        <f t="shared" si="189"/>
        <v>0.736587011657952</v>
      </c>
      <c r="CA30" s="89">
        <f t="shared" si="190"/>
        <v>0.917403753019647</v>
      </c>
      <c r="CC30" s="89">
        <f t="shared" si="191"/>
        <v>0.140369711188392</v>
      </c>
      <c r="CD30" s="89">
        <f t="shared" si="192"/>
        <v>0.0228178941576817</v>
      </c>
      <c r="CE30" s="89">
        <f t="shared" si="193"/>
        <v>0.146998587612948</v>
      </c>
      <c r="CF30" s="89">
        <f t="shared" si="194"/>
        <v>0.179107413868574</v>
      </c>
      <c r="CH30" s="89">
        <f t="shared" si="195"/>
        <v>-0.275612494888014</v>
      </c>
      <c r="CI30" s="89">
        <f t="shared" si="196"/>
        <v>-0.0862564366792265</v>
      </c>
      <c r="CJ30" s="89">
        <f t="shared" si="197"/>
        <v>-0.281845140132422</v>
      </c>
      <c r="CK30" s="89">
        <f t="shared" si="198"/>
        <v>-0.308023481142343</v>
      </c>
      <c r="CR30" s="89">
        <f t="shared" si="199"/>
        <v>0.0631396372602649</v>
      </c>
      <c r="CS30" s="89">
        <f t="shared" si="200"/>
        <v>0.0215413191982568</v>
      </c>
      <c r="CT30" s="89">
        <f t="shared" si="201"/>
        <v>0.138234753944178</v>
      </c>
      <c r="CU30" s="89">
        <f t="shared" si="202"/>
        <v>0.331089408703228</v>
      </c>
      <c r="CV30" s="87">
        <f t="shared" si="203"/>
        <v>0.554005119105928</v>
      </c>
      <c r="CX30">
        <f t="shared" si="52"/>
        <v>0.100687195602221</v>
      </c>
    </row>
    <row r="31" spans="1:102">
      <c r="A31" s="55" t="s">
        <v>19</v>
      </c>
      <c r="B31" s="21">
        <v>2021</v>
      </c>
      <c r="C31" s="55" t="s">
        <v>11</v>
      </c>
      <c r="D31">
        <v>40851</v>
      </c>
      <c r="E31">
        <v>8.2302323</v>
      </c>
      <c r="F31">
        <v>795156</v>
      </c>
      <c r="I31">
        <v>42.421101</v>
      </c>
      <c r="J31">
        <v>54144</v>
      </c>
      <c r="K31">
        <v>24.673164</v>
      </c>
      <c r="L31">
        <v>2623700</v>
      </c>
      <c r="M31">
        <v>22514</v>
      </c>
      <c r="N31">
        <v>428900</v>
      </c>
      <c r="P31" s="108">
        <f t="shared" si="146"/>
        <v>0.001</v>
      </c>
      <c r="Q31" s="108">
        <f t="shared" si="147"/>
        <v>1.001</v>
      </c>
      <c r="R31" s="108">
        <f t="shared" si="148"/>
        <v>1.001</v>
      </c>
      <c r="S31" s="91">
        <v>0.001</v>
      </c>
      <c r="T31" s="91">
        <v>0.001</v>
      </c>
      <c r="U31" s="108">
        <f t="shared" si="149"/>
        <v>0.0976845922776543</v>
      </c>
      <c r="V31" s="108" cm="1">
        <f t="array" ref="V31">(MAX(J$22:J$31-J31)/(MAX(J$22:J$31)-MIN(J$22:J$31))+0.001)</f>
        <v>0.001</v>
      </c>
      <c r="W31" s="108" cm="1">
        <f t="array" ref="W31">(MAX(K$22:K$31-K31)/(MAX(K$22:K$31)-MIN(K$22:K$31))+0.001)</f>
        <v>1.001</v>
      </c>
      <c r="X31" s="108">
        <f t="shared" si="150"/>
        <v>1.001</v>
      </c>
      <c r="Y31" s="108">
        <f t="shared" si="151"/>
        <v>1.001</v>
      </c>
      <c r="Z31" s="108">
        <f t="shared" si="152"/>
        <v>1.001</v>
      </c>
      <c r="AB31" s="89">
        <f t="shared" si="153"/>
        <v>0.000142079260475483</v>
      </c>
      <c r="AC31" s="89">
        <f t="shared" si="154"/>
        <v>0.250286185665706</v>
      </c>
      <c r="AD31" s="89">
        <f t="shared" si="155"/>
        <v>0.243059938311711</v>
      </c>
      <c r="AE31" s="89">
        <f t="shared" si="156"/>
        <v>0.1</v>
      </c>
      <c r="AF31" s="89">
        <f t="shared" si="157"/>
        <v>0.1</v>
      </c>
      <c r="AG31" s="89">
        <f t="shared" si="158"/>
        <v>0.0238761262466536</v>
      </c>
      <c r="AH31" s="89">
        <f t="shared" si="159"/>
        <v>0.00012220202806788</v>
      </c>
      <c r="AI31" s="89">
        <f t="shared" si="160"/>
        <v>0.252544615738479</v>
      </c>
      <c r="AJ31" s="89">
        <f t="shared" si="161"/>
        <v>0.184157609187633</v>
      </c>
      <c r="AK31" s="89">
        <f t="shared" si="162"/>
        <v>0.192279651822818</v>
      </c>
      <c r="AL31" s="89">
        <f t="shared" si="163"/>
        <v>0.205605877196644</v>
      </c>
      <c r="AN31" s="89">
        <f t="shared" si="164"/>
        <v>-0.00125869799718655</v>
      </c>
      <c r="AO31" s="89">
        <f t="shared" si="165"/>
        <v>-0.346683978446867</v>
      </c>
      <c r="AP31" s="89">
        <f t="shared" si="166"/>
        <v>-0.343795450717716</v>
      </c>
      <c r="AQ31" s="89">
        <f t="shared" si="167"/>
        <v>-0.230258509299405</v>
      </c>
      <c r="AR31" s="89">
        <f t="shared" si="168"/>
        <v>-0.230258509299405</v>
      </c>
      <c r="AS31" s="89">
        <f t="shared" si="169"/>
        <v>-0.0891743761704465</v>
      </c>
      <c r="AT31" s="89">
        <f t="shared" si="170"/>
        <v>-0.00110102009917765</v>
      </c>
      <c r="AU31" s="89">
        <f t="shared" si="171"/>
        <v>-0.347543654567701</v>
      </c>
      <c r="AV31" s="89">
        <f t="shared" si="172"/>
        <v>-0.311587919172082</v>
      </c>
      <c r="AW31" s="89">
        <f t="shared" si="173"/>
        <v>-0.317031544943104</v>
      </c>
      <c r="AX31" s="89">
        <f t="shared" si="174"/>
        <v>-0.325226175857158</v>
      </c>
      <c r="AY31" s="81" t="s">
        <v>170</v>
      </c>
      <c r="BL31" s="89">
        <f t="shared" si="176"/>
        <v>0.000235777466111563</v>
      </c>
      <c r="BM31" s="89">
        <f t="shared" si="177"/>
        <v>0.525153471304785</v>
      </c>
      <c r="BN31" s="89">
        <f t="shared" si="178"/>
        <v>0.23983328511754</v>
      </c>
      <c r="BO31" s="89">
        <f t="shared" si="179"/>
        <v>4.03439153439154e-5</v>
      </c>
      <c r="BP31" s="89">
        <f t="shared" si="180"/>
        <v>0.000313492063492064</v>
      </c>
      <c r="BQ31" s="89">
        <f t="shared" si="181"/>
        <v>0.0631202689518969</v>
      </c>
      <c r="BR31" s="89">
        <f t="shared" si="182"/>
        <v>0.000248177402921026</v>
      </c>
      <c r="BS31" s="89">
        <f t="shared" si="183"/>
        <v>0.752574419676053</v>
      </c>
      <c r="BT31" s="89">
        <f t="shared" si="184"/>
        <v>0.185867906139184</v>
      </c>
      <c r="BU31" s="89">
        <f t="shared" si="185"/>
        <v>0.439839494749016</v>
      </c>
      <c r="BV31" s="89">
        <f t="shared" si="186"/>
        <v>0.375292599111799</v>
      </c>
      <c r="BX31" s="89">
        <f t="shared" si="187"/>
        <v>0.765222533888437</v>
      </c>
      <c r="BY31" s="89">
        <f t="shared" si="188"/>
        <v>0.0634741049307329</v>
      </c>
      <c r="BZ31" s="89">
        <f t="shared" si="189"/>
        <v>0.752822597078974</v>
      </c>
      <c r="CA31" s="89">
        <f t="shared" si="190"/>
        <v>1.001</v>
      </c>
      <c r="CC31" s="89">
        <f t="shared" si="191"/>
        <v>0.16128911421517</v>
      </c>
      <c r="CD31" s="89">
        <f t="shared" si="192"/>
        <v>0.0239778768542226</v>
      </c>
      <c r="CE31" s="89">
        <f t="shared" si="193"/>
        <v>0.150238677498035</v>
      </c>
      <c r="CF31" s="89">
        <f t="shared" si="194"/>
        <v>0.195428153299263</v>
      </c>
      <c r="CH31" s="89">
        <f t="shared" si="195"/>
        <v>-0.294281147517778</v>
      </c>
      <c r="CI31" s="89">
        <f t="shared" si="196"/>
        <v>-0.0894524349844764</v>
      </c>
      <c r="CJ31" s="89">
        <f t="shared" si="197"/>
        <v>-0.284781930297122</v>
      </c>
      <c r="CK31" s="89">
        <f t="shared" si="198"/>
        <v>-0.31904866854205</v>
      </c>
      <c r="CL31" s="81" t="s">
        <v>170</v>
      </c>
      <c r="CR31" s="89">
        <f t="shared" si="199"/>
        <v>0.072549384616939</v>
      </c>
      <c r="CS31" s="89">
        <f t="shared" si="200"/>
        <v>0.0226364052459862</v>
      </c>
      <c r="CT31" s="89">
        <f t="shared" si="201"/>
        <v>0.141281674566309</v>
      </c>
      <c r="CU31" s="89">
        <f t="shared" si="202"/>
        <v>0.361259147917213</v>
      </c>
      <c r="CV31" s="87">
        <f t="shared" si="203"/>
        <v>0.597726612346448</v>
      </c>
      <c r="CX31">
        <f t="shared" si="52"/>
        <v>0.106915529591624</v>
      </c>
    </row>
    <row r="32" s="80" customFormat="1" spans="1:102">
      <c r="A32" s="12" t="s">
        <v>10</v>
      </c>
      <c r="B32" s="14">
        <v>2012</v>
      </c>
      <c r="C32" s="13" t="s">
        <v>11</v>
      </c>
      <c r="D32" s="80">
        <v>44219</v>
      </c>
      <c r="E32" s="80">
        <v>8.3406228</v>
      </c>
      <c r="F32" s="80">
        <v>31</v>
      </c>
      <c r="G32" s="80">
        <v>548</v>
      </c>
      <c r="H32" s="80">
        <v>65234</v>
      </c>
      <c r="I32" s="80">
        <v>42</v>
      </c>
      <c r="J32" s="80">
        <v>30456</v>
      </c>
      <c r="K32" s="80">
        <v>59.170856</v>
      </c>
      <c r="L32" s="80">
        <v>3626400</v>
      </c>
      <c r="M32" s="80">
        <v>11107</v>
      </c>
      <c r="N32" s="80">
        <v>300600</v>
      </c>
      <c r="P32" s="113">
        <f>(D32-MIN(D$32:D$41))/(MAX(D$32:D$41)-MIN(D$32:D$41))+0.001</f>
        <v>1.001</v>
      </c>
      <c r="Q32" s="113">
        <f t="shared" ref="Q32:Z32" si="210">(E32-MIN(E$32:E$41))/(MAX(E$32:E$41)-MIN(E$32:E$41))+0.001</f>
        <v>0.97023068791744</v>
      </c>
      <c r="R32" s="113">
        <f t="shared" si="210"/>
        <v>0.0214081632653061</v>
      </c>
      <c r="S32" s="113">
        <f t="shared" si="210"/>
        <v>0.163765957446809</v>
      </c>
      <c r="T32" s="113">
        <f t="shared" si="210"/>
        <v>0.886265094497408</v>
      </c>
      <c r="U32" s="113">
        <f t="shared" si="210"/>
        <v>0.778777777777778</v>
      </c>
      <c r="V32" s="108" cm="1">
        <f t="array" ref="V32">(MAX(J$32:J$41-J32)/(MAX(J$32:J$41)-MIN(J$32:J$41))+0.001)</f>
        <v>0.001</v>
      </c>
      <c r="W32" s="108" cm="1">
        <f t="array" ref="W32">(MAX(K$32:K$41-K32)/(MAX(K$32:K$41)-MIN(K$32:K$41))+0.001)</f>
        <v>0.001</v>
      </c>
      <c r="X32" s="113">
        <f t="shared" si="210"/>
        <v>0.001</v>
      </c>
      <c r="Y32" s="113">
        <f t="shared" si="210"/>
        <v>0.001</v>
      </c>
      <c r="Z32" s="113">
        <f t="shared" si="210"/>
        <v>0.274717112932054</v>
      </c>
      <c r="AB32" s="80">
        <f>P32/SUM(P$32:P$41)</f>
        <v>0.233547908520563</v>
      </c>
      <c r="AC32" s="80">
        <f t="shared" ref="AC32:AL32" si="211">Q32/SUM(Q$32:Q$41)</f>
        <v>0.168080928841483</v>
      </c>
      <c r="AD32" s="80">
        <f t="shared" si="211"/>
        <v>0.0121586938883645</v>
      </c>
      <c r="AE32" s="80">
        <f t="shared" si="211"/>
        <v>0.033231154477161</v>
      </c>
      <c r="AF32" s="80">
        <f t="shared" si="211"/>
        <v>0.26950643863046</v>
      </c>
      <c r="AG32" s="80">
        <f t="shared" si="211"/>
        <v>0.148842641749841</v>
      </c>
      <c r="AH32" s="80">
        <f t="shared" si="211"/>
        <v>0.000183564043765239</v>
      </c>
      <c r="AI32" s="80">
        <f t="shared" si="211"/>
        <v>0.000252095449329306</v>
      </c>
      <c r="AJ32" s="80">
        <f t="shared" si="211"/>
        <v>0.000240986287425544</v>
      </c>
      <c r="AK32" s="80">
        <f t="shared" si="211"/>
        <v>0.00019265834051751</v>
      </c>
      <c r="AL32" s="80">
        <f t="shared" si="211"/>
        <v>0.0546293504022782</v>
      </c>
      <c r="AN32" s="80">
        <f t="shared" ref="AN32:AN63" si="212">AB32*LN(AB32)</f>
        <v>-0.339664615652482</v>
      </c>
      <c r="AO32" s="80">
        <f t="shared" ref="AO32:AO63" si="213">AC32*LN(AC32)</f>
        <v>-0.299740350161728</v>
      </c>
      <c r="AP32" s="80">
        <f t="shared" ref="AP32:AP63" si="214">AD32*LN(AD32)</f>
        <v>-0.0536163239808966</v>
      </c>
      <c r="AQ32" s="80">
        <f t="shared" ref="AQ32:AQ63" si="215">AE32*LN(AE32)</f>
        <v>-0.113127737685457</v>
      </c>
      <c r="AR32" s="80">
        <f t="shared" ref="AR32:AR63" si="216">AF32*LN(AF32)</f>
        <v>-0.353366870027084</v>
      </c>
      <c r="AS32" s="80">
        <f t="shared" ref="AS32:AS63" si="217">AG32*LN(AG32)</f>
        <v>-0.283525232062042</v>
      </c>
      <c r="AT32" s="80">
        <f t="shared" ref="AT32:AT63" si="218">AH32*LN(AH32)</f>
        <v>-0.0015791917284235</v>
      </c>
      <c r="AU32" s="80">
        <f t="shared" ref="AU32:AU63" si="219">AI32*LN(AI32)</f>
        <v>-0.00208878796406949</v>
      </c>
      <c r="AV32" s="80">
        <f t="shared" ref="AV32:AV63" si="220">AJ32*LN(AJ32)</f>
        <v>-0.00200760146015163</v>
      </c>
      <c r="AW32" s="80">
        <f t="shared" ref="AW32:AW63" si="221">AK32*LN(AK32)</f>
        <v>-0.00164811353593878</v>
      </c>
      <c r="AX32" s="80">
        <f t="shared" ref="AX32:AX63" si="222">AL32*LN(AL32)</f>
        <v>-0.158817572737354</v>
      </c>
      <c r="AZ32" s="80">
        <f t="shared" ref="AZ32:BJ32" si="223">SUM(AN32:AN41)</f>
        <v>-1.68002162766169</v>
      </c>
      <c r="BA32" s="80">
        <f t="shared" si="223"/>
        <v>-1.84699593989176</v>
      </c>
      <c r="BB32" s="80">
        <f t="shared" si="223"/>
        <v>-1.22481563199833</v>
      </c>
      <c r="BC32" s="80">
        <f t="shared" si="223"/>
        <v>-1.97735315706104</v>
      </c>
      <c r="BD32" s="80">
        <f t="shared" si="223"/>
        <v>-1.56965627826305</v>
      </c>
      <c r="BE32" s="80">
        <f t="shared" si="223"/>
        <v>-1.91486512846828</v>
      </c>
      <c r="BF32" s="80">
        <f t="shared" si="223"/>
        <v>-1.91376202459105</v>
      </c>
      <c r="BG32" s="80">
        <f t="shared" si="223"/>
        <v>-1.96120331973549</v>
      </c>
      <c r="BH32" s="80">
        <f t="shared" si="223"/>
        <v>-1.88453037496831</v>
      </c>
      <c r="BI32" s="80">
        <f t="shared" si="223"/>
        <v>-2.07226019608773</v>
      </c>
      <c r="BJ32" s="80">
        <f t="shared" si="223"/>
        <v>-2.09603978222717</v>
      </c>
      <c r="BL32" s="80">
        <f>AZ$37*P32</f>
        <v>0.27490811210504</v>
      </c>
      <c r="BM32" s="80">
        <f t="shared" ref="BM32:BV32" si="224">BA$37*Q32</f>
        <v>0.409760233767316</v>
      </c>
      <c r="BN32" s="80">
        <f t="shared" si="224"/>
        <v>0.00648739558741339</v>
      </c>
      <c r="BO32" s="80">
        <f t="shared" si="224"/>
        <v>0.0250254638915853</v>
      </c>
      <c r="BP32" s="80">
        <f t="shared" si="224"/>
        <v>0.50246460251144</v>
      </c>
      <c r="BQ32" s="80">
        <f t="shared" si="224"/>
        <v>0.2182458209795</v>
      </c>
      <c r="BR32" s="80">
        <f t="shared" si="224"/>
        <v>0.00039124246116901</v>
      </c>
      <c r="BS32" s="80">
        <f t="shared" si="224"/>
        <v>0.00060875753883099</v>
      </c>
      <c r="BT32" s="80">
        <f t="shared" si="224"/>
        <v>0.000299290940044903</v>
      </c>
      <c r="BU32" s="80">
        <f t="shared" si="224"/>
        <v>0.00042533655835854</v>
      </c>
      <c r="BV32" s="80">
        <f t="shared" si="224"/>
        <v>0.0756495386194837</v>
      </c>
      <c r="BX32" s="80">
        <f t="shared" si="187"/>
        <v>0.69115574145977</v>
      </c>
      <c r="BY32" s="80">
        <f t="shared" si="188"/>
        <v>0.745735887382525</v>
      </c>
      <c r="BZ32" s="80">
        <f t="shared" si="189"/>
        <v>0.001</v>
      </c>
      <c r="CA32" s="80">
        <f t="shared" si="190"/>
        <v>0.0763741661178871</v>
      </c>
      <c r="CC32" s="80">
        <f>BX32/SUM(BX$32:BX$41)</f>
        <v>0.166602564269284</v>
      </c>
      <c r="CD32" s="80">
        <f>BY32/SUM(BY$32:BY$41)</f>
        <v>0.182610738890998</v>
      </c>
      <c r="CE32" s="80">
        <f>BZ32/SUM(BZ$32:BZ$41)</f>
        <v>0.000219965981902145</v>
      </c>
      <c r="CF32" s="80">
        <f>CA32/SUM(CA$32:CA$41)</f>
        <v>0.0157979191290659</v>
      </c>
      <c r="CH32" s="80">
        <f t="shared" si="195"/>
        <v>-0.298575812195615</v>
      </c>
      <c r="CI32" s="80">
        <f t="shared" si="196"/>
        <v>-0.310511026774897</v>
      </c>
      <c r="CJ32" s="80">
        <f t="shared" si="197"/>
        <v>-0.00185256178158186</v>
      </c>
      <c r="CK32" s="80">
        <f t="shared" si="198"/>
        <v>-0.0655278261665819</v>
      </c>
      <c r="CM32">
        <f t="shared" ref="CM32:CP32" si="225">SUM(CH32:CH41)</f>
        <v>-2.02128831321127</v>
      </c>
      <c r="CN32">
        <f t="shared" si="225"/>
        <v>-1.9563600165881</v>
      </c>
      <c r="CO32">
        <f t="shared" si="225"/>
        <v>-1.96942468971273</v>
      </c>
      <c r="CP32">
        <f t="shared" si="225"/>
        <v>-2.16140924057279</v>
      </c>
      <c r="CR32" s="80">
        <f>CM$37*BX32</f>
        <v>0.134319947526748</v>
      </c>
      <c r="CS32" s="80">
        <f>CN$37*BY32</f>
        <v>0.152093746873491</v>
      </c>
      <c r="CT32" s="80">
        <f>CO$37*BZ32</f>
        <v>0.000298139728973092</v>
      </c>
      <c r="CU32" s="80">
        <f>CP$37*CA32</f>
        <v>0.0231847509877202</v>
      </c>
      <c r="CV32" s="87">
        <f t="shared" si="203"/>
        <v>0.309896585116932</v>
      </c>
      <c r="CW32" s="80">
        <f>AVERAGE(CV32:CV41)</f>
        <v>0.446208753334858</v>
      </c>
      <c r="CX32">
        <f t="shared" si="52"/>
        <v>0.0787523492572341</v>
      </c>
    </row>
    <row r="33" spans="1:102">
      <c r="A33" s="15" t="s">
        <v>10</v>
      </c>
      <c r="B33" s="17">
        <v>2013</v>
      </c>
      <c r="C33" s="16" t="s">
        <v>11</v>
      </c>
      <c r="D33">
        <v>43579</v>
      </c>
      <c r="E33">
        <v>8.2080819</v>
      </c>
      <c r="F33">
        <v>31</v>
      </c>
      <c r="G33">
        <v>1077</v>
      </c>
      <c r="H33">
        <v>65577</v>
      </c>
      <c r="I33">
        <v>44</v>
      </c>
      <c r="J33">
        <v>30124</v>
      </c>
      <c r="K33">
        <v>58.027081</v>
      </c>
      <c r="L33">
        <v>3691460</v>
      </c>
      <c r="M33">
        <v>12695</v>
      </c>
      <c r="N33">
        <v>317573</v>
      </c>
      <c r="P33" s="91">
        <f t="shared" ref="P33:P42" si="226">(D33-MIN(D$32:D$41))/(MAX(D$32:D$41)-MIN(D$32:D$41))+0.001</f>
        <v>0.951731331793687</v>
      </c>
      <c r="Q33" s="91">
        <f t="shared" ref="Q33:Q41" si="227">(E33-MIN(E$32:E$41))/(MAX(E$32:E$41)-MIN(E$32:E$41))+0.001</f>
        <v>0.931740181582537</v>
      </c>
      <c r="R33" s="91">
        <f t="shared" ref="R33:R41" si="228">(F33-MIN(F$32:F$41))/(MAX(F$32:F$41)-MIN(F$32:F$41))+0.001</f>
        <v>0.0214081632653061</v>
      </c>
      <c r="S33" s="91">
        <f t="shared" ref="S33:S41" si="229">(G33-MIN(G$32:G$41))/(MAX(G$32:G$41)-MIN(G$32:G$41))+0.001</f>
        <v>0.445148936170213</v>
      </c>
      <c r="T33" s="91">
        <f t="shared" ref="T33:T41" si="230">(H33-MIN(H$32:H$41))/(MAX(H$32:H$41)-MIN(H$32:H$41))+0.001</f>
        <v>0.943632547248704</v>
      </c>
      <c r="U33" s="91">
        <f t="shared" ref="U33:U41" si="231">(I33-MIN(I$32:I$41))/(MAX(I$32:I$41)-MIN(I$32:I$41))+0.001</f>
        <v>1.001</v>
      </c>
      <c r="V33" s="108" cm="1">
        <f t="array" ref="V33">(MAX(J$32:J$41-J33)/(MAX(J$32:J$41)-MIN(J$32:J$41))+0.001)</f>
        <v>0.0220233029381966</v>
      </c>
      <c r="W33" s="108" cm="1">
        <f t="array" ref="W33">(MAX(K$32:K$41-K33)/(MAX(K$32:K$41)-MIN(K$32:K$41))+0.001)</f>
        <v>0.0309193332242702</v>
      </c>
      <c r="X33" s="91">
        <f t="shared" ref="X33:X41" si="232">(L33-MIN(L$32:L$41))/(MAX(L$32:L$41)-MIN(L$32:L$41))+0.001</f>
        <v>0.0081746010740949</v>
      </c>
      <c r="Y33" s="91">
        <f t="shared" ref="Y33:Y41" si="233">(M33-MIN(M$32:M$41))/(MAX(M$32:M$41)-MIN(M$32:M$41))+0.001</f>
        <v>0.134344529347552</v>
      </c>
      <c r="Z33" s="91">
        <f t="shared" ref="Z33:Z41" si="234">(N33-MIN(N$32:N$41))/(MAX(N$32:N$41)-MIN(N$32:N$41))+0.001</f>
        <v>0.421272335575454</v>
      </c>
      <c r="AB33" s="89">
        <f t="shared" ref="AB33:AB42" si="235">P33/SUM(P$32:P$41)</f>
        <v>0.222052809204701</v>
      </c>
      <c r="AC33" s="89">
        <f t="shared" ref="AC33:AC41" si="236">Q33/SUM(Q$32:Q$41)</f>
        <v>0.161412906342384</v>
      </c>
      <c r="AD33" s="89">
        <f t="shared" ref="AD33:AD41" si="237">R33/SUM(R$32:R$41)</f>
        <v>0.0121586938883645</v>
      </c>
      <c r="AE33" s="89">
        <f t="shared" ref="AE33:AE41" si="238">S33/SUM(S$32:S$41)</f>
        <v>0.090328987134099</v>
      </c>
      <c r="AF33" s="89">
        <f t="shared" ref="AF33:AF41" si="239">T33/SUM(T$32:T$41)</f>
        <v>0.286951442366132</v>
      </c>
      <c r="AG33" s="89">
        <f t="shared" ref="AG33:AG41" si="240">U33/SUM(U$32:U$41)</f>
        <v>0.191314504141007</v>
      </c>
      <c r="AH33" s="89">
        <f t="shared" ref="AH33:AH41" si="241">V33/SUM(V$32:V$41)</f>
        <v>0.00404268654440223</v>
      </c>
      <c r="AI33" s="89">
        <f t="shared" ref="AI33:AI41" si="242">W33/SUM(W$32:W$41)</f>
        <v>0.00779462320213492</v>
      </c>
      <c r="AJ33" s="89">
        <f t="shared" ref="AJ33:AJ41" si="243">X33/SUM(X$32:X$41)</f>
        <v>0.001969966764031</v>
      </c>
      <c r="AK33" s="89">
        <f t="shared" ref="AK33:AK41" si="244">Y33/SUM(Y$32:Y$41)</f>
        <v>0.0258825940817053</v>
      </c>
      <c r="AL33" s="89">
        <f t="shared" ref="AL33:AL41" si="245">Z33/SUM(Z$32:Z$41)</f>
        <v>0.0837728446885273</v>
      </c>
      <c r="AN33" s="89">
        <f t="shared" si="212"/>
        <v>-0.334153959639836</v>
      </c>
      <c r="AO33" s="89">
        <f t="shared" si="213"/>
        <v>-0.294383173661943</v>
      </c>
      <c r="AP33" s="89">
        <f t="shared" si="214"/>
        <v>-0.0536163239808967</v>
      </c>
      <c r="AQ33" s="89">
        <f t="shared" si="215"/>
        <v>-0.217177700208889</v>
      </c>
      <c r="AR33" s="89">
        <f t="shared" si="216"/>
        <v>-0.358242309484385</v>
      </c>
      <c r="AS33" s="89">
        <f t="shared" si="217"/>
        <v>-0.316402926492986</v>
      </c>
      <c r="AT33" s="89">
        <f t="shared" si="218"/>
        <v>-0.0222786222519702</v>
      </c>
      <c r="AU33" s="89">
        <f t="shared" si="219"/>
        <v>-0.0378376040017417</v>
      </c>
      <c r="AV33" s="89">
        <f t="shared" si="220"/>
        <v>-0.0122723780052276</v>
      </c>
      <c r="AW33" s="89">
        <f t="shared" si="221"/>
        <v>-0.0945797761676235</v>
      </c>
      <c r="AX33" s="89">
        <f t="shared" si="222"/>
        <v>-0.207727030493853</v>
      </c>
      <c r="AY33" s="81" t="s">
        <v>181</v>
      </c>
      <c r="AZ33" s="108">
        <f t="shared" ref="AZ33:BJ33" si="246">-1/LN(10)*AZ32</f>
        <v>0.729624122371592</v>
      </c>
      <c r="BA33" s="108">
        <f t="shared" si="246"/>
        <v>0.8021401447927</v>
      </c>
      <c r="BB33" s="108">
        <f t="shared" si="246"/>
        <v>0.531930670325719</v>
      </c>
      <c r="BC33" s="108">
        <f t="shared" si="246"/>
        <v>0.858753564885583</v>
      </c>
      <c r="BD33" s="108">
        <f t="shared" si="246"/>
        <v>0.681693060134436</v>
      </c>
      <c r="BE33" s="108">
        <f t="shared" si="246"/>
        <v>0.831615358882737</v>
      </c>
      <c r="BF33" s="108">
        <f t="shared" si="246"/>
        <v>0.831136286955888</v>
      </c>
      <c r="BG33" s="108">
        <f t="shared" si="246"/>
        <v>0.851739779651463</v>
      </c>
      <c r="BH33" s="108">
        <f t="shared" si="246"/>
        <v>0.818441142827801</v>
      </c>
      <c r="BI33" s="108">
        <f t="shared" si="246"/>
        <v>0.899971168228652</v>
      </c>
      <c r="BJ33" s="108">
        <f t="shared" si="246"/>
        <v>0.910298511270954</v>
      </c>
      <c r="BL33" s="89">
        <f t="shared" ref="BL33:BL42" si="247">AZ$37*P33</f>
        <v>0.26137728636825</v>
      </c>
      <c r="BM33" s="89">
        <f t="shared" ref="BM33:BM41" si="248">BA$37*Q33</f>
        <v>0.393504430822693</v>
      </c>
      <c r="BN33" s="89">
        <f t="shared" ref="BN33:BN41" si="249">BB$37*R33</f>
        <v>0.00648739558741339</v>
      </c>
      <c r="BO33" s="89">
        <f t="shared" ref="BO33:BO41" si="250">BC$37*S33</f>
        <v>0.0680242634194812</v>
      </c>
      <c r="BP33" s="89">
        <f t="shared" ref="BP33:BP41" si="251">BD$37*T33</f>
        <v>0.534988860233809</v>
      </c>
      <c r="BQ33" s="89">
        <f t="shared" ref="BQ33:BQ41" si="252">BE$37*U33</f>
        <v>0.280521700842391</v>
      </c>
      <c r="BR33" s="89">
        <f t="shared" ref="BR33:BR41" si="253">BF$37*V33</f>
        <v>0.00861645124461072</v>
      </c>
      <c r="BS33" s="89">
        <f t="shared" ref="BS33:BS41" si="254">BG$37*W33</f>
        <v>0.018822377195902</v>
      </c>
      <c r="BT33" s="89">
        <f t="shared" ref="BT33:BT41" si="255">BH$37*X33</f>
        <v>0.00244658403995794</v>
      </c>
      <c r="BU33" s="89">
        <f t="shared" ref="BU33:BU41" si="256">BI$37*Y33</f>
        <v>0.0571416397469857</v>
      </c>
      <c r="BV33" s="89">
        <f t="shared" ref="BV33:BV41" si="257">BJ$37*Z33</f>
        <v>0.116006816900837</v>
      </c>
      <c r="BX33" s="89">
        <f t="shared" ref="BX33:BX42" si="258">SUM(BL33:BN33)</f>
        <v>0.661369112778356</v>
      </c>
      <c r="BY33" s="89">
        <f t="shared" ref="BY33:BY42" si="259">SUM(BO33:BQ33)</f>
        <v>0.883534824495681</v>
      </c>
      <c r="BZ33" s="89">
        <f t="shared" ref="BZ33:BZ42" si="260">SUM(BR33:BS33)</f>
        <v>0.0274388284405127</v>
      </c>
      <c r="CA33" s="89">
        <f t="shared" ref="CA33:CA42" si="261">SUM(BT33:BV33)</f>
        <v>0.175595040687781</v>
      </c>
      <c r="CC33" s="89">
        <f t="shared" ref="CC33:CC42" si="262">BX33/SUM(BX$32:BX$41)</f>
        <v>0.159422520146697</v>
      </c>
      <c r="CD33" s="89">
        <f t="shared" ref="CD33:CD41" si="263">BY33/SUM(BY$32:BY$41)</f>
        <v>0.216354006648903</v>
      </c>
      <c r="CE33" s="89">
        <f t="shared" ref="CE33:CE41" si="264">BZ33/SUM(BZ$32:BZ$41)</f>
        <v>0.00603560884016188</v>
      </c>
      <c r="CF33" s="89">
        <f t="shared" ref="CF33:CF41" si="265">CA33/SUM(CA$32:CA$41)</f>
        <v>0.0363216568278958</v>
      </c>
      <c r="CH33" s="89">
        <f t="shared" si="195"/>
        <v>-0.292731191787824</v>
      </c>
      <c r="CI33" s="89">
        <f t="shared" si="196"/>
        <v>-0.331203214617309</v>
      </c>
      <c r="CJ33" s="89">
        <f t="shared" si="197"/>
        <v>-0.0308424352380468</v>
      </c>
      <c r="CK33" s="89">
        <f t="shared" si="198"/>
        <v>-0.120418682020572</v>
      </c>
      <c r="CL33" s="81" t="s">
        <v>181</v>
      </c>
      <c r="CM33" s="108">
        <f>-1/LN(10)*CM32</f>
        <v>0.877834360763187</v>
      </c>
      <c r="CN33" s="108">
        <f>-1/LN(10)*CN32</f>
        <v>0.849636359820366</v>
      </c>
      <c r="CO33" s="108">
        <f>-1/LN(10)*CO32</f>
        <v>0.855310275266263</v>
      </c>
      <c r="CP33" s="108">
        <f>-1/LN(10)*CP32</f>
        <v>0.938688106315462</v>
      </c>
      <c r="CR33" s="89">
        <f t="shared" ref="CR33:CR42" si="266">CM$37*BX33</f>
        <v>0.128531182185616</v>
      </c>
      <c r="CS33" s="89">
        <f t="shared" ref="CS33:CS42" si="267">CN$37*BY33</f>
        <v>0.180198008737952</v>
      </c>
      <c r="CT33" s="89">
        <f t="shared" ref="CT33:CT42" si="268">CO$37*BZ33</f>
        <v>0.00818060487459363</v>
      </c>
      <c r="CU33" s="89">
        <f t="shared" ref="CU33:CU42" si="269">CP$37*CA33</f>
        <v>0.0533050310066995</v>
      </c>
      <c r="CV33" s="87">
        <f t="shared" si="203"/>
        <v>0.370214826804862</v>
      </c>
      <c r="CX33">
        <f t="shared" si="52"/>
        <v>0.0909181065961577</v>
      </c>
    </row>
    <row r="34" spans="1:102">
      <c r="A34" s="15" t="s">
        <v>10</v>
      </c>
      <c r="B34" s="17">
        <v>2014</v>
      </c>
      <c r="C34" s="16" t="s">
        <v>11</v>
      </c>
      <c r="D34">
        <v>41980</v>
      </c>
      <c r="E34">
        <v>8.0609814</v>
      </c>
      <c r="F34">
        <v>40</v>
      </c>
      <c r="G34">
        <v>1606</v>
      </c>
      <c r="H34">
        <v>65920</v>
      </c>
      <c r="I34">
        <v>43</v>
      </c>
      <c r="J34">
        <v>29920</v>
      </c>
      <c r="K34">
        <v>52.275562</v>
      </c>
      <c r="L34">
        <v>4206958</v>
      </c>
      <c r="M34">
        <v>14206</v>
      </c>
      <c r="N34">
        <v>336650</v>
      </c>
      <c r="P34" s="91">
        <f t="shared" si="226"/>
        <v>0.828636643571978</v>
      </c>
      <c r="Q34" s="91">
        <f t="shared" si="227"/>
        <v>0.889021498314825</v>
      </c>
      <c r="R34" s="91">
        <f t="shared" si="228"/>
        <v>0.0476472303206997</v>
      </c>
      <c r="S34" s="91">
        <f t="shared" si="229"/>
        <v>0.726531914893617</v>
      </c>
      <c r="T34" s="91">
        <f t="shared" si="230"/>
        <v>1.001</v>
      </c>
      <c r="U34" s="91">
        <f t="shared" si="231"/>
        <v>0.889888888888889</v>
      </c>
      <c r="V34" s="108" cm="1">
        <f t="array" ref="V34">(MAX(J$32:J$41-J34)/(MAX(J$32:J$41)-MIN(J$32:J$41))+0.001)</f>
        <v>0.0349412360688956</v>
      </c>
      <c r="W34" s="108" cm="1">
        <f t="array" ref="W34">(MAX(K$32:K$41-K34)/(MAX(K$32:K$41)-MIN(K$32:K$41))+0.001)</f>
        <v>0.181369914419629</v>
      </c>
      <c r="X34" s="91">
        <f t="shared" si="232"/>
        <v>0.0650220112261665</v>
      </c>
      <c r="Y34" s="91">
        <f t="shared" si="233"/>
        <v>0.261223360483668</v>
      </c>
      <c r="Z34" s="91">
        <f t="shared" si="234"/>
        <v>0.585994776061409</v>
      </c>
      <c r="AB34" s="89">
        <f t="shared" si="235"/>
        <v>0.193333022007727</v>
      </c>
      <c r="AC34" s="89">
        <f t="shared" si="236"/>
        <v>0.154012402470533</v>
      </c>
      <c r="AD34" s="89">
        <f t="shared" si="237"/>
        <v>0.0270610832381236</v>
      </c>
      <c r="AE34" s="89">
        <f t="shared" si="238"/>
        <v>0.147426819791037</v>
      </c>
      <c r="AF34" s="89">
        <f t="shared" si="239"/>
        <v>0.304396446101804</v>
      </c>
      <c r="AG34" s="89">
        <f t="shared" si="240"/>
        <v>0.170078572945424</v>
      </c>
      <c r="AH34" s="89">
        <f t="shared" si="241"/>
        <v>0.0064139545869623</v>
      </c>
      <c r="AI34" s="89">
        <f t="shared" si="242"/>
        <v>0.0457225300704341</v>
      </c>
      <c r="AJ34" s="89">
        <f t="shared" si="243"/>
        <v>0.0156694130863359</v>
      </c>
      <c r="AK34" s="89">
        <f t="shared" si="244"/>
        <v>0.0503268591351907</v>
      </c>
      <c r="AL34" s="89">
        <f t="shared" si="245"/>
        <v>0.116529012749493</v>
      </c>
      <c r="AN34" s="89">
        <f t="shared" si="212"/>
        <v>-0.317712096106258</v>
      </c>
      <c r="AO34" s="89">
        <f t="shared" si="213"/>
        <v>-0.28811441179668</v>
      </c>
      <c r="AP34" s="89">
        <f t="shared" si="214"/>
        <v>-0.0976812725412351</v>
      </c>
      <c r="AQ34" s="89">
        <f t="shared" si="215"/>
        <v>-0.282237348189236</v>
      </c>
      <c r="AR34" s="89">
        <f t="shared" si="216"/>
        <v>-0.362056538397526</v>
      </c>
      <c r="AS34" s="89">
        <f t="shared" si="217"/>
        <v>-0.301293299896062</v>
      </c>
      <c r="AT34" s="89">
        <f t="shared" si="218"/>
        <v>-0.0323858478579287</v>
      </c>
      <c r="AU34" s="89">
        <f t="shared" si="219"/>
        <v>-0.141061508481389</v>
      </c>
      <c r="AV34" s="89">
        <f t="shared" si="220"/>
        <v>-0.0651227808636103</v>
      </c>
      <c r="AW34" s="89">
        <f t="shared" si="221"/>
        <v>-0.150437870954224</v>
      </c>
      <c r="AX34" s="89">
        <f t="shared" si="222"/>
        <v>-0.250492513800289</v>
      </c>
      <c r="AY34" s="109" t="s">
        <v>182</v>
      </c>
      <c r="AZ34">
        <f>1-AZ33</f>
        <v>0.270375877628408</v>
      </c>
      <c r="BA34">
        <f t="shared" ref="BA34:BJ34" si="270">1-BA33</f>
        <v>0.1978598552073</v>
      </c>
      <c r="BB34">
        <f t="shared" si="270"/>
        <v>0.468069329674281</v>
      </c>
      <c r="BC34">
        <f t="shared" si="270"/>
        <v>0.141246435114417</v>
      </c>
      <c r="BD34">
        <f t="shared" si="270"/>
        <v>0.318306939865564</v>
      </c>
      <c r="BE34">
        <f t="shared" si="270"/>
        <v>0.168384641117263</v>
      </c>
      <c r="BF34">
        <f t="shared" si="270"/>
        <v>0.168863713044112</v>
      </c>
      <c r="BG34">
        <f t="shared" si="270"/>
        <v>0.148260220348537</v>
      </c>
      <c r="BH34">
        <f t="shared" si="270"/>
        <v>0.181558857172199</v>
      </c>
      <c r="BI34">
        <f t="shared" si="270"/>
        <v>0.100028831771348</v>
      </c>
      <c r="BJ34">
        <f t="shared" si="270"/>
        <v>0.0897014887290464</v>
      </c>
      <c r="BL34" s="89">
        <f t="shared" si="247"/>
        <v>0.227571363941488</v>
      </c>
      <c r="BM34" s="89">
        <f t="shared" si="248"/>
        <v>0.375462930115699</v>
      </c>
      <c r="BN34" s="89">
        <f t="shared" si="249"/>
        <v>0.0144387179742744</v>
      </c>
      <c r="BO34" s="89">
        <f t="shared" si="250"/>
        <v>0.111023062947377</v>
      </c>
      <c r="BP34" s="89">
        <f t="shared" si="251"/>
        <v>0.567513117956178</v>
      </c>
      <c r="BQ34" s="89">
        <f t="shared" si="252"/>
        <v>0.249383760910946</v>
      </c>
      <c r="BR34" s="89">
        <f t="shared" si="253"/>
        <v>0.0136704951958821</v>
      </c>
      <c r="BS34" s="89">
        <f t="shared" si="254"/>
        <v>0.110410302720081</v>
      </c>
      <c r="BT34" s="89">
        <f t="shared" si="255"/>
        <v>0.0194604988634896</v>
      </c>
      <c r="BU34" s="89">
        <f t="shared" si="256"/>
        <v>0.111107845110976</v>
      </c>
      <c r="BV34" s="89">
        <f t="shared" si="257"/>
        <v>0.161366847406545</v>
      </c>
      <c r="BX34" s="89">
        <f t="shared" si="258"/>
        <v>0.617473012031461</v>
      </c>
      <c r="BY34" s="89">
        <f t="shared" si="259"/>
        <v>0.927919941814501</v>
      </c>
      <c r="BZ34" s="89">
        <f t="shared" si="260"/>
        <v>0.124080797915963</v>
      </c>
      <c r="CA34" s="89">
        <f t="shared" si="261"/>
        <v>0.29193519138101</v>
      </c>
      <c r="CC34" s="89">
        <f t="shared" si="262"/>
        <v>0.148841398545349</v>
      </c>
      <c r="CD34" s="89">
        <f t="shared" si="263"/>
        <v>0.227222732703917</v>
      </c>
      <c r="CE34" s="89">
        <f t="shared" si="264"/>
        <v>0.0272935545487864</v>
      </c>
      <c r="CF34" s="89">
        <f t="shared" si="265"/>
        <v>0.060386499503599</v>
      </c>
      <c r="CH34" s="89">
        <f t="shared" si="195"/>
        <v>-0.283524107123839</v>
      </c>
      <c r="CI34" s="89">
        <f t="shared" si="196"/>
        <v>-0.336704221644934</v>
      </c>
      <c r="CJ34" s="89">
        <f t="shared" si="197"/>
        <v>-0.0982869476139395</v>
      </c>
      <c r="CK34" s="89">
        <f t="shared" si="198"/>
        <v>-0.169504283162953</v>
      </c>
      <c r="CL34" s="109" t="s">
        <v>182</v>
      </c>
      <c r="CM34">
        <f t="shared" ref="CM34:CP34" si="271">1-CM33</f>
        <v>0.122165639236813</v>
      </c>
      <c r="CN34">
        <f t="shared" si="271"/>
        <v>0.150363640179634</v>
      </c>
      <c r="CO34">
        <f t="shared" si="271"/>
        <v>0.144689724733737</v>
      </c>
      <c r="CP34">
        <f t="shared" si="271"/>
        <v>0.0613118936845377</v>
      </c>
      <c r="CR34" s="89">
        <f t="shared" si="266"/>
        <v>0.120000366921753</v>
      </c>
      <c r="CS34" s="89">
        <f t="shared" si="267"/>
        <v>0.189250407734242</v>
      </c>
      <c r="CT34" s="89">
        <f t="shared" si="268"/>
        <v>0.0369934154614301</v>
      </c>
      <c r="CU34" s="89">
        <f t="shared" si="269"/>
        <v>0.088622175020199</v>
      </c>
      <c r="CV34" s="87">
        <f t="shared" si="203"/>
        <v>0.434866365137624</v>
      </c>
      <c r="CX34">
        <f t="shared" si="52"/>
        <v>0.104311270970976</v>
      </c>
    </row>
    <row r="35" spans="1:102">
      <c r="A35" s="15" t="s">
        <v>10</v>
      </c>
      <c r="B35" s="17">
        <v>2015</v>
      </c>
      <c r="C35" s="16" t="s">
        <v>11</v>
      </c>
      <c r="D35">
        <v>41428</v>
      </c>
      <c r="E35">
        <v>8.3490634</v>
      </c>
      <c r="F35">
        <v>41.5</v>
      </c>
      <c r="G35">
        <v>1794</v>
      </c>
      <c r="H35">
        <v>61000</v>
      </c>
      <c r="I35">
        <v>43</v>
      </c>
      <c r="J35">
        <v>27318</v>
      </c>
      <c r="K35">
        <v>45.921856</v>
      </c>
      <c r="L35">
        <v>5126913</v>
      </c>
      <c r="M35">
        <v>15486</v>
      </c>
      <c r="N35">
        <v>365213</v>
      </c>
      <c r="P35" s="91">
        <f t="shared" si="226"/>
        <v>0.786142417244034</v>
      </c>
      <c r="Q35" s="91">
        <f t="shared" si="227"/>
        <v>0.972681878212439</v>
      </c>
      <c r="R35" s="91">
        <f t="shared" si="228"/>
        <v>0.0520204081632653</v>
      </c>
      <c r="S35" s="91">
        <f t="shared" si="229"/>
        <v>0.826531914893617</v>
      </c>
      <c r="T35" s="91">
        <f t="shared" si="230"/>
        <v>0.178119919719017</v>
      </c>
      <c r="U35" s="91">
        <f t="shared" si="231"/>
        <v>0.889888888888889</v>
      </c>
      <c r="V35" s="108" cm="1">
        <f t="array" ref="V35">(MAX(J$32:J$41-J35)/(MAX(J$32:J$41)-MIN(J$32:J$41))+0.001)</f>
        <v>0.19970820668693</v>
      </c>
      <c r="W35" s="108" cm="1">
        <f t="array" ref="W35">(MAX(K$32:K$41-K35)/(MAX(K$32:K$41)-MIN(K$32:K$41))+0.001)</f>
        <v>0.347572748913341</v>
      </c>
      <c r="X35" s="91">
        <f t="shared" si="232"/>
        <v>0.166471598239984</v>
      </c>
      <c r="Y35" s="91">
        <f t="shared" si="233"/>
        <v>0.368705096985473</v>
      </c>
      <c r="Z35" s="91">
        <f t="shared" si="234"/>
        <v>0.832625119805203</v>
      </c>
      <c r="AB35" s="89">
        <f t="shared" si="235"/>
        <v>0.183418498847796</v>
      </c>
      <c r="AC35" s="89">
        <f t="shared" si="236"/>
        <v>0.168505568410898</v>
      </c>
      <c r="AD35" s="89">
        <f t="shared" si="237"/>
        <v>0.0295448147964168</v>
      </c>
      <c r="AE35" s="89">
        <f t="shared" si="238"/>
        <v>0.167718677143597</v>
      </c>
      <c r="AF35" s="89">
        <f t="shared" si="239"/>
        <v>0.0541649056367706</v>
      </c>
      <c r="AG35" s="89">
        <f t="shared" si="240"/>
        <v>0.170078572945424</v>
      </c>
      <c r="AH35" s="89">
        <f t="shared" si="241"/>
        <v>0.036659245992557</v>
      </c>
      <c r="AI35" s="89">
        <f t="shared" si="242"/>
        <v>0.0876215083119306</v>
      </c>
      <c r="AJ35" s="89">
        <f t="shared" si="243"/>
        <v>0.0401173724216506</v>
      </c>
      <c r="AK35" s="89">
        <f t="shared" si="244"/>
        <v>0.0710341121255688</v>
      </c>
      <c r="AL35" s="89">
        <f t="shared" si="245"/>
        <v>0.165573119701601</v>
      </c>
      <c r="AN35" s="89">
        <f t="shared" si="212"/>
        <v>-0.311074996744752</v>
      </c>
      <c r="AO35" s="89">
        <f t="shared" si="213"/>
        <v>-0.300072438500435</v>
      </c>
      <c r="AP35" s="89">
        <f t="shared" si="214"/>
        <v>-0.104052318027857</v>
      </c>
      <c r="AQ35" s="89">
        <f t="shared" si="215"/>
        <v>-0.299456204247142</v>
      </c>
      <c r="AR35" s="89">
        <f t="shared" si="216"/>
        <v>-0.157929811203301</v>
      </c>
      <c r="AS35" s="89">
        <f t="shared" si="217"/>
        <v>-0.301293299896062</v>
      </c>
      <c r="AT35" s="89">
        <f t="shared" si="218"/>
        <v>-0.121198752079706</v>
      </c>
      <c r="AU35" s="89">
        <f t="shared" si="219"/>
        <v>-0.213334608253297</v>
      </c>
      <c r="AV35" s="89">
        <f t="shared" si="220"/>
        <v>-0.129015295788254</v>
      </c>
      <c r="AW35" s="89">
        <f t="shared" si="221"/>
        <v>-0.187856462363164</v>
      </c>
      <c r="AX35" s="89">
        <f t="shared" si="222"/>
        <v>-0.297757156633027</v>
      </c>
      <c r="AY35" s="109" t="s">
        <v>183</v>
      </c>
      <c r="AZ35" s="77">
        <f t="shared" ref="AZ35:BB35" si="272">AZ34/(3-SUM($AZ33:$BB33))</f>
        <v>0.288769001102697</v>
      </c>
      <c r="BA35" s="77">
        <f t="shared" si="272"/>
        <v>0.211319860513078</v>
      </c>
      <c r="BB35" s="77">
        <f t="shared" si="272"/>
        <v>0.499911138384224</v>
      </c>
      <c r="BC35" s="77">
        <f t="shared" ref="BC35:BE35" si="273">BC34/(3-SUM($BC33:$BE33))</f>
        <v>0.224936906977365</v>
      </c>
      <c r="BD35" s="77">
        <f t="shared" si="273"/>
        <v>0.506908216584661</v>
      </c>
      <c r="BE35" s="77">
        <f t="shared" si="273"/>
        <v>0.268154876437974</v>
      </c>
      <c r="BF35" s="77">
        <f>BF34/(2-SUM($BF33:$BG33))</f>
        <v>0.53248492233802</v>
      </c>
      <c r="BG35" s="77">
        <f>BG34/(2-SUM($BF33:$BG33))</f>
        <v>0.46751507766198</v>
      </c>
      <c r="BH35" s="77">
        <f t="shared" ref="BH35:BJ35" si="274">BH34/(3-SUM($BH33:$BJ33))</f>
        <v>0.488995823444926</v>
      </c>
      <c r="BI35" s="77">
        <f t="shared" si="274"/>
        <v>0.269409500159346</v>
      </c>
      <c r="BJ35" s="77">
        <f t="shared" si="274"/>
        <v>0.241594676395729</v>
      </c>
      <c r="BL35" s="89">
        <f t="shared" si="247"/>
        <v>0.215901026743507</v>
      </c>
      <c r="BM35" s="89">
        <f t="shared" si="248"/>
        <v>0.410795451804423</v>
      </c>
      <c r="BN35" s="89">
        <f t="shared" si="249"/>
        <v>0.0157639383720846</v>
      </c>
      <c r="BO35" s="89">
        <f t="shared" si="250"/>
        <v>0.126304299830637</v>
      </c>
      <c r="BP35" s="89">
        <f t="shared" si="251"/>
        <v>0.10098440660324</v>
      </c>
      <c r="BQ35" s="89">
        <f t="shared" si="252"/>
        <v>0.249383760910946</v>
      </c>
      <c r="BR35" s="89">
        <f t="shared" si="253"/>
        <v>0.0781343302998438</v>
      </c>
      <c r="BS35" s="89">
        <f t="shared" si="254"/>
        <v>0.211587531193207</v>
      </c>
      <c r="BT35" s="89">
        <f t="shared" si="255"/>
        <v>0.0498234411280222</v>
      </c>
      <c r="BU35" s="89">
        <f t="shared" si="256"/>
        <v>0.156823757001053</v>
      </c>
      <c r="BV35" s="89">
        <f t="shared" si="257"/>
        <v>0.229282062132892</v>
      </c>
      <c r="BX35" s="89">
        <f t="shared" si="258"/>
        <v>0.642460416920014</v>
      </c>
      <c r="BY35" s="89">
        <f t="shared" si="259"/>
        <v>0.476672467344823</v>
      </c>
      <c r="BZ35" s="89">
        <f t="shared" si="260"/>
        <v>0.289721861493051</v>
      </c>
      <c r="CA35" s="89">
        <f t="shared" si="261"/>
        <v>0.435929260261967</v>
      </c>
      <c r="CC35" s="89">
        <f t="shared" si="262"/>
        <v>0.154864593433487</v>
      </c>
      <c r="CD35" s="89">
        <f t="shared" si="263"/>
        <v>0.116724316133365</v>
      </c>
      <c r="CE35" s="89">
        <f t="shared" si="264"/>
        <v>0.0637289537418362</v>
      </c>
      <c r="CF35" s="89">
        <f t="shared" si="265"/>
        <v>0.0901715272279638</v>
      </c>
      <c r="CH35" s="89">
        <f t="shared" si="195"/>
        <v>-0.288854079977977</v>
      </c>
      <c r="CI35" s="89">
        <f t="shared" si="196"/>
        <v>-0.250716873926523</v>
      </c>
      <c r="CJ35" s="89">
        <f t="shared" si="197"/>
        <v>-0.175453220489534</v>
      </c>
      <c r="CK35" s="89">
        <f t="shared" si="198"/>
        <v>-0.216956442436508</v>
      </c>
      <c r="CL35" s="109" t="s">
        <v>183</v>
      </c>
      <c r="CM35">
        <f t="shared" ref="CM35:CP35" si="275">CM34/(4-SUM($CM33:$CP33))</f>
        <v>0.255293106024279</v>
      </c>
      <c r="CN35">
        <f t="shared" si="275"/>
        <v>0.314219292547266</v>
      </c>
      <c r="CO35">
        <f t="shared" si="275"/>
        <v>0.302362345646719</v>
      </c>
      <c r="CP35">
        <f t="shared" si="275"/>
        <v>0.128125255781737</v>
      </c>
      <c r="CR35" s="89">
        <f t="shared" si="266"/>
        <v>0.124856445967514</v>
      </c>
      <c r="CS35" s="89">
        <f t="shared" si="267"/>
        <v>0.0972179330732915</v>
      </c>
      <c r="CT35" s="89">
        <f t="shared" si="268"/>
        <v>0.0863775972631179</v>
      </c>
      <c r="CU35" s="89">
        <f t="shared" si="269"/>
        <v>0.13233416299216</v>
      </c>
      <c r="CV35" s="87">
        <f t="shared" si="203"/>
        <v>0.440786139296083</v>
      </c>
      <c r="CX35">
        <f t="shared" ref="CX35:CX81" si="276">MEDIAN(CR35:CU35)</f>
        <v>0.111037189520403</v>
      </c>
    </row>
    <row r="36" spans="1:102">
      <c r="A36" s="15" t="s">
        <v>10</v>
      </c>
      <c r="B36" s="17">
        <v>2016</v>
      </c>
      <c r="C36" s="16" t="s">
        <v>11</v>
      </c>
      <c r="D36">
        <v>39355</v>
      </c>
      <c r="E36">
        <v>8.446576</v>
      </c>
      <c r="F36">
        <v>43</v>
      </c>
      <c r="G36">
        <v>2122</v>
      </c>
      <c r="H36">
        <v>60486</v>
      </c>
      <c r="I36">
        <v>44</v>
      </c>
      <c r="J36">
        <v>21888</v>
      </c>
      <c r="K36">
        <v>48.819923</v>
      </c>
      <c r="L36">
        <v>6080200</v>
      </c>
      <c r="M36">
        <v>16741</v>
      </c>
      <c r="N36">
        <v>384713</v>
      </c>
      <c r="P36" s="91">
        <f t="shared" si="226"/>
        <v>0.626558121632025</v>
      </c>
      <c r="Q36" s="91">
        <f t="shared" si="227"/>
        <v>1.001</v>
      </c>
      <c r="R36" s="91">
        <f t="shared" si="228"/>
        <v>0.0563935860058309</v>
      </c>
      <c r="S36" s="91">
        <f t="shared" si="229"/>
        <v>1.001</v>
      </c>
      <c r="T36" s="91">
        <f t="shared" si="230"/>
        <v>0.0921523666164911</v>
      </c>
      <c r="U36" s="91">
        <f t="shared" si="231"/>
        <v>1.001</v>
      </c>
      <c r="V36" s="108" cm="1">
        <f t="array" ref="V36">(MAX(J$32:J$41-J36)/(MAX(J$32:J$41)-MIN(J$32:J$41))+0.001)</f>
        <v>0.543553191489362</v>
      </c>
      <c r="W36" s="108" cm="1">
        <f t="array" ref="W36">(MAX(K$32:K$41-K36)/(MAX(K$32:K$41)-MIN(K$32:K$41))+0.001)</f>
        <v>0.271763929626976</v>
      </c>
      <c r="X36" s="91">
        <f t="shared" si="232"/>
        <v>0.271596927691578</v>
      </c>
      <c r="Y36" s="91">
        <f t="shared" si="233"/>
        <v>0.474087580821228</v>
      </c>
      <c r="Z36" s="91">
        <f t="shared" si="234"/>
        <v>1.001</v>
      </c>
      <c r="AB36" s="89">
        <f t="shared" si="235"/>
        <v>0.146185153720012</v>
      </c>
      <c r="AC36" s="89">
        <f t="shared" si="236"/>
        <v>0.173411346255666</v>
      </c>
      <c r="AD36" s="89">
        <f t="shared" si="237"/>
        <v>0.03202854635471</v>
      </c>
      <c r="AE36" s="89">
        <f t="shared" si="238"/>
        <v>0.203121492099128</v>
      </c>
      <c r="AF36" s="89">
        <f t="shared" si="239"/>
        <v>0.0280228300678626</v>
      </c>
      <c r="AG36" s="89">
        <f t="shared" si="240"/>
        <v>0.191314504141007</v>
      </c>
      <c r="AH36" s="89">
        <f t="shared" si="241"/>
        <v>0.0997768218312885</v>
      </c>
      <c r="AI36" s="89">
        <f t="shared" si="242"/>
        <v>0.0685104499508105</v>
      </c>
      <c r="AJ36" s="89">
        <f t="shared" si="243"/>
        <v>0.0654511352805775</v>
      </c>
      <c r="AK36" s="89">
        <f t="shared" si="244"/>
        <v>0.0913369265809786</v>
      </c>
      <c r="AL36" s="89">
        <f t="shared" si="245"/>
        <v>0.199055600028112</v>
      </c>
      <c r="AN36" s="89">
        <f t="shared" si="212"/>
        <v>-0.281096696169544</v>
      </c>
      <c r="AO36" s="89">
        <f t="shared" si="213"/>
        <v>-0.303832074580642</v>
      </c>
      <c r="AP36" s="89">
        <f t="shared" si="214"/>
        <v>-0.110214318060218</v>
      </c>
      <c r="AQ36" s="89">
        <f t="shared" si="215"/>
        <v>-0.323765704582133</v>
      </c>
      <c r="AR36" s="89">
        <f t="shared" si="216"/>
        <v>-0.100174212220601</v>
      </c>
      <c r="AS36" s="89">
        <f t="shared" si="217"/>
        <v>-0.316402926492986</v>
      </c>
      <c r="AT36" s="89">
        <f t="shared" si="218"/>
        <v>-0.229967551515808</v>
      </c>
      <c r="AU36" s="89">
        <f t="shared" si="219"/>
        <v>-0.183660689809699</v>
      </c>
      <c r="AV36" s="89">
        <f t="shared" si="220"/>
        <v>-0.178449342101322</v>
      </c>
      <c r="AW36" s="89">
        <f t="shared" si="221"/>
        <v>-0.218587543645677</v>
      </c>
      <c r="AX36" s="89">
        <f t="shared" si="222"/>
        <v>-0.32130979609328</v>
      </c>
      <c r="AY36" s="77" t="s">
        <v>184</v>
      </c>
      <c r="AZ36" s="110">
        <v>0.26049795615013</v>
      </c>
      <c r="BA36" s="110">
        <v>0.633345720302242</v>
      </c>
      <c r="BB36" s="110">
        <v>0.106156323547628</v>
      </c>
      <c r="BC36" s="110">
        <v>0.0806878306878307</v>
      </c>
      <c r="BD36" s="110">
        <v>0.626984126984127</v>
      </c>
      <c r="BE36" s="110">
        <v>0.292328042328042</v>
      </c>
      <c r="BF36" s="110">
        <v>0.25</v>
      </c>
      <c r="BG36" s="110">
        <v>0.75</v>
      </c>
      <c r="BH36" s="110">
        <v>0.10958605664488</v>
      </c>
      <c r="BI36" s="110">
        <v>0.581263616557734</v>
      </c>
      <c r="BJ36" s="110">
        <v>0.309150326797386</v>
      </c>
      <c r="BL36" s="89">
        <f t="shared" si="247"/>
        <v>0.172073836505435</v>
      </c>
      <c r="BM36" s="89">
        <f t="shared" si="248"/>
        <v>0.422755123198068</v>
      </c>
      <c r="BN36" s="89">
        <f t="shared" si="249"/>
        <v>0.0170891587698948</v>
      </c>
      <c r="BO36" s="89">
        <f t="shared" si="250"/>
        <v>0.152965181201431</v>
      </c>
      <c r="BP36" s="89">
        <f t="shared" si="251"/>
        <v>0.0522454314740916</v>
      </c>
      <c r="BQ36" s="89">
        <f t="shared" si="252"/>
        <v>0.280521700842391</v>
      </c>
      <c r="BR36" s="89">
        <f t="shared" si="253"/>
        <v>0.212661088414568</v>
      </c>
      <c r="BS36" s="89">
        <f t="shared" si="254"/>
        <v>0.165438340942756</v>
      </c>
      <c r="BT36" s="89">
        <f t="shared" si="255"/>
        <v>0.0812864998021199</v>
      </c>
      <c r="BU36" s="89">
        <f t="shared" si="256"/>
        <v>0.201646779987027</v>
      </c>
      <c r="BV36" s="89">
        <f t="shared" si="257"/>
        <v>0.275647874098154</v>
      </c>
      <c r="BX36" s="89">
        <f t="shared" si="258"/>
        <v>0.611918118473397</v>
      </c>
      <c r="BY36" s="89">
        <f t="shared" si="259"/>
        <v>0.485732313517913</v>
      </c>
      <c r="BZ36" s="89">
        <f t="shared" si="260"/>
        <v>0.378099429357324</v>
      </c>
      <c r="CA36" s="89">
        <f t="shared" si="261"/>
        <v>0.558581153887301</v>
      </c>
      <c r="CC36" s="89">
        <f t="shared" si="262"/>
        <v>0.147502395690418</v>
      </c>
      <c r="CD36" s="89">
        <f t="shared" si="263"/>
        <v>0.118942829727653</v>
      </c>
      <c r="CE36" s="89">
        <f t="shared" si="264"/>
        <v>0.0831690122352245</v>
      </c>
      <c r="CF36" s="89">
        <f t="shared" si="265"/>
        <v>0.115541947554766</v>
      </c>
      <c r="CH36" s="89">
        <f t="shared" si="195"/>
        <v>-0.282306437189283</v>
      </c>
      <c r="CI36" s="89">
        <f t="shared" si="196"/>
        <v>-0.253242644596884</v>
      </c>
      <c r="CJ36" s="89">
        <f t="shared" si="197"/>
        <v>-0.206831390542587</v>
      </c>
      <c r="CK36" s="89">
        <f t="shared" si="198"/>
        <v>-0.249353576497916</v>
      </c>
      <c r="CL36" s="77" t="s">
        <v>184</v>
      </c>
      <c r="CM36" s="111">
        <v>0.133389037433155</v>
      </c>
      <c r="CN36" s="111">
        <v>0.0936831550802139</v>
      </c>
      <c r="CO36" s="111">
        <v>0.293917112299465</v>
      </c>
      <c r="CP36" s="111">
        <v>0.479010695187166</v>
      </c>
      <c r="CR36" s="89">
        <f t="shared" si="266"/>
        <v>0.11892082295434</v>
      </c>
      <c r="CS36" s="89">
        <f t="shared" si="267"/>
        <v>0.0990656997878575</v>
      </c>
      <c r="CT36" s="89">
        <f t="shared" si="268"/>
        <v>0.112726461393473</v>
      </c>
      <c r="CU36" s="89">
        <f t="shared" si="269"/>
        <v>0.169567350029337</v>
      </c>
      <c r="CV36" s="87">
        <f t="shared" si="203"/>
        <v>0.500280334165008</v>
      </c>
      <c r="CX36">
        <f t="shared" si="276"/>
        <v>0.115823642173907</v>
      </c>
    </row>
    <row r="37" spans="1:102">
      <c r="A37" s="15" t="s">
        <v>10</v>
      </c>
      <c r="B37" s="17">
        <v>2017</v>
      </c>
      <c r="C37" s="16" t="s">
        <v>11</v>
      </c>
      <c r="D37">
        <v>32215</v>
      </c>
      <c r="E37">
        <v>8.2340525</v>
      </c>
      <c r="F37">
        <v>39</v>
      </c>
      <c r="G37">
        <v>2122</v>
      </c>
      <c r="H37">
        <v>60377</v>
      </c>
      <c r="I37">
        <v>35</v>
      </c>
      <c r="J37">
        <v>17602</v>
      </c>
      <c r="K37">
        <v>49.550613</v>
      </c>
      <c r="L37">
        <v>7910300</v>
      </c>
      <c r="M37">
        <v>17996</v>
      </c>
      <c r="N37">
        <v>339487</v>
      </c>
      <c r="P37" s="91">
        <f t="shared" si="226"/>
        <v>0.0769045419553503</v>
      </c>
      <c r="Q37" s="91">
        <f t="shared" si="227"/>
        <v>0.939282167066423</v>
      </c>
      <c r="R37" s="91">
        <f t="shared" si="228"/>
        <v>0.044731778425656</v>
      </c>
      <c r="S37" s="91">
        <f t="shared" si="229"/>
        <v>1.001</v>
      </c>
      <c r="T37" s="91">
        <f t="shared" si="230"/>
        <v>0.0739218932931928</v>
      </c>
      <c r="U37" s="91">
        <f t="shared" si="231"/>
        <v>0.001</v>
      </c>
      <c r="V37" s="108" cm="1">
        <f t="array" ref="V37">(MAX(J$32:J$41-J37)/(MAX(J$32:J$41)-MIN(J$32:J$41))+0.001)</f>
        <v>0.814956433637285</v>
      </c>
      <c r="W37" s="108" cm="1">
        <f t="array" ref="W37">(MAX(K$32:K$41-K37)/(MAX(K$32:K$41)-MIN(K$32:K$41))+0.001)</f>
        <v>0.252650242412584</v>
      </c>
      <c r="X37" s="91">
        <f t="shared" si="232"/>
        <v>0.473414287447205</v>
      </c>
      <c r="Y37" s="91">
        <f t="shared" si="233"/>
        <v>0.579470064656982</v>
      </c>
      <c r="Z37" s="91">
        <f t="shared" si="234"/>
        <v>0.610491162477442</v>
      </c>
      <c r="AB37" s="89">
        <f t="shared" si="235"/>
        <v>0.0179429519774265</v>
      </c>
      <c r="AC37" s="89">
        <f t="shared" si="236"/>
        <v>0.162719465639289</v>
      </c>
      <c r="AD37" s="89">
        <f t="shared" si="237"/>
        <v>0.0254052621992615</v>
      </c>
      <c r="AE37" s="89">
        <f t="shared" si="238"/>
        <v>0.203121492099128</v>
      </c>
      <c r="AF37" s="89">
        <f t="shared" si="239"/>
        <v>0.0224790825250397</v>
      </c>
      <c r="AG37" s="89">
        <f t="shared" si="240"/>
        <v>0.000191123380760246</v>
      </c>
      <c r="AH37" s="89">
        <f t="shared" si="241"/>
        <v>0.149596698450958</v>
      </c>
      <c r="AI37" s="89">
        <f t="shared" si="242"/>
        <v>0.0636919763841584</v>
      </c>
      <c r="AJ37" s="89">
        <f t="shared" si="243"/>
        <v>0.114086351546111</v>
      </c>
      <c r="AK37" s="89">
        <f t="shared" si="244"/>
        <v>0.111639741036388</v>
      </c>
      <c r="AL37" s="89">
        <f t="shared" si="245"/>
        <v>0.121400284374432</v>
      </c>
      <c r="AN37" s="89">
        <f t="shared" si="212"/>
        <v>-0.0721406771185316</v>
      </c>
      <c r="AO37" s="89">
        <f t="shared" si="213"/>
        <v>-0.295454229800157</v>
      </c>
      <c r="AP37" s="89">
        <f t="shared" si="214"/>
        <v>-0.09330842041162</v>
      </c>
      <c r="AQ37" s="89">
        <f t="shared" si="215"/>
        <v>-0.323765704582133</v>
      </c>
      <c r="AR37" s="89">
        <f t="shared" si="216"/>
        <v>-0.0853119411491214</v>
      </c>
      <c r="AS37" s="89">
        <f t="shared" si="217"/>
        <v>-0.00163651140991957</v>
      </c>
      <c r="AT37" s="89">
        <f t="shared" si="218"/>
        <v>-0.284205645192938</v>
      </c>
      <c r="AU37" s="89">
        <f t="shared" si="219"/>
        <v>-0.17538838415181</v>
      </c>
      <c r="AV37" s="89">
        <f t="shared" si="220"/>
        <v>-0.247658611734584</v>
      </c>
      <c r="AW37" s="89">
        <f t="shared" si="221"/>
        <v>-0.244767697353698</v>
      </c>
      <c r="AX37" s="89">
        <f t="shared" si="222"/>
        <v>-0.255992173478784</v>
      </c>
      <c r="AY37" s="77" t="s">
        <v>185</v>
      </c>
      <c r="AZ37">
        <f>AVERAGE(AZ35:AZ36)</f>
        <v>0.274633478626414</v>
      </c>
      <c r="BA37">
        <f t="shared" ref="BA37:BJ37" si="277">AVERAGE(BA35:BA36)</f>
        <v>0.42233279040766</v>
      </c>
      <c r="BB37">
        <f t="shared" si="277"/>
        <v>0.303033730965926</v>
      </c>
      <c r="BC37">
        <f t="shared" si="277"/>
        <v>0.152812368832598</v>
      </c>
      <c r="BD37">
        <f t="shared" si="277"/>
        <v>0.566946171784394</v>
      </c>
      <c r="BE37">
        <f t="shared" si="277"/>
        <v>0.280241459383008</v>
      </c>
      <c r="BF37">
        <f t="shared" si="277"/>
        <v>0.39124246116901</v>
      </c>
      <c r="BG37">
        <f t="shared" si="277"/>
        <v>0.60875753883099</v>
      </c>
      <c r="BH37">
        <f t="shared" si="277"/>
        <v>0.299290940044903</v>
      </c>
      <c r="BI37">
        <f t="shared" si="277"/>
        <v>0.42533655835854</v>
      </c>
      <c r="BJ37">
        <f t="shared" si="277"/>
        <v>0.275372501596557</v>
      </c>
      <c r="BL37" s="89">
        <f t="shared" si="247"/>
        <v>0.0211205618793688</v>
      </c>
      <c r="BM37" s="89">
        <f t="shared" si="248"/>
        <v>0.396689658597316</v>
      </c>
      <c r="BN37" s="89">
        <f t="shared" si="249"/>
        <v>0.0135552377090677</v>
      </c>
      <c r="BO37" s="89">
        <f t="shared" si="250"/>
        <v>0.152965181201431</v>
      </c>
      <c r="BP37" s="89">
        <f t="shared" si="251"/>
        <v>0.0419097344136301</v>
      </c>
      <c r="BQ37" s="89">
        <f t="shared" si="252"/>
        <v>0.000280241459383008</v>
      </c>
      <c r="BR37" s="89">
        <f t="shared" si="253"/>
        <v>0.31884556084177</v>
      </c>
      <c r="BS37" s="89">
        <f t="shared" si="254"/>
        <v>0.153802739756138</v>
      </c>
      <c r="BT37" s="89">
        <f t="shared" si="255"/>
        <v>0.141688607120762</v>
      </c>
      <c r="BU37" s="89">
        <f t="shared" si="256"/>
        <v>0.246469802973001</v>
      </c>
      <c r="BV37" s="89">
        <f t="shared" si="257"/>
        <v>0.168112478614004</v>
      </c>
      <c r="BX37" s="89">
        <f t="shared" si="258"/>
        <v>0.431365458185753</v>
      </c>
      <c r="BY37" s="89">
        <f t="shared" si="259"/>
        <v>0.195155157074444</v>
      </c>
      <c r="BZ37" s="89">
        <f t="shared" si="260"/>
        <v>0.472648300597908</v>
      </c>
      <c r="CA37" s="89">
        <f t="shared" si="261"/>
        <v>0.556270888707767</v>
      </c>
      <c r="CC37" s="89">
        <f t="shared" si="262"/>
        <v>0.103980314652604</v>
      </c>
      <c r="CD37" s="89">
        <f t="shared" si="263"/>
        <v>0.0477882693252667</v>
      </c>
      <c r="CE37" s="89">
        <f t="shared" si="264"/>
        <v>0.103966547535399</v>
      </c>
      <c r="CF37" s="89">
        <f t="shared" si="265"/>
        <v>0.115064071535581</v>
      </c>
      <c r="CH37" s="89">
        <f t="shared" si="195"/>
        <v>-0.235365023873575</v>
      </c>
      <c r="CI37" s="89">
        <f t="shared" si="196"/>
        <v>-0.145322936192211</v>
      </c>
      <c r="CJ37" s="89">
        <f t="shared" si="197"/>
        <v>-0.235347627470536</v>
      </c>
      <c r="CK37" s="89">
        <f t="shared" si="198"/>
        <v>-0.248799148340827</v>
      </c>
      <c r="CL37" s="77" t="s">
        <v>185</v>
      </c>
      <c r="CM37">
        <f t="shared" ref="CM37:CP37" si="278">AVERAGE(CM35:CM36)</f>
        <v>0.194341071728717</v>
      </c>
      <c r="CN37">
        <f t="shared" si="278"/>
        <v>0.20395122381374</v>
      </c>
      <c r="CO37">
        <f t="shared" si="278"/>
        <v>0.298139728973092</v>
      </c>
      <c r="CP37">
        <f t="shared" si="278"/>
        <v>0.303567975484451</v>
      </c>
      <c r="CR37" s="89">
        <f t="shared" si="266"/>
        <v>0.0838320254505683</v>
      </c>
      <c r="CS37" s="89">
        <f t="shared" si="267"/>
        <v>0.0398021331188954</v>
      </c>
      <c r="CT37" s="89">
        <f t="shared" si="268"/>
        <v>0.140915236239853</v>
      </c>
      <c r="CU37" s="89">
        <f t="shared" si="269"/>
        <v>0.168866027505953</v>
      </c>
      <c r="CV37" s="87">
        <f t="shared" si="203"/>
        <v>0.43341542231527</v>
      </c>
      <c r="CX37">
        <f t="shared" si="276"/>
        <v>0.112373630845211</v>
      </c>
    </row>
    <row r="38" spans="1:102">
      <c r="A38" s="15" t="s">
        <v>10</v>
      </c>
      <c r="B38" s="17">
        <v>2018</v>
      </c>
      <c r="C38" s="16" t="s">
        <v>11</v>
      </c>
      <c r="D38">
        <v>31229</v>
      </c>
      <c r="E38">
        <v>5.0031061</v>
      </c>
      <c r="F38">
        <v>24</v>
      </c>
      <c r="G38">
        <v>242</v>
      </c>
      <c r="H38">
        <v>60268</v>
      </c>
      <c r="I38">
        <v>35</v>
      </c>
      <c r="J38">
        <v>16026</v>
      </c>
      <c r="K38">
        <v>42.398518</v>
      </c>
      <c r="L38">
        <v>9091100</v>
      </c>
      <c r="M38">
        <v>19251</v>
      </c>
      <c r="N38">
        <v>268900</v>
      </c>
      <c r="P38" s="91">
        <f t="shared" si="226"/>
        <v>0.001</v>
      </c>
      <c r="Q38" s="91">
        <f t="shared" si="227"/>
        <v>0.001</v>
      </c>
      <c r="R38" s="91">
        <f t="shared" si="228"/>
        <v>0.001</v>
      </c>
      <c r="S38" s="91">
        <f t="shared" si="229"/>
        <v>0.001</v>
      </c>
      <c r="T38" s="91">
        <f t="shared" si="230"/>
        <v>0.0556914199698946</v>
      </c>
      <c r="U38" s="91">
        <f t="shared" si="231"/>
        <v>0.001</v>
      </c>
      <c r="V38" s="108" cm="1">
        <f t="array" ref="V38">(MAX(J$32:J$41-J38)/(MAX(J$32:J$41)-MIN(J$32:J$41))+0.001)</f>
        <v>0.914753799392097</v>
      </c>
      <c r="W38" s="108" cm="1">
        <f t="array" ref="W38">(MAX(K$32:K$41-K38)/(MAX(K$32:K$41)-MIN(K$32:K$41))+0.001)</f>
        <v>0.439737662190632</v>
      </c>
      <c r="X38" s="91">
        <f t="shared" si="232"/>
        <v>0.603628996151344</v>
      </c>
      <c r="Y38" s="91">
        <f t="shared" si="233"/>
        <v>0.684852548492737</v>
      </c>
      <c r="Z38" s="91">
        <f t="shared" si="234"/>
        <v>0.001</v>
      </c>
      <c r="AB38" s="89">
        <f t="shared" si="235"/>
        <v>0.000233314593926636</v>
      </c>
      <c r="AC38" s="89">
        <f t="shared" si="236"/>
        <v>0.000173238108147519</v>
      </c>
      <c r="AD38" s="89">
        <f t="shared" si="237"/>
        <v>0.000567946616329707</v>
      </c>
      <c r="AE38" s="89">
        <f t="shared" si="238"/>
        <v>0.000202918573525602</v>
      </c>
      <c r="AF38" s="89">
        <f t="shared" si="239"/>
        <v>0.0169353349822168</v>
      </c>
      <c r="AG38" s="89">
        <f t="shared" si="240"/>
        <v>0.000191123380760246</v>
      </c>
      <c r="AH38" s="89">
        <f t="shared" si="241"/>
        <v>0.167915906466029</v>
      </c>
      <c r="AI38" s="89">
        <f t="shared" si="242"/>
        <v>0.110855863536966</v>
      </c>
      <c r="AJ38" s="89">
        <f t="shared" si="243"/>
        <v>0.145466310764921</v>
      </c>
      <c r="AK38" s="89">
        <f t="shared" si="244"/>
        <v>0.131942555491798</v>
      </c>
      <c r="AL38" s="89">
        <f t="shared" si="245"/>
        <v>0.000198856743284827</v>
      </c>
      <c r="AN38" s="89">
        <f t="shared" si="212"/>
        <v>-0.00195123860623676</v>
      </c>
      <c r="AO38" s="89">
        <f t="shared" si="213"/>
        <v>-0.00150038815365831</v>
      </c>
      <c r="AP38" s="89">
        <f t="shared" si="214"/>
        <v>-0.00424453945530989</v>
      </c>
      <c r="AQ38" s="89">
        <f t="shared" si="215"/>
        <v>-0.00172535692697665</v>
      </c>
      <c r="AR38" s="89">
        <f t="shared" si="216"/>
        <v>-0.0690682744414137</v>
      </c>
      <c r="AS38" s="89">
        <f t="shared" si="217"/>
        <v>-0.00163651140991957</v>
      </c>
      <c r="AT38" s="89">
        <f t="shared" si="218"/>
        <v>-0.299611005498669</v>
      </c>
      <c r="AU38" s="89">
        <f t="shared" si="219"/>
        <v>-0.243830182073679</v>
      </c>
      <c r="AV38" s="89">
        <f t="shared" si="220"/>
        <v>-0.280431519155931</v>
      </c>
      <c r="AW38" s="89">
        <f t="shared" si="221"/>
        <v>-0.267234952601426</v>
      </c>
      <c r="AX38" s="89">
        <f t="shared" si="222"/>
        <v>-0.0016948412828541</v>
      </c>
      <c r="BL38" s="89">
        <f t="shared" si="247"/>
        <v>0.000274633478626414</v>
      </c>
      <c r="BM38" s="89">
        <f t="shared" si="248"/>
        <v>0.00042233279040766</v>
      </c>
      <c r="BN38" s="89">
        <f t="shared" si="249"/>
        <v>0.000303033730965926</v>
      </c>
      <c r="BO38" s="89">
        <f t="shared" si="250"/>
        <v>0.000152812368832598</v>
      </c>
      <c r="BP38" s="89">
        <f t="shared" si="251"/>
        <v>0.0315740373531687</v>
      </c>
      <c r="BQ38" s="89">
        <f t="shared" si="252"/>
        <v>0.000280241459383008</v>
      </c>
      <c r="BR38" s="89">
        <f t="shared" si="253"/>
        <v>0.357890527837867</v>
      </c>
      <c r="BS38" s="89">
        <f t="shared" si="254"/>
        <v>0.267693616966463</v>
      </c>
      <c r="BT38" s="89">
        <f t="shared" si="255"/>
        <v>0.180660689696497</v>
      </c>
      <c r="BU38" s="89">
        <f t="shared" si="256"/>
        <v>0.291292825958976</v>
      </c>
      <c r="BV38" s="89">
        <f t="shared" si="257"/>
        <v>0.000275372501596557</v>
      </c>
      <c r="BX38" s="89">
        <f t="shared" si="258"/>
        <v>0.001</v>
      </c>
      <c r="BY38" s="89">
        <f t="shared" si="259"/>
        <v>0.0320070911813843</v>
      </c>
      <c r="BZ38" s="89">
        <f t="shared" si="260"/>
        <v>0.625584144804329</v>
      </c>
      <c r="CA38" s="89">
        <f t="shared" si="261"/>
        <v>0.472228888157069</v>
      </c>
      <c r="CC38" s="89">
        <f t="shared" si="262"/>
        <v>0.000241049237205796</v>
      </c>
      <c r="CD38" s="89">
        <f t="shared" si="263"/>
        <v>0.00783767908890513</v>
      </c>
      <c r="CE38" s="89">
        <f t="shared" si="264"/>
        <v>0.137607230674298</v>
      </c>
      <c r="CF38" s="89">
        <f t="shared" si="265"/>
        <v>0.0976800685980503</v>
      </c>
      <c r="CH38" s="89">
        <f t="shared" si="195"/>
        <v>-0.00200806292232417</v>
      </c>
      <c r="CI38" s="89">
        <f t="shared" si="196"/>
        <v>-0.0380034365177354</v>
      </c>
      <c r="CJ38" s="89">
        <f t="shared" si="197"/>
        <v>-0.272923549525852</v>
      </c>
      <c r="CK38" s="89">
        <f t="shared" si="198"/>
        <v>-0.227209480280872</v>
      </c>
      <c r="CR38" s="89">
        <f t="shared" si="266"/>
        <v>0.000194341071728717</v>
      </c>
      <c r="CS38" s="89">
        <f t="shared" si="267"/>
        <v>0.00652788541716129</v>
      </c>
      <c r="CT38" s="89">
        <f t="shared" si="268"/>
        <v>0.186511487381826</v>
      </c>
      <c r="CU38" s="89">
        <f t="shared" si="269"/>
        <v>0.143353567543115</v>
      </c>
      <c r="CV38" s="87">
        <f t="shared" si="203"/>
        <v>0.336587281413831</v>
      </c>
      <c r="CX38">
        <f t="shared" si="276"/>
        <v>0.0749407264801382</v>
      </c>
    </row>
    <row r="39" spans="1:102">
      <c r="A39" s="15" t="s">
        <v>10</v>
      </c>
      <c r="B39" s="17">
        <v>2019</v>
      </c>
      <c r="C39" s="16" t="s">
        <v>11</v>
      </c>
      <c r="D39">
        <v>31253</v>
      </c>
      <c r="E39">
        <v>5.0400922</v>
      </c>
      <c r="F39">
        <v>27</v>
      </c>
      <c r="G39">
        <v>291</v>
      </c>
      <c r="H39">
        <v>60159</v>
      </c>
      <c r="I39">
        <v>36</v>
      </c>
      <c r="J39">
        <v>15572</v>
      </c>
      <c r="K39">
        <v>35.246422</v>
      </c>
      <c r="L39">
        <v>10012100</v>
      </c>
      <c r="M39">
        <v>20506</v>
      </c>
      <c r="N39">
        <v>287300</v>
      </c>
      <c r="P39" s="91">
        <f t="shared" si="226"/>
        <v>0.00284757505773672</v>
      </c>
      <c r="Q39" s="91">
        <f t="shared" si="227"/>
        <v>0.0117409389581132</v>
      </c>
      <c r="R39" s="91">
        <f t="shared" si="228"/>
        <v>0.0097463556851312</v>
      </c>
      <c r="S39" s="91">
        <f t="shared" si="229"/>
        <v>0.027063829787234</v>
      </c>
      <c r="T39" s="91">
        <f t="shared" si="230"/>
        <v>0.0374609466465964</v>
      </c>
      <c r="U39" s="91">
        <f t="shared" si="231"/>
        <v>0.112111111111111</v>
      </c>
      <c r="V39" s="108" cm="1">
        <f t="array" ref="V39">(MAX(J$32:J$41-J39)/(MAX(J$32:J$41)-MIN(J$32:J$41))+0.001)</f>
        <v>0.943502532928065</v>
      </c>
      <c r="W39" s="108" cm="1">
        <f t="array" ref="W39">(MAX(K$32:K$41-K39)/(MAX(K$32:K$41)-MIN(K$32:K$41))+0.001)</f>
        <v>0.626825108127088</v>
      </c>
      <c r="X39" s="91">
        <f t="shared" si="232"/>
        <v>0.705193822300151</v>
      </c>
      <c r="Y39" s="91">
        <f t="shared" si="233"/>
        <v>0.790235032328491</v>
      </c>
      <c r="Z39" s="91">
        <f t="shared" si="234"/>
        <v>0.159876810029962</v>
      </c>
      <c r="AB39" s="89">
        <f t="shared" si="235"/>
        <v>0.00066438081827146</v>
      </c>
      <c r="AC39" s="89">
        <f t="shared" si="236"/>
        <v>0.00203397805297903</v>
      </c>
      <c r="AD39" s="89">
        <f t="shared" si="237"/>
        <v>0.00553540973291607</v>
      </c>
      <c r="AE39" s="89">
        <f t="shared" si="238"/>
        <v>0.00549175373456524</v>
      </c>
      <c r="AF39" s="89">
        <f t="shared" si="239"/>
        <v>0.0113915874393939</v>
      </c>
      <c r="AG39" s="89">
        <f t="shared" si="240"/>
        <v>0.0214270545763432</v>
      </c>
      <c r="AH39" s="89">
        <f t="shared" si="241"/>
        <v>0.173193140247021</v>
      </c>
      <c r="AI39" s="89">
        <f t="shared" si="242"/>
        <v>0.158019757284189</v>
      </c>
      <c r="AJ39" s="89">
        <f t="shared" si="243"/>
        <v>0.169942041151542</v>
      </c>
      <c r="AK39" s="89">
        <f t="shared" si="244"/>
        <v>0.152245369947208</v>
      </c>
      <c r="AL39" s="89">
        <f t="shared" si="245"/>
        <v>0.0317925817693252</v>
      </c>
      <c r="AN39" s="89">
        <f t="shared" si="212"/>
        <v>-0.004861045270056</v>
      </c>
      <c r="AO39" s="89">
        <f t="shared" si="213"/>
        <v>-0.0126061114208094</v>
      </c>
      <c r="AP39" s="89">
        <f t="shared" si="214"/>
        <v>-0.028765253146563</v>
      </c>
      <c r="AQ39" s="89">
        <f t="shared" si="215"/>
        <v>-0.028581874229213</v>
      </c>
      <c r="AR39" s="89">
        <f t="shared" si="216"/>
        <v>-0.0509759883945821</v>
      </c>
      <c r="AS39" s="89">
        <f t="shared" si="217"/>
        <v>-0.0823463332170301</v>
      </c>
      <c r="AT39" s="89">
        <f t="shared" si="218"/>
        <v>-0.303667826945696</v>
      </c>
      <c r="AU39" s="89">
        <f t="shared" si="219"/>
        <v>-0.291552015696847</v>
      </c>
      <c r="AV39" s="89">
        <f t="shared" si="220"/>
        <v>-0.301187911517596</v>
      </c>
      <c r="AW39" s="89">
        <f t="shared" si="221"/>
        <v>-0.28656564159847</v>
      </c>
      <c r="AX39" s="89">
        <f t="shared" si="222"/>
        <v>-0.109637427018631</v>
      </c>
      <c r="BL39" s="89">
        <f t="shared" si="247"/>
        <v>0.000782039443756046</v>
      </c>
      <c r="BM39" s="89">
        <f t="shared" si="248"/>
        <v>0.00495858351218595</v>
      </c>
      <c r="BN39" s="89">
        <f t="shared" si="249"/>
        <v>0.00295347452658627</v>
      </c>
      <c r="BO39" s="89">
        <f t="shared" si="250"/>
        <v>0.00413568793946945</v>
      </c>
      <c r="BP39" s="89">
        <f t="shared" si="251"/>
        <v>0.0212383402927073</v>
      </c>
      <c r="BQ39" s="89">
        <f t="shared" si="252"/>
        <v>0.0314181813908283</v>
      </c>
      <c r="BR39" s="89">
        <f t="shared" si="253"/>
        <v>0.369138253101971</v>
      </c>
      <c r="BS39" s="89">
        <f t="shared" si="254"/>
        <v>0.381584510100915</v>
      </c>
      <c r="BT39" s="89">
        <f t="shared" si="255"/>
        <v>0.21105812199007</v>
      </c>
      <c r="BU39" s="89">
        <f t="shared" si="256"/>
        <v>0.33611584894495</v>
      </c>
      <c r="BV39" s="89">
        <f t="shared" si="257"/>
        <v>0.0440256771252282</v>
      </c>
      <c r="BX39" s="89">
        <f t="shared" si="258"/>
        <v>0.00869409748252827</v>
      </c>
      <c r="BY39" s="89">
        <f t="shared" si="259"/>
        <v>0.056792209623005</v>
      </c>
      <c r="BZ39" s="89">
        <f t="shared" si="260"/>
        <v>0.750722763202886</v>
      </c>
      <c r="CA39" s="89">
        <f t="shared" si="261"/>
        <v>0.591199648060249</v>
      </c>
      <c r="CC39" s="89">
        <f t="shared" si="262"/>
        <v>0.00209570556635627</v>
      </c>
      <c r="CD39" s="89">
        <f t="shared" si="263"/>
        <v>0.013906890546612</v>
      </c>
      <c r="CE39" s="89">
        <f t="shared" si="264"/>
        <v>0.165133469744214</v>
      </c>
      <c r="CF39" s="89">
        <f t="shared" si="265"/>
        <v>0.122289050132105</v>
      </c>
      <c r="CH39" s="89">
        <f t="shared" si="195"/>
        <v>-0.0129260290056098</v>
      </c>
      <c r="CI39" s="89">
        <f t="shared" si="196"/>
        <v>-0.0594571143027257</v>
      </c>
      <c r="CJ39" s="89">
        <f t="shared" si="197"/>
        <v>-0.297405581220258</v>
      </c>
      <c r="CK39" s="89">
        <f t="shared" si="198"/>
        <v>-0.256974268956742</v>
      </c>
      <c r="CR39" s="89">
        <f t="shared" si="266"/>
        <v>0.00168962022246849</v>
      </c>
      <c r="CS39" s="89">
        <f t="shared" si="267"/>
        <v>0.0115828406556983</v>
      </c>
      <c r="CT39" s="89">
        <f t="shared" si="268"/>
        <v>0.223820281155239</v>
      </c>
      <c r="CU39" s="89">
        <f t="shared" si="269"/>
        <v>0.17946928026877</v>
      </c>
      <c r="CV39" s="87">
        <f t="shared" si="203"/>
        <v>0.416562022302176</v>
      </c>
      <c r="CX39">
        <f t="shared" si="276"/>
        <v>0.0955260604622341</v>
      </c>
    </row>
    <row r="40" spans="1:102">
      <c r="A40" s="15" t="s">
        <v>10</v>
      </c>
      <c r="B40" s="17">
        <v>2020</v>
      </c>
      <c r="C40" s="16" t="s">
        <v>11</v>
      </c>
      <c r="D40">
        <v>31277</v>
      </c>
      <c r="E40">
        <v>5.0770782</v>
      </c>
      <c r="F40">
        <v>197</v>
      </c>
      <c r="G40">
        <v>931</v>
      </c>
      <c r="H40">
        <v>60050</v>
      </c>
      <c r="I40">
        <v>37</v>
      </c>
      <c r="J40">
        <v>15118</v>
      </c>
      <c r="K40">
        <v>28.094326</v>
      </c>
      <c r="L40">
        <v>11362500</v>
      </c>
      <c r="M40">
        <v>21761</v>
      </c>
      <c r="N40">
        <v>327600</v>
      </c>
      <c r="P40" s="91">
        <f t="shared" si="226"/>
        <v>0.00469515011547344</v>
      </c>
      <c r="Q40" s="91">
        <f t="shared" si="227"/>
        <v>0.0224818488757517</v>
      </c>
      <c r="R40" s="91">
        <f t="shared" si="228"/>
        <v>0.505373177842566</v>
      </c>
      <c r="S40" s="91">
        <f t="shared" si="229"/>
        <v>0.367489361702128</v>
      </c>
      <c r="T40" s="91">
        <f t="shared" si="230"/>
        <v>0.0192304733232982</v>
      </c>
      <c r="U40" s="91">
        <f t="shared" si="231"/>
        <v>0.223222222222222</v>
      </c>
      <c r="V40" s="108" cm="1">
        <f t="array" ref="V40">(MAX(J$32:J$41-J40)/(MAX(J$32:J$41)-MIN(J$32:J$41))+0.001)</f>
        <v>0.972251266464032</v>
      </c>
      <c r="W40" s="108" cm="1">
        <f t="array" ref="W40">(MAX(K$32:K$41-K40)/(MAX(K$32:K$41)-MIN(K$32:K$41))+0.001)</f>
        <v>0.813912554063544</v>
      </c>
      <c r="X40" s="91">
        <f t="shared" si="232"/>
        <v>0.854111456644722</v>
      </c>
      <c r="Y40" s="91">
        <f t="shared" si="233"/>
        <v>0.895617516164246</v>
      </c>
      <c r="Z40" s="91">
        <f t="shared" si="234"/>
        <v>0.507851562432542</v>
      </c>
      <c r="AB40" s="89">
        <f t="shared" si="235"/>
        <v>0.00109544704261628</v>
      </c>
      <c r="AC40" s="89">
        <f t="shared" si="236"/>
        <v>0.00389471296689365</v>
      </c>
      <c r="AD40" s="89">
        <f t="shared" si="237"/>
        <v>0.287024986339476</v>
      </c>
      <c r="AE40" s="89">
        <f t="shared" si="238"/>
        <v>0.0745704170624299</v>
      </c>
      <c r="AF40" s="89">
        <f t="shared" si="239"/>
        <v>0.00584783989657096</v>
      </c>
      <c r="AG40" s="89">
        <f t="shared" si="240"/>
        <v>0.0426629857719261</v>
      </c>
      <c r="AH40" s="89">
        <f t="shared" si="241"/>
        <v>0.178470374028013</v>
      </c>
      <c r="AI40" s="89">
        <f t="shared" si="242"/>
        <v>0.205183651031412</v>
      </c>
      <c r="AJ40" s="89">
        <f t="shared" si="243"/>
        <v>0.205829148984435</v>
      </c>
      <c r="AK40" s="89">
        <f t="shared" si="244"/>
        <v>0.172548184402618</v>
      </c>
      <c r="AL40" s="89">
        <f t="shared" si="245"/>
        <v>0.100989707777446</v>
      </c>
      <c r="AN40" s="89">
        <f t="shared" si="212"/>
        <v>-0.00746721635877279</v>
      </c>
      <c r="AO40" s="89">
        <f t="shared" si="213"/>
        <v>-0.0216083944758482</v>
      </c>
      <c r="AP40" s="89">
        <f t="shared" si="214"/>
        <v>-0.358260571492274</v>
      </c>
      <c r="AQ40" s="89">
        <f t="shared" si="215"/>
        <v>-0.19358565313565</v>
      </c>
      <c r="AR40" s="89">
        <f t="shared" si="216"/>
        <v>-0.0300677385991666</v>
      </c>
      <c r="AS40" s="89">
        <f t="shared" si="217"/>
        <v>-0.134577128244874</v>
      </c>
      <c r="AT40" s="89">
        <f t="shared" si="218"/>
        <v>-0.307563825006184</v>
      </c>
      <c r="AU40" s="89">
        <f t="shared" si="219"/>
        <v>-0.324980093307262</v>
      </c>
      <c r="AV40" s="89">
        <f t="shared" si="220"/>
        <v>-0.325355952895507</v>
      </c>
      <c r="AW40" s="89">
        <f t="shared" si="221"/>
        <v>-0.303180748448901</v>
      </c>
      <c r="AX40" s="89">
        <f t="shared" si="222"/>
        <v>-0.231542806367153</v>
      </c>
      <c r="BL40" s="89">
        <f t="shared" si="247"/>
        <v>0.00128944540888568</v>
      </c>
      <c r="BM40" s="89">
        <f t="shared" si="248"/>
        <v>0.00949482196921953</v>
      </c>
      <c r="BN40" s="89">
        <f t="shared" si="249"/>
        <v>0.153145119611739</v>
      </c>
      <c r="BO40" s="89">
        <f t="shared" si="250"/>
        <v>0.0561569198824816</v>
      </c>
      <c r="BP40" s="89">
        <f t="shared" si="251"/>
        <v>0.0109026432322458</v>
      </c>
      <c r="BQ40" s="89">
        <f t="shared" si="252"/>
        <v>0.0625561213222736</v>
      </c>
      <c r="BR40" s="89">
        <f t="shared" si="253"/>
        <v>0.380385978366075</v>
      </c>
      <c r="BS40" s="89">
        <f t="shared" si="254"/>
        <v>0.495475403235368</v>
      </c>
      <c r="BT40" s="89">
        <f t="shared" si="255"/>
        <v>0.25562782076232</v>
      </c>
      <c r="BU40" s="89">
        <f t="shared" si="256"/>
        <v>0.380938871930925</v>
      </c>
      <c r="BV40" s="89">
        <f t="shared" si="257"/>
        <v>0.139848355186769</v>
      </c>
      <c r="BX40" s="89">
        <f t="shared" si="258"/>
        <v>0.163929386989844</v>
      </c>
      <c r="BY40" s="89">
        <f t="shared" si="259"/>
        <v>0.129615684437001</v>
      </c>
      <c r="BZ40" s="89">
        <f t="shared" si="260"/>
        <v>0.875861381601443</v>
      </c>
      <c r="CA40" s="89">
        <f t="shared" si="261"/>
        <v>0.776415047880014</v>
      </c>
      <c r="CC40" s="89">
        <f t="shared" si="262"/>
        <v>0.0395150536895158</v>
      </c>
      <c r="CD40" s="89">
        <f t="shared" si="263"/>
        <v>0.0317394084251199</v>
      </c>
      <c r="CE40" s="89">
        <f t="shared" si="264"/>
        <v>0.192659708814131</v>
      </c>
      <c r="CF40" s="89">
        <f t="shared" si="265"/>
        <v>0.160600668530581</v>
      </c>
      <c r="CH40" s="89">
        <f t="shared" si="195"/>
        <v>-0.127676045736126</v>
      </c>
      <c r="CI40" s="89">
        <f t="shared" si="196"/>
        <v>-0.109507186408663</v>
      </c>
      <c r="CJ40" s="89">
        <f t="shared" si="197"/>
        <v>-0.31727775224892</v>
      </c>
      <c r="CK40" s="89">
        <f t="shared" si="198"/>
        <v>-0.293712013584075</v>
      </c>
      <c r="CR40" s="89">
        <f t="shared" si="266"/>
        <v>0.031858212755438</v>
      </c>
      <c r="CS40" s="89">
        <f t="shared" si="267"/>
        <v>0.0264352774663819</v>
      </c>
      <c r="CT40" s="89">
        <f t="shared" si="268"/>
        <v>0.261129074928652</v>
      </c>
      <c r="CU40" s="89">
        <f t="shared" si="269"/>
        <v>0.235694744220599</v>
      </c>
      <c r="CV40" s="87">
        <f t="shared" si="203"/>
        <v>0.555117309371071</v>
      </c>
      <c r="CX40">
        <f t="shared" si="276"/>
        <v>0.133776478488018</v>
      </c>
    </row>
    <row r="41" spans="1:102">
      <c r="A41" s="15" t="s">
        <v>10</v>
      </c>
      <c r="B41" s="9">
        <v>2021</v>
      </c>
      <c r="C41" s="16" t="s">
        <v>11</v>
      </c>
      <c r="D41">
        <v>31301</v>
      </c>
      <c r="E41">
        <v>5.1140643</v>
      </c>
      <c r="F41">
        <v>367</v>
      </c>
      <c r="G41">
        <v>933</v>
      </c>
      <c r="H41">
        <v>59941</v>
      </c>
      <c r="I41">
        <v>38</v>
      </c>
      <c r="J41">
        <v>14664</v>
      </c>
      <c r="K41">
        <v>20.94223</v>
      </c>
      <c r="L41">
        <v>12694500</v>
      </c>
      <c r="M41">
        <v>23016</v>
      </c>
      <c r="N41">
        <v>342200</v>
      </c>
      <c r="P41" s="91">
        <f t="shared" si="226"/>
        <v>0.00654272517321016</v>
      </c>
      <c r="Q41" s="91">
        <f t="shared" si="227"/>
        <v>0.0332227878338648</v>
      </c>
      <c r="R41" s="91">
        <f t="shared" si="228"/>
        <v>1.001</v>
      </c>
      <c r="S41" s="91">
        <f t="shared" si="229"/>
        <v>0.368553191489362</v>
      </c>
      <c r="T41" s="91">
        <f t="shared" si="230"/>
        <v>0.001</v>
      </c>
      <c r="U41" s="91">
        <f t="shared" si="231"/>
        <v>0.334333333333333</v>
      </c>
      <c r="V41" s="108" cm="1">
        <f t="array" ref="V41">(MAX(J$32:J$41-J41)/(MAX(J$32:J$41)-MIN(J$32:J$41))+0.001)</f>
        <v>1.001</v>
      </c>
      <c r="W41" s="108" cm="1">
        <f t="array" ref="W41">(MAX(K$32:K$41-K41)/(MAX(K$32:K$41)-MIN(K$32:K$41))+0.001)</f>
        <v>1.001</v>
      </c>
      <c r="X41" s="91">
        <f t="shared" si="232"/>
        <v>1.001</v>
      </c>
      <c r="Y41" s="91">
        <f t="shared" si="233"/>
        <v>1.001</v>
      </c>
      <c r="Z41" s="91">
        <f t="shared" si="234"/>
        <v>0.633916857347621</v>
      </c>
      <c r="AB41" s="89">
        <f t="shared" si="235"/>
        <v>0.00152651326696111</v>
      </c>
      <c r="AC41" s="89">
        <f t="shared" si="236"/>
        <v>0.00575545291172515</v>
      </c>
      <c r="AD41" s="89">
        <f t="shared" si="237"/>
        <v>0.568514562946037</v>
      </c>
      <c r="AE41" s="89">
        <f t="shared" si="238"/>
        <v>0.0747862878853294</v>
      </c>
      <c r="AF41" s="89">
        <f t="shared" si="239"/>
        <v>0.000304092353748057</v>
      </c>
      <c r="AG41" s="89">
        <f t="shared" si="240"/>
        <v>0.063898916967509</v>
      </c>
      <c r="AH41" s="89">
        <f t="shared" si="241"/>
        <v>0.183747607809004</v>
      </c>
      <c r="AI41" s="89">
        <f t="shared" si="242"/>
        <v>0.252347544778635</v>
      </c>
      <c r="AJ41" s="89">
        <f t="shared" si="243"/>
        <v>0.24122727371297</v>
      </c>
      <c r="AK41" s="89">
        <f t="shared" si="244"/>
        <v>0.192850998858027</v>
      </c>
      <c r="AL41" s="89">
        <f t="shared" si="245"/>
        <v>0.1260586417655</v>
      </c>
      <c r="AN41" s="89">
        <f t="shared" si="212"/>
        <v>-0.00989908599522282</v>
      </c>
      <c r="AO41" s="89">
        <f t="shared" si="213"/>
        <v>-0.0296843673398565</v>
      </c>
      <c r="AP41" s="89">
        <f t="shared" si="214"/>
        <v>-0.321056290901461</v>
      </c>
      <c r="AQ41" s="89">
        <f t="shared" si="215"/>
        <v>-0.193929873274209</v>
      </c>
      <c r="AR41" s="89">
        <f t="shared" si="216"/>
        <v>-0.00246259434586407</v>
      </c>
      <c r="AS41" s="89">
        <f t="shared" si="217"/>
        <v>-0.175750959346403</v>
      </c>
      <c r="AT41" s="89">
        <f t="shared" si="218"/>
        <v>-0.311303756513727</v>
      </c>
      <c r="AU41" s="89">
        <f t="shared" si="219"/>
        <v>-0.347469445995698</v>
      </c>
      <c r="AV41" s="89">
        <f t="shared" si="220"/>
        <v>-0.343028981446123</v>
      </c>
      <c r="AW41" s="89">
        <f t="shared" si="221"/>
        <v>-0.317401389418609</v>
      </c>
      <c r="AX41" s="89">
        <f t="shared" si="222"/>
        <v>-0.261068464321945</v>
      </c>
      <c r="AY41" s="81" t="s">
        <v>170</v>
      </c>
      <c r="BL41" s="89">
        <f t="shared" si="247"/>
        <v>0.00179685137401531</v>
      </c>
      <c r="BM41" s="89">
        <f t="shared" si="248"/>
        <v>0.0140310726909978</v>
      </c>
      <c r="BN41" s="89">
        <f t="shared" si="249"/>
        <v>0.303336764696892</v>
      </c>
      <c r="BO41" s="89">
        <f t="shared" si="250"/>
        <v>0.0563194862323035</v>
      </c>
      <c r="BP41" s="89">
        <f t="shared" si="251"/>
        <v>0.000566946171784394</v>
      </c>
      <c r="BQ41" s="89">
        <f t="shared" si="252"/>
        <v>0.0936940612537189</v>
      </c>
      <c r="BR41" s="89">
        <f t="shared" si="253"/>
        <v>0.391633703630179</v>
      </c>
      <c r="BS41" s="89">
        <f t="shared" si="254"/>
        <v>0.609366296369821</v>
      </c>
      <c r="BT41" s="89">
        <f t="shared" si="255"/>
        <v>0.299590230984948</v>
      </c>
      <c r="BU41" s="89">
        <f t="shared" si="256"/>
        <v>0.425761894916899</v>
      </c>
      <c r="BV41" s="89">
        <f t="shared" si="257"/>
        <v>0.174563270812042</v>
      </c>
      <c r="BX41" s="89">
        <f t="shared" si="258"/>
        <v>0.319164688761905</v>
      </c>
      <c r="BY41" s="89">
        <f t="shared" si="259"/>
        <v>0.150580493657807</v>
      </c>
      <c r="BZ41" s="89">
        <f t="shared" si="260"/>
        <v>1.001</v>
      </c>
      <c r="CA41" s="89">
        <f t="shared" si="261"/>
        <v>0.899915396713889</v>
      </c>
      <c r="CC41" s="89">
        <f t="shared" si="262"/>
        <v>0.0769344047690826</v>
      </c>
      <c r="CD41" s="89">
        <f t="shared" si="263"/>
        <v>0.0368731285092606</v>
      </c>
      <c r="CE41" s="89">
        <f t="shared" si="264"/>
        <v>0.220185947884047</v>
      </c>
      <c r="CF41" s="89">
        <f t="shared" si="265"/>
        <v>0.186146590960391</v>
      </c>
      <c r="CH41" s="89">
        <f t="shared" si="195"/>
        <v>-0.197321523399099</v>
      </c>
      <c r="CI41" s="89">
        <f t="shared" si="196"/>
        <v>-0.121691361606218</v>
      </c>
      <c r="CJ41" s="89">
        <f t="shared" si="197"/>
        <v>-0.333203623581476</v>
      </c>
      <c r="CK41" s="89">
        <f t="shared" si="198"/>
        <v>-0.312953519125747</v>
      </c>
      <c r="CL41" s="81" t="s">
        <v>170</v>
      </c>
      <c r="CR41" s="89">
        <f t="shared" si="266"/>
        <v>0.0620268076719511</v>
      </c>
      <c r="CS41" s="89">
        <f t="shared" si="267"/>
        <v>0.0307110759639868</v>
      </c>
      <c r="CT41" s="89">
        <f t="shared" si="268"/>
        <v>0.298437868702065</v>
      </c>
      <c r="CU41" s="89">
        <f t="shared" si="269"/>
        <v>0.273185495087722</v>
      </c>
      <c r="CV41" s="87">
        <f t="shared" si="203"/>
        <v>0.664361247425725</v>
      </c>
      <c r="CX41">
        <f t="shared" si="276"/>
        <v>0.167606151379837</v>
      </c>
    </row>
    <row r="42" s="80" customFormat="1" spans="1:102">
      <c r="A42" s="13" t="s">
        <v>22</v>
      </c>
      <c r="B42" s="14">
        <v>2012</v>
      </c>
      <c r="C42" s="13" t="s">
        <v>11</v>
      </c>
      <c r="D42" s="80">
        <v>40400</v>
      </c>
      <c r="E42" s="80">
        <v>7.1722525</v>
      </c>
      <c r="F42" s="80">
        <v>401514</v>
      </c>
      <c r="G42" s="80">
        <v>14</v>
      </c>
      <c r="H42" s="80">
        <v>25716</v>
      </c>
      <c r="I42" s="80">
        <v>29</v>
      </c>
      <c r="J42" s="80">
        <v>36350</v>
      </c>
      <c r="K42" s="80">
        <v>45.659481</v>
      </c>
      <c r="L42" s="80">
        <v>957300</v>
      </c>
      <c r="M42" s="80">
        <v>7824</v>
      </c>
      <c r="N42" s="80">
        <v>244500</v>
      </c>
      <c r="P42" s="113">
        <f>(D42-MIN(D$42:D$51))/(MAX(D$42:D$451)-MIN(D$42:D$51))+0.001</f>
        <v>1.001</v>
      </c>
      <c r="Q42" s="113">
        <f t="shared" ref="Q42:Z42" si="279">(E42-MIN(E$42:E$51))/(MAX(E$42:E$451)-MIN(E$42:E$51))+0.001</f>
        <v>0.222871114332784</v>
      </c>
      <c r="R42" s="113">
        <f t="shared" si="279"/>
        <v>0.001</v>
      </c>
      <c r="S42" s="113">
        <f t="shared" si="279"/>
        <v>0.001</v>
      </c>
      <c r="T42" s="113">
        <f t="shared" si="279"/>
        <v>0.001</v>
      </c>
      <c r="U42" s="113">
        <f t="shared" si="279"/>
        <v>0.161</v>
      </c>
      <c r="V42" s="108" cm="1">
        <f t="array" ref="V42">(MAX(J$42:J$51-J42)/(MAX(J$42:J$51)-MIN(J$42:J$51))+0.001)</f>
        <v>0.977295075965587</v>
      </c>
      <c r="W42" s="108" cm="1">
        <f t="array" ref="W42">(MAX(K$42:K$51-K42)/(MAX(K$42:K$51)-MIN(K$42:K$51))+0.001)</f>
        <v>0.001</v>
      </c>
      <c r="X42" s="113">
        <f t="shared" si="279"/>
        <v>0.001</v>
      </c>
      <c r="Y42" s="113">
        <f t="shared" si="279"/>
        <v>0.001</v>
      </c>
      <c r="Z42" s="113">
        <f t="shared" si="279"/>
        <v>0.001</v>
      </c>
      <c r="AB42" s="80">
        <f>P42/SUM(P$42:P$51)</f>
        <v>0.115607593595445</v>
      </c>
      <c r="AC42" s="80">
        <f t="shared" ref="AC42:AL42" si="280">Q42/SUM(Q$42:Q$51)</f>
        <v>0.116041325955536</v>
      </c>
      <c r="AD42" s="80">
        <f t="shared" si="280"/>
        <v>0.000398430722213436</v>
      </c>
      <c r="AE42" s="80">
        <f t="shared" si="280"/>
        <v>0.000834982012819574</v>
      </c>
      <c r="AF42" s="80">
        <f t="shared" si="280"/>
        <v>0.00167734661126731</v>
      </c>
      <c r="AG42" s="80">
        <f t="shared" si="280"/>
        <v>0.133057851239669</v>
      </c>
      <c r="AH42" s="80">
        <f t="shared" si="280"/>
        <v>0.38315725488423</v>
      </c>
      <c r="AI42" s="80">
        <f t="shared" si="280"/>
        <v>0.000227424550412543</v>
      </c>
      <c r="AJ42" s="80">
        <f t="shared" si="280"/>
        <v>0.000831889470591978</v>
      </c>
      <c r="AK42" s="80">
        <f t="shared" si="280"/>
        <v>0.000314894686686486</v>
      </c>
      <c r="AL42" s="80">
        <f t="shared" si="280"/>
        <v>0.000447894217406191</v>
      </c>
      <c r="AN42" s="80">
        <f t="shared" si="212"/>
        <v>-0.249429583952606</v>
      </c>
      <c r="AO42" s="80">
        <f t="shared" si="213"/>
        <v>-0.24993083980821</v>
      </c>
      <c r="AP42" s="80">
        <f t="shared" si="214"/>
        <v>-0.00311890649819873</v>
      </c>
      <c r="AQ42" s="80">
        <f t="shared" si="215"/>
        <v>-0.00591843631808355</v>
      </c>
      <c r="AR42" s="80">
        <f t="shared" si="216"/>
        <v>-0.0107191541895833</v>
      </c>
      <c r="AS42" s="80">
        <f t="shared" si="217"/>
        <v>-0.268373863678197</v>
      </c>
      <c r="AT42" s="80">
        <f t="shared" si="218"/>
        <v>-0.367566504533806</v>
      </c>
      <c r="AU42" s="80">
        <f t="shared" si="219"/>
        <v>-0.00190779451145214</v>
      </c>
      <c r="AV42" s="80">
        <f t="shared" si="220"/>
        <v>-0.00589960287654476</v>
      </c>
      <c r="AW42" s="80">
        <f t="shared" si="221"/>
        <v>-0.00253908160552671</v>
      </c>
      <c r="AX42" s="80">
        <f t="shared" si="222"/>
        <v>-0.00345369147227129</v>
      </c>
      <c r="AZ42" s="80">
        <f t="shared" ref="AZ42:BJ42" si="281">SUM(AN42:AN51)</f>
        <v>-2.1979113227167</v>
      </c>
      <c r="BA42" s="80">
        <f t="shared" si="281"/>
        <v>-1.50332983305605</v>
      </c>
      <c r="BB42" s="80">
        <f t="shared" si="281"/>
        <v>-2.11603739498203</v>
      </c>
      <c r="BC42" s="80">
        <f t="shared" si="281"/>
        <v>-1.32543390248172</v>
      </c>
      <c r="BD42" s="80">
        <f t="shared" si="281"/>
        <v>-1.98087077665552</v>
      </c>
      <c r="BE42" s="80">
        <f t="shared" si="281"/>
        <v>-1.5995099739767</v>
      </c>
      <c r="BF42" s="80">
        <f t="shared" si="281"/>
        <v>-1.47410440060853</v>
      </c>
      <c r="BG42" s="80">
        <f t="shared" si="281"/>
        <v>-1.99742656789876</v>
      </c>
      <c r="BH42" s="80">
        <f t="shared" si="281"/>
        <v>-2.08579798177963</v>
      </c>
      <c r="BI42" s="80">
        <f t="shared" si="281"/>
        <v>-2.05640138249861</v>
      </c>
      <c r="BJ42" s="80">
        <f t="shared" si="281"/>
        <v>-1.93103336442941</v>
      </c>
      <c r="BL42" s="80">
        <f>AZ$47*P42</f>
        <v>0.178421721374841</v>
      </c>
      <c r="BM42" s="80">
        <f t="shared" ref="BM42:BV42" si="282">BA$47*Q42</f>
        <v>0.152252937895557</v>
      </c>
      <c r="BN42" s="80">
        <f t="shared" si="282"/>
        <v>0.000138613090297812</v>
      </c>
      <c r="BO42" s="80">
        <f t="shared" si="282"/>
        <v>0.000284394907138081</v>
      </c>
      <c r="BP42" s="80">
        <f t="shared" si="282"/>
        <v>0.000393842677336818</v>
      </c>
      <c r="BQ42" s="80">
        <f t="shared" si="282"/>
        <v>0.0518037488995413</v>
      </c>
      <c r="BR42" s="80">
        <f t="shared" si="282"/>
        <v>0.479272898615424</v>
      </c>
      <c r="BS42" s="80">
        <f t="shared" si="282"/>
        <v>0.000509592434872454</v>
      </c>
      <c r="BT42" s="80">
        <f t="shared" si="282"/>
        <v>0.000184679938594135</v>
      </c>
      <c r="BU42" s="80">
        <f t="shared" si="282"/>
        <v>0.000438131543555319</v>
      </c>
      <c r="BV42" s="80">
        <f t="shared" si="282"/>
        <v>0.000377188517850545</v>
      </c>
      <c r="BX42" s="80">
        <f t="shared" si="258"/>
        <v>0.330813272360695</v>
      </c>
      <c r="BY42" s="80">
        <f t="shared" si="259"/>
        <v>0.0524819864840161</v>
      </c>
      <c r="BZ42" s="80">
        <f t="shared" si="260"/>
        <v>0.479782491050296</v>
      </c>
      <c r="CA42" s="80">
        <f t="shared" si="261"/>
        <v>0.000999999999999999</v>
      </c>
      <c r="CC42" s="80">
        <f>BX42/SUM(BX$42:BX$51)</f>
        <v>0.103272821544876</v>
      </c>
      <c r="CD42" s="80">
        <f>BY42/SUM(BY$42:BY$51)</f>
        <v>0.0544004977013672</v>
      </c>
      <c r="CE42" s="80">
        <f>BZ42/SUM(BZ$42:BZ$51)</f>
        <v>0.137412009836619</v>
      </c>
      <c r="CF42" s="80">
        <f>CA42/SUM(CA$42:CA$51)</f>
        <v>0.000407249524597032</v>
      </c>
      <c r="CH42" s="80">
        <f t="shared" si="195"/>
        <v>-0.234468655946987</v>
      </c>
      <c r="CI42" s="80">
        <f t="shared" si="196"/>
        <v>-0.158380628506241</v>
      </c>
      <c r="CJ42" s="80">
        <f t="shared" si="197"/>
        <v>-0.272731440218851</v>
      </c>
      <c r="CK42" s="80">
        <f t="shared" si="198"/>
        <v>-0.00317902419256136</v>
      </c>
      <c r="CM42">
        <f t="shared" ref="CM42:CP42" si="283">SUM(CH42:CH51)</f>
        <v>-2.22300066994458</v>
      </c>
      <c r="CN42">
        <f t="shared" si="283"/>
        <v>-2.13689464052258</v>
      </c>
      <c r="CO42">
        <f t="shared" si="283"/>
        <v>-2.18922622905463</v>
      </c>
      <c r="CP42">
        <f t="shared" si="283"/>
        <v>-2.03150011021771</v>
      </c>
      <c r="CR42" s="80">
        <f>CM$47*BX42</f>
        <v>0.0429676726312129</v>
      </c>
      <c r="CS42" s="80">
        <f>CN$47*BY42</f>
        <v>0.00936282177114137</v>
      </c>
      <c r="CT42" s="80">
        <f>CO$47*BZ42</f>
        <v>0.113692183058895</v>
      </c>
      <c r="CU42" s="80">
        <f>CP$47*CA42</f>
        <v>0.000454748259391949</v>
      </c>
      <c r="CV42" s="87">
        <f t="shared" si="203"/>
        <v>0.166477425720641</v>
      </c>
      <c r="CW42" s="80">
        <f>AVERAGE(CV42:CV51)</f>
        <v>0.253218365821527</v>
      </c>
      <c r="CX42">
        <f t="shared" si="276"/>
        <v>0.0261652472011771</v>
      </c>
    </row>
    <row r="43" spans="1:102">
      <c r="A43" s="52" t="s">
        <v>22</v>
      </c>
      <c r="B43" s="53">
        <v>2013</v>
      </c>
      <c r="C43" s="52" t="s">
        <v>11</v>
      </c>
      <c r="D43">
        <v>39879</v>
      </c>
      <c r="E43">
        <v>6.6350711</v>
      </c>
      <c r="F43">
        <v>436071</v>
      </c>
      <c r="G43">
        <v>45</v>
      </c>
      <c r="H43">
        <v>26133</v>
      </c>
      <c r="I43">
        <v>30</v>
      </c>
      <c r="J43">
        <v>36091</v>
      </c>
      <c r="K43">
        <v>44.164413</v>
      </c>
      <c r="L43">
        <v>1068900</v>
      </c>
      <c r="M43">
        <v>8833</v>
      </c>
      <c r="N43">
        <v>244555</v>
      </c>
      <c r="P43" s="91">
        <f t="shared" ref="P43:P52" si="284">(D43-MIN(D$42:D$51))/(MAX(D$42:D$451)-MIN(D$42:D$51))+0.001</f>
        <v>0.980493840280238</v>
      </c>
      <c r="Q43" s="91">
        <f t="shared" ref="Q43:Q51" si="285">(E43-MIN(E$42:E$51))/(MAX(E$42:E$451)-MIN(E$42:E$51))+0.001</f>
        <v>0.180579655740488</v>
      </c>
      <c r="R43" s="91">
        <f t="shared" ref="R43:R51" si="286">(F43-MIN(F$42:F$51))/(MAX(F$42:F$451)-MIN(F$42:F$51))+0.001</f>
        <v>0.0973723373993943</v>
      </c>
      <c r="S43" s="91">
        <f t="shared" ref="S43:S51" si="287">(G43-MIN(G$42:G$51))/(MAX(G$42:G$451)-MIN(G$42:G$51))+0.001</f>
        <v>0.00747722524028416</v>
      </c>
      <c r="T43" s="91">
        <f t="shared" ref="T43:T51" si="288">(H43-MIN(H$42:H$51))/(MAX(H$42:H$451)-MIN(H$42:H$51))+0.001</f>
        <v>0.0136493963477522</v>
      </c>
      <c r="U43" s="91">
        <f t="shared" ref="U43:U51" si="289">(I43-MIN(I$42:I$51))/(MAX(I$42:I$451)-MIN(I$42:I$51))+0.001</f>
        <v>0.201</v>
      </c>
      <c r="V43" s="108" cm="1">
        <f t="array" ref="V43">(MAX(J$42:J$51-J43)/(MAX(J$42:J$51)-MIN(J$42:J$51))+0.001)</f>
        <v>1.001</v>
      </c>
      <c r="W43" s="108" cm="1">
        <f t="array" ref="W43">(MAX(K$42:K$51-K43)/(MAX(K$42:K$51)-MIN(K$42:K$51))+0.001)</f>
        <v>0.051700988125792</v>
      </c>
      <c r="X43" s="91">
        <f t="shared" ref="X43:X51" si="290">(L43-MIN(L$42:L$51))/(MAX(L$42:L$451)-MIN(L$42:L$51))+0.001</f>
        <v>0.039617253192152</v>
      </c>
      <c r="Y43" s="91">
        <f t="shared" ref="Y43:Y51" si="291">(M43-MIN(M$42:M$51))/(MAX(M$42:M$451)-MIN(M$42:M$51))+0.001</f>
        <v>0.0691434456675896</v>
      </c>
      <c r="Z43" s="91">
        <f t="shared" ref="Z43:Z51" si="292">(N43-MIN(N$42:N$51))/(MAX(N$42:N$451)-MIN(N$42:N$51))+0.001</f>
        <v>0.00130916245081506</v>
      </c>
      <c r="AB43" s="89">
        <f t="shared" ref="AB43:AB52" si="293">P43/SUM(P$42:P$51)</f>
        <v>0.11323929411584</v>
      </c>
      <c r="AC43" s="89">
        <f t="shared" ref="AC43:AC51" si="294">Q43/SUM(Q$42:Q$51)</f>
        <v>0.0940216176306793</v>
      </c>
      <c r="AD43" s="89">
        <f t="shared" ref="AD43:AD51" si="295">R43/SUM(R$42:R$51)</f>
        <v>0.038796130713651</v>
      </c>
      <c r="AE43" s="89">
        <f t="shared" ref="AE43:AE51" si="296">S43/SUM(S$42:S$51)</f>
        <v>0.00624334858143779</v>
      </c>
      <c r="AF43" s="89">
        <f t="shared" ref="AF43:AF51" si="297">T43/SUM(T$42:T$51)</f>
        <v>0.0228947687097467</v>
      </c>
      <c r="AG43" s="89">
        <f t="shared" ref="AG43:AG51" si="298">U43/SUM(U$42:U$51)</f>
        <v>0.166115702479339</v>
      </c>
      <c r="AH43" s="89">
        <f t="shared" ref="AH43:AH51" si="299">V43/SUM(V$42:V$51)</f>
        <v>0.392450981869697</v>
      </c>
      <c r="AI43" s="89">
        <f t="shared" ref="AI43:AI51" si="300">W43/SUM(W$42:W$51)</f>
        <v>0.0117580739803925</v>
      </c>
      <c r="AJ43" s="89">
        <f t="shared" ref="AJ43:AJ51" si="301">X43/SUM(X$42:X$51)</f>
        <v>0.0329571757843276</v>
      </c>
      <c r="AK43" s="89">
        <f t="shared" ref="AK43:AK51" si="302">Y43/SUM(Y$42:Y$51)</f>
        <v>0.0217729036599197</v>
      </c>
      <c r="AL43" s="89">
        <f t="shared" ref="AL43:AL51" si="303">Z43/SUM(Z$42:Z$51)</f>
        <v>0.000586366291365385</v>
      </c>
      <c r="AN43" s="89">
        <f t="shared" si="212"/>
        <v>-0.24666372480668</v>
      </c>
      <c r="AO43" s="89">
        <f t="shared" si="213"/>
        <v>-0.22228878060847</v>
      </c>
      <c r="AP43" s="89">
        <f t="shared" si="214"/>
        <v>-0.126065495741021</v>
      </c>
      <c r="AQ43" s="89">
        <f t="shared" si="215"/>
        <v>-0.0316927271178868</v>
      </c>
      <c r="AR43" s="89">
        <f t="shared" si="216"/>
        <v>-0.0864700347426895</v>
      </c>
      <c r="AS43" s="89">
        <f t="shared" si="217"/>
        <v>-0.298189435402375</v>
      </c>
      <c r="AT43" s="89">
        <f t="shared" si="218"/>
        <v>-0.36707652853584</v>
      </c>
      <c r="AU43" s="89">
        <f t="shared" si="219"/>
        <v>-0.0522436521752655</v>
      </c>
      <c r="AV43" s="89">
        <f t="shared" si="220"/>
        <v>-0.112467887087128</v>
      </c>
      <c r="AW43" s="89">
        <f t="shared" si="221"/>
        <v>-0.0833268408280686</v>
      </c>
      <c r="AX43" s="89">
        <f t="shared" si="222"/>
        <v>-0.00436348339467242</v>
      </c>
      <c r="AY43" s="81" t="s">
        <v>181</v>
      </c>
      <c r="AZ43" s="108">
        <f t="shared" ref="AZ43:BJ43" si="304">-1/LN(10)*AZ42</f>
        <v>0.954540759168542</v>
      </c>
      <c r="BA43" s="108">
        <f t="shared" si="304"/>
        <v>0.65288785097678</v>
      </c>
      <c r="BB43" s="108">
        <f t="shared" si="304"/>
        <v>0.918983364141625</v>
      </c>
      <c r="BC43" s="108">
        <f t="shared" si="304"/>
        <v>0.575628629975302</v>
      </c>
      <c r="BD43" s="108">
        <f t="shared" si="304"/>
        <v>0.860281247664902</v>
      </c>
      <c r="BE43" s="108">
        <f t="shared" si="304"/>
        <v>0.694658355447297</v>
      </c>
      <c r="BF43" s="108">
        <f t="shared" si="304"/>
        <v>0.640195406933585</v>
      </c>
      <c r="BG43" s="108">
        <f t="shared" si="304"/>
        <v>0.867471336445381</v>
      </c>
      <c r="BH43" s="108">
        <f t="shared" si="304"/>
        <v>0.905850553851832</v>
      </c>
      <c r="BI43" s="108">
        <f t="shared" si="304"/>
        <v>0.893083772997366</v>
      </c>
      <c r="BJ43" s="108">
        <f t="shared" si="304"/>
        <v>0.838637134542764</v>
      </c>
      <c r="BL43" s="89">
        <f t="shared" ref="BL43:BL52" si="305">AZ$47*P43</f>
        <v>0.17476663214808</v>
      </c>
      <c r="BM43" s="89">
        <f t="shared" ref="BM43:BM51" si="306">BA$47*Q43</f>
        <v>0.123361805736766</v>
      </c>
      <c r="BN43" s="89">
        <f t="shared" ref="BN43:BN51" si="307">BB$47*R43</f>
        <v>0.0134970805964512</v>
      </c>
      <c r="BO43" s="89">
        <f t="shared" ref="BO43:BO51" si="308">BC$47*S43</f>
        <v>0.00212648477786113</v>
      </c>
      <c r="BP43" s="89">
        <f t="shared" ref="BP43:BP51" si="309">BD$47*T43</f>
        <v>0.00537571480163011</v>
      </c>
      <c r="BQ43" s="89">
        <f t="shared" ref="BQ43:BQ51" si="310">BE$47*U43</f>
        <v>0.0646742455205453</v>
      </c>
      <c r="BR43" s="89">
        <f t="shared" ref="BR43:BR51" si="311">BF$47*V43</f>
        <v>0.490897972692674</v>
      </c>
      <c r="BS43" s="89">
        <f t="shared" ref="BS43:BS51" si="312">BG$47*W43</f>
        <v>0.0263464324243342</v>
      </c>
      <c r="BT43" s="89">
        <f t="shared" ref="BT43:BT51" si="313">BH$47*X43</f>
        <v>0.00731651188679493</v>
      </c>
      <c r="BU43" s="89">
        <f t="shared" ref="BU43:BU51" si="314">BI$47*Y43</f>
        <v>0.0302939245770744</v>
      </c>
      <c r="BV43" s="89">
        <f t="shared" ref="BV43:BV51" si="315">BJ$47*Z43</f>
        <v>0.00049380104444852</v>
      </c>
      <c r="BX43" s="89">
        <f t="shared" ref="BX43:BX52" si="316">SUM(BL43:BN43)</f>
        <v>0.311625518481298</v>
      </c>
      <c r="BY43" s="89">
        <f t="shared" ref="BY43:BY52" si="317">SUM(BO43:BQ43)</f>
        <v>0.0721764451000365</v>
      </c>
      <c r="BZ43" s="89">
        <f t="shared" ref="BZ43:BZ52" si="318">SUM(BR43:BS43)</f>
        <v>0.517244405117008</v>
      </c>
      <c r="CA43" s="89">
        <f t="shared" ref="CA43:CA52" si="319">SUM(BT43:BV43)</f>
        <v>0.0381042375083178</v>
      </c>
      <c r="CC43" s="89">
        <f t="shared" ref="CC43:CC52" si="320">BX43/SUM(BX$42:BX$51)</f>
        <v>0.0972828155572277</v>
      </c>
      <c r="CD43" s="89">
        <f t="shared" ref="CD43:CD51" si="321">BY43/SUM(BY$42:BY$51)</f>
        <v>0.074814899336046</v>
      </c>
      <c r="CE43" s="89">
        <f t="shared" ref="CE43:CE51" si="322">BZ43/SUM(BZ$42:BZ$51)</f>
        <v>0.148141281955251</v>
      </c>
      <c r="CF43" s="89">
        <f t="shared" ref="CF43:CF51" si="323">CA43/SUM(CA$42:CA$51)</f>
        <v>0.0155179326103948</v>
      </c>
      <c r="CH43" s="89">
        <f t="shared" si="195"/>
        <v>-0.226681890921246</v>
      </c>
      <c r="CI43" s="89">
        <f t="shared" si="196"/>
        <v>-0.193975449297068</v>
      </c>
      <c r="CJ43" s="89">
        <f t="shared" si="197"/>
        <v>-0.282888940655403</v>
      </c>
      <c r="CK43" s="89">
        <f t="shared" si="198"/>
        <v>-0.0646439671413026</v>
      </c>
      <c r="CL43" s="81" t="s">
        <v>181</v>
      </c>
      <c r="CM43" s="108">
        <f t="shared" ref="CM43:CP43" si="324">-1/LN(10)*CM42</f>
        <v>0.965436924224165</v>
      </c>
      <c r="CN43" s="108">
        <f t="shared" si="324"/>
        <v>0.928041550787591</v>
      </c>
      <c r="CO43" s="108">
        <f t="shared" si="324"/>
        <v>0.950768870916291</v>
      </c>
      <c r="CP43" s="108">
        <f t="shared" si="324"/>
        <v>0.882269287853399</v>
      </c>
      <c r="CR43" s="89">
        <f t="shared" ref="CR43:CR52" si="325">CM$47*BX43</f>
        <v>0.0404754717550663</v>
      </c>
      <c r="CS43" s="89">
        <f t="shared" ref="CS43:CS52" si="326">CN$47*BY43</f>
        <v>0.0128763264658823</v>
      </c>
      <c r="CT43" s="89">
        <f t="shared" ref="CT43:CT52" si="327">CO$47*BZ43</f>
        <v>0.122569386523502</v>
      </c>
      <c r="CU43" s="89">
        <f t="shared" ref="CU43:CU52" si="328">CP$47*CA43</f>
        <v>0.017327835682365</v>
      </c>
      <c r="CV43" s="87">
        <f t="shared" si="203"/>
        <v>0.193249020426815</v>
      </c>
      <c r="CX43">
        <f t="shared" si="276"/>
        <v>0.0289016537187156</v>
      </c>
    </row>
    <row r="44" spans="1:102">
      <c r="A44" s="52" t="s">
        <v>22</v>
      </c>
      <c r="B44" s="53">
        <v>2014</v>
      </c>
      <c r="C44" s="52" t="s">
        <v>11</v>
      </c>
      <c r="D44">
        <v>39733</v>
      </c>
      <c r="E44">
        <v>6.3070999</v>
      </c>
      <c r="F44">
        <v>462420</v>
      </c>
      <c r="G44">
        <v>76</v>
      </c>
      <c r="H44">
        <v>26550</v>
      </c>
      <c r="I44">
        <v>31</v>
      </c>
      <c r="J44">
        <v>47017</v>
      </c>
      <c r="K44">
        <v>40.314339</v>
      </c>
      <c r="L44">
        <v>1184500</v>
      </c>
      <c r="M44">
        <v>9911</v>
      </c>
      <c r="N44">
        <v>259058</v>
      </c>
      <c r="P44" s="91">
        <f t="shared" si="284"/>
        <v>0.974747392450899</v>
      </c>
      <c r="Q44" s="91">
        <f t="shared" si="285"/>
        <v>0.15475899176317</v>
      </c>
      <c r="R44" s="91">
        <f t="shared" si="286"/>
        <v>0.170854257651055</v>
      </c>
      <c r="S44" s="91">
        <f t="shared" si="287"/>
        <v>0.0139544504805683</v>
      </c>
      <c r="T44" s="91">
        <f t="shared" si="288"/>
        <v>0.0262987926955045</v>
      </c>
      <c r="U44" s="91">
        <f t="shared" si="289"/>
        <v>0.241</v>
      </c>
      <c r="V44" s="108" cm="1">
        <f t="array" ref="V44">(MAX(J$42:J$51-J44)/(MAX(J$42:J$51)-MIN(J$42:J$51))+0.001)</f>
        <v>0.001</v>
      </c>
      <c r="W44" s="108" cm="1">
        <f t="array" ref="W44">(MAX(K$42:K$51-K44)/(MAX(K$42:K$51)-MIN(K$42:K$51))+0.001)</f>
        <v>0.182265321090862</v>
      </c>
      <c r="X44" s="91">
        <f t="shared" si="290"/>
        <v>0.0796186373230908</v>
      </c>
      <c r="Y44" s="91">
        <f t="shared" si="291"/>
        <v>0.141946849463092</v>
      </c>
      <c r="Z44" s="91">
        <f t="shared" si="292"/>
        <v>0.0828324901630129</v>
      </c>
      <c r="AB44" s="89">
        <f t="shared" si="293"/>
        <v>0.112575624779904</v>
      </c>
      <c r="AC44" s="89">
        <f t="shared" si="294"/>
        <v>0.0805776857243379</v>
      </c>
      <c r="AD44" s="89">
        <f t="shared" si="295"/>
        <v>0.0680735852691502</v>
      </c>
      <c r="AE44" s="89">
        <f t="shared" si="296"/>
        <v>0.011651715150056</v>
      </c>
      <c r="AF44" s="89">
        <f t="shared" si="297"/>
        <v>0.0441121908082261</v>
      </c>
      <c r="AG44" s="89">
        <f t="shared" si="298"/>
        <v>0.199173553719008</v>
      </c>
      <c r="AH44" s="89">
        <f t="shared" si="299"/>
        <v>0.00039205892294675</v>
      </c>
      <c r="AI44" s="89">
        <f t="shared" si="300"/>
        <v>0.041451608704887</v>
      </c>
      <c r="AJ44" s="89">
        <f t="shared" si="301"/>
        <v>0.0662339060519606</v>
      </c>
      <c r="AK44" s="89">
        <f t="shared" si="302"/>
        <v>0.044698308687814</v>
      </c>
      <c r="AL44" s="89">
        <f t="shared" si="303"/>
        <v>0.0371001933573687</v>
      </c>
      <c r="AN44" s="89">
        <f t="shared" si="212"/>
        <v>-0.245879806432742</v>
      </c>
      <c r="AO44" s="89">
        <f t="shared" si="213"/>
        <v>-0.202937602449129</v>
      </c>
      <c r="AP44" s="89">
        <f t="shared" si="214"/>
        <v>-0.182925025370629</v>
      </c>
      <c r="AQ44" s="89">
        <f t="shared" si="215"/>
        <v>-0.0518769533450222</v>
      </c>
      <c r="AR44" s="89">
        <f t="shared" si="216"/>
        <v>-0.137674990018702</v>
      </c>
      <c r="AS44" s="89">
        <f t="shared" si="217"/>
        <v>-0.321382204900109</v>
      </c>
      <c r="AT44" s="89">
        <f t="shared" si="218"/>
        <v>-0.00307534877639866</v>
      </c>
      <c r="AU44" s="89">
        <f t="shared" si="219"/>
        <v>-0.131949945823979</v>
      </c>
      <c r="AV44" s="89">
        <f t="shared" si="220"/>
        <v>-0.179796095556171</v>
      </c>
      <c r="AW44" s="89">
        <f t="shared" si="221"/>
        <v>-0.138914280499106</v>
      </c>
      <c r="AX44" s="89">
        <f t="shared" si="222"/>
        <v>-0.122212974865624</v>
      </c>
      <c r="AY44" s="109" t="s">
        <v>182</v>
      </c>
      <c r="AZ44">
        <f t="shared" ref="AZ44:BJ44" si="329">1-AZ43</f>
        <v>0.045459240831458</v>
      </c>
      <c r="BA44">
        <f t="shared" si="329"/>
        <v>0.34711214902322</v>
      </c>
      <c r="BB44">
        <f t="shared" si="329"/>
        <v>0.0810166358583746</v>
      </c>
      <c r="BC44">
        <f t="shared" si="329"/>
        <v>0.424371370024698</v>
      </c>
      <c r="BD44">
        <f t="shared" si="329"/>
        <v>0.139718752335098</v>
      </c>
      <c r="BE44">
        <f t="shared" si="329"/>
        <v>0.305341644552703</v>
      </c>
      <c r="BF44">
        <f t="shared" si="329"/>
        <v>0.359804593066415</v>
      </c>
      <c r="BG44">
        <f t="shared" si="329"/>
        <v>0.132528663554619</v>
      </c>
      <c r="BH44">
        <f t="shared" si="329"/>
        <v>0.0941494461481677</v>
      </c>
      <c r="BI44">
        <f t="shared" si="329"/>
        <v>0.106916227002634</v>
      </c>
      <c r="BJ44">
        <f t="shared" si="329"/>
        <v>0.161362865457236</v>
      </c>
      <c r="BL44" s="89">
        <f t="shared" si="305"/>
        <v>0.173742365301425</v>
      </c>
      <c r="BM44" s="89">
        <f t="shared" si="306"/>
        <v>0.105722588735811</v>
      </c>
      <c r="BN44" s="89">
        <f t="shared" si="307"/>
        <v>0.0236826366435513</v>
      </c>
      <c r="BO44" s="89">
        <f t="shared" si="308"/>
        <v>0.00396857464858417</v>
      </c>
      <c r="BP44" s="89">
        <f t="shared" si="309"/>
        <v>0.0103575869259235</v>
      </c>
      <c r="BQ44" s="89">
        <f t="shared" si="310"/>
        <v>0.0775447421415493</v>
      </c>
      <c r="BR44" s="89">
        <f t="shared" si="311"/>
        <v>0.000490407565127546</v>
      </c>
      <c r="BS44" s="89">
        <f t="shared" si="312"/>
        <v>0.0928810287675019</v>
      </c>
      <c r="BT44" s="89">
        <f t="shared" si="313"/>
        <v>0.0147039650517771</v>
      </c>
      <c r="BU44" s="89">
        <f t="shared" si="314"/>
        <v>0.062191392258079</v>
      </c>
      <c r="BV44" s="89">
        <f t="shared" si="315"/>
        <v>0.0312434641944567</v>
      </c>
      <c r="BX44" s="89">
        <f t="shared" si="316"/>
        <v>0.303147590680788</v>
      </c>
      <c r="BY44" s="89">
        <f t="shared" si="317"/>
        <v>0.0918709037160569</v>
      </c>
      <c r="BZ44" s="89">
        <f t="shared" si="318"/>
        <v>0.0933714363326295</v>
      </c>
      <c r="CA44" s="89">
        <f t="shared" si="319"/>
        <v>0.108138821504313</v>
      </c>
      <c r="CC44" s="89">
        <f t="shared" si="320"/>
        <v>0.0946361879942993</v>
      </c>
      <c r="CD44" s="89">
        <f t="shared" si="321"/>
        <v>0.0952293009707248</v>
      </c>
      <c r="CE44" s="89">
        <f t="shared" si="322"/>
        <v>0.0267420278295514</v>
      </c>
      <c r="CF44" s="89">
        <f t="shared" si="323"/>
        <v>0.0440394836481147</v>
      </c>
      <c r="CH44" s="89">
        <f t="shared" si="195"/>
        <v>-0.223125192071449</v>
      </c>
      <c r="CI44" s="89">
        <f t="shared" si="196"/>
        <v>-0.223928615920864</v>
      </c>
      <c r="CJ44" s="89">
        <f t="shared" si="197"/>
        <v>-0.096846758543756</v>
      </c>
      <c r="CK44" s="89">
        <f t="shared" si="198"/>
        <v>-0.137520716791348</v>
      </c>
      <c r="CL44" s="109" t="s">
        <v>182</v>
      </c>
      <c r="CM44">
        <f t="shared" ref="CM44:CP44" si="330">1-CM43</f>
        <v>0.0345630757758348</v>
      </c>
      <c r="CN44">
        <f t="shared" si="330"/>
        <v>0.0719584492124095</v>
      </c>
      <c r="CO44">
        <f t="shared" si="330"/>
        <v>0.0492311290837087</v>
      </c>
      <c r="CP44">
        <f t="shared" si="330"/>
        <v>0.117730712146601</v>
      </c>
      <c r="CR44" s="89">
        <f t="shared" si="325"/>
        <v>0.0393743163397353</v>
      </c>
      <c r="CS44" s="89">
        <f t="shared" si="326"/>
        <v>0.0163898311606231</v>
      </c>
      <c r="CT44" s="89">
        <f t="shared" si="327"/>
        <v>0.0221258645949388</v>
      </c>
      <c r="CU44" s="89">
        <f t="shared" si="328"/>
        <v>0.049175940851783</v>
      </c>
      <c r="CV44" s="87">
        <f t="shared" si="203"/>
        <v>0.12706595294708</v>
      </c>
      <c r="CX44">
        <f t="shared" si="276"/>
        <v>0.0307500904673371</v>
      </c>
    </row>
    <row r="45" spans="1:102">
      <c r="A45" s="52" t="s">
        <v>22</v>
      </c>
      <c r="B45" s="53">
        <v>2015</v>
      </c>
      <c r="C45" s="52" t="s">
        <v>11</v>
      </c>
      <c r="D45">
        <v>39680</v>
      </c>
      <c r="E45">
        <v>6.5630544</v>
      </c>
      <c r="F45">
        <v>465601</v>
      </c>
      <c r="G45">
        <v>186</v>
      </c>
      <c r="H45">
        <v>26560</v>
      </c>
      <c r="I45">
        <v>31</v>
      </c>
      <c r="J45">
        <v>46208</v>
      </c>
      <c r="K45">
        <v>37.564007</v>
      </c>
      <c r="L45">
        <v>1130800</v>
      </c>
      <c r="M45">
        <v>11084</v>
      </c>
      <c r="N45">
        <v>260100</v>
      </c>
      <c r="P45" s="91">
        <f t="shared" si="284"/>
        <v>0.972661353170386</v>
      </c>
      <c r="Q45" s="91">
        <f t="shared" si="285"/>
        <v>0.174909892628803</v>
      </c>
      <c r="R45" s="91">
        <f t="shared" si="286"/>
        <v>0.179725409813207</v>
      </c>
      <c r="S45" s="91">
        <f t="shared" si="287"/>
        <v>0.0369381529460928</v>
      </c>
      <c r="T45" s="91">
        <f t="shared" si="288"/>
        <v>0.0266021355335801</v>
      </c>
      <c r="U45" s="91">
        <f t="shared" si="289"/>
        <v>0.241</v>
      </c>
      <c r="V45" s="108" cm="1">
        <f t="array" ref="V45">(MAX(J$42:J$51-J45)/(MAX(J$42:J$51)-MIN(J$42:J$51))+0.001)</f>
        <v>0.0750435658063335</v>
      </c>
      <c r="W45" s="108" cm="1">
        <f t="array" ref="W45">(MAX(K$42:K$51-K45)/(MAX(K$42:K$51)-MIN(K$42:K$51))+0.001)</f>
        <v>0.27553502526083</v>
      </c>
      <c r="X45" s="91">
        <f t="shared" si="290"/>
        <v>0.0610366794698778</v>
      </c>
      <c r="Y45" s="91">
        <f t="shared" si="291"/>
        <v>0.221166137637604</v>
      </c>
      <c r="Z45" s="91">
        <f t="shared" si="292"/>
        <v>0.0886897133220911</v>
      </c>
      <c r="AB45" s="89">
        <f t="shared" si="293"/>
        <v>0.112334703719598</v>
      </c>
      <c r="AC45" s="89">
        <f t="shared" si="294"/>
        <v>0.0910695669295219</v>
      </c>
      <c r="AD45" s="89">
        <f t="shared" si="295"/>
        <v>0.0716081248319816</v>
      </c>
      <c r="AE45" s="89">
        <f t="shared" si="296"/>
        <v>0.0308426932967658</v>
      </c>
      <c r="AF45" s="89">
        <f t="shared" si="297"/>
        <v>0.0446210018897244</v>
      </c>
      <c r="AG45" s="89">
        <f t="shared" si="298"/>
        <v>0.199173553719008</v>
      </c>
      <c r="AH45" s="89">
        <f t="shared" si="299"/>
        <v>0.0294214995841147</v>
      </c>
      <c r="AI45" s="89">
        <f t="shared" si="300"/>
        <v>0.0626634292428529</v>
      </c>
      <c r="AJ45" s="89">
        <f t="shared" si="301"/>
        <v>0.0507757709708889</v>
      </c>
      <c r="AK45" s="89">
        <f t="shared" si="302"/>
        <v>0.0696440416170534</v>
      </c>
      <c r="AL45" s="89">
        <f t="shared" si="303"/>
        <v>0.0397236097403774</v>
      </c>
      <c r="AN45" s="89">
        <f t="shared" si="212"/>
        <v>-0.245594266582944</v>
      </c>
      <c r="AO45" s="89">
        <f t="shared" si="213"/>
        <v>-0.218214666459891</v>
      </c>
      <c r="AP45" s="89">
        <f t="shared" si="214"/>
        <v>-0.188798167807323</v>
      </c>
      <c r="AQ45" s="89">
        <f t="shared" si="215"/>
        <v>-0.107297270212888</v>
      </c>
      <c r="AR45" s="89">
        <f t="shared" si="216"/>
        <v>-0.138751264823161</v>
      </c>
      <c r="AS45" s="89">
        <f t="shared" si="217"/>
        <v>-0.321382204900109</v>
      </c>
      <c r="AT45" s="89">
        <f t="shared" si="218"/>
        <v>-0.103741078219325</v>
      </c>
      <c r="AU45" s="89">
        <f t="shared" si="219"/>
        <v>-0.173576274485811</v>
      </c>
      <c r="AV45" s="89">
        <f t="shared" si="220"/>
        <v>-0.151328857520959</v>
      </c>
      <c r="AW45" s="89">
        <f t="shared" si="221"/>
        <v>-0.185556668482157</v>
      </c>
      <c r="AX45" s="89">
        <f t="shared" si="222"/>
        <v>-0.128140800227734</v>
      </c>
      <c r="AY45" s="109" t="s">
        <v>183</v>
      </c>
      <c r="AZ45" s="77">
        <f t="shared" ref="AZ45:BB45" si="331">AZ44/(3-SUM($AZ43:$BB43))</f>
        <v>0.0959889996437573</v>
      </c>
      <c r="BA45" s="77">
        <f t="shared" si="331"/>
        <v>0.732941143308245</v>
      </c>
      <c r="BB45" s="77">
        <f t="shared" si="331"/>
        <v>0.171069857047996</v>
      </c>
      <c r="BC45" s="77">
        <f t="shared" ref="BC45:BE45" si="332">BC44/(3-SUM($BC43:$BE43))</f>
        <v>0.488101983588331</v>
      </c>
      <c r="BD45" s="77">
        <f t="shared" si="332"/>
        <v>0.160701227689509</v>
      </c>
      <c r="BE45" s="77">
        <f t="shared" si="332"/>
        <v>0.35119678872216</v>
      </c>
      <c r="BF45" s="77">
        <f>BF44/(2-SUM($BF43:$BG43))</f>
        <v>0.730815130255093</v>
      </c>
      <c r="BG45" s="77">
        <f>BG44/(2-SUM($BF43:$BG43))</f>
        <v>0.269184869744907</v>
      </c>
      <c r="BH45" s="77">
        <f t="shared" ref="BH45:BJ45" si="333">BH44/(3-SUM($BH43:$BJ43))</f>
        <v>0.25977382054339</v>
      </c>
      <c r="BI45" s="77">
        <f t="shared" si="333"/>
        <v>0.294999470552904</v>
      </c>
      <c r="BJ45" s="77">
        <f t="shared" si="333"/>
        <v>0.445226708903704</v>
      </c>
      <c r="BL45" s="89">
        <f t="shared" si="305"/>
        <v>0.173370542405037</v>
      </c>
      <c r="BM45" s="89">
        <f t="shared" si="306"/>
        <v>0.119488544307127</v>
      </c>
      <c r="BN45" s="89">
        <f t="shared" si="307"/>
        <v>0.0249122944592493</v>
      </c>
      <c r="BO45" s="89">
        <f t="shared" si="308"/>
        <v>0.0105050225769563</v>
      </c>
      <c r="BP45" s="89">
        <f t="shared" si="309"/>
        <v>0.0104770562814221</v>
      </c>
      <c r="BQ45" s="89">
        <f t="shared" si="310"/>
        <v>0.0775447421415493</v>
      </c>
      <c r="BR45" s="89">
        <f t="shared" si="311"/>
        <v>0.0368019323855728</v>
      </c>
      <c r="BS45" s="89">
        <f t="shared" si="312"/>
        <v>0.140410564415309</v>
      </c>
      <c r="BT45" s="89">
        <f t="shared" si="313"/>
        <v>0.0112722502164869</v>
      </c>
      <c r="BU45" s="89">
        <f t="shared" si="314"/>
        <v>0.0968998612653316</v>
      </c>
      <c r="BV45" s="89">
        <f t="shared" si="315"/>
        <v>0.0334527415165493</v>
      </c>
      <c r="BX45" s="89">
        <f t="shared" si="316"/>
        <v>0.317771381171413</v>
      </c>
      <c r="BY45" s="89">
        <f t="shared" si="317"/>
        <v>0.0985268209999277</v>
      </c>
      <c r="BZ45" s="89">
        <f t="shared" si="318"/>
        <v>0.177212496800882</v>
      </c>
      <c r="CA45" s="89">
        <f t="shared" si="319"/>
        <v>0.141624852998368</v>
      </c>
      <c r="CC45" s="89">
        <f t="shared" si="320"/>
        <v>0.099201422317792</v>
      </c>
      <c r="CD45" s="89">
        <f t="shared" si="321"/>
        <v>0.102128529394786</v>
      </c>
      <c r="CE45" s="89">
        <f t="shared" si="322"/>
        <v>0.0507545102370605</v>
      </c>
      <c r="CF45" s="89">
        <f t="shared" si="323"/>
        <v>0.0576766540547099</v>
      </c>
      <c r="CH45" s="89">
        <f t="shared" si="195"/>
        <v>-0.229215096761436</v>
      </c>
      <c r="CI45" s="89">
        <f t="shared" si="196"/>
        <v>-0.233008605809695</v>
      </c>
      <c r="CJ45" s="89">
        <f t="shared" si="197"/>
        <v>-0.151286749672888</v>
      </c>
      <c r="CK45" s="89">
        <f t="shared" si="198"/>
        <v>-0.16454588764246</v>
      </c>
      <c r="CL45" s="109" t="s">
        <v>183</v>
      </c>
      <c r="CM45">
        <f t="shared" ref="CM45:CP45" si="334">CM44/(4-SUM($CM43:$CP43))</f>
        <v>0.126380906647952</v>
      </c>
      <c r="CN45">
        <f t="shared" si="334"/>
        <v>0.263118193283111</v>
      </c>
      <c r="CO45">
        <f t="shared" si="334"/>
        <v>0.180015076472203</v>
      </c>
      <c r="CP45">
        <f t="shared" si="334"/>
        <v>0.430485823596733</v>
      </c>
      <c r="CR45" s="89">
        <f t="shared" si="325"/>
        <v>0.0412737269587371</v>
      </c>
      <c r="CS45" s="89">
        <f t="shared" si="326"/>
        <v>0.0175772512913631</v>
      </c>
      <c r="CT45" s="89">
        <f t="shared" si="327"/>
        <v>0.0419933532432672</v>
      </c>
      <c r="CU45" s="89">
        <f t="shared" si="328"/>
        <v>0.0644036553876484</v>
      </c>
      <c r="CV45" s="87">
        <f t="shared" si="203"/>
        <v>0.165247986881016</v>
      </c>
      <c r="CX45">
        <f t="shared" si="276"/>
        <v>0.0416335401010021</v>
      </c>
    </row>
    <row r="46" spans="1:102">
      <c r="A46" s="52" t="s">
        <v>22</v>
      </c>
      <c r="B46" s="53">
        <v>2016</v>
      </c>
      <c r="C46" s="52" t="s">
        <v>11</v>
      </c>
      <c r="D46">
        <v>14993</v>
      </c>
      <c r="E46">
        <v>17.055959</v>
      </c>
      <c r="F46">
        <v>492519</v>
      </c>
      <c r="G46">
        <v>275</v>
      </c>
      <c r="H46">
        <v>26750</v>
      </c>
      <c r="I46">
        <v>34</v>
      </c>
      <c r="J46">
        <v>46235</v>
      </c>
      <c r="K46">
        <v>34.632332</v>
      </c>
      <c r="L46">
        <v>1224400</v>
      </c>
      <c r="M46">
        <v>12082</v>
      </c>
      <c r="N46">
        <v>275900</v>
      </c>
      <c r="P46" s="91">
        <f t="shared" si="284"/>
        <v>0.001</v>
      </c>
      <c r="Q46" s="91">
        <f t="shared" si="285"/>
        <v>1.001</v>
      </c>
      <c r="R46" s="91">
        <f t="shared" si="286"/>
        <v>0.254794153573281</v>
      </c>
      <c r="S46" s="91">
        <f t="shared" si="287"/>
        <v>0.0555340576681989</v>
      </c>
      <c r="T46" s="91">
        <f t="shared" si="288"/>
        <v>0.0323656494570163</v>
      </c>
      <c r="U46" s="91">
        <f t="shared" si="289"/>
        <v>0.361</v>
      </c>
      <c r="V46" s="108" cm="1">
        <f t="array" ref="V46">(MAX(J$42:J$51-J46)/(MAX(J$42:J$51)-MIN(J$42:J$51))+0.001)</f>
        <v>0.0725723961193483</v>
      </c>
      <c r="W46" s="108" cm="1">
        <f t="array" ref="W46">(MAX(K$42:K$51-K46)/(MAX(K$42:K$51)-MIN(K$42:K$51))+0.001)</f>
        <v>0.3749544626133</v>
      </c>
      <c r="X46" s="91">
        <f t="shared" si="290"/>
        <v>0.0934253434374892</v>
      </c>
      <c r="Y46" s="91">
        <f t="shared" si="291"/>
        <v>0.288566691429729</v>
      </c>
      <c r="Z46" s="91">
        <f t="shared" si="292"/>
        <v>0.177503653738055</v>
      </c>
      <c r="AB46" s="89">
        <f t="shared" si="293"/>
        <v>0.000115492101493952</v>
      </c>
      <c r="AC46" s="89">
        <f t="shared" si="294"/>
        <v>0.521186281269491</v>
      </c>
      <c r="AD46" s="89">
        <f t="shared" si="295"/>
        <v>0.101517818623963</v>
      </c>
      <c r="AE46" s="89">
        <f t="shared" si="296"/>
        <v>0.046369939251831</v>
      </c>
      <c r="AF46" s="89">
        <f t="shared" si="297"/>
        <v>0.0542884124381922</v>
      </c>
      <c r="AG46" s="89">
        <f t="shared" si="298"/>
        <v>0.298347107438017</v>
      </c>
      <c r="AH46" s="89">
        <f t="shared" si="299"/>
        <v>0.0284526554582166</v>
      </c>
      <c r="AI46" s="89">
        <f t="shared" si="300"/>
        <v>0.0852738500850062</v>
      </c>
      <c r="AJ46" s="89">
        <f t="shared" si="301"/>
        <v>0.0777195594920866</v>
      </c>
      <c r="AK46" s="89">
        <f t="shared" si="302"/>
        <v>0.0908681178859204</v>
      </c>
      <c r="AL46" s="89">
        <f t="shared" si="303"/>
        <v>0.0795028600777458</v>
      </c>
      <c r="AN46" s="89">
        <f t="shared" si="212"/>
        <v>-0.00104708701171855</v>
      </c>
      <c r="AO46" s="89">
        <f t="shared" si="213"/>
        <v>-0.339629870391946</v>
      </c>
      <c r="AP46" s="89">
        <f t="shared" si="214"/>
        <v>-0.232224136186181</v>
      </c>
      <c r="AQ46" s="89">
        <f t="shared" si="215"/>
        <v>-0.142406900845708</v>
      </c>
      <c r="AR46" s="89">
        <f t="shared" si="216"/>
        <v>-0.158166275206351</v>
      </c>
      <c r="AS46" s="89">
        <f t="shared" si="217"/>
        <v>-0.360850134357937</v>
      </c>
      <c r="AT46" s="89">
        <f t="shared" si="218"/>
        <v>-0.101277619324589</v>
      </c>
      <c r="AU46" s="89">
        <f t="shared" si="219"/>
        <v>-0.20993462010549</v>
      </c>
      <c r="AV46" s="89">
        <f t="shared" si="220"/>
        <v>-0.198546142271993</v>
      </c>
      <c r="AW46" s="89">
        <f t="shared" si="221"/>
        <v>-0.217933194115179</v>
      </c>
      <c r="AX46" s="89">
        <f t="shared" si="222"/>
        <v>-0.201298243039763</v>
      </c>
      <c r="AY46" s="77" t="s">
        <v>184</v>
      </c>
      <c r="AZ46" s="110">
        <v>0.26049795615013</v>
      </c>
      <c r="BA46" s="110">
        <v>0.633345720302242</v>
      </c>
      <c r="BB46" s="110">
        <v>0.106156323547628</v>
      </c>
      <c r="BC46" s="110">
        <v>0.0806878306878307</v>
      </c>
      <c r="BD46" s="110">
        <v>0.626984126984127</v>
      </c>
      <c r="BE46" s="110">
        <v>0.292328042328042</v>
      </c>
      <c r="BF46" s="110">
        <v>0.25</v>
      </c>
      <c r="BG46" s="110">
        <v>0.75</v>
      </c>
      <c r="BH46" s="110">
        <v>0.10958605664488</v>
      </c>
      <c r="BI46" s="110">
        <v>0.581263616557734</v>
      </c>
      <c r="BJ46" s="110">
        <v>0.309150326797386</v>
      </c>
      <c r="BL46" s="89">
        <f t="shared" si="305"/>
        <v>0.000178243477896944</v>
      </c>
      <c r="BM46" s="89">
        <f t="shared" si="306"/>
        <v>0.683826575237049</v>
      </c>
      <c r="BN46" s="89">
        <f t="shared" si="307"/>
        <v>0.0353178050166077</v>
      </c>
      <c r="BO46" s="89">
        <f t="shared" si="308"/>
        <v>0.0157936031735482</v>
      </c>
      <c r="BP46" s="89">
        <f t="shared" si="309"/>
        <v>0.0127469740358962</v>
      </c>
      <c r="BQ46" s="89">
        <f t="shared" si="310"/>
        <v>0.116156232004561</v>
      </c>
      <c r="BR46" s="89">
        <f t="shared" si="311"/>
        <v>0.0355900520763614</v>
      </c>
      <c r="BS46" s="89">
        <f t="shared" si="312"/>
        <v>0.191073957569404</v>
      </c>
      <c r="BT46" s="89">
        <f t="shared" si="313"/>
        <v>0.0172537866891715</v>
      </c>
      <c r="BU46" s="89">
        <f t="shared" si="314"/>
        <v>0.126430169934759</v>
      </c>
      <c r="BV46" s="89">
        <f t="shared" si="315"/>
        <v>0.0669523400665133</v>
      </c>
      <c r="BX46" s="89">
        <f t="shared" si="316"/>
        <v>0.719322623731554</v>
      </c>
      <c r="BY46" s="89">
        <f t="shared" si="317"/>
        <v>0.144696809214006</v>
      </c>
      <c r="BZ46" s="89">
        <f t="shared" si="318"/>
        <v>0.226664009645765</v>
      </c>
      <c r="CA46" s="89">
        <f t="shared" si="319"/>
        <v>0.210636296690443</v>
      </c>
      <c r="CC46" s="89">
        <f t="shared" si="320"/>
        <v>0.224557123792856</v>
      </c>
      <c r="CD46" s="89">
        <f t="shared" si="321"/>
        <v>0.149986289856598</v>
      </c>
      <c r="CE46" s="89">
        <f t="shared" si="322"/>
        <v>0.064917661031916</v>
      </c>
      <c r="CF46" s="89">
        <f t="shared" si="323"/>
        <v>0.0857815316900625</v>
      </c>
      <c r="CH46" s="89">
        <f t="shared" si="195"/>
        <v>-0.335404168876488</v>
      </c>
      <c r="CI46" s="89">
        <f t="shared" si="196"/>
        <v>-0.284555697462661</v>
      </c>
      <c r="CJ46" s="89">
        <f t="shared" si="197"/>
        <v>-0.177526144683827</v>
      </c>
      <c r="CK46" s="89">
        <f t="shared" si="198"/>
        <v>-0.210675285203042</v>
      </c>
      <c r="CL46" s="77" t="s">
        <v>184</v>
      </c>
      <c r="CM46" s="111">
        <v>0.133389037433155</v>
      </c>
      <c r="CN46" s="111">
        <v>0.0936831550802139</v>
      </c>
      <c r="CO46" s="111">
        <v>0.293917112299465</v>
      </c>
      <c r="CP46" s="111">
        <v>0.479010695187166</v>
      </c>
      <c r="CR46" s="89">
        <f t="shared" si="325"/>
        <v>0.0934291988715104</v>
      </c>
      <c r="CS46" s="89">
        <f t="shared" si="326"/>
        <v>0.025814008315714</v>
      </c>
      <c r="CT46" s="89">
        <f t="shared" si="327"/>
        <v>0.0537116851035901</v>
      </c>
      <c r="CU46" s="89">
        <f t="shared" si="328"/>
        <v>0.0957864892847454</v>
      </c>
      <c r="CV46" s="87">
        <f t="shared" si="203"/>
        <v>0.26874138157556</v>
      </c>
      <c r="CX46">
        <f t="shared" si="276"/>
        <v>0.0735704419875502</v>
      </c>
    </row>
    <row r="47" spans="1:102">
      <c r="A47" s="52" t="s">
        <v>22</v>
      </c>
      <c r="B47" s="53">
        <v>2017</v>
      </c>
      <c r="C47" s="52" t="s">
        <v>11</v>
      </c>
      <c r="D47">
        <v>39248</v>
      </c>
      <c r="E47">
        <v>6.4678455</v>
      </c>
      <c r="F47">
        <v>539025</v>
      </c>
      <c r="G47">
        <v>300</v>
      </c>
      <c r="H47">
        <v>27485</v>
      </c>
      <c r="I47">
        <v>25</v>
      </c>
      <c r="J47">
        <v>46769</v>
      </c>
      <c r="K47">
        <v>33.786373</v>
      </c>
      <c r="L47">
        <v>1434900</v>
      </c>
      <c r="M47">
        <v>13080</v>
      </c>
      <c r="N47">
        <v>301500</v>
      </c>
      <c r="P47" s="91">
        <f t="shared" si="284"/>
        <v>0.955658165072618</v>
      </c>
      <c r="Q47" s="91">
        <f t="shared" si="285"/>
        <v>0.167414243576233</v>
      </c>
      <c r="R47" s="91">
        <f t="shared" si="286"/>
        <v>0.384489784649365</v>
      </c>
      <c r="S47" s="91">
        <f t="shared" si="287"/>
        <v>0.0607576264103636</v>
      </c>
      <c r="T47" s="91">
        <f t="shared" si="288"/>
        <v>0.0546613480555724</v>
      </c>
      <c r="U47" s="91">
        <f t="shared" si="289"/>
        <v>0.001</v>
      </c>
      <c r="V47" s="108" cm="1">
        <f t="array" ref="V47">(MAX(J$42:J$51-J47)/(MAX(J$42:J$51)-MIN(J$42:J$51))+0.001)</f>
        <v>0.0236981511989749</v>
      </c>
      <c r="W47" s="108" cm="1">
        <f t="array" ref="W47">(MAX(K$42:K$51-K47)/(MAX(K$42:K$51)-MIN(K$42:K$51))+0.001)</f>
        <v>0.40364276121504</v>
      </c>
      <c r="X47" s="91">
        <f t="shared" si="290"/>
        <v>0.166265234091145</v>
      </c>
      <c r="Y47" s="91">
        <f t="shared" si="291"/>
        <v>0.355967245221855</v>
      </c>
      <c r="Z47" s="91">
        <f t="shared" si="292"/>
        <v>0.321404721753794</v>
      </c>
      <c r="AB47" s="89">
        <f t="shared" si="293"/>
        <v>0.11037096979409</v>
      </c>
      <c r="AC47" s="89">
        <f t="shared" si="294"/>
        <v>0.0871668402008407</v>
      </c>
      <c r="AD47" s="89">
        <f t="shared" si="295"/>
        <v>0.153192542581535</v>
      </c>
      <c r="AE47" s="89">
        <f t="shared" si="296"/>
        <v>0.050731525194265</v>
      </c>
      <c r="AF47" s="89">
        <f t="shared" si="297"/>
        <v>0.0916860269283177</v>
      </c>
      <c r="AG47" s="89">
        <f t="shared" si="298"/>
        <v>0.000826446280991736</v>
      </c>
      <c r="AH47" s="89">
        <f t="shared" si="299"/>
        <v>0.00929107163489935</v>
      </c>
      <c r="AI47" s="89">
        <f t="shared" si="300"/>
        <v>0.0917982734966078</v>
      </c>
      <c r="AJ47" s="89">
        <f t="shared" si="301"/>
        <v>0.138314297565934</v>
      </c>
      <c r="AK47" s="89">
        <f t="shared" si="302"/>
        <v>0.112092194154787</v>
      </c>
      <c r="AL47" s="89">
        <f t="shared" si="303"/>
        <v>0.14395531632057</v>
      </c>
      <c r="AN47" s="89">
        <f t="shared" si="212"/>
        <v>-0.243247478139806</v>
      </c>
      <c r="AO47" s="89">
        <f t="shared" si="213"/>
        <v>-0.212681101145456</v>
      </c>
      <c r="AP47" s="89">
        <f t="shared" si="214"/>
        <v>-0.287398355558432</v>
      </c>
      <c r="AQ47" s="89">
        <f t="shared" si="215"/>
        <v>-0.151241216733826</v>
      </c>
      <c r="AR47" s="89">
        <f t="shared" si="216"/>
        <v>-0.219073243988758</v>
      </c>
      <c r="AS47" s="89">
        <f t="shared" si="217"/>
        <v>-0.00586642614759569</v>
      </c>
      <c r="AT47" s="89">
        <f t="shared" si="218"/>
        <v>-0.0434701496725788</v>
      </c>
      <c r="AU47" s="89">
        <f t="shared" si="219"/>
        <v>-0.219229129038651</v>
      </c>
      <c r="AV47" s="89">
        <f t="shared" si="220"/>
        <v>-0.273617031574305</v>
      </c>
      <c r="AW47" s="89">
        <f t="shared" si="221"/>
        <v>-0.245306322215321</v>
      </c>
      <c r="AX47" s="89">
        <f t="shared" si="222"/>
        <v>-0.279021727402288</v>
      </c>
      <c r="AY47" s="77" t="s">
        <v>185</v>
      </c>
      <c r="AZ47">
        <f>AVERAGE(AZ45:AZ46)</f>
        <v>0.178243477896944</v>
      </c>
      <c r="BA47">
        <f t="shared" ref="BA47:BJ47" si="335">AVERAGE(BA45:BA46)</f>
        <v>0.683143431805244</v>
      </c>
      <c r="BB47">
        <f t="shared" si="335"/>
        <v>0.138613090297812</v>
      </c>
      <c r="BC47">
        <f t="shared" si="335"/>
        <v>0.284394907138081</v>
      </c>
      <c r="BD47">
        <f t="shared" si="335"/>
        <v>0.393842677336818</v>
      </c>
      <c r="BE47">
        <f t="shared" si="335"/>
        <v>0.321762415525101</v>
      </c>
      <c r="BF47">
        <f t="shared" si="335"/>
        <v>0.490407565127546</v>
      </c>
      <c r="BG47">
        <f t="shared" si="335"/>
        <v>0.509592434872454</v>
      </c>
      <c r="BH47">
        <f t="shared" si="335"/>
        <v>0.184679938594135</v>
      </c>
      <c r="BI47">
        <f t="shared" si="335"/>
        <v>0.438131543555319</v>
      </c>
      <c r="BJ47">
        <f t="shared" si="335"/>
        <v>0.377188517850545</v>
      </c>
      <c r="BL47" s="89">
        <f t="shared" si="305"/>
        <v>0.170339835023155</v>
      </c>
      <c r="BM47" s="89">
        <f t="shared" si="306"/>
        <v>0.114367940889747</v>
      </c>
      <c r="BN47" s="89">
        <f t="shared" si="307"/>
        <v>0.0532953172381887</v>
      </c>
      <c r="BO47" s="89">
        <f t="shared" si="308"/>
        <v>0.0172791595209056</v>
      </c>
      <c r="BP47" s="89">
        <f t="shared" si="309"/>
        <v>0.0215279716650463</v>
      </c>
      <c r="BQ47" s="89">
        <f t="shared" si="310"/>
        <v>0.000321762415525101</v>
      </c>
      <c r="BR47" s="89">
        <f t="shared" si="311"/>
        <v>0.0116217526275137</v>
      </c>
      <c r="BS47" s="89">
        <f t="shared" si="312"/>
        <v>0.205693297506213</v>
      </c>
      <c r="BT47" s="89">
        <f t="shared" si="313"/>
        <v>0.0307058532222922</v>
      </c>
      <c r="BU47" s="89">
        <f t="shared" si="314"/>
        <v>0.155960478604186</v>
      </c>
      <c r="BV47" s="89">
        <f t="shared" si="315"/>
        <v>0.12123017062848</v>
      </c>
      <c r="BX47" s="89">
        <f t="shared" si="316"/>
        <v>0.33800309315109</v>
      </c>
      <c r="BY47" s="89">
        <f t="shared" si="317"/>
        <v>0.039128893601477</v>
      </c>
      <c r="BZ47" s="89">
        <f t="shared" si="318"/>
        <v>0.217315050133726</v>
      </c>
      <c r="CA47" s="89">
        <f t="shared" si="319"/>
        <v>0.307896502454959</v>
      </c>
      <c r="CC47" s="89">
        <f t="shared" si="320"/>
        <v>0.10551732967518</v>
      </c>
      <c r="CD47" s="89">
        <f t="shared" si="321"/>
        <v>0.0405592743154355</v>
      </c>
      <c r="CE47" s="89">
        <f t="shared" si="322"/>
        <v>0.0622400741245276</v>
      </c>
      <c r="CF47" s="89">
        <f t="shared" si="323"/>
        <v>0.125390704249871</v>
      </c>
      <c r="CH47" s="89">
        <f t="shared" si="195"/>
        <v>-0.237295820509192</v>
      </c>
      <c r="CI47" s="89">
        <f t="shared" si="196"/>
        <v>-0.129992101501695</v>
      </c>
      <c r="CJ47" s="89">
        <f t="shared" si="197"/>
        <v>-0.17282551222199</v>
      </c>
      <c r="CK47" s="89">
        <f t="shared" si="198"/>
        <v>-0.260351325143735</v>
      </c>
      <c r="CL47" s="77" t="s">
        <v>185</v>
      </c>
      <c r="CM47">
        <f t="shared" ref="CM47:CP47" si="336">AVERAGE(CM45:CM46)</f>
        <v>0.129884972040553</v>
      </c>
      <c r="CN47">
        <f t="shared" si="336"/>
        <v>0.178400674181662</v>
      </c>
      <c r="CO47">
        <f t="shared" si="336"/>
        <v>0.236966094385834</v>
      </c>
      <c r="CP47">
        <f t="shared" si="336"/>
        <v>0.454748259391949</v>
      </c>
      <c r="CR47" s="89">
        <f t="shared" si="325"/>
        <v>0.04390152230355</v>
      </c>
      <c r="CS47" s="89">
        <f t="shared" si="326"/>
        <v>0.00698062099848603</v>
      </c>
      <c r="CT47" s="89">
        <f t="shared" si="327"/>
        <v>0.0514962986814509</v>
      </c>
      <c r="CU47" s="89">
        <f t="shared" si="328"/>
        <v>0.140015398564262</v>
      </c>
      <c r="CV47" s="87">
        <f t="shared" si="203"/>
        <v>0.242393840547748</v>
      </c>
      <c r="CX47">
        <f t="shared" si="276"/>
        <v>0.0476989104925005</v>
      </c>
    </row>
    <row r="48" spans="1:102">
      <c r="A48" s="52" t="s">
        <v>22</v>
      </c>
      <c r="B48" s="53">
        <v>2018</v>
      </c>
      <c r="C48" s="52" t="s">
        <v>11</v>
      </c>
      <c r="D48">
        <v>39125</v>
      </c>
      <c r="E48">
        <v>4.3540703</v>
      </c>
      <c r="F48">
        <v>494077</v>
      </c>
      <c r="G48">
        <v>269</v>
      </c>
      <c r="H48">
        <v>28220</v>
      </c>
      <c r="I48">
        <v>25</v>
      </c>
      <c r="J48">
        <v>46737</v>
      </c>
      <c r="K48">
        <v>29.382664</v>
      </c>
      <c r="L48">
        <v>1578300</v>
      </c>
      <c r="M48">
        <v>14078</v>
      </c>
      <c r="N48">
        <v>316600</v>
      </c>
      <c r="P48" s="91">
        <f t="shared" si="284"/>
        <v>0.950816979572559</v>
      </c>
      <c r="Q48" s="91">
        <f t="shared" si="285"/>
        <v>0.001</v>
      </c>
      <c r="R48" s="91">
        <f t="shared" si="286"/>
        <v>0.259139093865212</v>
      </c>
      <c r="S48" s="91">
        <f t="shared" si="287"/>
        <v>0.0542804011700794</v>
      </c>
      <c r="T48" s="91">
        <f t="shared" si="288"/>
        <v>0.0769570466541285</v>
      </c>
      <c r="U48" s="91">
        <f t="shared" si="289"/>
        <v>0.001</v>
      </c>
      <c r="V48" s="108" cm="1">
        <f t="array" ref="V48">(MAX(J$42:J$51-J48)/(MAX(J$42:J$51)-MIN(J$42:J$51))+0.001)</f>
        <v>0.0266269449020685</v>
      </c>
      <c r="W48" s="108" cm="1">
        <f t="array" ref="W48">(MAX(K$42:K$51-K48)/(MAX(K$42:K$51)-MIN(K$42:K$51))+0.001)</f>
        <v>0.552982053955199</v>
      </c>
      <c r="X48" s="91">
        <f t="shared" si="290"/>
        <v>0.215886328246652</v>
      </c>
      <c r="Y48" s="91">
        <f t="shared" si="291"/>
        <v>0.42336779901398</v>
      </c>
      <c r="Z48" s="91">
        <f t="shared" si="292"/>
        <v>0.406283867341203</v>
      </c>
      <c r="AB48" s="89">
        <f t="shared" si="293"/>
        <v>0.109811851106966</v>
      </c>
      <c r="AC48" s="89">
        <f t="shared" si="294"/>
        <v>0.000520665615653837</v>
      </c>
      <c r="AD48" s="89">
        <f t="shared" si="295"/>
        <v>0.103248976322452</v>
      </c>
      <c r="AE48" s="89">
        <f t="shared" si="296"/>
        <v>0.0453231586256468</v>
      </c>
      <c r="AF48" s="89">
        <f t="shared" si="297"/>
        <v>0.129083641418443</v>
      </c>
      <c r="AG48" s="89">
        <f t="shared" si="298"/>
        <v>0.000826446280991736</v>
      </c>
      <c r="AH48" s="89">
        <f t="shared" si="299"/>
        <v>0.0104393313396674</v>
      </c>
      <c r="AI48" s="89">
        <f t="shared" si="300"/>
        <v>0.125761695006966</v>
      </c>
      <c r="AJ48" s="89">
        <f t="shared" si="301"/>
        <v>0.179593563313153</v>
      </c>
      <c r="AK48" s="89">
        <f t="shared" si="302"/>
        <v>0.133316270423654</v>
      </c>
      <c r="AL48" s="89">
        <f t="shared" si="303"/>
        <v>0.181972194807549</v>
      </c>
      <c r="AN48" s="89">
        <f t="shared" si="212"/>
        <v>-0.242572932011427</v>
      </c>
      <c r="AO48" s="89">
        <f t="shared" si="213"/>
        <v>-0.00393644164038568</v>
      </c>
      <c r="AP48" s="89">
        <f t="shared" si="214"/>
        <v>-0.234438360675445</v>
      </c>
      <c r="AQ48" s="89">
        <f t="shared" si="215"/>
        <v>-0.140227004190357</v>
      </c>
      <c r="AR48" s="89">
        <f t="shared" si="216"/>
        <v>-0.264272255144539</v>
      </c>
      <c r="AS48" s="89">
        <f t="shared" si="217"/>
        <v>-0.00586642614759569</v>
      </c>
      <c r="AT48" s="89">
        <f t="shared" si="218"/>
        <v>-0.047626053808212</v>
      </c>
      <c r="AU48" s="89">
        <f t="shared" si="219"/>
        <v>-0.260750081924954</v>
      </c>
      <c r="AV48" s="89">
        <f t="shared" si="220"/>
        <v>-0.308372737542632</v>
      </c>
      <c r="AW48" s="89">
        <f t="shared" si="221"/>
        <v>-0.268636417781897</v>
      </c>
      <c r="AX48" s="89">
        <f t="shared" si="222"/>
        <v>-0.310062673737649</v>
      </c>
      <c r="BL48" s="89">
        <f t="shared" si="305"/>
        <v>0.16947692528248</v>
      </c>
      <c r="BM48" s="89">
        <f t="shared" si="306"/>
        <v>0.000683143431805244</v>
      </c>
      <c r="BN48" s="89">
        <f t="shared" si="307"/>
        <v>0.0359200706176318</v>
      </c>
      <c r="BO48" s="89">
        <f t="shared" si="308"/>
        <v>0.0154370696501825</v>
      </c>
      <c r="BP48" s="89">
        <f t="shared" si="309"/>
        <v>0.0303089692941964</v>
      </c>
      <c r="BQ48" s="89">
        <f t="shared" si="310"/>
        <v>0.000321762415525101</v>
      </c>
      <c r="BR48" s="89">
        <f t="shared" si="311"/>
        <v>0.0130580552162087</v>
      </c>
      <c r="BS48" s="89">
        <f t="shared" si="312"/>
        <v>0.2817954713158</v>
      </c>
      <c r="BT48" s="89">
        <f t="shared" si="313"/>
        <v>0.039869873843905</v>
      </c>
      <c r="BU48" s="89">
        <f t="shared" si="314"/>
        <v>0.185490787273613</v>
      </c>
      <c r="BV48" s="89">
        <f t="shared" si="315"/>
        <v>0.153245609749016</v>
      </c>
      <c r="BX48" s="89">
        <f t="shared" si="316"/>
        <v>0.206080139331917</v>
      </c>
      <c r="BY48" s="89">
        <f t="shared" si="317"/>
        <v>0.046067801359904</v>
      </c>
      <c r="BZ48" s="89">
        <f t="shared" si="318"/>
        <v>0.294853526532009</v>
      </c>
      <c r="CA48" s="89">
        <f t="shared" si="319"/>
        <v>0.378606270866534</v>
      </c>
      <c r="CC48" s="89">
        <f t="shared" si="320"/>
        <v>0.0643338077136256</v>
      </c>
      <c r="CD48" s="89">
        <f t="shared" si="321"/>
        <v>0.0477518381044848</v>
      </c>
      <c r="CE48" s="89">
        <f t="shared" si="322"/>
        <v>0.0844474661830268</v>
      </c>
      <c r="CF48" s="89">
        <f t="shared" si="323"/>
        <v>0.154187223819851</v>
      </c>
      <c r="CH48" s="89">
        <f t="shared" si="195"/>
        <v>-0.176510738530387</v>
      </c>
      <c r="CI48" s="89">
        <f t="shared" si="196"/>
        <v>-0.14524856708828</v>
      </c>
      <c r="CJ48" s="89">
        <f t="shared" si="197"/>
        <v>-0.208722522645245</v>
      </c>
      <c r="CK48" s="89">
        <f t="shared" si="198"/>
        <v>-0.288266533433428</v>
      </c>
      <c r="CR48" s="89">
        <f t="shared" si="325"/>
        <v>0.0267667131352394</v>
      </c>
      <c r="CS48" s="89">
        <f t="shared" si="326"/>
        <v>0.00821852682067378</v>
      </c>
      <c r="CT48" s="89">
        <f t="shared" si="327"/>
        <v>0.0698702885981801</v>
      </c>
      <c r="CU48" s="89">
        <f t="shared" si="328"/>
        <v>0.172170542671433</v>
      </c>
      <c r="CV48" s="87">
        <f t="shared" si="203"/>
        <v>0.277026071225527</v>
      </c>
      <c r="CX48">
        <f t="shared" si="276"/>
        <v>0.0483185008667098</v>
      </c>
    </row>
    <row r="49" spans="1:102">
      <c r="A49" s="52" t="s">
        <v>22</v>
      </c>
      <c r="B49" s="53">
        <v>2019</v>
      </c>
      <c r="C49" s="52" t="s">
        <v>11</v>
      </c>
      <c r="D49">
        <v>38997</v>
      </c>
      <c r="E49">
        <v>4.3860041</v>
      </c>
      <c r="F49">
        <v>517089</v>
      </c>
      <c r="G49">
        <v>3617</v>
      </c>
      <c r="H49">
        <v>28955</v>
      </c>
      <c r="I49">
        <v>25</v>
      </c>
      <c r="J49">
        <v>45932</v>
      </c>
      <c r="K49">
        <v>24.978954</v>
      </c>
      <c r="L49">
        <v>1492300</v>
      </c>
      <c r="M49">
        <v>15076</v>
      </c>
      <c r="N49">
        <v>283500</v>
      </c>
      <c r="P49" s="91">
        <f t="shared" si="284"/>
        <v>0.945778997913961</v>
      </c>
      <c r="Q49" s="91">
        <f t="shared" si="285"/>
        <v>0.00351409855291836</v>
      </c>
      <c r="R49" s="91">
        <f t="shared" si="286"/>
        <v>0.323314810166826</v>
      </c>
      <c r="S49" s="91">
        <f t="shared" si="287"/>
        <v>0.753820727120769</v>
      </c>
      <c r="T49" s="91">
        <f t="shared" si="288"/>
        <v>0.0992527452526846</v>
      </c>
      <c r="U49" s="91">
        <f t="shared" si="289"/>
        <v>0.001</v>
      </c>
      <c r="V49" s="108" cm="1">
        <f t="array" ref="V49">(MAX(J$42:J$51-J49)/(MAX(J$42:J$51)-MIN(J$42:J$51))+0.001)</f>
        <v>0.100304411495515</v>
      </c>
      <c r="W49" s="108" cm="1">
        <f t="array" ref="W49">(MAX(K$42:K$51-K49)/(MAX(K$42:K$51)-MIN(K$42:K$51))+0.001)</f>
        <v>0.70232138060752</v>
      </c>
      <c r="X49" s="91">
        <f t="shared" si="290"/>
        <v>0.186127513062736</v>
      </c>
      <c r="Y49" s="91">
        <f t="shared" si="291"/>
        <v>0.490768352806105</v>
      </c>
      <c r="Z49" s="91">
        <f t="shared" si="292"/>
        <v>0.220224283305228</v>
      </c>
      <c r="AB49" s="89">
        <f t="shared" si="293"/>
        <v>0.109230004017927</v>
      </c>
      <c r="AC49" s="89">
        <f t="shared" si="294"/>
        <v>0.00182967028652349</v>
      </c>
      <c r="AD49" s="89">
        <f t="shared" si="295"/>
        <v>0.128818553317068</v>
      </c>
      <c r="AE49" s="89">
        <f t="shared" si="296"/>
        <v>0.629426748036414</v>
      </c>
      <c r="AF49" s="89">
        <f t="shared" si="297"/>
        <v>0.166481255908569</v>
      </c>
      <c r="AG49" s="89">
        <f t="shared" si="298"/>
        <v>0.000826446280991736</v>
      </c>
      <c r="AH49" s="89">
        <f t="shared" si="299"/>
        <v>0.0393252395377394</v>
      </c>
      <c r="AI49" s="89">
        <f t="shared" si="300"/>
        <v>0.159725124229781</v>
      </c>
      <c r="AJ49" s="89">
        <f t="shared" si="301"/>
        <v>0.154837518304361</v>
      </c>
      <c r="AK49" s="89">
        <f t="shared" si="302"/>
        <v>0.154540346692521</v>
      </c>
      <c r="AL49" s="89">
        <f t="shared" si="303"/>
        <v>0.0986371830248343</v>
      </c>
      <c r="AN49" s="89">
        <f t="shared" si="212"/>
        <v>-0.241867942336244</v>
      </c>
      <c r="AO49" s="89">
        <f t="shared" si="213"/>
        <v>-0.0115335452960784</v>
      </c>
      <c r="AP49" s="89">
        <f t="shared" si="214"/>
        <v>-0.263994357399532</v>
      </c>
      <c r="AQ49" s="89">
        <f t="shared" si="215"/>
        <v>-0.291390467888028</v>
      </c>
      <c r="AR49" s="89">
        <f t="shared" si="216"/>
        <v>-0.298479674311543</v>
      </c>
      <c r="AS49" s="89">
        <f t="shared" si="217"/>
        <v>-0.00586642614759569</v>
      </c>
      <c r="AT49" s="89">
        <f t="shared" si="218"/>
        <v>-0.1272520997717</v>
      </c>
      <c r="AU49" s="89">
        <f t="shared" si="219"/>
        <v>-0.29298394147863</v>
      </c>
      <c r="AV49" s="89">
        <f t="shared" si="220"/>
        <v>-0.288830652097388</v>
      </c>
      <c r="AW49" s="89">
        <f t="shared" si="221"/>
        <v>-0.288573200675147</v>
      </c>
      <c r="AX49" s="89">
        <f t="shared" si="222"/>
        <v>-0.228473995397389</v>
      </c>
      <c r="BL49" s="89">
        <f t="shared" si="305"/>
        <v>0.168578937910071</v>
      </c>
      <c r="BM49" s="89">
        <f t="shared" si="306"/>
        <v>0.00240063334514249</v>
      </c>
      <c r="BN49" s="89">
        <f t="shared" si="307"/>
        <v>0.0448156649762742</v>
      </c>
      <c r="BO49" s="89">
        <f t="shared" si="308"/>
        <v>0.214382775688272</v>
      </c>
      <c r="BP49" s="89">
        <f t="shared" si="309"/>
        <v>0.0390899669233465</v>
      </c>
      <c r="BQ49" s="89">
        <f t="shared" si="310"/>
        <v>0.000321762415525101</v>
      </c>
      <c r="BR49" s="89">
        <f t="shared" si="311"/>
        <v>0.049190042213067</v>
      </c>
      <c r="BS49" s="89">
        <f t="shared" si="312"/>
        <v>0.357897662406769</v>
      </c>
      <c r="BT49" s="89">
        <f t="shared" si="313"/>
        <v>0.0343740176831052</v>
      </c>
      <c r="BU49" s="89">
        <f t="shared" si="314"/>
        <v>0.21502109594304</v>
      </c>
      <c r="BV49" s="89">
        <f t="shared" si="315"/>
        <v>0.0830660710145975</v>
      </c>
      <c r="BX49" s="89">
        <f t="shared" si="316"/>
        <v>0.215795236231487</v>
      </c>
      <c r="BY49" s="89">
        <f t="shared" si="317"/>
        <v>0.253794505027143</v>
      </c>
      <c r="BZ49" s="89">
        <f t="shared" si="318"/>
        <v>0.407087704619836</v>
      </c>
      <c r="CA49" s="89">
        <f t="shared" si="319"/>
        <v>0.332461184640743</v>
      </c>
      <c r="CC49" s="89">
        <f t="shared" si="320"/>
        <v>0.0673666529838315</v>
      </c>
      <c r="CD49" s="89">
        <f t="shared" si="321"/>
        <v>0.263072118879373</v>
      </c>
      <c r="CE49" s="89">
        <f t="shared" si="322"/>
        <v>0.116591873849193</v>
      </c>
      <c r="CF49" s="89">
        <f t="shared" si="323"/>
        <v>0.135394659391909</v>
      </c>
      <c r="CH49" s="89">
        <f t="shared" si="195"/>
        <v>-0.181728629781597</v>
      </c>
      <c r="CI49" s="89">
        <f t="shared" si="196"/>
        <v>-0.351287321208204</v>
      </c>
      <c r="CJ49" s="89">
        <f t="shared" si="197"/>
        <v>-0.250564762911418</v>
      </c>
      <c r="CK49" s="89">
        <f t="shared" si="198"/>
        <v>-0.270729929605264</v>
      </c>
      <c r="CR49" s="89">
        <f t="shared" si="325"/>
        <v>0.0280285582244114</v>
      </c>
      <c r="CS49" s="89">
        <f t="shared" si="326"/>
        <v>0.0452771108004436</v>
      </c>
      <c r="CT49" s="89">
        <f t="shared" si="327"/>
        <v>0.0964659834362567</v>
      </c>
      <c r="CU49" s="89">
        <f t="shared" si="328"/>
        <v>0.151186145030763</v>
      </c>
      <c r="CV49" s="87">
        <f t="shared" si="203"/>
        <v>0.320957797491875</v>
      </c>
      <c r="CX49">
        <f t="shared" si="276"/>
        <v>0.0708715471183502</v>
      </c>
    </row>
    <row r="50" spans="1:102">
      <c r="A50" s="52" t="s">
        <v>22</v>
      </c>
      <c r="B50" s="53">
        <v>2020</v>
      </c>
      <c r="C50" s="52" t="s">
        <v>11</v>
      </c>
      <c r="D50">
        <v>38869</v>
      </c>
      <c r="E50">
        <v>4.4179378</v>
      </c>
      <c r="F50">
        <v>540101</v>
      </c>
      <c r="G50">
        <v>242</v>
      </c>
      <c r="H50">
        <v>29690</v>
      </c>
      <c r="I50">
        <v>25</v>
      </c>
      <c r="J50">
        <v>45668</v>
      </c>
      <c r="K50">
        <v>20.575245</v>
      </c>
      <c r="L50">
        <v>1429600</v>
      </c>
      <c r="M50">
        <v>16074</v>
      </c>
      <c r="N50">
        <v>323800</v>
      </c>
      <c r="P50" s="91">
        <f t="shared" si="284"/>
        <v>0.940741016255363</v>
      </c>
      <c r="Q50" s="91">
        <f t="shared" si="285"/>
        <v>0.00602818923299176</v>
      </c>
      <c r="R50" s="91">
        <f t="shared" si="286"/>
        <v>0.387490526468439</v>
      </c>
      <c r="S50" s="91">
        <f t="shared" si="287"/>
        <v>0.0486389469285416</v>
      </c>
      <c r="T50" s="91">
        <f t="shared" si="288"/>
        <v>0.121548443851241</v>
      </c>
      <c r="U50" s="91">
        <f t="shared" si="289"/>
        <v>0.001</v>
      </c>
      <c r="V50" s="108" cm="1">
        <f t="array" ref="V50">(MAX(J$42:J$51-J50)/(MAX(J$42:J$51)-MIN(J$42:J$51))+0.001)</f>
        <v>0.124466959546037</v>
      </c>
      <c r="W50" s="108" cm="1">
        <f t="array" ref="W50">(MAX(K$42:K$51-K50)/(MAX(K$42:K$51)-MIN(K$42:K$51))+0.001)</f>
        <v>0.851660673347679</v>
      </c>
      <c r="X50" s="91">
        <f t="shared" si="290"/>
        <v>0.164431260597252</v>
      </c>
      <c r="Y50" s="91">
        <f t="shared" si="291"/>
        <v>0.558168906598231</v>
      </c>
      <c r="Z50" s="91">
        <f t="shared" si="292"/>
        <v>0.44675604272063</v>
      </c>
      <c r="AB50" s="89">
        <f t="shared" si="293"/>
        <v>0.108648156928887</v>
      </c>
      <c r="AC50" s="89">
        <f t="shared" si="294"/>
        <v>0.00313867085827349</v>
      </c>
      <c r="AD50" s="89">
        <f t="shared" si="295"/>
        <v>0.154388130311685</v>
      </c>
      <c r="AE50" s="89">
        <f t="shared" si="296"/>
        <v>0.0406126458078181</v>
      </c>
      <c r="AF50" s="89">
        <f t="shared" si="297"/>
        <v>0.203878870398694</v>
      </c>
      <c r="AG50" s="89">
        <f t="shared" si="298"/>
        <v>0.000826446280991736</v>
      </c>
      <c r="AH50" s="89">
        <f t="shared" si="299"/>
        <v>0.048798382102076</v>
      </c>
      <c r="AI50" s="89">
        <f t="shared" si="300"/>
        <v>0.193688545740139</v>
      </c>
      <c r="AJ50" s="89">
        <f t="shared" si="301"/>
        <v>0.13678863432702</v>
      </c>
      <c r="AK50" s="89">
        <f t="shared" si="302"/>
        <v>0.175764422961388</v>
      </c>
      <c r="AL50" s="89">
        <f t="shared" si="303"/>
        <v>0.200099448125843</v>
      </c>
      <c r="AN50" s="89">
        <f t="shared" si="212"/>
        <v>-0.241159853259583</v>
      </c>
      <c r="AO50" s="89">
        <f t="shared" si="213"/>
        <v>-0.0180911602931228</v>
      </c>
      <c r="AP50" s="89">
        <f t="shared" si="214"/>
        <v>-0.288441108408615</v>
      </c>
      <c r="AQ50" s="89">
        <f t="shared" si="215"/>
        <v>-0.130109750051914</v>
      </c>
      <c r="AR50" s="89">
        <f t="shared" si="216"/>
        <v>-0.324214139912295</v>
      </c>
      <c r="AS50" s="89">
        <f t="shared" si="217"/>
        <v>-0.00586642614759569</v>
      </c>
      <c r="AT50" s="89">
        <f t="shared" si="218"/>
        <v>-0.147373950125785</v>
      </c>
      <c r="AU50" s="89">
        <f t="shared" si="219"/>
        <v>-0.317940492436798</v>
      </c>
      <c r="AV50" s="89">
        <f t="shared" si="220"/>
        <v>-0.272116141658197</v>
      </c>
      <c r="AW50" s="89">
        <f t="shared" si="221"/>
        <v>-0.305585904057398</v>
      </c>
      <c r="AX50" s="89">
        <f t="shared" si="222"/>
        <v>-0.321948165224302</v>
      </c>
      <c r="BL50" s="89">
        <f t="shared" si="305"/>
        <v>0.167680950537661</v>
      </c>
      <c r="BM50" s="89">
        <f t="shared" si="306"/>
        <v>0.00411811788019741</v>
      </c>
      <c r="BN50" s="89">
        <f t="shared" si="307"/>
        <v>0.0537112593349164</v>
      </c>
      <c r="BO50" s="89">
        <f t="shared" si="308"/>
        <v>0.0138326687950366</v>
      </c>
      <c r="BP50" s="89">
        <f t="shared" si="309"/>
        <v>0.0478709645524967</v>
      </c>
      <c r="BQ50" s="89">
        <f t="shared" si="310"/>
        <v>0.000321762415525101</v>
      </c>
      <c r="BR50" s="89">
        <f t="shared" si="311"/>
        <v>0.0610395385698008</v>
      </c>
      <c r="BS50" s="89">
        <f t="shared" si="312"/>
        <v>0.433999836216357</v>
      </c>
      <c r="BT50" s="89">
        <f t="shared" si="313"/>
        <v>0.0303671551100567</v>
      </c>
      <c r="BU50" s="89">
        <f t="shared" si="314"/>
        <v>0.244551404612468</v>
      </c>
      <c r="BV50" s="89">
        <f t="shared" si="315"/>
        <v>0.168511249594569</v>
      </c>
      <c r="BX50" s="89">
        <f t="shared" si="316"/>
        <v>0.225510327752775</v>
      </c>
      <c r="BY50" s="89">
        <f t="shared" si="317"/>
        <v>0.0620253957630584</v>
      </c>
      <c r="BZ50" s="89">
        <f t="shared" si="318"/>
        <v>0.495039374786158</v>
      </c>
      <c r="CA50" s="89">
        <f t="shared" si="319"/>
        <v>0.443429809317094</v>
      </c>
      <c r="CC50" s="89">
        <f t="shared" si="320"/>
        <v>0.0703994965750528</v>
      </c>
      <c r="CD50" s="89">
        <f t="shared" si="321"/>
        <v>0.0642927721621646</v>
      </c>
      <c r="CE50" s="89">
        <f t="shared" si="322"/>
        <v>0.141781654617526</v>
      </c>
      <c r="CF50" s="89">
        <f t="shared" si="323"/>
        <v>0.180586579036539</v>
      </c>
      <c r="CH50" s="89">
        <f t="shared" si="195"/>
        <v>-0.186809933467427</v>
      </c>
      <c r="CI50" s="89">
        <f t="shared" si="196"/>
        <v>-0.176439172980046</v>
      </c>
      <c r="CJ50" s="89">
        <f t="shared" si="197"/>
        <v>-0.276965790349709</v>
      </c>
      <c r="CK50" s="89">
        <f t="shared" si="198"/>
        <v>-0.309082048102539</v>
      </c>
      <c r="CR50" s="89">
        <f t="shared" si="325"/>
        <v>0.0292904026150252</v>
      </c>
      <c r="CS50" s="89">
        <f t="shared" si="326"/>
        <v>0.011065372420514</v>
      </c>
      <c r="CT50" s="89">
        <f t="shared" si="327"/>
        <v>0.117307547210281</v>
      </c>
      <c r="CU50" s="89">
        <f t="shared" si="328"/>
        <v>0.201648933949452</v>
      </c>
      <c r="CV50" s="87">
        <f t="shared" si="203"/>
        <v>0.359312256195273</v>
      </c>
      <c r="CX50">
        <f t="shared" si="276"/>
        <v>0.0732989749126531</v>
      </c>
    </row>
    <row r="51" spans="1:102">
      <c r="A51" s="7" t="s">
        <v>22</v>
      </c>
      <c r="B51" s="9">
        <v>2021</v>
      </c>
      <c r="C51" s="8" t="s">
        <v>11</v>
      </c>
      <c r="D51">
        <v>38741</v>
      </c>
      <c r="E51">
        <v>4.4498716</v>
      </c>
      <c r="F51">
        <v>563113</v>
      </c>
      <c r="G51">
        <v>800</v>
      </c>
      <c r="H51">
        <v>30425</v>
      </c>
      <c r="I51">
        <v>25</v>
      </c>
      <c r="J51">
        <v>45404</v>
      </c>
      <c r="K51">
        <v>16.171535</v>
      </c>
      <c r="L51">
        <v>1517000</v>
      </c>
      <c r="M51">
        <v>17072</v>
      </c>
      <c r="N51">
        <v>330900</v>
      </c>
      <c r="P51" s="91">
        <f t="shared" si="284"/>
        <v>0.935703034596765</v>
      </c>
      <c r="Q51" s="91">
        <f t="shared" si="285"/>
        <v>0.00854228778591012</v>
      </c>
      <c r="R51" s="91">
        <f t="shared" si="286"/>
        <v>0.451666242770053</v>
      </c>
      <c r="S51" s="91">
        <f t="shared" si="287"/>
        <v>0.165229001253656</v>
      </c>
      <c r="T51" s="91">
        <f t="shared" si="288"/>
        <v>0.143844142449797</v>
      </c>
      <c r="U51" s="91">
        <f t="shared" si="289"/>
        <v>0.001</v>
      </c>
      <c r="V51" s="108" cm="1">
        <f t="array" ref="V51">(MAX(J$42:J$51-J51)/(MAX(J$42:J$51)-MIN(J$42:J$51))+0.001)</f>
        <v>0.148629507596559</v>
      </c>
      <c r="W51" s="108" cm="1">
        <f t="array" ref="W51">(MAX(K$42:K$51-K51)/(MAX(K$42:K$51)-MIN(K$42:K$51))+0.001)</f>
        <v>1.001</v>
      </c>
      <c r="X51" s="91">
        <f t="shared" si="290"/>
        <v>0.194674521609744</v>
      </c>
      <c r="Y51" s="91">
        <f t="shared" si="291"/>
        <v>0.625569460390356</v>
      </c>
      <c r="Z51" s="91">
        <f t="shared" si="292"/>
        <v>0.48666610455312</v>
      </c>
      <c r="AB51" s="89">
        <f t="shared" si="293"/>
        <v>0.108066309839848</v>
      </c>
      <c r="AC51" s="89">
        <f t="shared" si="294"/>
        <v>0.00444767552914314</v>
      </c>
      <c r="AD51" s="89">
        <f t="shared" si="295"/>
        <v>0.179957707306301</v>
      </c>
      <c r="AE51" s="89">
        <f t="shared" si="296"/>
        <v>0.137963244042946</v>
      </c>
      <c r="AF51" s="89">
        <f t="shared" si="297"/>
        <v>0.24127648488882</v>
      </c>
      <c r="AG51" s="89">
        <f t="shared" si="298"/>
        <v>0.000826446280991736</v>
      </c>
      <c r="AH51" s="89">
        <f t="shared" si="299"/>
        <v>0.0582715246664126</v>
      </c>
      <c r="AI51" s="89">
        <f t="shared" si="300"/>
        <v>0.227651974962955</v>
      </c>
      <c r="AJ51" s="89">
        <f t="shared" si="301"/>
        <v>0.161947684719677</v>
      </c>
      <c r="AK51" s="89">
        <f t="shared" si="302"/>
        <v>0.196988499230255</v>
      </c>
      <c r="AL51" s="89">
        <f t="shared" si="303"/>
        <v>0.217974934036939</v>
      </c>
      <c r="AN51" s="89">
        <f t="shared" si="212"/>
        <v>-0.240448648182955</v>
      </c>
      <c r="AO51" s="89">
        <f t="shared" si="213"/>
        <v>-0.0240858249633631</v>
      </c>
      <c r="AP51" s="89">
        <f t="shared" si="214"/>
        <v>-0.308633481336649</v>
      </c>
      <c r="AQ51" s="89">
        <f t="shared" si="215"/>
        <v>-0.273273175778003</v>
      </c>
      <c r="AR51" s="89">
        <f t="shared" si="216"/>
        <v>-0.343049744317901</v>
      </c>
      <c r="AS51" s="89">
        <f t="shared" si="217"/>
        <v>-0.00586642614759569</v>
      </c>
      <c r="AT51" s="89">
        <f t="shared" si="218"/>
        <v>-0.165645067840295</v>
      </c>
      <c r="AU51" s="89">
        <f t="shared" si="219"/>
        <v>-0.336910635917727</v>
      </c>
      <c r="AV51" s="89">
        <f t="shared" si="220"/>
        <v>-0.294822833594312</v>
      </c>
      <c r="AW51" s="89">
        <f t="shared" si="221"/>
        <v>-0.320029472238813</v>
      </c>
      <c r="AX51" s="89">
        <f t="shared" si="222"/>
        <v>-0.332057609667718</v>
      </c>
      <c r="AY51" s="81" t="s">
        <v>170</v>
      </c>
      <c r="BL51" s="89">
        <f t="shared" si="305"/>
        <v>0.166782963165252</v>
      </c>
      <c r="BM51" s="89">
        <f t="shared" si="306"/>
        <v>0.00583560779353466</v>
      </c>
      <c r="BN51" s="89">
        <f t="shared" si="307"/>
        <v>0.0626068536935588</v>
      </c>
      <c r="BO51" s="89">
        <f t="shared" si="308"/>
        <v>0.0469902864680513</v>
      </c>
      <c r="BP51" s="89">
        <f t="shared" si="309"/>
        <v>0.0566519621816467</v>
      </c>
      <c r="BQ51" s="89">
        <f t="shared" si="310"/>
        <v>0.000321762415525101</v>
      </c>
      <c r="BR51" s="89">
        <f t="shared" si="311"/>
        <v>0.0728890349265346</v>
      </c>
      <c r="BS51" s="89">
        <f t="shared" si="312"/>
        <v>0.510102027307326</v>
      </c>
      <c r="BT51" s="89">
        <f t="shared" si="313"/>
        <v>0.0359524786967301</v>
      </c>
      <c r="BU51" s="89">
        <f t="shared" si="314"/>
        <v>0.274081713281895</v>
      </c>
      <c r="BV51" s="89">
        <f t="shared" si="315"/>
        <v>0.18356486666449</v>
      </c>
      <c r="BX51" s="89">
        <f t="shared" si="316"/>
        <v>0.235225424652345</v>
      </c>
      <c r="BY51" s="89">
        <f t="shared" si="317"/>
        <v>0.103964011065223</v>
      </c>
      <c r="BZ51" s="89">
        <f t="shared" si="318"/>
        <v>0.582991062233861</v>
      </c>
      <c r="CA51" s="89">
        <f t="shared" si="319"/>
        <v>0.493599058643115</v>
      </c>
      <c r="CC51" s="89">
        <f t="shared" si="320"/>
        <v>0.0734323418452587</v>
      </c>
      <c r="CD51" s="89">
        <f t="shared" si="321"/>
        <v>0.10776447927902</v>
      </c>
      <c r="CE51" s="89">
        <f t="shared" si="322"/>
        <v>0.166971440335329</v>
      </c>
      <c r="CF51" s="89">
        <f t="shared" si="323"/>
        <v>0.201017981973951</v>
      </c>
      <c r="CH51" s="89">
        <f t="shared" si="195"/>
        <v>-0.191760543078377</v>
      </c>
      <c r="CI51" s="89">
        <f t="shared" si="196"/>
        <v>-0.24007848074783</v>
      </c>
      <c r="CJ51" s="89">
        <f t="shared" si="197"/>
        <v>-0.298867607151545</v>
      </c>
      <c r="CK51" s="89">
        <f t="shared" si="198"/>
        <v>-0.322505392962027</v>
      </c>
      <c r="CL51" s="81" t="s">
        <v>170</v>
      </c>
      <c r="CR51" s="89">
        <f t="shared" si="325"/>
        <v>0.0305522477041972</v>
      </c>
      <c r="CS51" s="89">
        <f t="shared" si="326"/>
        <v>0.0185472496646656</v>
      </c>
      <c r="CT51" s="89">
        <f t="shared" si="327"/>
        <v>0.138149115079407</v>
      </c>
      <c r="CU51" s="89">
        <f t="shared" si="328"/>
        <v>0.224463312755461</v>
      </c>
      <c r="CV51" s="87">
        <f t="shared" si="203"/>
        <v>0.411711925203731</v>
      </c>
      <c r="CX51">
        <f t="shared" si="276"/>
        <v>0.0843506813918021</v>
      </c>
    </row>
    <row r="52" s="80" customFormat="1" spans="1:102">
      <c r="A52" s="13" t="s">
        <v>23</v>
      </c>
      <c r="B52" s="14">
        <v>2012</v>
      </c>
      <c r="C52" s="13" t="s">
        <v>11</v>
      </c>
      <c r="D52" s="80">
        <v>33257</v>
      </c>
      <c r="E52" s="80">
        <v>7.3114833</v>
      </c>
      <c r="F52" s="80">
        <v>412820</v>
      </c>
      <c r="G52" s="80">
        <v>156</v>
      </c>
      <c r="H52" s="80">
        <v>22747</v>
      </c>
      <c r="I52" s="80">
        <v>42</v>
      </c>
      <c r="J52" s="80">
        <v>46965</v>
      </c>
      <c r="K52" s="80">
        <v>44.902821</v>
      </c>
      <c r="L52" s="80">
        <v>782800</v>
      </c>
      <c r="M52" s="80">
        <v>7733</v>
      </c>
      <c r="N52" s="80">
        <v>253940</v>
      </c>
      <c r="P52" s="113">
        <f>(D52-MIN(D$52:D$61))/(MAX(D$52:D$61)-MIN(D$52:D$61))+0.001</f>
        <v>0.118546848381601</v>
      </c>
      <c r="Q52" s="113">
        <f t="shared" ref="Q52:Z52" si="337">(E52-MIN(E$52:E$61))/(MAX(E$52:E$61)-MIN(E$52:E$61))+0.001</f>
        <v>1.001</v>
      </c>
      <c r="R52" s="113">
        <f t="shared" si="337"/>
        <v>0.001</v>
      </c>
      <c r="S52" s="113">
        <f t="shared" si="337"/>
        <v>0.0394615384615385</v>
      </c>
      <c r="T52" s="113">
        <f t="shared" si="337"/>
        <v>0.350991620579856</v>
      </c>
      <c r="U52" s="113">
        <f t="shared" si="337"/>
        <v>0.626</v>
      </c>
      <c r="V52" s="108" cm="1">
        <f t="array" ref="V52">(MAX(J$52:J$61-J52)/(MAX(J$52:J$61)-MIN(J$52:J$61))+0.001)</f>
        <v>0.306577458865584</v>
      </c>
      <c r="W52" s="108" cm="1">
        <f t="array" ref="W52">(MAX(K$52:K$61-K52)/(MAX(K$52:K$61)-MIN(K$52:K$61))+0.001)</f>
        <v>0.001</v>
      </c>
      <c r="X52" s="113">
        <f t="shared" si="337"/>
        <v>0.001</v>
      </c>
      <c r="Y52" s="113">
        <f t="shared" si="337"/>
        <v>0.001</v>
      </c>
      <c r="Z52" s="113">
        <f t="shared" si="337"/>
        <v>0.001</v>
      </c>
      <c r="AB52" s="80">
        <f>P52/SUM(P$52:P$61)</f>
        <v>0.0749359264284637</v>
      </c>
      <c r="AC52" s="80">
        <f t="shared" ref="AC52:AL52" si="338">Q52/SUM(Q$52:Q$61)</f>
        <v>0.199349983348369</v>
      </c>
      <c r="AD52" s="80">
        <f t="shared" si="338"/>
        <v>0.000216635461491823</v>
      </c>
      <c r="AE52" s="80">
        <f t="shared" si="338"/>
        <v>0.0140408498409114</v>
      </c>
      <c r="AF52" s="80">
        <f t="shared" si="338"/>
        <v>0.0618440957358379</v>
      </c>
      <c r="AG52" s="80">
        <f t="shared" si="338"/>
        <v>0.136905412793876</v>
      </c>
      <c r="AH52" s="80">
        <f t="shared" si="338"/>
        <v>0.159780445219112</v>
      </c>
      <c r="AI52" s="80">
        <f t="shared" si="338"/>
        <v>0.00019998705330365</v>
      </c>
      <c r="AJ52" s="80">
        <f t="shared" si="338"/>
        <v>0.000168764097228537</v>
      </c>
      <c r="AK52" s="80">
        <f t="shared" si="338"/>
        <v>0.000196929083557077</v>
      </c>
      <c r="AL52" s="80">
        <f t="shared" si="338"/>
        <v>0.000228709800308621</v>
      </c>
      <c r="AN52" s="80">
        <f t="shared" si="212"/>
        <v>-0.194168115934169</v>
      </c>
      <c r="AO52" s="80">
        <f t="shared" si="213"/>
        <v>-0.321490380245262</v>
      </c>
      <c r="AP52" s="80">
        <f t="shared" si="214"/>
        <v>-0.00182781719164915</v>
      </c>
      <c r="AQ52" s="80">
        <f t="shared" si="215"/>
        <v>-0.0598952375434678</v>
      </c>
      <c r="AR52" s="80">
        <f t="shared" si="216"/>
        <v>-0.172120692852114</v>
      </c>
      <c r="AS52" s="80">
        <f t="shared" si="217"/>
        <v>-0.272231622905903</v>
      </c>
      <c r="AT52" s="80">
        <f t="shared" si="218"/>
        <v>-0.293030086251492</v>
      </c>
      <c r="AU52" s="80">
        <f t="shared" si="219"/>
        <v>-0.00170334131504654</v>
      </c>
      <c r="AV52" s="80">
        <f t="shared" si="220"/>
        <v>-0.00146605517961782</v>
      </c>
      <c r="AW52" s="80">
        <f t="shared" si="221"/>
        <v>-0.00168033026818439</v>
      </c>
      <c r="AX52" s="80">
        <f t="shared" si="222"/>
        <v>-0.00191728720224444</v>
      </c>
      <c r="AZ52" s="80">
        <f t="shared" ref="AZ52:BJ52" si="339">SUM(AN52:AN61)</f>
        <v>-1.36276980040002</v>
      </c>
      <c r="BA52" s="80">
        <f t="shared" si="339"/>
        <v>-1.84298311400146</v>
      </c>
      <c r="BB52" s="80">
        <f t="shared" si="339"/>
        <v>-2.05242682971764</v>
      </c>
      <c r="BC52" s="80">
        <f t="shared" si="339"/>
        <v>-1.658736545952</v>
      </c>
      <c r="BD52" s="80">
        <f t="shared" si="339"/>
        <v>-2.10884445221225</v>
      </c>
      <c r="BE52" s="80">
        <f t="shared" si="339"/>
        <v>-1.88062179447662</v>
      </c>
      <c r="BF52" s="80">
        <f t="shared" si="339"/>
        <v>-1.34618361885961</v>
      </c>
      <c r="BG52" s="80">
        <f t="shared" si="339"/>
        <v>-2.07857049638272</v>
      </c>
      <c r="BH52" s="80">
        <f t="shared" si="339"/>
        <v>-2.06927989994236</v>
      </c>
      <c r="BI52" s="80">
        <f t="shared" si="339"/>
        <v>-2.05782001560239</v>
      </c>
      <c r="BJ52" s="80">
        <f t="shared" si="339"/>
        <v>-1.98793318316911</v>
      </c>
      <c r="BL52" s="80">
        <f>AZ$57*P52</f>
        <v>0.049210548075164</v>
      </c>
      <c r="BM52" s="80">
        <f t="shared" ref="BM52:BV52" si="340">BA$57*Q52</f>
        <v>0.456438006648394</v>
      </c>
      <c r="BN52" s="80">
        <f t="shared" si="340"/>
        <v>0.000128903202212833</v>
      </c>
      <c r="BO52" s="80">
        <f t="shared" si="340"/>
        <v>0.0116778588766415</v>
      </c>
      <c r="BP52" s="80">
        <f t="shared" si="340"/>
        <v>0.137027334256593</v>
      </c>
      <c r="BQ52" s="80">
        <f t="shared" si="340"/>
        <v>0.196356961336229</v>
      </c>
      <c r="BR52" s="80">
        <f t="shared" si="340"/>
        <v>0.162520395540008</v>
      </c>
      <c r="BS52" s="80">
        <f t="shared" si="340"/>
        <v>0.000469887981519008</v>
      </c>
      <c r="BT52" s="80">
        <f t="shared" si="340"/>
        <v>0.000201947478430503</v>
      </c>
      <c r="BU52" s="80">
        <f t="shared" si="340"/>
        <v>0.000445014442879061</v>
      </c>
      <c r="BV52" s="80">
        <f t="shared" si="340"/>
        <v>0.000353038078690436</v>
      </c>
      <c r="BX52" s="80">
        <f t="shared" si="316"/>
        <v>0.505777457925771</v>
      </c>
      <c r="BY52" s="80">
        <f t="shared" si="317"/>
        <v>0.345062154469464</v>
      </c>
      <c r="BZ52" s="80">
        <f t="shared" si="318"/>
        <v>0.162990283521527</v>
      </c>
      <c r="CA52" s="80">
        <f t="shared" si="319"/>
        <v>0.001</v>
      </c>
      <c r="CC52" s="80">
        <f>BX52/SUM(BX$52:BX$61)</f>
        <v>0.142820250400827</v>
      </c>
      <c r="CD52" s="80">
        <f>BY52/SUM(BY$52:BY$61)</f>
        <v>0.0769944699780297</v>
      </c>
      <c r="CE52" s="80">
        <f>BZ52/SUM(BZ$52:BZ$61)</f>
        <v>0.0484118977428226</v>
      </c>
      <c r="CF52" s="80">
        <f>CA52/SUM(CA$52:CA$61)</f>
        <v>0.000199999879868401</v>
      </c>
      <c r="CH52" s="80">
        <f t="shared" si="195"/>
        <v>-0.27795226243781</v>
      </c>
      <c r="CI52" s="80">
        <f t="shared" si="196"/>
        <v>-0.197415490123237</v>
      </c>
      <c r="CJ52" s="80">
        <f t="shared" si="197"/>
        <v>-0.146591694718228</v>
      </c>
      <c r="CK52" s="80">
        <f t="shared" si="198"/>
        <v>-0.00170343773523078</v>
      </c>
      <c r="CM52">
        <f t="shared" ref="CM52:CP52" si="341">SUM(CH52:CH61)</f>
        <v>-2.10852750941917</v>
      </c>
      <c r="CN52">
        <f t="shared" si="341"/>
        <v>-2.23281219653578</v>
      </c>
      <c r="CO52">
        <f t="shared" si="341"/>
        <v>-2.2180999803766</v>
      </c>
      <c r="CP52">
        <f t="shared" si="341"/>
        <v>-2.04578820771723</v>
      </c>
      <c r="CR52" s="80">
        <f>CM$57*BX52</f>
        <v>0.114833168646782</v>
      </c>
      <c r="CS52" s="80">
        <f>CN$57*BY52</f>
        <v>0.036057066198879</v>
      </c>
      <c r="CT52" s="80">
        <f>CO$57*BZ52</f>
        <v>0.0353310752889462</v>
      </c>
      <c r="CU52" s="80">
        <f>CP$57*CA52</f>
        <v>0.000451694729439072</v>
      </c>
      <c r="CV52" s="87">
        <f t="shared" si="203"/>
        <v>0.186673004864046</v>
      </c>
      <c r="CW52" s="80">
        <f>AVERAGE(CV52:CV61)</f>
        <v>0.426062353919685</v>
      </c>
      <c r="CX52">
        <f t="shared" si="276"/>
        <v>0.0356940707439126</v>
      </c>
    </row>
    <row r="53" spans="1:102">
      <c r="A53" s="5" t="s">
        <v>23</v>
      </c>
      <c r="B53" s="6">
        <v>2013</v>
      </c>
      <c r="C53" s="5" t="s">
        <v>11</v>
      </c>
      <c r="D53">
        <v>33263</v>
      </c>
      <c r="E53">
        <v>6.9356342</v>
      </c>
      <c r="F53">
        <v>460093</v>
      </c>
      <c r="G53">
        <v>228</v>
      </c>
      <c r="H53">
        <v>30340</v>
      </c>
      <c r="I53">
        <v>43</v>
      </c>
      <c r="J53">
        <v>46989</v>
      </c>
      <c r="K53">
        <v>40.869511</v>
      </c>
      <c r="L53">
        <v>876600</v>
      </c>
      <c r="M53">
        <v>8870</v>
      </c>
      <c r="N53">
        <v>263370</v>
      </c>
      <c r="P53" s="91">
        <f t="shared" ref="P53:P62" si="342">(D53-MIN(D$52:D$61))/(MAX(D$52:D$61)-MIN(D$52:D$61))+0.001</f>
        <v>0.11939863713799</v>
      </c>
      <c r="Q53" s="91">
        <f t="shared" ref="Q53:Q62" si="343">(E53-MIN(E$52:E$61))/(MAX(E$52:E$61)-MIN(E$52:E$61))+0.001</f>
        <v>0.898644421724729</v>
      </c>
      <c r="R53" s="91">
        <f t="shared" ref="R53:R62" si="344">(F53-MIN(F$52:F$61))/(MAX(F$52:F$61)-MIN(F$52:F$61))+0.001</f>
        <v>0.137126724872722</v>
      </c>
      <c r="S53" s="91">
        <f t="shared" ref="S53:S62" si="345">(G53-MIN(G$52:G$61))/(MAX(G$52:G$61)-MIN(G$52:G$61))+0.001</f>
        <v>0.212538461538462</v>
      </c>
      <c r="T53" s="91">
        <f t="shared" ref="T53:T62" si="346">(H53-MIN(H$52:H$61))/(MAX(H$52:H$61)-MIN(H$52:H$61))+0.001</f>
        <v>0.605491369197252</v>
      </c>
      <c r="U53" s="91">
        <f t="shared" ref="U53:U62" si="347">(I53-MIN(I$52:I$61))/(MAX(I$52:I$61)-MIN(I$52:I$61))+0.001</f>
        <v>0.6885</v>
      </c>
      <c r="V53" s="108" cm="1">
        <f t="array" ref="V53">(MAX(J$52:J$61-J53)/(MAX(J$52:J$61)-MIN(J$52:J$61))+0.001)</f>
        <v>0.305315828207959</v>
      </c>
      <c r="W53" s="108" cm="1">
        <f t="array" ref="W53">(MAX(K$52:K$61-K53)/(MAX(K$52:K$61)-MIN(K$52:K$61))+0.001)</f>
        <v>0.142183236715602</v>
      </c>
      <c r="X53" s="91">
        <f t="shared" ref="X53:X62" si="348">(L53-MIN(L$52:L$61))/(MAX(L$52:L$61)-MIN(L$52:L$61))+0.001</f>
        <v>0.138718396711202</v>
      </c>
      <c r="Y53" s="91">
        <f t="shared" ref="Y53:Y62" si="349">(M53-MIN(M$52:M$61))/(MAX(M$52:M$61)-MIN(M$52:M$61))+0.001</f>
        <v>0.117388576108097</v>
      </c>
      <c r="Z53" s="91">
        <f t="shared" ref="Z53:Z62" si="350">(N53-MIN(N$52:N$61))/(MAX(N$52:N$61)-MIN(N$52:N$61))+0.001</f>
        <v>0.0569776801614627</v>
      </c>
      <c r="AB53" s="89">
        <f t="shared" ref="AB53:AB62" si="351">P53/SUM(P$52:P$61)</f>
        <v>0.075474359802718</v>
      </c>
      <c r="AC53" s="89">
        <f t="shared" ref="AC53:AC61" si="352">Q53/SUM(Q$52:Q$61)</f>
        <v>0.178965784722208</v>
      </c>
      <c r="AD53" s="89">
        <f t="shared" ref="AD53:AD61" si="353">R53/SUM(R$52:R$61)</f>
        <v>0.0297065113256644</v>
      </c>
      <c r="AE53" s="89">
        <f t="shared" ref="AE53:AE61" si="354">S53/SUM(S$52:S$61)</f>
        <v>0.075623524581751</v>
      </c>
      <c r="AF53" s="89">
        <f t="shared" ref="AF53:AF61" si="355">T53/SUM(T$52:T$61)</f>
        <v>0.106686496224598</v>
      </c>
      <c r="AG53" s="89">
        <f t="shared" ref="AG53:AG61" si="356">U53/SUM(U$52:U$61)</f>
        <v>0.150574084199016</v>
      </c>
      <c r="AH53" s="89">
        <f t="shared" ref="AH53:AH61" si="357">V53/SUM(V$52:V$61)</f>
        <v>0.159122915115877</v>
      </c>
      <c r="AI53" s="89">
        <f t="shared" ref="AI53:AI61" si="358">W53/SUM(W$52:W$61)</f>
        <v>0.0284348065399285</v>
      </c>
      <c r="AJ53" s="89">
        <f t="shared" ref="AJ53:AJ61" si="359">X53/SUM(X$52:X$61)</f>
        <v>0.0234106849899562</v>
      </c>
      <c r="AK53" s="89">
        <f t="shared" ref="AK53:AK61" si="360">Y53/SUM(Y$52:Y$61)</f>
        <v>0.0231172247130377</v>
      </c>
      <c r="AL53" s="89">
        <f t="shared" ref="AL53:AL61" si="361">Z53/SUM(Z$52:Z$61)</f>
        <v>0.0130313538517766</v>
      </c>
      <c r="AN53" s="89">
        <f t="shared" si="212"/>
        <v>-0.195022899265168</v>
      </c>
      <c r="AO53" s="89">
        <f t="shared" si="213"/>
        <v>-0.307921484780392</v>
      </c>
      <c r="AP53" s="89">
        <f t="shared" si="214"/>
        <v>-0.10445965026732</v>
      </c>
      <c r="AQ53" s="89">
        <f t="shared" si="215"/>
        <v>-0.195259023344595</v>
      </c>
      <c r="AR53" s="89">
        <f t="shared" si="216"/>
        <v>-0.238749515737845</v>
      </c>
      <c r="AS53" s="89">
        <f t="shared" si="217"/>
        <v>-0.285081922964092</v>
      </c>
      <c r="AT53" s="89">
        <f t="shared" si="218"/>
        <v>-0.292480381184856</v>
      </c>
      <c r="AU53" s="89">
        <f t="shared" si="219"/>
        <v>-0.10123192917252</v>
      </c>
      <c r="AV53" s="89">
        <f t="shared" si="220"/>
        <v>-0.087896885518821</v>
      </c>
      <c r="AW53" s="89">
        <f t="shared" si="221"/>
        <v>-0.0870866837328686</v>
      </c>
      <c r="AX53" s="89">
        <f t="shared" si="222"/>
        <v>-0.0565612490413551</v>
      </c>
      <c r="AY53" s="81" t="s">
        <v>181</v>
      </c>
      <c r="AZ53" s="108">
        <f t="shared" ref="AZ53:BJ53" si="362">-1/LN(10)*AZ52</f>
        <v>0.591843404418123</v>
      </c>
      <c r="BA53" s="108">
        <f t="shared" si="362"/>
        <v>0.800397396651708</v>
      </c>
      <c r="BB53" s="108">
        <f t="shared" si="362"/>
        <v>0.891357646656555</v>
      </c>
      <c r="BC53" s="108">
        <f t="shared" si="362"/>
        <v>0.720380128838213</v>
      </c>
      <c r="BD53" s="108">
        <f t="shared" si="362"/>
        <v>0.915859508788066</v>
      </c>
      <c r="BE53" s="108">
        <f t="shared" si="362"/>
        <v>0.816743667888186</v>
      </c>
      <c r="BF53" s="108">
        <f t="shared" si="362"/>
        <v>0.58464011729928</v>
      </c>
      <c r="BG53" s="108">
        <f t="shared" si="362"/>
        <v>0.902711696825918</v>
      </c>
      <c r="BH53" s="108">
        <f t="shared" si="362"/>
        <v>0.898676842058279</v>
      </c>
      <c r="BI53" s="108">
        <f t="shared" si="362"/>
        <v>0.893699877526182</v>
      </c>
      <c r="BJ53" s="108">
        <f t="shared" si="362"/>
        <v>0.863348411842709</v>
      </c>
      <c r="BL53" s="89">
        <f t="shared" ref="BL53:BL62" si="363">AZ$57*P53</f>
        <v>0.0495641381715555</v>
      </c>
      <c r="BM53" s="89">
        <f t="shared" ref="BM53:BM61" si="364">BA$57*Q53</f>
        <v>0.409765702834899</v>
      </c>
      <c r="BN53" s="89">
        <f t="shared" ref="BN53:BN61" si="365">BB$57*R53</f>
        <v>0.017676073945052</v>
      </c>
      <c r="BO53" s="89">
        <f t="shared" ref="BO53:BO61" si="366">BC$57*S53</f>
        <v>0.0628965381601572</v>
      </c>
      <c r="BP53" s="89">
        <f t="shared" ref="BP53:BP61" si="367">BD$57*T53</f>
        <v>0.236384185181987</v>
      </c>
      <c r="BQ53" s="89">
        <f t="shared" ref="BQ53:BQ61" si="368">BE$57*U53</f>
        <v>0.215961290543121</v>
      </c>
      <c r="BR53" s="89">
        <f t="shared" ref="BR53:BR61" si="369">BF$57*V53</f>
        <v>0.161851589965517</v>
      </c>
      <c r="BS53" s="89">
        <f t="shared" ref="BS53:BS61" si="370">BG$57*W53</f>
        <v>0.0668101941061335</v>
      </c>
      <c r="BT53" s="89">
        <f t="shared" ref="BT53:BT61" si="371">BH$57*X53</f>
        <v>0.0280138304277494</v>
      </c>
      <c r="BU53" s="89">
        <f t="shared" ref="BU53:BU61" si="372">BI$57*Y53</f>
        <v>0.052239611797111</v>
      </c>
      <c r="BV53" s="89">
        <f t="shared" ref="BV53:BV61" si="373">BJ$57*Z53</f>
        <v>0.020115290732441</v>
      </c>
      <c r="BX53" s="89">
        <f t="shared" ref="BX53:BX62" si="374">SUM(BL53:BN53)</f>
        <v>0.477005914951507</v>
      </c>
      <c r="BY53" s="89">
        <f t="shared" ref="BY53:BY62" si="375">SUM(BO53:BQ53)</f>
        <v>0.515242013885265</v>
      </c>
      <c r="BZ53" s="89">
        <f t="shared" ref="BZ53:BZ62" si="376">SUM(BR53:BS53)</f>
        <v>0.228661784071651</v>
      </c>
      <c r="CA53" s="89">
        <f t="shared" ref="CA53:CA62" si="377">SUM(BT53:BV53)</f>
        <v>0.100368732957301</v>
      </c>
      <c r="CC53" s="89">
        <f t="shared" ref="CC53:CC61" si="378">BX53/SUM(BX$52:BX$61)</f>
        <v>0.134695809685627</v>
      </c>
      <c r="CD53" s="89">
        <f t="shared" ref="CD53:CD61" si="379">BY53/SUM(BY$52:BY$61)</f>
        <v>0.114967072614795</v>
      </c>
      <c r="CE53" s="89">
        <f t="shared" ref="CE53:CE61" si="380">BZ53/SUM(BZ$52:BZ$61)</f>
        <v>0.0679178578562694</v>
      </c>
      <c r="CF53" s="89">
        <f t="shared" ref="CF53:CF61" si="381">CA53/SUM(CA$52:CA$61)</f>
        <v>0.0200737345340039</v>
      </c>
      <c r="CH53" s="89">
        <f t="shared" si="195"/>
        <v>-0.270029579746917</v>
      </c>
      <c r="CI53" s="89">
        <f t="shared" si="196"/>
        <v>-0.248686368880948</v>
      </c>
      <c r="CJ53" s="89">
        <f t="shared" si="197"/>
        <v>-0.182662109111227</v>
      </c>
      <c r="CK53" s="89">
        <f t="shared" si="198"/>
        <v>-0.0784550410150648</v>
      </c>
      <c r="CL53" s="81" t="s">
        <v>181</v>
      </c>
      <c r="CM53" s="108">
        <f t="shared" ref="CM53:CP53" si="382">-1/LN(10)*CM52</f>
        <v>0.915721862281953</v>
      </c>
      <c r="CN53" s="108">
        <f t="shared" si="382"/>
        <v>0.969698016081767</v>
      </c>
      <c r="CO53" s="108">
        <f t="shared" si="382"/>
        <v>0.963308581787267</v>
      </c>
      <c r="CP53" s="108">
        <f t="shared" si="382"/>
        <v>0.888474529754335</v>
      </c>
      <c r="CR53" s="89">
        <f t="shared" ref="CR53:CR62" si="383">CM$57*BX53</f>
        <v>0.108300794783895</v>
      </c>
      <c r="CS53" s="89">
        <f t="shared" ref="CS53:CS62" si="384">CN$57*BY53</f>
        <v>0.0538399101798595</v>
      </c>
      <c r="CT53" s="89">
        <f t="shared" ref="CT53:CT62" si="385">CO$57*BZ53</f>
        <v>0.0495665541171551</v>
      </c>
      <c r="CU53" s="89">
        <f t="shared" ref="CU53:CU62" si="386">CP$57*CA53</f>
        <v>0.0453360276772907</v>
      </c>
      <c r="CV53" s="87">
        <f t="shared" si="203"/>
        <v>0.2570432867582</v>
      </c>
      <c r="CX53">
        <f t="shared" si="276"/>
        <v>0.0517032321485073</v>
      </c>
    </row>
    <row r="54" spans="1:102">
      <c r="A54" s="5" t="s">
        <v>23</v>
      </c>
      <c r="B54" s="6">
        <v>2014</v>
      </c>
      <c r="C54" s="5" t="s">
        <v>11</v>
      </c>
      <c r="D54">
        <v>33269</v>
      </c>
      <c r="E54">
        <v>6.7617001</v>
      </c>
      <c r="F54">
        <v>482477</v>
      </c>
      <c r="G54">
        <v>300</v>
      </c>
      <c r="H54">
        <v>37933</v>
      </c>
      <c r="I54">
        <v>45</v>
      </c>
      <c r="J54">
        <v>33755</v>
      </c>
      <c r="K54">
        <v>37.372887</v>
      </c>
      <c r="L54">
        <v>972000</v>
      </c>
      <c r="M54">
        <v>9961</v>
      </c>
      <c r="N54">
        <v>276272</v>
      </c>
      <c r="P54" s="91">
        <f t="shared" si="342"/>
        <v>0.120250425894378</v>
      </c>
      <c r="Q54" s="91">
        <f t="shared" si="343"/>
        <v>0.851276673904423</v>
      </c>
      <c r="R54" s="91">
        <f t="shared" si="344"/>
        <v>0.201583404363151</v>
      </c>
      <c r="S54" s="91">
        <f t="shared" si="345"/>
        <v>0.385615384615385</v>
      </c>
      <c r="T54" s="91">
        <f t="shared" si="346"/>
        <v>0.859991117814647</v>
      </c>
      <c r="U54" s="91">
        <f t="shared" si="347"/>
        <v>0.8135</v>
      </c>
      <c r="V54" s="108" cm="1">
        <f t="array" ref="V54">(MAX(J$52:J$61-J54)/(MAX(J$52:J$61)-MIN(J$52:J$61))+0.001)</f>
        <v>1.001</v>
      </c>
      <c r="W54" s="108" cm="1">
        <f t="array" ref="W54">(MAX(K$52:K$61-K54)/(MAX(K$52:K$61)-MIN(K$52:K$61))+0.001)</f>
        <v>0.26458014989546</v>
      </c>
      <c r="X54" s="91">
        <f t="shared" si="348"/>
        <v>0.278785934517692</v>
      </c>
      <c r="Y54" s="91">
        <f t="shared" si="349"/>
        <v>0.229068379568021</v>
      </c>
      <c r="Z54" s="91">
        <f t="shared" si="350"/>
        <v>0.13356559420634</v>
      </c>
      <c r="AB54" s="89">
        <f t="shared" si="351"/>
        <v>0.0760127931769723</v>
      </c>
      <c r="AC54" s="89">
        <f t="shared" si="352"/>
        <v>0.169532458309393</v>
      </c>
      <c r="AD54" s="89">
        <f t="shared" si="353"/>
        <v>0.0436701138333038</v>
      </c>
      <c r="AE54" s="89">
        <f t="shared" si="354"/>
        <v>0.137206199322591</v>
      </c>
      <c r="AF54" s="89">
        <f t="shared" si="355"/>
        <v>0.151528896713359</v>
      </c>
      <c r="AG54" s="89">
        <f t="shared" si="356"/>
        <v>0.177911427009295</v>
      </c>
      <c r="AH54" s="89">
        <f t="shared" si="357"/>
        <v>0.521695972874692</v>
      </c>
      <c r="AI54" s="89">
        <f t="shared" si="358"/>
        <v>0.052912604540231</v>
      </c>
      <c r="AJ54" s="89">
        <f t="shared" si="359"/>
        <v>0.0470490565588924</v>
      </c>
      <c r="AK54" s="89">
        <f t="shared" si="360"/>
        <v>0.045110226060235</v>
      </c>
      <c r="AL54" s="89">
        <f t="shared" si="361"/>
        <v>0.0305477603790343</v>
      </c>
      <c r="AN54" s="89">
        <f t="shared" si="212"/>
        <v>-0.195873841384947</v>
      </c>
      <c r="AO54" s="89">
        <f t="shared" si="213"/>
        <v>-0.300871097604097</v>
      </c>
      <c r="AP54" s="89">
        <f t="shared" si="214"/>
        <v>-0.136735113703848</v>
      </c>
      <c r="AQ54" s="89">
        <f t="shared" si="215"/>
        <v>-0.272528609686617</v>
      </c>
      <c r="AR54" s="89">
        <f t="shared" si="216"/>
        <v>-0.285931836117483</v>
      </c>
      <c r="AS54" s="89">
        <f t="shared" si="217"/>
        <v>-0.307158644178988</v>
      </c>
      <c r="AT54" s="89">
        <f t="shared" si="218"/>
        <v>-0.339452069033259</v>
      </c>
      <c r="AU54" s="89">
        <f t="shared" si="219"/>
        <v>-0.155516160770258</v>
      </c>
      <c r="AV54" s="89">
        <f t="shared" si="220"/>
        <v>-0.143808474391335</v>
      </c>
      <c r="AW54" s="89">
        <f t="shared" si="221"/>
        <v>-0.13978063580736</v>
      </c>
      <c r="AX54" s="89">
        <f t="shared" si="222"/>
        <v>-0.106564759493447</v>
      </c>
      <c r="AY54" s="109" t="s">
        <v>182</v>
      </c>
      <c r="AZ54">
        <f t="shared" ref="AZ54:BJ54" si="387">1-AZ53</f>
        <v>0.408156595581877</v>
      </c>
      <c r="BA54">
        <f t="shared" si="387"/>
        <v>0.199602603348292</v>
      </c>
      <c r="BB54">
        <f t="shared" si="387"/>
        <v>0.108642353343445</v>
      </c>
      <c r="BC54">
        <f t="shared" si="387"/>
        <v>0.279619871161787</v>
      </c>
      <c r="BD54">
        <f t="shared" si="387"/>
        <v>0.0841404912119338</v>
      </c>
      <c r="BE54">
        <f t="shared" si="387"/>
        <v>0.183256332111814</v>
      </c>
      <c r="BF54">
        <f t="shared" si="387"/>
        <v>0.41535988270072</v>
      </c>
      <c r="BG54">
        <f t="shared" si="387"/>
        <v>0.0972883031740822</v>
      </c>
      <c r="BH54">
        <f t="shared" si="387"/>
        <v>0.101323157941721</v>
      </c>
      <c r="BI54">
        <f t="shared" si="387"/>
        <v>0.106300122473818</v>
      </c>
      <c r="BJ54">
        <f t="shared" si="387"/>
        <v>0.136651588157291</v>
      </c>
      <c r="BL54" s="89">
        <f t="shared" si="363"/>
        <v>0.0499177282679467</v>
      </c>
      <c r="BM54" s="89">
        <f t="shared" si="364"/>
        <v>0.388166861281928</v>
      </c>
      <c r="BN54" s="89">
        <f t="shared" si="365"/>
        <v>0.0259847463353745</v>
      </c>
      <c r="BO54" s="89">
        <f t="shared" si="366"/>
        <v>0.114115217443673</v>
      </c>
      <c r="BP54" s="89">
        <f t="shared" si="367"/>
        <v>0.33574103610738</v>
      </c>
      <c r="BQ54" s="89">
        <f t="shared" si="368"/>
        <v>0.255169948956905</v>
      </c>
      <c r="BR54" s="89">
        <f t="shared" si="369"/>
        <v>0.530642130499473</v>
      </c>
      <c r="BS54" s="89">
        <f t="shared" si="370"/>
        <v>0.124323032584374</v>
      </c>
      <c r="BT54" s="89">
        <f t="shared" si="371"/>
        <v>0.0563001164977393</v>
      </c>
      <c r="BU54" s="89">
        <f t="shared" si="372"/>
        <v>0.101938737314672</v>
      </c>
      <c r="BV54" s="89">
        <f t="shared" si="373"/>
        <v>0.0471537407577527</v>
      </c>
      <c r="BX54" s="89">
        <f t="shared" si="374"/>
        <v>0.464069335885249</v>
      </c>
      <c r="BY54" s="89">
        <f t="shared" si="375"/>
        <v>0.705026202507957</v>
      </c>
      <c r="BZ54" s="89">
        <f t="shared" si="376"/>
        <v>0.654965163083848</v>
      </c>
      <c r="CA54" s="89">
        <f t="shared" si="377"/>
        <v>0.205392594570164</v>
      </c>
      <c r="CC54" s="89">
        <f t="shared" si="378"/>
        <v>0.131042808879403</v>
      </c>
      <c r="CD54" s="89">
        <f t="shared" si="379"/>
        <v>0.157314031920377</v>
      </c>
      <c r="CE54" s="89">
        <f t="shared" si="380"/>
        <v>0.194539857316945</v>
      </c>
      <c r="CF54" s="89">
        <f t="shared" si="381"/>
        <v>0.0410784942398921</v>
      </c>
      <c r="CH54" s="89">
        <f t="shared" si="195"/>
        <v>-0.266309287862419</v>
      </c>
      <c r="CI54" s="89">
        <f t="shared" si="196"/>
        <v>-0.290954074661079</v>
      </c>
      <c r="CJ54" s="89">
        <f t="shared" si="197"/>
        <v>-0.318484743953035</v>
      </c>
      <c r="CK54" s="89">
        <f t="shared" si="198"/>
        <v>-0.131133667356365</v>
      </c>
      <c r="CL54" s="109" t="s">
        <v>182</v>
      </c>
      <c r="CM54">
        <f t="shared" ref="CM54:CP54" si="388">1-CM53</f>
        <v>0.0842781377180468</v>
      </c>
      <c r="CN54">
        <f t="shared" si="388"/>
        <v>0.0303019839182334</v>
      </c>
      <c r="CO54">
        <f t="shared" si="388"/>
        <v>0.0366914182127328</v>
      </c>
      <c r="CP54">
        <f t="shared" si="388"/>
        <v>0.111525470245665</v>
      </c>
      <c r="CR54" s="89">
        <f t="shared" si="383"/>
        <v>0.105363636667516</v>
      </c>
      <c r="CS54" s="89">
        <f t="shared" si="384"/>
        <v>0.0736712969721613</v>
      </c>
      <c r="CT54" s="89">
        <f t="shared" si="385"/>
        <v>0.141975478467684</v>
      </c>
      <c r="CU54" s="89">
        <f t="shared" si="386"/>
        <v>0.0927747524331592</v>
      </c>
      <c r="CV54" s="87">
        <f t="shared" si="203"/>
        <v>0.413785164540521</v>
      </c>
      <c r="CX54">
        <f t="shared" si="276"/>
        <v>0.0990691945503376</v>
      </c>
    </row>
    <row r="55" spans="1:102">
      <c r="A55" s="5" t="s">
        <v>23</v>
      </c>
      <c r="B55" s="6">
        <v>2015</v>
      </c>
      <c r="C55" s="5" t="s">
        <v>11</v>
      </c>
      <c r="D55">
        <v>32957</v>
      </c>
      <c r="E55">
        <v>7.0307977</v>
      </c>
      <c r="F55">
        <v>508904</v>
      </c>
      <c r="G55">
        <v>140</v>
      </c>
      <c r="H55">
        <v>37723</v>
      </c>
      <c r="I55">
        <v>48</v>
      </c>
      <c r="J55">
        <v>48221</v>
      </c>
      <c r="K55">
        <v>32.316532</v>
      </c>
      <c r="L55">
        <v>1040600</v>
      </c>
      <c r="M55">
        <v>11148</v>
      </c>
      <c r="N55">
        <v>295400</v>
      </c>
      <c r="P55" s="91">
        <f t="shared" si="342"/>
        <v>0.0759574105621806</v>
      </c>
      <c r="Q55" s="91">
        <f t="shared" si="343"/>
        <v>0.924560447792634</v>
      </c>
      <c r="R55" s="91">
        <f t="shared" si="344"/>
        <v>0.277682254831947</v>
      </c>
      <c r="S55" s="91">
        <f t="shared" si="345"/>
        <v>0.001</v>
      </c>
      <c r="T55" s="91">
        <f t="shared" si="346"/>
        <v>0.852952404893581</v>
      </c>
      <c r="U55" s="91">
        <f t="shared" si="347"/>
        <v>1.001</v>
      </c>
      <c r="V55" s="108" cm="1">
        <f t="array" ref="V55">(MAX(J$52:J$61-J55)/(MAX(J$52:J$61)-MIN(J$52:J$61))+0.001)</f>
        <v>0.240552121116543</v>
      </c>
      <c r="W55" s="108" cm="1">
        <f t="array" ref="W55">(MAX(K$52:K$61-K55)/(MAX(K$52:K$61)-MIN(K$52:K$61))+0.001)</f>
        <v>0.441574371733879</v>
      </c>
      <c r="X55" s="91">
        <f t="shared" si="348"/>
        <v>0.379505358978124</v>
      </c>
      <c r="Y55" s="91">
        <f t="shared" si="349"/>
        <v>0.350575186815437</v>
      </c>
      <c r="Z55" s="91">
        <f t="shared" si="350"/>
        <v>0.247111836637778</v>
      </c>
      <c r="AB55" s="89">
        <f t="shared" si="351"/>
        <v>0.0480142577157503</v>
      </c>
      <c r="AC55" s="89">
        <f t="shared" si="352"/>
        <v>0.184126982889133</v>
      </c>
      <c r="AD55" s="89">
        <f t="shared" si="353"/>
        <v>0.0601558234236088</v>
      </c>
      <c r="AE55" s="89">
        <f t="shared" si="354"/>
        <v>0.00035581100961374</v>
      </c>
      <c r="AF55" s="89">
        <f t="shared" si="355"/>
        <v>0.150288688086645</v>
      </c>
      <c r="AG55" s="89">
        <f t="shared" si="356"/>
        <v>0.218917441224713</v>
      </c>
      <c r="AH55" s="89">
        <f t="shared" si="357"/>
        <v>0.125369703149816</v>
      </c>
      <c r="AI55" s="89">
        <f t="shared" si="358"/>
        <v>0.0883091574174691</v>
      </c>
      <c r="AJ55" s="89">
        <f t="shared" si="359"/>
        <v>0.064046879301335</v>
      </c>
      <c r="AK55" s="89">
        <f t="shared" si="360"/>
        <v>0.0690384502574149</v>
      </c>
      <c r="AL55" s="89">
        <f t="shared" si="361"/>
        <v>0.0565168988113227</v>
      </c>
      <c r="AN55" s="89">
        <f t="shared" si="212"/>
        <v>-0.145783639362112</v>
      </c>
      <c r="AO55" s="89">
        <f t="shared" si="213"/>
        <v>-0.311566724350213</v>
      </c>
      <c r="AP55" s="89">
        <f t="shared" si="214"/>
        <v>-0.169087012705672</v>
      </c>
      <c r="AQ55" s="89">
        <f t="shared" si="215"/>
        <v>-0.00282553466541584</v>
      </c>
      <c r="AR55" s="89">
        <f t="shared" si="216"/>
        <v>-0.284826707960152</v>
      </c>
      <c r="AS55" s="89">
        <f t="shared" si="217"/>
        <v>-0.332548859825205</v>
      </c>
      <c r="AT55" s="89">
        <f t="shared" si="218"/>
        <v>-0.260328719464508</v>
      </c>
      <c r="AU55" s="89">
        <f t="shared" si="219"/>
        <v>-0.214318506930994</v>
      </c>
      <c r="AV55" s="89">
        <f t="shared" si="220"/>
        <v>-0.176009789261395</v>
      </c>
      <c r="AW55" s="89">
        <f t="shared" si="221"/>
        <v>-0.184546106947538</v>
      </c>
      <c r="AX55" s="89">
        <f t="shared" si="222"/>
        <v>-0.162385234850391</v>
      </c>
      <c r="AY55" s="109" t="s">
        <v>183</v>
      </c>
      <c r="AZ55" s="77">
        <f t="shared" ref="AZ55:BB55" si="389">AZ54/(3-SUM($AZ53:$BB53))</f>
        <v>0.569731590176665</v>
      </c>
      <c r="BA55" s="77">
        <f t="shared" si="389"/>
        <v>0.278618328945298</v>
      </c>
      <c r="BB55" s="77">
        <f t="shared" si="389"/>
        <v>0.151650080878037</v>
      </c>
      <c r="BC55" s="77">
        <f t="shared" ref="BC55:BE55" si="390">BC54/(3-SUM($BC53:$BE53))</f>
        <v>0.511172463255015</v>
      </c>
      <c r="BD55" s="77">
        <f t="shared" si="390"/>
        <v>0.153817044452487</v>
      </c>
      <c r="BE55" s="77">
        <f t="shared" si="390"/>
        <v>0.335010492292498</v>
      </c>
      <c r="BF55" s="77">
        <f>BF54/(2-SUM($BF53:$BG53))</f>
        <v>0.810224036961985</v>
      </c>
      <c r="BG55" s="77">
        <f>BG54/(2-SUM($BF53:$BG53))</f>
        <v>0.189775963038016</v>
      </c>
      <c r="BH55" s="77">
        <f t="shared" ref="BH55:BJ55" si="391">BH54/(3-SUM($BH53:$BJ53))</f>
        <v>0.294308900216126</v>
      </c>
      <c r="BI55" s="77">
        <f t="shared" si="391"/>
        <v>0.308765269200388</v>
      </c>
      <c r="BJ55" s="77">
        <f t="shared" si="391"/>
        <v>0.396925830583486</v>
      </c>
      <c r="BL55" s="89">
        <f t="shared" si="363"/>
        <v>0.0315310432555986</v>
      </c>
      <c r="BM55" s="89">
        <f t="shared" si="364"/>
        <v>0.421582944871545</v>
      </c>
      <c r="BN55" s="89">
        <f t="shared" si="365"/>
        <v>0.0357941318455178</v>
      </c>
      <c r="BO55" s="89">
        <f t="shared" si="366"/>
        <v>0.000295930146971423</v>
      </c>
      <c r="BP55" s="89">
        <f t="shared" si="367"/>
        <v>0.332993118460292</v>
      </c>
      <c r="BQ55" s="89">
        <f t="shared" si="368"/>
        <v>0.31398293657758</v>
      </c>
      <c r="BR55" s="89">
        <f t="shared" si="369"/>
        <v>0.127519570474975</v>
      </c>
      <c r="BS55" s="89">
        <f t="shared" si="370"/>
        <v>0.207490490224556</v>
      </c>
      <c r="BT55" s="89">
        <f t="shared" si="371"/>
        <v>0.076640150296495</v>
      </c>
      <c r="BU55" s="89">
        <f t="shared" si="372"/>
        <v>0.156011021447894</v>
      </c>
      <c r="BV55" s="89">
        <f t="shared" si="373"/>
        <v>0.087239888028266</v>
      </c>
      <c r="BX55" s="89">
        <f t="shared" si="374"/>
        <v>0.488908119972661</v>
      </c>
      <c r="BY55" s="89">
        <f t="shared" si="375"/>
        <v>0.647271985184844</v>
      </c>
      <c r="BZ55" s="89">
        <f t="shared" si="376"/>
        <v>0.335010060699531</v>
      </c>
      <c r="CA55" s="89">
        <f t="shared" si="377"/>
        <v>0.319891059772655</v>
      </c>
      <c r="CC55" s="89">
        <f t="shared" si="378"/>
        <v>0.138056726378939</v>
      </c>
      <c r="CD55" s="89">
        <f t="shared" si="379"/>
        <v>0.144427207636137</v>
      </c>
      <c r="CE55" s="89">
        <f t="shared" si="380"/>
        <v>0.0995057647056636</v>
      </c>
      <c r="CF55" s="89">
        <f t="shared" si="381"/>
        <v>0.0639781735255067</v>
      </c>
      <c r="CH55" s="89">
        <f t="shared" ref="CH55:CH81" si="392">CC55*LN(CC55)</f>
        <v>-0.273364828595406</v>
      </c>
      <c r="CI55" s="89">
        <f t="shared" ref="CI55:CI81" si="393">CD55*LN(CD55)</f>
        <v>-0.27946370793343</v>
      </c>
      <c r="CJ55" s="89">
        <f t="shared" ref="CJ55:CJ81" si="394">CE55*LN(CE55)</f>
        <v>-0.229613502412851</v>
      </c>
      <c r="CK55" s="89">
        <f t="shared" ref="CK55:CK81" si="395">CF55*LN(CF55)</f>
        <v>-0.175889645083209</v>
      </c>
      <c r="CL55" s="109" t="s">
        <v>183</v>
      </c>
      <c r="CM55">
        <f t="shared" ref="CM55:CP55" si="396">CM54/(4-SUM($CM53:$CP53))</f>
        <v>0.320696714500991</v>
      </c>
      <c r="CN55">
        <f t="shared" si="396"/>
        <v>0.115305664654695</v>
      </c>
      <c r="CO55">
        <f t="shared" si="396"/>
        <v>0.139618857153337</v>
      </c>
      <c r="CP55">
        <f t="shared" si="396"/>
        <v>0.424378763690977</v>
      </c>
      <c r="CR55" s="89">
        <f t="shared" si="383"/>
        <v>0.111003105642248</v>
      </c>
      <c r="CS55" s="89">
        <f t="shared" si="384"/>
        <v>0.067636304115626</v>
      </c>
      <c r="CT55" s="89">
        <f t="shared" si="385"/>
        <v>0.0726194557209066</v>
      </c>
      <c r="CU55" s="89">
        <f t="shared" si="386"/>
        <v>0.144493105693987</v>
      </c>
      <c r="CV55" s="87">
        <f t="shared" ref="CV55:CV81" si="397">SUM(CR55:CU55)</f>
        <v>0.395751971172768</v>
      </c>
      <c r="CX55">
        <f t="shared" si="276"/>
        <v>0.0918112806815773</v>
      </c>
    </row>
    <row r="56" spans="1:102">
      <c r="A56" s="5" t="s">
        <v>23</v>
      </c>
      <c r="B56" s="6">
        <v>2016</v>
      </c>
      <c r="C56" s="5" t="s">
        <v>11</v>
      </c>
      <c r="D56">
        <v>39473</v>
      </c>
      <c r="E56">
        <v>5.6391711</v>
      </c>
      <c r="F56">
        <v>572627</v>
      </c>
      <c r="G56">
        <v>144</v>
      </c>
      <c r="H56">
        <v>42140</v>
      </c>
      <c r="I56">
        <v>48</v>
      </c>
      <c r="J56">
        <v>52778</v>
      </c>
      <c r="K56">
        <v>32.733936</v>
      </c>
      <c r="L56">
        <v>1149900</v>
      </c>
      <c r="M56">
        <v>12207</v>
      </c>
      <c r="N56">
        <v>331700</v>
      </c>
      <c r="P56" s="91">
        <f t="shared" si="342"/>
        <v>1.001</v>
      </c>
      <c r="Q56" s="91">
        <f t="shared" si="343"/>
        <v>0.545576580633581</v>
      </c>
      <c r="R56" s="91">
        <f t="shared" si="344"/>
        <v>0.461178188854846</v>
      </c>
      <c r="S56" s="91">
        <f t="shared" si="345"/>
        <v>0.0106153846153846</v>
      </c>
      <c r="T56" s="91">
        <f t="shared" si="346"/>
        <v>1.001</v>
      </c>
      <c r="U56" s="91">
        <f t="shared" si="347"/>
        <v>1.001</v>
      </c>
      <c r="V56" s="108" cm="1">
        <f t="array" ref="V56">(MAX(J$52:J$61-J56)/(MAX(J$52:J$61)-MIN(J$52:J$61))+0.001)</f>
        <v>0.001</v>
      </c>
      <c r="W56" s="108" cm="1">
        <f t="array" ref="W56">(MAX(K$52:K$61-K56)/(MAX(K$52:K$61)-MIN(K$52:K$61))+0.001)</f>
        <v>0.4269634323967</v>
      </c>
      <c r="X56" s="91">
        <f t="shared" si="348"/>
        <v>0.539981060049919</v>
      </c>
      <c r="Y56" s="91">
        <f t="shared" si="349"/>
        <v>0.458979322346197</v>
      </c>
      <c r="Z56" s="91">
        <f t="shared" si="350"/>
        <v>0.462593256559421</v>
      </c>
      <c r="AB56" s="89">
        <f t="shared" si="351"/>
        <v>0.632752902155887</v>
      </c>
      <c r="AC56" s="89">
        <f t="shared" si="352"/>
        <v>0.10865203023433</v>
      </c>
      <c r="AD56" s="89">
        <f t="shared" si="353"/>
        <v>0.0999075497725325</v>
      </c>
      <c r="AE56" s="89">
        <f t="shared" si="354"/>
        <v>0.00377707071743816</v>
      </c>
      <c r="AF56" s="89">
        <f t="shared" si="355"/>
        <v>0.176374409535196</v>
      </c>
      <c r="AG56" s="89">
        <f t="shared" si="356"/>
        <v>0.218917441224713</v>
      </c>
      <c r="AH56" s="89">
        <f t="shared" si="357"/>
        <v>0.000521174798076615</v>
      </c>
      <c r="AI56" s="89">
        <f t="shared" si="358"/>
        <v>0.0853871587134282</v>
      </c>
      <c r="AJ56" s="89">
        <f t="shared" si="359"/>
        <v>0.0911294161198332</v>
      </c>
      <c r="AK56" s="89">
        <f t="shared" si="360"/>
        <v>0.0903863773212847</v>
      </c>
      <c r="AL56" s="89">
        <f t="shared" si="361"/>
        <v>0.10579961133182</v>
      </c>
      <c r="AN56" s="89">
        <f t="shared" si="212"/>
        <v>-0.289595369885445</v>
      </c>
      <c r="AO56" s="89">
        <f t="shared" si="213"/>
        <v>-0.241164577230867</v>
      </c>
      <c r="AP56" s="89">
        <f t="shared" si="214"/>
        <v>-0.230138042262863</v>
      </c>
      <c r="AQ56" s="89">
        <f t="shared" si="215"/>
        <v>-0.0210715467156745</v>
      </c>
      <c r="AR56" s="89">
        <f t="shared" si="216"/>
        <v>-0.306035389409237</v>
      </c>
      <c r="AS56" s="89">
        <f t="shared" si="217"/>
        <v>-0.332548859825205</v>
      </c>
      <c r="AT56" s="89">
        <f t="shared" si="218"/>
        <v>-0.00393978183314764</v>
      </c>
      <c r="AU56" s="89">
        <f t="shared" si="219"/>
        <v>-0.210100189318956</v>
      </c>
      <c r="AV56" s="89">
        <f t="shared" si="220"/>
        <v>-0.218298204143717</v>
      </c>
      <c r="AW56" s="89">
        <f t="shared" si="221"/>
        <v>-0.217258274841135</v>
      </c>
      <c r="AX56" s="89">
        <f t="shared" si="222"/>
        <v>-0.23764797920038</v>
      </c>
      <c r="AY56" s="77" t="s">
        <v>184</v>
      </c>
      <c r="AZ56" s="110">
        <v>0.26049795615013</v>
      </c>
      <c r="BA56" s="110">
        <v>0.633345720302242</v>
      </c>
      <c r="BB56" s="110">
        <v>0.106156323547628</v>
      </c>
      <c r="BC56" s="110">
        <v>0.0806878306878307</v>
      </c>
      <c r="BD56" s="110">
        <v>0.626984126984127</v>
      </c>
      <c r="BE56" s="110">
        <v>0.292328042328042</v>
      </c>
      <c r="BF56" s="110">
        <v>0.25</v>
      </c>
      <c r="BG56" s="110">
        <v>0.75</v>
      </c>
      <c r="BH56" s="110">
        <v>0.10958605664488</v>
      </c>
      <c r="BI56" s="110">
        <v>0.581263616557734</v>
      </c>
      <c r="BJ56" s="110">
        <v>0.309150326797386</v>
      </c>
      <c r="BL56" s="89">
        <f t="shared" si="363"/>
        <v>0.415529887936561</v>
      </c>
      <c r="BM56" s="89">
        <f t="shared" si="364"/>
        <v>0.248773113824614</v>
      </c>
      <c r="BN56" s="89">
        <f t="shared" si="365"/>
        <v>0.0594473453341041</v>
      </c>
      <c r="BO56" s="89">
        <f t="shared" si="366"/>
        <v>0.00314141232938895</v>
      </c>
      <c r="BP56" s="89">
        <f t="shared" si="367"/>
        <v>0.390790986304025</v>
      </c>
      <c r="BQ56" s="89">
        <f t="shared" si="368"/>
        <v>0.31398293657758</v>
      </c>
      <c r="BR56" s="89">
        <f t="shared" si="369"/>
        <v>0.000530112018480992</v>
      </c>
      <c r="BS56" s="89">
        <f t="shared" si="370"/>
        <v>0.200624985431313</v>
      </c>
      <c r="BT56" s="89">
        <f t="shared" si="371"/>
        <v>0.109047813477311</v>
      </c>
      <c r="BU56" s="89">
        <f t="shared" si="372"/>
        <v>0.204252427426902</v>
      </c>
      <c r="BV56" s="89">
        <f t="shared" si="373"/>
        <v>0.16331303451089</v>
      </c>
      <c r="BX56" s="89">
        <f t="shared" si="374"/>
        <v>0.723750347095279</v>
      </c>
      <c r="BY56" s="89">
        <f t="shared" si="375"/>
        <v>0.707915335210994</v>
      </c>
      <c r="BZ56" s="89">
        <f t="shared" si="376"/>
        <v>0.201155097449794</v>
      </c>
      <c r="CA56" s="89">
        <f t="shared" si="377"/>
        <v>0.476613275415103</v>
      </c>
      <c r="CC56" s="89">
        <f t="shared" si="378"/>
        <v>0.204370922784391</v>
      </c>
      <c r="CD56" s="89">
        <f t="shared" si="379"/>
        <v>0.157958690392148</v>
      </c>
      <c r="CE56" s="89">
        <f t="shared" si="380"/>
        <v>0.0597477334095239</v>
      </c>
      <c r="CF56" s="89">
        <f t="shared" si="381"/>
        <v>0.0953225978267058</v>
      </c>
      <c r="CH56" s="89">
        <f t="shared" si="392"/>
        <v>-0.324503970319089</v>
      </c>
      <c r="CI56" s="89">
        <f t="shared" si="393"/>
        <v>-0.291500400221849</v>
      </c>
      <c r="CJ56" s="89">
        <f t="shared" si="394"/>
        <v>-0.16834664900188</v>
      </c>
      <c r="CK56" s="89">
        <f t="shared" si="395"/>
        <v>-0.224054657912124</v>
      </c>
      <c r="CL56" s="77" t="s">
        <v>184</v>
      </c>
      <c r="CM56" s="111">
        <v>0.133389037433155</v>
      </c>
      <c r="CN56" s="111">
        <v>0.0936831550802139</v>
      </c>
      <c r="CO56" s="111">
        <v>0.293917112299465</v>
      </c>
      <c r="CP56" s="111">
        <v>0.479010695187166</v>
      </c>
      <c r="CR56" s="89">
        <f t="shared" si="383"/>
        <v>0.164322360286679</v>
      </c>
      <c r="CS56" s="89">
        <f t="shared" si="384"/>
        <v>0.073973195188994</v>
      </c>
      <c r="CT56" s="89">
        <f t="shared" si="385"/>
        <v>0.0436039850916346</v>
      </c>
      <c r="CU56" s="89">
        <f t="shared" si="386"/>
        <v>0.215283704485695</v>
      </c>
      <c r="CV56" s="87">
        <f t="shared" si="397"/>
        <v>0.497183245053002</v>
      </c>
      <c r="CX56">
        <f t="shared" si="276"/>
        <v>0.119147777737836</v>
      </c>
    </row>
    <row r="57" spans="1:102">
      <c r="A57" s="5" t="s">
        <v>23</v>
      </c>
      <c r="B57" s="6">
        <v>2017</v>
      </c>
      <c r="C57" s="5" t="s">
        <v>11</v>
      </c>
      <c r="D57">
        <v>32840</v>
      </c>
      <c r="E57">
        <v>6.2897686</v>
      </c>
      <c r="F57">
        <v>591455</v>
      </c>
      <c r="G57">
        <v>166</v>
      </c>
      <c r="H57">
        <v>36173</v>
      </c>
      <c r="I57">
        <v>33</v>
      </c>
      <c r="J57">
        <v>52752</v>
      </c>
      <c r="K57">
        <v>30.972851</v>
      </c>
      <c r="L57">
        <v>1342600</v>
      </c>
      <c r="M57">
        <v>13266</v>
      </c>
      <c r="N57">
        <v>339100</v>
      </c>
      <c r="P57" s="91">
        <f t="shared" si="342"/>
        <v>0.0593475298126065</v>
      </c>
      <c r="Q57" s="91">
        <f t="shared" si="343"/>
        <v>0.722754824074754</v>
      </c>
      <c r="R57" s="91">
        <f t="shared" si="344"/>
        <v>0.515395056324725</v>
      </c>
      <c r="S57" s="91">
        <f t="shared" si="345"/>
        <v>0.0635</v>
      </c>
      <c r="T57" s="91">
        <f t="shared" si="346"/>
        <v>0.801</v>
      </c>
      <c r="U57" s="91">
        <f t="shared" si="347"/>
        <v>0.0635</v>
      </c>
      <c r="V57" s="108" cm="1">
        <f t="array" ref="V57">(MAX(J$52:J$61-J57)/(MAX(J$52:J$61)-MIN(J$52:J$61))+0.001)</f>
        <v>0.0023667665457604</v>
      </c>
      <c r="W57" s="108" cm="1">
        <f t="array" ref="W57">(MAX(K$52:K$61-K57)/(MAX(K$52:K$61)-MIN(K$52:K$61))+0.001)</f>
        <v>0.488608999048233</v>
      </c>
      <c r="X57" s="91">
        <f t="shared" si="348"/>
        <v>0.822905740713552</v>
      </c>
      <c r="Y57" s="91">
        <f t="shared" si="349"/>
        <v>0.567383457876958</v>
      </c>
      <c r="Z57" s="91">
        <f t="shared" si="350"/>
        <v>0.506520598361629</v>
      </c>
      <c r="AB57" s="89">
        <f t="shared" si="351"/>
        <v>0.037514806917792</v>
      </c>
      <c r="AC57" s="89">
        <f t="shared" si="352"/>
        <v>0.143937224919337</v>
      </c>
      <c r="AD57" s="89">
        <f t="shared" si="353"/>
        <v>0.111652845877511</v>
      </c>
      <c r="AE57" s="89">
        <f t="shared" si="354"/>
        <v>0.0225939991104725</v>
      </c>
      <c r="AF57" s="89">
        <f t="shared" si="355"/>
        <v>0.141134767270422</v>
      </c>
      <c r="AG57" s="89">
        <f t="shared" si="356"/>
        <v>0.0138873701476216</v>
      </c>
      <c r="AH57" s="89">
        <f t="shared" si="357"/>
        <v>0.00123349907658116</v>
      </c>
      <c r="AI57" s="89">
        <f t="shared" si="358"/>
        <v>0.0977154739373021</v>
      </c>
      <c r="AJ57" s="89">
        <f t="shared" si="359"/>
        <v>0.138876944435703</v>
      </c>
      <c r="AK57" s="89">
        <f t="shared" si="360"/>
        <v>0.111734304385155</v>
      </c>
      <c r="AL57" s="89">
        <f t="shared" si="361"/>
        <v>0.115846224903491</v>
      </c>
      <c r="AN57" s="89">
        <f t="shared" si="212"/>
        <v>-0.123161845380843</v>
      </c>
      <c r="AO57" s="89">
        <f t="shared" si="213"/>
        <v>-0.279004751966057</v>
      </c>
      <c r="AP57" s="89">
        <f t="shared" si="214"/>
        <v>-0.244783323821793</v>
      </c>
      <c r="AQ57" s="89">
        <f t="shared" si="215"/>
        <v>-0.0856328593124963</v>
      </c>
      <c r="AR57" s="89">
        <f t="shared" si="216"/>
        <v>-0.276347526599513</v>
      </c>
      <c r="AS57" s="89">
        <f t="shared" si="217"/>
        <v>-0.059393164050796</v>
      </c>
      <c r="AT57" s="89">
        <f t="shared" si="218"/>
        <v>-0.00826185392218247</v>
      </c>
      <c r="AU57" s="89">
        <f t="shared" si="219"/>
        <v>-0.227256423389494</v>
      </c>
      <c r="AV57" s="89">
        <f t="shared" si="220"/>
        <v>-0.274166284901994</v>
      </c>
      <c r="AW57" s="89">
        <f t="shared" si="221"/>
        <v>-0.244880422046494</v>
      </c>
      <c r="AX57" s="89">
        <f t="shared" si="222"/>
        <v>-0.249705566374968</v>
      </c>
      <c r="AY57" s="77" t="s">
        <v>185</v>
      </c>
      <c r="AZ57">
        <f t="shared" ref="AZ57:BJ57" si="398">AVERAGE(AZ55:AZ56)</f>
        <v>0.415114773163397</v>
      </c>
      <c r="BA57">
        <f t="shared" si="398"/>
        <v>0.45598202462377</v>
      </c>
      <c r="BB57">
        <f t="shared" si="398"/>
        <v>0.128903202212833</v>
      </c>
      <c r="BC57">
        <f t="shared" si="398"/>
        <v>0.295930146971423</v>
      </c>
      <c r="BD57">
        <f t="shared" si="398"/>
        <v>0.390400585718307</v>
      </c>
      <c r="BE57">
        <f t="shared" si="398"/>
        <v>0.31366926731027</v>
      </c>
      <c r="BF57">
        <f t="shared" si="398"/>
        <v>0.530112018480992</v>
      </c>
      <c r="BG57">
        <f t="shared" si="398"/>
        <v>0.469887981519008</v>
      </c>
      <c r="BH57">
        <f t="shared" si="398"/>
        <v>0.201947478430503</v>
      </c>
      <c r="BI57">
        <f t="shared" si="398"/>
        <v>0.445014442879061</v>
      </c>
      <c r="BJ57">
        <f t="shared" si="398"/>
        <v>0.353038078690436</v>
      </c>
      <c r="BL57" s="89">
        <f t="shared" si="363"/>
        <v>0.0246360363759681</v>
      </c>
      <c r="BM57" s="89">
        <f t="shared" si="364"/>
        <v>0.329563207988203</v>
      </c>
      <c r="BN57" s="89">
        <f t="shared" si="365"/>
        <v>0.0664360731649203</v>
      </c>
      <c r="BO57" s="89">
        <f t="shared" si="366"/>
        <v>0.0187915643326854</v>
      </c>
      <c r="BP57" s="89">
        <f t="shared" si="367"/>
        <v>0.312710869160364</v>
      </c>
      <c r="BQ57" s="89">
        <f t="shared" si="368"/>
        <v>0.0199179984742021</v>
      </c>
      <c r="BR57" s="89">
        <f t="shared" si="369"/>
        <v>0.00125465139084633</v>
      </c>
      <c r="BS57" s="89">
        <f t="shared" si="370"/>
        <v>0.229591496314797</v>
      </c>
      <c r="BT57" s="89">
        <f t="shared" si="371"/>
        <v>0.166183739323087</v>
      </c>
      <c r="BU57" s="89">
        <f t="shared" si="372"/>
        <v>0.25249383340591</v>
      </c>
      <c r="BV57" s="89">
        <f t="shared" si="373"/>
        <v>0.178821058862719</v>
      </c>
      <c r="BX57" s="89">
        <f t="shared" si="374"/>
        <v>0.420635317529092</v>
      </c>
      <c r="BY57" s="89">
        <f t="shared" si="375"/>
        <v>0.351420431967251</v>
      </c>
      <c r="BZ57" s="89">
        <f t="shared" si="376"/>
        <v>0.230846147705643</v>
      </c>
      <c r="CA57" s="89">
        <f t="shared" si="377"/>
        <v>0.597498631591716</v>
      </c>
      <c r="CC57" s="89">
        <f t="shared" si="378"/>
        <v>0.11877801281083</v>
      </c>
      <c r="CD57" s="89">
        <f t="shared" si="379"/>
        <v>0.0784132062827052</v>
      </c>
      <c r="CE57" s="89">
        <f t="shared" si="380"/>
        <v>0.0685666645617809</v>
      </c>
      <c r="CF57" s="89">
        <f t="shared" si="381"/>
        <v>0.119499654539877</v>
      </c>
      <c r="CH57" s="89">
        <f t="shared" si="392"/>
        <v>-0.25305643354025</v>
      </c>
      <c r="CI57" s="89">
        <f t="shared" si="393"/>
        <v>-0.199621432861713</v>
      </c>
      <c r="CJ57" s="89">
        <f t="shared" si="394"/>
        <v>-0.183755150528206</v>
      </c>
      <c r="CK57" s="89">
        <f t="shared" si="395"/>
        <v>-0.253870061010161</v>
      </c>
      <c r="CL57" s="77" t="s">
        <v>185</v>
      </c>
      <c r="CM57">
        <f t="shared" ref="CM57:CP57" si="399">AVERAGE(CM55:CM56)</f>
        <v>0.227042875967073</v>
      </c>
      <c r="CN57">
        <f t="shared" si="399"/>
        <v>0.104494409867454</v>
      </c>
      <c r="CO57">
        <f t="shared" si="399"/>
        <v>0.216767984726401</v>
      </c>
      <c r="CP57">
        <f t="shared" si="399"/>
        <v>0.451694729439072</v>
      </c>
      <c r="CR57" s="89">
        <f t="shared" si="383"/>
        <v>0.0955022522251279</v>
      </c>
      <c r="CS57" s="89">
        <f t="shared" si="384"/>
        <v>0.0367214706537838</v>
      </c>
      <c r="CT57" s="89">
        <f t="shared" si="385"/>
        <v>0.0500400542200054</v>
      </c>
      <c r="CU57" s="89">
        <f t="shared" si="386"/>
        <v>0.269886982737036</v>
      </c>
      <c r="CV57" s="87">
        <f t="shared" si="397"/>
        <v>0.452150759835953</v>
      </c>
      <c r="CX57">
        <f t="shared" si="276"/>
        <v>0.0727711532225667</v>
      </c>
    </row>
    <row r="58" spans="1:102">
      <c r="A58" s="5" t="s">
        <v>23</v>
      </c>
      <c r="B58" s="6">
        <v>2018</v>
      </c>
      <c r="C58" s="5" t="s">
        <v>11</v>
      </c>
      <c r="D58">
        <v>32723</v>
      </c>
      <c r="E58">
        <v>3.639489</v>
      </c>
      <c r="F58">
        <v>589596</v>
      </c>
      <c r="G58">
        <v>194</v>
      </c>
      <c r="H58">
        <v>30206</v>
      </c>
      <c r="I58">
        <v>35</v>
      </c>
      <c r="J58">
        <v>52774</v>
      </c>
      <c r="K58">
        <v>27.313366</v>
      </c>
      <c r="L58">
        <v>1462700</v>
      </c>
      <c r="M58">
        <v>14325</v>
      </c>
      <c r="N58">
        <v>329400</v>
      </c>
      <c r="P58" s="91">
        <f t="shared" si="342"/>
        <v>0.0427376490630324</v>
      </c>
      <c r="Q58" s="91">
        <f t="shared" si="343"/>
        <v>0.001</v>
      </c>
      <c r="R58" s="91">
        <f t="shared" si="344"/>
        <v>0.510041903752678</v>
      </c>
      <c r="S58" s="91">
        <f t="shared" si="345"/>
        <v>0.130807692307692</v>
      </c>
      <c r="T58" s="91">
        <f t="shared" si="346"/>
        <v>0.601</v>
      </c>
      <c r="U58" s="91">
        <f t="shared" si="347"/>
        <v>0.1885</v>
      </c>
      <c r="V58" s="108" cm="1">
        <f t="array" ref="V58">(MAX(J$52:J$61-J58)/(MAX(J$52:J$61)-MIN(J$52:J$61))+0.001)</f>
        <v>0.00121027177627083</v>
      </c>
      <c r="W58" s="108" cm="1">
        <f t="array" ref="W58">(MAX(K$52:K$61-K58)/(MAX(K$52:K$61)-MIN(K$52:K$61))+0.001)</f>
        <v>0.616706749286175</v>
      </c>
      <c r="X58" s="91">
        <f t="shared" si="348"/>
        <v>0.999238144178535</v>
      </c>
      <c r="Y58" s="91">
        <f t="shared" si="349"/>
        <v>0.675787593407718</v>
      </c>
      <c r="Z58" s="91">
        <f t="shared" si="350"/>
        <v>0.448940163837113</v>
      </c>
      <c r="AB58" s="89">
        <f t="shared" si="351"/>
        <v>0.0270153561198337</v>
      </c>
      <c r="AC58" s="89">
        <f t="shared" si="352"/>
        <v>0.000199150832515854</v>
      </c>
      <c r="AD58" s="89">
        <f t="shared" si="353"/>
        <v>0.110493163199629</v>
      </c>
      <c r="AE58" s="89">
        <f t="shared" si="354"/>
        <v>0.0465428170652434</v>
      </c>
      <c r="AF58" s="89">
        <f t="shared" si="355"/>
        <v>0.105895125005647</v>
      </c>
      <c r="AG58" s="89">
        <f t="shared" si="356"/>
        <v>0.0412247129579005</v>
      </c>
      <c r="AH58" s="89">
        <f t="shared" si="357"/>
        <v>0.000630763148615776</v>
      </c>
      <c r="AI58" s="89">
        <f t="shared" si="358"/>
        <v>0.123333365542215</v>
      </c>
      <c r="AJ58" s="89">
        <f t="shared" si="359"/>
        <v>0.168635523318609</v>
      </c>
      <c r="AK58" s="89">
        <f t="shared" si="360"/>
        <v>0.133082231449024</v>
      </c>
      <c r="AL58" s="89">
        <f t="shared" si="361"/>
        <v>0.102677015221706</v>
      </c>
      <c r="AN58" s="89">
        <f t="shared" si="212"/>
        <v>-0.0975619017165145</v>
      </c>
      <c r="AO58" s="89">
        <f t="shared" si="213"/>
        <v>-0.00169705347698274</v>
      </c>
      <c r="AP58" s="89">
        <f t="shared" si="214"/>
        <v>-0.243394520158559</v>
      </c>
      <c r="AQ58" s="89">
        <f t="shared" si="215"/>
        <v>-0.142764626893268</v>
      </c>
      <c r="AR58" s="89">
        <f t="shared" si="216"/>
        <v>-0.237766966045283</v>
      </c>
      <c r="AS58" s="89">
        <f t="shared" si="217"/>
        <v>-0.131453958421335</v>
      </c>
      <c r="AT58" s="89">
        <f t="shared" si="218"/>
        <v>-0.00464782880025713</v>
      </c>
      <c r="AU58" s="89">
        <f t="shared" si="219"/>
        <v>-0.258119997848085</v>
      </c>
      <c r="AV58" s="89">
        <f t="shared" si="220"/>
        <v>-0.300173855436697</v>
      </c>
      <c r="AW58" s="89">
        <f t="shared" si="221"/>
        <v>-0.268398655417297</v>
      </c>
      <c r="AX58" s="89">
        <f t="shared" si="222"/>
        <v>-0.233710032899349</v>
      </c>
      <c r="BL58" s="89">
        <f t="shared" si="363"/>
        <v>0.0177410294963376</v>
      </c>
      <c r="BM58" s="89">
        <f t="shared" si="364"/>
        <v>0.00045598202462377</v>
      </c>
      <c r="BN58" s="89">
        <f t="shared" si="365"/>
        <v>0.0657460346564496</v>
      </c>
      <c r="BO58" s="89">
        <f t="shared" si="366"/>
        <v>0.038709939609608</v>
      </c>
      <c r="BP58" s="89">
        <f t="shared" si="367"/>
        <v>0.234630752016702</v>
      </c>
      <c r="BQ58" s="89">
        <f t="shared" si="368"/>
        <v>0.0591266568879859</v>
      </c>
      <c r="BR58" s="89">
        <f t="shared" si="369"/>
        <v>0.000641579614229506</v>
      </c>
      <c r="BS58" s="89">
        <f t="shared" si="370"/>
        <v>0.28978308961123</v>
      </c>
      <c r="BT58" s="89">
        <f t="shared" si="371"/>
        <v>0.201793623568431</v>
      </c>
      <c r="BU58" s="89">
        <f t="shared" si="372"/>
        <v>0.300735239384917</v>
      </c>
      <c r="BV58" s="89">
        <f t="shared" si="373"/>
        <v>0.158492972888024</v>
      </c>
      <c r="BX58" s="89">
        <f t="shared" si="374"/>
        <v>0.0839430461774109</v>
      </c>
      <c r="BY58" s="89">
        <f t="shared" si="375"/>
        <v>0.332467348514296</v>
      </c>
      <c r="BZ58" s="89">
        <f t="shared" si="376"/>
        <v>0.290424669225459</v>
      </c>
      <c r="CA58" s="89">
        <f t="shared" si="377"/>
        <v>0.661021835841371</v>
      </c>
      <c r="CC58" s="89">
        <f t="shared" si="378"/>
        <v>0.0237036401812624</v>
      </c>
      <c r="CD58" s="89">
        <f t="shared" si="379"/>
        <v>0.074184163497201</v>
      </c>
      <c r="CE58" s="89">
        <f t="shared" si="380"/>
        <v>0.0862628684652788</v>
      </c>
      <c r="CF58" s="89">
        <f t="shared" si="381"/>
        <v>0.132204287758664</v>
      </c>
      <c r="CH58" s="89">
        <f t="shared" si="392"/>
        <v>-0.0887020235885045</v>
      </c>
      <c r="CI58" s="89">
        <f t="shared" si="393"/>
        <v>-0.192968185967008</v>
      </c>
      <c r="CJ58" s="89">
        <f t="shared" si="394"/>
        <v>-0.211374740306008</v>
      </c>
      <c r="CK58" s="89">
        <f t="shared" si="395"/>
        <v>-0.267503070468247</v>
      </c>
      <c r="CR58" s="89">
        <f t="shared" si="383"/>
        <v>0.0190586706215562</v>
      </c>
      <c r="CS58" s="89">
        <f t="shared" si="384"/>
        <v>0.0347409793831987</v>
      </c>
      <c r="CT58" s="89">
        <f t="shared" si="385"/>
        <v>0.0629547702628344</v>
      </c>
      <c r="CU58" s="89">
        <f t="shared" si="386"/>
        <v>0.298580079293687</v>
      </c>
      <c r="CV58" s="87">
        <f t="shared" si="397"/>
        <v>0.415334499561276</v>
      </c>
      <c r="CX58">
        <f t="shared" si="276"/>
        <v>0.0488478748230166</v>
      </c>
    </row>
    <row r="59" spans="1:102">
      <c r="A59" s="5" t="s">
        <v>23</v>
      </c>
      <c r="B59" s="6">
        <v>2019</v>
      </c>
      <c r="C59" s="5" t="s">
        <v>11</v>
      </c>
      <c r="D59">
        <v>32625</v>
      </c>
      <c r="E59">
        <v>3.6844751</v>
      </c>
      <c r="F59">
        <v>646428</v>
      </c>
      <c r="G59">
        <v>199</v>
      </c>
      <c r="H59">
        <v>24239</v>
      </c>
      <c r="I59">
        <v>34</v>
      </c>
      <c r="J59">
        <v>52414</v>
      </c>
      <c r="K59">
        <v>23.653881</v>
      </c>
      <c r="L59">
        <v>1371500</v>
      </c>
      <c r="M59">
        <v>15384</v>
      </c>
      <c r="N59">
        <v>358800</v>
      </c>
      <c r="P59" s="91">
        <f t="shared" si="342"/>
        <v>0.0288250993753549</v>
      </c>
      <c r="Q59" s="91">
        <f t="shared" si="343"/>
        <v>0.0132511355750197</v>
      </c>
      <c r="R59" s="91">
        <f t="shared" si="344"/>
        <v>0.673694602501785</v>
      </c>
      <c r="S59" s="91">
        <f t="shared" si="345"/>
        <v>0.142826923076923</v>
      </c>
      <c r="T59" s="91">
        <f t="shared" si="346"/>
        <v>0.401</v>
      </c>
      <c r="U59" s="91">
        <f t="shared" si="347"/>
        <v>0.126</v>
      </c>
      <c r="V59" s="108" cm="1">
        <f t="array" ref="V59">(MAX(J$52:J$61-J59)/(MAX(J$52:J$61)-MIN(J$52:J$61))+0.001)</f>
        <v>0.0201347316406455</v>
      </c>
      <c r="W59" s="108" cm="1">
        <f t="array" ref="W59">(MAX(K$52:K$61-K59)/(MAX(K$52:K$61)-MIN(K$52:K$61))+0.001)</f>
        <v>0.744804499524117</v>
      </c>
      <c r="X59" s="91">
        <f t="shared" si="348"/>
        <v>0.865337101747174</v>
      </c>
      <c r="Y59" s="91">
        <f t="shared" si="349"/>
        <v>0.784191728938479</v>
      </c>
      <c r="Z59" s="91">
        <f t="shared" si="350"/>
        <v>0.623462305591832</v>
      </c>
      <c r="AB59" s="89">
        <f t="shared" si="351"/>
        <v>0.0182209443403473</v>
      </c>
      <c r="AC59" s="89">
        <f t="shared" si="352"/>
        <v>0.00263897468154562</v>
      </c>
      <c r="AD59" s="89">
        <f t="shared" si="353"/>
        <v>0.145946141117524</v>
      </c>
      <c r="AE59" s="89">
        <f t="shared" si="354"/>
        <v>0.050819391700024</v>
      </c>
      <c r="AF59" s="89">
        <f t="shared" si="355"/>
        <v>0.0706554827408729</v>
      </c>
      <c r="AG59" s="89">
        <f t="shared" si="356"/>
        <v>0.0275560415527611</v>
      </c>
      <c r="AH59" s="89">
        <f t="shared" si="357"/>
        <v>0.0104937146971403</v>
      </c>
      <c r="AI59" s="89">
        <f t="shared" si="358"/>
        <v>0.148951257147128</v>
      </c>
      <c r="AJ59" s="89">
        <f t="shared" si="359"/>
        <v>0.146037834774721</v>
      </c>
      <c r="AK59" s="89">
        <f t="shared" si="360"/>
        <v>0.154430158512894</v>
      </c>
      <c r="AL59" s="89">
        <f t="shared" si="361"/>
        <v>0.14259193941186</v>
      </c>
      <c r="AN59" s="89">
        <f t="shared" si="212"/>
        <v>-0.0729782266944361</v>
      </c>
      <c r="AO59" s="89">
        <f t="shared" si="213"/>
        <v>-0.0156685554231111</v>
      </c>
      <c r="AP59" s="89">
        <f t="shared" si="214"/>
        <v>-0.280875920412656</v>
      </c>
      <c r="AQ59" s="89">
        <f t="shared" si="215"/>
        <v>-0.151415222489064</v>
      </c>
      <c r="AR59" s="89">
        <f t="shared" si="216"/>
        <v>-0.187232759453857</v>
      </c>
      <c r="AS59" s="89">
        <f t="shared" si="217"/>
        <v>-0.0989684456287603</v>
      </c>
      <c r="AT59" s="89">
        <f t="shared" si="218"/>
        <v>-0.047819635422007</v>
      </c>
      <c r="AU59" s="89">
        <f t="shared" si="219"/>
        <v>-0.283623474781095</v>
      </c>
      <c r="AV59" s="89">
        <f t="shared" si="220"/>
        <v>-0.28096066401636</v>
      </c>
      <c r="AW59" s="89">
        <f t="shared" si="221"/>
        <v>-0.288477595167151</v>
      </c>
      <c r="AX59" s="89">
        <f t="shared" si="222"/>
        <v>-0.277736059202796</v>
      </c>
      <c r="BL59" s="89">
        <f t="shared" si="363"/>
        <v>0.0119657245886128</v>
      </c>
      <c r="BM59" s="89">
        <f t="shared" si="364"/>
        <v>0.00604227962806155</v>
      </c>
      <c r="BN59" s="89">
        <f t="shared" si="365"/>
        <v>0.0868413915759815</v>
      </c>
      <c r="BO59" s="89">
        <f t="shared" si="366"/>
        <v>0.0422667923376299</v>
      </c>
      <c r="BP59" s="89">
        <f t="shared" si="367"/>
        <v>0.156550634873041</v>
      </c>
      <c r="BQ59" s="89">
        <f t="shared" si="368"/>
        <v>0.039522327681094</v>
      </c>
      <c r="BR59" s="89">
        <f t="shared" si="369"/>
        <v>0.0106736632315957</v>
      </c>
      <c r="BS59" s="89">
        <f t="shared" si="370"/>
        <v>0.349974682907662</v>
      </c>
      <c r="BT59" s="89">
        <f t="shared" si="371"/>
        <v>0.174752645690201</v>
      </c>
      <c r="BU59" s="89">
        <f t="shared" si="372"/>
        <v>0.348976645363925</v>
      </c>
      <c r="BV59" s="89">
        <f t="shared" si="373"/>
        <v>0.22010593450205</v>
      </c>
      <c r="BX59" s="89">
        <f t="shared" si="374"/>
        <v>0.104849395792656</v>
      </c>
      <c r="BY59" s="89">
        <f t="shared" si="375"/>
        <v>0.238339754891765</v>
      </c>
      <c r="BZ59" s="89">
        <f t="shared" si="376"/>
        <v>0.360648346139258</v>
      </c>
      <c r="CA59" s="89">
        <f t="shared" si="377"/>
        <v>0.743835225556176</v>
      </c>
      <c r="CC59" s="89">
        <f t="shared" si="378"/>
        <v>0.0296071260725904</v>
      </c>
      <c r="CD59" s="89">
        <f t="shared" si="379"/>
        <v>0.0531812685479796</v>
      </c>
      <c r="CE59" s="89">
        <f t="shared" si="380"/>
        <v>0.107120930629621</v>
      </c>
      <c r="CF59" s="89">
        <f t="shared" si="381"/>
        <v>0.14876695575312</v>
      </c>
      <c r="CH59" s="89">
        <f t="shared" si="392"/>
        <v>-0.104209391871732</v>
      </c>
      <c r="CI59" s="89">
        <f t="shared" si="393"/>
        <v>-0.156036449907766</v>
      </c>
      <c r="CJ59" s="89">
        <f t="shared" si="394"/>
        <v>-0.239286401684403</v>
      </c>
      <c r="CK59" s="89">
        <f t="shared" si="395"/>
        <v>-0.283456727158881</v>
      </c>
      <c r="CR59" s="89">
        <f t="shared" si="383"/>
        <v>0.0238053083641745</v>
      </c>
      <c r="CS59" s="89">
        <f t="shared" si="384"/>
        <v>0.0249051720353687</v>
      </c>
      <c r="CT59" s="89">
        <f t="shared" si="385"/>
        <v>0.0781770151875164</v>
      </c>
      <c r="CU59" s="89">
        <f t="shared" si="386"/>
        <v>0.335986450954848</v>
      </c>
      <c r="CV59" s="87">
        <f t="shared" si="397"/>
        <v>0.462873946541907</v>
      </c>
      <c r="CX59">
        <f t="shared" si="276"/>
        <v>0.0515410936114425</v>
      </c>
    </row>
    <row r="60" spans="1:102">
      <c r="A60" s="5" t="s">
        <v>23</v>
      </c>
      <c r="B60" s="6">
        <v>2020</v>
      </c>
      <c r="C60" s="5" t="s">
        <v>11</v>
      </c>
      <c r="D60">
        <v>32527</v>
      </c>
      <c r="E60">
        <v>3.7294611</v>
      </c>
      <c r="F60">
        <v>703260</v>
      </c>
      <c r="G60">
        <v>482</v>
      </c>
      <c r="H60">
        <v>18272</v>
      </c>
      <c r="I60">
        <v>33</v>
      </c>
      <c r="J60">
        <v>52412</v>
      </c>
      <c r="K60">
        <v>19.994396</v>
      </c>
      <c r="L60">
        <v>1394400</v>
      </c>
      <c r="M60">
        <v>16443</v>
      </c>
      <c r="N60">
        <v>403900</v>
      </c>
      <c r="P60" s="91">
        <f t="shared" si="342"/>
        <v>0.0149125496876775</v>
      </c>
      <c r="Q60" s="91">
        <f t="shared" si="343"/>
        <v>0.0255022439168818</v>
      </c>
      <c r="R60" s="91">
        <f t="shared" si="344"/>
        <v>0.837347301250893</v>
      </c>
      <c r="S60" s="91">
        <f t="shared" si="345"/>
        <v>0.823115384615385</v>
      </c>
      <c r="T60" s="91">
        <f t="shared" si="346"/>
        <v>0.201</v>
      </c>
      <c r="U60" s="91">
        <f t="shared" si="347"/>
        <v>0.0635</v>
      </c>
      <c r="V60" s="108" cm="1">
        <f t="array" ref="V60">(MAX(J$52:J$61-J60)/(MAX(J$52:J$61)-MIN(J$52:J$61))+0.001)</f>
        <v>0.020239867528781</v>
      </c>
      <c r="W60" s="108" cm="1">
        <f t="array" ref="W60">(MAX(K$52:K$61-K60)/(MAX(K$52:K$61)-MIN(K$52:K$61))+0.001)</f>
        <v>0.872902249762058</v>
      </c>
      <c r="X60" s="91">
        <f t="shared" si="348"/>
        <v>0.898959183673469</v>
      </c>
      <c r="Y60" s="91">
        <f t="shared" si="349"/>
        <v>0.892595864469239</v>
      </c>
      <c r="Z60" s="91">
        <f t="shared" si="350"/>
        <v>0.891181645494479</v>
      </c>
      <c r="AB60" s="89">
        <f t="shared" si="351"/>
        <v>0.00942653256086092</v>
      </c>
      <c r="AC60" s="89">
        <f t="shared" si="352"/>
        <v>0.00507879310706938</v>
      </c>
      <c r="AD60" s="89">
        <f t="shared" si="353"/>
        <v>0.181399119035419</v>
      </c>
      <c r="AE60" s="89">
        <f t="shared" si="354"/>
        <v>0.292873516028602</v>
      </c>
      <c r="AF60" s="89">
        <f t="shared" si="355"/>
        <v>0.0354158404760984</v>
      </c>
      <c r="AG60" s="89">
        <f t="shared" si="356"/>
        <v>0.0138873701476216</v>
      </c>
      <c r="AH60" s="89">
        <f t="shared" si="357"/>
        <v>0.0105485088724098</v>
      </c>
      <c r="AI60" s="89">
        <f t="shared" si="358"/>
        <v>0.174569148752041</v>
      </c>
      <c r="AJ60" s="89">
        <f t="shared" si="359"/>
        <v>0.151712035077956</v>
      </c>
      <c r="AK60" s="89">
        <f t="shared" si="360"/>
        <v>0.175778085576764</v>
      </c>
      <c r="AL60" s="89">
        <f t="shared" si="361"/>
        <v>0.203821976179751</v>
      </c>
      <c r="AN60" s="89">
        <f t="shared" si="212"/>
        <v>-0.0439674872431348</v>
      </c>
      <c r="AO60" s="89">
        <f t="shared" si="213"/>
        <v>-0.0268296470135631</v>
      </c>
      <c r="AP60" s="89">
        <f t="shared" si="214"/>
        <v>-0.309658381583221</v>
      </c>
      <c r="AQ60" s="89">
        <f t="shared" si="215"/>
        <v>-0.359652909435243</v>
      </c>
      <c r="AR60" s="89">
        <f t="shared" si="216"/>
        <v>-0.118310018142427</v>
      </c>
      <c r="AS60" s="89">
        <f t="shared" si="217"/>
        <v>-0.059393164050796</v>
      </c>
      <c r="AT60" s="89">
        <f t="shared" si="218"/>
        <v>-0.0480143943330846</v>
      </c>
      <c r="AU60" s="89">
        <f t="shared" si="219"/>
        <v>-0.304698988317754</v>
      </c>
      <c r="AV60" s="89">
        <f t="shared" si="220"/>
        <v>-0.28609416536276</v>
      </c>
      <c r="AW60" s="89">
        <f t="shared" si="221"/>
        <v>-0.305595994880118</v>
      </c>
      <c r="AX60" s="89">
        <f t="shared" si="222"/>
        <v>-0.324180551341868</v>
      </c>
      <c r="BL60" s="89">
        <f t="shared" si="363"/>
        <v>0.00619041968088814</v>
      </c>
      <c r="BM60" s="89">
        <f t="shared" si="364"/>
        <v>0.011628564813669</v>
      </c>
      <c r="BN60" s="89">
        <f t="shared" si="365"/>
        <v>0.107936748495514</v>
      </c>
      <c r="BO60" s="89">
        <f t="shared" si="366"/>
        <v>0.24358465674367</v>
      </c>
      <c r="BP60" s="89">
        <f t="shared" si="367"/>
        <v>0.0784705177293797</v>
      </c>
      <c r="BQ60" s="89">
        <f t="shared" si="368"/>
        <v>0.0199179984742021</v>
      </c>
      <c r="BR60" s="89">
        <f t="shared" si="369"/>
        <v>0.01072939702947</v>
      </c>
      <c r="BS60" s="89">
        <f t="shared" si="370"/>
        <v>0.410166276204094</v>
      </c>
      <c r="BT60" s="89">
        <f t="shared" si="371"/>
        <v>0.181542540354801</v>
      </c>
      <c r="BU60" s="89">
        <f t="shared" si="372"/>
        <v>0.397218051342932</v>
      </c>
      <c r="BV60" s="89">
        <f t="shared" si="373"/>
        <v>0.314621055889552</v>
      </c>
      <c r="BX60" s="89">
        <f t="shared" si="374"/>
        <v>0.125755732990071</v>
      </c>
      <c r="BY60" s="89">
        <f t="shared" si="375"/>
        <v>0.341973172947252</v>
      </c>
      <c r="BZ60" s="89">
        <f t="shared" si="376"/>
        <v>0.420895673233564</v>
      </c>
      <c r="CA60" s="89">
        <f t="shared" si="377"/>
        <v>0.893381647587285</v>
      </c>
      <c r="CC60" s="89">
        <f t="shared" si="378"/>
        <v>0.0355106084574007</v>
      </c>
      <c r="CD60" s="89">
        <f t="shared" si="379"/>
        <v>0.0763052188040193</v>
      </c>
      <c r="CE60" s="89">
        <f t="shared" si="380"/>
        <v>0.125015785313905</v>
      </c>
      <c r="CF60" s="89">
        <f t="shared" si="381"/>
        <v>0.178676222194091</v>
      </c>
      <c r="CH60" s="89">
        <f t="shared" si="392"/>
        <v>-0.118531705028533</v>
      </c>
      <c r="CI60" s="89">
        <f t="shared" si="393"/>
        <v>-0.196334392024746</v>
      </c>
      <c r="CJ60" s="89">
        <f t="shared" si="394"/>
        <v>-0.259947231036895</v>
      </c>
      <c r="CK60" s="89">
        <f t="shared" si="395"/>
        <v>-0.307712603041129</v>
      </c>
      <c r="CR60" s="89">
        <f t="shared" si="383"/>
        <v>0.028551943287413</v>
      </c>
      <c r="CS60" s="89">
        <f t="shared" si="384"/>
        <v>0.035734284897624</v>
      </c>
      <c r="CT60" s="89">
        <f t="shared" si="385"/>
        <v>0.0912367068669015</v>
      </c>
      <c r="CU60" s="89">
        <f t="shared" si="386"/>
        <v>0.403535781592771</v>
      </c>
      <c r="CV60" s="87">
        <f t="shared" si="397"/>
        <v>0.559058716644709</v>
      </c>
      <c r="CX60">
        <f t="shared" si="276"/>
        <v>0.0634854958822628</v>
      </c>
    </row>
    <row r="61" spans="1:102">
      <c r="A61" s="5" t="s">
        <v>23</v>
      </c>
      <c r="B61" s="6">
        <v>2021</v>
      </c>
      <c r="C61" s="93" t="s">
        <v>11</v>
      </c>
      <c r="D61">
        <v>32429</v>
      </c>
      <c r="E61">
        <v>3.7744472</v>
      </c>
      <c r="F61">
        <v>760092</v>
      </c>
      <c r="G61">
        <v>556</v>
      </c>
      <c r="H61">
        <v>12305</v>
      </c>
      <c r="I61">
        <v>32</v>
      </c>
      <c r="J61">
        <v>52410</v>
      </c>
      <c r="K61">
        <v>16.334911</v>
      </c>
      <c r="L61">
        <v>1463900</v>
      </c>
      <c r="M61">
        <v>17502</v>
      </c>
      <c r="N61">
        <v>422400</v>
      </c>
      <c r="P61" s="91">
        <f t="shared" si="342"/>
        <v>0.001</v>
      </c>
      <c r="Q61" s="91">
        <f t="shared" si="343"/>
        <v>0.0377533794919017</v>
      </c>
      <c r="R61" s="91">
        <f t="shared" si="344"/>
        <v>1.001</v>
      </c>
      <c r="S61" s="91">
        <f t="shared" si="345"/>
        <v>1.001</v>
      </c>
      <c r="T61" s="91">
        <f t="shared" si="346"/>
        <v>0.001</v>
      </c>
      <c r="U61" s="91">
        <f t="shared" si="347"/>
        <v>0.001</v>
      </c>
      <c r="V61" s="108" cm="1">
        <f t="array" ref="V61">(MAX(J$52:J$61-J61)/(MAX(J$52:J$61)-MIN(J$52:J$61))+0.001)</f>
        <v>0.0203450034169164</v>
      </c>
      <c r="W61" s="108" cm="1">
        <f t="array" ref="W61">(MAX(K$52:K$61-K61)/(MAX(K$52:K$61)-MIN(K$52:K$61))+0.001)</f>
        <v>1.001</v>
      </c>
      <c r="X61" s="91">
        <f t="shared" si="348"/>
        <v>1.001</v>
      </c>
      <c r="Y61" s="91">
        <f t="shared" si="349"/>
        <v>1.001</v>
      </c>
      <c r="Z61" s="91">
        <f t="shared" si="350"/>
        <v>1.001</v>
      </c>
      <c r="AB61" s="89">
        <f t="shared" si="351"/>
        <v>0.000632120781374513</v>
      </c>
      <c r="AC61" s="89">
        <f t="shared" si="352"/>
        <v>0.00751861695609917</v>
      </c>
      <c r="AD61" s="89">
        <f t="shared" si="353"/>
        <v>0.216852096953315</v>
      </c>
      <c r="AE61" s="89">
        <f t="shared" si="354"/>
        <v>0.356166820623354</v>
      </c>
      <c r="AF61" s="89">
        <f t="shared" si="355"/>
        <v>0.000176198211323873</v>
      </c>
      <c r="AG61" s="89">
        <f t="shared" si="356"/>
        <v>0.000218698742482231</v>
      </c>
      <c r="AH61" s="89">
        <f t="shared" si="357"/>
        <v>0.0106033030476794</v>
      </c>
      <c r="AI61" s="89">
        <f t="shared" si="358"/>
        <v>0.200187040356954</v>
      </c>
      <c r="AJ61" s="89">
        <f t="shared" si="359"/>
        <v>0.168932861325766</v>
      </c>
      <c r="AK61" s="89">
        <f t="shared" si="360"/>
        <v>0.197126012640634</v>
      </c>
      <c r="AL61" s="89">
        <f t="shared" si="361"/>
        <v>0.22893851010893</v>
      </c>
      <c r="AN61" s="89">
        <f t="shared" si="212"/>
        <v>-0.00465647353324726</v>
      </c>
      <c r="AO61" s="89">
        <f t="shared" si="213"/>
        <v>-0.0367688419109194</v>
      </c>
      <c r="AP61" s="89">
        <f t="shared" si="214"/>
        <v>-0.331467047610056</v>
      </c>
      <c r="AQ61" s="89">
        <f t="shared" si="215"/>
        <v>-0.367690975866159</v>
      </c>
      <c r="AR61" s="89">
        <f t="shared" si="216"/>
        <v>-0.00152303989434009</v>
      </c>
      <c r="AS61" s="89">
        <f t="shared" si="217"/>
        <v>-0.00184315262553636</v>
      </c>
      <c r="AT61" s="89">
        <f t="shared" si="218"/>
        <v>-0.0482088686148196</v>
      </c>
      <c r="AU61" s="89">
        <f t="shared" si="219"/>
        <v>-0.322001484538517</v>
      </c>
      <c r="AV61" s="89">
        <f t="shared" si="220"/>
        <v>-0.300405521729661</v>
      </c>
      <c r="AW61" s="89">
        <f t="shared" si="221"/>
        <v>-0.320115316494245</v>
      </c>
      <c r="AX61" s="89">
        <f t="shared" si="222"/>
        <v>-0.337524463562307</v>
      </c>
      <c r="AY61" s="81" t="s">
        <v>170</v>
      </c>
      <c r="BL61" s="89">
        <f t="shared" si="363"/>
        <v>0.000415114773163397</v>
      </c>
      <c r="BM61" s="89">
        <f t="shared" si="364"/>
        <v>0.0172148624171069</v>
      </c>
      <c r="BN61" s="89">
        <f t="shared" si="365"/>
        <v>0.129032105415045</v>
      </c>
      <c r="BO61" s="89">
        <f t="shared" si="366"/>
        <v>0.296226077118394</v>
      </c>
      <c r="BP61" s="89">
        <f t="shared" si="367"/>
        <v>0.000390400585718307</v>
      </c>
      <c r="BQ61" s="89">
        <f t="shared" si="368"/>
        <v>0.00031366926731027</v>
      </c>
      <c r="BR61" s="89">
        <f t="shared" si="369"/>
        <v>0.0107851308273442</v>
      </c>
      <c r="BS61" s="89">
        <f t="shared" si="370"/>
        <v>0.470357869500527</v>
      </c>
      <c r="BT61" s="89">
        <f t="shared" si="371"/>
        <v>0.202149425908934</v>
      </c>
      <c r="BU61" s="89">
        <f t="shared" si="372"/>
        <v>0.44545945732194</v>
      </c>
      <c r="BV61" s="89">
        <f t="shared" si="373"/>
        <v>0.353391116769126</v>
      </c>
      <c r="BX61" s="89">
        <f t="shared" si="374"/>
        <v>0.146662082605316</v>
      </c>
      <c r="BY61" s="89">
        <f t="shared" si="375"/>
        <v>0.296930146971423</v>
      </c>
      <c r="BZ61" s="89">
        <f t="shared" si="376"/>
        <v>0.481143000327871</v>
      </c>
      <c r="CA61" s="89">
        <f t="shared" si="377"/>
        <v>1.001</v>
      </c>
      <c r="CC61" s="89">
        <f t="shared" si="378"/>
        <v>0.0414140943487287</v>
      </c>
      <c r="CD61" s="89">
        <f t="shared" si="379"/>
        <v>0.0662546703266073</v>
      </c>
      <c r="CE61" s="89">
        <f t="shared" si="380"/>
        <v>0.142910639998189</v>
      </c>
      <c r="CF61" s="89">
        <f t="shared" si="381"/>
        <v>0.20019987974827</v>
      </c>
      <c r="CH61" s="89">
        <f t="shared" si="392"/>
        <v>-0.131868026428512</v>
      </c>
      <c r="CI61" s="89">
        <f t="shared" si="393"/>
        <v>-0.179831693953999</v>
      </c>
      <c r="CJ61" s="89">
        <f t="shared" si="394"/>
        <v>-0.278037757623866</v>
      </c>
      <c r="CK61" s="89">
        <f t="shared" si="395"/>
        <v>-0.322009296936816</v>
      </c>
      <c r="CL61" s="81" t="s">
        <v>170</v>
      </c>
      <c r="CR61" s="89">
        <f t="shared" si="383"/>
        <v>0.0332985810300313</v>
      </c>
      <c r="CS61" s="89">
        <f t="shared" si="384"/>
        <v>0.0310275404796353</v>
      </c>
      <c r="CT61" s="89">
        <f t="shared" si="385"/>
        <v>0.104296398546287</v>
      </c>
      <c r="CU61" s="89">
        <f t="shared" si="386"/>
        <v>0.452146424168511</v>
      </c>
      <c r="CV61" s="87">
        <f t="shared" si="397"/>
        <v>0.620768944224464</v>
      </c>
      <c r="CX61">
        <f t="shared" si="276"/>
        <v>0.0687974897881592</v>
      </c>
    </row>
    <row r="62" s="80" customFormat="1" spans="1:102">
      <c r="A62" s="54" t="s">
        <v>20</v>
      </c>
      <c r="B62" s="14">
        <v>2012</v>
      </c>
      <c r="C62" s="13" t="s">
        <v>11</v>
      </c>
      <c r="D62" s="80">
        <v>15244</v>
      </c>
      <c r="E62" s="80">
        <v>13.136054</v>
      </c>
      <c r="F62" s="80">
        <v>334939</v>
      </c>
      <c r="G62" s="80">
        <v>1195</v>
      </c>
      <c r="H62" s="80">
        <v>24226</v>
      </c>
      <c r="I62" s="80">
        <v>26</v>
      </c>
      <c r="J62" s="80">
        <v>106535</v>
      </c>
      <c r="K62" s="80">
        <v>77.06868</v>
      </c>
      <c r="L62" s="80">
        <v>2281600</v>
      </c>
      <c r="M62" s="80">
        <v>10673</v>
      </c>
      <c r="N62" s="80">
        <v>203300</v>
      </c>
      <c r="P62" s="113">
        <f>(D62-MIN(D$62:D$71))/(MAX(D$62:D$71)-MIN(D$62:D$71))+0.001</f>
        <v>0.0289503105590062</v>
      </c>
      <c r="Q62" s="113">
        <f t="shared" ref="Q62:Z62" si="400">(E62-MIN(E$62:E$71))/(MAX(E$62:E$71)-MIN(E$62:E$71))+0.001</f>
        <v>1.001</v>
      </c>
      <c r="R62" s="113">
        <f t="shared" si="400"/>
        <v>0.001</v>
      </c>
      <c r="S62" s="113">
        <f t="shared" si="400"/>
        <v>0.001</v>
      </c>
      <c r="T62" s="113">
        <f t="shared" si="400"/>
        <v>0.001</v>
      </c>
      <c r="U62" s="113">
        <f t="shared" si="400"/>
        <v>0.626</v>
      </c>
      <c r="V62" s="108" cm="1">
        <f t="array" ref="V62">(MAX(J$62:J$71-J62)/(MAX(J$62:J$71)-MIN(J$62:J$71))+0.001)</f>
        <v>0.001</v>
      </c>
      <c r="W62" s="108" cm="1">
        <f t="array" ref="W62">(MAX(K$62:K$71-K62)/(MAX(K$62:K$71)-MIN(K$62:K$71))+0.001)</f>
        <v>0.0439902613715225</v>
      </c>
      <c r="X62" s="113">
        <f t="shared" si="400"/>
        <v>0.001</v>
      </c>
      <c r="Y62" s="113">
        <f t="shared" si="400"/>
        <v>0.001</v>
      </c>
      <c r="Z62" s="113">
        <f t="shared" si="400"/>
        <v>0.001</v>
      </c>
      <c r="AB62" s="80">
        <f>P62/SUM(P$62:P$71)</f>
        <v>0.0255667380778921</v>
      </c>
      <c r="AC62" s="80">
        <f t="shared" ref="AC62:AL62" si="401">Q62/SUM(Q$62:Q$71)</f>
        <v>0.15624335545524</v>
      </c>
      <c r="AD62" s="80">
        <f t="shared" si="401"/>
        <v>0.00016603325393479</v>
      </c>
      <c r="AE62" s="80">
        <f t="shared" si="401"/>
        <v>0.00042025868350033</v>
      </c>
      <c r="AF62" s="80">
        <f t="shared" si="401"/>
        <v>0.000191152111853944</v>
      </c>
      <c r="AG62" s="80">
        <f t="shared" si="401"/>
        <v>0.124950099800399</v>
      </c>
      <c r="AH62" s="80">
        <f t="shared" si="401"/>
        <v>0.000127381737461187</v>
      </c>
      <c r="AI62" s="80">
        <f t="shared" si="401"/>
        <v>0.0107342451310756</v>
      </c>
      <c r="AJ62" s="80">
        <f t="shared" si="401"/>
        <v>0.000155164204878594</v>
      </c>
      <c r="AK62" s="80">
        <f t="shared" si="401"/>
        <v>0.000192184126471877</v>
      </c>
      <c r="AL62" s="80">
        <f t="shared" si="401"/>
        <v>0.000178425730471166</v>
      </c>
      <c r="AN62" s="80">
        <f t="shared" si="212"/>
        <v>-0.0937395008843443</v>
      </c>
      <c r="AO62" s="80">
        <f t="shared" si="213"/>
        <v>-0.290040871143022</v>
      </c>
      <c r="AP62" s="80">
        <f t="shared" si="214"/>
        <v>-0.00144504094886814</v>
      </c>
      <c r="AQ62" s="80">
        <f t="shared" si="215"/>
        <v>-0.0032673600228596</v>
      </c>
      <c r="AR62" s="80">
        <f t="shared" si="216"/>
        <v>-0.00163672868928127</v>
      </c>
      <c r="AS62" s="80">
        <f t="shared" si="217"/>
        <v>-0.259876318400147</v>
      </c>
      <c r="AT62" s="80">
        <f t="shared" si="218"/>
        <v>-0.00114240046052497</v>
      </c>
      <c r="AU62" s="80">
        <f t="shared" si="219"/>
        <v>-0.048672461255635</v>
      </c>
      <c r="AV62" s="80">
        <f t="shared" si="220"/>
        <v>-0.00136094937076075</v>
      </c>
      <c r="AW62" s="80">
        <f t="shared" si="221"/>
        <v>-0.00164453045811068</v>
      </c>
      <c r="AX62" s="80">
        <f t="shared" si="222"/>
        <v>-0.00154005280884759</v>
      </c>
      <c r="AZ62" s="80">
        <f t="shared" ref="AZ62:BJ62" si="402">SUM(AN62:AN71)</f>
        <v>-0.583297796597448</v>
      </c>
      <c r="BA62" s="80">
        <f t="shared" si="402"/>
        <v>-2.12035737485334</v>
      </c>
      <c r="BB62" s="80">
        <f t="shared" si="402"/>
        <v>-2.13010634140081</v>
      </c>
      <c r="BC62" s="80">
        <f t="shared" si="402"/>
        <v>-1.77161527675925</v>
      </c>
      <c r="BD62" s="80">
        <f t="shared" si="402"/>
        <v>-2.12694543945244</v>
      </c>
      <c r="BE62" s="80">
        <f t="shared" si="402"/>
        <v>-2.07020551628691</v>
      </c>
      <c r="BF62" s="80">
        <f t="shared" si="402"/>
        <v>-2.15823963879812</v>
      </c>
      <c r="BG62" s="80">
        <f t="shared" si="402"/>
        <v>-1.97793375609415</v>
      </c>
      <c r="BH62" s="80">
        <f t="shared" si="402"/>
        <v>-2.12108594841115</v>
      </c>
      <c r="BI62" s="80">
        <f t="shared" si="402"/>
        <v>-2.06854279047484</v>
      </c>
      <c r="BJ62" s="80">
        <f t="shared" si="402"/>
        <v>-2.10016654166235</v>
      </c>
      <c r="BL62" s="80">
        <f>AZ$67*P62</f>
        <v>0.0157702784467137</v>
      </c>
      <c r="BM62" s="80">
        <f t="shared" ref="BM62:BV62" si="403">BA$67*Q62</f>
        <v>0.360965061973244</v>
      </c>
      <c r="BN62" s="80">
        <f t="shared" si="403"/>
        <v>9.46594708427969e-5</v>
      </c>
      <c r="BO62" s="80">
        <f t="shared" si="403"/>
        <v>0.000323078745011656</v>
      </c>
      <c r="BP62" s="80">
        <f t="shared" si="403"/>
        <v>0.000407017996621617</v>
      </c>
      <c r="BQ62" s="80">
        <f t="shared" si="403"/>
        <v>0.168959439737571</v>
      </c>
      <c r="BR62" s="80">
        <f t="shared" si="403"/>
        <v>0.000278887464622797</v>
      </c>
      <c r="BS62" s="80">
        <f t="shared" si="403"/>
        <v>0.0317219289095244</v>
      </c>
      <c r="BT62" s="80">
        <f t="shared" si="403"/>
        <v>0.000201646501882946</v>
      </c>
      <c r="BU62" s="80">
        <f t="shared" si="403"/>
        <v>0.000479998679202858</v>
      </c>
      <c r="BV62" s="80">
        <f t="shared" si="403"/>
        <v>0.000318354818914197</v>
      </c>
      <c r="BX62" s="80">
        <f t="shared" si="374"/>
        <v>0.376829999890801</v>
      </c>
      <c r="BY62" s="80">
        <f t="shared" si="375"/>
        <v>0.169689536479204</v>
      </c>
      <c r="BZ62" s="80">
        <f t="shared" si="376"/>
        <v>0.0320008163741472</v>
      </c>
      <c r="CA62" s="80">
        <f t="shared" si="377"/>
        <v>0.001</v>
      </c>
      <c r="CC62" s="80">
        <f>BX62/SUM(BX$62:BX$71)</f>
        <v>0.107751110086813</v>
      </c>
      <c r="CD62" s="80">
        <f>BY62/SUM(BY$62:BY$71)</f>
        <v>0.0399244560551838</v>
      </c>
      <c r="CE62" s="80">
        <f>BZ62/SUM(BZ$62:BZ$71)</f>
        <v>0.00622028314292217</v>
      </c>
      <c r="CF62" s="80">
        <f>CA62/SUM(CA$62:CA$71)</f>
        <v>0.000179166223993142</v>
      </c>
      <c r="CH62" s="80">
        <f t="shared" si="392"/>
        <v>-0.240062065128318</v>
      </c>
      <c r="CI62" s="80">
        <f t="shared" si="393"/>
        <v>-0.128587338980814</v>
      </c>
      <c r="CJ62" s="80">
        <f t="shared" si="394"/>
        <v>-0.0315986642278134</v>
      </c>
      <c r="CK62" s="80">
        <f t="shared" si="395"/>
        <v>-0.00154570223083054</v>
      </c>
      <c r="CM62">
        <f t="shared" ref="CM62:CP62" si="404">SUM(CH62:CH71)</f>
        <v>-2.24290663577245</v>
      </c>
      <c r="CN62">
        <f t="shared" si="404"/>
        <v>-2.24096142630245</v>
      </c>
      <c r="CO62">
        <f t="shared" si="404"/>
        <v>-2.09869032546119</v>
      </c>
      <c r="CP62">
        <f t="shared" si="404"/>
        <v>-2.10960434990863</v>
      </c>
      <c r="CR62" s="80">
        <f>CM$67*BX62</f>
        <v>0.046832228863265</v>
      </c>
      <c r="CS62" s="80">
        <f>CN$67*BY62</f>
        <v>0.0180385900105724</v>
      </c>
      <c r="CT62" s="80">
        <f>CO$67*BZ62</f>
        <v>0.0109987033004489</v>
      </c>
      <c r="CU62" s="80">
        <f>CP$67*CA62</f>
        <v>0.000425716339949428</v>
      </c>
      <c r="CV62" s="87">
        <f t="shared" si="397"/>
        <v>0.0762952385142357</v>
      </c>
      <c r="CW62" s="80">
        <f>AVERAGE(CV62:CV71)</f>
        <v>0.503074828324941</v>
      </c>
      <c r="CX62">
        <f t="shared" si="276"/>
        <v>0.0145186466555107</v>
      </c>
    </row>
    <row r="63" spans="1:102">
      <c r="A63" s="5" t="s">
        <v>20</v>
      </c>
      <c r="B63" s="6">
        <v>2013</v>
      </c>
      <c r="C63" s="5" t="s">
        <v>11</v>
      </c>
      <c r="D63">
        <v>15197</v>
      </c>
      <c r="E63">
        <v>13.042048</v>
      </c>
      <c r="F63">
        <v>399495</v>
      </c>
      <c r="G63">
        <v>1474</v>
      </c>
      <c r="H63">
        <v>24932</v>
      </c>
      <c r="I63">
        <v>27</v>
      </c>
      <c r="J63">
        <v>76274</v>
      </c>
      <c r="K63">
        <v>79.482208</v>
      </c>
      <c r="L63">
        <v>2799400</v>
      </c>
      <c r="M63">
        <v>12167</v>
      </c>
      <c r="N63">
        <v>221207</v>
      </c>
      <c r="P63" s="91">
        <f t="shared" ref="P63:P72" si="405">(D63-MIN(D$62:D$71))/(MAX(D$62:D$71)-MIN(D$62:D$71))+0.001</f>
        <v>0.0268944974192984</v>
      </c>
      <c r="Q63" s="91">
        <f t="shared" ref="Q63:Q71" si="406">(E63-MIN(E$62:E$71))/(MAX(E$62:E$71)-MIN(E$62:E$71))+0.001</f>
        <v>0.989428896587476</v>
      </c>
      <c r="R63" s="91">
        <f t="shared" ref="R63:R71" si="407">(F63-MIN(F$62:F$71))/(MAX(F$62:F$71)-MIN(F$62:F$71))+0.001</f>
        <v>0.226689503878842</v>
      </c>
      <c r="S63" s="91">
        <f t="shared" ref="S63:S71" si="408">(G63-MIN(G$62:G$71))/(MAX(G$62:G$71)-MIN(G$62:G$71))+0.001</f>
        <v>0.0783925104022191</v>
      </c>
      <c r="T63" s="91">
        <f t="shared" ref="T63:T71" si="409">(H63-MIN(H$62:H$71))/(MAX(H$62:H$71)-MIN(H$62:H$71))+0.001</f>
        <v>0.238950792045838</v>
      </c>
      <c r="U63" s="91">
        <f t="shared" ref="U63:U71" si="410">(I63-MIN(I$62:I$71))/(MAX(I$62:I$71)-MIN(I$62:I$71))+0.001</f>
        <v>0.751</v>
      </c>
      <c r="V63" s="108" cm="1">
        <f t="array" ref="V63">(MAX(J$62:J$71-J63)/(MAX(J$62:J$71)-MIN(J$62:J$71))+0.001)</f>
        <v>0.320468344541452</v>
      </c>
      <c r="W63" s="108" cm="1">
        <f t="array" ref="W63">(MAX(K$62:K$71-K63)/(MAX(K$62:K$71)-MIN(K$62:K$71))+0.001)</f>
        <v>0.001</v>
      </c>
      <c r="X63" s="91">
        <f t="shared" ref="X63:X71" si="411">(L63-MIN(L$62:L$71))/(MAX(L$62:L$71)-MIN(L$62:L$71))+0.001</f>
        <v>0.331735820132856</v>
      </c>
      <c r="Y63" s="91">
        <f t="shared" ref="Y63:Y71" si="412">(M63-MIN(M$62:M$71))/(MAX(M$62:M$71)-MIN(M$62:M$71))+0.001</f>
        <v>0.125937280481686</v>
      </c>
      <c r="Z63" s="91">
        <f t="shared" ref="Z63:Z71" si="413">(N63-MIN(N$62:N$71))/(MAX(N$62:N$71)-MIN(N$62:N$71))+0.001</f>
        <v>0.146703824247356</v>
      </c>
      <c r="AB63" s="89">
        <f t="shared" ref="AB63:AB72" si="414">P63/SUM(P$62:P$71)</f>
        <v>0.0237511984492974</v>
      </c>
      <c r="AC63" s="89">
        <f t="shared" ref="AC63:AC71" si="415">Q63/SUM(Q$62:Q$71)</f>
        <v>0.154437253533669</v>
      </c>
      <c r="AD63" s="89">
        <f t="shared" ref="AD63:AD71" si="416">R63/SUM(R$62:R$71)</f>
        <v>0.0376379959618672</v>
      </c>
      <c r="AE63" s="89">
        <f t="shared" ref="AE63:AE71" si="417">S63/SUM(S$62:S$71)</f>
        <v>0.0329451332179225</v>
      </c>
      <c r="AF63" s="89">
        <f t="shared" ref="AF63:AF71" si="418">T63/SUM(T$62:T$71)</f>
        <v>0.0456759485287343</v>
      </c>
      <c r="AG63" s="89">
        <f t="shared" ref="AG63:AG71" si="419">U63/SUM(U$62:U$71)</f>
        <v>0.149900199600798</v>
      </c>
      <c r="AH63" s="89">
        <f t="shared" ref="AH63:AH71" si="420">V63/SUM(V$62:V$71)</f>
        <v>0.0408218145290004</v>
      </c>
      <c r="AI63" s="89">
        <f t="shared" ref="AI63:AI71" si="421">W63/SUM(W$62:W$71)</f>
        <v>0.000244014124863203</v>
      </c>
      <c r="AJ63" s="89">
        <f t="shared" ref="AJ63:AJ71" si="422">X63/SUM(X$62:X$71)</f>
        <v>0.051473524760663</v>
      </c>
      <c r="AK63" s="89">
        <f t="shared" ref="AK63:AK71" si="423">Y63/SUM(Y$62:Y$71)</f>
        <v>0.0242031462396165</v>
      </c>
      <c r="AL63" s="89">
        <f t="shared" ref="AL63:AL71" si="424">Z63/SUM(Z$62:Z$71)</f>
        <v>0.026175737004248</v>
      </c>
      <c r="AN63" s="89">
        <f t="shared" si="212"/>
        <v>-0.0888323867047785</v>
      </c>
      <c r="AO63" s="89">
        <f t="shared" si="213"/>
        <v>-0.288483753576802</v>
      </c>
      <c r="AP63" s="89">
        <f t="shared" si="214"/>
        <v>-0.123442886339971</v>
      </c>
      <c r="AQ63" s="89">
        <f t="shared" si="215"/>
        <v>-0.112438831638093</v>
      </c>
      <c r="AR63" s="89">
        <f t="shared" si="216"/>
        <v>-0.140964354586356</v>
      </c>
      <c r="AS63" s="89">
        <f t="shared" si="217"/>
        <v>-0.284478431592494</v>
      </c>
      <c r="AT63" s="89">
        <f t="shared" si="218"/>
        <v>-0.130570152376235</v>
      </c>
      <c r="AU63" s="89">
        <f t="shared" si="219"/>
        <v>-0.00202977889934724</v>
      </c>
      <c r="AV63" s="89">
        <f t="shared" si="220"/>
        <v>-0.152705872052967</v>
      </c>
      <c r="AW63" s="89">
        <f t="shared" si="221"/>
        <v>-0.0900665060091364</v>
      </c>
      <c r="AX63" s="89">
        <f t="shared" si="222"/>
        <v>-0.0953561777746397</v>
      </c>
      <c r="AY63" s="81" t="s">
        <v>181</v>
      </c>
      <c r="AZ63" s="108">
        <f t="shared" ref="AZ63:BJ63" si="425">-1/LN(10)*AZ62</f>
        <v>0.253323014368597</v>
      </c>
      <c r="BA63" s="108">
        <f t="shared" si="425"/>
        <v>0.92085950756167</v>
      </c>
      <c r="BB63" s="108">
        <f t="shared" si="425"/>
        <v>0.925093429937496</v>
      </c>
      <c r="BC63" s="108">
        <f t="shared" si="425"/>
        <v>0.769402738752044</v>
      </c>
      <c r="BD63" s="108">
        <f t="shared" si="425"/>
        <v>0.923720667663482</v>
      </c>
      <c r="BE63" s="108">
        <f t="shared" si="425"/>
        <v>0.899078832129076</v>
      </c>
      <c r="BF63" s="108">
        <f t="shared" si="425"/>
        <v>0.937311565754889</v>
      </c>
      <c r="BG63" s="108">
        <f t="shared" si="425"/>
        <v>0.85900571584186</v>
      </c>
      <c r="BH63" s="108">
        <f t="shared" si="425"/>
        <v>0.921175923037488</v>
      </c>
      <c r="BI63" s="108">
        <f t="shared" si="425"/>
        <v>0.898356719483978</v>
      </c>
      <c r="BJ63" s="108">
        <f t="shared" si="425"/>
        <v>0.912090740121794</v>
      </c>
      <c r="BL63" s="89">
        <f t="shared" ref="BL63:BL72" si="426">AZ$67*P63</f>
        <v>0.0146504028729604</v>
      </c>
      <c r="BM63" s="89">
        <f t="shared" ref="BM63:BM71" si="427">BA$67*Q63</f>
        <v>0.356792470504313</v>
      </c>
      <c r="BN63" s="89">
        <f t="shared" ref="BN63:BN71" si="428">BB$67*R63</f>
        <v>0.0214583084827873</v>
      </c>
      <c r="BO63" s="89">
        <f t="shared" ref="BO63:BO71" si="429">BC$67*S63</f>
        <v>0.0253269538790622</v>
      </c>
      <c r="BP63" s="89">
        <f t="shared" ref="BP63:BP71" si="430">BD$67*T63</f>
        <v>0.0972572726696455</v>
      </c>
      <c r="BQ63" s="89">
        <f t="shared" ref="BQ63:BQ71" si="431">BE$67*U63</f>
        <v>0.202697347033412</v>
      </c>
      <c r="BR63" s="89">
        <f t="shared" ref="BR63:BR71" si="432">BF$67*V63</f>
        <v>0.0893746041010306</v>
      </c>
      <c r="BS63" s="89">
        <f t="shared" ref="BS63:BS71" si="433">BG$67*W63</f>
        <v>0.000721112535377203</v>
      </c>
      <c r="BT63" s="89">
        <f t="shared" ref="BT63:BT71" si="434">BH$67*X63</f>
        <v>0.0668933676790607</v>
      </c>
      <c r="BU63" s="89">
        <f t="shared" ref="BU63:BU71" si="435">BI$67*Y63</f>
        <v>0.0604497282936091</v>
      </c>
      <c r="BV63" s="89">
        <f t="shared" ref="BV63:BV71" si="436">BJ$67*Z63</f>
        <v>0.0467038694022872</v>
      </c>
      <c r="BX63" s="89">
        <f t="shared" ref="BX63:BX72" si="437">SUM(BL63:BN63)</f>
        <v>0.392901181860061</v>
      </c>
      <c r="BY63" s="89">
        <f t="shared" ref="BY63:BY72" si="438">SUM(BO63:BQ63)</f>
        <v>0.32528157358212</v>
      </c>
      <c r="BZ63" s="89">
        <f t="shared" ref="BZ63:BZ72" si="439">SUM(BR63:BS63)</f>
        <v>0.0900957166364078</v>
      </c>
      <c r="CA63" s="89">
        <f t="shared" ref="CA63:CA72" si="440">SUM(BT63:BV63)</f>
        <v>0.174046965374957</v>
      </c>
      <c r="CC63" s="89">
        <f t="shared" ref="CC63:CC72" si="441">BX63/SUM(BX$62:BX$71)</f>
        <v>0.11234651835605</v>
      </c>
      <c r="CD63" s="89">
        <f t="shared" ref="CD63:CD71" si="442">BY63/SUM(BY$62:BY$71)</f>
        <v>0.0765320606060582</v>
      </c>
      <c r="CE63" s="89">
        <f t="shared" ref="CE63:CE71" si="443">BZ63/SUM(BZ$62:BZ$71)</f>
        <v>0.0175127053288457</v>
      </c>
      <c r="CF63" s="89">
        <f t="shared" ref="CF63:CF71" si="444">CA63/SUM(CA$62:CA$71)</f>
        <v>0.0311833375836962</v>
      </c>
      <c r="CH63" s="89">
        <f t="shared" si="392"/>
        <v>-0.245608281339261</v>
      </c>
      <c r="CI63" s="89">
        <f t="shared" si="393"/>
        <v>-0.196690880496086</v>
      </c>
      <c r="CJ63" s="89">
        <f t="shared" si="394"/>
        <v>-0.0708358921250283</v>
      </c>
      <c r="CK63" s="89">
        <f t="shared" si="395"/>
        <v>-0.108139803896588</v>
      </c>
      <c r="CL63" s="81" t="s">
        <v>181</v>
      </c>
      <c r="CM63" s="108">
        <f t="shared" ref="CM63:CP63" si="445">-1/LN(10)*CM62</f>
        <v>0.974081975340161</v>
      </c>
      <c r="CN63" s="108">
        <f t="shared" si="445"/>
        <v>0.973237181601195</v>
      </c>
      <c r="CO63" s="108">
        <f t="shared" si="445"/>
        <v>0.911449627571535</v>
      </c>
      <c r="CP63" s="108">
        <f t="shared" si="445"/>
        <v>0.916189528164415</v>
      </c>
      <c r="CR63" s="89">
        <f t="shared" ref="CR63:CR72" si="446">CM$67*BX63</f>
        <v>0.0488295466784752</v>
      </c>
      <c r="CS63" s="89">
        <f t="shared" ref="CS63:CS71" si="447">CN$67*BY63</f>
        <v>0.0345785666316601</v>
      </c>
      <c r="CT63" s="89">
        <f t="shared" ref="CT63:CT71" si="448">CO$67*BZ63</f>
        <v>0.0309659617535795</v>
      </c>
      <c r="CU63" s="89">
        <f t="shared" ref="CU63:CU71" si="449">CP$67*CA63</f>
        <v>0.0740946370787315</v>
      </c>
      <c r="CV63" s="87">
        <f t="shared" si="397"/>
        <v>0.188468712142446</v>
      </c>
      <c r="CX63">
        <f t="shared" si="276"/>
        <v>0.0417040566550676</v>
      </c>
    </row>
    <row r="64" spans="1:102">
      <c r="A64" s="5" t="s">
        <v>20</v>
      </c>
      <c r="B64" s="6">
        <v>2014</v>
      </c>
      <c r="C64" s="5" t="s">
        <v>11</v>
      </c>
      <c r="D64">
        <v>15126</v>
      </c>
      <c r="E64">
        <v>12.585879</v>
      </c>
      <c r="F64">
        <v>468141</v>
      </c>
      <c r="G64">
        <v>1753</v>
      </c>
      <c r="H64">
        <v>25638</v>
      </c>
      <c r="I64">
        <v>28</v>
      </c>
      <c r="J64">
        <v>46013</v>
      </c>
      <c r="K64">
        <v>69.803558</v>
      </c>
      <c r="L64">
        <v>3000900</v>
      </c>
      <c r="M64">
        <v>13615</v>
      </c>
      <c r="N64">
        <v>259555</v>
      </c>
      <c r="P64" s="91">
        <f t="shared" si="405"/>
        <v>0.0237889073571866</v>
      </c>
      <c r="Q64" s="91">
        <f t="shared" si="406"/>
        <v>0.933279515988496</v>
      </c>
      <c r="R64" s="91">
        <f t="shared" si="407"/>
        <v>0.466677757228909</v>
      </c>
      <c r="S64" s="91">
        <f t="shared" si="408"/>
        <v>0.155785020804438</v>
      </c>
      <c r="T64" s="91">
        <f t="shared" si="409"/>
        <v>0.476901584091675</v>
      </c>
      <c r="U64" s="91">
        <f t="shared" si="410"/>
        <v>0.876</v>
      </c>
      <c r="V64" s="108" cm="1">
        <f t="array" ref="V64">(MAX(J$62:J$71-J64)/(MAX(J$62:J$71)-MIN(J$62:J$71))+0.001)</f>
        <v>0.639936689082905</v>
      </c>
      <c r="W64" s="108" cm="1">
        <f t="array" ref="W64">(MAX(K$62:K$71-K64)/(MAX(K$62:K$71)-MIN(K$62:K$71))+0.001)</f>
        <v>0.173398121431981</v>
      </c>
      <c r="X64" s="91">
        <f t="shared" si="411"/>
        <v>0.460440470107307</v>
      </c>
      <c r="Y64" s="91">
        <f t="shared" si="412"/>
        <v>0.247027763840107</v>
      </c>
      <c r="Z64" s="91">
        <f t="shared" si="413"/>
        <v>0.458729861676159</v>
      </c>
      <c r="AB64" s="89">
        <f t="shared" si="414"/>
        <v>0.0210085747550374</v>
      </c>
      <c r="AC64" s="89">
        <f t="shared" si="415"/>
        <v>0.145673050105579</v>
      </c>
      <c r="AD64" s="89">
        <f t="shared" si="416"/>
        <v>0.0774840265717057</v>
      </c>
      <c r="AE64" s="89">
        <f t="shared" si="417"/>
        <v>0.0654700077523447</v>
      </c>
      <c r="AF64" s="89">
        <f t="shared" si="418"/>
        <v>0.0911607449456148</v>
      </c>
      <c r="AG64" s="89">
        <f t="shared" si="419"/>
        <v>0.174850299401198</v>
      </c>
      <c r="AH64" s="89">
        <f t="shared" si="420"/>
        <v>0.0815162473205397</v>
      </c>
      <c r="AI64" s="89">
        <f t="shared" si="421"/>
        <v>0.0423115908541483</v>
      </c>
      <c r="AJ64" s="89">
        <f t="shared" si="422"/>
        <v>0.0714438794381264</v>
      </c>
      <c r="AK64" s="89">
        <f t="shared" si="423"/>
        <v>0.047474815007912</v>
      </c>
      <c r="AL64" s="89">
        <f t="shared" si="424"/>
        <v>0.0818492106585056</v>
      </c>
      <c r="AN64" s="89">
        <f t="shared" ref="AN64:AN81" si="450">AB64*LN(AB64)</f>
        <v>-0.0811524394362708</v>
      </c>
      <c r="AO64" s="89">
        <f t="shared" ref="AO64:AO81" si="451">AC64*LN(AC64)</f>
        <v>-0.280623187299486</v>
      </c>
      <c r="AP64" s="89">
        <f t="shared" ref="AP64:AP81" si="452">AD64*LN(AD64)</f>
        <v>-0.198179614154373</v>
      </c>
      <c r="AQ64" s="89">
        <f t="shared" ref="AQ64:AQ81" si="453">AE64*LN(AE64)</f>
        <v>-0.178481921786775</v>
      </c>
      <c r="AR64" s="89">
        <f t="shared" ref="AR64:AR81" si="454">AF64*LN(AF64)</f>
        <v>-0.218341917340652</v>
      </c>
      <c r="AS64" s="89">
        <f t="shared" ref="AS64:AS81" si="455">AG64*LN(AG64)</f>
        <v>-0.304908341387794</v>
      </c>
      <c r="AT64" s="89">
        <f t="shared" ref="AT64:AT81" si="456">AH64*LN(AH64)</f>
        <v>-0.204357394653405</v>
      </c>
      <c r="AU64" s="89">
        <f t="shared" ref="AU64:AU81" si="457">AI64*LN(AI64)</f>
        <v>-0.133818623621895</v>
      </c>
      <c r="AV64" s="89">
        <f t="shared" ref="AV64:AV81" si="458">AJ64*LN(AJ64)</f>
        <v>-0.188529184037552</v>
      </c>
      <c r="AW64" s="89">
        <f t="shared" ref="AW64:AW81" si="459">AK64*LN(AK64)</f>
        <v>-0.144682153476639</v>
      </c>
      <c r="AX64" s="89">
        <f t="shared" ref="AX64:AX81" si="460">AL64*LN(AL64)</f>
        <v>-0.204858475638185</v>
      </c>
      <c r="AY64" s="109" t="s">
        <v>182</v>
      </c>
      <c r="AZ64">
        <f t="shared" ref="AZ64:BJ64" si="461">1-AZ63</f>
        <v>0.746676985631403</v>
      </c>
      <c r="BA64">
        <f t="shared" si="461"/>
        <v>0.0791404924383299</v>
      </c>
      <c r="BB64">
        <f t="shared" si="461"/>
        <v>0.074906570062504</v>
      </c>
      <c r="BC64">
        <f t="shared" si="461"/>
        <v>0.230597261247956</v>
      </c>
      <c r="BD64">
        <f t="shared" si="461"/>
        <v>0.076279332336518</v>
      </c>
      <c r="BE64">
        <f t="shared" si="461"/>
        <v>0.100921167870924</v>
      </c>
      <c r="BF64">
        <f t="shared" si="461"/>
        <v>0.0626884342451109</v>
      </c>
      <c r="BG64">
        <f t="shared" si="461"/>
        <v>0.14099428415814</v>
      </c>
      <c r="BH64">
        <f t="shared" si="461"/>
        <v>0.0788240769625123</v>
      </c>
      <c r="BI64">
        <f t="shared" si="461"/>
        <v>0.101643280516022</v>
      </c>
      <c r="BJ64">
        <f t="shared" si="461"/>
        <v>0.0879092598782063</v>
      </c>
      <c r="BL64" s="89">
        <f t="shared" si="426"/>
        <v>0.0129586759423968</v>
      </c>
      <c r="BM64" s="89">
        <f t="shared" si="427"/>
        <v>0.336544753573573</v>
      </c>
      <c r="BN64" s="89">
        <f t="shared" si="428"/>
        <v>0.0441754695533918</v>
      </c>
      <c r="BO64" s="89">
        <f t="shared" si="429"/>
        <v>0.0503308290131126</v>
      </c>
      <c r="BP64" s="89">
        <f t="shared" si="430"/>
        <v>0.194107527342669</v>
      </c>
      <c r="BQ64" s="89">
        <f t="shared" si="431"/>
        <v>0.236435254329253</v>
      </c>
      <c r="BR64" s="89">
        <f t="shared" si="432"/>
        <v>0.178470320737439</v>
      </c>
      <c r="BS64" s="89">
        <f t="shared" si="433"/>
        <v>0.12503955897546</v>
      </c>
      <c r="BT64" s="89">
        <f t="shared" si="434"/>
        <v>0.0928462101224778</v>
      </c>
      <c r="BU64" s="89">
        <f t="shared" si="435"/>
        <v>0.118573000369687</v>
      </c>
      <c r="BV64" s="89">
        <f t="shared" si="436"/>
        <v>0.146038862044448</v>
      </c>
      <c r="BX64" s="89">
        <f t="shared" si="437"/>
        <v>0.393678899069362</v>
      </c>
      <c r="BY64" s="89">
        <f t="shared" si="438"/>
        <v>0.480873610685034</v>
      </c>
      <c r="BZ64" s="89">
        <f t="shared" si="439"/>
        <v>0.303509879712899</v>
      </c>
      <c r="CA64" s="89">
        <f t="shared" si="440"/>
        <v>0.357458072536613</v>
      </c>
      <c r="CC64" s="89">
        <f t="shared" si="441"/>
        <v>0.112568899516415</v>
      </c>
      <c r="CD64" s="89">
        <f t="shared" si="442"/>
        <v>0.113139665156932</v>
      </c>
      <c r="CE64" s="89">
        <f t="shared" si="443"/>
        <v>0.0589959133046895</v>
      </c>
      <c r="CF64" s="89">
        <f t="shared" si="444"/>
        <v>0.0640444130922516</v>
      </c>
      <c r="CH64" s="89">
        <f t="shared" si="392"/>
        <v>-0.245871842645176</v>
      </c>
      <c r="CI64" s="89">
        <f t="shared" si="393"/>
        <v>-0.246546292941291</v>
      </c>
      <c r="CJ64" s="89">
        <f t="shared" si="394"/>
        <v>-0.166975372585327</v>
      </c>
      <c r="CK64" s="89">
        <f t="shared" si="395"/>
        <v>-0.176005477935228</v>
      </c>
      <c r="CL64" s="109" t="s">
        <v>182</v>
      </c>
      <c r="CM64">
        <f t="shared" ref="CM64:CP64" si="462">1-CM63</f>
        <v>0.0259180246598387</v>
      </c>
      <c r="CN64">
        <f t="shared" si="462"/>
        <v>0.0267628183988052</v>
      </c>
      <c r="CO64">
        <f t="shared" si="462"/>
        <v>0.0885503724284645</v>
      </c>
      <c r="CP64">
        <f t="shared" si="462"/>
        <v>0.0838104718355847</v>
      </c>
      <c r="CR64" s="89">
        <f t="shared" si="446"/>
        <v>0.0489262009532078</v>
      </c>
      <c r="CS64" s="89">
        <f t="shared" si="447"/>
        <v>0.0511185432527478</v>
      </c>
      <c r="CT64" s="89">
        <f t="shared" si="448"/>
        <v>0.104316561074172</v>
      </c>
      <c r="CU64" s="89">
        <f t="shared" si="449"/>
        <v>0.152175742325664</v>
      </c>
      <c r="CV64" s="87">
        <f t="shared" si="397"/>
        <v>0.356537047605791</v>
      </c>
      <c r="CX64">
        <f t="shared" si="276"/>
        <v>0.0777175521634599</v>
      </c>
    </row>
    <row r="65" spans="1:102">
      <c r="A65" s="5" t="s">
        <v>20</v>
      </c>
      <c r="B65" s="6">
        <v>2015</v>
      </c>
      <c r="C65" s="5" t="s">
        <v>11</v>
      </c>
      <c r="D65">
        <v>15076</v>
      </c>
      <c r="E65">
        <v>12.785686</v>
      </c>
      <c r="F65">
        <v>495452</v>
      </c>
      <c r="G65">
        <v>1354</v>
      </c>
      <c r="H65">
        <v>27193</v>
      </c>
      <c r="I65">
        <v>29</v>
      </c>
      <c r="J65">
        <v>15752</v>
      </c>
      <c r="K65">
        <v>53.70676</v>
      </c>
      <c r="L65">
        <v>2914000</v>
      </c>
      <c r="M65">
        <v>15191</v>
      </c>
      <c r="N65">
        <v>276959</v>
      </c>
      <c r="P65" s="91">
        <f t="shared" si="405"/>
        <v>0.0216018721021783</v>
      </c>
      <c r="Q65" s="91">
        <f t="shared" si="406"/>
        <v>0.957873557427832</v>
      </c>
      <c r="R65" s="91">
        <f t="shared" si="407"/>
        <v>0.56215774422369</v>
      </c>
      <c r="S65" s="91">
        <f t="shared" si="408"/>
        <v>0.0451054091539528</v>
      </c>
      <c r="T65" s="91">
        <f t="shared" si="409"/>
        <v>1.001</v>
      </c>
      <c r="U65" s="91">
        <f t="shared" si="410"/>
        <v>1.001</v>
      </c>
      <c r="V65" s="108" cm="1">
        <f t="array" ref="V65">(MAX(J$62:J$71-J65)/(MAX(J$62:J$71)-MIN(J$62:J$71))+0.001)</f>
        <v>0.959405033624357</v>
      </c>
      <c r="W65" s="108" cm="1">
        <f t="array" ref="W65">(MAX(K$62:K$71-K65)/(MAX(K$62:K$71)-MIN(K$62:K$71))+0.001)</f>
        <v>0.460117626349513</v>
      </c>
      <c r="X65" s="91">
        <f t="shared" si="411"/>
        <v>0.404934593765968</v>
      </c>
      <c r="Y65" s="91">
        <f t="shared" si="412"/>
        <v>0.378822378324134</v>
      </c>
      <c r="Z65" s="91">
        <f t="shared" si="413"/>
        <v>0.600340927583401</v>
      </c>
      <c r="AB65" s="89">
        <f t="shared" si="414"/>
        <v>0.0190771496182345</v>
      </c>
      <c r="AC65" s="89">
        <f t="shared" si="415"/>
        <v>0.149511866847524</v>
      </c>
      <c r="AD65" s="89">
        <f t="shared" si="416"/>
        <v>0.0933368794981004</v>
      </c>
      <c r="AE65" s="89">
        <f t="shared" si="417"/>
        <v>0.0189559398697839</v>
      </c>
      <c r="AF65" s="89">
        <f t="shared" si="418"/>
        <v>0.191343263965797</v>
      </c>
      <c r="AG65" s="89">
        <f t="shared" si="419"/>
        <v>0.199800399201597</v>
      </c>
      <c r="AH65" s="89">
        <f t="shared" si="420"/>
        <v>0.122210680112079</v>
      </c>
      <c r="AI65" s="89">
        <f t="shared" si="421"/>
        <v>0.112275199927811</v>
      </c>
      <c r="AJ65" s="89">
        <f t="shared" si="422"/>
        <v>0.062831354269533</v>
      </c>
      <c r="AK65" s="89">
        <f t="shared" si="423"/>
        <v>0.0728036478662226</v>
      </c>
      <c r="AL65" s="89">
        <f t="shared" si="424"/>
        <v>0.107116268535806</v>
      </c>
      <c r="AN65" s="89">
        <f t="shared" si="450"/>
        <v>-0.0755314719960587</v>
      </c>
      <c r="AO65" s="89">
        <f t="shared" si="451"/>
        <v>-0.284129288616973</v>
      </c>
      <c r="AP65" s="89">
        <f t="shared" si="452"/>
        <v>-0.221352140458979</v>
      </c>
      <c r="AQ65" s="89">
        <f t="shared" si="453"/>
        <v>-0.0751723944682093</v>
      </c>
      <c r="AR65" s="89">
        <f t="shared" si="454"/>
        <v>-0.316421728557071</v>
      </c>
      <c r="AS65" s="89">
        <f t="shared" si="455"/>
        <v>-0.321765838558574</v>
      </c>
      <c r="AT65" s="89">
        <f t="shared" si="456"/>
        <v>-0.256887929624877</v>
      </c>
      <c r="AU65" s="89">
        <f t="shared" si="457"/>
        <v>-0.245523663112395</v>
      </c>
      <c r="AV65" s="89">
        <f t="shared" si="458"/>
        <v>-0.173873273164176</v>
      </c>
      <c r="AW65" s="89">
        <f t="shared" si="459"/>
        <v>-0.190744772366484</v>
      </c>
      <c r="AX65" s="89">
        <f t="shared" si="460"/>
        <v>-0.2392806495061</v>
      </c>
      <c r="AY65" s="109" t="s">
        <v>183</v>
      </c>
      <c r="AZ65" s="77">
        <f t="shared" ref="AZ65:BB65" si="463">AZ64/(3-SUM($AZ63:$BB63))</f>
        <v>0.828974187132818</v>
      </c>
      <c r="BA65" s="77">
        <f t="shared" si="463"/>
        <v>0.0878631947292154</v>
      </c>
      <c r="BB65" s="77">
        <f t="shared" si="463"/>
        <v>0.0831626181379658</v>
      </c>
      <c r="BC65" s="77">
        <f t="shared" ref="BC65:BE65" si="464">BC64/(3-SUM($BC63:$BE63))</f>
        <v>0.565469659335482</v>
      </c>
      <c r="BD65" s="77">
        <f t="shared" si="464"/>
        <v>0.187051866259106</v>
      </c>
      <c r="BE65" s="77">
        <f t="shared" si="464"/>
        <v>0.247478474405412</v>
      </c>
      <c r="BF65" s="77">
        <f>BF64/(2-SUM($BF63:$BG63))</f>
        <v>0.307774929245595</v>
      </c>
      <c r="BG65" s="77">
        <f>BG64/(2-SUM($BF63:$BG63))</f>
        <v>0.692225070754406</v>
      </c>
      <c r="BH65" s="77">
        <f t="shared" ref="BH65:BJ65" si="465">BH64/(3-SUM($BH63:$BJ63))</f>
        <v>0.293706947121013</v>
      </c>
      <c r="BI65" s="77">
        <f t="shared" si="465"/>
        <v>0.378733741847981</v>
      </c>
      <c r="BJ65" s="77">
        <f t="shared" si="465"/>
        <v>0.327559311031008</v>
      </c>
      <c r="BL65" s="89">
        <f t="shared" si="426"/>
        <v>0.0117673189490422</v>
      </c>
      <c r="BM65" s="89">
        <f t="shared" si="427"/>
        <v>0.345413474544925</v>
      </c>
      <c r="BN65" s="89">
        <f t="shared" si="428"/>
        <v>0.0532135545983949</v>
      </c>
      <c r="BO65" s="89">
        <f t="shared" si="429"/>
        <v>0.0145725989826963</v>
      </c>
      <c r="BP65" s="89">
        <f t="shared" si="430"/>
        <v>0.407425014618238</v>
      </c>
      <c r="BQ65" s="89">
        <f t="shared" si="431"/>
        <v>0.270173161625094</v>
      </c>
      <c r="BR65" s="89">
        <f t="shared" si="432"/>
        <v>0.267566037373847</v>
      </c>
      <c r="BS65" s="89">
        <f t="shared" si="433"/>
        <v>0.331796588108638</v>
      </c>
      <c r="BT65" s="89">
        <f t="shared" si="434"/>
        <v>0.0816536443242994</v>
      </c>
      <c r="BU65" s="89">
        <f t="shared" si="435"/>
        <v>0.18183424124807</v>
      </c>
      <c r="BV65" s="89">
        <f t="shared" si="436"/>
        <v>0.191121427287595</v>
      </c>
      <c r="BX65" s="89">
        <f t="shared" si="437"/>
        <v>0.410394348092362</v>
      </c>
      <c r="BY65" s="89">
        <f t="shared" si="438"/>
        <v>0.692170775226028</v>
      </c>
      <c r="BZ65" s="89">
        <f t="shared" si="439"/>
        <v>0.599362625482484</v>
      </c>
      <c r="CA65" s="89">
        <f t="shared" si="440"/>
        <v>0.454609312859964</v>
      </c>
      <c r="CC65" s="89">
        <f t="shared" si="441"/>
        <v>0.117348530088157</v>
      </c>
      <c r="CD65" s="89">
        <f t="shared" si="442"/>
        <v>0.162853539891546</v>
      </c>
      <c r="CE65" s="89">
        <f t="shared" si="443"/>
        <v>0.116503441418395</v>
      </c>
      <c r="CF65" s="89">
        <f t="shared" si="444"/>
        <v>0.0814506339772366</v>
      </c>
      <c r="CH65" s="89">
        <f t="shared" si="392"/>
        <v>-0.251431768234815</v>
      </c>
      <c r="CI65" s="89">
        <f t="shared" si="393"/>
        <v>-0.295563542651564</v>
      </c>
      <c r="CJ65" s="89">
        <f t="shared" si="394"/>
        <v>-0.250463113808561</v>
      </c>
      <c r="CK65" s="89">
        <f t="shared" si="395"/>
        <v>-0.20425849202025</v>
      </c>
      <c r="CL65" s="109" t="s">
        <v>183</v>
      </c>
      <c r="CM65">
        <f t="shared" ref="CM65:CP65" si="466">CM64/(4-SUM($CM63:$CP63))</f>
        <v>0.115169882381277</v>
      </c>
      <c r="CN65">
        <f t="shared" si="466"/>
        <v>0.11892382570181</v>
      </c>
      <c r="CO65">
        <f t="shared" si="466"/>
        <v>0.393484307205224</v>
      </c>
      <c r="CP65">
        <f t="shared" si="466"/>
        <v>0.372421984711689</v>
      </c>
      <c r="CR65" s="89">
        <f t="shared" si="446"/>
        <v>0.0510035879298927</v>
      </c>
      <c r="CS65" s="89">
        <f t="shared" si="447"/>
        <v>0.0735801693531795</v>
      </c>
      <c r="CT65" s="89">
        <f t="shared" si="448"/>
        <v>0.206001359777359</v>
      </c>
      <c r="CU65" s="89">
        <f t="shared" si="449"/>
        <v>0.193534612777668</v>
      </c>
      <c r="CV65" s="87">
        <f t="shared" si="397"/>
        <v>0.524119729838099</v>
      </c>
      <c r="CX65">
        <f t="shared" si="276"/>
        <v>0.133557391065424</v>
      </c>
    </row>
    <row r="66" spans="1:102">
      <c r="A66" s="5" t="s">
        <v>20</v>
      </c>
      <c r="B66" s="6">
        <v>2016</v>
      </c>
      <c r="C66" s="5" t="s">
        <v>11</v>
      </c>
      <c r="D66">
        <v>37467</v>
      </c>
      <c r="E66">
        <v>5.0118504</v>
      </c>
      <c r="F66">
        <v>555928</v>
      </c>
      <c r="G66">
        <v>1854</v>
      </c>
      <c r="H66">
        <v>26593</v>
      </c>
      <c r="I66">
        <v>25</v>
      </c>
      <c r="J66">
        <v>14005</v>
      </c>
      <c r="K66">
        <v>64.41922</v>
      </c>
      <c r="L66">
        <v>3002400</v>
      </c>
      <c r="M66">
        <v>16431</v>
      </c>
      <c r="N66">
        <v>285152</v>
      </c>
      <c r="P66" s="91">
        <f t="shared" si="405"/>
        <v>1.001</v>
      </c>
      <c r="Q66" s="91">
        <f t="shared" si="406"/>
        <v>0.001</v>
      </c>
      <c r="R66" s="91">
        <f t="shared" si="407"/>
        <v>0.773583458898961</v>
      </c>
      <c r="S66" s="91">
        <f t="shared" si="408"/>
        <v>0.183801664355062</v>
      </c>
      <c r="T66" s="91">
        <f t="shared" si="409"/>
        <v>0.798775530839232</v>
      </c>
      <c r="U66" s="91">
        <f t="shared" si="410"/>
        <v>0.501</v>
      </c>
      <c r="V66" s="108" cm="1">
        <f t="array" ref="V66">(MAX(J$62:J$71-J66)/(MAX(J$62:J$71)-MIN(J$62:J$71))+0.001)</f>
        <v>0.97784828394371</v>
      </c>
      <c r="W66" s="108" cm="1">
        <f t="array" ref="W66">(MAX(K$62:K$71-K66)/(MAX(K$62:K$71)-MIN(K$62:K$71))+0.001)</f>
        <v>0.269305066755433</v>
      </c>
      <c r="X66" s="91">
        <f t="shared" si="411"/>
        <v>0.461398569238631</v>
      </c>
      <c r="Y66" s="91">
        <f t="shared" si="412"/>
        <v>0.482518648603445</v>
      </c>
      <c r="Z66" s="91">
        <f t="shared" si="413"/>
        <v>0.667004882017901</v>
      </c>
      <c r="AB66" s="89">
        <f t="shared" si="414"/>
        <v>0.884007954381283</v>
      </c>
      <c r="AC66" s="89">
        <f t="shared" si="415"/>
        <v>0.000156087268187053</v>
      </c>
      <c r="AD66" s="89">
        <f t="shared" si="416"/>
        <v>0.128440578871124</v>
      </c>
      <c r="AE66" s="89">
        <f t="shared" si="417"/>
        <v>0.0772442454870279</v>
      </c>
      <c r="AF66" s="89">
        <f t="shared" si="418"/>
        <v>0.152687629617174</v>
      </c>
      <c r="AG66" s="89">
        <f t="shared" si="419"/>
        <v>0.1</v>
      </c>
      <c r="AH66" s="89">
        <f t="shared" si="420"/>
        <v>0.12456001338219</v>
      </c>
      <c r="AI66" s="89">
        <f t="shared" si="421"/>
        <v>0.0657142401855535</v>
      </c>
      <c r="AJ66" s="89">
        <f t="shared" si="422"/>
        <v>0.0715925421280331</v>
      </c>
      <c r="AK66" s="89">
        <f t="shared" si="423"/>
        <v>0.0927324249882436</v>
      </c>
      <c r="AL66" s="89">
        <f t="shared" si="424"/>
        <v>0.119010833301878</v>
      </c>
      <c r="AN66" s="89">
        <f t="shared" si="450"/>
        <v>-0.108988649592486</v>
      </c>
      <c r="AO66" s="89">
        <f t="shared" si="451"/>
        <v>-0.00136811978010056</v>
      </c>
      <c r="AP66" s="89">
        <f t="shared" si="452"/>
        <v>-0.263597174690645</v>
      </c>
      <c r="AQ66" s="89">
        <f t="shared" si="453"/>
        <v>-0.197805739726671</v>
      </c>
      <c r="AR66" s="89">
        <f t="shared" si="454"/>
        <v>-0.286955188661759</v>
      </c>
      <c r="AS66" s="89">
        <f t="shared" si="455"/>
        <v>-0.230258509299405</v>
      </c>
      <c r="AT66" s="89">
        <f t="shared" si="456"/>
        <v>-0.259454477613888</v>
      </c>
      <c r="AU66" s="89">
        <f t="shared" si="457"/>
        <v>-0.178903051827378</v>
      </c>
      <c r="AV66" s="89">
        <f t="shared" si="458"/>
        <v>-0.18877266428843</v>
      </c>
      <c r="AW66" s="89">
        <f t="shared" si="459"/>
        <v>-0.220521145460018</v>
      </c>
      <c r="AX66" s="89">
        <f t="shared" si="460"/>
        <v>-0.253319408834351</v>
      </c>
      <c r="AY66" s="77" t="s">
        <v>184</v>
      </c>
      <c r="AZ66" s="110">
        <v>0.26049795615013</v>
      </c>
      <c r="BA66" s="110">
        <v>0.633345720302242</v>
      </c>
      <c r="BB66" s="110">
        <v>0.106156323547628</v>
      </c>
      <c r="BC66" s="110">
        <v>0.0806878306878307</v>
      </c>
      <c r="BD66" s="110">
        <v>0.626984126984127</v>
      </c>
      <c r="BE66" s="110">
        <v>0.292328042328042</v>
      </c>
      <c r="BF66" s="110">
        <v>0.25</v>
      </c>
      <c r="BG66" s="110">
        <v>0.75</v>
      </c>
      <c r="BH66" s="110">
        <v>0.10958605664488</v>
      </c>
      <c r="BI66" s="110">
        <v>0.581263616557734</v>
      </c>
      <c r="BJ66" s="110">
        <v>0.309150326797386</v>
      </c>
      <c r="BL66" s="89">
        <f t="shared" si="426"/>
        <v>0.545280807713116</v>
      </c>
      <c r="BM66" s="89">
        <f t="shared" si="427"/>
        <v>0.000360604457515729</v>
      </c>
      <c r="BN66" s="89">
        <f t="shared" si="428"/>
        <v>0.0732270008721162</v>
      </c>
      <c r="BO66" s="89">
        <f t="shared" si="429"/>
        <v>0.0593824110508871</v>
      </c>
      <c r="BP66" s="89">
        <f t="shared" si="430"/>
        <v>0.325116016312553</v>
      </c>
      <c r="BQ66" s="89">
        <f t="shared" si="431"/>
        <v>0.13522153244173</v>
      </c>
      <c r="BR66" s="89">
        <f t="shared" si="432"/>
        <v>0.272709628694815</v>
      </c>
      <c r="BS66" s="89">
        <f t="shared" si="433"/>
        <v>0.194199259477937</v>
      </c>
      <c r="BT66" s="89">
        <f t="shared" si="434"/>
        <v>0.0930394074607664</v>
      </c>
      <c r="BU66" s="89">
        <f t="shared" si="435"/>
        <v>0.231608314020401</v>
      </c>
      <c r="BV66" s="89">
        <f t="shared" si="436"/>
        <v>0.212344218429694</v>
      </c>
      <c r="BX66" s="89">
        <f t="shared" si="437"/>
        <v>0.618868413042748</v>
      </c>
      <c r="BY66" s="89">
        <f t="shared" si="438"/>
        <v>0.51971995980517</v>
      </c>
      <c r="BZ66" s="89">
        <f t="shared" si="439"/>
        <v>0.466908888172752</v>
      </c>
      <c r="CA66" s="89">
        <f t="shared" si="440"/>
        <v>0.536991939910862</v>
      </c>
      <c r="CC66" s="89">
        <f t="shared" si="441"/>
        <v>0.176959792273291</v>
      </c>
      <c r="CD66" s="89">
        <f t="shared" si="442"/>
        <v>0.122279411723105</v>
      </c>
      <c r="CE66" s="89">
        <f t="shared" si="443"/>
        <v>0.0907572310788866</v>
      </c>
      <c r="CF66" s="89">
        <f t="shared" si="444"/>
        <v>0.0962108181885814</v>
      </c>
      <c r="CH66" s="89">
        <f t="shared" si="392"/>
        <v>-0.306464760951216</v>
      </c>
      <c r="CI66" s="89">
        <f t="shared" si="393"/>
        <v>-0.256963653143841</v>
      </c>
      <c r="CJ66" s="89">
        <f t="shared" si="394"/>
        <v>-0.217778068298107</v>
      </c>
      <c r="CK66" s="89">
        <f t="shared" si="395"/>
        <v>-0.225250063738576</v>
      </c>
      <c r="CL66" s="77" t="s">
        <v>184</v>
      </c>
      <c r="CM66" s="111">
        <v>0.133389037433155</v>
      </c>
      <c r="CN66" s="111">
        <v>0.0936831550802139</v>
      </c>
      <c r="CO66" s="111">
        <v>0.293917112299465</v>
      </c>
      <c r="CP66" s="111">
        <v>0.479010695187166</v>
      </c>
      <c r="CR66" s="89">
        <f t="shared" si="446"/>
        <v>0.0769126321265886</v>
      </c>
      <c r="CS66" s="89">
        <f t="shared" si="447"/>
        <v>0.0552480457531661</v>
      </c>
      <c r="CT66" s="89">
        <f t="shared" si="448"/>
        <v>0.160476916254653</v>
      </c>
      <c r="CU66" s="89">
        <f t="shared" si="449"/>
        <v>0.228606243241195</v>
      </c>
      <c r="CV66" s="87">
        <f t="shared" si="397"/>
        <v>0.521243837375603</v>
      </c>
      <c r="CX66">
        <f t="shared" si="276"/>
        <v>0.118694774190621</v>
      </c>
    </row>
    <row r="67" spans="1:102">
      <c r="A67" s="5" t="s">
        <v>20</v>
      </c>
      <c r="B67" s="6">
        <v>2017</v>
      </c>
      <c r="C67" s="5" t="s">
        <v>11</v>
      </c>
      <c r="D67">
        <v>14605</v>
      </c>
      <c r="E67">
        <v>12.27114</v>
      </c>
      <c r="F67">
        <v>607588</v>
      </c>
      <c r="G67">
        <v>1855</v>
      </c>
      <c r="H67">
        <v>26340</v>
      </c>
      <c r="I67">
        <v>21</v>
      </c>
      <c r="J67">
        <v>13885</v>
      </c>
      <c r="K67">
        <v>64.990746</v>
      </c>
      <c r="L67">
        <v>3771000</v>
      </c>
      <c r="M67">
        <v>17671</v>
      </c>
      <c r="N67">
        <v>326200</v>
      </c>
      <c r="P67" s="91">
        <f t="shared" si="405"/>
        <v>0.001</v>
      </c>
      <c r="Q67" s="91">
        <f t="shared" si="406"/>
        <v>0.89453861097228</v>
      </c>
      <c r="R67" s="91">
        <f t="shared" si="407"/>
        <v>0.954188201608872</v>
      </c>
      <c r="S67" s="91">
        <f t="shared" si="408"/>
        <v>0.184079056865465</v>
      </c>
      <c r="T67" s="91">
        <f t="shared" si="409"/>
        <v>0.713504213009774</v>
      </c>
      <c r="U67" s="91">
        <f t="shared" si="410"/>
        <v>0.001</v>
      </c>
      <c r="V67" s="108" cm="1">
        <f t="array" ref="V67">(MAX(J$62:J$71-J67)/(MAX(J$62:J$71)-MIN(J$62:J$71))+0.001)</f>
        <v>0.979115135711496</v>
      </c>
      <c r="W67" s="108" cm="1">
        <f t="array" ref="W67">(MAX(K$62:K$71-K67)/(MAX(K$62:K$71)-MIN(K$62:K$71))+0.001)</f>
        <v>0.259124927092408</v>
      </c>
      <c r="X67" s="91">
        <f t="shared" si="411"/>
        <v>0.952328564128769</v>
      </c>
      <c r="Y67" s="91">
        <f t="shared" si="412"/>
        <v>0.586214918882756</v>
      </c>
      <c r="Z67" s="91">
        <f t="shared" si="413"/>
        <v>1.001</v>
      </c>
      <c r="AB67" s="89">
        <f t="shared" si="414"/>
        <v>0.000883124829551732</v>
      </c>
      <c r="AC67" s="89">
        <f t="shared" si="415"/>
        <v>0.139626088074504</v>
      </c>
      <c r="AD67" s="89">
        <f t="shared" si="416"/>
        <v>0.158426971979306</v>
      </c>
      <c r="AE67" s="89">
        <f t="shared" si="417"/>
        <v>0.0773608220982624</v>
      </c>
      <c r="AF67" s="89">
        <f t="shared" si="418"/>
        <v>0.136387837133504</v>
      </c>
      <c r="AG67" s="89">
        <f t="shared" si="419"/>
        <v>0.000199600798403194</v>
      </c>
      <c r="AH67" s="89">
        <f t="shared" si="420"/>
        <v>0.124721387161476</v>
      </c>
      <c r="AI67" s="89">
        <f t="shared" si="421"/>
        <v>0.0632301423146953</v>
      </c>
      <c r="AJ67" s="89">
        <f t="shared" si="422"/>
        <v>0.147767304436214</v>
      </c>
      <c r="AK67" s="89">
        <f t="shared" si="423"/>
        <v>0.112661202110265</v>
      </c>
      <c r="AL67" s="89">
        <f t="shared" si="424"/>
        <v>0.178604156201637</v>
      </c>
      <c r="AN67" s="89">
        <f t="shared" si="450"/>
        <v>-0.00621017265672013</v>
      </c>
      <c r="AO67" s="89">
        <f t="shared" si="451"/>
        <v>-0.274894059006814</v>
      </c>
      <c r="AP67" s="89">
        <f t="shared" si="452"/>
        <v>-0.291895602208156</v>
      </c>
      <c r="AQ67" s="89">
        <f t="shared" si="453"/>
        <v>-0.197987602578951</v>
      </c>
      <c r="AR67" s="89">
        <f t="shared" si="454"/>
        <v>-0.271719037884425</v>
      </c>
      <c r="AS67" s="89">
        <f t="shared" si="455"/>
        <v>-0.00170043736408761</v>
      </c>
      <c r="AT67" s="89">
        <f t="shared" si="456"/>
        <v>-0.259629135706627</v>
      </c>
      <c r="AU67" s="89">
        <f t="shared" si="457"/>
        <v>-0.174576788821682</v>
      </c>
      <c r="AV67" s="89">
        <f t="shared" si="458"/>
        <v>-0.282548302428554</v>
      </c>
      <c r="AW67" s="89">
        <f t="shared" si="459"/>
        <v>-0.245981108603632</v>
      </c>
      <c r="AX67" s="89">
        <f t="shared" si="460"/>
        <v>-0.307660543892816</v>
      </c>
      <c r="AY67" s="77" t="s">
        <v>185</v>
      </c>
      <c r="AZ67">
        <f t="shared" ref="AZ67:BJ67" si="467">AVERAGE(AZ65:AZ66)</f>
        <v>0.544736071641474</v>
      </c>
      <c r="BA67">
        <f t="shared" si="467"/>
        <v>0.360604457515729</v>
      </c>
      <c r="BB67">
        <f t="shared" si="467"/>
        <v>0.0946594708427969</v>
      </c>
      <c r="BC67">
        <f t="shared" si="467"/>
        <v>0.323078745011656</v>
      </c>
      <c r="BD67">
        <f t="shared" si="467"/>
        <v>0.407017996621617</v>
      </c>
      <c r="BE67">
        <f t="shared" si="467"/>
        <v>0.269903258366727</v>
      </c>
      <c r="BF67">
        <f t="shared" si="467"/>
        <v>0.278887464622797</v>
      </c>
      <c r="BG67">
        <f t="shared" si="467"/>
        <v>0.721112535377203</v>
      </c>
      <c r="BH67">
        <f t="shared" si="467"/>
        <v>0.201646501882946</v>
      </c>
      <c r="BI67">
        <f t="shared" si="467"/>
        <v>0.479998679202858</v>
      </c>
      <c r="BJ67">
        <f t="shared" si="467"/>
        <v>0.318354818914197</v>
      </c>
      <c r="BL67" s="89">
        <f t="shared" si="426"/>
        <v>0.000544736071641474</v>
      </c>
      <c r="BM67" s="89">
        <f t="shared" si="427"/>
        <v>0.322574610536533</v>
      </c>
      <c r="BN67" s="89">
        <f t="shared" si="428"/>
        <v>0.0903229502487358</v>
      </c>
      <c r="BO67" s="89">
        <f t="shared" si="429"/>
        <v>0.0594720306750238</v>
      </c>
      <c r="BP67" s="89">
        <f t="shared" si="430"/>
        <v>0.290409055360321</v>
      </c>
      <c r="BQ67" s="89">
        <f t="shared" si="431"/>
        <v>0.000269903258366727</v>
      </c>
      <c r="BR67" s="89">
        <f t="shared" si="432"/>
        <v>0.273062937772385</v>
      </c>
      <c r="BS67" s="89">
        <f t="shared" si="433"/>
        <v>0.186858233155039</v>
      </c>
      <c r="BT67" s="89">
        <f t="shared" si="434"/>
        <v>0.192033723599775</v>
      </c>
      <c r="BU67" s="89">
        <f t="shared" si="435"/>
        <v>0.281382386792733</v>
      </c>
      <c r="BV67" s="89">
        <f t="shared" si="436"/>
        <v>0.318673173733111</v>
      </c>
      <c r="BX67" s="89">
        <f t="shared" si="437"/>
        <v>0.41344229685691</v>
      </c>
      <c r="BY67" s="89">
        <f t="shared" si="438"/>
        <v>0.350150989293712</v>
      </c>
      <c r="BZ67" s="89">
        <f t="shared" si="439"/>
        <v>0.459921170927424</v>
      </c>
      <c r="CA67" s="89">
        <f t="shared" si="440"/>
        <v>0.79208928412562</v>
      </c>
      <c r="CC67" s="89">
        <f t="shared" si="441"/>
        <v>0.118220063307282</v>
      </c>
      <c r="CD67" s="89">
        <f t="shared" si="442"/>
        <v>0.08238332235912</v>
      </c>
      <c r="CE67" s="89">
        <f t="shared" si="443"/>
        <v>0.0893989663621236</v>
      </c>
      <c r="CF67" s="89">
        <f t="shared" si="444"/>
        <v>0.141915646102218</v>
      </c>
      <c r="CH67" s="89">
        <f t="shared" si="392"/>
        <v>-0.252424359686442</v>
      </c>
      <c r="CI67" s="89">
        <f t="shared" si="393"/>
        <v>-0.205659440715096</v>
      </c>
      <c r="CJ67" s="89">
        <f t="shared" si="394"/>
        <v>-0.215866870728283</v>
      </c>
      <c r="CK67" s="89">
        <f t="shared" si="395"/>
        <v>-0.277093483520381</v>
      </c>
      <c r="CL67" s="77" t="s">
        <v>185</v>
      </c>
      <c r="CM67">
        <f t="shared" ref="CM67:CP67" si="468">AVERAGE(CM65:CM66)</f>
        <v>0.124279459907216</v>
      </c>
      <c r="CN67">
        <f t="shared" si="468"/>
        <v>0.106303490391012</v>
      </c>
      <c r="CO67">
        <f t="shared" si="468"/>
        <v>0.343700709752345</v>
      </c>
      <c r="CP67">
        <f t="shared" si="468"/>
        <v>0.425716339949427</v>
      </c>
      <c r="CR67" s="89">
        <f t="shared" si="446"/>
        <v>0.0513823853561757</v>
      </c>
      <c r="CS67" s="89">
        <f t="shared" si="447"/>
        <v>0.0372222723257875</v>
      </c>
      <c r="CT67" s="89">
        <f t="shared" si="448"/>
        <v>0.158075232877885</v>
      </c>
      <c r="CU67" s="89">
        <f t="shared" si="449"/>
        <v>0.337205350951121</v>
      </c>
      <c r="CV67" s="87">
        <f t="shared" si="397"/>
        <v>0.58388524151097</v>
      </c>
      <c r="CX67">
        <f t="shared" si="276"/>
        <v>0.10472880911703</v>
      </c>
    </row>
    <row r="68" spans="1:102">
      <c r="A68" s="5" t="s">
        <v>20</v>
      </c>
      <c r="B68" s="6">
        <v>2018</v>
      </c>
      <c r="C68" s="5" t="s">
        <v>11</v>
      </c>
      <c r="D68">
        <v>14807</v>
      </c>
      <c r="E68">
        <v>8.3445668</v>
      </c>
      <c r="F68">
        <v>482906</v>
      </c>
      <c r="G68">
        <v>4800</v>
      </c>
      <c r="H68">
        <v>26087</v>
      </c>
      <c r="I68">
        <v>22</v>
      </c>
      <c r="J68">
        <v>13297</v>
      </c>
      <c r="K68">
        <v>54.578293</v>
      </c>
      <c r="L68">
        <v>3784500</v>
      </c>
      <c r="M68">
        <v>18911</v>
      </c>
      <c r="N68">
        <v>249900</v>
      </c>
      <c r="P68" s="91">
        <f t="shared" si="405"/>
        <v>0.00983562243023358</v>
      </c>
      <c r="Q68" s="91">
        <f t="shared" si="406"/>
        <v>0.411220689200847</v>
      </c>
      <c r="R68" s="91">
        <f t="shared" si="407"/>
        <v>0.518296592422712</v>
      </c>
      <c r="S68" s="91">
        <f t="shared" si="408"/>
        <v>1.001</v>
      </c>
      <c r="T68" s="91">
        <f t="shared" si="409"/>
        <v>0.628232895180317</v>
      </c>
      <c r="U68" s="91">
        <f t="shared" si="410"/>
        <v>0.126</v>
      </c>
      <c r="V68" s="108" cm="1">
        <f t="array" ref="V68">(MAX(J$62:J$71-J68)/(MAX(J$62:J$71)-MIN(J$62:J$71))+0.001)</f>
        <v>0.985322709373647</v>
      </c>
      <c r="W68" s="108" cm="1">
        <f t="array" ref="W68">(MAX(K$62:K$71-K68)/(MAX(K$62:K$71)-MIN(K$62:K$71))+0.001)</f>
        <v>0.444593699772358</v>
      </c>
      <c r="X68" s="91">
        <f t="shared" si="411"/>
        <v>0.96095145631068</v>
      </c>
      <c r="Y68" s="91">
        <f t="shared" si="412"/>
        <v>0.689911189162067</v>
      </c>
      <c r="Z68" s="91">
        <f t="shared" si="413"/>
        <v>0.380170056956876</v>
      </c>
      <c r="AB68" s="89">
        <f t="shared" si="414"/>
        <v>0.00868608238223522</v>
      </c>
      <c r="AC68" s="89">
        <f t="shared" si="415"/>
        <v>0.0641863139993572</v>
      </c>
      <c r="AD68" s="89">
        <f t="shared" si="416"/>
        <v>0.0860544697432563</v>
      </c>
      <c r="AE68" s="89">
        <f t="shared" si="417"/>
        <v>0.42067894218383</v>
      </c>
      <c r="AF68" s="89">
        <f t="shared" si="418"/>
        <v>0.120088044649835</v>
      </c>
      <c r="AG68" s="89">
        <f t="shared" si="419"/>
        <v>0.0251497005988024</v>
      </c>
      <c r="AH68" s="89">
        <f t="shared" si="420"/>
        <v>0.125512118679979</v>
      </c>
      <c r="AI68" s="89">
        <f t="shared" si="421"/>
        <v>0.108487142569646</v>
      </c>
      <c r="AJ68" s="89">
        <f t="shared" si="422"/>
        <v>0.149105268645374</v>
      </c>
      <c r="AK68" s="89">
        <f t="shared" si="423"/>
        <v>0.132589979232286</v>
      </c>
      <c r="AL68" s="89">
        <f t="shared" si="424"/>
        <v>0.0678321201157952</v>
      </c>
      <c r="AN68" s="89">
        <f t="shared" si="450"/>
        <v>-0.0412244358889204</v>
      </c>
      <c r="AO68" s="89">
        <f t="shared" si="451"/>
        <v>-0.176253388961169</v>
      </c>
      <c r="AP68" s="89">
        <f t="shared" si="452"/>
        <v>-0.211072236028242</v>
      </c>
      <c r="AQ68" s="89">
        <f t="shared" si="453"/>
        <v>-0.364259730512656</v>
      </c>
      <c r="AR68" s="89">
        <f t="shared" si="454"/>
        <v>-0.254530225263257</v>
      </c>
      <c r="AS68" s="89">
        <f t="shared" si="455"/>
        <v>-0.0926240659038037</v>
      </c>
      <c r="AT68" s="89">
        <f t="shared" si="456"/>
        <v>-0.260481947254974</v>
      </c>
      <c r="AU68" s="89">
        <f t="shared" si="457"/>
        <v>-0.24096335425122</v>
      </c>
      <c r="AV68" s="89">
        <f t="shared" si="458"/>
        <v>-0.283762642551287</v>
      </c>
      <c r="AW68" s="89">
        <f t="shared" si="459"/>
        <v>-0.26789722773073</v>
      </c>
      <c r="AX68" s="89">
        <f t="shared" si="460"/>
        <v>-0.182517204808098</v>
      </c>
      <c r="BL68" s="89">
        <f t="shared" si="426"/>
        <v>0.00535781832479421</v>
      </c>
      <c r="BM68" s="89">
        <f t="shared" si="427"/>
        <v>0.148288013548515</v>
      </c>
      <c r="BN68" s="89">
        <f t="shared" si="428"/>
        <v>0.0490616811783587</v>
      </c>
      <c r="BO68" s="89">
        <f t="shared" si="429"/>
        <v>0.323401823756668</v>
      </c>
      <c r="BP68" s="89">
        <f t="shared" si="430"/>
        <v>0.255702094408091</v>
      </c>
      <c r="BQ68" s="89">
        <f t="shared" si="431"/>
        <v>0.0340078105542076</v>
      </c>
      <c r="BR68" s="89">
        <f t="shared" si="432"/>
        <v>0.274794152252482</v>
      </c>
      <c r="BS68" s="89">
        <f t="shared" si="433"/>
        <v>0.320602090055576</v>
      </c>
      <c r="BT68" s="89">
        <f t="shared" si="434"/>
        <v>0.193772499644372</v>
      </c>
      <c r="BU68" s="89">
        <f t="shared" si="435"/>
        <v>0.331156459565065</v>
      </c>
      <c r="BV68" s="89">
        <f t="shared" si="436"/>
        <v>0.121028969639106</v>
      </c>
      <c r="BX68" s="89">
        <f t="shared" si="437"/>
        <v>0.202707513051668</v>
      </c>
      <c r="BY68" s="89">
        <f t="shared" si="438"/>
        <v>0.613111728718966</v>
      </c>
      <c r="BZ68" s="89">
        <f t="shared" si="439"/>
        <v>0.595396242308058</v>
      </c>
      <c r="CA68" s="89">
        <f t="shared" si="440"/>
        <v>0.645957928848543</v>
      </c>
      <c r="CC68" s="89">
        <f t="shared" si="441"/>
        <v>0.0579623691335187</v>
      </c>
      <c r="CD68" s="89">
        <f t="shared" si="442"/>
        <v>0.144252573128797</v>
      </c>
      <c r="CE68" s="89">
        <f t="shared" si="443"/>
        <v>0.115732460262483</v>
      </c>
      <c r="CF68" s="89">
        <f t="shared" si="444"/>
        <v>0.115733842970224</v>
      </c>
      <c r="CH68" s="89">
        <f t="shared" si="392"/>
        <v>-0.165074583397704</v>
      </c>
      <c r="CI68" s="89">
        <f t="shared" si="393"/>
        <v>-0.279300322600128</v>
      </c>
      <c r="CJ68" s="89">
        <f t="shared" si="394"/>
        <v>-0.249574056407709</v>
      </c>
      <c r="CK68" s="89">
        <f t="shared" si="395"/>
        <v>-0.249575655465179</v>
      </c>
      <c r="CR68" s="89">
        <f t="shared" si="446"/>
        <v>0.0251923802411963</v>
      </c>
      <c r="CS68" s="89">
        <f t="shared" si="447"/>
        <v>0.0651759167624935</v>
      </c>
      <c r="CT68" s="89">
        <f t="shared" si="448"/>
        <v>0.204638111065158</v>
      </c>
      <c r="CU68" s="89">
        <f t="shared" si="449"/>
        <v>0.274994845230714</v>
      </c>
      <c r="CV68" s="87">
        <f t="shared" si="397"/>
        <v>0.570001253299563</v>
      </c>
      <c r="CX68">
        <f t="shared" si="276"/>
        <v>0.134907013913826</v>
      </c>
    </row>
    <row r="69" spans="1:102">
      <c r="A69" s="5" t="s">
        <v>20</v>
      </c>
      <c r="B69" s="6">
        <v>2019</v>
      </c>
      <c r="C69" s="5" t="s">
        <v>11</v>
      </c>
      <c r="D69">
        <v>14768</v>
      </c>
      <c r="E69">
        <v>8.3238082</v>
      </c>
      <c r="F69">
        <v>528930</v>
      </c>
      <c r="G69">
        <v>1874</v>
      </c>
      <c r="H69">
        <v>25834</v>
      </c>
      <c r="I69">
        <v>23</v>
      </c>
      <c r="J69">
        <v>12802</v>
      </c>
      <c r="K69">
        <v>44.16584</v>
      </c>
      <c r="L69">
        <v>3744400</v>
      </c>
      <c r="M69">
        <v>20151</v>
      </c>
      <c r="N69">
        <v>271900</v>
      </c>
      <c r="P69" s="91">
        <f t="shared" si="405"/>
        <v>0.00812973493132709</v>
      </c>
      <c r="Q69" s="91">
        <f t="shared" si="406"/>
        <v>0.408665534133093</v>
      </c>
      <c r="R69" s="91">
        <f t="shared" si="407"/>
        <v>0.679197728281808</v>
      </c>
      <c r="S69" s="91">
        <f t="shared" si="408"/>
        <v>0.189349514563107</v>
      </c>
      <c r="T69" s="91">
        <f t="shared" si="409"/>
        <v>0.542961577350859</v>
      </c>
      <c r="U69" s="91">
        <f t="shared" si="410"/>
        <v>0.251</v>
      </c>
      <c r="V69" s="108" cm="1">
        <f t="array" ref="V69">(MAX(J$62:J$71-J69)/(MAX(J$62:J$71)-MIN(J$62:J$71))+0.001)</f>
        <v>0.990548472915765</v>
      </c>
      <c r="W69" s="108" cm="1">
        <f t="array" ref="W69">(MAX(K$62:K$71-K69)/(MAX(K$62:K$71)-MIN(K$62:K$71))+0.001)</f>
        <v>0.630062472452308</v>
      </c>
      <c r="X69" s="91">
        <f t="shared" si="411"/>
        <v>0.935338272866633</v>
      </c>
      <c r="Y69" s="91">
        <f t="shared" si="412"/>
        <v>0.793607459441378</v>
      </c>
      <c r="Z69" s="91">
        <f t="shared" si="413"/>
        <v>0.559177379983727</v>
      </c>
      <c r="AB69" s="89">
        <f t="shared" si="414"/>
        <v>0.007179570775529</v>
      </c>
      <c r="AC69" s="89">
        <f t="shared" si="415"/>
        <v>0.0637874868250373</v>
      </c>
      <c r="AD69" s="89">
        <f t="shared" si="416"/>
        <v>0.112769408891746</v>
      </c>
      <c r="AE69" s="89">
        <f t="shared" si="417"/>
        <v>0.0795757777117177</v>
      </c>
      <c r="AF69" s="89">
        <f t="shared" si="418"/>
        <v>0.103788252166165</v>
      </c>
      <c r="AG69" s="89">
        <f t="shared" si="419"/>
        <v>0.0500998003992016</v>
      </c>
      <c r="AH69" s="89">
        <f t="shared" si="420"/>
        <v>0.126177785519535</v>
      </c>
      <c r="AI69" s="89">
        <f t="shared" si="421"/>
        <v>0.153744142824596</v>
      </c>
      <c r="AJ69" s="89">
        <f t="shared" si="422"/>
        <v>0.145131019401869</v>
      </c>
      <c r="AK69" s="89">
        <f t="shared" si="423"/>
        <v>0.152518756354307</v>
      </c>
      <c r="AL69" s="89">
        <f t="shared" si="424"/>
        <v>0.0997716324865491</v>
      </c>
      <c r="AN69" s="89">
        <f t="shared" si="450"/>
        <v>-0.0354420636966905</v>
      </c>
      <c r="AO69" s="89">
        <f t="shared" si="451"/>
        <v>-0.17555580891882</v>
      </c>
      <c r="AP69" s="89">
        <f t="shared" si="452"/>
        <v>-0.246109105333993</v>
      </c>
      <c r="AQ69" s="89">
        <f t="shared" si="453"/>
        <v>-0.201409916675999</v>
      </c>
      <c r="AR69" s="89">
        <f t="shared" si="454"/>
        <v>-0.235122165123019</v>
      </c>
      <c r="AS69" s="89">
        <f t="shared" si="455"/>
        <v>-0.149985689020305</v>
      </c>
      <c r="AT69" s="89">
        <f t="shared" si="456"/>
        <v>-0.261196011957584</v>
      </c>
      <c r="AU69" s="89">
        <f t="shared" si="457"/>
        <v>-0.28788059841872</v>
      </c>
      <c r="AV69" s="89">
        <f t="shared" si="458"/>
        <v>-0.280120045510702</v>
      </c>
      <c r="AW69" s="89">
        <f t="shared" si="459"/>
        <v>-0.286806594664988</v>
      </c>
      <c r="AX69" s="89">
        <f t="shared" si="460"/>
        <v>-0.22996078022333</v>
      </c>
      <c r="BL69" s="89">
        <f t="shared" si="426"/>
        <v>0.00442855986997759</v>
      </c>
      <c r="BM69" s="89">
        <f t="shared" si="427"/>
        <v>0.147366613241439</v>
      </c>
      <c r="BN69" s="89">
        <f t="shared" si="428"/>
        <v>0.0642924975567857</v>
      </c>
      <c r="BO69" s="89">
        <f t="shared" si="429"/>
        <v>0.061174803533615</v>
      </c>
      <c r="BP69" s="89">
        <f t="shared" si="430"/>
        <v>0.22099513345586</v>
      </c>
      <c r="BQ69" s="89">
        <f t="shared" si="431"/>
        <v>0.0677457178500485</v>
      </c>
      <c r="BR69" s="89">
        <f t="shared" si="432"/>
        <v>0.276251552197461</v>
      </c>
      <c r="BS69" s="89">
        <f t="shared" si="433"/>
        <v>0.454345946956113</v>
      </c>
      <c r="BT69" s="89">
        <f t="shared" si="434"/>
        <v>0.188607690800793</v>
      </c>
      <c r="BU69" s="89">
        <f t="shared" si="435"/>
        <v>0.380930532337397</v>
      </c>
      <c r="BV69" s="89">
        <f t="shared" si="436"/>
        <v>0.178016813545635</v>
      </c>
      <c r="BX69" s="89">
        <f t="shared" si="437"/>
        <v>0.216087670668203</v>
      </c>
      <c r="BY69" s="89">
        <f t="shared" si="438"/>
        <v>0.349915654839523</v>
      </c>
      <c r="BZ69" s="89">
        <f t="shared" si="439"/>
        <v>0.730597499153574</v>
      </c>
      <c r="CA69" s="89">
        <f t="shared" si="440"/>
        <v>0.747555036683825</v>
      </c>
      <c r="CC69" s="89">
        <f t="shared" si="441"/>
        <v>0.0617883034719098</v>
      </c>
      <c r="CD69" s="89">
        <f t="shared" si="442"/>
        <v>0.0823279530047716</v>
      </c>
      <c r="CE69" s="89">
        <f t="shared" si="443"/>
        <v>0.142012730397637</v>
      </c>
      <c r="CF69" s="89">
        <f t="shared" si="444"/>
        <v>0.133936613149696</v>
      </c>
      <c r="CH69" s="89">
        <f t="shared" si="392"/>
        <v>-0.172021182336279</v>
      </c>
      <c r="CI69" s="89">
        <f t="shared" si="393"/>
        <v>-0.205576568938253</v>
      </c>
      <c r="CJ69" s="89">
        <f t="shared" si="394"/>
        <v>-0.277185925290238</v>
      </c>
      <c r="CK69" s="89">
        <f t="shared" si="395"/>
        <v>-0.269264643834393</v>
      </c>
      <c r="CR69" s="89">
        <f t="shared" si="446"/>
        <v>0.0268552590032526</v>
      </c>
      <c r="CS69" s="89">
        <f t="shared" si="447"/>
        <v>0.0371972554518979</v>
      </c>
      <c r="CT69" s="89">
        <f t="shared" si="448"/>
        <v>0.251106879002371</v>
      </c>
      <c r="CU69" s="89">
        <f t="shared" si="449"/>
        <v>0.318246394127798</v>
      </c>
      <c r="CV69" s="87">
        <f t="shared" si="397"/>
        <v>0.63340578758532</v>
      </c>
      <c r="CX69">
        <f t="shared" si="276"/>
        <v>0.144152067227134</v>
      </c>
    </row>
    <row r="70" spans="1:102">
      <c r="A70" s="5" t="s">
        <v>20</v>
      </c>
      <c r="B70" s="6">
        <v>2020</v>
      </c>
      <c r="C70" s="5" t="s">
        <v>11</v>
      </c>
      <c r="D70">
        <v>14729</v>
      </c>
      <c r="E70">
        <v>8.3030497</v>
      </c>
      <c r="F70">
        <v>574954</v>
      </c>
      <c r="G70">
        <v>2808</v>
      </c>
      <c r="H70">
        <v>25581</v>
      </c>
      <c r="I70">
        <v>24</v>
      </c>
      <c r="J70">
        <v>12307</v>
      </c>
      <c r="K70">
        <v>33.753387</v>
      </c>
      <c r="L70">
        <v>3744900</v>
      </c>
      <c r="M70">
        <v>21391</v>
      </c>
      <c r="N70">
        <v>308400</v>
      </c>
      <c r="P70" s="91">
        <f t="shared" si="405"/>
        <v>0.00642384743242061</v>
      </c>
      <c r="Q70" s="91">
        <f t="shared" si="406"/>
        <v>0.406110391374239</v>
      </c>
      <c r="R70" s="91">
        <f t="shared" si="407"/>
        <v>0.840098864140904</v>
      </c>
      <c r="S70" s="91">
        <f t="shared" si="408"/>
        <v>0.448434119278779</v>
      </c>
      <c r="T70" s="91">
        <f t="shared" si="409"/>
        <v>0.457690259521402</v>
      </c>
      <c r="U70" s="91">
        <f t="shared" si="410"/>
        <v>0.376</v>
      </c>
      <c r="V70" s="108" cm="1">
        <f t="array" ref="V70">(MAX(J$62:J$71-J70)/(MAX(J$62:J$71)-MIN(J$62:J$71))+0.001)</f>
        <v>0.995774236457882</v>
      </c>
      <c r="W70" s="108" cm="1">
        <f t="array" ref="W70">(MAX(K$62:K$71-K70)/(MAX(K$62:K$71)-MIN(K$62:K$71))+0.001)</f>
        <v>0.815531245132258</v>
      </c>
      <c r="X70" s="91">
        <f t="shared" si="411"/>
        <v>0.93565763924374</v>
      </c>
      <c r="Y70" s="91">
        <f t="shared" si="412"/>
        <v>0.897303729720689</v>
      </c>
      <c r="Z70" s="91">
        <f t="shared" si="413"/>
        <v>0.856166802278275</v>
      </c>
      <c r="AB70" s="89">
        <f t="shared" si="414"/>
        <v>0.00567305916882278</v>
      </c>
      <c r="AC70" s="89">
        <f t="shared" si="415"/>
        <v>0.0633886615719798</v>
      </c>
      <c r="AD70" s="89">
        <f t="shared" si="416"/>
        <v>0.139484348040235</v>
      </c>
      <c r="AE70" s="89">
        <f t="shared" si="417"/>
        <v>0.18845833260473</v>
      </c>
      <c r="AF70" s="89">
        <f t="shared" si="418"/>
        <v>0.0874884596824955</v>
      </c>
      <c r="AG70" s="89">
        <f t="shared" si="419"/>
        <v>0.0750499001996008</v>
      </c>
      <c r="AH70" s="89">
        <f t="shared" si="420"/>
        <v>0.126843452359092</v>
      </c>
      <c r="AI70" s="89">
        <f t="shared" si="421"/>
        <v>0.199001143079546</v>
      </c>
      <c r="AJ70" s="89">
        <f t="shared" si="422"/>
        <v>0.145180573631837</v>
      </c>
      <c r="AK70" s="89">
        <f t="shared" si="423"/>
        <v>0.172447533476328</v>
      </c>
      <c r="AL70" s="89">
        <f t="shared" si="424"/>
        <v>0.152762187101663</v>
      </c>
      <c r="AN70" s="89">
        <f t="shared" si="450"/>
        <v>-0.0293412138934389</v>
      </c>
      <c r="AO70" s="89">
        <f t="shared" si="451"/>
        <v>-0.174855738597353</v>
      </c>
      <c r="AP70" s="89">
        <f t="shared" si="452"/>
        <v>-0.274756671104457</v>
      </c>
      <c r="AQ70" s="89">
        <f t="shared" si="453"/>
        <v>-0.314514029977306</v>
      </c>
      <c r="AR70" s="89">
        <f t="shared" si="454"/>
        <v>-0.213143618490351</v>
      </c>
      <c r="AS70" s="89">
        <f t="shared" si="455"/>
        <v>-0.194349375460892</v>
      </c>
      <c r="AT70" s="89">
        <f t="shared" si="456"/>
        <v>-0.26190656483444</v>
      </c>
      <c r="AU70" s="89">
        <f t="shared" si="457"/>
        <v>-0.321276342759735</v>
      </c>
      <c r="AV70" s="89">
        <f t="shared" si="458"/>
        <v>-0.28016612835088</v>
      </c>
      <c r="AW70" s="89">
        <f t="shared" si="459"/>
        <v>-0.30310451840968</v>
      </c>
      <c r="AX70" s="89">
        <f t="shared" si="460"/>
        <v>-0.287020733411645</v>
      </c>
      <c r="BL70" s="89">
        <f t="shared" si="426"/>
        <v>0.00349930141516097</v>
      </c>
      <c r="BM70" s="89">
        <f t="shared" si="427"/>
        <v>0.146445217373008</v>
      </c>
      <c r="BN70" s="89">
        <f t="shared" si="428"/>
        <v>0.0795233139352127</v>
      </c>
      <c r="BO70" s="89">
        <f t="shared" si="429"/>
        <v>0.144879532476995</v>
      </c>
      <c r="BP70" s="89">
        <f t="shared" si="430"/>
        <v>0.186288172503629</v>
      </c>
      <c r="BQ70" s="89">
        <f t="shared" si="431"/>
        <v>0.101483625145889</v>
      </c>
      <c r="BR70" s="89">
        <f t="shared" si="432"/>
        <v>0.277708952142441</v>
      </c>
      <c r="BS70" s="89">
        <f t="shared" si="433"/>
        <v>0.58808980385665</v>
      </c>
      <c r="BT70" s="89">
        <f t="shared" si="434"/>
        <v>0.188672089913556</v>
      </c>
      <c r="BU70" s="89">
        <f t="shared" si="435"/>
        <v>0.430704605109729</v>
      </c>
      <c r="BV70" s="89">
        <f t="shared" si="436"/>
        <v>0.272564827299648</v>
      </c>
      <c r="BX70" s="89">
        <f t="shared" si="437"/>
        <v>0.229467832723381</v>
      </c>
      <c r="BY70" s="89">
        <f t="shared" si="438"/>
        <v>0.432651330126514</v>
      </c>
      <c r="BZ70" s="89">
        <f t="shared" si="439"/>
        <v>0.86579875599909</v>
      </c>
      <c r="CA70" s="89">
        <f t="shared" si="440"/>
        <v>0.891941522322932</v>
      </c>
      <c r="CC70" s="89">
        <f t="shared" si="441"/>
        <v>0.0656142390794907</v>
      </c>
      <c r="CD70" s="89">
        <f t="shared" si="442"/>
        <v>0.101793954861617</v>
      </c>
      <c r="CE70" s="89">
        <f t="shared" si="443"/>
        <v>0.168293000532792</v>
      </c>
      <c r="CF70" s="89">
        <f t="shared" si="444"/>
        <v>0.159805794577295</v>
      </c>
      <c r="CH70" s="89">
        <f t="shared" si="392"/>
        <v>-0.178730729831795</v>
      </c>
      <c r="CI70" s="89">
        <f t="shared" si="393"/>
        <v>-0.232579292159469</v>
      </c>
      <c r="CJ70" s="89">
        <f t="shared" si="394"/>
        <v>-0.299906334242128</v>
      </c>
      <c r="CK70" s="89">
        <f t="shared" si="395"/>
        <v>-0.293051224455204</v>
      </c>
      <c r="CR70" s="89">
        <f t="shared" si="446"/>
        <v>0.0285181383169412</v>
      </c>
      <c r="CS70" s="89">
        <f t="shared" si="447"/>
        <v>0.0459923465147624</v>
      </c>
      <c r="CT70" s="89">
        <f t="shared" si="448"/>
        <v>0.297575646939584</v>
      </c>
      <c r="CU70" s="89">
        <f t="shared" si="449"/>
        <v>0.379714080332239</v>
      </c>
      <c r="CV70" s="87">
        <f t="shared" si="397"/>
        <v>0.751800212103527</v>
      </c>
      <c r="CX70">
        <f t="shared" si="276"/>
        <v>0.171783996727173</v>
      </c>
    </row>
    <row r="71" spans="1:102">
      <c r="A71" s="5" t="s">
        <v>20</v>
      </c>
      <c r="B71" s="6">
        <v>2021</v>
      </c>
      <c r="C71" s="93" t="s">
        <v>11</v>
      </c>
      <c r="D71">
        <v>14690</v>
      </c>
      <c r="E71">
        <v>8.2822912</v>
      </c>
      <c r="F71">
        <v>620978</v>
      </c>
      <c r="G71">
        <v>1525</v>
      </c>
      <c r="H71">
        <v>25328</v>
      </c>
      <c r="I71">
        <v>25</v>
      </c>
      <c r="J71">
        <v>11812</v>
      </c>
      <c r="K71">
        <v>23.340935</v>
      </c>
      <c r="L71">
        <v>3847200</v>
      </c>
      <c r="M71">
        <v>22631</v>
      </c>
      <c r="N71">
        <v>318000</v>
      </c>
      <c r="P71" s="91">
        <f t="shared" si="405"/>
        <v>0.00471795993351413</v>
      </c>
      <c r="Q71" s="91">
        <f t="shared" si="406"/>
        <v>0.403555248615384</v>
      </c>
      <c r="R71" s="91">
        <f t="shared" si="407"/>
        <v>1.001</v>
      </c>
      <c r="S71" s="91">
        <f t="shared" si="408"/>
        <v>0.0925395284327323</v>
      </c>
      <c r="T71" s="91">
        <f t="shared" si="409"/>
        <v>0.372418941691945</v>
      </c>
      <c r="U71" s="91">
        <f t="shared" si="410"/>
        <v>0.501</v>
      </c>
      <c r="V71" s="108" cm="1">
        <f t="array" ref="V71">(MAX(J$62:J$71-J71)/(MAX(J$62:J$71)-MIN(J$62:J$71))+0.001)</f>
        <v>1.001</v>
      </c>
      <c r="W71" s="108" cm="1">
        <f t="array" ref="W71">(MAX(K$62:K$71-K71)/(MAX(K$62:K$71)-MIN(K$62:K$71))+0.001)</f>
        <v>1.001</v>
      </c>
      <c r="X71" s="91">
        <f t="shared" si="411"/>
        <v>1.001</v>
      </c>
      <c r="Y71" s="91">
        <f t="shared" si="412"/>
        <v>1.001</v>
      </c>
      <c r="Z71" s="91">
        <f t="shared" si="413"/>
        <v>0.934279088689992</v>
      </c>
      <c r="AB71" s="89">
        <f t="shared" si="414"/>
        <v>0.00416654756211656</v>
      </c>
      <c r="AC71" s="89">
        <f t="shared" si="415"/>
        <v>0.0629898363189222</v>
      </c>
      <c r="AD71" s="89">
        <f t="shared" si="416"/>
        <v>0.166199287188724</v>
      </c>
      <c r="AE71" s="89">
        <f t="shared" si="417"/>
        <v>0.0388905403908814</v>
      </c>
      <c r="AF71" s="89">
        <f t="shared" si="418"/>
        <v>0.0711886671988259</v>
      </c>
      <c r="AG71" s="89">
        <f t="shared" si="419"/>
        <v>0.1</v>
      </c>
      <c r="AH71" s="89">
        <f t="shared" si="420"/>
        <v>0.127509119198648</v>
      </c>
      <c r="AI71" s="89">
        <f t="shared" si="421"/>
        <v>0.244258138988066</v>
      </c>
      <c r="AJ71" s="89">
        <f t="shared" si="422"/>
        <v>0.155319369083473</v>
      </c>
      <c r="AK71" s="89">
        <f t="shared" si="423"/>
        <v>0.192376310598349</v>
      </c>
      <c r="AL71" s="89">
        <f t="shared" si="424"/>
        <v>0.166699428863447</v>
      </c>
      <c r="AN71" s="89">
        <f t="shared" si="450"/>
        <v>-0.0228354618477395</v>
      </c>
      <c r="AO71" s="89">
        <f t="shared" si="451"/>
        <v>-0.1741531589528</v>
      </c>
      <c r="AP71" s="89">
        <f t="shared" si="452"/>
        <v>-0.298255870133126</v>
      </c>
      <c r="AQ71" s="89">
        <f t="shared" si="453"/>
        <v>-0.126277749371729</v>
      </c>
      <c r="AR71" s="89">
        <f t="shared" si="454"/>
        <v>-0.18811047485627</v>
      </c>
      <c r="AS71" s="89">
        <f t="shared" si="455"/>
        <v>-0.230258509299405</v>
      </c>
      <c r="AT71" s="89">
        <f t="shared" si="456"/>
        <v>-0.262613624315563</v>
      </c>
      <c r="AU71" s="89">
        <f t="shared" si="457"/>
        <v>-0.344289093126139</v>
      </c>
      <c r="AV71" s="89">
        <f t="shared" si="458"/>
        <v>-0.289246886655841</v>
      </c>
      <c r="AW71" s="89">
        <f t="shared" si="459"/>
        <v>-0.317094233295423</v>
      </c>
      <c r="AX71" s="89">
        <f t="shared" si="460"/>
        <v>-0.298652514764336</v>
      </c>
      <c r="AY71" s="81" t="s">
        <v>170</v>
      </c>
      <c r="BL71" s="89">
        <f t="shared" si="426"/>
        <v>0.00257004296034436</v>
      </c>
      <c r="BM71" s="89">
        <f t="shared" si="427"/>
        <v>0.145523821504576</v>
      </c>
      <c r="BN71" s="89">
        <f t="shared" si="428"/>
        <v>0.0947541303136397</v>
      </c>
      <c r="BO71" s="89">
        <f t="shared" si="429"/>
        <v>0.0298975547100176</v>
      </c>
      <c r="BP71" s="89">
        <f t="shared" si="430"/>
        <v>0.151581211551398</v>
      </c>
      <c r="BQ71" s="89">
        <f t="shared" si="431"/>
        <v>0.13522153244173</v>
      </c>
      <c r="BR71" s="89">
        <f t="shared" si="432"/>
        <v>0.27916635208742</v>
      </c>
      <c r="BS71" s="89">
        <f t="shared" si="433"/>
        <v>0.72183364791258</v>
      </c>
      <c r="BT71" s="89">
        <f t="shared" si="434"/>
        <v>0.201848148384829</v>
      </c>
      <c r="BU71" s="89">
        <f t="shared" si="435"/>
        <v>0.48047867788206</v>
      </c>
      <c r="BV71" s="89">
        <f t="shared" si="436"/>
        <v>0.297432250095224</v>
      </c>
      <c r="BX71" s="89">
        <f t="shared" si="437"/>
        <v>0.24284799477856</v>
      </c>
      <c r="BY71" s="89">
        <f t="shared" si="438"/>
        <v>0.316700298703146</v>
      </c>
      <c r="BZ71" s="89">
        <f t="shared" si="439"/>
        <v>1.001</v>
      </c>
      <c r="CA71" s="89">
        <f t="shared" si="440"/>
        <v>0.979759076362113</v>
      </c>
      <c r="CC71" s="89">
        <f t="shared" si="441"/>
        <v>0.0694401746870716</v>
      </c>
      <c r="CD71" s="89">
        <f t="shared" si="442"/>
        <v>0.0745130632128687</v>
      </c>
      <c r="CE71" s="89">
        <f t="shared" si="443"/>
        <v>0.194573268171225</v>
      </c>
      <c r="CF71" s="89">
        <f t="shared" si="444"/>
        <v>0.175539734134808</v>
      </c>
      <c r="CH71" s="89">
        <f t="shared" si="392"/>
        <v>-0.185217062221444</v>
      </c>
      <c r="CI71" s="89">
        <f t="shared" si="393"/>
        <v>-0.193494093675906</v>
      </c>
      <c r="CJ71" s="89">
        <f t="shared" si="394"/>
        <v>-0.318506027747999</v>
      </c>
      <c r="CK71" s="89">
        <f t="shared" si="395"/>
        <v>-0.305419802812004</v>
      </c>
      <c r="CL71" s="81" t="s">
        <v>170</v>
      </c>
      <c r="CR71" s="89">
        <f t="shared" si="446"/>
        <v>0.0301810176306298</v>
      </c>
      <c r="CS71" s="89">
        <f t="shared" si="447"/>
        <v>0.0336663471600205</v>
      </c>
      <c r="CT71" s="89">
        <f t="shared" si="448"/>
        <v>0.344044410462097</v>
      </c>
      <c r="CU71" s="89">
        <f t="shared" si="449"/>
        <v>0.417099448021111</v>
      </c>
      <c r="CV71" s="87">
        <f t="shared" si="397"/>
        <v>0.824991223273858</v>
      </c>
      <c r="CX71">
        <f t="shared" si="276"/>
        <v>0.188855378811059</v>
      </c>
    </row>
    <row r="72" s="80" customFormat="1" spans="1:102">
      <c r="A72" s="13" t="s">
        <v>21</v>
      </c>
      <c r="B72" s="14">
        <v>2012</v>
      </c>
      <c r="C72" s="13" t="s">
        <v>11</v>
      </c>
      <c r="D72" s="80">
        <v>38160</v>
      </c>
      <c r="E72" s="80">
        <v>8.2206499</v>
      </c>
      <c r="F72" s="80">
        <v>407108</v>
      </c>
      <c r="G72" s="80">
        <v>1090</v>
      </c>
      <c r="H72" s="80">
        <v>58650</v>
      </c>
      <c r="I72" s="80">
        <v>43</v>
      </c>
      <c r="J72" s="80">
        <v>43780</v>
      </c>
      <c r="K72" s="80">
        <v>55.386471</v>
      </c>
      <c r="L72" s="80">
        <v>1421300</v>
      </c>
      <c r="M72" s="80">
        <v>9654</v>
      </c>
      <c r="N72" s="80">
        <v>253700</v>
      </c>
      <c r="P72" s="113">
        <f>(D72-MIN(D$72:D$81))/(MAX(D$72:D$81)-MIN(D$72:D$81))+0.001</f>
        <v>1.001</v>
      </c>
      <c r="Q72" s="113">
        <f t="shared" ref="Q72:Z72" si="469">(E72-MIN(E$72:E$81))/(MAX(E$72:E$81)-MIN(E$72:E$81))+0.001</f>
        <v>0.753558148460775</v>
      </c>
      <c r="R72" s="113">
        <f t="shared" si="469"/>
        <v>0.001</v>
      </c>
      <c r="S72" s="113">
        <f t="shared" si="469"/>
        <v>0.0900688259109312</v>
      </c>
      <c r="T72" s="113">
        <f t="shared" si="469"/>
        <v>0.99727863705082</v>
      </c>
      <c r="U72" s="113">
        <f t="shared" si="469"/>
        <v>0.759620689655172</v>
      </c>
      <c r="V72" s="108" cm="1">
        <f t="array" ref="V72">(MAX(J$72:J$81-J72)/(MAX(J$72:J$81)-MIN(J$72:J$81))+0.001)</f>
        <v>0.001</v>
      </c>
      <c r="W72" s="108" cm="1">
        <f t="array" ref="W72">(MAX(K$72:K$81-K72)/(MAX(K$72:K$81)-MIN(K$72:K$81))+0.001)</f>
        <v>0.001</v>
      </c>
      <c r="X72" s="113">
        <f t="shared" si="469"/>
        <v>0.001</v>
      </c>
      <c r="Y72" s="113">
        <f t="shared" si="469"/>
        <v>0.001</v>
      </c>
      <c r="Z72" s="113">
        <f t="shared" si="469"/>
        <v>0.00870119946556978</v>
      </c>
      <c r="AB72" s="80">
        <f>P72/SUM(P$72:P$81)</f>
        <v>0.210539193323662</v>
      </c>
      <c r="AC72" s="80">
        <f t="shared" ref="AC72:AL72" si="470">Q72/SUM(Q$72:Q$81)</f>
        <v>0.16188672092223</v>
      </c>
      <c r="AD72" s="80">
        <f t="shared" si="470"/>
        <v>0.000192717329582895</v>
      </c>
      <c r="AE72" s="80">
        <f t="shared" si="470"/>
        <v>0.0261124217988896</v>
      </c>
      <c r="AF72" s="80">
        <f t="shared" si="470"/>
        <v>0.177354058146146</v>
      </c>
      <c r="AG72" s="80">
        <f t="shared" si="470"/>
        <v>0.0883669621725701</v>
      </c>
      <c r="AH72" s="80">
        <f t="shared" si="470"/>
        <v>0.000151110077879809</v>
      </c>
      <c r="AI72" s="80">
        <f t="shared" si="470"/>
        <v>0.000234372282576587</v>
      </c>
      <c r="AJ72" s="80">
        <f t="shared" si="470"/>
        <v>0.000276922884395869</v>
      </c>
      <c r="AK72" s="80">
        <f t="shared" si="470"/>
        <v>0.000190072899566414</v>
      </c>
      <c r="AL72" s="80">
        <f t="shared" si="470"/>
        <v>0.00230774287304279</v>
      </c>
      <c r="AN72" s="80">
        <f t="shared" si="450"/>
        <v>-0.328037633037097</v>
      </c>
      <c r="AO72" s="80">
        <f t="shared" si="451"/>
        <v>-0.294772802424053</v>
      </c>
      <c r="AP72" s="80">
        <f t="shared" si="452"/>
        <v>-0.00164855916524182</v>
      </c>
      <c r="AQ72" s="80">
        <f t="shared" si="453"/>
        <v>-0.0951887639654645</v>
      </c>
      <c r="AR72" s="80">
        <f t="shared" si="454"/>
        <v>-0.30675285873732</v>
      </c>
      <c r="AS72" s="80">
        <f t="shared" si="455"/>
        <v>-0.214400970284417</v>
      </c>
      <c r="AT72" s="80">
        <f t="shared" si="456"/>
        <v>-0.00132939121148437</v>
      </c>
      <c r="AU72" s="80">
        <f t="shared" si="457"/>
        <v>-0.00195902410387502</v>
      </c>
      <c r="AV72" s="80">
        <f t="shared" si="458"/>
        <v>-0.0022684889882756</v>
      </c>
      <c r="AW72" s="80">
        <f t="shared" si="459"/>
        <v>-0.00162856415770261</v>
      </c>
      <c r="AX72" s="80">
        <f t="shared" si="460"/>
        <v>-0.0140114270299452</v>
      </c>
      <c r="AZ72" s="80">
        <f t="shared" ref="AZ72:BJ72" si="471">SUM(AN72:AN81)</f>
        <v>-1.92217057874919</v>
      </c>
      <c r="BA72" s="80">
        <f t="shared" si="471"/>
        <v>-1.94909663419735</v>
      </c>
      <c r="BB72" s="80">
        <f t="shared" si="471"/>
        <v>-2.12387593764276</v>
      </c>
      <c r="BC72" s="80">
        <f t="shared" si="471"/>
        <v>-1.89497581702898</v>
      </c>
      <c r="BD72" s="80">
        <f t="shared" si="471"/>
        <v>-2.06279907837501</v>
      </c>
      <c r="BE72" s="80">
        <f t="shared" si="471"/>
        <v>-2.19433581554749</v>
      </c>
      <c r="BF72" s="80">
        <f t="shared" si="471"/>
        <v>-2.10603567262276</v>
      </c>
      <c r="BG72" s="80">
        <f t="shared" si="471"/>
        <v>-2.00133596154303</v>
      </c>
      <c r="BH72" s="80">
        <f t="shared" si="471"/>
        <v>-1.91421764793569</v>
      </c>
      <c r="BI72" s="80">
        <f t="shared" si="471"/>
        <v>-2.07153906083257</v>
      </c>
      <c r="BJ72" s="80">
        <f t="shared" si="471"/>
        <v>-1.8918078924886</v>
      </c>
      <c r="BL72" s="80">
        <f>AZ$77*P72</f>
        <v>0.339008346101614</v>
      </c>
      <c r="BM72" s="80">
        <f t="shared" ref="BM72:BV72" si="472">BA$77*Q72</f>
        <v>0.384571896557563</v>
      </c>
      <c r="BN72" s="80">
        <f t="shared" si="472"/>
        <v>0.000150988955303373</v>
      </c>
      <c r="BO72" s="80">
        <f t="shared" si="472"/>
        <v>0.0279261613169311</v>
      </c>
      <c r="BP72" s="80">
        <f t="shared" si="472"/>
        <v>0.470870386796466</v>
      </c>
      <c r="BQ72" s="80">
        <f t="shared" si="472"/>
        <v>0.165438651394837</v>
      </c>
      <c r="BR72" s="80">
        <f t="shared" si="472"/>
        <v>0.0003224186341561</v>
      </c>
      <c r="BS72" s="80">
        <f t="shared" si="472"/>
        <v>0.000677581365843899</v>
      </c>
      <c r="BT72" s="80">
        <f t="shared" si="472"/>
        <v>0.000243286019695597</v>
      </c>
      <c r="BU72" s="80">
        <f t="shared" si="472"/>
        <v>0.000402769316973685</v>
      </c>
      <c r="BV72" s="80">
        <f t="shared" si="472"/>
        <v>0.00307974311541452</v>
      </c>
      <c r="BX72" s="80">
        <f t="shared" si="437"/>
        <v>0.723731231614481</v>
      </c>
      <c r="BY72" s="80">
        <f t="shared" si="438"/>
        <v>0.664235199508234</v>
      </c>
      <c r="BZ72" s="80">
        <f t="shared" si="439"/>
        <v>0.001</v>
      </c>
      <c r="CA72" s="80">
        <f t="shared" si="440"/>
        <v>0.0037257984520838</v>
      </c>
      <c r="CC72" s="80">
        <f>BX72/SUM(BX$72:BX$81)</f>
        <v>0.151750231301944</v>
      </c>
      <c r="CD72" s="80">
        <f>BY72/SUM(BY$72:BY$81)</f>
        <v>0.118685267465137</v>
      </c>
      <c r="CE72" s="80">
        <f>BZ72/SUM(BZ$72:BZ$81)</f>
        <v>0.000199016275981513</v>
      </c>
      <c r="CF72" s="80">
        <f>CA72/SUM(CA$72:CA$81)</f>
        <v>0.000860047393339188</v>
      </c>
      <c r="CH72" s="80">
        <f t="shared" si="392"/>
        <v>-0.286127993664722</v>
      </c>
      <c r="CI72" s="80">
        <f t="shared" si="393"/>
        <v>-0.252951548804225</v>
      </c>
      <c r="CJ72" s="80">
        <f t="shared" si="394"/>
        <v>-0.00169604137153059</v>
      </c>
      <c r="CK72" s="80">
        <f t="shared" si="395"/>
        <v>-0.00607066436004066</v>
      </c>
      <c r="CM72">
        <f t="shared" ref="CM72:CP72" si="473">SUM(CH72:CH81)</f>
        <v>-2.13633770194318</v>
      </c>
      <c r="CN72">
        <f t="shared" si="473"/>
        <v>-2.27364107043063</v>
      </c>
      <c r="CO72">
        <f t="shared" si="473"/>
        <v>-2.06076182067501</v>
      </c>
      <c r="CP72">
        <f t="shared" si="473"/>
        <v>-2.03734693719391</v>
      </c>
      <c r="CR72" s="80">
        <f>CM$77*BX72</f>
        <v>0.133934938353443</v>
      </c>
      <c r="CS72" s="80">
        <f>CN$77*BY72</f>
        <v>0.0448023691406126</v>
      </c>
      <c r="CT72" s="80">
        <f>CO$77*BZ72</f>
        <v>0.000319135340598276</v>
      </c>
      <c r="CU72" s="80">
        <f>CP$77*CA72</f>
        <v>0.00159595841578701</v>
      </c>
      <c r="CV72" s="87">
        <f t="shared" si="397"/>
        <v>0.180652401250441</v>
      </c>
      <c r="CW72" s="80">
        <f>AVERAGE(CV72:CV81)</f>
        <v>0.471931745978451</v>
      </c>
      <c r="CX72">
        <f t="shared" si="276"/>
        <v>0.0231991637781998</v>
      </c>
    </row>
    <row r="73" spans="1:102">
      <c r="A73" s="27" t="s">
        <v>21</v>
      </c>
      <c r="B73" s="28">
        <v>2013</v>
      </c>
      <c r="C73" s="27" t="s">
        <v>11</v>
      </c>
      <c r="D73">
        <v>38003</v>
      </c>
      <c r="E73">
        <v>7.9835802</v>
      </c>
      <c r="F73">
        <v>447149</v>
      </c>
      <c r="G73">
        <v>1179</v>
      </c>
      <c r="H73">
        <v>58666</v>
      </c>
      <c r="I73">
        <v>46</v>
      </c>
      <c r="J73">
        <v>41416</v>
      </c>
      <c r="K73">
        <v>54.102001</v>
      </c>
      <c r="L73">
        <v>1552400</v>
      </c>
      <c r="M73">
        <v>10899</v>
      </c>
      <c r="N73">
        <v>253187</v>
      </c>
      <c r="P73" s="91">
        <f t="shared" ref="P73:P81" si="474">(D73-MIN(D$72:D$81))/(MAX(D$72:D$81)-MIN(D$72:D$81))+0.001</f>
        <v>0.971259518848267</v>
      </c>
      <c r="Q73" s="91">
        <f t="shared" ref="Q73:Q81" si="475">(E73-MIN(E$72:E$81))/(MAX(E$72:E$81)-MIN(E$72:E$81))+0.001</f>
        <v>0.683349419751828</v>
      </c>
      <c r="R73" s="91">
        <f t="shared" ref="R73:R81" si="476">(F73-MIN(F$72:F$81))/(MAX(F$72:F$81)-MIN(F$72:F$81))+0.001</f>
        <v>0.264795556961025</v>
      </c>
      <c r="S73" s="91">
        <f t="shared" ref="S73:S81" si="477">(G73-MIN(G$72:G$81))/(MAX(G$72:G$81)-MIN(G$72:G$81))+0.001</f>
        <v>0.18014979757085</v>
      </c>
      <c r="T73" s="91">
        <f t="shared" ref="T73:T81" si="478">(H73-MIN(H$72:H$81))/(MAX(H$72:H$81)-MIN(H$72:H$81))+0.001</f>
        <v>0.99913931852541</v>
      </c>
      <c r="U73" s="91">
        <f t="shared" ref="U73:U81" si="479">(I73-MIN(I$72:I$81))/(MAX(I$72:I$81)-MIN(I$72:I$81))+0.001</f>
        <v>0.863068965517241</v>
      </c>
      <c r="V73" s="108" cm="1">
        <f t="array" ref="V73">(MAX(J$72:J$81-J73)/(MAX(J$72:J$81)-MIN(J$72:J$81))+0.001)</f>
        <v>0.18104569687738</v>
      </c>
      <c r="W73" s="108" cm="1">
        <f t="array" ref="W73">(MAX(K$72:K$81-K73)/(MAX(K$72:K$81)-MIN(K$72:K$81))+0.001)</f>
        <v>0.0398090336729784</v>
      </c>
      <c r="X73" s="91">
        <f t="shared" ref="X73:X81" si="480">(L73-MIN(L$72:L$81))/(MAX(L$72:L$81)-MIN(L$72:L$81))+0.001</f>
        <v>0.106794060684312</v>
      </c>
      <c r="Y73" s="91">
        <f t="shared" ref="Y73:Y81" si="481">(M73-MIN(M$72:M$81))/(MAX(M$72:M$81)-MIN(M$72:M$81))+0.001</f>
        <v>0.124340598375272</v>
      </c>
      <c r="Z73" s="91">
        <f t="shared" ref="Z73:Z81" si="482">(N73-MIN(N$72:N$81))/(MAX(N$72:N$81)-MIN(N$72:N$81))+0.001</f>
        <v>0.001</v>
      </c>
      <c r="AB73" s="89">
        <f t="shared" ref="AB73:AB81" si="483">P73/SUM(P$72:P$81)</f>
        <v>0.204283911694548</v>
      </c>
      <c r="AC73" s="89">
        <f t="shared" ref="AC73:AC81" si="484">Q73/SUM(Q$72:Q$81)</f>
        <v>0.146803796141938</v>
      </c>
      <c r="AD73" s="89">
        <f t="shared" ref="AD73:AD81" si="485">R73/SUM(R$72:R$81)</f>
        <v>0.0510306926229439</v>
      </c>
      <c r="AE73" s="89">
        <f t="shared" ref="AE73:AE81" si="486">S73/SUM(S$72:S$81)</f>
        <v>0.0522283648485275</v>
      </c>
      <c r="AF73" s="89">
        <f t="shared" ref="AF73:AF81" si="487">T73/SUM(T$72:T$81)</f>
        <v>0.177684958055334</v>
      </c>
      <c r="AG73" s="89">
        <f t="shared" ref="AG73:AG81" si="488">U73/SUM(U$72:U$81)</f>
        <v>0.100401139235429</v>
      </c>
      <c r="AH73" s="89">
        <f t="shared" ref="AH73:AH81" si="489">V73/SUM(V$72:V$81)</f>
        <v>0.0273578293549453</v>
      </c>
      <c r="AI73" s="89">
        <f t="shared" ref="AI73:AI81" si="490">W73/SUM(W$72:W$81)</f>
        <v>0.00933013408910419</v>
      </c>
      <c r="AJ73" s="89">
        <f t="shared" ref="AJ73:AJ81" si="491">X73/SUM(X$72:X$81)</f>
        <v>0.0295737193210473</v>
      </c>
      <c r="AK73" s="89">
        <f t="shared" ref="AK73:AK81" si="492">Y73/SUM(Y$72:Y$81)</f>
        <v>0.023633778067011</v>
      </c>
      <c r="AL73" s="89">
        <f t="shared" ref="AL73:AL81" si="493">Z73/SUM(Z$72:Z$81)</f>
        <v>0.000265221235551996</v>
      </c>
      <c r="AN73" s="89">
        <f t="shared" si="450"/>
        <v>-0.324452805049333</v>
      </c>
      <c r="AO73" s="89">
        <f t="shared" si="451"/>
        <v>-0.281666322505688</v>
      </c>
      <c r="AP73" s="89">
        <f t="shared" si="452"/>
        <v>-0.151833049188939</v>
      </c>
      <c r="AQ73" s="89">
        <f t="shared" si="453"/>
        <v>-0.154184898892265</v>
      </c>
      <c r="AR73" s="89">
        <f t="shared" si="454"/>
        <v>-0.306993977200881</v>
      </c>
      <c r="AS73" s="89">
        <f t="shared" si="455"/>
        <v>-0.230780223797912</v>
      </c>
      <c r="AT73" s="89">
        <f t="shared" si="456"/>
        <v>-0.0984540574919838</v>
      </c>
      <c r="AU73" s="89">
        <f t="shared" si="457"/>
        <v>-0.0436137667764335</v>
      </c>
      <c r="AV73" s="89">
        <f t="shared" si="458"/>
        <v>-0.104125196682793</v>
      </c>
      <c r="AW73" s="89">
        <f t="shared" si="459"/>
        <v>-0.0885103497691436</v>
      </c>
      <c r="AX73" s="89">
        <f t="shared" si="460"/>
        <v>-0.00218408261359486</v>
      </c>
      <c r="AY73" s="81" t="s">
        <v>181</v>
      </c>
      <c r="AZ73" s="108">
        <f t="shared" ref="AZ73:BJ73" si="494">-1/LN(10)*AZ72</f>
        <v>0.834788075627553</v>
      </c>
      <c r="BA73" s="108">
        <f t="shared" si="494"/>
        <v>0.84648191292811</v>
      </c>
      <c r="BB73" s="108">
        <f t="shared" si="494"/>
        <v>0.922387599965346</v>
      </c>
      <c r="BC73" s="108">
        <f t="shared" si="494"/>
        <v>0.822977540675791</v>
      </c>
      <c r="BD73" s="108">
        <f t="shared" si="494"/>
        <v>0.895862257013382</v>
      </c>
      <c r="BE73" s="108">
        <f t="shared" si="494"/>
        <v>0.952987936134944</v>
      </c>
      <c r="BF73" s="108">
        <f t="shared" si="494"/>
        <v>0.914639671311468</v>
      </c>
      <c r="BG73" s="108">
        <f t="shared" si="494"/>
        <v>0.869169164532678</v>
      </c>
      <c r="BH73" s="108">
        <f t="shared" si="494"/>
        <v>0.83133416166029</v>
      </c>
      <c r="BI73" s="108">
        <f t="shared" si="494"/>
        <v>0.899657983166628</v>
      </c>
      <c r="BJ73" s="108">
        <f t="shared" si="494"/>
        <v>0.821601728528818</v>
      </c>
      <c r="BL73" s="89">
        <f t="shared" ref="BL73:BL81" si="495">AZ$77*P73</f>
        <v>0.328936146973227</v>
      </c>
      <c r="BM73" s="89">
        <f t="shared" ref="BM73:BM81" si="496">BA$77*Q73</f>
        <v>0.348741477883641</v>
      </c>
      <c r="BN73" s="89">
        <f t="shared" ref="BN73:BN81" si="497">BB$77*R73</f>
        <v>0.03998120451452</v>
      </c>
      <c r="BO73" s="89">
        <f t="shared" ref="BO73:BO81" si="498">BC$77*S73</f>
        <v>0.0558560884667362</v>
      </c>
      <c r="BP73" s="89">
        <f t="shared" ref="BP73:BP81" si="499">BD$77*T73</f>
        <v>0.471748917402753</v>
      </c>
      <c r="BQ73" s="89">
        <f t="shared" ref="BQ73:BQ81" si="500">BE$77*U73</f>
        <v>0.187968768703136</v>
      </c>
      <c r="BR73" s="89">
        <f t="shared" ref="BR73:BR81" si="501">BF$77*V73</f>
        <v>0.0583725063070442</v>
      </c>
      <c r="BS73" s="89">
        <f t="shared" ref="BS73:BS81" si="502">BG$77*W73</f>
        <v>0.0269738594090625</v>
      </c>
      <c r="BT73" s="89">
        <f t="shared" ref="BT73:BT81" si="503">BH$77*X73</f>
        <v>0.0259815019510164</v>
      </c>
      <c r="BU73" s="89">
        <f t="shared" ref="BU73:BU81" si="504">BI$77*Y73</f>
        <v>0.0500805778797076</v>
      </c>
      <c r="BV73" s="89">
        <f t="shared" ref="BV73:BV81" si="505">BJ$77*Z73</f>
        <v>0.000353944663330718</v>
      </c>
      <c r="BX73" s="89">
        <f t="shared" ref="BX73:BX81" si="506">SUM(BL73:BN73)</f>
        <v>0.717658829371388</v>
      </c>
      <c r="BY73" s="89">
        <f t="shared" ref="BY73:BY81" si="507">SUM(BO73:BQ73)</f>
        <v>0.715573774572625</v>
      </c>
      <c r="BZ73" s="89">
        <f t="shared" ref="BZ73:BZ81" si="508">SUM(BR73:BS73)</f>
        <v>0.0853463657161067</v>
      </c>
      <c r="CA73" s="89">
        <f t="shared" ref="CA73:CA81" si="509">SUM(BT73:BV73)</f>
        <v>0.0764160244940547</v>
      </c>
      <c r="CC73" s="89">
        <f t="shared" ref="CC73:CC81" si="510">BX73/SUM(BX$72:BX$81)</f>
        <v>0.150476984543072</v>
      </c>
      <c r="CD73" s="89">
        <f t="shared" ref="CD73:CD81" si="511">BY73/SUM(BY$72:BY$81)</f>
        <v>0.127858422572405</v>
      </c>
      <c r="CE73" s="89">
        <f t="shared" ref="CE73:CE81" si="512">BZ73/SUM(BZ$72:BZ$81)</f>
        <v>0.0169853158733758</v>
      </c>
      <c r="CF73" s="89">
        <f t="shared" ref="CF73:CF81" si="513">CA73/SUM(CA$72:CA$81)</f>
        <v>0.0176395485479624</v>
      </c>
      <c r="CH73" s="89">
        <f t="shared" si="392"/>
        <v>-0.284995152520688</v>
      </c>
      <c r="CI73" s="89">
        <f t="shared" si="393"/>
        <v>-0.262983256769707</v>
      </c>
      <c r="CJ73" s="89">
        <f t="shared" si="394"/>
        <v>-0.0692220595869602</v>
      </c>
      <c r="CK73" s="89">
        <f t="shared" si="395"/>
        <v>-0.0712216497387684</v>
      </c>
      <c r="CL73" s="81" t="s">
        <v>181</v>
      </c>
      <c r="CM73" s="108">
        <f t="shared" ref="CM73:CP73" si="514">-1/LN(10)*CM72</f>
        <v>0.927799675435797</v>
      </c>
      <c r="CN73" s="108">
        <f t="shared" si="514"/>
        <v>0.987429770716625</v>
      </c>
      <c r="CO73" s="108">
        <f t="shared" si="514"/>
        <v>0.894977487236055</v>
      </c>
      <c r="CP73" s="108">
        <f t="shared" si="514"/>
        <v>0.884808532545805</v>
      </c>
      <c r="CR73" s="89">
        <f t="shared" ref="CR73:CR81" si="515">CM$77*BX73</f>
        <v>0.132811169218496</v>
      </c>
      <c r="CS73" s="89">
        <f t="shared" ref="CS73:CS81" si="516">CN$77*BY73</f>
        <v>0.0482651332231104</v>
      </c>
      <c r="CT73" s="89">
        <f t="shared" ref="CT73:CT81" si="517">CO$77*BZ73</f>
        <v>0.0272370414916347</v>
      </c>
      <c r="CU73" s="89">
        <f t="shared" ref="CU73:CU81" si="518">CP$77*CA73</f>
        <v>0.0327330635193279</v>
      </c>
      <c r="CV73" s="87">
        <f t="shared" si="397"/>
        <v>0.241046407452569</v>
      </c>
      <c r="CX73">
        <f t="shared" si="276"/>
        <v>0.0404990983712191</v>
      </c>
    </row>
    <row r="74" spans="1:102">
      <c r="A74" s="27" t="s">
        <v>21</v>
      </c>
      <c r="B74" s="28">
        <v>2014</v>
      </c>
      <c r="C74" s="27" t="s">
        <v>11</v>
      </c>
      <c r="D74">
        <v>37535</v>
      </c>
      <c r="E74">
        <v>7.8861596</v>
      </c>
      <c r="F74">
        <v>481686</v>
      </c>
      <c r="G74">
        <v>1268</v>
      </c>
      <c r="H74">
        <v>58682</v>
      </c>
      <c r="I74">
        <v>50</v>
      </c>
      <c r="J74">
        <v>39052</v>
      </c>
      <c r="K74">
        <v>47.577023</v>
      </c>
      <c r="L74">
        <v>1619600</v>
      </c>
      <c r="M74">
        <v>12218</v>
      </c>
      <c r="N74">
        <v>271973</v>
      </c>
      <c r="P74" s="91">
        <f t="shared" si="474"/>
        <v>0.882606364841826</v>
      </c>
      <c r="Q74" s="91">
        <f t="shared" si="475"/>
        <v>0.654498088366742</v>
      </c>
      <c r="R74" s="91">
        <f t="shared" si="476"/>
        <v>0.492330012912747</v>
      </c>
      <c r="S74" s="91">
        <f t="shared" si="477"/>
        <v>0.270230769230769</v>
      </c>
      <c r="T74" s="91">
        <f t="shared" si="478"/>
        <v>1.001</v>
      </c>
      <c r="U74" s="91">
        <f t="shared" si="479"/>
        <v>1.001</v>
      </c>
      <c r="V74" s="108" cm="1">
        <f t="array" ref="V74">(MAX(J$72:J$81-J74)/(MAX(J$72:J$81)-MIN(J$72:J$81))+0.001)</f>
        <v>0.36109139375476</v>
      </c>
      <c r="W74" s="108" cm="1">
        <f t="array" ref="W74">(MAX(K$72:K$81-K74)/(MAX(K$72:K$81)-MIN(K$72:K$81))+0.001)</f>
        <v>0.236955008991549</v>
      </c>
      <c r="X74" s="91">
        <f t="shared" si="480"/>
        <v>0.161022595222724</v>
      </c>
      <c r="Y74" s="91">
        <f t="shared" si="481"/>
        <v>0.255012284525461</v>
      </c>
      <c r="Z74" s="91">
        <f t="shared" si="482"/>
        <v>0.283017023704082</v>
      </c>
      <c r="AB74" s="89">
        <f t="shared" si="483"/>
        <v>0.185637594481646</v>
      </c>
      <c r="AC74" s="89">
        <f t="shared" si="484"/>
        <v>0.14060567136323</v>
      </c>
      <c r="AD74" s="89">
        <f t="shared" si="485"/>
        <v>0.0948805253620566</v>
      </c>
      <c r="AE74" s="89">
        <f t="shared" si="486"/>
        <v>0.0783443078981654</v>
      </c>
      <c r="AF74" s="89">
        <f t="shared" si="487"/>
        <v>0.178015857964523</v>
      </c>
      <c r="AG74" s="89">
        <f t="shared" si="488"/>
        <v>0.116446708652573</v>
      </c>
      <c r="AH74" s="89">
        <f t="shared" si="489"/>
        <v>0.0545645486320107</v>
      </c>
      <c r="AI74" s="89">
        <f t="shared" si="490"/>
        <v>0.0555356863253051</v>
      </c>
      <c r="AJ74" s="89">
        <f t="shared" si="491"/>
        <v>0.0445908415219853</v>
      </c>
      <c r="AK74" s="89">
        <f t="shared" si="492"/>
        <v>0.0484709243448096</v>
      </c>
      <c r="AL74" s="89">
        <f t="shared" si="493"/>
        <v>0.0750621247090452</v>
      </c>
      <c r="AN74" s="89">
        <f t="shared" si="450"/>
        <v>-0.312606083609889</v>
      </c>
      <c r="AO74" s="89">
        <f t="shared" si="451"/>
        <v>-0.275839638533185</v>
      </c>
      <c r="AP74" s="89">
        <f t="shared" si="452"/>
        <v>-0.223456617512275</v>
      </c>
      <c r="AQ74" s="89">
        <f t="shared" si="453"/>
        <v>-0.199514902015834</v>
      </c>
      <c r="AR74" s="89">
        <f t="shared" si="454"/>
        <v>-0.307234479434378</v>
      </c>
      <c r="AS74" s="89">
        <f t="shared" si="455"/>
        <v>-0.250397866703451</v>
      </c>
      <c r="AT74" s="89">
        <f t="shared" si="456"/>
        <v>-0.158693945389344</v>
      </c>
      <c r="AU74" s="89">
        <f t="shared" si="457"/>
        <v>-0.160538644986792</v>
      </c>
      <c r="AV74" s="89">
        <f t="shared" si="458"/>
        <v>-0.13868762980486</v>
      </c>
      <c r="AW74" s="89">
        <f t="shared" si="459"/>
        <v>-0.146711365268383</v>
      </c>
      <c r="AX74" s="89">
        <f t="shared" si="460"/>
        <v>-0.194368806570633</v>
      </c>
      <c r="AY74" s="109" t="s">
        <v>182</v>
      </c>
      <c r="AZ74">
        <f t="shared" ref="AZ74:BJ74" si="519">1-AZ73</f>
        <v>0.165211924372447</v>
      </c>
      <c r="BA74">
        <f t="shared" si="519"/>
        <v>0.15351808707189</v>
      </c>
      <c r="BB74">
        <f t="shared" si="519"/>
        <v>0.077612400034654</v>
      </c>
      <c r="BC74">
        <f t="shared" si="519"/>
        <v>0.177022459324209</v>
      </c>
      <c r="BD74">
        <f t="shared" si="519"/>
        <v>0.104137742986618</v>
      </c>
      <c r="BE74">
        <f t="shared" si="519"/>
        <v>0.0470120638650555</v>
      </c>
      <c r="BF74">
        <f t="shared" si="519"/>
        <v>0.0853603286885319</v>
      </c>
      <c r="BG74">
        <f t="shared" si="519"/>
        <v>0.130830835467322</v>
      </c>
      <c r="BH74">
        <f t="shared" si="519"/>
        <v>0.16866583833971</v>
      </c>
      <c r="BI74">
        <f t="shared" si="519"/>
        <v>0.100342016833372</v>
      </c>
      <c r="BJ74">
        <f t="shared" si="519"/>
        <v>0.178398271471182</v>
      </c>
      <c r="BL74" s="89">
        <f t="shared" si="495"/>
        <v>0.298912011991793</v>
      </c>
      <c r="BM74" s="89">
        <f t="shared" si="496"/>
        <v>0.334017449948124</v>
      </c>
      <c r="BN74" s="89">
        <f t="shared" si="497"/>
        <v>0.0743363943141918</v>
      </c>
      <c r="BO74" s="89">
        <f t="shared" si="498"/>
        <v>0.0837860156165414</v>
      </c>
      <c r="BP74" s="89">
        <f t="shared" si="499"/>
        <v>0.47262744800904</v>
      </c>
      <c r="BQ74" s="89">
        <f t="shared" si="500"/>
        <v>0.2180089251142</v>
      </c>
      <c r="BR74" s="89">
        <f t="shared" si="501"/>
        <v>0.116422593979932</v>
      </c>
      <c r="BS74" s="89">
        <f t="shared" si="502"/>
        <v>0.160556298636047</v>
      </c>
      <c r="BT74" s="89">
        <f t="shared" si="503"/>
        <v>0.0391745462727918</v>
      </c>
      <c r="BU74" s="89">
        <f t="shared" si="504"/>
        <v>0.102711123658219</v>
      </c>
      <c r="BV74" s="89">
        <f t="shared" si="505"/>
        <v>0.100172365171803</v>
      </c>
      <c r="BX74" s="89">
        <f t="shared" si="506"/>
        <v>0.707265856254109</v>
      </c>
      <c r="BY74" s="89">
        <f t="shared" si="507"/>
        <v>0.774422388739782</v>
      </c>
      <c r="BZ74" s="89">
        <f t="shared" si="508"/>
        <v>0.27697889261598</v>
      </c>
      <c r="CA74" s="89">
        <f t="shared" si="509"/>
        <v>0.242058035102814</v>
      </c>
      <c r="CC74" s="89">
        <f t="shared" si="510"/>
        <v>0.148297810831107</v>
      </c>
      <c r="CD74" s="89">
        <f t="shared" si="511"/>
        <v>0.138373468323597</v>
      </c>
      <c r="CE74" s="89">
        <f t="shared" si="512"/>
        <v>0.0551233077339156</v>
      </c>
      <c r="CF74" s="89">
        <f t="shared" si="513"/>
        <v>0.0558756424439833</v>
      </c>
      <c r="CH74" s="89">
        <f t="shared" si="392"/>
        <v>-0.283031234909445</v>
      </c>
      <c r="CI74" s="89">
        <f t="shared" si="393"/>
        <v>-0.273674901332431</v>
      </c>
      <c r="CJ74" s="89">
        <f t="shared" si="394"/>
        <v>-0.159757413775849</v>
      </c>
      <c r="CK74" s="89">
        <f t="shared" si="395"/>
        <v>-0.16118037165125</v>
      </c>
      <c r="CL74" s="109" t="s">
        <v>182</v>
      </c>
      <c r="CM74">
        <f t="shared" ref="CM74:CP74" si="520">1-CM73</f>
        <v>0.0722003245642026</v>
      </c>
      <c r="CN74">
        <f t="shared" si="520"/>
        <v>0.012570229283375</v>
      </c>
      <c r="CO74">
        <f t="shared" si="520"/>
        <v>0.105022512763945</v>
      </c>
      <c r="CP74">
        <f t="shared" si="520"/>
        <v>0.115191467454195</v>
      </c>
      <c r="CR74" s="89">
        <f t="shared" si="515"/>
        <v>0.130887827855064</v>
      </c>
      <c r="CS74" s="89">
        <f t="shared" si="516"/>
        <v>0.0522344461069841</v>
      </c>
      <c r="CT74" s="89">
        <f t="shared" si="517"/>
        <v>0.0883937532335339</v>
      </c>
      <c r="CU74" s="89">
        <f t="shared" si="518"/>
        <v>0.103686381107153</v>
      </c>
      <c r="CV74" s="87">
        <f t="shared" si="397"/>
        <v>0.375202408302735</v>
      </c>
      <c r="CX74">
        <f t="shared" si="276"/>
        <v>0.0960400671703435</v>
      </c>
    </row>
    <row r="75" spans="1:102">
      <c r="A75" s="27" t="s">
        <v>21</v>
      </c>
      <c r="B75" s="28">
        <v>2015</v>
      </c>
      <c r="C75" s="27" t="s">
        <v>11</v>
      </c>
      <c r="D75">
        <v>37521</v>
      </c>
      <c r="E75">
        <v>8.1272621</v>
      </c>
      <c r="F75">
        <v>496155</v>
      </c>
      <c r="G75">
        <v>1289</v>
      </c>
      <c r="H75">
        <v>55666</v>
      </c>
      <c r="I75">
        <v>50</v>
      </c>
      <c r="J75">
        <v>36688</v>
      </c>
      <c r="K75">
        <v>42.935627</v>
      </c>
      <c r="L75">
        <v>1508400</v>
      </c>
      <c r="M75">
        <v>13616</v>
      </c>
      <c r="N75">
        <v>275729</v>
      </c>
      <c r="P75" s="91">
        <f t="shared" si="474"/>
        <v>0.879954347414283</v>
      </c>
      <c r="Q75" s="91">
        <f t="shared" si="475"/>
        <v>0.725901139931531</v>
      </c>
      <c r="R75" s="91">
        <f t="shared" si="476"/>
        <v>0.587653753919941</v>
      </c>
      <c r="S75" s="91">
        <f t="shared" si="477"/>
        <v>0.291485829959514</v>
      </c>
      <c r="T75" s="91">
        <f t="shared" si="478"/>
        <v>0.650261542039772</v>
      </c>
      <c r="U75" s="91">
        <f t="shared" si="479"/>
        <v>1.001</v>
      </c>
      <c r="V75" s="108" cm="1">
        <f t="array" ref="V75">(MAX(J$72:J$81-J75)/(MAX(J$72:J$81)-MIN(J$72:J$81))+0.001)</f>
        <v>0.54113709063214</v>
      </c>
      <c r="W75" s="108" cm="1">
        <f t="array" ref="W75">(MAX(K$72:K$81-K75)/(MAX(K$72:K$81)-MIN(K$72:K$81))+0.001)</f>
        <v>0.377190354039411</v>
      </c>
      <c r="X75" s="91">
        <f t="shared" si="480"/>
        <v>0.0712872821174952</v>
      </c>
      <c r="Y75" s="91">
        <f t="shared" si="481"/>
        <v>0.39351040221914</v>
      </c>
      <c r="Z75" s="91">
        <f t="shared" si="482"/>
        <v>0.339402413943224</v>
      </c>
      <c r="AB75" s="89">
        <f t="shared" si="483"/>
        <v>0.185079798667585</v>
      </c>
      <c r="AC75" s="89">
        <f t="shared" si="484"/>
        <v>0.155945172243521</v>
      </c>
      <c r="AD75" s="89">
        <f t="shared" si="485"/>
        <v>0.113251062174815</v>
      </c>
      <c r="AE75" s="89">
        <f t="shared" si="486"/>
        <v>0.0845064967076306</v>
      </c>
      <c r="AF75" s="89">
        <f t="shared" si="487"/>
        <v>0.115641225082461</v>
      </c>
      <c r="AG75" s="89">
        <f t="shared" si="488"/>
        <v>0.116446708652573</v>
      </c>
      <c r="AH75" s="89">
        <f t="shared" si="489"/>
        <v>0.0817712679090762</v>
      </c>
      <c r="AI75" s="89">
        <f t="shared" si="490"/>
        <v>0.0884029642420878</v>
      </c>
      <c r="AJ75" s="89">
        <f t="shared" si="491"/>
        <v>0.0197410797847188</v>
      </c>
      <c r="AK75" s="89">
        <f t="shared" si="492"/>
        <v>0.0747956631593377</v>
      </c>
      <c r="AL75" s="89">
        <f t="shared" si="493"/>
        <v>0.090016727575352</v>
      </c>
      <c r="AN75" s="89">
        <f t="shared" si="450"/>
        <v>-0.312223735324855</v>
      </c>
      <c r="AO75" s="89">
        <f t="shared" si="451"/>
        <v>-0.289785240061921</v>
      </c>
      <c r="AP75" s="89">
        <f t="shared" si="452"/>
        <v>-0.24667758993486</v>
      </c>
      <c r="AQ75" s="89">
        <f t="shared" si="453"/>
        <v>-0.208809372851818</v>
      </c>
      <c r="AR75" s="89">
        <f t="shared" si="454"/>
        <v>-0.249468509311292</v>
      </c>
      <c r="AS75" s="89">
        <f t="shared" si="455"/>
        <v>-0.250397866703451</v>
      </c>
      <c r="AT75" s="89">
        <f t="shared" si="456"/>
        <v>-0.204741300179296</v>
      </c>
      <c r="AU75" s="89">
        <f t="shared" si="457"/>
        <v>-0.214452311159147</v>
      </c>
      <c r="AV75" s="89">
        <f t="shared" si="458"/>
        <v>-0.0774847952134941</v>
      </c>
      <c r="AW75" s="89">
        <f t="shared" si="459"/>
        <v>-0.193944808629939</v>
      </c>
      <c r="AX75" s="89">
        <f t="shared" si="460"/>
        <v>-0.216738654740515</v>
      </c>
      <c r="AY75" s="109" t="s">
        <v>183</v>
      </c>
      <c r="AZ75" s="77">
        <f t="shared" ref="AZ75:BB75" si="521">AZ74/(3-SUM($AZ73:$BB73))</f>
        <v>0.416841396700248</v>
      </c>
      <c r="BA75" s="77">
        <f t="shared" si="521"/>
        <v>0.387337016240634</v>
      </c>
      <c r="BB75" s="77">
        <f t="shared" si="521"/>
        <v>0.195821587059118</v>
      </c>
      <c r="BC75" s="77">
        <f t="shared" ref="BC75:BE75" si="522">BC74/(3-SUM($BC73:$BE73))</f>
        <v>0.53941931591908</v>
      </c>
      <c r="BD75" s="77">
        <f t="shared" si="522"/>
        <v>0.31732645844852</v>
      </c>
      <c r="BE75" s="77">
        <f t="shared" si="522"/>
        <v>0.143254225632399</v>
      </c>
      <c r="BF75" s="77">
        <f>BF74/(2-SUM($BF73:$BG73))</f>
        <v>0.3948372683122</v>
      </c>
      <c r="BG75" s="77">
        <f>BG74/(2-SUM($BF73:$BG73))</f>
        <v>0.605162731687799</v>
      </c>
      <c r="BH75" s="77">
        <f t="shared" ref="BH75:BJ75" si="523">BH74/(3-SUM($BH73:$BJ73))</f>
        <v>0.376985982746315</v>
      </c>
      <c r="BI75" s="77">
        <f t="shared" si="523"/>
        <v>0.224275017389636</v>
      </c>
      <c r="BJ75" s="77">
        <f t="shared" si="523"/>
        <v>0.398738999864049</v>
      </c>
      <c r="BL75" s="89">
        <f t="shared" si="495"/>
        <v>0.298013854107734</v>
      </c>
      <c r="BM75" s="89">
        <f t="shared" si="496"/>
        <v>0.370457380982454</v>
      </c>
      <c r="BN75" s="89">
        <f t="shared" si="497"/>
        <v>0.0887292263844773</v>
      </c>
      <c r="BO75" s="89">
        <f t="shared" si="498"/>
        <v>0.0903762231462707</v>
      </c>
      <c r="BP75" s="89">
        <f t="shared" si="499"/>
        <v>0.307024428723956</v>
      </c>
      <c r="BQ75" s="89">
        <f t="shared" si="500"/>
        <v>0.2180089251142</v>
      </c>
      <c r="BR75" s="89">
        <f t="shared" si="501"/>
        <v>0.17447268165282</v>
      </c>
      <c r="BS75" s="89">
        <f t="shared" si="502"/>
        <v>0.255577155273168</v>
      </c>
      <c r="BT75" s="89">
        <f t="shared" si="503"/>
        <v>0.0173431991212825</v>
      </c>
      <c r="BU75" s="89">
        <f t="shared" si="504"/>
        <v>0.158493915923843</v>
      </c>
      <c r="BV75" s="89">
        <f t="shared" si="505"/>
        <v>0.120129673136767</v>
      </c>
      <c r="BX75" s="89">
        <f t="shared" si="506"/>
        <v>0.757200461474665</v>
      </c>
      <c r="BY75" s="89">
        <f t="shared" si="507"/>
        <v>0.615409576984428</v>
      </c>
      <c r="BZ75" s="89">
        <f t="shared" si="508"/>
        <v>0.430049836925988</v>
      </c>
      <c r="CA75" s="89">
        <f t="shared" si="509"/>
        <v>0.295966788181893</v>
      </c>
      <c r="CC75" s="89">
        <f t="shared" si="510"/>
        <v>0.158767979259913</v>
      </c>
      <c r="CD75" s="89">
        <f t="shared" si="511"/>
        <v>0.109961125666147</v>
      </c>
      <c r="CE75" s="89">
        <f t="shared" si="512"/>
        <v>0.0855869170314671</v>
      </c>
      <c r="CF75" s="89">
        <f t="shared" si="513"/>
        <v>0.0683197086381428</v>
      </c>
      <c r="CH75" s="89">
        <f t="shared" si="392"/>
        <v>-0.29218252098696</v>
      </c>
      <c r="CI75" s="89">
        <f t="shared" si="393"/>
        <v>-0.242753301572879</v>
      </c>
      <c r="CJ75" s="89">
        <f t="shared" si="394"/>
        <v>-0.210391714759713</v>
      </c>
      <c r="CK75" s="89">
        <f t="shared" si="395"/>
        <v>-0.183339831955893</v>
      </c>
      <c r="CL75" s="109" t="s">
        <v>183</v>
      </c>
      <c r="CM75">
        <f t="shared" ref="CM75:CP75" si="524">CM74/(4-SUM($CM73:$CP73))</f>
        <v>0.236734379942836</v>
      </c>
      <c r="CN75">
        <f t="shared" si="524"/>
        <v>0.0412159564808175</v>
      </c>
      <c r="CO75">
        <f t="shared" si="524"/>
        <v>0.344353568897087</v>
      </c>
      <c r="CP75">
        <f t="shared" si="524"/>
        <v>0.37769609467926</v>
      </c>
      <c r="CR75" s="89">
        <f t="shared" si="515"/>
        <v>0.14012881121984</v>
      </c>
      <c r="CS75" s="89">
        <f t="shared" si="516"/>
        <v>0.0415091025906747</v>
      </c>
      <c r="CT75" s="89">
        <f t="shared" si="517"/>
        <v>0.137244101181608</v>
      </c>
      <c r="CU75" s="89">
        <f t="shared" si="518"/>
        <v>0.126778378505193</v>
      </c>
      <c r="CV75" s="87">
        <f t="shared" si="397"/>
        <v>0.445660393497316</v>
      </c>
      <c r="CX75">
        <f t="shared" si="276"/>
        <v>0.132011239843401</v>
      </c>
    </row>
    <row r="76" spans="1:102">
      <c r="A76" s="27" t="s">
        <v>21</v>
      </c>
      <c r="B76" s="28">
        <v>2016</v>
      </c>
      <c r="C76" s="27" t="s">
        <v>11</v>
      </c>
      <c r="D76">
        <v>32881</v>
      </c>
      <c r="E76">
        <v>9.0561723</v>
      </c>
      <c r="F76">
        <v>515503</v>
      </c>
      <c r="G76">
        <v>1233</v>
      </c>
      <c r="H76">
        <v>55728</v>
      </c>
      <c r="I76">
        <v>21</v>
      </c>
      <c r="J76">
        <v>34324</v>
      </c>
      <c r="K76">
        <v>45.135548</v>
      </c>
      <c r="L76">
        <v>1628200</v>
      </c>
      <c r="M76">
        <v>14638</v>
      </c>
      <c r="N76">
        <v>285963</v>
      </c>
      <c r="P76" s="91">
        <f t="shared" si="474"/>
        <v>0.001</v>
      </c>
      <c r="Q76" s="91">
        <f t="shared" si="475"/>
        <v>1.001</v>
      </c>
      <c r="R76" s="91">
        <f t="shared" si="476"/>
        <v>0.715121010883601</v>
      </c>
      <c r="S76" s="91">
        <f t="shared" si="477"/>
        <v>0.234805668016194</v>
      </c>
      <c r="T76" s="91">
        <f t="shared" si="478"/>
        <v>0.657471682753809</v>
      </c>
      <c r="U76" s="91">
        <f t="shared" si="479"/>
        <v>0.001</v>
      </c>
      <c r="V76" s="108" cm="1">
        <f t="array" ref="V76">(MAX(J$72:J$81-J76)/(MAX(J$72:J$81)-MIN(J$72:J$81))+0.001)</f>
        <v>0.72118278750952</v>
      </c>
      <c r="W76" s="108" cm="1">
        <f t="array" ref="W76">(MAX(K$72:K$81-K76)/(MAX(K$72:K$81)-MIN(K$72:K$81))+0.001)</f>
        <v>0.310721843161856</v>
      </c>
      <c r="X76" s="91">
        <f t="shared" si="480"/>
        <v>0.167962556488057</v>
      </c>
      <c r="Y76" s="91">
        <f t="shared" si="481"/>
        <v>0.49475866851595</v>
      </c>
      <c r="Z76" s="91">
        <f t="shared" si="482"/>
        <v>0.493036089051687</v>
      </c>
      <c r="AB76" s="89">
        <f t="shared" si="483"/>
        <v>0.000210328864459203</v>
      </c>
      <c r="AC76" s="89">
        <f t="shared" si="484"/>
        <v>0.215044596059579</v>
      </c>
      <c r="AD76" s="89">
        <f t="shared" si="485"/>
        <v>0.137816211546108</v>
      </c>
      <c r="AE76" s="89">
        <f t="shared" si="486"/>
        <v>0.0680739932157236</v>
      </c>
      <c r="AF76" s="89">
        <f t="shared" si="487"/>
        <v>0.116923462230567</v>
      </c>
      <c r="AG76" s="89">
        <f t="shared" si="488"/>
        <v>0.000116330378274299</v>
      </c>
      <c r="AH76" s="89">
        <f t="shared" si="489"/>
        <v>0.108977987186142</v>
      </c>
      <c r="AI76" s="89">
        <f t="shared" si="490"/>
        <v>0.0728245876282486</v>
      </c>
      <c r="AJ76" s="89">
        <f t="shared" si="491"/>
        <v>0.0465126756131768</v>
      </c>
      <c r="AK76" s="89">
        <f t="shared" si="492"/>
        <v>0.0940402147104448</v>
      </c>
      <c r="AL76" s="89">
        <f t="shared" si="493"/>
        <v>0.130763640710012</v>
      </c>
      <c r="AN76" s="89">
        <f t="shared" si="450"/>
        <v>-0.00178082047067445</v>
      </c>
      <c r="AO76" s="89">
        <f t="shared" si="451"/>
        <v>-0.330504157621816</v>
      </c>
      <c r="AP76" s="89">
        <f t="shared" si="452"/>
        <v>-0.273128892636738</v>
      </c>
      <c r="AQ76" s="89">
        <f t="shared" si="453"/>
        <v>-0.182925713643004</v>
      </c>
      <c r="AR76" s="89">
        <f t="shared" si="454"/>
        <v>-0.250945311989007</v>
      </c>
      <c r="AS76" s="89">
        <f t="shared" si="455"/>
        <v>-0.00105384577586658</v>
      </c>
      <c r="AT76" s="89">
        <f t="shared" si="456"/>
        <v>-0.241561627473555</v>
      </c>
      <c r="AU76" s="89">
        <f t="shared" si="457"/>
        <v>-0.190778691544117</v>
      </c>
      <c r="AV76" s="89">
        <f t="shared" si="458"/>
        <v>-0.142702303217925</v>
      </c>
      <c r="AW76" s="89">
        <f t="shared" si="459"/>
        <v>-0.222314149473706</v>
      </c>
      <c r="AX76" s="89">
        <f t="shared" si="460"/>
        <v>-0.266020824185738</v>
      </c>
      <c r="AY76" s="77" t="s">
        <v>184</v>
      </c>
      <c r="AZ76" s="110">
        <v>0.26049795615013</v>
      </c>
      <c r="BA76" s="110">
        <v>0.633345720302242</v>
      </c>
      <c r="BB76" s="110">
        <v>0.106156323547628</v>
      </c>
      <c r="BC76" s="110">
        <v>0.0806878306878307</v>
      </c>
      <c r="BD76" s="110">
        <v>0.626984126984127</v>
      </c>
      <c r="BE76" s="110">
        <v>0.292328042328042</v>
      </c>
      <c r="BF76" s="110">
        <v>0.25</v>
      </c>
      <c r="BG76" s="110">
        <v>0.75</v>
      </c>
      <c r="BH76" s="110">
        <v>0.10958605664488</v>
      </c>
      <c r="BI76" s="110">
        <v>0.581263616557734</v>
      </c>
      <c r="BJ76" s="110">
        <v>0.309150326797386</v>
      </c>
      <c r="BL76" s="89">
        <f t="shared" si="495"/>
        <v>0.000338669676425189</v>
      </c>
      <c r="BM76" s="89">
        <f t="shared" si="496"/>
        <v>0.510851709639709</v>
      </c>
      <c r="BN76" s="89">
        <f t="shared" si="497"/>
        <v>0.107975374348807</v>
      </c>
      <c r="BO76" s="89">
        <f t="shared" si="498"/>
        <v>0.0728023364003258</v>
      </c>
      <c r="BP76" s="89">
        <f t="shared" si="499"/>
        <v>0.310428734823318</v>
      </c>
      <c r="BQ76" s="89">
        <f t="shared" si="500"/>
        <v>0.00021779113398022</v>
      </c>
      <c r="BR76" s="89">
        <f t="shared" si="501"/>
        <v>0.232522769325708</v>
      </c>
      <c r="BS76" s="89">
        <f t="shared" si="502"/>
        <v>0.210539330887144</v>
      </c>
      <c r="BT76" s="89">
        <f t="shared" si="503"/>
        <v>0.0408629418258763</v>
      </c>
      <c r="BU76" s="89">
        <f t="shared" si="504"/>
        <v>0.199273610984979</v>
      </c>
      <c r="BV76" s="89">
        <f t="shared" si="505"/>
        <v>0.174507492549293</v>
      </c>
      <c r="BX76" s="89">
        <f t="shared" si="506"/>
        <v>0.619165753664941</v>
      </c>
      <c r="BY76" s="89">
        <f t="shared" si="507"/>
        <v>0.383448862357624</v>
      </c>
      <c r="BZ76" s="89">
        <f t="shared" si="508"/>
        <v>0.443062100212853</v>
      </c>
      <c r="CA76" s="89">
        <f t="shared" si="509"/>
        <v>0.414644045360148</v>
      </c>
      <c r="CC76" s="89">
        <f t="shared" si="510"/>
        <v>0.12982519232077</v>
      </c>
      <c r="CD76" s="89">
        <f t="shared" si="511"/>
        <v>0.068514482252386</v>
      </c>
      <c r="CE76" s="89">
        <f t="shared" si="512"/>
        <v>0.0881765692129098</v>
      </c>
      <c r="CF76" s="89">
        <f t="shared" si="513"/>
        <v>0.0957146595453014</v>
      </c>
      <c r="CH76" s="89">
        <f t="shared" si="392"/>
        <v>-0.265046751537105</v>
      </c>
      <c r="CI76" s="89">
        <f t="shared" si="393"/>
        <v>-0.183667467058489</v>
      </c>
      <c r="CJ76" s="89">
        <f t="shared" si="394"/>
        <v>-0.214129215716845</v>
      </c>
      <c r="CK76" s="89">
        <f t="shared" si="395"/>
        <v>-0.224583327533205</v>
      </c>
      <c r="CL76" s="77" t="s">
        <v>184</v>
      </c>
      <c r="CM76" s="111">
        <v>0.133389037433155</v>
      </c>
      <c r="CN76" s="111">
        <v>0.0936831550802139</v>
      </c>
      <c r="CO76" s="111">
        <v>0.293917112299465</v>
      </c>
      <c r="CP76" s="111">
        <v>0.479010695187166</v>
      </c>
      <c r="CR76" s="89">
        <f t="shared" si="515"/>
        <v>0.114583872334325</v>
      </c>
      <c r="CS76" s="89">
        <f t="shared" si="516"/>
        <v>0.0258634554305659</v>
      </c>
      <c r="CT76" s="89">
        <f t="shared" si="517"/>
        <v>0.141396774257616</v>
      </c>
      <c r="CU76" s="89">
        <f t="shared" si="518"/>
        <v>0.177614184518861</v>
      </c>
      <c r="CV76" s="87">
        <f t="shared" si="397"/>
        <v>0.459458286541367</v>
      </c>
      <c r="CX76">
        <f t="shared" si="276"/>
        <v>0.12799032329597</v>
      </c>
    </row>
    <row r="77" spans="1:102">
      <c r="A77" s="27" t="s">
        <v>21</v>
      </c>
      <c r="B77" s="28">
        <v>2017</v>
      </c>
      <c r="C77" s="27" t="s">
        <v>11</v>
      </c>
      <c r="D77">
        <v>35244</v>
      </c>
      <c r="E77">
        <v>7.6325048</v>
      </c>
      <c r="F77">
        <v>496405</v>
      </c>
      <c r="G77">
        <v>1290</v>
      </c>
      <c r="H77">
        <v>54599</v>
      </c>
      <c r="I77">
        <v>49</v>
      </c>
      <c r="J77">
        <v>31960</v>
      </c>
      <c r="K77">
        <v>44.847797</v>
      </c>
      <c r="L77">
        <v>1974100</v>
      </c>
      <c r="M77">
        <v>15660</v>
      </c>
      <c r="N77">
        <v>277412</v>
      </c>
      <c r="P77" s="91">
        <f t="shared" si="474"/>
        <v>0.448622655806024</v>
      </c>
      <c r="Q77" s="91">
        <f t="shared" si="475"/>
        <v>0.579377644721172</v>
      </c>
      <c r="R77" s="91">
        <f t="shared" si="476"/>
        <v>0.589300787941076</v>
      </c>
      <c r="S77" s="91">
        <f t="shared" si="477"/>
        <v>0.292497975708502</v>
      </c>
      <c r="T77" s="91">
        <f t="shared" si="478"/>
        <v>0.526177346203047</v>
      </c>
      <c r="U77" s="91">
        <f t="shared" si="479"/>
        <v>0.96651724137931</v>
      </c>
      <c r="V77" s="108" cm="1">
        <f t="array" ref="V77">(MAX(J$72:J$81-J77)/(MAX(J$72:J$81)-MIN(J$72:J$81))+0.001)</f>
        <v>0.9012284843869</v>
      </c>
      <c r="W77" s="108" cm="1">
        <f t="array" ref="W77">(MAX(K$72:K$81-K77)/(MAX(K$72:K$81)-MIN(K$72:K$81))+0.001)</f>
        <v>0.319415964666004</v>
      </c>
      <c r="X77" s="91">
        <f t="shared" si="480"/>
        <v>0.44709425435765</v>
      </c>
      <c r="Y77" s="91">
        <f t="shared" si="481"/>
        <v>0.59600693481276</v>
      </c>
      <c r="Z77" s="91">
        <f t="shared" si="482"/>
        <v>0.364667752540795</v>
      </c>
      <c r="AB77" s="89">
        <f t="shared" si="483"/>
        <v>0.0943582937663529</v>
      </c>
      <c r="AC77" s="89">
        <f t="shared" si="484"/>
        <v>0.124467564011004</v>
      </c>
      <c r="AD77" s="89">
        <f t="shared" si="485"/>
        <v>0.1135684741731</v>
      </c>
      <c r="AE77" s="89">
        <f t="shared" si="486"/>
        <v>0.084799934269986</v>
      </c>
      <c r="AF77" s="89">
        <f t="shared" si="487"/>
        <v>0.0935743373884428</v>
      </c>
      <c r="AG77" s="89">
        <f t="shared" si="488"/>
        <v>0.112435316298287</v>
      </c>
      <c r="AH77" s="89">
        <f t="shared" si="489"/>
        <v>0.136184706463207</v>
      </c>
      <c r="AI77" s="89">
        <f t="shared" si="490"/>
        <v>0.0748622487301741</v>
      </c>
      <c r="AJ77" s="89">
        <f t="shared" si="491"/>
        <v>0.123810630513541</v>
      </c>
      <c r="AK77" s="89">
        <f t="shared" si="492"/>
        <v>0.113284766261552</v>
      </c>
      <c r="AL77" s="89">
        <f t="shared" si="493"/>
        <v>0.0967176318948394</v>
      </c>
      <c r="AN77" s="89">
        <f t="shared" si="450"/>
        <v>-0.222747482404605</v>
      </c>
      <c r="AO77" s="89">
        <f t="shared" si="451"/>
        <v>-0.259354323619386</v>
      </c>
      <c r="AP77" s="89">
        <f t="shared" si="452"/>
        <v>-0.247051103893994</v>
      </c>
      <c r="AQ77" s="89">
        <f t="shared" si="453"/>
        <v>-0.209240489172252</v>
      </c>
      <c r="AR77" s="89">
        <f t="shared" si="454"/>
        <v>-0.221677521645025</v>
      </c>
      <c r="AS77" s="89">
        <f t="shared" si="455"/>
        <v>-0.245713575468584</v>
      </c>
      <c r="AT77" s="89">
        <f t="shared" si="456"/>
        <v>-0.271517329584158</v>
      </c>
      <c r="AU77" s="89">
        <f t="shared" si="457"/>
        <v>-0.194050849506766</v>
      </c>
      <c r="AV77" s="89">
        <f t="shared" si="458"/>
        <v>-0.258640661446445</v>
      </c>
      <c r="AW77" s="89">
        <f t="shared" si="459"/>
        <v>-0.246717293327057</v>
      </c>
      <c r="AX77" s="89">
        <f t="shared" si="460"/>
        <v>-0.225928476565453</v>
      </c>
      <c r="AY77" s="77" t="s">
        <v>185</v>
      </c>
      <c r="AZ77">
        <f t="shared" ref="AZ77:BJ77" si="525">AVERAGE(AZ75:AZ76)</f>
        <v>0.338669676425189</v>
      </c>
      <c r="BA77">
        <f t="shared" si="525"/>
        <v>0.510341368271438</v>
      </c>
      <c r="BB77">
        <f t="shared" si="525"/>
        <v>0.150988955303373</v>
      </c>
      <c r="BC77">
        <f t="shared" si="525"/>
        <v>0.310053573303455</v>
      </c>
      <c r="BD77">
        <f t="shared" si="525"/>
        <v>0.472155292716324</v>
      </c>
      <c r="BE77">
        <f t="shared" si="525"/>
        <v>0.21779113398022</v>
      </c>
      <c r="BF77">
        <f t="shared" si="525"/>
        <v>0.3224186341561</v>
      </c>
      <c r="BG77">
        <f t="shared" si="525"/>
        <v>0.677581365843899</v>
      </c>
      <c r="BH77">
        <f t="shared" si="525"/>
        <v>0.243286019695597</v>
      </c>
      <c r="BI77">
        <f t="shared" si="525"/>
        <v>0.402769316973685</v>
      </c>
      <c r="BJ77">
        <f t="shared" si="525"/>
        <v>0.353944663330718</v>
      </c>
      <c r="BL77" s="89">
        <f t="shared" si="495"/>
        <v>0.151934889678835</v>
      </c>
      <c r="BM77" s="89">
        <f t="shared" si="496"/>
        <v>0.295680379952886</v>
      </c>
      <c r="BN77" s="89">
        <f t="shared" si="497"/>
        <v>0.0889779103306776</v>
      </c>
      <c r="BO77" s="89">
        <f t="shared" si="498"/>
        <v>0.0906900425524483</v>
      </c>
      <c r="BP77" s="89">
        <f t="shared" si="499"/>
        <v>0.248437418917198</v>
      </c>
      <c r="BQ77" s="89">
        <f t="shared" si="500"/>
        <v>0.210498886011434</v>
      </c>
      <c r="BR77" s="89">
        <f t="shared" si="501"/>
        <v>0.290572856998597</v>
      </c>
      <c r="BS77" s="89">
        <f t="shared" si="502"/>
        <v>0.216430305610738</v>
      </c>
      <c r="BT77" s="89">
        <f t="shared" si="503"/>
        <v>0.108771781571444</v>
      </c>
      <c r="BU77" s="89">
        <f t="shared" si="504"/>
        <v>0.240053306046115</v>
      </c>
      <c r="BV77" s="89">
        <f t="shared" si="505"/>
        <v>0.129072204900621</v>
      </c>
      <c r="BX77" s="89">
        <f t="shared" si="506"/>
        <v>0.536593179962399</v>
      </c>
      <c r="BY77" s="89">
        <f t="shared" si="507"/>
        <v>0.54962634748108</v>
      </c>
      <c r="BZ77" s="89">
        <f t="shared" si="508"/>
        <v>0.507003162609334</v>
      </c>
      <c r="CA77" s="89">
        <f t="shared" si="509"/>
        <v>0.47789729251818</v>
      </c>
      <c r="CC77" s="89">
        <f t="shared" si="510"/>
        <v>0.112511572828897</v>
      </c>
      <c r="CD77" s="89">
        <f t="shared" si="511"/>
        <v>0.0982070057488266</v>
      </c>
      <c r="CE77" s="89">
        <f t="shared" si="512"/>
        <v>0.100901881333359</v>
      </c>
      <c r="CF77" s="89">
        <f t="shared" si="513"/>
        <v>0.110315768821107</v>
      </c>
      <c r="CH77" s="89">
        <f t="shared" si="392"/>
        <v>-0.245803942366747</v>
      </c>
      <c r="CI77" s="89">
        <f t="shared" si="393"/>
        <v>-0.22790681063396</v>
      </c>
      <c r="CJ77" s="89">
        <f t="shared" si="394"/>
        <v>-0.231429231701707</v>
      </c>
      <c r="CK77" s="89">
        <f t="shared" si="395"/>
        <v>-0.243181007432982</v>
      </c>
      <c r="CL77" s="77" t="s">
        <v>185</v>
      </c>
      <c r="CM77">
        <f t="shared" ref="CM77:CP77" si="526">AVERAGE(CM75:CM76)</f>
        <v>0.185061708687996</v>
      </c>
      <c r="CN77">
        <f t="shared" si="526"/>
        <v>0.0674495557805157</v>
      </c>
      <c r="CO77">
        <f t="shared" si="526"/>
        <v>0.319135340598276</v>
      </c>
      <c r="CP77">
        <f t="shared" si="526"/>
        <v>0.428353394933213</v>
      </c>
      <c r="CR77" s="89">
        <f t="shared" si="515"/>
        <v>0.0993028507541666</v>
      </c>
      <c r="CS77" s="89">
        <f t="shared" si="516"/>
        <v>0.0370720529828662</v>
      </c>
      <c r="CT77" s="89">
        <f t="shared" si="517"/>
        <v>0.161802626983733</v>
      </c>
      <c r="CU77" s="89">
        <f t="shared" si="518"/>
        <v>0.204708927679553</v>
      </c>
      <c r="CV77" s="87">
        <f t="shared" si="397"/>
        <v>0.502886458400319</v>
      </c>
      <c r="CX77">
        <f t="shared" si="276"/>
        <v>0.13055273886895</v>
      </c>
    </row>
    <row r="78" spans="1:102">
      <c r="A78" s="27" t="s">
        <v>21</v>
      </c>
      <c r="B78" s="28">
        <v>2018</v>
      </c>
      <c r="C78" s="27" t="s">
        <v>11</v>
      </c>
      <c r="D78">
        <v>33685</v>
      </c>
      <c r="E78">
        <v>5.6795309</v>
      </c>
      <c r="F78">
        <v>447692</v>
      </c>
      <c r="G78">
        <v>1137</v>
      </c>
      <c r="H78">
        <v>53470</v>
      </c>
      <c r="I78">
        <v>50</v>
      </c>
      <c r="J78">
        <v>31751</v>
      </c>
      <c r="K78">
        <v>39.208168</v>
      </c>
      <c r="L78">
        <v>2172600</v>
      </c>
      <c r="M78">
        <v>16682</v>
      </c>
      <c r="N78">
        <v>256500</v>
      </c>
      <c r="P78" s="91">
        <f t="shared" si="474"/>
        <v>0.153301572267475</v>
      </c>
      <c r="Q78" s="91">
        <f t="shared" si="475"/>
        <v>0.001</v>
      </c>
      <c r="R78" s="91">
        <f t="shared" si="476"/>
        <v>0.268372914854929</v>
      </c>
      <c r="S78" s="91">
        <f t="shared" si="477"/>
        <v>0.13763967611336</v>
      </c>
      <c r="T78" s="91">
        <f t="shared" si="478"/>
        <v>0.394883009652285</v>
      </c>
      <c r="U78" s="91">
        <f t="shared" si="479"/>
        <v>1.001</v>
      </c>
      <c r="V78" s="108" cm="1">
        <f t="array" ref="V78">(MAX(J$72:J$81-J78)/(MAX(J$72:J$81)-MIN(J$72:J$81))+0.001)</f>
        <v>0.917146230007616</v>
      </c>
      <c r="W78" s="108" cm="1">
        <f t="array" ref="W78">(MAX(K$72:K$81-K78)/(MAX(K$72:K$81)-MIN(K$72:K$81))+0.001)</f>
        <v>0.489811965945992</v>
      </c>
      <c r="X78" s="91">
        <f t="shared" si="480"/>
        <v>0.607278244028405</v>
      </c>
      <c r="Y78" s="91">
        <f t="shared" si="481"/>
        <v>0.69725520110957</v>
      </c>
      <c r="Z78" s="91">
        <f t="shared" si="482"/>
        <v>0.0507350367045472</v>
      </c>
      <c r="AB78" s="89">
        <f t="shared" si="483"/>
        <v>0.0322437456148284</v>
      </c>
      <c r="AC78" s="89">
        <f t="shared" si="484"/>
        <v>0.000214829766293286</v>
      </c>
      <c r="AD78" s="89">
        <f t="shared" si="485"/>
        <v>0.0517201114832195</v>
      </c>
      <c r="AE78" s="89">
        <f t="shared" si="486"/>
        <v>0.0399039872295973</v>
      </c>
      <c r="AF78" s="89">
        <f t="shared" si="487"/>
        <v>0.0702252125463182</v>
      </c>
      <c r="AG78" s="89">
        <f t="shared" si="488"/>
        <v>0.116446708652573</v>
      </c>
      <c r="AH78" s="89">
        <f t="shared" si="489"/>
        <v>0.138590038243624</v>
      </c>
      <c r="AI78" s="89">
        <f t="shared" si="490"/>
        <v>0.114798348492088</v>
      </c>
      <c r="AJ78" s="89">
        <f t="shared" si="491"/>
        <v>0.168169242967205</v>
      </c>
      <c r="AK78" s="89">
        <f t="shared" si="492"/>
        <v>0.132529317812659</v>
      </c>
      <c r="AL78" s="89">
        <f t="shared" si="493"/>
        <v>0.0134560091205559</v>
      </c>
      <c r="AN78" s="89">
        <f t="shared" si="450"/>
        <v>-0.110738925588846</v>
      </c>
      <c r="AO78" s="89">
        <f t="shared" si="451"/>
        <v>-0.00181438015825609</v>
      </c>
      <c r="AP78" s="89">
        <f t="shared" si="452"/>
        <v>-0.153190241421063</v>
      </c>
      <c r="AQ78" s="89">
        <f t="shared" si="453"/>
        <v>-0.128541877256644</v>
      </c>
      <c r="AR78" s="89">
        <f t="shared" si="454"/>
        <v>-0.186521526860477</v>
      </c>
      <c r="AS78" s="89">
        <f t="shared" si="455"/>
        <v>-0.250397866703451</v>
      </c>
      <c r="AT78" s="89">
        <f t="shared" si="456"/>
        <v>-0.273886493784661</v>
      </c>
      <c r="AU78" s="89">
        <f t="shared" si="457"/>
        <v>-0.248490000378897</v>
      </c>
      <c r="AV78" s="89">
        <f t="shared" si="458"/>
        <v>-0.299809504275508</v>
      </c>
      <c r="AW78" s="89">
        <f t="shared" si="459"/>
        <v>-0.267835309250829</v>
      </c>
      <c r="AX78" s="89">
        <f t="shared" si="460"/>
        <v>-0.0579729210187199</v>
      </c>
      <c r="BL78" s="89">
        <f t="shared" si="495"/>
        <v>0.0519185938752985</v>
      </c>
      <c r="BM78" s="89">
        <f t="shared" si="496"/>
        <v>0.000510341368271438</v>
      </c>
      <c r="BN78" s="89">
        <f t="shared" si="497"/>
        <v>0.0405213460456668</v>
      </c>
      <c r="BO78" s="89">
        <f t="shared" si="498"/>
        <v>0.0426756734072775</v>
      </c>
      <c r="BP78" s="89">
        <f t="shared" si="499"/>
        <v>0.186446103011077</v>
      </c>
      <c r="BQ78" s="89">
        <f t="shared" si="500"/>
        <v>0.2180089251142</v>
      </c>
      <c r="BR78" s="89">
        <f t="shared" si="501"/>
        <v>0.295705034800472</v>
      </c>
      <c r="BS78" s="89">
        <f t="shared" si="502"/>
        <v>0.331887460892371</v>
      </c>
      <c r="BT78" s="89">
        <f t="shared" si="503"/>
        <v>0.147742306837402</v>
      </c>
      <c r="BU78" s="89">
        <f t="shared" si="504"/>
        <v>0.280833001107251</v>
      </c>
      <c r="BV78" s="89">
        <f t="shared" si="505"/>
        <v>0.0179573954854626</v>
      </c>
      <c r="BX78" s="89">
        <f t="shared" si="506"/>
        <v>0.0929502812892367</v>
      </c>
      <c r="BY78" s="89">
        <f t="shared" si="507"/>
        <v>0.447130701532555</v>
      </c>
      <c r="BZ78" s="89">
        <f t="shared" si="508"/>
        <v>0.627592495692843</v>
      </c>
      <c r="CA78" s="89">
        <f t="shared" si="509"/>
        <v>0.446532703430116</v>
      </c>
      <c r="CC78" s="89">
        <f t="shared" si="510"/>
        <v>0.0194895923639455</v>
      </c>
      <c r="CD78" s="89">
        <f t="shared" si="511"/>
        <v>0.0798931266252589</v>
      </c>
      <c r="CE78" s="89">
        <f t="shared" si="512"/>
        <v>0.124901121326733</v>
      </c>
      <c r="CF78" s="89">
        <f t="shared" si="513"/>
        <v>0.103075701105352</v>
      </c>
      <c r="CH78" s="89">
        <f t="shared" si="392"/>
        <v>-0.0767475723094868</v>
      </c>
      <c r="CI78" s="89">
        <f t="shared" si="393"/>
        <v>-0.201895160356705</v>
      </c>
      <c r="CJ78" s="89">
        <f t="shared" si="394"/>
        <v>-0.259823419844185</v>
      </c>
      <c r="CK78" s="89">
        <f t="shared" si="395"/>
        <v>-0.234218049632947</v>
      </c>
      <c r="CR78" s="89">
        <f t="shared" si="515"/>
        <v>0.017201537878416</v>
      </c>
      <c r="CS78" s="89">
        <f t="shared" si="516"/>
        <v>0.0301587671942012</v>
      </c>
      <c r="CT78" s="89">
        <f t="shared" si="517"/>
        <v>0.200286944869857</v>
      </c>
      <c r="CU78" s="89">
        <f t="shared" si="518"/>
        <v>0.191273799462996</v>
      </c>
      <c r="CV78" s="87">
        <f t="shared" si="397"/>
        <v>0.43892104940547</v>
      </c>
      <c r="CX78">
        <f t="shared" si="276"/>
        <v>0.110716283328599</v>
      </c>
    </row>
    <row r="79" spans="1:102">
      <c r="A79" s="27" t="s">
        <v>21</v>
      </c>
      <c r="B79" s="28">
        <v>2019</v>
      </c>
      <c r="C79" s="27" t="s">
        <v>11</v>
      </c>
      <c r="D79">
        <v>33647</v>
      </c>
      <c r="E79">
        <v>5.8220049</v>
      </c>
      <c r="F79">
        <v>484760</v>
      </c>
      <c r="G79">
        <v>1002</v>
      </c>
      <c r="H79">
        <v>52341</v>
      </c>
      <c r="I79">
        <v>50</v>
      </c>
      <c r="J79">
        <v>30730</v>
      </c>
      <c r="K79">
        <v>33.568539</v>
      </c>
      <c r="L79">
        <v>1802300</v>
      </c>
      <c r="M79">
        <v>17704</v>
      </c>
      <c r="N79">
        <v>277100</v>
      </c>
      <c r="P79" s="91">
        <f t="shared" si="474"/>
        <v>0.146103239249858</v>
      </c>
      <c r="Q79" s="91">
        <f t="shared" si="475"/>
        <v>0.0431939978583453</v>
      </c>
      <c r="R79" s="91">
        <f t="shared" si="476"/>
        <v>0.51258194323662</v>
      </c>
      <c r="S79" s="91">
        <f t="shared" si="477"/>
        <v>0.001</v>
      </c>
      <c r="T79" s="91">
        <f t="shared" si="478"/>
        <v>0.263588673101523</v>
      </c>
      <c r="U79" s="91">
        <f t="shared" si="479"/>
        <v>1.001</v>
      </c>
      <c r="V79" s="108" cm="1">
        <f t="array" ref="V79">(MAX(J$72:J$81-J79)/(MAX(J$72:J$81)-MIN(J$72:J$81))+0.001)</f>
        <v>0.994907083015994</v>
      </c>
      <c r="W79" s="108" cm="1">
        <f t="array" ref="W79">(MAX(K$72:K$81-K79)/(MAX(K$72:K$81)-MIN(K$72:K$81))+0.001)</f>
        <v>0.66020796722598</v>
      </c>
      <c r="X79" s="91">
        <f t="shared" si="480"/>
        <v>0.308456423499032</v>
      </c>
      <c r="Y79" s="91">
        <f t="shared" si="481"/>
        <v>0.79850346740638</v>
      </c>
      <c r="Z79" s="91">
        <f t="shared" si="482"/>
        <v>0.359983982105595</v>
      </c>
      <c r="AB79" s="89">
        <f t="shared" si="483"/>
        <v>0.0307297284052339</v>
      </c>
      <c r="AC79" s="89">
        <f t="shared" si="484"/>
        <v>0.00927935646518101</v>
      </c>
      <c r="AD79" s="89">
        <f t="shared" si="485"/>
        <v>0.0987834232929722</v>
      </c>
      <c r="AE79" s="89">
        <f t="shared" si="486"/>
        <v>0.000289916311607216</v>
      </c>
      <c r="AF79" s="89">
        <f t="shared" si="487"/>
        <v>0.0468760877041937</v>
      </c>
      <c r="AG79" s="89">
        <f t="shared" si="488"/>
        <v>0.116446708652573</v>
      </c>
      <c r="AH79" s="89">
        <f t="shared" si="489"/>
        <v>0.150340486797721</v>
      </c>
      <c r="AI79" s="89">
        <f t="shared" si="490"/>
        <v>0.154734448254002</v>
      </c>
      <c r="AJ79" s="89">
        <f t="shared" si="491"/>
        <v>0.0854186425057856</v>
      </c>
      <c r="AK79" s="89">
        <f t="shared" si="492"/>
        <v>0.151773869363766</v>
      </c>
      <c r="AL79" s="89">
        <f t="shared" si="493"/>
        <v>0.0954753965129736</v>
      </c>
      <c r="AN79" s="89">
        <f t="shared" si="450"/>
        <v>-0.107017039454739</v>
      </c>
      <c r="AO79" s="89">
        <f t="shared" si="451"/>
        <v>-0.043427045672607</v>
      </c>
      <c r="AP79" s="89">
        <f t="shared" si="452"/>
        <v>-0.228666384127949</v>
      </c>
      <c r="AQ79" s="89">
        <f t="shared" si="453"/>
        <v>-0.00236163457580912</v>
      </c>
      <c r="AR79" s="89">
        <f t="shared" si="454"/>
        <v>-0.143452434453731</v>
      </c>
      <c r="AS79" s="89">
        <f t="shared" si="455"/>
        <v>-0.250397866703451</v>
      </c>
      <c r="AT79" s="89">
        <f t="shared" si="456"/>
        <v>-0.284873069098238</v>
      </c>
      <c r="AU79" s="89">
        <f t="shared" si="457"/>
        <v>-0.288741423129527</v>
      </c>
      <c r="AV79" s="89">
        <f t="shared" si="458"/>
        <v>-0.210146167469129</v>
      </c>
      <c r="AW79" s="89">
        <f t="shared" si="459"/>
        <v>-0.286148923784317</v>
      </c>
      <c r="AX79" s="89">
        <f t="shared" si="460"/>
        <v>-0.224260888361388</v>
      </c>
      <c r="BL79" s="89">
        <f t="shared" si="495"/>
        <v>0.0494807367614214</v>
      </c>
      <c r="BM79" s="89">
        <f t="shared" si="496"/>
        <v>0.0220436839681415</v>
      </c>
      <c r="BN79" s="89">
        <f t="shared" si="497"/>
        <v>0.0773942121166701</v>
      </c>
      <c r="BO79" s="89">
        <f t="shared" si="498"/>
        <v>0.000310053573303455</v>
      </c>
      <c r="BP79" s="89">
        <f t="shared" si="499"/>
        <v>0.124454787104957</v>
      </c>
      <c r="BQ79" s="89">
        <f t="shared" si="500"/>
        <v>0.2180089251142</v>
      </c>
      <c r="BR79" s="89">
        <f t="shared" si="501"/>
        <v>0.320776582818247</v>
      </c>
      <c r="BS79" s="89">
        <f t="shared" si="502"/>
        <v>0.447344616174004</v>
      </c>
      <c r="BT79" s="89">
        <f t="shared" si="503"/>
        <v>0.075043135522619</v>
      </c>
      <c r="BU79" s="89">
        <f t="shared" si="504"/>
        <v>0.321612696168387</v>
      </c>
      <c r="BV79" s="89">
        <f t="shared" si="505"/>
        <v>0.127414409350816</v>
      </c>
      <c r="BX79" s="89">
        <f t="shared" si="506"/>
        <v>0.148918632846233</v>
      </c>
      <c r="BY79" s="89">
        <f t="shared" si="507"/>
        <v>0.342773765792461</v>
      </c>
      <c r="BZ79" s="89">
        <f t="shared" si="508"/>
        <v>0.76812119899225</v>
      </c>
      <c r="CA79" s="89">
        <f t="shared" si="509"/>
        <v>0.524070241041822</v>
      </c>
      <c r="CC79" s="89">
        <f t="shared" si="510"/>
        <v>0.0312249022736979</v>
      </c>
      <c r="CD79" s="89">
        <f t="shared" si="511"/>
        <v>0.061246673020685</v>
      </c>
      <c r="CE79" s="89">
        <f t="shared" si="512"/>
        <v>0.152868620525892</v>
      </c>
      <c r="CF79" s="89">
        <f t="shared" si="513"/>
        <v>0.120974134948865</v>
      </c>
      <c r="CH79" s="89">
        <f t="shared" si="392"/>
        <v>-0.108242352516637</v>
      </c>
      <c r="CI79" s="89">
        <f t="shared" si="393"/>
        <v>-0.171052510390023</v>
      </c>
      <c r="CJ79" s="89">
        <f t="shared" si="394"/>
        <v>-0.287114237794927</v>
      </c>
      <c r="CK79" s="89">
        <f t="shared" si="395"/>
        <v>-0.25551896895028</v>
      </c>
      <c r="CR79" s="89">
        <f t="shared" si="515"/>
        <v>0.0275591366500041</v>
      </c>
      <c r="CS79" s="89">
        <f t="shared" si="516"/>
        <v>0.023119938235916</v>
      </c>
      <c r="CT79" s="89">
        <f t="shared" si="517"/>
        <v>0.245134620461148</v>
      </c>
      <c r="CU79" s="89">
        <f t="shared" si="518"/>
        <v>0.224487266933732</v>
      </c>
      <c r="CV79" s="87">
        <f t="shared" si="397"/>
        <v>0.5203009622808</v>
      </c>
      <c r="CX79">
        <f t="shared" si="276"/>
        <v>0.126023201791868</v>
      </c>
    </row>
    <row r="80" spans="1:102">
      <c r="A80" s="27" t="s">
        <v>21</v>
      </c>
      <c r="B80" s="28">
        <v>2020</v>
      </c>
      <c r="C80" s="27" t="s">
        <v>11</v>
      </c>
      <c r="D80">
        <v>33609</v>
      </c>
      <c r="E80">
        <v>5.9644789</v>
      </c>
      <c r="F80">
        <v>521828</v>
      </c>
      <c r="G80">
        <v>1940</v>
      </c>
      <c r="H80">
        <v>51212</v>
      </c>
      <c r="I80">
        <v>50</v>
      </c>
      <c r="J80">
        <v>30690</v>
      </c>
      <c r="K80">
        <v>27.928909</v>
      </c>
      <c r="L80">
        <v>2336100</v>
      </c>
      <c r="M80">
        <v>18726</v>
      </c>
      <c r="N80">
        <v>311000</v>
      </c>
      <c r="P80" s="91">
        <f t="shared" si="474"/>
        <v>0.138904906232241</v>
      </c>
      <c r="Q80" s="91">
        <f t="shared" si="475"/>
        <v>0.0853879957166905</v>
      </c>
      <c r="R80" s="91">
        <f t="shared" si="476"/>
        <v>0.75679097161831</v>
      </c>
      <c r="S80" s="91">
        <f t="shared" si="477"/>
        <v>0.950392712550607</v>
      </c>
      <c r="T80" s="91">
        <f t="shared" si="478"/>
        <v>0.132294336550762</v>
      </c>
      <c r="U80" s="91">
        <f t="shared" si="479"/>
        <v>1.001</v>
      </c>
      <c r="V80" s="108" cm="1">
        <f t="array" ref="V80">(MAX(J$72:J$81-J80)/(MAX(J$72:J$81)-MIN(J$72:J$81))+0.001)</f>
        <v>0.997953541507997</v>
      </c>
      <c r="W80" s="108" cm="1">
        <f t="array" ref="W80">(MAX(K$72:K$81-K80)/(MAX(K$72:K$81)-MIN(K$72:K$81))+0.001)</f>
        <v>0.830603998720012</v>
      </c>
      <c r="X80" s="91">
        <f t="shared" si="480"/>
        <v>0.739218205293738</v>
      </c>
      <c r="Y80" s="91">
        <f t="shared" si="481"/>
        <v>0.89975173370319</v>
      </c>
      <c r="Z80" s="91">
        <f t="shared" si="482"/>
        <v>0.868893654391785</v>
      </c>
      <c r="AB80" s="89">
        <f t="shared" si="483"/>
        <v>0.0292157111956393</v>
      </c>
      <c r="AC80" s="89">
        <f t="shared" si="484"/>
        <v>0.0183438831640687</v>
      </c>
      <c r="AD80" s="89">
        <f t="shared" si="485"/>
        <v>0.145846735102725</v>
      </c>
      <c r="AE80" s="89">
        <f t="shared" si="486"/>
        <v>0.275534349801049</v>
      </c>
      <c r="AF80" s="89">
        <f t="shared" si="487"/>
        <v>0.0235269628620691</v>
      </c>
      <c r="AG80" s="89">
        <f t="shared" si="488"/>
        <v>0.116446708652573</v>
      </c>
      <c r="AH80" s="89">
        <f t="shared" si="489"/>
        <v>0.150800837377705</v>
      </c>
      <c r="AI80" s="89">
        <f t="shared" si="490"/>
        <v>0.19467055509725</v>
      </c>
      <c r="AJ80" s="89">
        <f t="shared" si="491"/>
        <v>0.20470643760788</v>
      </c>
      <c r="AK80" s="89">
        <f t="shared" si="492"/>
        <v>0.171018420914873</v>
      </c>
      <c r="AL80" s="89">
        <f t="shared" si="493"/>
        <v>0.230449048581079</v>
      </c>
      <c r="AN80" s="89">
        <f t="shared" si="450"/>
        <v>-0.103220529283753</v>
      </c>
      <c r="AO80" s="89">
        <f t="shared" si="451"/>
        <v>-0.0733472666145868</v>
      </c>
      <c r="AP80" s="89">
        <f t="shared" si="452"/>
        <v>-0.28078398393914</v>
      </c>
      <c r="AQ80" s="89">
        <f t="shared" si="453"/>
        <v>-0.35517561839217</v>
      </c>
      <c r="AR80" s="89">
        <f t="shared" si="454"/>
        <v>-0.0882168919207841</v>
      </c>
      <c r="AS80" s="89">
        <f t="shared" si="455"/>
        <v>-0.250397866703451</v>
      </c>
      <c r="AT80" s="89">
        <f t="shared" si="456"/>
        <v>-0.285284310941771</v>
      </c>
      <c r="AU80" s="89">
        <f t="shared" si="457"/>
        <v>-0.318567969995985</v>
      </c>
      <c r="AV80" s="89">
        <f t="shared" si="458"/>
        <v>-0.324700916946171</v>
      </c>
      <c r="AW80" s="89">
        <f t="shared" si="459"/>
        <v>-0.302015795662238</v>
      </c>
      <c r="AX80" s="89">
        <f t="shared" si="460"/>
        <v>-0.338235942368594</v>
      </c>
      <c r="BL80" s="89">
        <f t="shared" si="495"/>
        <v>0.0470428796475443</v>
      </c>
      <c r="BM80" s="89">
        <f t="shared" si="496"/>
        <v>0.0435770265680115</v>
      </c>
      <c r="BN80" s="89">
        <f t="shared" si="497"/>
        <v>0.114267078187673</v>
      </c>
      <c r="BO80" s="89">
        <f t="shared" si="498"/>
        <v>0.294672656567879</v>
      </c>
      <c r="BP80" s="89">
        <f t="shared" si="499"/>
        <v>0.0624634711988368</v>
      </c>
      <c r="BQ80" s="89">
        <f t="shared" si="500"/>
        <v>0.2180089251142</v>
      </c>
      <c r="BR80" s="89">
        <f t="shared" si="501"/>
        <v>0.321758817804251</v>
      </c>
      <c r="BS80" s="89">
        <f t="shared" si="502"/>
        <v>0.56280179192811</v>
      </c>
      <c r="BT80" s="89">
        <f t="shared" si="503"/>
        <v>0.179841454852436</v>
      </c>
      <c r="BU80" s="89">
        <f t="shared" si="504"/>
        <v>0.362392391229523</v>
      </c>
      <c r="BV80" s="89">
        <f t="shared" si="505"/>
        <v>0.307540271973897</v>
      </c>
      <c r="BX80" s="89">
        <f t="shared" si="506"/>
        <v>0.204886984403229</v>
      </c>
      <c r="BY80" s="89">
        <f t="shared" si="507"/>
        <v>0.575145052880917</v>
      </c>
      <c r="BZ80" s="89">
        <f t="shared" si="508"/>
        <v>0.884560609732362</v>
      </c>
      <c r="CA80" s="89">
        <f t="shared" si="509"/>
        <v>0.849774118055857</v>
      </c>
      <c r="CC80" s="89">
        <f t="shared" si="510"/>
        <v>0.0429602121834502</v>
      </c>
      <c r="CD80" s="89">
        <f t="shared" si="511"/>
        <v>0.102766677350069</v>
      </c>
      <c r="CE80" s="89">
        <f t="shared" si="512"/>
        <v>0.176041958428871</v>
      </c>
      <c r="CF80" s="89">
        <f t="shared" si="513"/>
        <v>0.196158226098433</v>
      </c>
      <c r="CH80" s="89">
        <f t="shared" si="392"/>
        <v>-0.135216446864883</v>
      </c>
      <c r="CI80" s="89">
        <f t="shared" si="393"/>
        <v>-0.233824417610926</v>
      </c>
      <c r="CJ80" s="89">
        <f t="shared" si="394"/>
        <v>-0.305790675717817</v>
      </c>
      <c r="CK80" s="89">
        <f t="shared" si="395"/>
        <v>-0.319509123201108</v>
      </c>
      <c r="CR80" s="89">
        <f t="shared" si="515"/>
        <v>0.0379167354215923</v>
      </c>
      <c r="CS80" s="89">
        <f t="shared" si="516"/>
        <v>0.038793278326179</v>
      </c>
      <c r="CT80" s="89">
        <f t="shared" si="517"/>
        <v>0.282294551466756</v>
      </c>
      <c r="CU80" s="89">
        <f t="shared" si="518"/>
        <v>0.364003628395603</v>
      </c>
      <c r="CV80" s="87">
        <f t="shared" si="397"/>
        <v>0.72300819361013</v>
      </c>
      <c r="CX80">
        <f t="shared" si="276"/>
        <v>0.160543914896468</v>
      </c>
    </row>
    <row r="81" spans="1:102">
      <c r="A81" s="7" t="s">
        <v>21</v>
      </c>
      <c r="B81" s="9">
        <v>2021</v>
      </c>
      <c r="C81" s="8" t="s">
        <v>11</v>
      </c>
      <c r="D81">
        <v>33571</v>
      </c>
      <c r="E81">
        <v>6.1069529</v>
      </c>
      <c r="F81">
        <v>558896</v>
      </c>
      <c r="G81">
        <v>1990</v>
      </c>
      <c r="H81">
        <v>50083</v>
      </c>
      <c r="I81">
        <v>50</v>
      </c>
      <c r="J81">
        <v>30650</v>
      </c>
      <c r="K81">
        <v>22.28928</v>
      </c>
      <c r="L81">
        <v>2660500</v>
      </c>
      <c r="M81">
        <v>19748</v>
      </c>
      <c r="N81">
        <v>319800</v>
      </c>
      <c r="P81" s="91">
        <f t="shared" si="474"/>
        <v>0.131706573214624</v>
      </c>
      <c r="Q81" s="91">
        <f t="shared" si="475"/>
        <v>0.127581993575036</v>
      </c>
      <c r="R81" s="91">
        <f t="shared" si="476"/>
        <v>1.001</v>
      </c>
      <c r="S81" s="91">
        <f t="shared" si="477"/>
        <v>1.001</v>
      </c>
      <c r="T81" s="91">
        <f t="shared" si="478"/>
        <v>0.001</v>
      </c>
      <c r="U81" s="91">
        <f t="shared" si="479"/>
        <v>1.001</v>
      </c>
      <c r="V81" s="108" cm="1">
        <f t="array" ref="V81">(MAX(J$72:J$81-J81)/(MAX(J$72:J$81)-MIN(J$72:J$81))+0.001)</f>
        <v>1.001</v>
      </c>
      <c r="W81" s="108" cm="1">
        <f t="array" ref="W81">(MAX(K$72:K$81-K81)/(MAX(K$72:K$81)-MIN(K$72:K$81))+0.001)</f>
        <v>1.001</v>
      </c>
      <c r="X81" s="91">
        <f t="shared" si="480"/>
        <v>1.001</v>
      </c>
      <c r="Y81" s="91">
        <f t="shared" si="481"/>
        <v>1.001</v>
      </c>
      <c r="Z81" s="91">
        <f t="shared" si="482"/>
        <v>1.001</v>
      </c>
      <c r="AB81" s="89">
        <f t="shared" si="483"/>
        <v>0.0277016939860447</v>
      </c>
      <c r="AC81" s="89">
        <f t="shared" si="484"/>
        <v>0.0274084098629565</v>
      </c>
      <c r="AD81" s="89">
        <f t="shared" si="485"/>
        <v>0.192910046912478</v>
      </c>
      <c r="AE81" s="89">
        <f t="shared" si="486"/>
        <v>0.290206227918823</v>
      </c>
      <c r="AF81" s="89">
        <f t="shared" si="487"/>
        <v>0.000177838019944578</v>
      </c>
      <c r="AG81" s="89">
        <f t="shared" si="488"/>
        <v>0.116446708652573</v>
      </c>
      <c r="AH81" s="89">
        <f t="shared" si="489"/>
        <v>0.151261187957689</v>
      </c>
      <c r="AI81" s="89">
        <f t="shared" si="490"/>
        <v>0.234606654859164</v>
      </c>
      <c r="AJ81" s="89">
        <f t="shared" si="491"/>
        <v>0.277199807280265</v>
      </c>
      <c r="AK81" s="89">
        <f t="shared" si="492"/>
        <v>0.19026297246598</v>
      </c>
      <c r="AL81" s="89">
        <f t="shared" si="493"/>
        <v>0.265486456787548</v>
      </c>
      <c r="AN81" s="89">
        <f t="shared" si="450"/>
        <v>-0.0993455245253963</v>
      </c>
      <c r="AO81" s="89">
        <f t="shared" si="451"/>
        <v>-0.098585456985852</v>
      </c>
      <c r="AP81" s="89">
        <f t="shared" si="452"/>
        <v>-0.317439515822561</v>
      </c>
      <c r="AQ81" s="89">
        <f t="shared" si="453"/>
        <v>-0.359032546263717</v>
      </c>
      <c r="AR81" s="89">
        <f t="shared" si="454"/>
        <v>-0.00153556682211856</v>
      </c>
      <c r="AS81" s="89">
        <f t="shared" si="455"/>
        <v>-0.250397866703451</v>
      </c>
      <c r="AT81" s="89">
        <f t="shared" si="456"/>
        <v>-0.285694147468269</v>
      </c>
      <c r="AU81" s="89">
        <f t="shared" si="457"/>
        <v>-0.340143279961494</v>
      </c>
      <c r="AV81" s="89">
        <f t="shared" si="458"/>
        <v>-0.355651983891085</v>
      </c>
      <c r="AW81" s="89">
        <f t="shared" si="459"/>
        <v>-0.31571250150925</v>
      </c>
      <c r="AX81" s="89">
        <f t="shared" si="460"/>
        <v>-0.352085869034016</v>
      </c>
      <c r="BL81" s="89">
        <f t="shared" si="495"/>
        <v>0.0446050225336672</v>
      </c>
      <c r="BM81" s="89">
        <f t="shared" si="496"/>
        <v>0.0651103691678817</v>
      </c>
      <c r="BN81" s="89">
        <f t="shared" si="497"/>
        <v>0.151139944258676</v>
      </c>
      <c r="BO81" s="89">
        <f t="shared" si="498"/>
        <v>0.310363626876759</v>
      </c>
      <c r="BP81" s="89">
        <f t="shared" si="499"/>
        <v>0.000472155292716323</v>
      </c>
      <c r="BQ81" s="89">
        <f t="shared" si="500"/>
        <v>0.2180089251142</v>
      </c>
      <c r="BR81" s="89">
        <f t="shared" si="501"/>
        <v>0.322741052790256</v>
      </c>
      <c r="BS81" s="89">
        <f t="shared" si="502"/>
        <v>0.678258947209743</v>
      </c>
      <c r="BT81" s="89">
        <f t="shared" si="503"/>
        <v>0.243529305715293</v>
      </c>
      <c r="BU81" s="89">
        <f t="shared" si="504"/>
        <v>0.403172086290659</v>
      </c>
      <c r="BV81" s="89">
        <f t="shared" si="505"/>
        <v>0.354298607994048</v>
      </c>
      <c r="BX81" s="89">
        <f t="shared" si="506"/>
        <v>0.260855335960225</v>
      </c>
      <c r="BY81" s="89">
        <f t="shared" si="507"/>
        <v>0.528844707283675</v>
      </c>
      <c r="BZ81" s="89">
        <f t="shared" si="508"/>
        <v>1.001</v>
      </c>
      <c r="CA81" s="89">
        <f t="shared" si="509"/>
        <v>1.001</v>
      </c>
      <c r="CC81" s="89">
        <f t="shared" si="510"/>
        <v>0.0546955220932026</v>
      </c>
      <c r="CD81" s="89">
        <f t="shared" si="511"/>
        <v>0.0944937509754883</v>
      </c>
      <c r="CE81" s="89">
        <f t="shared" si="512"/>
        <v>0.199215292257494</v>
      </c>
      <c r="CF81" s="89">
        <f t="shared" si="513"/>
        <v>0.231066562457513</v>
      </c>
      <c r="CH81" s="89">
        <f t="shared" si="392"/>
        <v>-0.158943734266508</v>
      </c>
      <c r="CI81" s="89">
        <f t="shared" si="393"/>
        <v>-0.222931695901283</v>
      </c>
      <c r="CJ81" s="89">
        <f t="shared" si="394"/>
        <v>-0.321407810405476</v>
      </c>
      <c r="CK81" s="89">
        <f t="shared" si="395"/>
        <v>-0.338523942737432</v>
      </c>
      <c r="CR81" s="89">
        <f t="shared" si="515"/>
        <v>0.0482743341931804</v>
      </c>
      <c r="CS81" s="89">
        <f t="shared" si="516"/>
        <v>0.0356703405831608</v>
      </c>
      <c r="CT81" s="89">
        <f t="shared" si="517"/>
        <v>0.319454475938874</v>
      </c>
      <c r="CU81" s="89">
        <f t="shared" si="518"/>
        <v>0.428781748328146</v>
      </c>
      <c r="CV81" s="87">
        <f t="shared" si="397"/>
        <v>0.832180899043361</v>
      </c>
      <c r="CX81">
        <f t="shared" si="276"/>
        <v>0.183864405066027</v>
      </c>
    </row>
  </sheetData>
  <autoFilter xmlns:etc="http://www.wps.cn/officeDocument/2017/etCustomData" ref="A1:A81" etc:filterBottomFollowUsedRange="0"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91"/>
  <sheetViews>
    <sheetView workbookViewId="0">
      <pane xSplit="1" ySplit="1" topLeftCell="B2" activePane="bottomRight" state="frozen"/>
      <selection/>
      <selection pane="topRight"/>
      <selection pane="bottomLeft"/>
      <selection pane="bottomRight" activeCell="G12" sqref="G12"/>
    </sheetView>
  </sheetViews>
  <sheetFormatPr defaultColWidth="8.61111111111111" defaultRowHeight="14.4"/>
  <cols>
    <col min="5" max="5" width="14" customWidth="1"/>
    <col min="6" max="6" width="17.1111111111111" customWidth="1"/>
    <col min="7" max="7" width="16.2222222222222" customWidth="1"/>
    <col min="8" max="8" width="14.2222222222222" customWidth="1"/>
    <col min="15" max="15" width="12.787037037037"/>
    <col min="16" max="16" width="9.47222222222222" style="82"/>
    <col min="28" max="28" width="12.8888888888889"/>
    <col min="29" max="30" width="12.787037037037"/>
    <col min="33" max="38" width="12.787037037037"/>
    <col min="40" max="50" width="13.9351851851852"/>
    <col min="53" max="53" width="12.787037037037"/>
    <col min="64" max="74" width="12.787037037037"/>
    <col min="76" max="79" width="12.787037037037"/>
    <col min="81" max="84" width="12.787037037037"/>
    <col min="86" max="89" width="13.9351851851852"/>
    <col min="91" max="92" width="13.9351851851852"/>
    <col min="93" max="93" width="12.787037037037"/>
    <col min="94" max="94" width="13.9351851851852"/>
    <col min="96" max="100" width="12.787037037037"/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s="82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18" t="s">
        <v>33</v>
      </c>
      <c r="B2" s="19">
        <v>2012</v>
      </c>
      <c r="C2" s="18" t="s">
        <v>31</v>
      </c>
      <c r="D2">
        <v>45170</v>
      </c>
      <c r="E2">
        <v>5.3256586</v>
      </c>
      <c r="F2">
        <v>369445</v>
      </c>
      <c r="G2">
        <v>1642</v>
      </c>
      <c r="H2">
        <v>32626</v>
      </c>
      <c r="I2">
        <v>35</v>
      </c>
      <c r="J2">
        <v>31252</v>
      </c>
      <c r="K2">
        <v>50.477539</v>
      </c>
      <c r="L2">
        <v>1515400</v>
      </c>
      <c r="M2">
        <v>8678</v>
      </c>
      <c r="N2">
        <v>215351</v>
      </c>
      <c r="P2" s="82">
        <f t="shared" ref="P2:T2" si="0">(D2-MIN(D$2:D$11))/(MAX(D$2:D$11)-MIN(D$2:D$11))+0.001</f>
        <v>1.001</v>
      </c>
      <c r="Q2" s="108">
        <f t="shared" si="0"/>
        <v>1.001</v>
      </c>
      <c r="R2" s="108">
        <f t="shared" si="0"/>
        <v>0.001</v>
      </c>
      <c r="S2" s="108">
        <f t="shared" si="0"/>
        <v>0.796964125560538</v>
      </c>
      <c r="T2" s="108">
        <f t="shared" si="0"/>
        <v>0.001</v>
      </c>
      <c r="U2" s="108">
        <f t="shared" ref="U2:Z2" si="1">(I2-MIN(I$2:I$11))/(MAX(I$2:I$11)-MIN(I$2:I$11))+0.001</f>
        <v>0.001</v>
      </c>
      <c r="V2" s="108" cm="1">
        <f t="array" ref="V2">(MAX(J$2:J$11-J2)/(MAX(J$2:J$11)-MIN(J$2:J$11))+0.001)</f>
        <v>0.203799330594858</v>
      </c>
      <c r="W2" s="108" cm="1">
        <f t="array" ref="W2">(MAX(K$2:K$11-K2)/(MAX(K$2:K$11)-MIN(K$2:K$11))+0.001)</f>
        <v>0.001</v>
      </c>
      <c r="X2" s="108">
        <f t="shared" si="1"/>
        <v>0.0417910037683626</v>
      </c>
      <c r="Y2" s="108">
        <f t="shared" si="1"/>
        <v>0.001</v>
      </c>
      <c r="Z2" s="108">
        <f t="shared" si="1"/>
        <v>0.001</v>
      </c>
      <c r="AA2" s="108"/>
      <c r="AB2">
        <f t="shared" ref="AB2:AL2" si="2">P2/SUM(P$2:P$11)</f>
        <v>0.14534403272341</v>
      </c>
      <c r="AC2">
        <f t="shared" si="2"/>
        <v>0.164703437187147</v>
      </c>
      <c r="AD2">
        <f t="shared" si="2"/>
        <v>0.000242725186199414</v>
      </c>
      <c r="AE2">
        <f t="shared" si="2"/>
        <v>0.178604711927884</v>
      </c>
      <c r="AF2">
        <f t="shared" si="2"/>
        <v>0.000303007946992451</v>
      </c>
      <c r="AG2">
        <f t="shared" si="2"/>
        <v>0.000169923534409516</v>
      </c>
      <c r="AH2">
        <f t="shared" si="2"/>
        <v>0.0626738056483356</v>
      </c>
      <c r="AI2">
        <f t="shared" si="2"/>
        <v>0.000219195278082133</v>
      </c>
      <c r="AJ2">
        <f t="shared" si="2"/>
        <v>0.00966610959363886</v>
      </c>
      <c r="AK2">
        <f t="shared" si="2"/>
        <v>0.000209801027972891</v>
      </c>
      <c r="AL2">
        <f t="shared" si="2"/>
        <v>0.000225217905380141</v>
      </c>
      <c r="AN2">
        <f t="shared" ref="AN2:AX2" si="3">AB2*LN(AB2)</f>
        <v>-0.280318016865796</v>
      </c>
      <c r="AO2">
        <f t="shared" si="3"/>
        <v>-0.29706056419383</v>
      </c>
      <c r="AP2">
        <f t="shared" si="3"/>
        <v>-0.00202034266932782</v>
      </c>
      <c r="AQ2">
        <f t="shared" si="3"/>
        <v>-0.307660945450479</v>
      </c>
      <c r="AR2">
        <f t="shared" si="3"/>
        <v>-0.00245489509666381</v>
      </c>
      <c r="AS2">
        <f t="shared" si="3"/>
        <v>-0.00147496380963371</v>
      </c>
      <c r="AT2">
        <f t="shared" si="3"/>
        <v>-0.173594639628566</v>
      </c>
      <c r="AU2">
        <f t="shared" si="3"/>
        <v>-0.00184684023705882</v>
      </c>
      <c r="AV2">
        <f t="shared" si="3"/>
        <v>-0.0448423328859866</v>
      </c>
      <c r="AW2">
        <f t="shared" si="3"/>
        <v>-0.00177687853814086</v>
      </c>
      <c r="AX2">
        <f t="shared" si="3"/>
        <v>-0.00189147955084559</v>
      </c>
      <c r="AZ2">
        <f t="shared" ref="AZ2:BJ2" si="4">SUM(AN2:AN11)</f>
        <v>-2.14003279077477</v>
      </c>
      <c r="BA2">
        <f t="shared" si="4"/>
        <v>-2.14592615512401</v>
      </c>
      <c r="BB2">
        <f t="shared" si="4"/>
        <v>-2.06002635816549</v>
      </c>
      <c r="BC2">
        <f t="shared" si="4"/>
        <v>-1.84178861502373</v>
      </c>
      <c r="BD2">
        <f t="shared" si="4"/>
        <v>-1.70268083268731</v>
      </c>
      <c r="BE2">
        <f t="shared" si="4"/>
        <v>-2.13641085253226</v>
      </c>
      <c r="BF2">
        <f t="shared" si="4"/>
        <v>-1.96916123888825</v>
      </c>
      <c r="BG2">
        <f t="shared" si="4"/>
        <v>-2.02763412239355</v>
      </c>
      <c r="BH2">
        <f t="shared" si="4"/>
        <v>-1.96007139409426</v>
      </c>
      <c r="BI2">
        <f t="shared" si="4"/>
        <v>-2.06345157595937</v>
      </c>
      <c r="BJ2">
        <f t="shared" si="4"/>
        <v>-2.03622694886023</v>
      </c>
      <c r="BL2">
        <f t="shared" ref="BL2:BV2" si="5">AZ$7*P2</f>
        <v>0.275202608318118</v>
      </c>
      <c r="BM2">
        <f t="shared" si="5"/>
        <v>0.456562315297147</v>
      </c>
      <c r="BN2">
        <f t="shared" si="5"/>
        <v>0.000268966110274463</v>
      </c>
      <c r="BO2">
        <f t="shared" si="5"/>
        <v>0.181816746332878</v>
      </c>
      <c r="BP2">
        <f t="shared" si="5"/>
        <v>0.000557976738256318</v>
      </c>
      <c r="BQ2">
        <f t="shared" si="5"/>
        <v>0.000213886585949148</v>
      </c>
      <c r="BR2">
        <f t="shared" si="5"/>
        <v>0.0813217031337267</v>
      </c>
      <c r="BS2">
        <f t="shared" si="5"/>
        <v>0.000600971686725557</v>
      </c>
      <c r="BT2">
        <f t="shared" si="5"/>
        <v>0.0107296556564216</v>
      </c>
      <c r="BU2">
        <f t="shared" si="5"/>
        <v>0.000431629453043413</v>
      </c>
      <c r="BV2">
        <f t="shared" si="5"/>
        <v>0.000311624963244516</v>
      </c>
      <c r="BX2" s="83">
        <f t="shared" ref="BX2:BX65" si="6">SUM(BL2:BN2)</f>
        <v>0.732033889725539</v>
      </c>
      <c r="BY2" s="84">
        <f t="shared" ref="BY2:BY65" si="7">SUM(BO2:BQ2)</f>
        <v>0.182588609657084</v>
      </c>
      <c r="BZ2" s="85">
        <f t="shared" ref="BZ2:BZ65" si="8">SUM(BR2:BS2)</f>
        <v>0.0819226748204523</v>
      </c>
      <c r="CA2" s="86">
        <f t="shared" ref="CA2:CA65" si="9">SUM(BT2:BV2)</f>
        <v>0.0114729100727095</v>
      </c>
      <c r="CC2">
        <f t="shared" ref="CC2:CF2" si="10">BX2/SUM(BX$2:BX$11)</f>
        <v>0.12679001066285</v>
      </c>
      <c r="CD2">
        <f t="shared" si="10"/>
        <v>0.0443373636364835</v>
      </c>
      <c r="CE2">
        <f t="shared" si="10"/>
        <v>0.0202816190528069</v>
      </c>
      <c r="CF2">
        <f t="shared" si="10"/>
        <v>0.00252095589263447</v>
      </c>
      <c r="CH2">
        <f t="shared" ref="CH2:CK2" si="11">CC2*LN(CC2)</f>
        <v>-0.261849648770551</v>
      </c>
      <c r="CI2">
        <f t="shared" si="11"/>
        <v>-0.138152012160589</v>
      </c>
      <c r="CJ2">
        <f t="shared" si="11"/>
        <v>-0.079058567778112</v>
      </c>
      <c r="CK2">
        <f t="shared" si="11"/>
        <v>-0.0150831743774045</v>
      </c>
      <c r="CM2">
        <f>SUM(CH2:CH11)</f>
        <v>-2.26158161549008</v>
      </c>
      <c r="CN2">
        <f>SUM(CI2:CI11)</f>
        <v>-2.22779430268694</v>
      </c>
      <c r="CO2">
        <f>SUM(CJ2:CJ11)</f>
        <v>-2.08114256560063</v>
      </c>
      <c r="CP2">
        <f>SUM(CK2:CK11)</f>
        <v>-2.07493593453104</v>
      </c>
      <c r="CR2">
        <f t="shared" ref="CR2:CU2" si="12">CM$7*BX2</f>
        <v>0.07539078523977</v>
      </c>
      <c r="CS2">
        <f t="shared" si="12"/>
        <v>0.0206400867055027</v>
      </c>
      <c r="CT2">
        <f t="shared" si="12"/>
        <v>0.0280966067961302</v>
      </c>
      <c r="CU2">
        <f t="shared" si="12"/>
        <v>0.00505961590434925</v>
      </c>
      <c r="CV2" s="87">
        <f t="shared" ref="CV2:CV65" si="13">SUM(CR2:CU2)</f>
        <v>0.129187094645752</v>
      </c>
      <c r="CW2">
        <f>AVERAGE(CV2:CV11)</f>
        <v>0.4452481384318</v>
      </c>
      <c r="CX2">
        <f>MEDIAN(CR2:CU2)</f>
        <v>0.0243683467508164</v>
      </c>
    </row>
    <row r="3" spans="1:102">
      <c r="A3" s="18" t="s">
        <v>33</v>
      </c>
      <c r="B3" s="19">
        <v>2013</v>
      </c>
      <c r="C3" s="18" t="s">
        <v>31</v>
      </c>
      <c r="D3">
        <v>45084</v>
      </c>
      <c r="E3">
        <v>5.1254991</v>
      </c>
      <c r="F3">
        <v>403722</v>
      </c>
      <c r="G3">
        <v>1598</v>
      </c>
      <c r="H3">
        <v>32713</v>
      </c>
      <c r="I3">
        <v>37</v>
      </c>
      <c r="J3">
        <v>31402</v>
      </c>
      <c r="K3">
        <v>48.536125</v>
      </c>
      <c r="L3">
        <v>1629100</v>
      </c>
      <c r="M3">
        <v>9850</v>
      </c>
      <c r="N3">
        <v>231175</v>
      </c>
      <c r="P3" s="82">
        <f t="shared" ref="P3:R3" si="14">(D3-MIN(D$2:D$11))/(MAX(D$2:D$11)-MIN(D$2:D$11))+0.001</f>
        <v>0.973114137483787</v>
      </c>
      <c r="Q3" s="108">
        <f t="shared" si="14"/>
        <v>0.772149750140316</v>
      </c>
      <c r="R3" s="108">
        <f t="shared" si="14"/>
        <v>0.193593383377534</v>
      </c>
      <c r="S3" s="108">
        <f t="shared" ref="S3:S11" si="15">(G3-MIN(G$2:G$11))/(MAX(G$2:G$11)-MIN(G$2:G$11))+0.001</f>
        <v>0.764079222720478</v>
      </c>
      <c r="T3" s="108">
        <f t="shared" ref="T3:T11" si="16">(H3-MIN(H$2:H$11))/(MAX(H$2:H$11)-MIN(H$2:H$11))+0.001</f>
        <v>0.0162390961639517</v>
      </c>
      <c r="U3" s="108">
        <f t="shared" ref="U3:Z3" si="17">(I3-MIN(I$2:I$11))/(MAX(I$2:I$11)-MIN(I$2:I$11))+0.001</f>
        <v>0.251</v>
      </c>
      <c r="V3" s="108" cm="1">
        <f t="array" ref="V3">(MAX(J$2:J$11-J3)/(MAX(J$2:J$11)-MIN(J$2:J$11))+0.001)</f>
        <v>0.180978700745474</v>
      </c>
      <c r="W3" s="108" cm="1">
        <f t="array" ref="W3">(MAX(K$2:K$11-K3)/(MAX(K$2:K$11)-MIN(K$2:K$11))+0.001)</f>
        <v>0.0656617214495446</v>
      </c>
      <c r="X3" s="108">
        <f t="shared" si="17"/>
        <v>0.163202970482049</v>
      </c>
      <c r="Y3" s="108">
        <f t="shared" si="17"/>
        <v>0.195200497100249</v>
      </c>
      <c r="Z3" s="108">
        <f t="shared" si="17"/>
        <v>0.198533330004494</v>
      </c>
      <c r="AB3">
        <f t="shared" ref="AB3:AL3" si="18">P3/SUM(P$2:P$11)</f>
        <v>0.141295038004053</v>
      </c>
      <c r="AC3">
        <f t="shared" si="18"/>
        <v>0.127048669202104</v>
      </c>
      <c r="AD3">
        <f t="shared" si="18"/>
        <v>0.0469899900272865</v>
      </c>
      <c r="AE3">
        <f t="shared" si="18"/>
        <v>0.171234996767375</v>
      </c>
      <c r="AF3">
        <f t="shared" si="18"/>
        <v>0.00492057518965199</v>
      </c>
      <c r="AG3">
        <f t="shared" si="18"/>
        <v>0.0426508071367884</v>
      </c>
      <c r="AH3">
        <f t="shared" si="18"/>
        <v>0.0556558448151071</v>
      </c>
      <c r="AI3">
        <f t="shared" si="18"/>
        <v>0.0143927392924845</v>
      </c>
      <c r="AJ3">
        <f t="shared" si="18"/>
        <v>0.0377482629378993</v>
      </c>
      <c r="AK3">
        <f t="shared" si="18"/>
        <v>0.0409532649524516</v>
      </c>
      <c r="AL3">
        <f t="shared" si="18"/>
        <v>0.0447132607317564</v>
      </c>
      <c r="AN3">
        <f t="shared" ref="AN3:AX3" si="19">AB3*LN(AB3)</f>
        <v>-0.276500981414776</v>
      </c>
      <c r="AO3">
        <f t="shared" si="19"/>
        <v>-0.262124914141439</v>
      </c>
      <c r="AP3">
        <f t="shared" si="19"/>
        <v>-0.143686963169055</v>
      </c>
      <c r="AQ3">
        <f t="shared" si="19"/>
        <v>-0.302181552224037</v>
      </c>
      <c r="AR3">
        <f t="shared" si="19"/>
        <v>-0.0261495595940142</v>
      </c>
      <c r="AS3">
        <f t="shared" si="19"/>
        <v>-0.13455088856775</v>
      </c>
      <c r="AT3">
        <f t="shared" si="19"/>
        <v>-0.160765702288886</v>
      </c>
      <c r="AU3">
        <f t="shared" si="19"/>
        <v>-0.0610400594925044</v>
      </c>
      <c r="AV3">
        <f t="shared" si="19"/>
        <v>-0.123694105143585</v>
      </c>
      <c r="AW3">
        <f t="shared" si="19"/>
        <v>-0.130858939800354</v>
      </c>
      <c r="AX3">
        <f t="shared" si="19"/>
        <v>-0.138945794210085</v>
      </c>
      <c r="AY3" s="81" t="s">
        <v>181</v>
      </c>
      <c r="AZ3" s="108">
        <f t="shared" ref="AZ3:BJ3" si="20">-1/LN(10)*AZ2</f>
        <v>0.9294044321255</v>
      </c>
      <c r="BA3" s="108">
        <f t="shared" si="20"/>
        <v>0.93196388774222</v>
      </c>
      <c r="BB3" s="108">
        <f t="shared" si="20"/>
        <v>0.894658079926524</v>
      </c>
      <c r="BC3" s="108">
        <f t="shared" si="20"/>
        <v>0.799878632337037</v>
      </c>
      <c r="BD3" s="108">
        <f t="shared" si="20"/>
        <v>0.739464890078534</v>
      </c>
      <c r="BE3" s="108">
        <f t="shared" si="20"/>
        <v>0.927831444332982</v>
      </c>
      <c r="BF3" s="108">
        <f t="shared" si="20"/>
        <v>0.855195860026936</v>
      </c>
      <c r="BG3" s="108">
        <f t="shared" si="20"/>
        <v>0.880590310674263</v>
      </c>
      <c r="BH3" s="108">
        <f t="shared" si="20"/>
        <v>0.851248190591552</v>
      </c>
      <c r="BI3" s="108">
        <f t="shared" si="20"/>
        <v>0.896145633113723</v>
      </c>
      <c r="BJ3" s="108">
        <f t="shared" si="20"/>
        <v>0.884322127792693</v>
      </c>
      <c r="BL3">
        <f t="shared" ref="BL3:BV3" si="21">AZ$7*P3</f>
        <v>0.267536012813959</v>
      </c>
      <c r="BM3">
        <f t="shared" si="21"/>
        <v>0.352182295384791</v>
      </c>
      <c r="BN3">
        <f t="shared" si="21"/>
        <v>0.0520700593019281</v>
      </c>
      <c r="BO3">
        <f t="shared" si="21"/>
        <v>0.174314493915121</v>
      </c>
      <c r="BP3">
        <f t="shared" si="21"/>
        <v>0.00906103790979245</v>
      </c>
      <c r="BQ3">
        <f t="shared" si="21"/>
        <v>0.0536855330732362</v>
      </c>
      <c r="BR3">
        <f t="shared" si="21"/>
        <v>0.0722156256970666</v>
      </c>
      <c r="BS3">
        <f t="shared" si="21"/>
        <v>0.0394608354928365</v>
      </c>
      <c r="BT3">
        <f t="shared" si="21"/>
        <v>0.0419016419199575</v>
      </c>
      <c r="BU3">
        <f t="shared" si="21"/>
        <v>0.0842542837971829</v>
      </c>
      <c r="BV3">
        <f t="shared" si="21"/>
        <v>0.0618679416654618</v>
      </c>
      <c r="BX3" s="83">
        <f t="shared" si="6"/>
        <v>0.671788367500679</v>
      </c>
      <c r="BY3" s="84">
        <f t="shared" si="7"/>
        <v>0.237061064898149</v>
      </c>
      <c r="BZ3" s="85">
        <f t="shared" si="8"/>
        <v>0.111676461189903</v>
      </c>
      <c r="CA3" s="86">
        <f t="shared" si="9"/>
        <v>0.188023867382602</v>
      </c>
      <c r="CC3">
        <f t="shared" ref="CC3:CF3" si="22">BX3/SUM(BX$2:BX$11)</f>
        <v>0.116355342934362</v>
      </c>
      <c r="CD3">
        <f t="shared" si="22"/>
        <v>0.057564722455476</v>
      </c>
      <c r="CE3">
        <f t="shared" si="22"/>
        <v>0.0276477720970816</v>
      </c>
      <c r="CF3">
        <f t="shared" si="22"/>
        <v>0.0413147033690774</v>
      </c>
      <c r="CH3">
        <f t="shared" ref="CH3:CK3" si="23">CC3*LN(CC3)</f>
        <v>-0.250292730896338</v>
      </c>
      <c r="CI3">
        <f t="shared" si="23"/>
        <v>-0.164338380587513</v>
      </c>
      <c r="CJ3">
        <f t="shared" si="23"/>
        <v>-0.0992060158943923</v>
      </c>
      <c r="CK3">
        <f t="shared" si="23"/>
        <v>-0.131650823847998</v>
      </c>
      <c r="CL3" s="81" t="s">
        <v>181</v>
      </c>
      <c r="CM3" s="108">
        <f t="shared" ref="CM3:CP3" si="24">-1/LN(10)*CM2</f>
        <v>0.982192415981182</v>
      </c>
      <c r="CN3" s="108">
        <f t="shared" si="24"/>
        <v>0.96751877247244</v>
      </c>
      <c r="CO3" s="108">
        <f t="shared" si="24"/>
        <v>0.903828732294332</v>
      </c>
      <c r="CP3" s="108">
        <f t="shared" si="24"/>
        <v>0.901133226669596</v>
      </c>
      <c r="CR3">
        <f t="shared" ref="CR3:CU3" si="25">CM$7*BX3</f>
        <v>0.0691862128948815</v>
      </c>
      <c r="CS3">
        <f t="shared" si="25"/>
        <v>0.0267977336767391</v>
      </c>
      <c r="CT3">
        <f t="shared" si="25"/>
        <v>0.0383011129130352</v>
      </c>
      <c r="CU3">
        <f t="shared" si="25"/>
        <v>0.0829195508181644</v>
      </c>
      <c r="CV3" s="87">
        <f t="shared" si="13"/>
        <v>0.21720461030282</v>
      </c>
      <c r="CX3">
        <f t="shared" ref="CX3:CX34" si="26">MEDIAN(CR3:CU3)</f>
        <v>0.0537436629039584</v>
      </c>
    </row>
    <row r="4" spans="1:102">
      <c r="A4" s="18" t="s">
        <v>33</v>
      </c>
      <c r="B4" s="19">
        <v>2014</v>
      </c>
      <c r="C4" s="18" t="s">
        <v>31</v>
      </c>
      <c r="D4">
        <v>44968</v>
      </c>
      <c r="E4">
        <v>4.9991105</v>
      </c>
      <c r="F4">
        <v>419956</v>
      </c>
      <c r="G4">
        <v>1554</v>
      </c>
      <c r="H4">
        <v>32800</v>
      </c>
      <c r="I4">
        <v>41</v>
      </c>
      <c r="J4">
        <v>30721</v>
      </c>
      <c r="K4">
        <v>42.766228</v>
      </c>
      <c r="L4">
        <v>1736400</v>
      </c>
      <c r="M4">
        <v>11081</v>
      </c>
      <c r="N4">
        <v>239216</v>
      </c>
      <c r="P4" s="82">
        <f t="shared" ref="P4:R4" si="27">(D4-MIN(D$2:D$11))/(MAX(D$2:D$11)-MIN(D$2:D$11))+0.001</f>
        <v>0.935500648508431</v>
      </c>
      <c r="Q4" s="108">
        <f t="shared" si="27"/>
        <v>0.627644679487084</v>
      </c>
      <c r="R4" s="108">
        <f t="shared" si="27"/>
        <v>0.284807929158988</v>
      </c>
      <c r="S4" s="108">
        <f t="shared" si="15"/>
        <v>0.731194319880418</v>
      </c>
      <c r="T4" s="108">
        <f t="shared" si="16"/>
        <v>0.0314781923279033</v>
      </c>
      <c r="U4" s="108">
        <f t="shared" ref="U4:Z4" si="28">(I4-MIN(I$2:I$11))/(MAX(I$2:I$11)-MIN(I$2:I$11))+0.001</f>
        <v>0.751</v>
      </c>
      <c r="V4" s="108" cm="1">
        <f t="array" ref="V4">(MAX(J$2:J$11-J4)/(MAX(J$2:J$11)-MIN(J$2:J$11))+0.001)</f>
        <v>0.284584360261677</v>
      </c>
      <c r="W4" s="108" cm="1">
        <f t="array" ref="W4">(MAX(K$2:K$11-K4)/(MAX(K$2:K$11)-MIN(K$2:K$11))+0.001)</f>
        <v>0.25783684360616</v>
      </c>
      <c r="X4" s="108">
        <f t="shared" si="28"/>
        <v>0.27778084232355</v>
      </c>
      <c r="Y4" s="108">
        <f t="shared" si="28"/>
        <v>0.39917729908865</v>
      </c>
      <c r="Z4" s="108">
        <f t="shared" si="28"/>
        <v>0.29891032106656</v>
      </c>
      <c r="AB4">
        <f t="shared" ref="AB4:AL4" si="29">P4/SUM(P$2:P$11)</f>
        <v>0.135833603266315</v>
      </c>
      <c r="AC4">
        <f t="shared" si="29"/>
        <v>0.103271964079668</v>
      </c>
      <c r="AD4">
        <f t="shared" si="29"/>
        <v>0.0691300576361849</v>
      </c>
      <c r="AE4">
        <f t="shared" si="29"/>
        <v>0.163865281606866</v>
      </c>
      <c r="AF4">
        <f t="shared" si="29"/>
        <v>0.0095381424323115</v>
      </c>
      <c r="AG4">
        <f t="shared" si="29"/>
        <v>0.127612574341546</v>
      </c>
      <c r="AH4">
        <f t="shared" si="29"/>
        <v>0.0875173869979643</v>
      </c>
      <c r="AI4">
        <f t="shared" si="29"/>
        <v>0.0565166186340716</v>
      </c>
      <c r="AJ4">
        <f t="shared" si="29"/>
        <v>0.064249714598754</v>
      </c>
      <c r="AK4">
        <f t="shared" si="29"/>
        <v>0.0837478076922409</v>
      </c>
      <c r="AL4">
        <f t="shared" si="29"/>
        <v>0.067319956407116</v>
      </c>
      <c r="AN4">
        <f t="shared" ref="AN4:AX4" si="30">AB4*LN(AB4)</f>
        <v>-0.271167970191151</v>
      </c>
      <c r="AO4">
        <f t="shared" si="30"/>
        <v>-0.234467566635885</v>
      </c>
      <c r="AP4">
        <f t="shared" si="30"/>
        <v>-0.184699313740514</v>
      </c>
      <c r="AQ4">
        <f t="shared" si="30"/>
        <v>-0.29638487875443</v>
      </c>
      <c r="AR4">
        <f t="shared" si="30"/>
        <v>-0.0443757930058431</v>
      </c>
      <c r="AS4">
        <f t="shared" si="30"/>
        <v>-0.26272320005363</v>
      </c>
      <c r="AT4">
        <f t="shared" si="30"/>
        <v>-0.213185160518679</v>
      </c>
      <c r="AU4">
        <f t="shared" si="30"/>
        <v>-0.162384710017302</v>
      </c>
      <c r="AV4">
        <f t="shared" si="30"/>
        <v>-0.176364052903777</v>
      </c>
      <c r="AW4">
        <f t="shared" si="30"/>
        <v>-0.207689980851358</v>
      </c>
      <c r="AX4">
        <f t="shared" si="30"/>
        <v>-0.181649341244562</v>
      </c>
      <c r="AY4" s="109" t="s">
        <v>182</v>
      </c>
      <c r="AZ4">
        <f t="shared" ref="AZ4:BJ4" si="31">1-AZ3</f>
        <v>0.0705955678745002</v>
      </c>
      <c r="BA4">
        <f t="shared" si="31"/>
        <v>0.0680361122577801</v>
      </c>
      <c r="BB4">
        <f t="shared" si="31"/>
        <v>0.105341920073476</v>
      </c>
      <c r="BC4">
        <f t="shared" si="31"/>
        <v>0.200121367662963</v>
      </c>
      <c r="BD4">
        <f t="shared" si="31"/>
        <v>0.260535109921466</v>
      </c>
      <c r="BE4">
        <f t="shared" si="31"/>
        <v>0.0721685556670175</v>
      </c>
      <c r="BF4">
        <f t="shared" si="31"/>
        <v>0.144804139973064</v>
      </c>
      <c r="BG4">
        <f t="shared" si="31"/>
        <v>0.119409689325737</v>
      </c>
      <c r="BH4">
        <f t="shared" si="31"/>
        <v>0.148751809408448</v>
      </c>
      <c r="BI4">
        <f t="shared" si="31"/>
        <v>0.103854366886277</v>
      </c>
      <c r="BJ4">
        <f t="shared" si="31"/>
        <v>0.115677872207307</v>
      </c>
      <c r="BL4">
        <f t="shared" ref="BL4:BV4" si="32">AZ$7*P4</f>
        <v>0.257195023529281</v>
      </c>
      <c r="BM4">
        <f t="shared" si="32"/>
        <v>0.286272635415143</v>
      </c>
      <c r="BN4">
        <f t="shared" si="32"/>
        <v>0.0766036808812177</v>
      </c>
      <c r="BO4">
        <f t="shared" si="32"/>
        <v>0.166812241497363</v>
      </c>
      <c r="BP4">
        <f t="shared" si="32"/>
        <v>0.0175640990813285</v>
      </c>
      <c r="BQ4">
        <f t="shared" si="32"/>
        <v>0.16062882604781</v>
      </c>
      <c r="BR4">
        <f t="shared" si="32"/>
        <v>0.113557217259503</v>
      </c>
      <c r="BS4">
        <f t="shared" si="32"/>
        <v>0.154952642801988</v>
      </c>
      <c r="BT4">
        <f t="shared" si="32"/>
        <v>0.0713190045063904</v>
      </c>
      <c r="BU4">
        <f t="shared" si="32"/>
        <v>0.172296679272981</v>
      </c>
      <c r="BV4">
        <f t="shared" si="32"/>
        <v>0.0931479178157732</v>
      </c>
      <c r="BX4" s="83">
        <f t="shared" si="6"/>
        <v>0.620071339825643</v>
      </c>
      <c r="BY4" s="84">
        <f t="shared" si="7"/>
        <v>0.345005166626502</v>
      </c>
      <c r="BZ4" s="85">
        <f t="shared" si="8"/>
        <v>0.268509860061491</v>
      </c>
      <c r="CA4" s="86">
        <f t="shared" si="9"/>
        <v>0.336763601595145</v>
      </c>
      <c r="CC4">
        <f t="shared" ref="CC4:CF4" si="33">BX4/SUM(BX$2:BX$11)</f>
        <v>0.107397830744828</v>
      </c>
      <c r="CD4">
        <f t="shared" si="33"/>
        <v>0.0837764171484361</v>
      </c>
      <c r="CE4">
        <f t="shared" si="33"/>
        <v>0.0664750596294018</v>
      </c>
      <c r="CF4">
        <f t="shared" si="33"/>
        <v>0.0739974584029482</v>
      </c>
      <c r="CH4">
        <f t="shared" ref="CH4:CK4" si="34">CC4*LN(CC4)</f>
        <v>-0.239627682609612</v>
      </c>
      <c r="CI4">
        <f t="shared" si="34"/>
        <v>-0.207732316395028</v>
      </c>
      <c r="CJ4">
        <f t="shared" si="34"/>
        <v>-0.180209130021348</v>
      </c>
      <c r="CK4">
        <f t="shared" si="34"/>
        <v>-0.192668997769674</v>
      </c>
      <c r="CL4" s="109" t="s">
        <v>182</v>
      </c>
      <c r="CM4">
        <f t="shared" ref="CM4:CP4" si="35">1-CM3</f>
        <v>0.0178075840188175</v>
      </c>
      <c r="CN4">
        <f t="shared" si="35"/>
        <v>0.0324812275275599</v>
      </c>
      <c r="CO4">
        <f t="shared" si="35"/>
        <v>0.0961712677056681</v>
      </c>
      <c r="CP4">
        <f t="shared" si="35"/>
        <v>0.0988667733304039</v>
      </c>
      <c r="CR4">
        <f t="shared" ref="CR4:CU4" si="36">CM$7*BX4</f>
        <v>0.0638599740671276</v>
      </c>
      <c r="CS4">
        <f t="shared" si="36"/>
        <v>0.0389998947162756</v>
      </c>
      <c r="CT4">
        <f t="shared" si="36"/>
        <v>0.0920894730984568</v>
      </c>
      <c r="CU4">
        <f t="shared" si="36"/>
        <v>0.148514584690223</v>
      </c>
      <c r="CV4" s="87">
        <f t="shared" si="13"/>
        <v>0.343463926572083</v>
      </c>
      <c r="CX4">
        <f t="shared" si="26"/>
        <v>0.0779747235827922</v>
      </c>
    </row>
    <row r="5" spans="1:102">
      <c r="A5" s="18" t="s">
        <v>33</v>
      </c>
      <c r="B5" s="19">
        <v>2015</v>
      </c>
      <c r="C5" s="18" t="s">
        <v>31</v>
      </c>
      <c r="D5">
        <v>44983</v>
      </c>
      <c r="E5">
        <v>5.1879599</v>
      </c>
      <c r="F5">
        <v>431498</v>
      </c>
      <c r="G5">
        <v>1596</v>
      </c>
      <c r="H5">
        <v>32900</v>
      </c>
      <c r="I5">
        <v>43</v>
      </c>
      <c r="J5">
        <v>31190</v>
      </c>
      <c r="K5">
        <v>39.756607</v>
      </c>
      <c r="L5">
        <v>1477200</v>
      </c>
      <c r="M5">
        <v>9823</v>
      </c>
      <c r="N5">
        <v>246346</v>
      </c>
      <c r="P5" s="82">
        <f t="shared" ref="P5:R5" si="37">(D5-MIN(D$2:D$11))/(MAX(D$2:D$11)-MIN(D$2:D$11))+0.001</f>
        <v>0.940364461738003</v>
      </c>
      <c r="Q5" s="108">
        <f t="shared" si="37"/>
        <v>0.843563645990555</v>
      </c>
      <c r="R5" s="108">
        <f t="shared" si="37"/>
        <v>0.34965936980267</v>
      </c>
      <c r="S5" s="108">
        <f t="shared" si="15"/>
        <v>0.762584454409567</v>
      </c>
      <c r="T5" s="108">
        <f t="shared" si="16"/>
        <v>0.0489943948152041</v>
      </c>
      <c r="U5" s="108">
        <f t="shared" ref="U5:Z5" si="38">(I5-MIN(I$2:I$11))/(MAX(I$2:I$11)-MIN(I$2:I$11))+0.001</f>
        <v>1.001</v>
      </c>
      <c r="V5" s="108" cm="1">
        <f t="array" ref="V5">(MAX(J$2:J$11-J5)/(MAX(J$2:J$11)-MIN(J$2:J$11))+0.001)</f>
        <v>0.21323185759927</v>
      </c>
      <c r="W5" s="108" cm="1">
        <f t="array" ref="W5">(MAX(K$2:K$11-K5)/(MAX(K$2:K$11)-MIN(K$2:K$11))+0.001)</f>
        <v>0.358076810336955</v>
      </c>
      <c r="X5" s="108">
        <f t="shared" si="38"/>
        <v>0.001</v>
      </c>
      <c r="Y5" s="108">
        <f t="shared" si="38"/>
        <v>0.190726594863297</v>
      </c>
      <c r="Z5" s="108">
        <f t="shared" si="38"/>
        <v>0.387915164527887</v>
      </c>
      <c r="AB5">
        <f t="shared" ref="AB5:AL5" si="39">P5/SUM(P$2:P$11)</f>
        <v>0.136539823275505</v>
      </c>
      <c r="AC5">
        <f t="shared" si="39"/>
        <v>0.138799032947818</v>
      </c>
      <c r="AD5">
        <f t="shared" si="39"/>
        <v>0.0848711356417229</v>
      </c>
      <c r="AE5">
        <f t="shared" si="39"/>
        <v>0.170900009714625</v>
      </c>
      <c r="AF5">
        <f t="shared" si="39"/>
        <v>0.0148456909870926</v>
      </c>
      <c r="AG5">
        <f t="shared" si="39"/>
        <v>0.170093457943925</v>
      </c>
      <c r="AH5">
        <f t="shared" si="39"/>
        <v>0.0655745627927367</v>
      </c>
      <c r="AI5">
        <f t="shared" si="39"/>
        <v>0.078488746016572</v>
      </c>
      <c r="AJ5">
        <f t="shared" si="39"/>
        <v>0.000231296420809028</v>
      </c>
      <c r="AK5">
        <f t="shared" si="39"/>
        <v>0.0400146356640888</v>
      </c>
      <c r="AL5">
        <f t="shared" si="39"/>
        <v>0.0873654408201633</v>
      </c>
      <c r="AN5">
        <f t="shared" ref="AN5:AX5" si="40">AB5*LN(AB5)</f>
        <v>-0.27186976189267</v>
      </c>
      <c r="AO5">
        <f t="shared" si="40"/>
        <v>-0.274090364240567</v>
      </c>
      <c r="AP5">
        <f t="shared" si="40"/>
        <v>-0.209344944490249</v>
      </c>
      <c r="AQ5">
        <f t="shared" si="40"/>
        <v>-0.301925053574251</v>
      </c>
      <c r="AR5">
        <f t="shared" si="40"/>
        <v>-0.0625010363912021</v>
      </c>
      <c r="AS5">
        <f t="shared" si="40"/>
        <v>-0.301304782942997</v>
      </c>
      <c r="AT5">
        <f t="shared" si="40"/>
        <v>-0.17866231740106</v>
      </c>
      <c r="AU5">
        <f t="shared" si="40"/>
        <v>-0.199738163007083</v>
      </c>
      <c r="AV5">
        <f t="shared" si="40"/>
        <v>-0.00193636979580276</v>
      </c>
      <c r="AW5">
        <f t="shared" si="40"/>
        <v>-0.128787505038749</v>
      </c>
      <c r="AX5">
        <f t="shared" si="40"/>
        <v>-0.212966846318248</v>
      </c>
      <c r="AY5" s="109" t="s">
        <v>183</v>
      </c>
      <c r="AZ5" s="77">
        <f t="shared" ref="AZ5:BB5" si="41">AZ4/(3-SUM($AZ3:$BB3))</f>
        <v>0.28935740512483</v>
      </c>
      <c r="BA5" s="77">
        <f t="shared" si="41"/>
        <v>0.278866697873875</v>
      </c>
      <c r="BB5" s="77">
        <f t="shared" si="41"/>
        <v>0.431775897001297</v>
      </c>
      <c r="BC5" s="77">
        <f t="shared" ref="BC5:BE5" si="42">BC4/(3-SUM($BC3:$BE3))</f>
        <v>0.375585520901236</v>
      </c>
      <c r="BD5" s="77">
        <f t="shared" si="42"/>
        <v>0.488969349528509</v>
      </c>
      <c r="BE5" s="77">
        <f t="shared" si="42"/>
        <v>0.135445129570255</v>
      </c>
      <c r="BF5" s="77">
        <f>BF4/(2-SUM($BF3:$BG3))</f>
        <v>0.548056626548886</v>
      </c>
      <c r="BG5" s="77">
        <f>BG4/(2-SUM($BF3:$BG3))</f>
        <v>0.451943373451114</v>
      </c>
      <c r="BH5" s="77">
        <f t="shared" ref="BH5:BJ5" si="43">BH4/(3-SUM($BH3:$BJ3))</f>
        <v>0.403905110779261</v>
      </c>
      <c r="BI5" s="77">
        <f t="shared" si="43"/>
        <v>0.281995289529093</v>
      </c>
      <c r="BJ5" s="77">
        <f t="shared" si="43"/>
        <v>0.314099599691646</v>
      </c>
      <c r="BL5">
        <f t="shared" ref="BL5:BV5" si="44">AZ$7*P5</f>
        <v>0.258532220419542</v>
      </c>
      <c r="BM5">
        <f t="shared" si="44"/>
        <v>0.384754616697253</v>
      </c>
      <c r="BN5">
        <f t="shared" si="44"/>
        <v>0.094046520616844</v>
      </c>
      <c r="BO5">
        <f t="shared" si="44"/>
        <v>0.173973482441586</v>
      </c>
      <c r="BP5">
        <f t="shared" si="44"/>
        <v>0.0273377326118298</v>
      </c>
      <c r="BQ5">
        <f t="shared" si="44"/>
        <v>0.214100472535098</v>
      </c>
      <c r="BR5">
        <f t="shared" si="44"/>
        <v>0.0850855484742129</v>
      </c>
      <c r="BS5">
        <f t="shared" si="44"/>
        <v>0.215194024685507</v>
      </c>
      <c r="BT5">
        <f t="shared" si="44"/>
        <v>0.00025674558371207</v>
      </c>
      <c r="BU5">
        <f t="shared" si="44"/>
        <v>0.0823232158216776</v>
      </c>
      <c r="BV5">
        <f t="shared" si="44"/>
        <v>0.120884048887993</v>
      </c>
      <c r="BX5" s="83">
        <f t="shared" si="6"/>
        <v>0.737333357733639</v>
      </c>
      <c r="BY5" s="84">
        <f t="shared" si="7"/>
        <v>0.415411687588514</v>
      </c>
      <c r="BZ5" s="85">
        <f t="shared" si="8"/>
        <v>0.30027957315972</v>
      </c>
      <c r="CA5" s="86">
        <f t="shared" si="9"/>
        <v>0.203464010293383</v>
      </c>
      <c r="CC5">
        <f t="shared" ref="CC5:CF5" si="45">BX5/SUM(BX$2:BX$11)</f>
        <v>0.127707891125333</v>
      </c>
      <c r="CD5">
        <f t="shared" si="45"/>
        <v>0.100872990303438</v>
      </c>
      <c r="CE5">
        <f t="shared" si="45"/>
        <v>0.0743402962063011</v>
      </c>
      <c r="CF5">
        <f t="shared" si="45"/>
        <v>0.0447073839538088</v>
      </c>
      <c r="CH5">
        <f t="shared" ref="CH5:CK5" si="46">CC5*LN(CC5)</f>
        <v>-0.262824081717139</v>
      </c>
      <c r="CI5">
        <f t="shared" si="46"/>
        <v>-0.2313918539351</v>
      </c>
      <c r="CJ5">
        <f t="shared" si="46"/>
        <v>-0.19321802218788</v>
      </c>
      <c r="CK5">
        <f t="shared" si="46"/>
        <v>-0.138933408601551</v>
      </c>
      <c r="CL5" s="109" t="s">
        <v>183</v>
      </c>
      <c r="CM5">
        <f t="shared" ref="CM5:CP5" si="47">CM4/(4-SUM($CM3:$CP3))</f>
        <v>0.072587178416732</v>
      </c>
      <c r="CN5">
        <f t="shared" si="47"/>
        <v>0.132399805343949</v>
      </c>
      <c r="CO5">
        <f t="shared" si="47"/>
        <v>0.392012805338327</v>
      </c>
      <c r="CP5">
        <f t="shared" si="47"/>
        <v>0.403000210900994</v>
      </c>
      <c r="CR5">
        <f t="shared" ref="CR5:CU5" si="48">CM$7*BX5</f>
        <v>0.075936567422933</v>
      </c>
      <c r="CS5">
        <f t="shared" si="48"/>
        <v>0.0469587520624043</v>
      </c>
      <c r="CT5">
        <f t="shared" si="48"/>
        <v>0.102985371442879</v>
      </c>
      <c r="CU5">
        <f t="shared" si="48"/>
        <v>0.0897287380375986</v>
      </c>
      <c r="CV5" s="87">
        <f t="shared" si="13"/>
        <v>0.315609428965815</v>
      </c>
      <c r="CX5">
        <f t="shared" si="26"/>
        <v>0.0828326527302658</v>
      </c>
    </row>
    <row r="6" spans="1:102">
      <c r="A6" s="18" t="s">
        <v>33</v>
      </c>
      <c r="B6" s="19">
        <v>2016</v>
      </c>
      <c r="C6" s="18" t="s">
        <v>31</v>
      </c>
      <c r="D6">
        <v>44600</v>
      </c>
      <c r="E6">
        <v>5.0829372</v>
      </c>
      <c r="F6">
        <v>449627</v>
      </c>
      <c r="G6">
        <v>1915</v>
      </c>
      <c r="H6">
        <v>33000</v>
      </c>
      <c r="I6">
        <v>38</v>
      </c>
      <c r="J6">
        <v>31052</v>
      </c>
      <c r="K6">
        <v>40.940174</v>
      </c>
      <c r="L6">
        <v>1647800</v>
      </c>
      <c r="M6">
        <v>10638</v>
      </c>
      <c r="N6">
        <v>257312</v>
      </c>
      <c r="P6" s="82">
        <f t="shared" ref="P6:R6" si="49">(D6-MIN(D$2:D$11))/(MAX(D$2:D$11)-MIN(D$2:D$11))+0.001</f>
        <v>0.816175097276265</v>
      </c>
      <c r="Q6" s="108">
        <f t="shared" si="49"/>
        <v>0.723487051395052</v>
      </c>
      <c r="R6" s="108">
        <f t="shared" si="49"/>
        <v>0.451521418618241</v>
      </c>
      <c r="S6" s="108">
        <f t="shared" si="15"/>
        <v>1.001</v>
      </c>
      <c r="T6" s="108">
        <f t="shared" si="16"/>
        <v>0.0665105973025048</v>
      </c>
      <c r="U6" s="108">
        <f t="shared" ref="U6:Z6" si="50">(I6-MIN(I$2:I$11))/(MAX(I$2:I$11)-MIN(I$2:I$11))+0.001</f>
        <v>0.376</v>
      </c>
      <c r="V6" s="108" cm="1">
        <f t="array" ref="V6">(MAX(J$2:J$11-J6)/(MAX(J$2:J$11)-MIN(J$2:J$11))+0.001)</f>
        <v>0.234226837060703</v>
      </c>
      <c r="W6" s="108" cm="1">
        <f t="array" ref="W6">(MAX(K$2:K$11-K6)/(MAX(K$2:K$11)-MIN(K$2:K$11))+0.001)</f>
        <v>0.318656326261496</v>
      </c>
      <c r="X6" s="108">
        <f t="shared" si="50"/>
        <v>0.183171341436719</v>
      </c>
      <c r="Y6" s="108">
        <f t="shared" si="50"/>
        <v>0.325772162386081</v>
      </c>
      <c r="Z6" s="108">
        <f t="shared" si="50"/>
        <v>0.524805362760274</v>
      </c>
      <c r="AB6">
        <f t="shared" ref="AB6:AL6" si="51">P6/SUM(P$2:P$11)</f>
        <v>0.11850767237418</v>
      </c>
      <c r="AC6">
        <f t="shared" si="51"/>
        <v>0.119041762362796</v>
      </c>
      <c r="AD6">
        <f t="shared" si="51"/>
        <v>0.109595620407136</v>
      </c>
      <c r="AE6">
        <f t="shared" si="51"/>
        <v>0.224330444628315</v>
      </c>
      <c r="AF6">
        <f t="shared" si="51"/>
        <v>0.0201532395418736</v>
      </c>
      <c r="AG6">
        <f t="shared" si="51"/>
        <v>0.0638912489379779</v>
      </c>
      <c r="AH6">
        <f t="shared" si="51"/>
        <v>0.0720310867593069</v>
      </c>
      <c r="AI6">
        <f t="shared" si="51"/>
        <v>0.0698479620475195</v>
      </c>
      <c r="AJ6">
        <f t="shared" si="51"/>
        <v>0.0423668756691014</v>
      </c>
      <c r="AK6">
        <f t="shared" si="51"/>
        <v>0.0683473345535514</v>
      </c>
      <c r="AL6">
        <f t="shared" si="51"/>
        <v>0.118195564533134</v>
      </c>
      <c r="AN6">
        <f t="shared" ref="AN6:AX6" si="52">AB6*LN(AB6)</f>
        <v>-0.252750506073006</v>
      </c>
      <c r="AO6">
        <f t="shared" si="52"/>
        <v>-0.253354309521434</v>
      </c>
      <c r="AP6">
        <f t="shared" si="52"/>
        <v>-0.242311298914799</v>
      </c>
      <c r="AQ6">
        <f t="shared" si="52"/>
        <v>-0.335292159889565</v>
      </c>
      <c r="AR6">
        <f t="shared" si="52"/>
        <v>-0.0786861116145367</v>
      </c>
      <c r="AS6">
        <f t="shared" si="52"/>
        <v>-0.17573753636202</v>
      </c>
      <c r="AT6">
        <f t="shared" si="52"/>
        <v>-0.189489118083629</v>
      </c>
      <c r="AU6">
        <f t="shared" si="52"/>
        <v>-0.185895766855985</v>
      </c>
      <c r="AV6">
        <f t="shared" si="52"/>
        <v>-0.133938151669202</v>
      </c>
      <c r="AW6">
        <f t="shared" si="52"/>
        <v>-0.183386336174313</v>
      </c>
      <c r="AX6">
        <f t="shared" si="52"/>
        <v>-0.252396545956941</v>
      </c>
      <c r="AY6" s="77" t="s">
        <v>184</v>
      </c>
      <c r="AZ6" s="110">
        <v>0.26049795615013</v>
      </c>
      <c r="BA6" s="110">
        <v>0.633345720302242</v>
      </c>
      <c r="BB6" s="110">
        <v>0.106156323547628</v>
      </c>
      <c r="BC6" s="110">
        <v>0.0806878306878307</v>
      </c>
      <c r="BD6" s="110">
        <v>0.626984126984127</v>
      </c>
      <c r="BE6" s="110">
        <v>0.292328042328042</v>
      </c>
      <c r="BF6" s="110">
        <v>0.25</v>
      </c>
      <c r="BG6" s="110">
        <v>0.75</v>
      </c>
      <c r="BH6" s="110">
        <v>0.10958605664488</v>
      </c>
      <c r="BI6" s="110">
        <v>0.581263616557734</v>
      </c>
      <c r="BJ6" s="110">
        <v>0.309150326797386</v>
      </c>
      <c r="BL6">
        <f t="shared" ref="BL6:BV6" si="53">AZ$7*P6</f>
        <v>0.224389126488233</v>
      </c>
      <c r="BM6">
        <f t="shared" si="53"/>
        <v>0.329986936336095</v>
      </c>
      <c r="BN6">
        <f t="shared" si="53"/>
        <v>0.121443959671356</v>
      </c>
      <c r="BO6">
        <f t="shared" si="53"/>
        <v>0.228364812470328</v>
      </c>
      <c r="BP6">
        <f t="shared" si="53"/>
        <v>0.0371113661423311</v>
      </c>
      <c r="BQ6">
        <f t="shared" si="53"/>
        <v>0.0804213563168798</v>
      </c>
      <c r="BR6">
        <f t="shared" si="53"/>
        <v>0.0934631397159401</v>
      </c>
      <c r="BS6">
        <f t="shared" si="53"/>
        <v>0.191503429879141</v>
      </c>
      <c r="BT6">
        <f t="shared" si="53"/>
        <v>0.0470284329764934</v>
      </c>
      <c r="BU6">
        <f t="shared" si="53"/>
        <v>0.140612860267474</v>
      </c>
      <c r="BV6">
        <f t="shared" si="53"/>
        <v>0.163542451880695</v>
      </c>
      <c r="BX6" s="83">
        <f t="shared" si="6"/>
        <v>0.675820022495683</v>
      </c>
      <c r="BY6" s="84">
        <f t="shared" si="7"/>
        <v>0.345897534929539</v>
      </c>
      <c r="BZ6" s="85">
        <f t="shared" si="8"/>
        <v>0.284966569595081</v>
      </c>
      <c r="CA6" s="86">
        <f t="shared" si="9"/>
        <v>0.351183745124663</v>
      </c>
      <c r="CC6">
        <f t="shared" ref="CC6:CF6" si="54">BX6/SUM(BX$2:BX$11)</f>
        <v>0.117053635167796</v>
      </c>
      <c r="CD6">
        <f t="shared" si="54"/>
        <v>0.0839931078720453</v>
      </c>
      <c r="CE6">
        <f t="shared" si="54"/>
        <v>0.0705492517179105</v>
      </c>
      <c r="CF6">
        <f t="shared" si="54"/>
        <v>0.077166013335654</v>
      </c>
      <c r="CH6">
        <f t="shared" ref="CH6:CK6" si="55">CC6*LN(CC6)</f>
        <v>-0.251094448425346</v>
      </c>
      <c r="CI6">
        <f t="shared" si="55"/>
        <v>-0.208052652799921</v>
      </c>
      <c r="CJ6">
        <f t="shared" si="55"/>
        <v>-0.187057404786054</v>
      </c>
      <c r="CK6">
        <f t="shared" si="55"/>
        <v>-0.197683596696131</v>
      </c>
      <c r="CL6" s="77" t="s">
        <v>184</v>
      </c>
      <c r="CM6" s="111">
        <v>0.133389037433155</v>
      </c>
      <c r="CN6" s="111">
        <v>0.0936831550802139</v>
      </c>
      <c r="CO6" s="111">
        <v>0.293917112299465</v>
      </c>
      <c r="CP6" s="111">
        <v>0.479010695187166</v>
      </c>
      <c r="CR6">
        <f t="shared" ref="CR6:CU6" si="56">CM$7*BX6</f>
        <v>0.0696014254146232</v>
      </c>
      <c r="CS6">
        <f t="shared" si="56"/>
        <v>0.0391007693501452</v>
      </c>
      <c r="CT6">
        <f t="shared" si="56"/>
        <v>0.097733547805939</v>
      </c>
      <c r="CU6">
        <f t="shared" si="56"/>
        <v>0.154873946620419</v>
      </c>
      <c r="CV6" s="87">
        <f t="shared" si="13"/>
        <v>0.361309689191126</v>
      </c>
      <c r="CX6">
        <f t="shared" si="26"/>
        <v>0.0836674866102811</v>
      </c>
    </row>
    <row r="7" spans="1:102">
      <c r="A7" s="18" t="s">
        <v>33</v>
      </c>
      <c r="B7" s="19">
        <v>2017</v>
      </c>
      <c r="C7" s="18" t="s">
        <v>31</v>
      </c>
      <c r="D7">
        <v>44450</v>
      </c>
      <c r="E7">
        <v>5.0424972</v>
      </c>
      <c r="F7">
        <v>456435</v>
      </c>
      <c r="G7">
        <v>968</v>
      </c>
      <c r="H7">
        <v>34067</v>
      </c>
      <c r="I7">
        <v>39</v>
      </c>
      <c r="J7">
        <v>31731</v>
      </c>
      <c r="K7">
        <v>37.79641</v>
      </c>
      <c r="L7">
        <v>1913800</v>
      </c>
      <c r="M7">
        <v>11453</v>
      </c>
      <c r="N7">
        <v>260421</v>
      </c>
      <c r="P7" s="82">
        <f t="shared" ref="P7:R7" si="57">(D7-MIN(D$2:D$11))/(MAX(D$2:D$11)-MIN(D$2:D$11))+0.001</f>
        <v>0.767536964980545</v>
      </c>
      <c r="Q7" s="108">
        <f t="shared" si="57"/>
        <v>0.677250404599243</v>
      </c>
      <c r="R7" s="108">
        <f t="shared" si="57"/>
        <v>0.489773767249517</v>
      </c>
      <c r="S7" s="108">
        <f t="shared" si="15"/>
        <v>0.293227204783259</v>
      </c>
      <c r="T7" s="108">
        <f t="shared" si="16"/>
        <v>0.253408477842004</v>
      </c>
      <c r="U7" s="108">
        <f t="shared" ref="U7:Z7" si="58">(I7-MIN(I$2:I$11))/(MAX(I$2:I$11)-MIN(I$2:I$11))+0.001</f>
        <v>0.501</v>
      </c>
      <c r="V7" s="108" cm="1">
        <f t="array" ref="V7">(MAX(J$2:J$11-J7)/(MAX(J$2:J$11)-MIN(J$2:J$11))+0.001)</f>
        <v>0.130925452609159</v>
      </c>
      <c r="W7" s="108" cm="1">
        <f t="array" ref="W7">(MAX(K$2:K$11-K7)/(MAX(K$2:K$11)-MIN(K$2:K$11))+0.001)</f>
        <v>0.423364127931364</v>
      </c>
      <c r="X7" s="108">
        <f t="shared" si="58"/>
        <v>0.467213409561967</v>
      </c>
      <c r="Y7" s="108">
        <f t="shared" si="58"/>
        <v>0.460817729908865</v>
      </c>
      <c r="Z7" s="108">
        <f t="shared" si="58"/>
        <v>0.563615469116692</v>
      </c>
      <c r="AB7">
        <f t="shared" ref="AB7:AL7" si="59">P7/SUM(P$2:P$11)</f>
        <v>0.111445472282277</v>
      </c>
      <c r="AC7">
        <f t="shared" si="59"/>
        <v>0.111434035438443</v>
      </c>
      <c r="AD7">
        <f t="shared" si="59"/>
        <v>0.118880428851228</v>
      </c>
      <c r="AE7">
        <f t="shared" si="59"/>
        <v>0.0657140751509955</v>
      </c>
      <c r="AF7">
        <f t="shared" si="59"/>
        <v>0.0767847826213876</v>
      </c>
      <c r="AG7">
        <f t="shared" si="59"/>
        <v>0.0851316907391674</v>
      </c>
      <c r="AH7">
        <f t="shared" si="59"/>
        <v>0.0402631173875594</v>
      </c>
      <c r="AI7">
        <f t="shared" si="59"/>
        <v>0.0927994177519151</v>
      </c>
      <c r="AJ7">
        <f t="shared" si="59"/>
        <v>0.108064789385665</v>
      </c>
      <c r="AK7">
        <f t="shared" si="59"/>
        <v>0.0966800334430139</v>
      </c>
      <c r="AL7">
        <f t="shared" si="59"/>
        <v>0.126936295394307</v>
      </c>
      <c r="AN7">
        <f t="shared" ref="AN7:AX7" si="60">AB7*LN(AB7)</f>
        <v>-0.24453586697591</v>
      </c>
      <c r="AO7">
        <f t="shared" si="60"/>
        <v>-0.244522208283172</v>
      </c>
      <c r="AP7">
        <f t="shared" si="60"/>
        <v>-0.253172170626775</v>
      </c>
      <c r="AQ7">
        <f t="shared" si="60"/>
        <v>-0.178902767565107</v>
      </c>
      <c r="AR7">
        <f t="shared" si="60"/>
        <v>-0.197087248760135</v>
      </c>
      <c r="AS7">
        <f t="shared" si="60"/>
        <v>-0.20972668058171</v>
      </c>
      <c r="AT7">
        <f t="shared" si="60"/>
        <v>-0.129337994311855</v>
      </c>
      <c r="AU7">
        <f t="shared" si="60"/>
        <v>-0.220613439779686</v>
      </c>
      <c r="AV7">
        <f t="shared" si="60"/>
        <v>-0.240446785600285</v>
      </c>
      <c r="AW7">
        <f t="shared" si="60"/>
        <v>-0.225878239245361</v>
      </c>
      <c r="AX7">
        <f t="shared" si="60"/>
        <v>-0.262005390278018</v>
      </c>
      <c r="AY7" s="77" t="s">
        <v>185</v>
      </c>
      <c r="AZ7">
        <f t="shared" ref="AZ7:BJ7" si="61">AVERAGE(AZ5:AZ6)</f>
        <v>0.27492768063748</v>
      </c>
      <c r="BA7">
        <f t="shared" si="61"/>
        <v>0.456106209088059</v>
      </c>
      <c r="BB7">
        <f t="shared" si="61"/>
        <v>0.268966110274462</v>
      </c>
      <c r="BC7">
        <f t="shared" si="61"/>
        <v>0.228136675794533</v>
      </c>
      <c r="BD7">
        <f t="shared" si="61"/>
        <v>0.557976738256318</v>
      </c>
      <c r="BE7">
        <f t="shared" si="61"/>
        <v>0.213886585949148</v>
      </c>
      <c r="BF7">
        <f t="shared" si="61"/>
        <v>0.399028313274443</v>
      </c>
      <c r="BG7">
        <f t="shared" si="61"/>
        <v>0.600971686725557</v>
      </c>
      <c r="BH7">
        <f t="shared" si="61"/>
        <v>0.25674558371207</v>
      </c>
      <c r="BI7">
        <f t="shared" si="61"/>
        <v>0.431629453043413</v>
      </c>
      <c r="BJ7">
        <f t="shared" si="61"/>
        <v>0.311624963244516</v>
      </c>
      <c r="BL7">
        <f t="shared" ref="BL7:BV7" si="62">AZ$7*P7</f>
        <v>0.211017157585632</v>
      </c>
      <c r="BM7">
        <f t="shared" si="62"/>
        <v>0.308898114645115</v>
      </c>
      <c r="BN7">
        <f t="shared" si="62"/>
        <v>0.131732545091573</v>
      </c>
      <c r="BO7">
        <f t="shared" si="62"/>
        <v>0.0668958797517756</v>
      </c>
      <c r="BP7">
        <f t="shared" si="62"/>
        <v>0.14139603591278</v>
      </c>
      <c r="BQ7">
        <f t="shared" si="62"/>
        <v>0.107157179560523</v>
      </c>
      <c r="BR7">
        <f t="shared" si="62"/>
        <v>0.0522429625193257</v>
      </c>
      <c r="BS7">
        <f t="shared" si="62"/>
        <v>0.254429854062006</v>
      </c>
      <c r="BT7">
        <f t="shared" si="62"/>
        <v>0.119954979556094</v>
      </c>
      <c r="BU7">
        <f t="shared" si="62"/>
        <v>0.198902504713271</v>
      </c>
      <c r="BV7">
        <f t="shared" si="62"/>
        <v>0.17563664984753</v>
      </c>
      <c r="BX7" s="83">
        <f t="shared" si="6"/>
        <v>0.651647817322319</v>
      </c>
      <c r="BY7" s="84">
        <f t="shared" si="7"/>
        <v>0.315449095225079</v>
      </c>
      <c r="BZ7" s="85">
        <f t="shared" si="8"/>
        <v>0.306672816581332</v>
      </c>
      <c r="CA7" s="86">
        <f t="shared" si="9"/>
        <v>0.494494134116894</v>
      </c>
      <c r="CC7">
        <f t="shared" ref="CC7:CF7" si="63">BX7/SUM(BX$2:BX$11)</f>
        <v>0.11286695174413</v>
      </c>
      <c r="CD7">
        <f t="shared" si="63"/>
        <v>0.0765994180582305</v>
      </c>
      <c r="CE7">
        <f t="shared" si="63"/>
        <v>0.0759230732319925</v>
      </c>
      <c r="CF7">
        <f t="shared" si="63"/>
        <v>0.108655772020774</v>
      </c>
      <c r="CH7">
        <f t="shared" ref="CH7:CK7" si="64">CC7*LN(CC7)</f>
        <v>-0.246224398821135</v>
      </c>
      <c r="CI7">
        <f t="shared" si="64"/>
        <v>-0.196796605130335</v>
      </c>
      <c r="CJ7">
        <f t="shared" si="64"/>
        <v>-0.195732313194499</v>
      </c>
      <c r="CK7">
        <f t="shared" si="64"/>
        <v>-0.241169140667469</v>
      </c>
      <c r="CL7" s="77" t="s">
        <v>185</v>
      </c>
      <c r="CM7">
        <f t="shared" ref="CM7:CP7" si="65">AVERAGE(CM5:CM6)</f>
        <v>0.102988107924944</v>
      </c>
      <c r="CN7">
        <f t="shared" si="65"/>
        <v>0.113041480212081</v>
      </c>
      <c r="CO7">
        <f t="shared" si="65"/>
        <v>0.342964958818896</v>
      </c>
      <c r="CP7">
        <f t="shared" si="65"/>
        <v>0.44100545304408</v>
      </c>
      <c r="CR7">
        <f t="shared" ref="CR7:CU7" si="66">CM$7*BX7</f>
        <v>0.0671119757394449</v>
      </c>
      <c r="CS7">
        <f t="shared" si="66"/>
        <v>0.0356588326558047</v>
      </c>
      <c r="CT7">
        <f t="shared" si="66"/>
        <v>0.105178029909691</v>
      </c>
      <c r="CU7">
        <f t="shared" si="66"/>
        <v>0.218074609643861</v>
      </c>
      <c r="CV7" s="87">
        <f t="shared" si="13"/>
        <v>0.426023447948802</v>
      </c>
      <c r="CX7">
        <f t="shared" si="26"/>
        <v>0.0861450028245679</v>
      </c>
    </row>
    <row r="8" spans="1:102">
      <c r="A8" s="18" t="s">
        <v>33</v>
      </c>
      <c r="B8" s="19">
        <v>2018</v>
      </c>
      <c r="C8" s="18" t="s">
        <v>31</v>
      </c>
      <c r="D8">
        <v>44321</v>
      </c>
      <c r="E8">
        <v>4.4510277</v>
      </c>
      <c r="F8">
        <v>400193</v>
      </c>
      <c r="G8">
        <v>577</v>
      </c>
      <c r="H8">
        <v>35134</v>
      </c>
      <c r="I8">
        <v>41</v>
      </c>
      <c r="J8">
        <v>32585</v>
      </c>
      <c r="K8">
        <v>33.460651</v>
      </c>
      <c r="L8">
        <v>2128441</v>
      </c>
      <c r="M8">
        <v>12268</v>
      </c>
      <c r="N8">
        <v>224288</v>
      </c>
      <c r="P8" s="82">
        <f t="shared" ref="P8:R8" si="67">(D8-MIN(D$2:D$11))/(MAX(D$2:D$11)-MIN(D$2:D$11))+0.001</f>
        <v>0.725708171206226</v>
      </c>
      <c r="Q8" s="108">
        <f t="shared" si="67"/>
        <v>0.001</v>
      </c>
      <c r="R8" s="108">
        <f t="shared" si="67"/>
        <v>0.173764867173102</v>
      </c>
      <c r="S8" s="108">
        <f t="shared" si="15"/>
        <v>0.001</v>
      </c>
      <c r="T8" s="108">
        <f t="shared" si="16"/>
        <v>0.440306358381503</v>
      </c>
      <c r="U8" s="108">
        <f t="shared" ref="U8:Z8" si="68">(I8-MIN(I$2:I$11))/(MAX(I$2:I$11)-MIN(I$2:I$11))+0.001</f>
        <v>0.751</v>
      </c>
      <c r="V8" s="108" cm="1">
        <f t="array" ref="V8">(MAX(J$2:J$11-J8)/(MAX(J$2:J$11)-MIN(J$2:J$11))+0.001)</f>
        <v>0.001</v>
      </c>
      <c r="W8" s="108" cm="1">
        <f t="array" ref="W8">(MAX(K$2:K$11-K8)/(MAX(K$2:K$11)-MIN(K$2:K$11))+0.001)</f>
        <v>0.567773120928404</v>
      </c>
      <c r="X8" s="108">
        <f t="shared" si="68"/>
        <v>0.696412934165242</v>
      </c>
      <c r="Y8" s="108">
        <f t="shared" si="68"/>
        <v>0.595863297431649</v>
      </c>
      <c r="Z8" s="108">
        <f t="shared" si="68"/>
        <v>0.112561891446547</v>
      </c>
      <c r="AB8">
        <f t="shared" ref="AB8:AL8" si="69">P8/SUM(P$2:P$11)</f>
        <v>0.105371980203241</v>
      </c>
      <c r="AC8">
        <f t="shared" si="69"/>
        <v>0.000164538898288858</v>
      </c>
      <c r="AD8">
        <f t="shared" si="69"/>
        <v>0.0421771097395077</v>
      </c>
      <c r="AE8">
        <f t="shared" si="69"/>
        <v>0.000224106338290025</v>
      </c>
      <c r="AF8">
        <f t="shared" si="69"/>
        <v>0.133416325700902</v>
      </c>
      <c r="AG8">
        <f t="shared" si="69"/>
        <v>0.127612574341546</v>
      </c>
      <c r="AH8">
        <f t="shared" si="69"/>
        <v>0.000307527043712071</v>
      </c>
      <c r="AI8">
        <f t="shared" si="69"/>
        <v>0.124453187129462</v>
      </c>
      <c r="AJ8">
        <f t="shared" si="69"/>
        <v>0.161077819077533</v>
      </c>
      <c r="AK8">
        <f t="shared" si="69"/>
        <v>0.125012732332476</v>
      </c>
      <c r="AL8">
        <f t="shared" si="69"/>
        <v>0.0253509534172181</v>
      </c>
      <c r="AN8">
        <f t="shared" ref="AN8:AX8" si="70">AB8*LN(AB8)</f>
        <v>-0.237114196294452</v>
      </c>
      <c r="AO8">
        <f t="shared" si="70"/>
        <v>-0.00143352270032984</v>
      </c>
      <c r="AP8">
        <f t="shared" si="70"/>
        <v>-0.133527568152318</v>
      </c>
      <c r="AQ8">
        <f t="shared" si="70"/>
        <v>-0.00188325293842292</v>
      </c>
      <c r="AR8">
        <f t="shared" si="70"/>
        <v>-0.268737939453187</v>
      </c>
      <c r="AS8">
        <f t="shared" si="70"/>
        <v>-0.26272320005363</v>
      </c>
      <c r="AT8">
        <f t="shared" si="70"/>
        <v>-0.00248695506580323</v>
      </c>
      <c r="AU8">
        <f t="shared" si="70"/>
        <v>-0.259338742416916</v>
      </c>
      <c r="AV8">
        <f t="shared" si="70"/>
        <v>-0.294106784215641</v>
      </c>
      <c r="AW8">
        <f t="shared" si="70"/>
        <v>-0.25994393587015</v>
      </c>
      <c r="AX8">
        <f t="shared" si="70"/>
        <v>-0.0931632058665252</v>
      </c>
      <c r="BL8">
        <f t="shared" ref="BL8:BV8" si="71">AZ$7*P8</f>
        <v>0.199517264329395</v>
      </c>
      <c r="BM8">
        <f t="shared" si="71"/>
        <v>0.000456106209088059</v>
      </c>
      <c r="BN8">
        <f t="shared" si="71"/>
        <v>0.0467368604259079</v>
      </c>
      <c r="BO8">
        <f t="shared" si="71"/>
        <v>0.000228136675794533</v>
      </c>
      <c r="BP8">
        <f t="shared" si="71"/>
        <v>0.245680705683228</v>
      </c>
      <c r="BQ8">
        <f t="shared" si="71"/>
        <v>0.16062882604781</v>
      </c>
      <c r="BR8">
        <f t="shared" si="71"/>
        <v>0.000399028313274443</v>
      </c>
      <c r="BS8">
        <f t="shared" si="71"/>
        <v>0.341215570161777</v>
      </c>
      <c r="BT8">
        <f t="shared" si="71"/>
        <v>0.178800945286891</v>
      </c>
      <c r="BU8">
        <f t="shared" si="71"/>
        <v>0.257192149159067</v>
      </c>
      <c r="BV8">
        <f t="shared" si="71"/>
        <v>0.0350770952847634</v>
      </c>
      <c r="BX8" s="83">
        <f t="shared" si="6"/>
        <v>0.246710230964391</v>
      </c>
      <c r="BY8" s="84">
        <f t="shared" si="7"/>
        <v>0.406537668406833</v>
      </c>
      <c r="BZ8" s="85">
        <f t="shared" si="8"/>
        <v>0.341614598475051</v>
      </c>
      <c r="CA8" s="86">
        <f t="shared" si="9"/>
        <v>0.471070189730722</v>
      </c>
      <c r="CC8">
        <f t="shared" ref="CC8:CF8" si="72">BX8/SUM(BX$2:BX$11)</f>
        <v>0.0427307987425792</v>
      </c>
      <c r="CD8">
        <f t="shared" si="72"/>
        <v>0.0987181427687849</v>
      </c>
      <c r="CE8">
        <f t="shared" si="72"/>
        <v>0.0845736197497651</v>
      </c>
      <c r="CF8">
        <f t="shared" si="72"/>
        <v>0.103508801439219</v>
      </c>
      <c r="CH8">
        <f t="shared" ref="CH8:CK8" si="73">CC8*LN(CC8)</f>
        <v>-0.134723172241823</v>
      </c>
      <c r="CI8">
        <f t="shared" si="73"/>
        <v>-0.22858053005723</v>
      </c>
      <c r="CJ8">
        <f t="shared" si="73"/>
        <v>-0.208908079286976</v>
      </c>
      <c r="CK8">
        <f t="shared" si="73"/>
        <v>-0.234768170926879</v>
      </c>
      <c r="CR8">
        <f t="shared" ref="CR8:CU8" si="74">CM$7*BX8</f>
        <v>0.0254082198927484</v>
      </c>
      <c r="CS8">
        <f t="shared" si="74"/>
        <v>0.0459556197986768</v>
      </c>
      <c r="CT8">
        <f t="shared" si="74"/>
        <v>0.11716183669793</v>
      </c>
      <c r="CU8">
        <f t="shared" si="74"/>
        <v>0.207744522437757</v>
      </c>
      <c r="CV8" s="87">
        <f t="shared" si="13"/>
        <v>0.396270198827112</v>
      </c>
      <c r="CX8">
        <f t="shared" si="26"/>
        <v>0.0815587282483034</v>
      </c>
    </row>
    <row r="9" spans="1:102">
      <c r="A9" s="18" t="s">
        <v>33</v>
      </c>
      <c r="B9" s="19">
        <v>2019</v>
      </c>
      <c r="C9" s="18" t="s">
        <v>31</v>
      </c>
      <c r="D9">
        <v>43576</v>
      </c>
      <c r="E9">
        <v>4.659262</v>
      </c>
      <c r="F9">
        <v>449269</v>
      </c>
      <c r="G9">
        <v>600</v>
      </c>
      <c r="H9">
        <v>36201</v>
      </c>
      <c r="I9">
        <v>41</v>
      </c>
      <c r="J9">
        <v>30394</v>
      </c>
      <c r="K9">
        <v>29.124893</v>
      </c>
      <c r="L9">
        <v>2144061</v>
      </c>
      <c r="M9">
        <v>13083</v>
      </c>
      <c r="N9">
        <v>252164</v>
      </c>
      <c r="P9" s="82">
        <f t="shared" ref="P9:R9" si="75">(D9-MIN(D$2:D$11))/(MAX(D$2:D$11)-MIN(D$2:D$11))+0.001</f>
        <v>0.48413878080415</v>
      </c>
      <c r="Q9" s="108">
        <f t="shared" si="75"/>
        <v>0.239082487138289</v>
      </c>
      <c r="R9" s="108">
        <f t="shared" si="75"/>
        <v>0.449509911448735</v>
      </c>
      <c r="S9" s="108">
        <f t="shared" si="15"/>
        <v>0.0181898355754858</v>
      </c>
      <c r="T9" s="108">
        <f t="shared" si="16"/>
        <v>0.627204238921002</v>
      </c>
      <c r="U9" s="108">
        <f t="shared" ref="U9:Z9" si="76">(I9-MIN(I$2:I$11))/(MAX(I$2:I$11)-MIN(I$2:I$11))+0.001</f>
        <v>0.751</v>
      </c>
      <c r="V9" s="108" cm="1">
        <f t="array" ref="V9">(MAX(J$2:J$11-J9)/(MAX(J$2:J$11)-MIN(J$2:J$11))+0.001)</f>
        <v>0.334333333333333</v>
      </c>
      <c r="W9" s="108" cm="1">
        <f t="array" ref="W9">(MAX(K$2:K$11-K9)/(MAX(K$2:K$11)-MIN(K$2:K$11))+0.001)</f>
        <v>0.712182080618936</v>
      </c>
      <c r="X9" s="108">
        <f t="shared" si="76"/>
        <v>0.713092396962672</v>
      </c>
      <c r="Y9" s="108">
        <f t="shared" si="76"/>
        <v>0.730908864954433</v>
      </c>
      <c r="Z9" s="108">
        <f t="shared" si="76"/>
        <v>0.46054211814051</v>
      </c>
      <c r="AB9">
        <f t="shared" ref="AB9:AL9" si="77">P9/SUM(P$2:P$11)</f>
        <v>0.0702963864134569</v>
      </c>
      <c r="AC9">
        <f t="shared" si="77"/>
        <v>0.0393383690338941</v>
      </c>
      <c r="AD9">
        <f t="shared" si="77"/>
        <v>0.109107376954876</v>
      </c>
      <c r="AE9">
        <f t="shared" si="77"/>
        <v>0.00407645744491975</v>
      </c>
      <c r="AF9">
        <f t="shared" si="77"/>
        <v>0.190047868780416</v>
      </c>
      <c r="AG9">
        <f t="shared" si="77"/>
        <v>0.127612574341546</v>
      </c>
      <c r="AH9">
        <f t="shared" si="77"/>
        <v>0.102816541614402</v>
      </c>
      <c r="AI9">
        <f t="shared" si="77"/>
        <v>0.15610694920638</v>
      </c>
      <c r="AJ9">
        <f t="shared" si="77"/>
        <v>0.164935719123596</v>
      </c>
      <c r="AK9">
        <f t="shared" si="77"/>
        <v>0.153345431221939</v>
      </c>
      <c r="AL9">
        <f t="shared" si="77"/>
        <v>0.103722331186939</v>
      </c>
      <c r="AN9">
        <f t="shared" ref="AN9:AX9" si="78">AB9*LN(AB9)</f>
        <v>-0.186639358136728</v>
      </c>
      <c r="AO9">
        <f t="shared" si="78"/>
        <v>-0.127281453672774</v>
      </c>
      <c r="AP9">
        <f t="shared" si="78"/>
        <v>-0.241718967496549</v>
      </c>
      <c r="AQ9">
        <f t="shared" si="78"/>
        <v>-0.0224308169146645</v>
      </c>
      <c r="AR9">
        <f t="shared" si="78"/>
        <v>-0.31557055166362</v>
      </c>
      <c r="AS9">
        <f t="shared" si="78"/>
        <v>-0.26272320005363</v>
      </c>
      <c r="AT9">
        <f t="shared" si="78"/>
        <v>-0.233887997118899</v>
      </c>
      <c r="AU9">
        <f t="shared" si="78"/>
        <v>-0.289924001384244</v>
      </c>
      <c r="AV9">
        <f t="shared" si="78"/>
        <v>-0.297247064278545</v>
      </c>
      <c r="AW9">
        <f t="shared" si="78"/>
        <v>-0.287532218867656</v>
      </c>
      <c r="AX9">
        <f t="shared" si="78"/>
        <v>-0.235038727612367</v>
      </c>
      <c r="BL9">
        <f t="shared" ref="BL9:BV9" si="79">AZ$7*P9</f>
        <v>0.133103152113142</v>
      </c>
      <c r="BM9">
        <f t="shared" si="79"/>
        <v>0.10904700686799</v>
      </c>
      <c r="BN9">
        <f t="shared" si="79"/>
        <v>0.120902932412184</v>
      </c>
      <c r="BO9">
        <f t="shared" si="79"/>
        <v>0.00414976862144047</v>
      </c>
      <c r="BP9">
        <f t="shared" si="79"/>
        <v>0.349965375453677</v>
      </c>
      <c r="BQ9">
        <f t="shared" si="79"/>
        <v>0.16062882604781</v>
      </c>
      <c r="BR9">
        <f t="shared" si="79"/>
        <v>0.133408466071422</v>
      </c>
      <c r="BS9">
        <f t="shared" si="79"/>
        <v>0.428001266245279</v>
      </c>
      <c r="BT9">
        <f t="shared" si="79"/>
        <v>0.183083323698821</v>
      </c>
      <c r="BU9">
        <f t="shared" si="79"/>
        <v>0.315481793604864</v>
      </c>
      <c r="BV9">
        <f t="shared" si="79"/>
        <v>0.143516420638088</v>
      </c>
      <c r="BX9" s="83">
        <f t="shared" si="6"/>
        <v>0.363053091393316</v>
      </c>
      <c r="BY9" s="84">
        <f t="shared" si="7"/>
        <v>0.514743970122928</v>
      </c>
      <c r="BZ9" s="85">
        <f t="shared" si="8"/>
        <v>0.561409732316701</v>
      </c>
      <c r="CA9" s="86">
        <f t="shared" si="9"/>
        <v>0.642081537941773</v>
      </c>
      <c r="CC9">
        <f t="shared" ref="CC9:CF9" si="80">BX9/SUM(BX$2:BX$11)</f>
        <v>0.0628816588617201</v>
      </c>
      <c r="CD9">
        <f t="shared" si="80"/>
        <v>0.12499350658231</v>
      </c>
      <c r="CE9">
        <f t="shared" si="80"/>
        <v>0.138988361260673</v>
      </c>
      <c r="CF9">
        <f t="shared" si="80"/>
        <v>0.141085324156458</v>
      </c>
      <c r="CH9">
        <f t="shared" ref="CH9:CK9" si="81">CC9*LN(CC9)</f>
        <v>-0.173962156390905</v>
      </c>
      <c r="CI9">
        <f t="shared" si="81"/>
        <v>-0.259923183276516</v>
      </c>
      <c r="CJ9">
        <f t="shared" si="81"/>
        <v>-0.274274778818194</v>
      </c>
      <c r="CK9">
        <f t="shared" si="81"/>
        <v>-0.276300149454592</v>
      </c>
      <c r="CR9">
        <f t="shared" ref="CR9:CU9" si="82">CM$7*BX9</f>
        <v>0.0373901509588992</v>
      </c>
      <c r="CS9">
        <f t="shared" si="82"/>
        <v>0.0581874203129392</v>
      </c>
      <c r="CT9">
        <f t="shared" si="82"/>
        <v>0.192543865724525</v>
      </c>
      <c r="CU9">
        <f t="shared" si="82"/>
        <v>0.283161459531251</v>
      </c>
      <c r="CV9" s="87">
        <f t="shared" si="13"/>
        <v>0.571282896527614</v>
      </c>
      <c r="CX9">
        <f t="shared" si="26"/>
        <v>0.125365643018732</v>
      </c>
    </row>
    <row r="10" spans="1:102">
      <c r="A10" s="18" t="s">
        <v>33</v>
      </c>
      <c r="B10" s="19">
        <v>2020</v>
      </c>
      <c r="C10" s="18" t="s">
        <v>31</v>
      </c>
      <c r="D10">
        <v>42831</v>
      </c>
      <c r="E10">
        <v>4.8674962</v>
      </c>
      <c r="F10">
        <v>498345</v>
      </c>
      <c r="G10">
        <v>622</v>
      </c>
      <c r="H10">
        <v>37268</v>
      </c>
      <c r="I10">
        <v>41</v>
      </c>
      <c r="J10">
        <v>28203</v>
      </c>
      <c r="K10">
        <v>24.789135</v>
      </c>
      <c r="L10">
        <v>2205587</v>
      </c>
      <c r="M10">
        <v>13898</v>
      </c>
      <c r="N10">
        <v>286668</v>
      </c>
      <c r="P10" s="82">
        <f t="shared" ref="P10:R10" si="83">(D10-MIN(D$2:D$11))/(MAX(D$2:D$11)-MIN(D$2:D$11))+0.001</f>
        <v>0.242569390402075</v>
      </c>
      <c r="Q10" s="108">
        <f t="shared" si="83"/>
        <v>0.477164859942634</v>
      </c>
      <c r="R10" s="108">
        <f t="shared" si="83"/>
        <v>0.725254955724367</v>
      </c>
      <c r="S10" s="108">
        <f t="shared" si="15"/>
        <v>0.0346322869955157</v>
      </c>
      <c r="T10" s="108">
        <f t="shared" si="16"/>
        <v>0.814102119460501</v>
      </c>
      <c r="U10" s="108">
        <f t="shared" ref="U10:Z10" si="84">(I10-MIN(I$2:I$11))/(MAX(I$2:I$11)-MIN(I$2:I$11))+0.001</f>
        <v>0.751</v>
      </c>
      <c r="V10" s="108" cm="1">
        <f t="array" ref="V10">(MAX(J$2:J$11-J10)/(MAX(J$2:J$11)-MIN(J$2:J$11))+0.001)</f>
        <v>0.667666666666667</v>
      </c>
      <c r="W10" s="108" cm="1">
        <f t="array" ref="W10">(MAX(K$2:K$11-K10)/(MAX(K$2:K$11)-MIN(K$2:K$11))+0.001)</f>
        <v>0.856591040309468</v>
      </c>
      <c r="X10" s="108">
        <f t="shared" si="84"/>
        <v>0.778791540885507</v>
      </c>
      <c r="Y10" s="108">
        <f t="shared" si="84"/>
        <v>0.865954432477216</v>
      </c>
      <c r="Z10" s="108">
        <f t="shared" si="84"/>
        <v>0.891260648125031</v>
      </c>
      <c r="AB10">
        <f t="shared" ref="AB10:AL10" si="85">P10/SUM(P$2:P$11)</f>
        <v>0.0352207926236732</v>
      </c>
      <c r="AC10">
        <f t="shared" si="85"/>
        <v>0.0785121803571181</v>
      </c>
      <c r="AD10">
        <f t="shared" si="85"/>
        <v>0.176037644170245</v>
      </c>
      <c r="AE10">
        <f t="shared" si="85"/>
        <v>0.00776131502517428</v>
      </c>
      <c r="AF10">
        <f t="shared" si="85"/>
        <v>0.24667941185993</v>
      </c>
      <c r="AG10">
        <f t="shared" si="85"/>
        <v>0.127612574341546</v>
      </c>
      <c r="AH10">
        <f t="shared" si="85"/>
        <v>0.205325556185093</v>
      </c>
      <c r="AI10">
        <f t="shared" si="85"/>
        <v>0.187760711283298</v>
      </c>
      <c r="AJ10">
        <f t="shared" si="85"/>
        <v>0.180131695963165</v>
      </c>
      <c r="AK10">
        <f t="shared" si="85"/>
        <v>0.181678130111401</v>
      </c>
      <c r="AL10">
        <f t="shared" si="85"/>
        <v>0.200727856318466</v>
      </c>
      <c r="AN10">
        <f t="shared" ref="AN10:AX10" si="86">AB10*LN(AB10)</f>
        <v>-0.117852951813812</v>
      </c>
      <c r="AO10">
        <f t="shared" si="86"/>
        <v>-0.199774360878958</v>
      </c>
      <c r="AP10">
        <f t="shared" si="86"/>
        <v>-0.305787495914352</v>
      </c>
      <c r="AQ10">
        <f t="shared" si="86"/>
        <v>-0.0377091523236943</v>
      </c>
      <c r="AR10">
        <f t="shared" si="86"/>
        <v>-0.34526871490418</v>
      </c>
      <c r="AS10">
        <f t="shared" si="86"/>
        <v>-0.26272320005363</v>
      </c>
      <c r="AT10">
        <f t="shared" si="86"/>
        <v>-0.325062895549303</v>
      </c>
      <c r="AU10">
        <f t="shared" si="86"/>
        <v>-0.314046113385219</v>
      </c>
      <c r="AV10">
        <f t="shared" si="86"/>
        <v>-0.308757804958452</v>
      </c>
      <c r="AW10">
        <f t="shared" si="86"/>
        <v>-0.30985544346196</v>
      </c>
      <c r="AX10">
        <f t="shared" si="86"/>
        <v>-0.322329842888796</v>
      </c>
      <c r="BL10">
        <f t="shared" ref="BL10:BV10" si="87">AZ$7*P10</f>
        <v>0.0666890398968899</v>
      </c>
      <c r="BM10">
        <f t="shared" si="87"/>
        <v>0.217637855378469</v>
      </c>
      <c r="BN10">
        <f t="shared" si="87"/>
        <v>0.195069004398461</v>
      </c>
      <c r="BO10">
        <f t="shared" si="87"/>
        <v>0.0079008948303192</v>
      </c>
      <c r="BP10">
        <f t="shared" si="87"/>
        <v>0.454250045224126</v>
      </c>
      <c r="BQ10">
        <f t="shared" si="87"/>
        <v>0.16062882604781</v>
      </c>
      <c r="BR10">
        <f t="shared" si="87"/>
        <v>0.26641790382957</v>
      </c>
      <c r="BS10">
        <f t="shared" si="87"/>
        <v>0.514786962328781</v>
      </c>
      <c r="BT10">
        <f t="shared" si="87"/>
        <v>0.199951288754672</v>
      </c>
      <c r="BU10">
        <f t="shared" si="87"/>
        <v>0.37377143805066</v>
      </c>
      <c r="BV10">
        <f t="shared" si="87"/>
        <v>0.277739066713246</v>
      </c>
      <c r="BX10" s="83">
        <f t="shared" si="6"/>
        <v>0.47939589967382</v>
      </c>
      <c r="BY10" s="84">
        <f t="shared" si="7"/>
        <v>0.622779766102255</v>
      </c>
      <c r="BZ10" s="85">
        <f t="shared" si="8"/>
        <v>0.78120486615835</v>
      </c>
      <c r="CA10" s="86">
        <f t="shared" si="9"/>
        <v>0.851461793518579</v>
      </c>
      <c r="CC10">
        <f t="shared" ref="CC10:CF10" si="88">BX10/SUM(BX$2:BX$11)</f>
        <v>0.0830325099486304</v>
      </c>
      <c r="CD10">
        <f t="shared" si="88"/>
        <v>0.151227467074634</v>
      </c>
      <c r="CE10">
        <f t="shared" si="88"/>
        <v>0.19340310277158</v>
      </c>
      <c r="CF10">
        <f t="shared" si="88"/>
        <v>0.187092691576972</v>
      </c>
      <c r="CH10">
        <f t="shared" ref="CH10:CK10" si="89">CC10*LN(CC10)</f>
        <v>-0.206628315881858</v>
      </c>
      <c r="CI10">
        <f t="shared" si="89"/>
        <v>-0.285664174368369</v>
      </c>
      <c r="CJ10">
        <f t="shared" si="89"/>
        <v>-0.317757169240013</v>
      </c>
      <c r="CK10">
        <f t="shared" si="89"/>
        <v>-0.313595622295276</v>
      </c>
      <c r="CR10">
        <f t="shared" ref="CR10:CU10" si="90">CM$7*BX10</f>
        <v>0.0493720766543827</v>
      </c>
      <c r="CS10">
        <f t="shared" si="90"/>
        <v>0.0703999466063328</v>
      </c>
      <c r="CT10">
        <f t="shared" si="90"/>
        <v>0.26792589475112</v>
      </c>
      <c r="CU10">
        <f t="shared" si="90"/>
        <v>0.375499294000386</v>
      </c>
      <c r="CV10" s="87">
        <f t="shared" si="13"/>
        <v>0.763197212012221</v>
      </c>
      <c r="CX10">
        <f t="shared" si="26"/>
        <v>0.169162920678726</v>
      </c>
    </row>
    <row r="11" spans="1:102">
      <c r="A11" s="7" t="s">
        <v>33</v>
      </c>
      <c r="B11" s="9">
        <v>2021</v>
      </c>
      <c r="C11" s="8" t="s">
        <v>31</v>
      </c>
      <c r="D11">
        <v>42086</v>
      </c>
      <c r="E11">
        <v>5.0757305</v>
      </c>
      <c r="F11">
        <v>547421</v>
      </c>
      <c r="G11">
        <v>655</v>
      </c>
      <c r="H11">
        <v>38335</v>
      </c>
      <c r="I11">
        <v>41</v>
      </c>
      <c r="J11">
        <v>26012</v>
      </c>
      <c r="K11">
        <v>20.453377</v>
      </c>
      <c r="L11">
        <v>2413681</v>
      </c>
      <c r="M11">
        <v>14713</v>
      </c>
      <c r="N11">
        <v>295459</v>
      </c>
      <c r="P11" s="82">
        <f t="shared" ref="P11:R11" si="91">(D11-MIN(D$2:D$11))/(MAX(D$2:D$11)-MIN(D$2:D$11))+0.001</f>
        <v>0.001</v>
      </c>
      <c r="Q11" s="108">
        <f t="shared" si="91"/>
        <v>0.715247347080923</v>
      </c>
      <c r="R11" s="108">
        <f t="shared" si="91"/>
        <v>1.001</v>
      </c>
      <c r="S11" s="108">
        <f t="shared" si="15"/>
        <v>0.0592959641255605</v>
      </c>
      <c r="T11" s="108">
        <f t="shared" si="16"/>
        <v>1.001</v>
      </c>
      <c r="U11" s="108">
        <f t="shared" ref="U11:Z11" si="92">(I11-MIN(I$2:I$11))/(MAX(I$2:I$11)-MIN(I$2:I$11))+0.001</f>
        <v>0.751</v>
      </c>
      <c r="V11" s="108" cm="1">
        <f t="array" ref="V11">(MAX(J$2:J$11-J11)/(MAX(J$2:J$11)-MIN(J$2:J$11))+0.001)</f>
        <v>1.001</v>
      </c>
      <c r="W11" s="108" cm="1">
        <f t="array" ref="W11">(MAX(K$2:K$11-K11)/(MAX(K$2:K$11)-MIN(K$2:K$11))+0.001)</f>
        <v>1.001</v>
      </c>
      <c r="X11" s="108">
        <f t="shared" si="92"/>
        <v>1.001</v>
      </c>
      <c r="Y11" s="108">
        <f t="shared" si="92"/>
        <v>1.001</v>
      </c>
      <c r="Z11" s="108">
        <f t="shared" si="92"/>
        <v>1.001</v>
      </c>
      <c r="AB11">
        <f t="shared" ref="AB11:AL11" si="93">P11/SUM(P$2:P$11)</f>
        <v>0.000145198833889521</v>
      </c>
      <c r="AC11">
        <f t="shared" si="93"/>
        <v>0.117686010492723</v>
      </c>
      <c r="AD11">
        <f t="shared" si="93"/>
        <v>0.242967911385614</v>
      </c>
      <c r="AE11">
        <f t="shared" si="93"/>
        <v>0.0132886013955561</v>
      </c>
      <c r="AF11">
        <f t="shared" si="93"/>
        <v>0.303310954939443</v>
      </c>
      <c r="AG11">
        <f t="shared" si="93"/>
        <v>0.127612574341546</v>
      </c>
      <c r="AH11">
        <f t="shared" si="93"/>
        <v>0.307834570755783</v>
      </c>
      <c r="AI11">
        <f t="shared" si="93"/>
        <v>0.219414473360215</v>
      </c>
      <c r="AJ11">
        <f t="shared" si="93"/>
        <v>0.231527717229837</v>
      </c>
      <c r="AK11">
        <f t="shared" si="93"/>
        <v>0.210010829000864</v>
      </c>
      <c r="AL11">
        <f t="shared" si="93"/>
        <v>0.225443123285521</v>
      </c>
      <c r="AN11">
        <f t="shared" ref="AN11:AX11" si="94">AB11*LN(AB11)</f>
        <v>-0.00128318111647213</v>
      </c>
      <c r="AO11">
        <f t="shared" si="94"/>
        <v>-0.251816890855624</v>
      </c>
      <c r="AP11">
        <f t="shared" si="94"/>
        <v>-0.343757292991551</v>
      </c>
      <c r="AQ11">
        <f t="shared" si="94"/>
        <v>-0.0574180353890748</v>
      </c>
      <c r="AR11">
        <f t="shared" si="94"/>
        <v>-0.361848982203929</v>
      </c>
      <c r="AS11">
        <f t="shared" si="94"/>
        <v>-0.26272320005363</v>
      </c>
      <c r="AT11">
        <f t="shared" si="94"/>
        <v>-0.362688458921566</v>
      </c>
      <c r="AU11">
        <f t="shared" si="94"/>
        <v>-0.332806285817555</v>
      </c>
      <c r="AV11">
        <f t="shared" si="94"/>
        <v>-0.338737942642987</v>
      </c>
      <c r="AW11">
        <f t="shared" si="94"/>
        <v>-0.327742098111328</v>
      </c>
      <c r="AX11">
        <f t="shared" si="94"/>
        <v>-0.335839774933842</v>
      </c>
      <c r="AY11" s="81" t="s">
        <v>170</v>
      </c>
      <c r="BL11">
        <f t="shared" ref="BL11:BV11" si="95">AZ$7*P11</f>
        <v>0.00027492768063748</v>
      </c>
      <c r="BM11">
        <f t="shared" si="95"/>
        <v>0.326228756037371</v>
      </c>
      <c r="BN11">
        <f t="shared" si="95"/>
        <v>0.269235076384737</v>
      </c>
      <c r="BO11">
        <f t="shared" si="95"/>
        <v>0.0135275841436373</v>
      </c>
      <c r="BP11">
        <f t="shared" si="95"/>
        <v>0.558534714994574</v>
      </c>
      <c r="BQ11">
        <f t="shared" si="95"/>
        <v>0.16062882604781</v>
      </c>
      <c r="BR11">
        <f t="shared" si="95"/>
        <v>0.399427341587717</v>
      </c>
      <c r="BS11">
        <f t="shared" si="95"/>
        <v>0.601572658412283</v>
      </c>
      <c r="BT11">
        <f t="shared" si="95"/>
        <v>0.257002329295782</v>
      </c>
      <c r="BU11">
        <f t="shared" si="95"/>
        <v>0.432061082496457</v>
      </c>
      <c r="BV11">
        <f t="shared" si="95"/>
        <v>0.31193658820776</v>
      </c>
      <c r="BX11" s="83">
        <f t="shared" si="6"/>
        <v>0.595738760102745</v>
      </c>
      <c r="BY11" s="84">
        <f t="shared" si="7"/>
        <v>0.732691125186022</v>
      </c>
      <c r="BZ11" s="85">
        <f t="shared" si="8"/>
        <v>1.001</v>
      </c>
      <c r="CA11" s="86">
        <f t="shared" si="9"/>
        <v>1.001</v>
      </c>
      <c r="CC11">
        <f t="shared" ref="CC11:CF11" si="96">BX11/SUM(BX$2:BX$11)</f>
        <v>0.103183370067771</v>
      </c>
      <c r="CD11">
        <f t="shared" si="96"/>
        <v>0.177916864100162</v>
      </c>
      <c r="CE11">
        <f t="shared" si="96"/>
        <v>0.247817844282488</v>
      </c>
      <c r="CF11">
        <f t="shared" si="96"/>
        <v>0.219950895852454</v>
      </c>
      <c r="CH11">
        <f t="shared" ref="CH11:CK11" si="97">CC11*LN(CC11)</f>
        <v>-0.23435497973537</v>
      </c>
      <c r="CI11">
        <f t="shared" si="97"/>
        <v>-0.30716259397634</v>
      </c>
      <c r="CJ11">
        <f t="shared" si="97"/>
        <v>-0.345721084393167</v>
      </c>
      <c r="CK11">
        <f t="shared" si="97"/>
        <v>-0.333082849894063</v>
      </c>
      <c r="CL11" s="81" t="s">
        <v>170</v>
      </c>
      <c r="CR11">
        <f t="shared" ref="CR11:CU11" si="98">CM$7*BX11</f>
        <v>0.0613540077205335</v>
      </c>
      <c r="CS11">
        <f t="shared" si="98"/>
        <v>0.0828244893292833</v>
      </c>
      <c r="CT11">
        <f t="shared" si="98"/>
        <v>0.343307923777715</v>
      </c>
      <c r="CU11">
        <f t="shared" si="98"/>
        <v>0.441446458497124</v>
      </c>
      <c r="CV11" s="87">
        <f t="shared" si="13"/>
        <v>0.928932879324656</v>
      </c>
      <c r="CX11">
        <f t="shared" si="26"/>
        <v>0.213066206553499</v>
      </c>
    </row>
    <row r="12" spans="1:102">
      <c r="A12" s="5" t="s">
        <v>37</v>
      </c>
      <c r="B12" s="6">
        <v>2012</v>
      </c>
      <c r="C12" s="5" t="s">
        <v>31</v>
      </c>
      <c r="D12">
        <v>23157</v>
      </c>
      <c r="E12">
        <v>5.7946625</v>
      </c>
      <c r="F12">
        <v>290770</v>
      </c>
      <c r="G12">
        <v>577</v>
      </c>
      <c r="H12">
        <v>8566</v>
      </c>
      <c r="I12">
        <v>19</v>
      </c>
      <c r="J12">
        <v>40480</v>
      </c>
      <c r="K12">
        <v>58.409855</v>
      </c>
      <c r="L12">
        <v>771900</v>
      </c>
      <c r="M12">
        <v>8313</v>
      </c>
      <c r="N12">
        <v>151823</v>
      </c>
      <c r="P12" s="112">
        <f t="shared" ref="P12:U12" si="99">(D12-MIN(D$12:D$21))/(MAX(D$12:D$21)-MIN(D$12:D$21))+0.001</f>
        <v>0.633558139534884</v>
      </c>
      <c r="Q12" s="113">
        <f t="shared" si="99"/>
        <v>1.001</v>
      </c>
      <c r="R12" s="113">
        <f t="shared" si="99"/>
        <v>0.001</v>
      </c>
      <c r="S12" s="113">
        <f t="shared" si="99"/>
        <v>0.898368421052632</v>
      </c>
      <c r="T12" s="113">
        <f t="shared" si="99"/>
        <v>0.001</v>
      </c>
      <c r="U12" s="113">
        <f t="shared" si="99"/>
        <v>0.001</v>
      </c>
      <c r="V12" s="108" cm="1">
        <f t="array" ref="V12">(MAX(J$12:J$21-J12)/(MAX(J$12:J$21)-MIN(J$12:J$21))+0.001)</f>
        <v>1.001</v>
      </c>
      <c r="W12" s="108" cm="1">
        <f t="array" ref="W12">(MAX(K$12:K$21-K12)/(MAX(K$12:K$21)-MIN(K$12:K$21))+0.001)</f>
        <v>0.001</v>
      </c>
      <c r="X12" s="113">
        <f t="shared" ref="U12:Z12" si="100">(L12-MIN(L$12:L$21))/(MAX(L$12:L$21)-MIN(L$12:L$21))+0.001</f>
        <v>0.001</v>
      </c>
      <c r="Y12" s="113">
        <f t="shared" si="100"/>
        <v>0.001</v>
      </c>
      <c r="Z12" s="113">
        <f t="shared" si="100"/>
        <v>0.001</v>
      </c>
      <c r="AA12" s="80"/>
      <c r="AB12" s="80">
        <f t="shared" ref="AB12:AL12" si="101">P12/SUM(P$12:P$21)</f>
        <v>0.107582040042649</v>
      </c>
      <c r="AC12" s="80">
        <f t="shared" si="101"/>
        <v>0.196947542441677</v>
      </c>
      <c r="AD12" s="80">
        <f t="shared" si="101"/>
        <v>0.000197198139492443</v>
      </c>
      <c r="AE12" s="80">
        <f t="shared" si="101"/>
        <v>0.145652359416333</v>
      </c>
      <c r="AF12" s="80">
        <f t="shared" si="101"/>
        <v>0.000121357220233385</v>
      </c>
      <c r="AG12" s="80">
        <f t="shared" si="101"/>
        <v>0.000399803605246546</v>
      </c>
      <c r="AH12" s="80">
        <f t="shared" si="101"/>
        <v>0.321700153825491</v>
      </c>
      <c r="AI12" s="80">
        <f t="shared" si="101"/>
        <v>0.000205508990485973</v>
      </c>
      <c r="AJ12" s="80">
        <f t="shared" si="101"/>
        <v>0.000232183085805671</v>
      </c>
      <c r="AK12" s="80">
        <f t="shared" si="101"/>
        <v>0.000206083918679075</v>
      </c>
      <c r="AL12" s="80">
        <f t="shared" si="101"/>
        <v>0.000233151557355805</v>
      </c>
      <c r="AM12" s="80"/>
      <c r="AN12" s="80">
        <f t="shared" ref="AN12:AX12" si="102">AB12*LN(AB12)</f>
        <v>-0.239854326026463</v>
      </c>
      <c r="AO12" s="80">
        <f t="shared" si="102"/>
        <v>-0.320003885963852</v>
      </c>
      <c r="AP12" s="80">
        <f t="shared" si="102"/>
        <v>-0.00168235679320025</v>
      </c>
      <c r="AQ12" s="80">
        <f t="shared" si="102"/>
        <v>-0.280604018170996</v>
      </c>
      <c r="AR12" s="80">
        <f t="shared" si="102"/>
        <v>-0.00109425040097037</v>
      </c>
      <c r="AS12" s="80">
        <f t="shared" si="102"/>
        <v>-0.00312827814928714</v>
      </c>
      <c r="AT12" s="80">
        <f t="shared" si="102"/>
        <v>-0.364851521885419</v>
      </c>
      <c r="AU12" s="80">
        <f t="shared" si="102"/>
        <v>-0.00174477559881113</v>
      </c>
      <c r="AV12" s="80">
        <f t="shared" si="102"/>
        <v>-0.00194290442477348</v>
      </c>
      <c r="AW12" s="80">
        <f t="shared" si="102"/>
        <v>-0.00174908101946657</v>
      </c>
      <c r="AX12" s="80">
        <f t="shared" si="102"/>
        <v>-0.00195003809096353</v>
      </c>
      <c r="AY12" s="80"/>
      <c r="AZ12" s="80">
        <f t="shared" ref="AZ12:BJ12" si="103">SUM(AN12:AN21)</f>
        <v>-2.14635923568081</v>
      </c>
      <c r="BA12" s="80">
        <f t="shared" si="103"/>
        <v>-1.86116937892154</v>
      </c>
      <c r="BB12" s="80">
        <f t="shared" si="103"/>
        <v>-2.12138817645679</v>
      </c>
      <c r="BC12" s="80">
        <f t="shared" si="103"/>
        <v>-1.98132125430885</v>
      </c>
      <c r="BD12" s="80">
        <f t="shared" si="103"/>
        <v>-2.1729963341448</v>
      </c>
      <c r="BE12" s="80">
        <f t="shared" si="103"/>
        <v>-1.57601353081973</v>
      </c>
      <c r="BF12" s="80">
        <f t="shared" si="103"/>
        <v>-1.70511289413031</v>
      </c>
      <c r="BG12" s="80">
        <f t="shared" si="103"/>
        <v>-2.06903330720803</v>
      </c>
      <c r="BH12" s="80">
        <f t="shared" si="103"/>
        <v>-2.02461387290868</v>
      </c>
      <c r="BI12" s="80">
        <f t="shared" si="103"/>
        <v>-2.07272514018165</v>
      </c>
      <c r="BJ12" s="80">
        <f t="shared" si="103"/>
        <v>-2.07637149932193</v>
      </c>
      <c r="BK12" s="80"/>
      <c r="BL12" s="80">
        <f t="shared" ref="BL12:BV12" si="104">AZ$17*P12</f>
        <v>0.146062462715864</v>
      </c>
      <c r="BM12" s="80">
        <f t="shared" si="104"/>
        <v>0.600653692293462</v>
      </c>
      <c r="BN12" s="80">
        <f t="shared" si="104"/>
        <v>0.000169403253141905</v>
      </c>
      <c r="BO12" s="80">
        <f t="shared" si="104"/>
        <v>0.158805006393406</v>
      </c>
      <c r="BP12" s="80">
        <f t="shared" si="104"/>
        <v>0.000368522681719442</v>
      </c>
      <c r="BQ12" s="80">
        <f t="shared" si="104"/>
        <v>0.000454706850094097</v>
      </c>
      <c r="BR12" s="80">
        <f t="shared" si="104"/>
        <v>0.484963995089093</v>
      </c>
      <c r="BS12" s="80">
        <f t="shared" si="104"/>
        <v>0.00051552048442648</v>
      </c>
      <c r="BT12" s="80">
        <f t="shared" si="104"/>
        <v>0.000244135172524556</v>
      </c>
      <c r="BU12" s="80">
        <f t="shared" si="104"/>
        <v>0.000447202608372242</v>
      </c>
      <c r="BV12" s="80">
        <f t="shared" si="104"/>
        <v>0.000308662219103203</v>
      </c>
      <c r="BW12" s="80"/>
      <c r="BX12" s="80">
        <f t="shared" si="6"/>
        <v>0.746885558262468</v>
      </c>
      <c r="BY12" s="80">
        <f t="shared" si="7"/>
        <v>0.15962823592522</v>
      </c>
      <c r="BZ12" s="80">
        <f t="shared" si="8"/>
        <v>0.48547951557352</v>
      </c>
      <c r="CA12" s="80">
        <f t="shared" si="9"/>
        <v>0.001</v>
      </c>
      <c r="CB12" s="80"/>
      <c r="CC12" s="80">
        <f t="shared" ref="CC12:CF12" si="105">BX12/SUM(BX$12:BX$21)</f>
        <v>0.141816826980188</v>
      </c>
      <c r="CD12" s="80">
        <f t="shared" si="105"/>
        <v>0.030322760611783</v>
      </c>
      <c r="CE12" s="80">
        <f t="shared" si="105"/>
        <v>0.120886065657111</v>
      </c>
      <c r="CF12" s="80">
        <f t="shared" si="105"/>
        <v>0.00022000511480649</v>
      </c>
      <c r="CG12" s="80"/>
      <c r="CH12" s="80">
        <f t="shared" ref="CH12:CK12" si="106">CC12*LN(CC12)</f>
        <v>-0.276999321676202</v>
      </c>
      <c r="CI12" s="80">
        <f t="shared" si="106"/>
        <v>-0.106004025033074</v>
      </c>
      <c r="CJ12" s="80">
        <f t="shared" si="106"/>
        <v>-0.255420988110936</v>
      </c>
      <c r="CK12" s="80">
        <f t="shared" si="106"/>
        <v>-0.00185285222399056</v>
      </c>
      <c r="CL12" s="80"/>
      <c r="CM12">
        <f t="shared" ref="CM12:CP12" si="107">SUM(CH12:CH21)</f>
        <v>-2.17372374373692</v>
      </c>
      <c r="CN12">
        <f t="shared" si="107"/>
        <v>-2.23134718748692</v>
      </c>
      <c r="CO12">
        <f t="shared" si="107"/>
        <v>-2.28328200767978</v>
      </c>
      <c r="CP12">
        <f t="shared" si="107"/>
        <v>-2.06786918867778</v>
      </c>
      <c r="CQ12" s="80"/>
      <c r="CR12" s="80">
        <f t="shared" ref="CR12:CU12" si="108">CM$17*BX12</f>
        <v>0.155781917732515</v>
      </c>
      <c r="CS12" s="80">
        <f t="shared" si="108"/>
        <v>0.0199977452492698</v>
      </c>
      <c r="CT12" s="80">
        <f t="shared" si="108"/>
        <v>0.0816634439774801</v>
      </c>
      <c r="CU12" s="80">
        <f t="shared" si="108"/>
        <v>0.000497935731324448</v>
      </c>
      <c r="CV12" s="87">
        <f t="shared" si="13"/>
        <v>0.257941042690589</v>
      </c>
      <c r="CW12" s="80">
        <f>AVERAGE(CV12:CV21)</f>
        <v>0.469680113224045</v>
      </c>
      <c r="CX12">
        <f t="shared" si="26"/>
        <v>0.0508305946133749</v>
      </c>
    </row>
    <row r="13" spans="1:102">
      <c r="A13" s="5" t="s">
        <v>37</v>
      </c>
      <c r="B13" s="6">
        <v>2013</v>
      </c>
      <c r="C13" s="5" t="s">
        <v>31</v>
      </c>
      <c r="D13">
        <v>23188</v>
      </c>
      <c r="E13">
        <v>5.4351389</v>
      </c>
      <c r="F13">
        <v>331773</v>
      </c>
      <c r="G13">
        <v>583</v>
      </c>
      <c r="H13">
        <v>15440</v>
      </c>
      <c r="I13">
        <v>20</v>
      </c>
      <c r="J13">
        <v>41394</v>
      </c>
      <c r="K13">
        <v>54.413582</v>
      </c>
      <c r="L13">
        <v>905700</v>
      </c>
      <c r="M13">
        <v>9527</v>
      </c>
      <c r="N13">
        <v>180610</v>
      </c>
      <c r="P13" s="90">
        <f t="shared" ref="P13:R13" si="109">(D13-MIN(D$12:D$21))/(MAX(D$12:D$21)-MIN(D$12:D$21))+0.001</f>
        <v>0.777744186046512</v>
      </c>
      <c r="Q13" s="91">
        <f t="shared" si="109"/>
        <v>0.866130174412938</v>
      </c>
      <c r="R13" s="91">
        <f t="shared" si="109"/>
        <v>0.217982679698787</v>
      </c>
      <c r="S13" s="91">
        <f t="shared" ref="S13:S21" si="110">(G13-MIN(G$12:G$21))/(MAX(G$12:G$21)-MIN(G$12:G$21))+0.001</f>
        <v>0.914157894736842</v>
      </c>
      <c r="T13" s="91">
        <f t="shared" ref="T13:T21" si="111">(H13-MIN(H$12:H$21))/(MAX(H$12:H$21)-MIN(H$12:H$21))+0.001</f>
        <v>0.411045335242186</v>
      </c>
      <c r="U13" s="91">
        <f t="shared" ref="U13:Z13" si="112">(I13-MIN(I$12:I$21))/(MAX(I$12:I$21)-MIN(I$12:I$21))+0.001</f>
        <v>0.0185438596491228</v>
      </c>
      <c r="V13" s="108" cm="1">
        <f t="array" ref="V13">(MAX(J$12:J$21-J13)/(MAX(J$12:J$21)-MIN(J$12:J$21))+0.001)</f>
        <v>0.789963287924267</v>
      </c>
      <c r="W13" s="108" cm="1">
        <f t="array" ref="W13">(MAX(K$12:K$21-K13)/(MAX(K$12:K$21)-MIN(K$12:K$21))+0.001)</f>
        <v>0.123014195852076</v>
      </c>
      <c r="X13" s="91">
        <f t="shared" si="112"/>
        <v>0.110128723773016</v>
      </c>
      <c r="Y13" s="91">
        <f t="shared" si="112"/>
        <v>0.201561704939699</v>
      </c>
      <c r="Z13" s="91">
        <f t="shared" si="112"/>
        <v>0.175984195681774</v>
      </c>
      <c r="AB13">
        <f t="shared" ref="AB13:AL13" si="113">P13/SUM(P$12:P$21)</f>
        <v>0.132065711013703</v>
      </c>
      <c r="AC13">
        <f t="shared" si="113"/>
        <v>0.170411797487722</v>
      </c>
      <c r="AD13">
        <f t="shared" si="113"/>
        <v>0.0429857788781779</v>
      </c>
      <c r="AE13">
        <f t="shared" si="113"/>
        <v>0.148212304804164</v>
      </c>
      <c r="AF13">
        <f t="shared" si="113"/>
        <v>0.0498833192748914</v>
      </c>
      <c r="AG13">
        <f t="shared" si="113"/>
        <v>0.00741390194290524</v>
      </c>
      <c r="AH13">
        <f t="shared" si="113"/>
        <v>0.253877433807919</v>
      </c>
      <c r="AI13">
        <f t="shared" si="113"/>
        <v>0.0252805232050038</v>
      </c>
      <c r="AJ13">
        <f t="shared" si="113"/>
        <v>0.0255700269214592</v>
      </c>
      <c r="AK13">
        <f t="shared" si="113"/>
        <v>0.0415386260096086</v>
      </c>
      <c r="AL13">
        <f t="shared" si="113"/>
        <v>0.0410309892932143</v>
      </c>
      <c r="AN13">
        <f t="shared" ref="AN13:AX13" si="114">AB13*LN(AB13)</f>
        <v>-0.267361177415178</v>
      </c>
      <c r="AO13">
        <f t="shared" si="114"/>
        <v>-0.301550054662403</v>
      </c>
      <c r="AP13">
        <f t="shared" si="114"/>
        <v>-0.135271343247043</v>
      </c>
      <c r="AQ13">
        <f t="shared" si="114"/>
        <v>-0.28295352522467</v>
      </c>
      <c r="AR13">
        <f t="shared" si="114"/>
        <v>-0.149553613938956</v>
      </c>
      <c r="AS13">
        <f t="shared" si="114"/>
        <v>-0.0363607288286007</v>
      </c>
      <c r="AT13">
        <f t="shared" si="114"/>
        <v>-0.3480415063693</v>
      </c>
      <c r="AU13">
        <f t="shared" si="114"/>
        <v>-0.0929747114237513</v>
      </c>
      <c r="AV13">
        <f t="shared" si="114"/>
        <v>-0.093748270252721</v>
      </c>
      <c r="AW13">
        <f t="shared" si="114"/>
        <v>-0.132139833219538</v>
      </c>
      <c r="AX13">
        <f t="shared" si="114"/>
        <v>-0.131029496181853</v>
      </c>
      <c r="AY13" s="81" t="s">
        <v>181</v>
      </c>
      <c r="AZ13" s="108">
        <f t="shared" ref="AZ13:BJ13" si="115">-1/LN(10)*AZ12</f>
        <v>0.932151972238257</v>
      </c>
      <c r="BA13" s="108">
        <f t="shared" si="115"/>
        <v>0.808295591152925</v>
      </c>
      <c r="BB13" s="108">
        <f t="shared" si="115"/>
        <v>0.921307179009984</v>
      </c>
      <c r="BC13" s="108">
        <f t="shared" si="115"/>
        <v>0.860476887623964</v>
      </c>
      <c r="BD13" s="108">
        <f t="shared" si="115"/>
        <v>0.943720317115081</v>
      </c>
      <c r="BE13" s="108">
        <f t="shared" si="115"/>
        <v>0.684453979839871</v>
      </c>
      <c r="BF13" s="108">
        <f t="shared" si="115"/>
        <v>0.740521120942879</v>
      </c>
      <c r="BG13" s="108">
        <f t="shared" si="115"/>
        <v>0.898569748194485</v>
      </c>
      <c r="BH13" s="108">
        <f t="shared" si="115"/>
        <v>0.879278632989012</v>
      </c>
      <c r="BI13" s="108">
        <f t="shared" si="115"/>
        <v>0.900173090883033</v>
      </c>
      <c r="BJ13" s="108">
        <f t="shared" si="115"/>
        <v>0.901756684536697</v>
      </c>
      <c r="BL13">
        <f t="shared" ref="BL13:BV13" si="116">AZ$17*P13</f>
        <v>0.179303562038198</v>
      </c>
      <c r="BM13">
        <f t="shared" si="116"/>
        <v>0.519724562705207</v>
      </c>
      <c r="BN13">
        <f t="shared" si="116"/>
        <v>0.0369269750695644</v>
      </c>
      <c r="BO13">
        <f t="shared" si="116"/>
        <v>0.161596119048982</v>
      </c>
      <c r="BP13">
        <f t="shared" si="116"/>
        <v>0.151479529251717</v>
      </c>
      <c r="BQ13">
        <f t="shared" si="116"/>
        <v>0.00843202000963966</v>
      </c>
      <c r="BR13">
        <f t="shared" si="116"/>
        <v>0.382721031054414</v>
      </c>
      <c r="BS13">
        <f t="shared" si="116"/>
        <v>0.0634163378369961</v>
      </c>
      <c r="BT13">
        <f t="shared" si="116"/>
        <v>0.0268862949782344</v>
      </c>
      <c r="BU13">
        <f t="shared" si="116"/>
        <v>0.0901389201969895</v>
      </c>
      <c r="BV13">
        <f t="shared" si="116"/>
        <v>0.0543196723662286</v>
      </c>
      <c r="BX13" s="83">
        <f t="shared" si="6"/>
        <v>0.735955099812969</v>
      </c>
      <c r="BY13" s="84">
        <f t="shared" si="7"/>
        <v>0.321507668310339</v>
      </c>
      <c r="BZ13" s="85">
        <f t="shared" si="8"/>
        <v>0.44613736889141</v>
      </c>
      <c r="CA13" s="86">
        <f t="shared" si="9"/>
        <v>0.171344887541453</v>
      </c>
      <c r="CC13">
        <f t="shared" ref="CC13:CF13" si="117">BX13/SUM(BX$12:BX$21)</f>
        <v>0.139741377913596</v>
      </c>
      <c r="CD13">
        <f t="shared" si="117"/>
        <v>0.0610731554133944</v>
      </c>
      <c r="CE13">
        <f t="shared" si="117"/>
        <v>0.111089736101812</v>
      </c>
      <c r="CF13">
        <f t="shared" si="117"/>
        <v>0.0376967516550624</v>
      </c>
      <c r="CH13">
        <f t="shared" ref="CH13:CK13" si="118">CC13*LN(CC13)</f>
        <v>-0.275005702745982</v>
      </c>
      <c r="CI13">
        <f t="shared" si="118"/>
        <v>-0.170741174057072</v>
      </c>
      <c r="CJ13">
        <f t="shared" si="118"/>
        <v>-0.244110471405853</v>
      </c>
      <c r="CK13">
        <f t="shared" si="118"/>
        <v>-0.123576788277804</v>
      </c>
      <c r="CL13" s="81" t="s">
        <v>181</v>
      </c>
      <c r="CM13" s="108">
        <f t="shared" ref="CM13:CP13" si="119">-1/LN(10)*CM12</f>
        <v>0.944036227087021</v>
      </c>
      <c r="CN13" s="108">
        <f t="shared" si="119"/>
        <v>0.969061770735911</v>
      </c>
      <c r="CO13" s="108">
        <f t="shared" si="119"/>
        <v>0.991616776564306</v>
      </c>
      <c r="CP13" s="108">
        <f t="shared" si="119"/>
        <v>0.898064177940516</v>
      </c>
      <c r="CR13">
        <f t="shared" ref="CR13:CU13" si="120">CM$17*BX13</f>
        <v>0.153502093520998</v>
      </c>
      <c r="CS13">
        <f t="shared" si="120"/>
        <v>0.0402775136196384</v>
      </c>
      <c r="CT13">
        <f t="shared" si="120"/>
        <v>0.0750456257411477</v>
      </c>
      <c r="CU13">
        <f t="shared" si="120"/>
        <v>0.0853187418866585</v>
      </c>
      <c r="CV13" s="87">
        <f t="shared" si="13"/>
        <v>0.354143974768443</v>
      </c>
      <c r="CX13">
        <f t="shared" si="26"/>
        <v>0.0801821838139031</v>
      </c>
    </row>
    <row r="14" spans="1:102">
      <c r="A14" s="5" t="s">
        <v>37</v>
      </c>
      <c r="B14" s="6">
        <v>2014</v>
      </c>
      <c r="C14" s="5" t="s">
        <v>31</v>
      </c>
      <c r="D14">
        <v>23161</v>
      </c>
      <c r="E14">
        <v>5.4476491</v>
      </c>
      <c r="F14">
        <v>363300</v>
      </c>
      <c r="G14">
        <v>589</v>
      </c>
      <c r="H14">
        <v>22314</v>
      </c>
      <c r="I14">
        <v>22</v>
      </c>
      <c r="J14">
        <v>41974</v>
      </c>
      <c r="K14">
        <v>49.331852</v>
      </c>
      <c r="L14">
        <v>1046300</v>
      </c>
      <c r="M14">
        <v>10755</v>
      </c>
      <c r="N14">
        <v>203700</v>
      </c>
      <c r="P14" s="90">
        <f t="shared" ref="P14:R14" si="121">(D14-MIN(D$12:D$21))/(MAX(D$12:D$21)-MIN(D$12:D$21))+0.001</f>
        <v>0.652162790697674</v>
      </c>
      <c r="Q14" s="91">
        <f t="shared" si="121"/>
        <v>0.870823186198699</v>
      </c>
      <c r="R14" s="91">
        <f t="shared" si="121"/>
        <v>0.384819568288979</v>
      </c>
      <c r="S14" s="91">
        <f t="shared" si="110"/>
        <v>0.929947368421053</v>
      </c>
      <c r="T14" s="91">
        <f t="shared" si="111"/>
        <v>0.821090670484371</v>
      </c>
      <c r="U14" s="91">
        <f t="shared" ref="U14:Z14" si="122">(I14-MIN(I$12:I$21))/(MAX(I$12:I$21)-MIN(I$12:I$21))+0.001</f>
        <v>0.0536315789473684</v>
      </c>
      <c r="V14" s="108" cm="1">
        <f t="array" ref="V14">(MAX(J$12:J$21-J14)/(MAX(J$12:J$21)-MIN(J$12:J$21))+0.001)</f>
        <v>0.656045024243824</v>
      </c>
      <c r="W14" s="108" cm="1">
        <f t="array" ref="W14">(MAX(K$12:K$21-K14)/(MAX(K$12:K$21)-MIN(K$12:K$21))+0.001)</f>
        <v>0.27816956173608</v>
      </c>
      <c r="X14" s="91">
        <f t="shared" si="122"/>
        <v>0.22480360092164</v>
      </c>
      <c r="Y14" s="91">
        <f t="shared" si="122"/>
        <v>0.404436312572278</v>
      </c>
      <c r="Z14" s="91">
        <f t="shared" si="122"/>
        <v>0.316338698696752</v>
      </c>
      <c r="AB14">
        <f t="shared" ref="AB14:AL14" si="123">P14/SUM(P$12:P$21)</f>
        <v>0.110741223393753</v>
      </c>
      <c r="AC14">
        <f t="shared" si="123"/>
        <v>0.171335151271793</v>
      </c>
      <c r="AD14">
        <f t="shared" si="123"/>
        <v>0.0758857029068717</v>
      </c>
      <c r="AE14">
        <f t="shared" si="123"/>
        <v>0.150772250191996</v>
      </c>
      <c r="AF14">
        <f t="shared" si="123"/>
        <v>0.0996452813295493</v>
      </c>
      <c r="AG14">
        <f t="shared" si="123"/>
        <v>0.0214420986182226</v>
      </c>
      <c r="AH14">
        <f t="shared" si="123"/>
        <v>0.210838946269417</v>
      </c>
      <c r="AI14">
        <f t="shared" si="123"/>
        <v>0.0571663458163074</v>
      </c>
      <c r="AJ14">
        <f t="shared" si="123"/>
        <v>0.0521955937622129</v>
      </c>
      <c r="AK14">
        <f t="shared" si="123"/>
        <v>0.0833478201510102</v>
      </c>
      <c r="AL14">
        <f t="shared" si="123"/>
        <v>0.0737548602530564</v>
      </c>
      <c r="AN14">
        <f t="shared" ref="AN14:AX14" si="124">AB14*LN(AB14)</f>
        <v>-0.243692609121904</v>
      </c>
      <c r="AO14">
        <f t="shared" si="124"/>
        <v>-0.302258112933762</v>
      </c>
      <c r="AP14">
        <f t="shared" si="124"/>
        <v>-0.195673332328151</v>
      </c>
      <c r="AQ14">
        <f t="shared" si="124"/>
        <v>-0.285258814314962</v>
      </c>
      <c r="AR14">
        <f t="shared" si="124"/>
        <v>-0.229795828175194</v>
      </c>
      <c r="AS14">
        <f t="shared" si="124"/>
        <v>-0.0823890996663686</v>
      </c>
      <c r="AT14">
        <f t="shared" si="124"/>
        <v>-0.328204706911856</v>
      </c>
      <c r="AU14">
        <f t="shared" si="124"/>
        <v>-0.163598071854634</v>
      </c>
      <c r="AV14">
        <f t="shared" si="124"/>
        <v>-0.154120915203104</v>
      </c>
      <c r="AW14">
        <f t="shared" si="124"/>
        <v>-0.207097064461768</v>
      </c>
      <c r="AX14">
        <f t="shared" si="124"/>
        <v>-0.192279539055016</v>
      </c>
      <c r="AY14" s="109" t="s">
        <v>182</v>
      </c>
      <c r="AZ14">
        <f t="shared" ref="AZ14:BJ14" si="125">1-AZ13</f>
        <v>0.0678480277617427</v>
      </c>
      <c r="BA14">
        <f t="shared" si="125"/>
        <v>0.191704408847075</v>
      </c>
      <c r="BB14">
        <f t="shared" si="125"/>
        <v>0.0786928209900156</v>
      </c>
      <c r="BC14">
        <f t="shared" si="125"/>
        <v>0.139523112376036</v>
      </c>
      <c r="BD14">
        <f t="shared" si="125"/>
        <v>0.0562796828849195</v>
      </c>
      <c r="BE14">
        <f t="shared" si="125"/>
        <v>0.315546020160129</v>
      </c>
      <c r="BF14">
        <f t="shared" si="125"/>
        <v>0.259478879057121</v>
      </c>
      <c r="BG14">
        <f t="shared" si="125"/>
        <v>0.101430251805515</v>
      </c>
      <c r="BH14">
        <f t="shared" si="125"/>
        <v>0.120721367010988</v>
      </c>
      <c r="BI14">
        <f t="shared" si="125"/>
        <v>0.0998269091169673</v>
      </c>
      <c r="BJ14">
        <f t="shared" si="125"/>
        <v>0.098243315463303</v>
      </c>
      <c r="BL14">
        <f t="shared" ref="BL14:BV14" si="126">AZ$17*P14</f>
        <v>0.150351636821971</v>
      </c>
      <c r="BM14">
        <f t="shared" si="126"/>
        <v>0.522540621503502</v>
      </c>
      <c r="BN14">
        <f t="shared" si="126"/>
        <v>0.0651896867408165</v>
      </c>
      <c r="BO14">
        <f t="shared" si="126"/>
        <v>0.164387231704558</v>
      </c>
      <c r="BP14">
        <f t="shared" si="126"/>
        <v>0.302590535821715</v>
      </c>
      <c r="BQ14">
        <f t="shared" si="126"/>
        <v>0.0243866463287308</v>
      </c>
      <c r="BR14">
        <f t="shared" si="126"/>
        <v>0.317840375540066</v>
      </c>
      <c r="BS14">
        <f t="shared" si="126"/>
        <v>0.143402107218886</v>
      </c>
      <c r="BT14">
        <f t="shared" si="126"/>
        <v>0.0548824658951459</v>
      </c>
      <c r="BU14">
        <f t="shared" si="126"/>
        <v>0.180864973902774</v>
      </c>
      <c r="BV14">
        <f t="shared" si="126"/>
        <v>0.0976418047279589</v>
      </c>
      <c r="BX14" s="83">
        <f t="shared" si="6"/>
        <v>0.73808194506629</v>
      </c>
      <c r="BY14" s="84">
        <f t="shared" si="7"/>
        <v>0.491364413855003</v>
      </c>
      <c r="BZ14" s="85">
        <f t="shared" si="8"/>
        <v>0.461242482758952</v>
      </c>
      <c r="CA14" s="86">
        <f t="shared" si="9"/>
        <v>0.333389244525879</v>
      </c>
      <c r="CC14">
        <f t="shared" ref="CC14:CF14" si="127">BX14/SUM(BX$12:BX$21)</f>
        <v>0.140145218156546</v>
      </c>
      <c r="CD14">
        <f t="shared" si="127"/>
        <v>0.0933389096741897</v>
      </c>
      <c r="CE14">
        <f t="shared" si="127"/>
        <v>0.114850961299115</v>
      </c>
      <c r="CF14">
        <f t="shared" si="127"/>
        <v>0.0733473390171649</v>
      </c>
      <c r="CH14">
        <f t="shared" ref="CH14:CK14" si="128">CC14*LN(CC14)</f>
        <v>-0.275396021730838</v>
      </c>
      <c r="CI14">
        <f t="shared" si="128"/>
        <v>-0.221354924904554</v>
      </c>
      <c r="CJ14">
        <f t="shared" si="128"/>
        <v>-0.248551260051461</v>
      </c>
      <c r="CK14">
        <f t="shared" si="128"/>
        <v>-0.191623521084655</v>
      </c>
      <c r="CL14" s="109" t="s">
        <v>182</v>
      </c>
      <c r="CM14">
        <f t="shared" ref="CM14:CP14" si="129">1-CM13</f>
        <v>0.0559637729129792</v>
      </c>
      <c r="CN14">
        <f t="shared" si="129"/>
        <v>0.0309382292640894</v>
      </c>
      <c r="CO14">
        <f t="shared" si="129"/>
        <v>0.00838322343569409</v>
      </c>
      <c r="CP14">
        <f t="shared" si="129"/>
        <v>0.101935822059484</v>
      </c>
      <c r="CR14">
        <f t="shared" ref="CR14:CU14" si="130">CM$17*BX14</f>
        <v>0.153945701016976</v>
      </c>
      <c r="CS14">
        <f t="shared" si="130"/>
        <v>0.0615566557875911</v>
      </c>
      <c r="CT14">
        <f t="shared" si="130"/>
        <v>0.0775864860257226</v>
      </c>
      <c r="CU14">
        <f t="shared" si="130"/>
        <v>0.166006417288699</v>
      </c>
      <c r="CV14" s="87">
        <f t="shared" si="13"/>
        <v>0.459095260118988</v>
      </c>
      <c r="CX14">
        <f t="shared" si="26"/>
        <v>0.115766093521349</v>
      </c>
    </row>
    <row r="15" spans="1:102">
      <c r="A15" s="5" t="s">
        <v>37</v>
      </c>
      <c r="B15" s="6">
        <v>2015</v>
      </c>
      <c r="C15" s="5" t="s">
        <v>31</v>
      </c>
      <c r="D15">
        <v>23236</v>
      </c>
      <c r="E15">
        <v>5.3057325</v>
      </c>
      <c r="F15">
        <v>375668</v>
      </c>
      <c r="G15">
        <v>590</v>
      </c>
      <c r="H15">
        <v>25330</v>
      </c>
      <c r="I15">
        <v>23</v>
      </c>
      <c r="J15">
        <v>43974</v>
      </c>
      <c r="K15">
        <v>44.930771</v>
      </c>
      <c r="L15">
        <v>1069100</v>
      </c>
      <c r="M15">
        <v>9590</v>
      </c>
      <c r="N15">
        <v>204416</v>
      </c>
      <c r="P15" s="90">
        <f t="shared" ref="P15:R15" si="131">(D15-MIN(D$12:D$21))/(MAX(D$12:D$21)-MIN(D$12:D$21))+0.001</f>
        <v>1.001</v>
      </c>
      <c r="Q15" s="91">
        <f t="shared" si="131"/>
        <v>0.817585326180863</v>
      </c>
      <c r="R15" s="91">
        <f t="shared" si="131"/>
        <v>0.450269456895046</v>
      </c>
      <c r="S15" s="91">
        <f t="shared" si="110"/>
        <v>0.932578947368421</v>
      </c>
      <c r="T15" s="91">
        <f t="shared" si="111"/>
        <v>1.001</v>
      </c>
      <c r="U15" s="91">
        <f t="shared" ref="U15:Z15" si="132">(I15-MIN(I$12:I$21))/(MAX(I$12:I$21)-MIN(I$12:I$21))+0.001</f>
        <v>0.0711754385964912</v>
      </c>
      <c r="V15" s="108" cm="1">
        <f t="array" ref="V15">(MAX(J$12:J$21-J15)/(MAX(J$12:J$21)-MIN(J$12:J$21))+0.001)</f>
        <v>0.194257908104364</v>
      </c>
      <c r="W15" s="108" cm="1">
        <f t="array" ref="W15">(MAX(K$12:K$21-K15)/(MAX(K$12:K$21)-MIN(K$12:K$21))+0.001)</f>
        <v>0.412543354291005</v>
      </c>
      <c r="X15" s="91">
        <f t="shared" si="132"/>
        <v>0.243399526945741</v>
      </c>
      <c r="Y15" s="91">
        <f t="shared" si="132"/>
        <v>0.211969767057657</v>
      </c>
      <c r="Z15" s="91">
        <f t="shared" si="132"/>
        <v>0.320690964792842</v>
      </c>
      <c r="AB15">
        <f t="shared" ref="AB15:AL15" si="133">P15/SUM(P$12:P$21)</f>
        <v>0.169975911226948</v>
      </c>
      <c r="AC15">
        <f t="shared" si="133"/>
        <v>0.16086056016753</v>
      </c>
      <c r="AD15">
        <f t="shared" si="133"/>
        <v>0.0887922991699758</v>
      </c>
      <c r="AE15">
        <f t="shared" si="133"/>
        <v>0.151198907756634</v>
      </c>
      <c r="AF15">
        <f t="shared" si="133"/>
        <v>0.121478577453618</v>
      </c>
      <c r="AG15">
        <f t="shared" si="133"/>
        <v>0.0284561969558813</v>
      </c>
      <c r="AH15">
        <f t="shared" si="133"/>
        <v>0.0624303685504415</v>
      </c>
      <c r="AI15">
        <f t="shared" si="133"/>
        <v>0.0847813682720416</v>
      </c>
      <c r="AJ15">
        <f t="shared" si="133"/>
        <v>0.0565132532499027</v>
      </c>
      <c r="AK15">
        <f t="shared" si="133"/>
        <v>0.0436835602367326</v>
      </c>
      <c r="AL15">
        <f t="shared" si="133"/>
        <v>0.0747695978713866</v>
      </c>
      <c r="AN15">
        <f t="shared" ref="AN15:AX15" si="134">AB15*LN(AB15)</f>
        <v>-0.301214065928493</v>
      </c>
      <c r="AO15">
        <f t="shared" si="134"/>
        <v>-0.293927210519739</v>
      </c>
      <c r="AP15">
        <f t="shared" si="134"/>
        <v>-0.215006588201645</v>
      </c>
      <c r="AQ15">
        <f t="shared" si="134"/>
        <v>-0.285638783289674</v>
      </c>
      <c r="AR15">
        <f t="shared" si="134"/>
        <v>-0.25607894880424</v>
      </c>
      <c r="AS15">
        <f t="shared" si="134"/>
        <v>-0.101286683616286</v>
      </c>
      <c r="AT15">
        <f t="shared" si="134"/>
        <v>-0.173163328415063</v>
      </c>
      <c r="AU15">
        <f t="shared" si="134"/>
        <v>-0.209213242270859</v>
      </c>
      <c r="AV15">
        <f t="shared" si="134"/>
        <v>-0.16237840581032</v>
      </c>
      <c r="AW15">
        <f t="shared" si="134"/>
        <v>-0.136763767147357</v>
      </c>
      <c r="AX15">
        <f t="shared" si="134"/>
        <v>-0.19390328220456</v>
      </c>
      <c r="AY15" s="109" t="s">
        <v>183</v>
      </c>
      <c r="AZ15" s="77">
        <f t="shared" ref="AZ15:BB15" si="135">AZ14/(3-SUM($AZ13:$BB13))</f>
        <v>0.200588260256444</v>
      </c>
      <c r="BA15" s="77">
        <f t="shared" si="135"/>
        <v>0.566761557007373</v>
      </c>
      <c r="BB15" s="77">
        <f t="shared" si="135"/>
        <v>0.232650182736182</v>
      </c>
      <c r="BC15" s="77">
        <f t="shared" ref="BC15:BE15" si="136">BC14/(3-SUM($BC13:$BE13))</f>
        <v>0.272853105685093</v>
      </c>
      <c r="BD15" s="77">
        <f t="shared" si="136"/>
        <v>0.110061236454756</v>
      </c>
      <c r="BE15" s="77">
        <f t="shared" si="136"/>
        <v>0.617085657860152</v>
      </c>
      <c r="BF15" s="77">
        <f>BF14/(2-SUM($BF13:$BG13))</f>
        <v>0.71895903114704</v>
      </c>
      <c r="BG15" s="77">
        <f>BG14/(2-SUM($BF13:$BG13))</f>
        <v>0.28104096885296</v>
      </c>
      <c r="BH15" s="77">
        <f t="shared" ref="BH15:BJ15" si="137">BH14/(3-SUM($BH13:$BJ13))</f>
        <v>0.378684288404231</v>
      </c>
      <c r="BI15" s="77">
        <f t="shared" si="137"/>
        <v>0.313141600186749</v>
      </c>
      <c r="BJ15" s="77">
        <f t="shared" si="137"/>
        <v>0.308174111409019</v>
      </c>
      <c r="BL15">
        <f t="shared" ref="BL15:BV15" si="138">AZ$17*P15</f>
        <v>0.23077365131149</v>
      </c>
      <c r="BM15">
        <f t="shared" si="138"/>
        <v>0.490595049885604</v>
      </c>
      <c r="BN15">
        <f t="shared" si="138"/>
        <v>0.0762771107884595</v>
      </c>
      <c r="BO15">
        <f t="shared" si="138"/>
        <v>0.164852417147153</v>
      </c>
      <c r="BP15">
        <f t="shared" si="138"/>
        <v>0.368891204401161</v>
      </c>
      <c r="BQ15">
        <f t="shared" si="138"/>
        <v>0.0323639594882763</v>
      </c>
      <c r="BR15">
        <f t="shared" si="138"/>
        <v>0.0941139772147276</v>
      </c>
      <c r="BS15">
        <f t="shared" si="138"/>
        <v>0.212674549851024</v>
      </c>
      <c r="BT15">
        <f t="shared" si="138"/>
        <v>0.0594223855032937</v>
      </c>
      <c r="BU15">
        <f t="shared" si="138"/>
        <v>0.0947934327242407</v>
      </c>
      <c r="BV15">
        <f t="shared" si="138"/>
        <v>0.0989851848393057</v>
      </c>
      <c r="BX15" s="83">
        <f t="shared" si="6"/>
        <v>0.797645811985554</v>
      </c>
      <c r="BY15" s="84">
        <f t="shared" si="7"/>
        <v>0.566107581036591</v>
      </c>
      <c r="BZ15" s="85">
        <f t="shared" si="8"/>
        <v>0.306788527065751</v>
      </c>
      <c r="CA15" s="86">
        <f t="shared" si="9"/>
        <v>0.25320100306684</v>
      </c>
      <c r="CC15">
        <f t="shared" ref="CC15:CF15" si="139">BX15/SUM(BX$12:BX$21)</f>
        <v>0.151455061432685</v>
      </c>
      <c r="CD15">
        <f t="shared" si="139"/>
        <v>0.107537019129434</v>
      </c>
      <c r="CE15">
        <f t="shared" si="139"/>
        <v>0.0763913962093885</v>
      </c>
      <c r="CF15">
        <f t="shared" si="139"/>
        <v>0.0557055157488386</v>
      </c>
      <c r="CH15">
        <f t="shared" ref="CH15:CK15" si="140">CC15*LN(CC15)</f>
        <v>-0.285866327787146</v>
      </c>
      <c r="CI15">
        <f t="shared" si="140"/>
        <v>-0.239798963321978</v>
      </c>
      <c r="CJ15">
        <f t="shared" si="140"/>
        <v>-0.19646990163999</v>
      </c>
      <c r="CK15">
        <f t="shared" si="140"/>
        <v>-0.160859487075523</v>
      </c>
      <c r="CL15" s="109" t="s">
        <v>183</v>
      </c>
      <c r="CM15">
        <f t="shared" ref="CM15:CP15" si="141">CM14/(4-SUM($CM13:$CP13))</f>
        <v>0.283761665265986</v>
      </c>
      <c r="CN15">
        <f t="shared" si="141"/>
        <v>0.156870829098851</v>
      </c>
      <c r="CO15">
        <f t="shared" si="141"/>
        <v>0.0425067381734318</v>
      </c>
      <c r="CP15">
        <f t="shared" si="141"/>
        <v>0.51686076746173</v>
      </c>
      <c r="CR15">
        <f t="shared" ref="CR15:CU15" si="142">CM$17*BX15</f>
        <v>0.166369255487401</v>
      </c>
      <c r="CS15">
        <f t="shared" si="142"/>
        <v>0.0709202549513454</v>
      </c>
      <c r="CT15">
        <f t="shared" si="142"/>
        <v>0.0516054887781843</v>
      </c>
      <c r="CU15">
        <f t="shared" si="142"/>
        <v>0.126077826634171</v>
      </c>
      <c r="CV15" s="87">
        <f t="shared" si="13"/>
        <v>0.414972825851101</v>
      </c>
      <c r="CX15">
        <f t="shared" si="26"/>
        <v>0.0984990407927582</v>
      </c>
    </row>
    <row r="16" spans="1:102">
      <c r="A16" s="5" t="s">
        <v>37</v>
      </c>
      <c r="B16" s="6">
        <v>2016</v>
      </c>
      <c r="C16" s="5" t="s">
        <v>31</v>
      </c>
      <c r="D16">
        <v>23175</v>
      </c>
      <c r="E16">
        <v>5.0738727</v>
      </c>
      <c r="F16">
        <v>386713</v>
      </c>
      <c r="G16">
        <v>612</v>
      </c>
      <c r="H16">
        <v>25330</v>
      </c>
      <c r="I16">
        <v>22</v>
      </c>
      <c r="J16">
        <v>44025</v>
      </c>
      <c r="K16">
        <v>45.644592</v>
      </c>
      <c r="L16">
        <v>1155100</v>
      </c>
      <c r="M16">
        <v>10386</v>
      </c>
      <c r="N16">
        <v>209760</v>
      </c>
      <c r="P16" s="90">
        <f t="shared" ref="P16:R16" si="143">(D16-MIN(D$12:D$21))/(MAX(D$12:D$21)-MIN(D$12:D$21))+0.001</f>
        <v>0.717279069767442</v>
      </c>
      <c r="Q16" s="91">
        <f t="shared" si="143"/>
        <v>0.730606638866174</v>
      </c>
      <c r="R16" s="91">
        <f t="shared" si="143"/>
        <v>0.508718197164614</v>
      </c>
      <c r="S16" s="91">
        <f t="shared" si="110"/>
        <v>0.990473684210526</v>
      </c>
      <c r="T16" s="91">
        <f t="shared" si="111"/>
        <v>1.001</v>
      </c>
      <c r="U16" s="91">
        <f t="shared" ref="U16:Z16" si="144">(I16-MIN(I$12:I$21))/(MAX(I$12:I$21)-MIN(I$12:I$21))+0.001</f>
        <v>0.0536315789473684</v>
      </c>
      <c r="V16" s="108" cm="1">
        <f t="array" ref="V16">(MAX(J$12:J$21-J16)/(MAX(J$12:J$21)-MIN(J$12:J$21))+0.001)</f>
        <v>0.182482336642808</v>
      </c>
      <c r="W16" s="108" cm="1">
        <f t="array" ref="W16">(MAX(K$12:K$21-K16)/(MAX(K$12:K$21)-MIN(K$12:K$21))+0.001)</f>
        <v>0.390748973552421</v>
      </c>
      <c r="X16" s="91">
        <f t="shared" si="144"/>
        <v>0.313542054931387</v>
      </c>
      <c r="Y16" s="91">
        <f t="shared" si="144"/>
        <v>0.343474805881381</v>
      </c>
      <c r="Z16" s="91">
        <f t="shared" si="144"/>
        <v>0.353174917331258</v>
      </c>
      <c r="AB16">
        <f t="shared" ref="AB16:AL16" si="145">P16/SUM(P$12:P$21)</f>
        <v>0.121798365122616</v>
      </c>
      <c r="AC16">
        <f t="shared" si="145"/>
        <v>0.143747434581685</v>
      </c>
      <c r="AD16">
        <f t="shared" si="145"/>
        <v>0.100318282006812</v>
      </c>
      <c r="AE16">
        <f t="shared" si="145"/>
        <v>0.160585374178684</v>
      </c>
      <c r="AF16">
        <f t="shared" si="145"/>
        <v>0.121478577453618</v>
      </c>
      <c r="AG16">
        <f t="shared" si="145"/>
        <v>0.0214420986182226</v>
      </c>
      <c r="AH16">
        <f t="shared" si="145"/>
        <v>0.0586459498186076</v>
      </c>
      <c r="AI16">
        <f t="shared" si="145"/>
        <v>0.0803024270881882</v>
      </c>
      <c r="AJ16">
        <f t="shared" si="145"/>
        <v>0.0727991618438206</v>
      </c>
      <c r="AK16">
        <f t="shared" si="145"/>
        <v>0.0707846339635695</v>
      </c>
      <c r="AL16">
        <f t="shared" si="145"/>
        <v>0.0823432819947904</v>
      </c>
      <c r="AN16">
        <f t="shared" ref="AN16:AX16" si="146">AB16*LN(AB16)</f>
        <v>-0.256432858543996</v>
      </c>
      <c r="AO16">
        <f t="shared" si="146"/>
        <v>-0.278826531705901</v>
      </c>
      <c r="AP16">
        <f t="shared" si="146"/>
        <v>-0.230672592716197</v>
      </c>
      <c r="AQ16">
        <f t="shared" si="146"/>
        <v>-0.293699336372121</v>
      </c>
      <c r="AR16">
        <f t="shared" si="146"/>
        <v>-0.25607894880424</v>
      </c>
      <c r="AS16">
        <f t="shared" si="146"/>
        <v>-0.0823890996663686</v>
      </c>
      <c r="AT16">
        <f t="shared" si="146"/>
        <v>-0.166333798880601</v>
      </c>
      <c r="AU16">
        <f t="shared" si="146"/>
        <v>-0.202519142296496</v>
      </c>
      <c r="AV16">
        <f t="shared" si="146"/>
        <v>-0.190737504920352</v>
      </c>
      <c r="AW16">
        <f t="shared" si="146"/>
        <v>-0.187445733200553</v>
      </c>
      <c r="AX16">
        <f t="shared" si="146"/>
        <v>-0.205599515692701</v>
      </c>
      <c r="AY16" s="77" t="s">
        <v>184</v>
      </c>
      <c r="AZ16" s="110">
        <v>0.26049795615013</v>
      </c>
      <c r="BA16" s="110">
        <v>0.633345720302242</v>
      </c>
      <c r="BB16" s="110">
        <v>0.106156323547628</v>
      </c>
      <c r="BC16" s="110">
        <v>0.0806878306878307</v>
      </c>
      <c r="BD16" s="110">
        <v>0.626984126984127</v>
      </c>
      <c r="BE16" s="110">
        <v>0.292328042328042</v>
      </c>
      <c r="BF16" s="110">
        <v>0.25</v>
      </c>
      <c r="BG16" s="110">
        <v>0.75</v>
      </c>
      <c r="BH16" s="110">
        <v>0.10958605664488</v>
      </c>
      <c r="BI16" s="110">
        <v>0.581263616557734</v>
      </c>
      <c r="BJ16" s="110">
        <v>0.309150326797386</v>
      </c>
      <c r="BL16">
        <f t="shared" ref="BL16:BV16" si="147">AZ$17*P16</f>
        <v>0.165363746193348</v>
      </c>
      <c r="BM16">
        <f t="shared" si="147"/>
        <v>0.438403172077007</v>
      </c>
      <c r="BN16">
        <f t="shared" si="147"/>
        <v>0.0861785175321706</v>
      </c>
      <c r="BO16">
        <f t="shared" si="147"/>
        <v>0.175086496884264</v>
      </c>
      <c r="BP16">
        <f t="shared" si="147"/>
        <v>0.368891204401161</v>
      </c>
      <c r="BQ16">
        <f t="shared" si="147"/>
        <v>0.0243866463287308</v>
      </c>
      <c r="BR16">
        <f t="shared" si="147"/>
        <v>0.0884089540574316</v>
      </c>
      <c r="BS16">
        <f t="shared" si="147"/>
        <v>0.201439100134894</v>
      </c>
      <c r="BT16">
        <f t="shared" si="147"/>
        <v>0.0765466436743779</v>
      </c>
      <c r="BU16">
        <f t="shared" si="147"/>
        <v>0.153602829100303</v>
      </c>
      <c r="BV16">
        <f t="shared" si="147"/>
        <v>0.109011753715056</v>
      </c>
      <c r="BX16" s="83">
        <f t="shared" si="6"/>
        <v>0.689945435802525</v>
      </c>
      <c r="BY16" s="84">
        <f t="shared" si="7"/>
        <v>0.568364347614156</v>
      </c>
      <c r="BZ16" s="85">
        <f t="shared" si="8"/>
        <v>0.289848054192326</v>
      </c>
      <c r="CA16" s="86">
        <f t="shared" si="9"/>
        <v>0.339161226489737</v>
      </c>
      <c r="CC16">
        <f t="shared" ref="CC16:CF16" si="148">BX16/SUM(BX$12:BX$21)</f>
        <v>0.131005173968825</v>
      </c>
      <c r="CD16">
        <f t="shared" si="148"/>
        <v>0.107965711411169</v>
      </c>
      <c r="CE16">
        <f t="shared" si="148"/>
        <v>0.0721731603202383</v>
      </c>
      <c r="CF16">
        <f t="shared" si="148"/>
        <v>0.0746172045717846</v>
      </c>
      <c r="CH16">
        <f t="shared" ref="CH16:CK16" si="149">CC16*LN(CC16)</f>
        <v>-0.266270434527808</v>
      </c>
      <c r="CI16">
        <f t="shared" si="149"/>
        <v>-0.240325367237814</v>
      </c>
      <c r="CJ16">
        <f t="shared" si="149"/>
        <v>-0.189720651379892</v>
      </c>
      <c r="CK16">
        <f t="shared" si="149"/>
        <v>-0.193660311859361</v>
      </c>
      <c r="CL16" s="77" t="s">
        <v>184</v>
      </c>
      <c r="CM16" s="111">
        <v>0.133389037433155</v>
      </c>
      <c r="CN16" s="111">
        <v>0.0936831550802139</v>
      </c>
      <c r="CO16" s="111">
        <v>0.293917112299465</v>
      </c>
      <c r="CP16" s="111">
        <v>0.479010695187166</v>
      </c>
      <c r="CR16">
        <f t="shared" ref="CR16:CU16" si="150">CM$17*BX16</f>
        <v>0.143905611684544</v>
      </c>
      <c r="CS16">
        <f t="shared" si="150"/>
        <v>0.071202975880031</v>
      </c>
      <c r="CT16">
        <f t="shared" si="150"/>
        <v>0.0487558992217295</v>
      </c>
      <c r="CU16">
        <f t="shared" si="150"/>
        <v>0.168880493349064</v>
      </c>
      <c r="CV16" s="87">
        <f t="shared" si="13"/>
        <v>0.432744980135369</v>
      </c>
      <c r="CX16">
        <f t="shared" si="26"/>
        <v>0.107554293782287</v>
      </c>
    </row>
    <row r="17" spans="1:102">
      <c r="A17" s="5" t="s">
        <v>37</v>
      </c>
      <c r="B17" s="6">
        <v>2017</v>
      </c>
      <c r="C17" s="5" t="s">
        <v>31</v>
      </c>
      <c r="D17">
        <v>23173</v>
      </c>
      <c r="E17">
        <v>5.0094075</v>
      </c>
      <c r="F17">
        <v>390844</v>
      </c>
      <c r="G17">
        <v>616</v>
      </c>
      <c r="H17">
        <v>25330</v>
      </c>
      <c r="I17">
        <v>24</v>
      </c>
      <c r="J17">
        <v>44096</v>
      </c>
      <c r="K17">
        <v>43.271755</v>
      </c>
      <c r="L17">
        <v>1289200</v>
      </c>
      <c r="M17">
        <v>11182</v>
      </c>
      <c r="N17">
        <v>211393</v>
      </c>
      <c r="P17" s="90">
        <f t="shared" ref="P17:R17" si="151">(D17-MIN(D$12:D$21))/(MAX(D$12:D$21)-MIN(D$12:D$21))+0.001</f>
        <v>0.707976744186047</v>
      </c>
      <c r="Q17" s="91">
        <f t="shared" si="151"/>
        <v>0.706423496840352</v>
      </c>
      <c r="R17" s="91">
        <f t="shared" si="151"/>
        <v>0.530578925643889</v>
      </c>
      <c r="S17" s="91">
        <f t="shared" si="110"/>
        <v>1.001</v>
      </c>
      <c r="T17" s="91">
        <f t="shared" si="111"/>
        <v>1.001</v>
      </c>
      <c r="U17" s="91">
        <f t="shared" ref="U17:Z17" si="152">(I17-MIN(I$12:I$21))/(MAX(I$12:I$21)-MIN(I$12:I$21))+0.001</f>
        <v>0.088719298245614</v>
      </c>
      <c r="V17" s="108" cm="1">
        <f t="array" ref="V17">(MAX(J$12:J$21-J17)/(MAX(J$12:J$21)-MIN(J$12:J$21))+0.001)</f>
        <v>0.166088894019857</v>
      </c>
      <c r="W17" s="108" cm="1">
        <f t="array" ref="W17">(MAX(K$12:K$21-K17)/(MAX(K$12:K$21)-MIN(K$12:K$21))+0.001)</f>
        <v>0.463196426077074</v>
      </c>
      <c r="X17" s="91">
        <f t="shared" si="152"/>
        <v>0.422915461941561</v>
      </c>
      <c r="Y17" s="91">
        <f t="shared" si="152"/>
        <v>0.474979844705105</v>
      </c>
      <c r="Z17" s="91">
        <f t="shared" si="152"/>
        <v>0.363101244893989</v>
      </c>
      <c r="AB17">
        <f t="shared" ref="AB17:AL17" si="153">P17/SUM(P$12:P$21)</f>
        <v>0.120218773447064</v>
      </c>
      <c r="AC17">
        <f t="shared" si="153"/>
        <v>0.13898938224352</v>
      </c>
      <c r="AD17">
        <f t="shared" si="153"/>
        <v>0.104629176990874</v>
      </c>
      <c r="AE17">
        <f t="shared" si="153"/>
        <v>0.162292004437239</v>
      </c>
      <c r="AF17">
        <f t="shared" si="153"/>
        <v>0.121478577453618</v>
      </c>
      <c r="AG17">
        <f t="shared" si="153"/>
        <v>0.03547029529354</v>
      </c>
      <c r="AH17">
        <f t="shared" si="153"/>
        <v>0.053377445309584</v>
      </c>
      <c r="AI17">
        <f t="shared" si="153"/>
        <v>0.0951910299198101</v>
      </c>
      <c r="AJ17">
        <f t="shared" si="153"/>
        <v>0.0981938169885224</v>
      </c>
      <c r="AK17">
        <f t="shared" si="153"/>
        <v>0.0978857076904064</v>
      </c>
      <c r="AL17">
        <f t="shared" si="153"/>
        <v>0.0846576207248649</v>
      </c>
      <c r="AN17">
        <f t="shared" ref="AN17:AX17" si="154">AB17*LN(AB17)</f>
        <v>-0.254676508956271</v>
      </c>
      <c r="AO17">
        <f t="shared" si="154"/>
        <v>-0.274275772603496</v>
      </c>
      <c r="AP17">
        <f t="shared" si="154"/>
        <v>-0.236182875937922</v>
      </c>
      <c r="AQ17">
        <f t="shared" si="154"/>
        <v>-0.295104975927762</v>
      </c>
      <c r="AR17">
        <f t="shared" si="154"/>
        <v>-0.25607894880424</v>
      </c>
      <c r="AS17">
        <f t="shared" si="154"/>
        <v>-0.118437433032118</v>
      </c>
      <c r="AT17">
        <f t="shared" si="154"/>
        <v>-0.156415503997681</v>
      </c>
      <c r="AU17">
        <f t="shared" si="154"/>
        <v>-0.223876886144212</v>
      </c>
      <c r="AV17">
        <f t="shared" si="154"/>
        <v>-0.227889391646377</v>
      </c>
      <c r="AW17">
        <f t="shared" si="154"/>
        <v>-0.227481953285218</v>
      </c>
      <c r="AX17">
        <f t="shared" si="154"/>
        <v>-0.209031530180483</v>
      </c>
      <c r="AY17" s="77" t="s">
        <v>185</v>
      </c>
      <c r="AZ17">
        <f t="shared" ref="AZ17:BJ17" si="155">AVERAGE(AZ15:AZ16)</f>
        <v>0.230543108203287</v>
      </c>
      <c r="BA17">
        <f t="shared" si="155"/>
        <v>0.600053638654807</v>
      </c>
      <c r="BB17">
        <f t="shared" si="155"/>
        <v>0.169403253141905</v>
      </c>
      <c r="BC17">
        <f t="shared" si="155"/>
        <v>0.176770468186462</v>
      </c>
      <c r="BD17">
        <f t="shared" si="155"/>
        <v>0.368522681719442</v>
      </c>
      <c r="BE17">
        <f t="shared" si="155"/>
        <v>0.454706850094097</v>
      </c>
      <c r="BF17">
        <f t="shared" si="155"/>
        <v>0.48447951557352</v>
      </c>
      <c r="BG17">
        <f t="shared" si="155"/>
        <v>0.51552048442648</v>
      </c>
      <c r="BH17">
        <f t="shared" si="155"/>
        <v>0.244135172524556</v>
      </c>
      <c r="BI17">
        <f t="shared" si="155"/>
        <v>0.447202608372242</v>
      </c>
      <c r="BJ17">
        <f t="shared" si="155"/>
        <v>0.308662219103203</v>
      </c>
      <c r="BL17">
        <f t="shared" ref="BL17:BV17" si="156">AZ$17*P17</f>
        <v>0.163219159140295</v>
      </c>
      <c r="BM17">
        <f t="shared" si="156"/>
        <v>0.423891989710306</v>
      </c>
      <c r="BN17">
        <f t="shared" si="156"/>
        <v>0.0898817960526117</v>
      </c>
      <c r="BO17">
        <f t="shared" si="156"/>
        <v>0.176947238654648</v>
      </c>
      <c r="BP17">
        <f t="shared" si="156"/>
        <v>0.368891204401161</v>
      </c>
      <c r="BQ17">
        <f t="shared" si="156"/>
        <v>0.0403412726478219</v>
      </c>
      <c r="BR17">
        <f t="shared" si="156"/>
        <v>0.080466666916882</v>
      </c>
      <c r="BS17">
        <f t="shared" si="156"/>
        <v>0.238787245955867</v>
      </c>
      <c r="BT17">
        <f t="shared" si="156"/>
        <v>0.103248539264405</v>
      </c>
      <c r="BU17">
        <f t="shared" si="156"/>
        <v>0.212412225476365</v>
      </c>
      <c r="BV17">
        <f t="shared" si="156"/>
        <v>0.112075636008114</v>
      </c>
      <c r="BX17" s="83">
        <f t="shared" si="6"/>
        <v>0.676992944903212</v>
      </c>
      <c r="BY17" s="84">
        <f t="shared" si="7"/>
        <v>0.586179715703631</v>
      </c>
      <c r="BZ17" s="85">
        <f t="shared" si="8"/>
        <v>0.319253912872749</v>
      </c>
      <c r="CA17" s="86">
        <f t="shared" si="9"/>
        <v>0.427736400748885</v>
      </c>
      <c r="CC17">
        <f t="shared" ref="CC17:CF17" si="157">BX17/SUM(BX$12:BX$21)</f>
        <v>0.128545786261418</v>
      </c>
      <c r="CD17">
        <f t="shared" si="157"/>
        <v>0.111349894282431</v>
      </c>
      <c r="CE17">
        <f t="shared" si="157"/>
        <v>0.0794953200594521</v>
      </c>
      <c r="CF17">
        <f t="shared" si="157"/>
        <v>0.0941041959536732</v>
      </c>
      <c r="CH17">
        <f t="shared" ref="CH17:CK17" si="158">CC17*LN(CC17)</f>
        <v>-0.263707840183319</v>
      </c>
      <c r="CI17">
        <f t="shared" si="158"/>
        <v>-0.244421684835117</v>
      </c>
      <c r="CJ17">
        <f t="shared" si="158"/>
        <v>-0.201286691658573</v>
      </c>
      <c r="CK17">
        <f t="shared" si="158"/>
        <v>-0.222401400226052</v>
      </c>
      <c r="CL17" s="77" t="s">
        <v>185</v>
      </c>
      <c r="CM17">
        <f t="shared" ref="CM17:CP17" si="159">AVERAGE(CM15:CM16)</f>
        <v>0.208575351349571</v>
      </c>
      <c r="CN17">
        <f t="shared" si="159"/>
        <v>0.125276992089533</v>
      </c>
      <c r="CO17">
        <f t="shared" si="159"/>
        <v>0.168211925236448</v>
      </c>
      <c r="CP17">
        <f t="shared" si="159"/>
        <v>0.497935731324448</v>
      </c>
      <c r="CR17">
        <f t="shared" ref="CR17:CU17" si="160">CM$17*BX17</f>
        <v>0.141204041344368</v>
      </c>
      <c r="CS17">
        <f t="shared" si="160"/>
        <v>0.0734348316072483</v>
      </c>
      <c r="CT17">
        <f t="shared" si="160"/>
        <v>0.0537023153235945</v>
      </c>
      <c r="CU17">
        <f t="shared" si="160"/>
        <v>0.212985237520983</v>
      </c>
      <c r="CV17" s="87">
        <f t="shared" si="13"/>
        <v>0.481326425796194</v>
      </c>
      <c r="CX17">
        <f t="shared" si="26"/>
        <v>0.107319436475808</v>
      </c>
    </row>
    <row r="18" spans="1:102">
      <c r="A18" s="5" t="s">
        <v>37</v>
      </c>
      <c r="B18" s="6">
        <v>2018</v>
      </c>
      <c r="C18" s="5" t="s">
        <v>31</v>
      </c>
      <c r="D18">
        <v>23171</v>
      </c>
      <c r="E18">
        <v>3.1289543</v>
      </c>
      <c r="F18">
        <v>382767</v>
      </c>
      <c r="G18">
        <v>236</v>
      </c>
      <c r="H18">
        <v>25330</v>
      </c>
      <c r="I18">
        <v>25</v>
      </c>
      <c r="J18">
        <v>44556</v>
      </c>
      <c r="K18">
        <v>38.868149</v>
      </c>
      <c r="L18">
        <v>1369809</v>
      </c>
      <c r="M18">
        <v>11978</v>
      </c>
      <c r="N18">
        <v>223515</v>
      </c>
      <c r="P18" s="90">
        <f t="shared" ref="P18:R18" si="161">(D18-MIN(D$12:D$21))/(MAX(D$12:D$21)-MIN(D$12:D$21))+0.001</f>
        <v>0.698674418604651</v>
      </c>
      <c r="Q18" s="91">
        <f t="shared" si="161"/>
        <v>0.001</v>
      </c>
      <c r="R18" s="91">
        <f t="shared" si="161"/>
        <v>0.48783646524033</v>
      </c>
      <c r="S18" s="91">
        <f t="shared" si="110"/>
        <v>0.001</v>
      </c>
      <c r="T18" s="91">
        <f t="shared" si="111"/>
        <v>1.001</v>
      </c>
      <c r="U18" s="91">
        <f t="shared" ref="U18:Z18" si="162">(I18-MIN(I$12:I$21))/(MAX(I$12:I$21)-MIN(I$12:I$21))+0.001</f>
        <v>0.106263157894737</v>
      </c>
      <c r="V18" s="108" cm="1">
        <f t="array" ref="V18">(MAX(J$12:J$21-J18)/(MAX(J$12:J$21)-MIN(J$12:J$21))+0.001)</f>
        <v>0.0598778573077811</v>
      </c>
      <c r="W18" s="108" cm="1">
        <f t="array" ref="W18">(MAX(K$12:K$21-K18)/(MAX(K$12:K$21)-MIN(K$12:K$21))+0.001)</f>
        <v>0.597647311924806</v>
      </c>
      <c r="X18" s="91">
        <f t="shared" si="162"/>
        <v>0.488661032155455</v>
      </c>
      <c r="Y18" s="91">
        <f t="shared" si="162"/>
        <v>0.606484883528829</v>
      </c>
      <c r="Z18" s="91">
        <f t="shared" si="162"/>
        <v>0.43678583933087</v>
      </c>
      <c r="AB18">
        <f t="shared" ref="AB18:AL18" si="163">P18/SUM(P$12:P$21)</f>
        <v>0.118639181771512</v>
      </c>
      <c r="AC18">
        <f t="shared" si="163"/>
        <v>0.000196750791650027</v>
      </c>
      <c r="AD18">
        <f t="shared" si="163"/>
        <v>0.0962004433219628</v>
      </c>
      <c r="AE18">
        <f t="shared" si="163"/>
        <v>0.000162129874562676</v>
      </c>
      <c r="AF18">
        <f t="shared" si="163"/>
        <v>0.121478577453618</v>
      </c>
      <c r="AG18">
        <f t="shared" si="163"/>
        <v>0.0424843936311988</v>
      </c>
      <c r="AH18">
        <f t="shared" si="163"/>
        <v>0.0192434724342198</v>
      </c>
      <c r="AI18">
        <f t="shared" si="163"/>
        <v>0.122821895740322</v>
      </c>
      <c r="AJ18">
        <f t="shared" si="163"/>
        <v>0.113458826358838</v>
      </c>
      <c r="AK18">
        <f t="shared" si="163"/>
        <v>0.124986781417243</v>
      </c>
      <c r="AL18">
        <f t="shared" si="163"/>
        <v>0.101837298670955</v>
      </c>
      <c r="AN18">
        <f t="shared" ref="AN18:AX18" si="164">AB18*LN(AB18)</f>
        <v>-0.252899404027362</v>
      </c>
      <c r="AO18">
        <f t="shared" si="164"/>
        <v>-0.00167898717390827</v>
      </c>
      <c r="AP18">
        <f t="shared" si="164"/>
        <v>-0.225236148268287</v>
      </c>
      <c r="AQ18">
        <f t="shared" si="164"/>
        <v>-0.00141492571151666</v>
      </c>
      <c r="AR18">
        <f t="shared" si="164"/>
        <v>-0.25607894880424</v>
      </c>
      <c r="AS18">
        <f t="shared" si="164"/>
        <v>-0.134191990799712</v>
      </c>
      <c r="AT18">
        <f t="shared" si="164"/>
        <v>-0.0760229421812228</v>
      </c>
      <c r="AU18">
        <f t="shared" si="164"/>
        <v>-0.257559968745766</v>
      </c>
      <c r="AV18">
        <f t="shared" si="164"/>
        <v>-0.246922176460966</v>
      </c>
      <c r="AW18">
        <f t="shared" si="164"/>
        <v>-0.259915923323681</v>
      </c>
      <c r="AX18">
        <f t="shared" si="164"/>
        <v>-0.232634971256741</v>
      </c>
      <c r="BL18">
        <f t="shared" ref="BL18:BV18" si="165">AZ$17*P18</f>
        <v>0.161074572087241</v>
      </c>
      <c r="BM18">
        <f t="shared" si="165"/>
        <v>0.000600053638654807</v>
      </c>
      <c r="BN18">
        <f t="shared" si="165"/>
        <v>0.0826410842129597</v>
      </c>
      <c r="BO18">
        <f t="shared" si="165"/>
        <v>0.000176770468186462</v>
      </c>
      <c r="BP18">
        <f t="shared" si="165"/>
        <v>0.368891204401161</v>
      </c>
      <c r="BQ18">
        <f t="shared" si="165"/>
        <v>0.0483185858073675</v>
      </c>
      <c r="BR18">
        <f t="shared" si="165"/>
        <v>0.0290095953020541</v>
      </c>
      <c r="BS18">
        <f t="shared" si="165"/>
        <v>0.30809943175966</v>
      </c>
      <c r="BT18">
        <f t="shared" si="165"/>
        <v>0.119299345391299</v>
      </c>
      <c r="BU18">
        <f t="shared" si="165"/>
        <v>0.271221621852428</v>
      </c>
      <c r="BV18">
        <f t="shared" si="165"/>
        <v>0.134819286440721</v>
      </c>
      <c r="BX18" s="83">
        <f t="shared" si="6"/>
        <v>0.244315709938855</v>
      </c>
      <c r="BY18" s="84">
        <f t="shared" si="7"/>
        <v>0.417386560676715</v>
      </c>
      <c r="BZ18" s="85">
        <f t="shared" si="8"/>
        <v>0.337109027061714</v>
      </c>
      <c r="CA18" s="86">
        <f t="shared" si="9"/>
        <v>0.525340253684448</v>
      </c>
      <c r="CC18">
        <f t="shared" ref="CC18:CF18" si="166">BX18/SUM(BX$12:BX$21)</f>
        <v>0.0463900772770928</v>
      </c>
      <c r="CD18">
        <f t="shared" si="166"/>
        <v>0.079286178216644</v>
      </c>
      <c r="CE18">
        <f t="shared" si="166"/>
        <v>0.0839413047754343</v>
      </c>
      <c r="CF18">
        <f t="shared" si="166"/>
        <v>0.115577542824318</v>
      </c>
      <c r="CH18">
        <f t="shared" ref="CH18:CK18" si="167">CC18*LN(CC18)</f>
        <v>-0.142448604415934</v>
      </c>
      <c r="CI18">
        <f t="shared" si="167"/>
        <v>-0.200965999053839</v>
      </c>
      <c r="CJ18">
        <f t="shared" si="167"/>
        <v>-0.207976122584399</v>
      </c>
      <c r="CK18">
        <f t="shared" si="167"/>
        <v>-0.249394794667209</v>
      </c>
      <c r="CR18">
        <f t="shared" ref="CR18:CU18" si="168">CM$17*BX18</f>
        <v>0.0509582350407165</v>
      </c>
      <c r="CS18">
        <f t="shared" si="168"/>
        <v>0.0522889328601741</v>
      </c>
      <c r="CT18">
        <f t="shared" si="168"/>
        <v>0.0567057584566368</v>
      </c>
      <c r="CU18">
        <f t="shared" si="168"/>
        <v>0.261585683412537</v>
      </c>
      <c r="CV18" s="87">
        <f t="shared" si="13"/>
        <v>0.421538609770064</v>
      </c>
      <c r="CX18">
        <f t="shared" si="26"/>
        <v>0.0544973456584055</v>
      </c>
    </row>
    <row r="19" spans="1:102">
      <c r="A19" s="5" t="s">
        <v>37</v>
      </c>
      <c r="B19" s="6">
        <v>2019</v>
      </c>
      <c r="C19" s="5" t="s">
        <v>31</v>
      </c>
      <c r="D19">
        <v>23121</v>
      </c>
      <c r="E19">
        <v>3.167164</v>
      </c>
      <c r="F19">
        <v>415091</v>
      </c>
      <c r="G19">
        <v>238</v>
      </c>
      <c r="H19">
        <v>25330</v>
      </c>
      <c r="I19">
        <v>42</v>
      </c>
      <c r="J19">
        <v>44641</v>
      </c>
      <c r="K19">
        <v>34.464542</v>
      </c>
      <c r="L19">
        <v>1612147</v>
      </c>
      <c r="M19">
        <v>12774</v>
      </c>
      <c r="N19">
        <v>239216</v>
      </c>
      <c r="P19" s="90">
        <f t="shared" ref="P19:R19" si="169">(D19-MIN(D$12:D$21))/(MAX(D$12:D$21)-MIN(D$12:D$21))+0.001</f>
        <v>0.466116279069767</v>
      </c>
      <c r="Q19" s="91">
        <f t="shared" si="169"/>
        <v>0.0153337894222631</v>
      </c>
      <c r="R19" s="91">
        <f t="shared" si="169"/>
        <v>0.658890976826887</v>
      </c>
      <c r="S19" s="91">
        <f t="shared" si="110"/>
        <v>0.00626315789473684</v>
      </c>
      <c r="T19" s="91">
        <f t="shared" si="111"/>
        <v>1.001</v>
      </c>
      <c r="U19" s="91">
        <f t="shared" ref="U19:Z19" si="170">(I19-MIN(I$12:I$21))/(MAX(I$12:I$21)-MIN(I$12:I$21))+0.001</f>
        <v>0.404508771929825</v>
      </c>
      <c r="V19" s="108" cm="1">
        <f t="array" ref="V19">(MAX(J$12:J$21-J19)/(MAX(J$12:J$21)-MIN(J$12:J$21))+0.001)</f>
        <v>0.0402519048718541</v>
      </c>
      <c r="W19" s="108" cm="1">
        <f t="array" ref="W19">(MAX(K$12:K$21-K19)/(MAX(K$12:K$21)-MIN(K$12:K$21))+0.001)</f>
        <v>0.732098228304535</v>
      </c>
      <c r="X19" s="91">
        <f t="shared" si="170"/>
        <v>0.686314519911098</v>
      </c>
      <c r="Y19" s="91">
        <f t="shared" si="170"/>
        <v>0.737989922352552</v>
      </c>
      <c r="Z19" s="91">
        <f t="shared" si="170"/>
        <v>0.532225685664268</v>
      </c>
      <c r="AB19">
        <f t="shared" ref="AB19:AL19" si="171">P19/SUM(P$12:P$21)</f>
        <v>0.0791493898827152</v>
      </c>
      <c r="AC19">
        <f t="shared" si="171"/>
        <v>0.00301693520782508</v>
      </c>
      <c r="AD19">
        <f t="shared" si="171"/>
        <v>0.12993207475862</v>
      </c>
      <c r="AE19">
        <f t="shared" si="171"/>
        <v>0.00101544500383992</v>
      </c>
      <c r="AF19">
        <f t="shared" si="171"/>
        <v>0.121478577453618</v>
      </c>
      <c r="AG19">
        <f t="shared" si="171"/>
        <v>0.161724065371397</v>
      </c>
      <c r="AH19">
        <f t="shared" si="171"/>
        <v>0.0129361078811633</v>
      </c>
      <c r="AI19">
        <f t="shared" si="171"/>
        <v>0.150452767835435</v>
      </c>
      <c r="AJ19">
        <f t="shared" si="171"/>
        <v>0.159350623066196</v>
      </c>
      <c r="AK19">
        <f t="shared" si="171"/>
        <v>0.15208785514408</v>
      </c>
      <c r="AL19">
        <f t="shared" si="171"/>
        <v>0.124089247477385</v>
      </c>
      <c r="AN19">
        <f t="shared" ref="AN19:AX19" si="172">AB19*LN(AB19)</f>
        <v>-0.200755953100703</v>
      </c>
      <c r="AO19">
        <f t="shared" si="172"/>
        <v>-0.017508825096425</v>
      </c>
      <c r="AP19">
        <f t="shared" si="172"/>
        <v>-0.265158032708962</v>
      </c>
      <c r="AQ19">
        <f t="shared" si="172"/>
        <v>-0.00699888191724373</v>
      </c>
      <c r="AR19">
        <f t="shared" si="172"/>
        <v>-0.25607894880424</v>
      </c>
      <c r="AS19">
        <f t="shared" si="172"/>
        <v>-0.294639203500631</v>
      </c>
      <c r="AT19">
        <f t="shared" si="172"/>
        <v>-0.0562427407609267</v>
      </c>
      <c r="AU19">
        <f t="shared" si="172"/>
        <v>-0.284973502164018</v>
      </c>
      <c r="AV19">
        <f t="shared" si="172"/>
        <v>-0.292671055432739</v>
      </c>
      <c r="AW19">
        <f t="shared" si="172"/>
        <v>-0.286426590795877</v>
      </c>
      <c r="AX19">
        <f t="shared" si="172"/>
        <v>-0.258943762634716</v>
      </c>
      <c r="BL19">
        <f t="shared" ref="BL19:BV19" si="173">AZ$17*P19</f>
        <v>0.107459895760895</v>
      </c>
      <c r="BM19">
        <f t="shared" si="173"/>
        <v>0.00920109613719557</v>
      </c>
      <c r="BN19">
        <f t="shared" si="173"/>
        <v>0.111618274940322</v>
      </c>
      <c r="BO19">
        <f t="shared" si="173"/>
        <v>0.00110714135337837</v>
      </c>
      <c r="BP19">
        <f t="shared" si="173"/>
        <v>0.368891204401161</v>
      </c>
      <c r="BQ19">
        <f t="shared" si="173"/>
        <v>0.183932909519642</v>
      </c>
      <c r="BR19">
        <f t="shared" si="173"/>
        <v>0.0195012233732273</v>
      </c>
      <c r="BS19">
        <f t="shared" si="173"/>
        <v>0.377411633303322</v>
      </c>
      <c r="BT19">
        <f t="shared" si="173"/>
        <v>0.167553513724604</v>
      </c>
      <c r="BU19">
        <f t="shared" si="173"/>
        <v>0.330031018228489</v>
      </c>
      <c r="BV19">
        <f t="shared" si="173"/>
        <v>0.164277961200857</v>
      </c>
      <c r="BX19" s="83">
        <f t="shared" si="6"/>
        <v>0.228279266838412</v>
      </c>
      <c r="BY19" s="84">
        <f t="shared" si="7"/>
        <v>0.553931255274182</v>
      </c>
      <c r="BZ19" s="85">
        <f t="shared" si="8"/>
        <v>0.396912856676549</v>
      </c>
      <c r="CA19" s="86">
        <f t="shared" si="9"/>
        <v>0.661862493153949</v>
      </c>
      <c r="CC19">
        <f t="shared" ref="CC19:CF19" si="174">BX19/SUM(BX$12:BX$21)</f>
        <v>0.0433451161697394</v>
      </c>
      <c r="CD19">
        <f t="shared" si="174"/>
        <v>0.105224020999218</v>
      </c>
      <c r="CE19">
        <f t="shared" si="174"/>
        <v>0.0988326636102662</v>
      </c>
      <c r="CF19">
        <f t="shared" si="174"/>
        <v>0.145613133792444</v>
      </c>
      <c r="CH19">
        <f t="shared" ref="CH19:CK19" si="175">CC19*LN(CC19)</f>
        <v>-0.136041301664022</v>
      </c>
      <c r="CI19">
        <f t="shared" si="175"/>
        <v>-0.236929105110995</v>
      </c>
      <c r="CJ19">
        <f t="shared" si="175"/>
        <v>-0.228731114280908</v>
      </c>
      <c r="CK19">
        <f t="shared" si="175"/>
        <v>-0.280567669069447</v>
      </c>
      <c r="CR19">
        <f t="shared" ref="CR19:CU19" si="176">CM$17*BX19</f>
        <v>0.0476134282866443</v>
      </c>
      <c r="CS19">
        <f t="shared" si="176"/>
        <v>0.0693948414851285</v>
      </c>
      <c r="CT19">
        <f t="shared" si="176"/>
        <v>0.0667654757726608</v>
      </c>
      <c r="CU19">
        <f t="shared" si="176"/>
        <v>0.329564984564834</v>
      </c>
      <c r="CV19" s="87">
        <f t="shared" si="13"/>
        <v>0.513338730109268</v>
      </c>
      <c r="CX19">
        <f t="shared" si="26"/>
        <v>0.0680801586288947</v>
      </c>
    </row>
    <row r="20" spans="1:102">
      <c r="A20" s="5" t="s">
        <v>37</v>
      </c>
      <c r="B20" s="6">
        <v>2020</v>
      </c>
      <c r="C20" s="5" t="s">
        <v>31</v>
      </c>
      <c r="D20">
        <v>23071</v>
      </c>
      <c r="E20">
        <v>3.2053738</v>
      </c>
      <c r="F20">
        <v>447415</v>
      </c>
      <c r="G20">
        <v>288</v>
      </c>
      <c r="H20">
        <v>25330</v>
      </c>
      <c r="I20">
        <v>59</v>
      </c>
      <c r="J20">
        <v>44726</v>
      </c>
      <c r="K20">
        <v>30.060936</v>
      </c>
      <c r="L20">
        <v>1770147</v>
      </c>
      <c r="M20">
        <v>13570</v>
      </c>
      <c r="N20">
        <v>281418</v>
      </c>
      <c r="P20" s="90">
        <f t="shared" ref="P20:R20" si="177">(D20-MIN(D$12:D$21))/(MAX(D$12:D$21)-MIN(D$12:D$21))+0.001</f>
        <v>0.233558139534884</v>
      </c>
      <c r="Q20" s="91">
        <f t="shared" si="177"/>
        <v>0.0296676163580093</v>
      </c>
      <c r="R20" s="91">
        <f t="shared" si="177"/>
        <v>0.829945488413444</v>
      </c>
      <c r="S20" s="91">
        <f t="shared" si="110"/>
        <v>0.137842105263158</v>
      </c>
      <c r="T20" s="91">
        <f t="shared" si="111"/>
        <v>1.001</v>
      </c>
      <c r="U20" s="91">
        <f t="shared" ref="U20:Z20" si="178">(I20-MIN(I$12:I$21))/(MAX(I$12:I$21)-MIN(I$12:I$21))+0.001</f>
        <v>0.702754385964912</v>
      </c>
      <c r="V20" s="108" cm="1">
        <f t="array" ref="V20">(MAX(J$12:J$21-J20)/(MAX(J$12:J$21)-MIN(J$12:J$21))+0.001)</f>
        <v>0.020625952435927</v>
      </c>
      <c r="W20" s="108" cm="1">
        <f t="array" ref="W20">(MAX(K$12:K$21-K20)/(MAX(K$12:K$21)-MIN(K$12:K$21))+0.001)</f>
        <v>0.866549114152268</v>
      </c>
      <c r="X20" s="91">
        <f t="shared" si="178"/>
        <v>0.815181024814958</v>
      </c>
      <c r="Y20" s="91">
        <f t="shared" si="178"/>
        <v>0.869494961176276</v>
      </c>
      <c r="Z20" s="91">
        <f t="shared" si="178"/>
        <v>0.788754084808403</v>
      </c>
      <c r="AB20">
        <f t="shared" ref="AB20:AL20" si="179">P20/SUM(P$12:P$21)</f>
        <v>0.0396595979939186</v>
      </c>
      <c r="AC20">
        <f t="shared" si="179"/>
        <v>0.00583712700480762</v>
      </c>
      <c r="AD20">
        <f t="shared" si="179"/>
        <v>0.163663706195278</v>
      </c>
      <c r="AE20">
        <f t="shared" si="179"/>
        <v>0.022348323235771</v>
      </c>
      <c r="AF20">
        <f t="shared" si="179"/>
        <v>0.121478577453618</v>
      </c>
      <c r="AG20">
        <f t="shared" si="179"/>
        <v>0.280963737111594</v>
      </c>
      <c r="AH20">
        <f t="shared" si="179"/>
        <v>0.00662874332810688</v>
      </c>
      <c r="AI20">
        <f t="shared" si="179"/>
        <v>0.178083633655947</v>
      </c>
      <c r="AJ20">
        <f t="shared" si="179"/>
        <v>0.189271245831766</v>
      </c>
      <c r="AK20">
        <f t="shared" si="179"/>
        <v>0.179188928870917</v>
      </c>
      <c r="AL20">
        <f t="shared" si="179"/>
        <v>0.183899243243832</v>
      </c>
      <c r="AN20">
        <f t="shared" ref="AN20:AX20" si="180">AB20*LN(AB20)</f>
        <v>-0.127998270667347</v>
      </c>
      <c r="AO20">
        <f t="shared" si="180"/>
        <v>-0.0300233593794875</v>
      </c>
      <c r="AP20">
        <f t="shared" si="180"/>
        <v>-0.296221738541108</v>
      </c>
      <c r="AQ20">
        <f t="shared" si="180"/>
        <v>-0.084946065649185</v>
      </c>
      <c r="AR20">
        <f t="shared" si="180"/>
        <v>-0.25607894880424</v>
      </c>
      <c r="AS20">
        <f t="shared" si="180"/>
        <v>-0.356691799727001</v>
      </c>
      <c r="AT20">
        <f t="shared" si="180"/>
        <v>-0.0332520305452958</v>
      </c>
      <c r="AU20">
        <f t="shared" si="180"/>
        <v>-0.30728366373197</v>
      </c>
      <c r="AV20">
        <f t="shared" si="180"/>
        <v>-0.315056019298901</v>
      </c>
      <c r="AW20">
        <f t="shared" si="180"/>
        <v>-0.30808213461433</v>
      </c>
      <c r="AX20">
        <f t="shared" si="180"/>
        <v>-0.31140895809329</v>
      </c>
      <c r="BL20">
        <f t="shared" ref="BL20:BV20" si="181">AZ$17*P20</f>
        <v>0.0538452194345491</v>
      </c>
      <c r="BM20">
        <f t="shared" si="181"/>
        <v>0.0178021611458384</v>
      </c>
      <c r="BN20">
        <f t="shared" si="181"/>
        <v>0.140595465667685</v>
      </c>
      <c r="BO20">
        <f t="shared" si="181"/>
        <v>0.024366413483176</v>
      </c>
      <c r="BP20">
        <f t="shared" si="181"/>
        <v>0.368891204401161</v>
      </c>
      <c r="BQ20">
        <f t="shared" si="181"/>
        <v>0.319547233231916</v>
      </c>
      <c r="BR20">
        <f t="shared" si="181"/>
        <v>0.00999285144440038</v>
      </c>
      <c r="BS20">
        <f t="shared" si="181"/>
        <v>0.446723819107114</v>
      </c>
      <c r="BT20">
        <f t="shared" si="181"/>
        <v>0.199014360131944</v>
      </c>
      <c r="BU20">
        <f t="shared" si="181"/>
        <v>0.388840414604552</v>
      </c>
      <c r="BV20">
        <f t="shared" si="181"/>
        <v>0.243458586143677</v>
      </c>
      <c r="BX20" s="83">
        <f t="shared" si="6"/>
        <v>0.212242846248072</v>
      </c>
      <c r="BY20" s="84">
        <f t="shared" si="7"/>
        <v>0.712804851116253</v>
      </c>
      <c r="BZ20" s="85">
        <f t="shared" si="8"/>
        <v>0.456716670551515</v>
      </c>
      <c r="CA20" s="86">
        <f t="shared" si="9"/>
        <v>0.831313360880173</v>
      </c>
      <c r="CC20">
        <f t="shared" ref="CC20:CF20" si="182">BX20/SUM(BX$12:BX$21)</f>
        <v>0.04030015933655</v>
      </c>
      <c r="CD20">
        <f t="shared" si="182"/>
        <v>0.135403431216525</v>
      </c>
      <c r="CE20">
        <f t="shared" si="182"/>
        <v>0.113724018525817</v>
      </c>
      <c r="CF20">
        <f t="shared" si="182"/>
        <v>0.182893191400611</v>
      </c>
      <c r="CH20">
        <f t="shared" ref="CH20:CK20" si="183">CC20*LN(CC20)</f>
        <v>-0.129419925901328</v>
      </c>
      <c r="CI20">
        <f t="shared" si="183"/>
        <v>-0.270738697298085</v>
      </c>
      <c r="CJ20">
        <f t="shared" si="183"/>
        <v>-0.247233816375482</v>
      </c>
      <c r="CK20">
        <f t="shared" si="183"/>
        <v>-0.310708637760717</v>
      </c>
      <c r="CR20">
        <f t="shared" ref="CR20:CU20" si="184">CM$17*BX20</f>
        <v>0.0442686262276245</v>
      </c>
      <c r="CS20">
        <f t="shared" si="184"/>
        <v>0.0892980476946714</v>
      </c>
      <c r="CT20">
        <f t="shared" si="184"/>
        <v>0.076825190441051</v>
      </c>
      <c r="CU20">
        <f t="shared" si="184"/>
        <v>0.413940626309654</v>
      </c>
      <c r="CV20" s="87">
        <f t="shared" si="13"/>
        <v>0.624332490673001</v>
      </c>
      <c r="CX20">
        <f t="shared" si="26"/>
        <v>0.0830616190678612</v>
      </c>
    </row>
    <row r="21" spans="1:102">
      <c r="A21" s="7" t="s">
        <v>37</v>
      </c>
      <c r="B21" s="9">
        <v>2021</v>
      </c>
      <c r="C21" s="8" t="s">
        <v>31</v>
      </c>
      <c r="D21">
        <v>23021</v>
      </c>
      <c r="E21">
        <v>3.2435836</v>
      </c>
      <c r="F21">
        <v>479739</v>
      </c>
      <c r="G21">
        <v>371</v>
      </c>
      <c r="H21">
        <v>25330</v>
      </c>
      <c r="I21">
        <v>76</v>
      </c>
      <c r="J21">
        <v>44811</v>
      </c>
      <c r="K21">
        <v>25.65733</v>
      </c>
      <c r="L21">
        <v>1997975</v>
      </c>
      <c r="M21">
        <v>14366</v>
      </c>
      <c r="N21">
        <v>316335</v>
      </c>
      <c r="P21" s="90">
        <f t="shared" ref="P21:R21" si="185">(D21-MIN(D$12:D$21))/(MAX(D$12:D$21)-MIN(D$12:D$21))+0.001</f>
        <v>0.001</v>
      </c>
      <c r="Q21" s="91">
        <f t="shared" si="185"/>
        <v>0.0440014432937558</v>
      </c>
      <c r="R21" s="91">
        <f t="shared" si="185"/>
        <v>1.001</v>
      </c>
      <c r="S21" s="91">
        <f t="shared" si="110"/>
        <v>0.356263157894737</v>
      </c>
      <c r="T21" s="91">
        <f t="shared" si="111"/>
        <v>1.001</v>
      </c>
      <c r="U21" s="91">
        <f t="shared" ref="U21:Z21" si="186">(I21-MIN(I$12:I$21))/(MAX(I$12:I$21)-MIN(I$12:I$21))+0.001</f>
        <v>1.001</v>
      </c>
      <c r="V21" s="108" cm="1">
        <f t="array" ref="V21">(MAX(J$12:J$21-J21)/(MAX(J$12:J$21)-MIN(J$12:J$21))+0.001)</f>
        <v>0.001</v>
      </c>
      <c r="W21" s="108" cm="1">
        <f t="array" ref="W21">(MAX(K$12:K$21-K21)/(MAX(K$12:K$21)-MIN(K$12:K$21))+0.001)</f>
        <v>1.001</v>
      </c>
      <c r="X21" s="91">
        <f t="shared" si="186"/>
        <v>1.001</v>
      </c>
      <c r="Y21" s="91">
        <f t="shared" si="186"/>
        <v>1.001</v>
      </c>
      <c r="Z21" s="91">
        <f t="shared" si="186"/>
        <v>1.001</v>
      </c>
      <c r="AB21">
        <f t="shared" ref="AB21:AL21" si="187">P21/SUM(P$12:P$21)</f>
        <v>0.000169806105121826</v>
      </c>
      <c r="AC21">
        <f t="shared" si="187"/>
        <v>0.00865731880179023</v>
      </c>
      <c r="AD21">
        <f t="shared" si="187"/>
        <v>0.197395337631935</v>
      </c>
      <c r="AE21">
        <f t="shared" si="187"/>
        <v>0.0577609011007765</v>
      </c>
      <c r="AF21">
        <f t="shared" si="187"/>
        <v>0.121478577453618</v>
      </c>
      <c r="AG21">
        <f t="shared" si="187"/>
        <v>0.400203408851792</v>
      </c>
      <c r="AH21">
        <f t="shared" si="187"/>
        <v>0.00032137877505044</v>
      </c>
      <c r="AI21">
        <f t="shared" si="187"/>
        <v>0.205714499476459</v>
      </c>
      <c r="AJ21">
        <f t="shared" si="187"/>
        <v>0.232415268891476</v>
      </c>
      <c r="AK21">
        <f t="shared" si="187"/>
        <v>0.206290002597754</v>
      </c>
      <c r="AL21">
        <f t="shared" si="187"/>
        <v>0.23338470891316</v>
      </c>
      <c r="AN21">
        <f t="shared" ref="AN21:AX21" si="188">AB21*LN(AB21)</f>
        <v>-0.00147406189309304</v>
      </c>
      <c r="AO21">
        <f t="shared" si="188"/>
        <v>-0.0411166388825613</v>
      </c>
      <c r="AP21">
        <f t="shared" si="188"/>
        <v>-0.320283167714272</v>
      </c>
      <c r="AQ21">
        <f t="shared" si="188"/>
        <v>-0.164701927730723</v>
      </c>
      <c r="AR21">
        <f t="shared" si="188"/>
        <v>-0.25607894880424</v>
      </c>
      <c r="AS21">
        <f t="shared" si="188"/>
        <v>-0.366499213833361</v>
      </c>
      <c r="AT21">
        <f t="shared" si="188"/>
        <v>-0.00258481418295077</v>
      </c>
      <c r="AU21">
        <f t="shared" si="188"/>
        <v>-0.325289342977517</v>
      </c>
      <c r="AV21">
        <f t="shared" si="188"/>
        <v>-0.339147229458428</v>
      </c>
      <c r="AW21">
        <f t="shared" si="188"/>
        <v>-0.325623059113857</v>
      </c>
      <c r="AX21">
        <f t="shared" si="188"/>
        <v>-0.33959040593161</v>
      </c>
      <c r="AY21" s="81" t="s">
        <v>170</v>
      </c>
      <c r="BL21">
        <f t="shared" ref="BL21:BV21" si="189">AZ$17*P21</f>
        <v>0.000230543108203287</v>
      </c>
      <c r="BM21">
        <f t="shared" si="189"/>
        <v>0.0264032261544813</v>
      </c>
      <c r="BN21">
        <f t="shared" si="189"/>
        <v>0.169572656395047</v>
      </c>
      <c r="BO21">
        <f t="shared" si="189"/>
        <v>0.06297680521864</v>
      </c>
      <c r="BP21">
        <f t="shared" si="189"/>
        <v>0.368891204401161</v>
      </c>
      <c r="BQ21">
        <f t="shared" si="189"/>
        <v>0.455161556944191</v>
      </c>
      <c r="BR21">
        <f t="shared" si="189"/>
        <v>0.00048447951557352</v>
      </c>
      <c r="BS21">
        <f t="shared" si="189"/>
        <v>0.516036004910906</v>
      </c>
      <c r="BT21">
        <f t="shared" si="189"/>
        <v>0.24437930769708</v>
      </c>
      <c r="BU21">
        <f t="shared" si="189"/>
        <v>0.447649810980614</v>
      </c>
      <c r="BV21">
        <f t="shared" si="189"/>
        <v>0.308970881322306</v>
      </c>
      <c r="BX21" s="83">
        <f t="shared" si="6"/>
        <v>0.196206425657731</v>
      </c>
      <c r="BY21" s="84">
        <f t="shared" si="7"/>
        <v>0.887029566563992</v>
      </c>
      <c r="BZ21" s="85">
        <f t="shared" si="8"/>
        <v>0.51652048442648</v>
      </c>
      <c r="CA21" s="86">
        <f t="shared" si="9"/>
        <v>1.001</v>
      </c>
      <c r="CC21">
        <f t="shared" ref="CC21:CF21" si="190">BX21/SUM(BX$12:BX$21)</f>
        <v>0.0372552025033604</v>
      </c>
      <c r="CD21">
        <f t="shared" si="190"/>
        <v>0.168498919045212</v>
      </c>
      <c r="CE21">
        <f t="shared" si="190"/>
        <v>0.128615373441367</v>
      </c>
      <c r="CF21">
        <f t="shared" si="190"/>
        <v>0.220225119921296</v>
      </c>
      <c r="CH21">
        <f t="shared" ref="CH21:CK21" si="191">CC21*LN(CC21)</f>
        <v>-0.122568263104338</v>
      </c>
      <c r="CI21">
        <f t="shared" si="191"/>
        <v>-0.300067246634392</v>
      </c>
      <c r="CJ21">
        <f t="shared" si="191"/>
        <v>-0.263780990192284</v>
      </c>
      <c r="CK21">
        <f t="shared" si="191"/>
        <v>-0.333223726433026</v>
      </c>
      <c r="CL21" s="81" t="s">
        <v>170</v>
      </c>
      <c r="CR21">
        <f t="shared" ref="CR21:CU21" si="192">CM$17*BX21</f>
        <v>0.0409238241686048</v>
      </c>
      <c r="CS21">
        <f t="shared" si="192"/>
        <v>0.111124395993619</v>
      </c>
      <c r="CT21">
        <f t="shared" si="192"/>
        <v>0.0868849051094411</v>
      </c>
      <c r="CU21">
        <f t="shared" si="192"/>
        <v>0.498433667055773</v>
      </c>
      <c r="CV21" s="87">
        <f t="shared" si="13"/>
        <v>0.737366792327437</v>
      </c>
      <c r="CX21">
        <f t="shared" si="26"/>
        <v>0.09900465055153</v>
      </c>
    </row>
    <row r="22" spans="1:102">
      <c r="A22" s="52" t="s">
        <v>36</v>
      </c>
      <c r="B22" s="53">
        <v>2012</v>
      </c>
      <c r="C22" s="52" t="s">
        <v>31</v>
      </c>
      <c r="D22">
        <v>33199</v>
      </c>
      <c r="E22">
        <v>8.4498328</v>
      </c>
      <c r="F22">
        <v>299723</v>
      </c>
      <c r="G22">
        <v>29</v>
      </c>
      <c r="H22">
        <v>20843</v>
      </c>
      <c r="I22">
        <v>40</v>
      </c>
      <c r="J22">
        <v>54736</v>
      </c>
      <c r="K22">
        <v>66.671181</v>
      </c>
      <c r="L22">
        <v>818500</v>
      </c>
      <c r="M22">
        <v>7565</v>
      </c>
      <c r="N22">
        <v>176378</v>
      </c>
      <c r="P22" s="112">
        <f t="shared" ref="P22:T22" si="193">(D22-MIN(D$22:D$31))/(MAX(D$22:D$31)-MIN(D$22:D$31))+0.001</f>
        <v>1.001</v>
      </c>
      <c r="Q22" s="113">
        <f t="shared" si="193"/>
        <v>0.399526485943885</v>
      </c>
      <c r="R22" s="113">
        <f t="shared" si="193"/>
        <v>0.001</v>
      </c>
      <c r="S22" s="113">
        <f t="shared" si="193"/>
        <v>0.001</v>
      </c>
      <c r="T22" s="113">
        <f t="shared" si="193"/>
        <v>0.001</v>
      </c>
      <c r="U22" s="113">
        <f t="shared" ref="U22:Z22" si="194">(I22-MIN(I$22:I$31))/(MAX(I$22:I$31)-MIN(I$22:I$31))+0.001</f>
        <v>0.852851851851852</v>
      </c>
      <c r="V22" s="108" cm="1">
        <f t="array" ref="V22">(MAX(J$22:J$31-J22)/(MAX(J$22:J$31)-MIN(J$22:J$31))+0.001)</f>
        <v>0.001</v>
      </c>
      <c r="W22" s="108" cm="1">
        <f t="array" ref="W22">(MAX(K$22:K$31-K22)/(MAX(K$22:K$31)-MIN(K$22:K$31))+0.001)</f>
        <v>0.001</v>
      </c>
      <c r="X22" s="113">
        <f t="shared" si="194"/>
        <v>0.001</v>
      </c>
      <c r="Y22" s="113">
        <f t="shared" si="194"/>
        <v>0.001</v>
      </c>
      <c r="Z22" s="113">
        <f t="shared" si="194"/>
        <v>0.001</v>
      </c>
      <c r="AA22" s="80"/>
      <c r="AB22" s="80">
        <f t="shared" ref="AB22:AL22" si="195">P22/SUM(P$22:P$31)</f>
        <v>0.277984093634154</v>
      </c>
      <c r="AC22" s="80">
        <f t="shared" si="195"/>
        <v>0.0887259356999907</v>
      </c>
      <c r="AD22" s="80">
        <f t="shared" si="195"/>
        <v>0.000176210517388604</v>
      </c>
      <c r="AE22" s="80">
        <f t="shared" si="195"/>
        <v>0.000234617742174124</v>
      </c>
      <c r="AF22" s="80">
        <f t="shared" si="195"/>
        <v>0.000175984670878643</v>
      </c>
      <c r="AG22" s="80">
        <f t="shared" si="195"/>
        <v>0.115556782255232</v>
      </c>
      <c r="AH22" s="80">
        <f t="shared" si="195"/>
        <v>0.000140709255470486</v>
      </c>
      <c r="AI22" s="80">
        <f t="shared" si="195"/>
        <v>0.000231101899879263</v>
      </c>
      <c r="AJ22" s="80">
        <f t="shared" si="195"/>
        <v>0.000226054264237636</v>
      </c>
      <c r="AK22" s="80">
        <f t="shared" si="195"/>
        <v>0.000207590732730113</v>
      </c>
      <c r="AL22" s="80">
        <f t="shared" si="195"/>
        <v>0.000246730990766141</v>
      </c>
      <c r="AM22" s="80"/>
      <c r="AN22" s="80">
        <f t="shared" ref="AN22:AX22" si="196">AB22*LN(AB22)</f>
        <v>-0.355872841579451</v>
      </c>
      <c r="AO22" s="80">
        <f t="shared" si="196"/>
        <v>-0.214912230685689</v>
      </c>
      <c r="AP22" s="80">
        <f t="shared" si="196"/>
        <v>-0.00152313396025081</v>
      </c>
      <c r="AQ22" s="80">
        <f t="shared" si="196"/>
        <v>-0.00196083021431862</v>
      </c>
      <c r="AR22" s="80">
        <f t="shared" si="196"/>
        <v>-0.00152140748286746</v>
      </c>
      <c r="AS22" s="80">
        <f t="shared" si="196"/>
        <v>-0.249370755933149</v>
      </c>
      <c r="AT22" s="80">
        <f t="shared" si="196"/>
        <v>-0.00124792432944152</v>
      </c>
      <c r="AU22" s="80">
        <f t="shared" si="196"/>
        <v>-0.00193493574255817</v>
      </c>
      <c r="AV22" s="80">
        <f t="shared" si="196"/>
        <v>-0.00189766575246133</v>
      </c>
      <c r="AW22" s="80">
        <f t="shared" si="196"/>
        <v>-0.00176035738319038</v>
      </c>
      <c r="AX22" s="80">
        <f t="shared" si="196"/>
        <v>-0.0020496466277858</v>
      </c>
      <c r="AY22" s="80"/>
      <c r="AZ22" s="80">
        <f t="shared" ref="AZ22:BJ22" si="197">SUM(AN22:AN31)</f>
        <v>-1.78327117339548</v>
      </c>
      <c r="BA22" s="80">
        <f t="shared" si="197"/>
        <v>-2.03259803116841</v>
      </c>
      <c r="BB22" s="80">
        <f t="shared" si="197"/>
        <v>-2.14206825612231</v>
      </c>
      <c r="BC22" s="80">
        <f t="shared" si="197"/>
        <v>-2.07016051961556</v>
      </c>
      <c r="BD22" s="80">
        <f t="shared" si="197"/>
        <v>-2.14197241141248</v>
      </c>
      <c r="BE22" s="80">
        <f t="shared" si="197"/>
        <v>-2.16132981702167</v>
      </c>
      <c r="BF22" s="80">
        <f t="shared" si="197"/>
        <v>-2.14825321089152</v>
      </c>
      <c r="BG22" s="80">
        <f t="shared" si="197"/>
        <v>-2.01123903151512</v>
      </c>
      <c r="BH22" s="80">
        <f t="shared" si="197"/>
        <v>-2.01711788332899</v>
      </c>
      <c r="BI22" s="80">
        <f t="shared" si="197"/>
        <v>-2.06940918093555</v>
      </c>
      <c r="BJ22" s="80">
        <f t="shared" si="197"/>
        <v>-2.0422832254359</v>
      </c>
      <c r="BK22" s="80"/>
      <c r="BL22" s="80">
        <f t="shared" ref="BL22:BV22" si="198">AZ$27*P22</f>
        <v>0.40402814345839</v>
      </c>
      <c r="BM22" s="80">
        <f t="shared" si="198"/>
        <v>0.183302180117075</v>
      </c>
      <c r="BN22" s="80">
        <f t="shared" si="198"/>
        <v>0.000137576911839232</v>
      </c>
      <c r="BO22" s="80">
        <f t="shared" si="198"/>
        <v>0.000257850767791271</v>
      </c>
      <c r="BP22" s="80">
        <f t="shared" si="198"/>
        <v>0.000463796131285475</v>
      </c>
      <c r="BQ22" s="80">
        <f t="shared" si="198"/>
        <v>0.237393957591102</v>
      </c>
      <c r="BR22" s="80">
        <f t="shared" si="198"/>
        <v>0.000298142831415801</v>
      </c>
      <c r="BS22" s="80">
        <f t="shared" si="198"/>
        <v>0.0007018571685842</v>
      </c>
      <c r="BT22" s="80">
        <f t="shared" si="198"/>
        <v>0.000238032675276393</v>
      </c>
      <c r="BU22" s="80">
        <f t="shared" si="198"/>
        <v>0.000440305992763653</v>
      </c>
      <c r="BV22" s="80">
        <f t="shared" si="198"/>
        <v>0.000321661331959954</v>
      </c>
      <c r="BW22" s="80"/>
      <c r="BX22" s="80">
        <f t="shared" si="6"/>
        <v>0.587467900487305</v>
      </c>
      <c r="BY22" s="80">
        <f t="shared" si="7"/>
        <v>0.238115604490179</v>
      </c>
      <c r="BZ22" s="80">
        <f t="shared" si="8"/>
        <v>0.001</v>
      </c>
      <c r="CA22" s="80">
        <f t="shared" si="9"/>
        <v>0.001</v>
      </c>
      <c r="CB22" s="80"/>
      <c r="CC22" s="80">
        <f t="shared" ref="CC22:CF22" si="199">BX22/SUM(BX$22:BX$31)</f>
        <v>0.136616890579957</v>
      </c>
      <c r="CD22" s="80">
        <f t="shared" si="199"/>
        <v>0.0411337827335315</v>
      </c>
      <c r="CE22" s="80">
        <f t="shared" si="199"/>
        <v>0.000193954052222582</v>
      </c>
      <c r="CF22" s="80">
        <f t="shared" si="199"/>
        <v>0.000223328407945653</v>
      </c>
      <c r="CG22" s="80"/>
      <c r="CH22" s="80">
        <f t="shared" ref="CH22:CK22" si="200">CC22*LN(CC22)</f>
        <v>-0.271946124555259</v>
      </c>
      <c r="CI22" s="80">
        <f t="shared" si="200"/>
        <v>-0.131254837502317</v>
      </c>
      <c r="CJ22" s="80">
        <f t="shared" si="200"/>
        <v>-0.00165789776209267</v>
      </c>
      <c r="CK22" s="80">
        <f t="shared" si="200"/>
        <v>-0.00187749226501049</v>
      </c>
      <c r="CL22" s="80"/>
      <c r="CM22">
        <f t="shared" ref="CM22:CP22" si="201">SUM(CH22:CH31)</f>
        <v>-2.22060256236934</v>
      </c>
      <c r="CN22">
        <f t="shared" si="201"/>
        <v>-2.26519821784425</v>
      </c>
      <c r="CO22">
        <f t="shared" si="201"/>
        <v>-2.0862573557115</v>
      </c>
      <c r="CP22">
        <f t="shared" si="201"/>
        <v>-2.05912212638371</v>
      </c>
      <c r="CQ22" s="80"/>
      <c r="CR22" s="80">
        <f t="shared" ref="CR22:CU22" si="202">CM$27*BX22</f>
        <v>0.0807601554281853</v>
      </c>
      <c r="CS22" s="80">
        <f t="shared" si="202"/>
        <v>0.0188393213414942</v>
      </c>
      <c r="CT22" s="80">
        <f t="shared" si="202"/>
        <v>0.00033371842934506</v>
      </c>
      <c r="CU22" s="80">
        <f t="shared" si="202"/>
        <v>0.000449691583270414</v>
      </c>
      <c r="CV22" s="87">
        <f t="shared" si="13"/>
        <v>0.100382886782295</v>
      </c>
      <c r="CW22" s="80">
        <f>AVERAGE(CV22:CV31)</f>
        <v>0.478333887275836</v>
      </c>
      <c r="CX22">
        <f t="shared" si="26"/>
        <v>0.00964450646238231</v>
      </c>
    </row>
    <row r="23" spans="1:102">
      <c r="A23" s="52" t="s">
        <v>36</v>
      </c>
      <c r="B23" s="53">
        <v>2013</v>
      </c>
      <c r="C23" s="52" t="s">
        <v>31</v>
      </c>
      <c r="D23">
        <v>32715</v>
      </c>
      <c r="E23">
        <v>8.3463243</v>
      </c>
      <c r="F23">
        <v>329922</v>
      </c>
      <c r="G23">
        <v>104</v>
      </c>
      <c r="H23">
        <v>38521</v>
      </c>
      <c r="I23">
        <v>42</v>
      </c>
      <c r="J23">
        <v>52866</v>
      </c>
      <c r="K23">
        <v>64.602142</v>
      </c>
      <c r="L23">
        <v>951300</v>
      </c>
      <c r="M23">
        <v>8647</v>
      </c>
      <c r="N23">
        <v>185938</v>
      </c>
      <c r="P23" s="82">
        <f t="shared" ref="P23:R23" si="203">(D23-MIN(D$22:D$31))/(MAX(D$22:D$31)-MIN(D$22:D$31))+0.001</f>
        <v>0.826711199135758</v>
      </c>
      <c r="Q23" s="108">
        <f t="shared" si="203"/>
        <v>0.236923895669548</v>
      </c>
      <c r="R23" s="108">
        <f t="shared" si="203"/>
        <v>0.261567572931137</v>
      </c>
      <c r="S23" s="91">
        <f t="shared" ref="S23:S31" si="204">(G23-MIN(G$22:G$31))/(MAX(G$22:G$31)-MIN(G$22:G$31))+0.001</f>
        <v>0.226225225225225</v>
      </c>
      <c r="T23" s="91">
        <f t="shared" ref="T23:T31" si="205">(H23-MIN(H$22:H$31))/(MAX(H$22:H$31)-MIN(H$22:H$31))+0.001</f>
        <v>0.355801806322127</v>
      </c>
      <c r="U23" s="108">
        <f t="shared" ref="U23:Z23" si="206">(I23-MIN(I$22:I$31))/(MAX(I$22:I$31)-MIN(I$22:I$31))+0.001</f>
        <v>0.926925925925926</v>
      </c>
      <c r="V23" s="108" cm="1">
        <f t="array" ref="V23">(MAX(J$22:J$31-J23)/(MAX(J$22:J$31)-MIN(J$22:J$31))+0.001)</f>
        <v>0.286670638557898</v>
      </c>
      <c r="W23" s="108" cm="1">
        <f t="array" ref="W23">(MAX(K$22:K$31-K23)/(MAX(K$22:K$31)-MIN(K$22:K$31))+0.001)</f>
        <v>0.0557036506079976</v>
      </c>
      <c r="X23" s="108">
        <f t="shared" si="206"/>
        <v>0.145791486086171</v>
      </c>
      <c r="Y23" s="108">
        <f t="shared" si="206"/>
        <v>0.202003158090284</v>
      </c>
      <c r="Z23" s="108">
        <f t="shared" si="206"/>
        <v>0.109058007708741</v>
      </c>
      <c r="AB23" s="89">
        <f t="shared" ref="AB23:AL23" si="207">P23/SUM(P$22:P$31)</f>
        <v>0.229582980408549</v>
      </c>
      <c r="AC23" s="89">
        <f t="shared" si="207"/>
        <v>0.052615521304688</v>
      </c>
      <c r="AD23" s="89">
        <f t="shared" si="207"/>
        <v>0.0460909573582772</v>
      </c>
      <c r="AE23" s="89">
        <f t="shared" si="207"/>
        <v>0.0530764515651751</v>
      </c>
      <c r="AF23" s="89">
        <f t="shared" si="207"/>
        <v>0.0626156637836262</v>
      </c>
      <c r="AG23" s="89">
        <f t="shared" si="207"/>
        <v>0.125593415968284</v>
      </c>
      <c r="AH23" s="89">
        <f t="shared" si="207"/>
        <v>0.0403372121167306</v>
      </c>
      <c r="AI23" s="89">
        <f t="shared" si="207"/>
        <v>0.0128732194857189</v>
      </c>
      <c r="AJ23" s="89">
        <f t="shared" si="207"/>
        <v>0.032956787119321</v>
      </c>
      <c r="AK23" s="89">
        <f t="shared" si="207"/>
        <v>0.0419339836017589</v>
      </c>
      <c r="AL23" s="89">
        <f t="shared" si="207"/>
        <v>0.0269079902929591</v>
      </c>
      <c r="AN23" s="89">
        <f t="shared" ref="AN23:AX23" si="208">AB23*LN(AB23)</f>
        <v>-0.337829230748627</v>
      </c>
      <c r="AO23" s="89">
        <f t="shared" si="208"/>
        <v>-0.154939247031562</v>
      </c>
      <c r="AP23" s="89">
        <f t="shared" si="208"/>
        <v>-0.141828259433669</v>
      </c>
      <c r="AQ23" s="89">
        <f t="shared" si="208"/>
        <v>-0.155833625361024</v>
      </c>
      <c r="AR23" s="89">
        <f t="shared" si="208"/>
        <v>-0.173491712499487</v>
      </c>
      <c r="AS23" s="89">
        <f t="shared" si="208"/>
        <v>-0.260569344211301</v>
      </c>
      <c r="AT23" s="89">
        <f t="shared" si="208"/>
        <v>-0.129501847385775</v>
      </c>
      <c r="AU23" s="89">
        <f t="shared" si="208"/>
        <v>-0.0560320541025923</v>
      </c>
      <c r="AV23" s="89">
        <f t="shared" si="208"/>
        <v>-0.112466949412526</v>
      </c>
      <c r="AW23" s="89">
        <f t="shared" si="208"/>
        <v>-0.133000284600035</v>
      </c>
      <c r="AX23" s="89">
        <f t="shared" si="208"/>
        <v>-0.0972813183502026</v>
      </c>
      <c r="AY23" s="81" t="s">
        <v>181</v>
      </c>
      <c r="AZ23" s="108">
        <f t="shared" ref="AZ23:BJ23" si="209">-1/LN(10)*AZ22</f>
        <v>0.774464830342795</v>
      </c>
      <c r="BA23" s="108">
        <f t="shared" si="209"/>
        <v>0.882746108863856</v>
      </c>
      <c r="BB23" s="108">
        <f t="shared" si="209"/>
        <v>0.93028842349404</v>
      </c>
      <c r="BC23" s="108">
        <f t="shared" si="209"/>
        <v>0.899059290323004</v>
      </c>
      <c r="BD23" s="108">
        <f t="shared" si="209"/>
        <v>0.930246798665443</v>
      </c>
      <c r="BE23" s="108">
        <f t="shared" si="209"/>
        <v>0.938653613105474</v>
      </c>
      <c r="BF23" s="108">
        <f t="shared" si="209"/>
        <v>0.932974515221128</v>
      </c>
      <c r="BG23" s="108">
        <f t="shared" si="209"/>
        <v>0.873470013175456</v>
      </c>
      <c r="BH23" s="108">
        <f t="shared" si="209"/>
        <v>0.876023166078146</v>
      </c>
      <c r="BI23" s="108">
        <f t="shared" si="209"/>
        <v>0.898732988080236</v>
      </c>
      <c r="BJ23" s="108">
        <f t="shared" si="209"/>
        <v>0.886952335290387</v>
      </c>
      <c r="BL23" s="89">
        <f t="shared" ref="BL23:BV23" si="210">AZ$27*P23</f>
        <v>0.333680910053027</v>
      </c>
      <c r="BM23" s="89">
        <f t="shared" si="210"/>
        <v>0.108700344347529</v>
      </c>
      <c r="BN23" s="89">
        <f t="shared" si="210"/>
        <v>0.0359856589211489</v>
      </c>
      <c r="BO23" s="89">
        <f t="shared" si="210"/>
        <v>0.0583323480180775</v>
      </c>
      <c r="BP23" s="89">
        <f t="shared" si="210"/>
        <v>0.165019501276586</v>
      </c>
      <c r="BQ23" s="89">
        <f t="shared" si="210"/>
        <v>0.25801270580764</v>
      </c>
      <c r="BR23" s="89">
        <f t="shared" si="210"/>
        <v>0.0854687958634275</v>
      </c>
      <c r="BS23" s="89">
        <f t="shared" si="210"/>
        <v>0.0390960064955327</v>
      </c>
      <c r="BT23" s="89">
        <f t="shared" si="210"/>
        <v>0.0347031374656123</v>
      </c>
      <c r="BU23" s="89">
        <f t="shared" si="210"/>
        <v>0.0889432010643357</v>
      </c>
      <c r="BV23" s="89">
        <f t="shared" si="210"/>
        <v>0.0350797440204925</v>
      </c>
      <c r="BX23" s="89">
        <f t="shared" si="6"/>
        <v>0.478366913321705</v>
      </c>
      <c r="BY23" s="89">
        <f t="shared" si="7"/>
        <v>0.481364555102303</v>
      </c>
      <c r="BZ23" s="89">
        <f t="shared" si="8"/>
        <v>0.12456480235896</v>
      </c>
      <c r="CA23" s="89">
        <f t="shared" si="9"/>
        <v>0.158726082550441</v>
      </c>
      <c r="CC23" s="89">
        <f t="shared" ref="CC23:CF23" si="211">BX23/SUM(BX$22:BX$31)</f>
        <v>0.111245227526701</v>
      </c>
      <c r="CD23" s="89">
        <f t="shared" si="211"/>
        <v>0.083154336178828</v>
      </c>
      <c r="CE23" s="89">
        <f t="shared" si="211"/>
        <v>0.0241598481818253</v>
      </c>
      <c r="CF23" s="89">
        <f t="shared" si="211"/>
        <v>0.0354480433154402</v>
      </c>
      <c r="CH23" s="89">
        <f t="shared" ref="CH23:CK23" si="212">CC23*LN(CC23)</f>
        <v>-0.244296550707526</v>
      </c>
      <c r="CI23" s="89">
        <f t="shared" si="212"/>
        <v>-0.206809567706304</v>
      </c>
      <c r="CJ23" s="89">
        <f t="shared" si="212"/>
        <v>-0.089948641436913</v>
      </c>
      <c r="CK23" s="89">
        <f t="shared" si="212"/>
        <v>-0.11838537734598</v>
      </c>
      <c r="CL23" s="81" t="s">
        <v>181</v>
      </c>
      <c r="CM23" s="108">
        <f t="shared" ref="CM23:CP23" si="213">-1/LN(10)*CM22</f>
        <v>0.964395439337227</v>
      </c>
      <c r="CN23" s="108">
        <f t="shared" si="213"/>
        <v>0.983763086426836</v>
      </c>
      <c r="CO23" s="108">
        <f t="shared" si="213"/>
        <v>0.906050057415574</v>
      </c>
      <c r="CP23" s="108">
        <f t="shared" si="213"/>
        <v>0.894265377053335</v>
      </c>
      <c r="CR23" s="89">
        <f t="shared" ref="CR23:CU23" si="214">CM$27*BX23</f>
        <v>0.0657618675667489</v>
      </c>
      <c r="CS23" s="89">
        <f t="shared" si="214"/>
        <v>0.0380847847220854</v>
      </c>
      <c r="CT23" s="89">
        <f t="shared" si="214"/>
        <v>0.04156957019491</v>
      </c>
      <c r="CU23" s="89">
        <f t="shared" si="214"/>
        <v>0.071377783368418</v>
      </c>
      <c r="CV23" s="87">
        <f t="shared" si="13"/>
        <v>0.216794005852162</v>
      </c>
      <c r="CX23">
        <f t="shared" si="26"/>
        <v>0.0536657188808295</v>
      </c>
    </row>
    <row r="24" spans="1:102">
      <c r="A24" s="52" t="s">
        <v>36</v>
      </c>
      <c r="B24" s="53">
        <v>2014</v>
      </c>
      <c r="C24" s="52" t="s">
        <v>31</v>
      </c>
      <c r="D24">
        <v>32395</v>
      </c>
      <c r="E24">
        <v>8.1961414</v>
      </c>
      <c r="F24">
        <v>350702</v>
      </c>
      <c r="G24">
        <v>179</v>
      </c>
      <c r="H24">
        <v>56199</v>
      </c>
      <c r="I24">
        <v>43</v>
      </c>
      <c r="J24">
        <v>50924</v>
      </c>
      <c r="K24">
        <v>58.470184</v>
      </c>
      <c r="L24">
        <v>1005700</v>
      </c>
      <c r="M24">
        <v>9736</v>
      </c>
      <c r="N24">
        <v>197171</v>
      </c>
      <c r="P24" s="82">
        <f t="shared" ref="P24:R24" si="215">(D24-MIN(D$22:D$31))/(MAX(D$22:D$31)-MIN(D$22:D$31))+0.001</f>
        <v>0.711478934101548</v>
      </c>
      <c r="Q24" s="108">
        <f t="shared" si="215"/>
        <v>0.001</v>
      </c>
      <c r="R24" s="108">
        <f t="shared" si="215"/>
        <v>0.440864707455758</v>
      </c>
      <c r="S24" s="91">
        <f t="shared" si="204"/>
        <v>0.45145045045045</v>
      </c>
      <c r="T24" s="91">
        <f t="shared" si="205"/>
        <v>0.710603612644255</v>
      </c>
      <c r="U24" s="108">
        <f t="shared" ref="U24:Z24" si="216">(I24-MIN(I$22:I$31))/(MAX(I$22:I$31)-MIN(I$22:I$31))+0.001</f>
        <v>0.963962962962963</v>
      </c>
      <c r="V24" s="108" cm="1">
        <f t="array" ref="V24">(MAX(J$22:J$31-J24)/(MAX(J$22:J$31)-MIN(J$22:J$31))+0.001)</f>
        <v>0.583340360525512</v>
      </c>
      <c r="W24" s="108" cm="1">
        <f t="array" ref="W24">(MAX(K$22:K$31-K24)/(MAX(K$22:K$31)-MIN(K$22:K$31))+0.001)</f>
        <v>0.217827461698516</v>
      </c>
      <c r="X24" s="108">
        <f t="shared" si="216"/>
        <v>0.205103661109421</v>
      </c>
      <c r="Y24" s="108">
        <f t="shared" si="216"/>
        <v>0.404306706297604</v>
      </c>
      <c r="Z24" s="108">
        <f t="shared" si="216"/>
        <v>0.236026166766511</v>
      </c>
      <c r="AB24" s="89">
        <f t="shared" ref="AB24:AL24" si="217">P24/SUM(P$22:P$31)</f>
        <v>0.197582244391621</v>
      </c>
      <c r="AC24" s="89">
        <f t="shared" si="217"/>
        <v>0.000222077731568596</v>
      </c>
      <c r="AD24" s="89">
        <f t="shared" si="217"/>
        <v>0.0776849981991549</v>
      </c>
      <c r="AE24" s="89">
        <f t="shared" si="217"/>
        <v>0.105918285388176</v>
      </c>
      <c r="AF24" s="89">
        <f t="shared" si="217"/>
        <v>0.125055342896374</v>
      </c>
      <c r="AG24" s="89">
        <f t="shared" si="217"/>
        <v>0.130611732824811</v>
      </c>
      <c r="AH24" s="89">
        <f t="shared" si="217"/>
        <v>0.0820813878154297</v>
      </c>
      <c r="AI24" s="89">
        <f t="shared" si="217"/>
        <v>0.0503403402444044</v>
      </c>
      <c r="AJ24" s="89">
        <f t="shared" si="217"/>
        <v>0.0463645572045357</v>
      </c>
      <c r="AK24" s="89">
        <f t="shared" si="217"/>
        <v>0.0839303254080183</v>
      </c>
      <c r="AL24" s="89">
        <f t="shared" si="217"/>
        <v>0.0582349699730356</v>
      </c>
      <c r="AN24" s="89">
        <f t="shared" ref="AN24:AX24" si="218">AB24*LN(AB24)</f>
        <v>-0.32039943745419</v>
      </c>
      <c r="AO24" s="89">
        <f t="shared" si="218"/>
        <v>-0.00186822516263598</v>
      </c>
      <c r="AP24" s="89">
        <f t="shared" si="218"/>
        <v>-0.198492403930208</v>
      </c>
      <c r="AQ24" s="89">
        <f t="shared" si="218"/>
        <v>-0.237795805277505</v>
      </c>
      <c r="AR24" s="89">
        <f t="shared" si="218"/>
        <v>-0.259989919881825</v>
      </c>
      <c r="AS24" s="89">
        <f t="shared" si="218"/>
        <v>-0.265863607890277</v>
      </c>
      <c r="AT24" s="89">
        <f t="shared" si="218"/>
        <v>-0.205207080267625</v>
      </c>
      <c r="AU24" s="89">
        <f t="shared" si="218"/>
        <v>-0.15046468599186</v>
      </c>
      <c r="AV24" s="89">
        <f t="shared" si="218"/>
        <v>-0.142395753754262</v>
      </c>
      <c r="AW24" s="89">
        <f t="shared" si="218"/>
        <v>-0.207959898341559</v>
      </c>
      <c r="AX24" s="89">
        <f t="shared" si="218"/>
        <v>-0.165577699168674</v>
      </c>
      <c r="AY24" s="109" t="s">
        <v>182</v>
      </c>
      <c r="AZ24">
        <f t="shared" ref="AZ24:BJ24" si="219">1-AZ23</f>
        <v>0.225535169657205</v>
      </c>
      <c r="BA24">
        <f t="shared" si="219"/>
        <v>0.117253891136144</v>
      </c>
      <c r="BB24">
        <f t="shared" si="219"/>
        <v>0.0697115765059599</v>
      </c>
      <c r="BC24">
        <f t="shared" si="219"/>
        <v>0.100940709676996</v>
      </c>
      <c r="BD24">
        <f t="shared" si="219"/>
        <v>0.0697532013345573</v>
      </c>
      <c r="BE24">
        <f t="shared" si="219"/>
        <v>0.0613463868945255</v>
      </c>
      <c r="BF24">
        <f t="shared" si="219"/>
        <v>0.0670254847788723</v>
      </c>
      <c r="BG24">
        <f t="shared" si="219"/>
        <v>0.126529986824544</v>
      </c>
      <c r="BH24">
        <f t="shared" si="219"/>
        <v>0.123976833921854</v>
      </c>
      <c r="BI24">
        <f t="shared" si="219"/>
        <v>0.101267011919764</v>
      </c>
      <c r="BJ24">
        <f t="shared" si="219"/>
        <v>0.113047664709613</v>
      </c>
      <c r="BL24" s="89">
        <f t="shared" ref="BL24:BV24" si="220">AZ$27*P24</f>
        <v>0.287170342512291</v>
      </c>
      <c r="BM24" s="89">
        <f t="shared" si="220"/>
        <v>0.000458798569221317</v>
      </c>
      <c r="BN24" s="89">
        <f t="shared" si="220"/>
        <v>0.0606528049906696</v>
      </c>
      <c r="BO24" s="89">
        <f t="shared" si="220"/>
        <v>0.116406845268364</v>
      </c>
      <c r="BP24" s="89">
        <f t="shared" si="220"/>
        <v>0.329575206421888</v>
      </c>
      <c r="BQ24" s="89">
        <f t="shared" si="220"/>
        <v>0.268322079915908</v>
      </c>
      <c r="BR24" s="89">
        <f t="shared" si="220"/>
        <v>0.17391874676619</v>
      </c>
      <c r="BS24" s="89">
        <f t="shared" si="220"/>
        <v>0.152883765507604</v>
      </c>
      <c r="BT24" s="89">
        <f t="shared" si="220"/>
        <v>0.0488213731628582</v>
      </c>
      <c r="BU24" s="89">
        <f t="shared" si="220"/>
        <v>0.178018665697369</v>
      </c>
      <c r="BV24" s="89">
        <f t="shared" si="220"/>
        <v>0.0759204911795181</v>
      </c>
      <c r="BX24" s="89">
        <f t="shared" si="6"/>
        <v>0.348281946072182</v>
      </c>
      <c r="BY24" s="89">
        <f t="shared" si="7"/>
        <v>0.71430413160616</v>
      </c>
      <c r="BZ24" s="89">
        <f t="shared" si="8"/>
        <v>0.326802512273794</v>
      </c>
      <c r="CA24" s="89">
        <f t="shared" si="9"/>
        <v>0.302760530039746</v>
      </c>
      <c r="CC24" s="89">
        <f t="shared" ref="CC24:CF24" si="221">BX24/SUM(BX$22:BX$31)</f>
        <v>0.0809936959586204</v>
      </c>
      <c r="CD24" s="89">
        <f t="shared" si="221"/>
        <v>0.123393975031836</v>
      </c>
      <c r="CE24" s="89">
        <f t="shared" si="221"/>
        <v>0.0633846715320222</v>
      </c>
      <c r="CF24" s="89">
        <f t="shared" si="221"/>
        <v>0.0676150271625585</v>
      </c>
      <c r="CH24" s="89">
        <f t="shared" ref="CH24:CK24" si="222">CC24*LN(CC24)</f>
        <v>-0.203568255879337</v>
      </c>
      <c r="CI24" s="89">
        <f t="shared" si="222"/>
        <v>-0.258186220905419</v>
      </c>
      <c r="CJ24" s="89">
        <f t="shared" si="222"/>
        <v>-0.174848722105119</v>
      </c>
      <c r="CK24" s="89">
        <f t="shared" si="222"/>
        <v>-0.18214981376179</v>
      </c>
      <c r="CL24" s="109" t="s">
        <v>182</v>
      </c>
      <c r="CM24">
        <f t="shared" ref="CM24:CP24" si="223">1-CM23</f>
        <v>0.0356045606627734</v>
      </c>
      <c r="CN24">
        <f t="shared" si="223"/>
        <v>0.0162369135731638</v>
      </c>
      <c r="CO24">
        <f t="shared" si="223"/>
        <v>0.0939499425844259</v>
      </c>
      <c r="CP24">
        <f t="shared" si="223"/>
        <v>0.105734622946665</v>
      </c>
      <c r="CR24" s="89">
        <f t="shared" ref="CR24:CU24" si="224">CM$27*BX24</f>
        <v>0.0478788782745213</v>
      </c>
      <c r="CS24" s="89">
        <f t="shared" si="224"/>
        <v>0.056514587104435</v>
      </c>
      <c r="CT24" s="89">
        <f t="shared" si="224"/>
        <v>0.10906002110203</v>
      </c>
      <c r="CU24" s="89">
        <f t="shared" si="224"/>
        <v>0.136148862105363</v>
      </c>
      <c r="CV24" s="87">
        <f t="shared" si="13"/>
        <v>0.349602348586349</v>
      </c>
      <c r="CX24">
        <f t="shared" si="26"/>
        <v>0.0827873041032325</v>
      </c>
    </row>
    <row r="25" spans="1:102">
      <c r="A25" s="52" t="s">
        <v>36</v>
      </c>
      <c r="B25" s="53">
        <v>2015</v>
      </c>
      <c r="C25" s="52" t="s">
        <v>31</v>
      </c>
      <c r="D25">
        <v>31802</v>
      </c>
      <c r="E25">
        <v>8.8327149</v>
      </c>
      <c r="F25">
        <v>361807</v>
      </c>
      <c r="G25">
        <v>170</v>
      </c>
      <c r="H25">
        <v>42487</v>
      </c>
      <c r="I25">
        <v>44</v>
      </c>
      <c r="J25">
        <v>50504</v>
      </c>
      <c r="K25">
        <v>52.920544</v>
      </c>
      <c r="L25">
        <v>978700</v>
      </c>
      <c r="M25">
        <v>8646</v>
      </c>
      <c r="N25">
        <v>203762</v>
      </c>
      <c r="P25" s="82">
        <f t="shared" ref="P25:R25" si="225">(D25-MIN(D$22:D$31))/(MAX(D$22:D$31)-MIN(D$22:D$31))+0.001</f>
        <v>0.497939142960029</v>
      </c>
      <c r="Q25" s="108">
        <f t="shared" si="225"/>
        <v>1.001</v>
      </c>
      <c r="R25" s="108">
        <f t="shared" si="225"/>
        <v>0.53668254570869</v>
      </c>
      <c r="S25" s="91">
        <f t="shared" si="204"/>
        <v>0.424423423423423</v>
      </c>
      <c r="T25" s="91">
        <f t="shared" si="205"/>
        <v>0.435400401404917</v>
      </c>
      <c r="U25" s="108">
        <f t="shared" ref="U25:Z25" si="226">(I25-MIN(I$22:I$31))/(MAX(I$22:I$31)-MIN(I$22:I$31))+0.001</f>
        <v>1.001</v>
      </c>
      <c r="V25" s="108" cm="1">
        <f t="array" ref="V25">(MAX(J$22:J$31-J25)/(MAX(J$22:J$31)-MIN(J$22:J$31))+0.001)</f>
        <v>0.647501680415521</v>
      </c>
      <c r="W25" s="108" cm="1">
        <f t="array" ref="W25">(MAX(K$22:K$31-K25)/(MAX(K$22:K$31)-MIN(K$22:K$31))+0.001)</f>
        <v>0.364555274736437</v>
      </c>
      <c r="X25" s="108">
        <f t="shared" si="226"/>
        <v>0.175665633064793</v>
      </c>
      <c r="Y25" s="108">
        <f t="shared" si="226"/>
        <v>0.201817388073565</v>
      </c>
      <c r="Z25" s="108">
        <f t="shared" si="226"/>
        <v>0.310525155135581</v>
      </c>
      <c r="AB25" s="89">
        <f t="shared" ref="AB25:AL25" si="227">P25/SUM(P$22:P$31)</f>
        <v>0.138280880460251</v>
      </c>
      <c r="AC25" s="89">
        <f t="shared" si="227"/>
        <v>0.222299809300165</v>
      </c>
      <c r="AD25" s="89">
        <f t="shared" si="227"/>
        <v>0.0945691090527616</v>
      </c>
      <c r="AE25" s="89">
        <f t="shared" si="227"/>
        <v>0.0995772653294159</v>
      </c>
      <c r="AF25" s="89">
        <f t="shared" si="227"/>
        <v>0.0766237963416734</v>
      </c>
      <c r="AG25" s="89">
        <f t="shared" si="227"/>
        <v>0.135630049681337</v>
      </c>
      <c r="AH25" s="89">
        <f t="shared" si="227"/>
        <v>0.0911094793671566</v>
      </c>
      <c r="AI25" s="89">
        <f t="shared" si="227"/>
        <v>0.0842494166025973</v>
      </c>
      <c r="AJ25" s="89">
        <f t="shared" si="227"/>
        <v>0.0397099654343004</v>
      </c>
      <c r="AK25" s="89">
        <f t="shared" si="227"/>
        <v>0.041895419467869</v>
      </c>
      <c r="AL25" s="89">
        <f t="shared" si="227"/>
        <v>0.0766161791844114</v>
      </c>
      <c r="AN25" s="89">
        <f t="shared" ref="AN25:AX25" si="228">AB25*LN(AB25)</f>
        <v>-0.273584338033307</v>
      </c>
      <c r="AO25" s="89">
        <f t="shared" si="228"/>
        <v>-0.33427851785524</v>
      </c>
      <c r="AP25" s="89">
        <f t="shared" si="228"/>
        <v>-0.223034094184908</v>
      </c>
      <c r="AQ25" s="89">
        <f t="shared" si="228"/>
        <v>-0.229706966634456</v>
      </c>
      <c r="AR25" s="89">
        <f t="shared" si="228"/>
        <v>-0.196834854820097</v>
      </c>
      <c r="AS25" s="89">
        <f t="shared" si="228"/>
        <v>-0.270965012143344</v>
      </c>
      <c r="AT25" s="89">
        <f t="shared" si="228"/>
        <v>-0.218270380730219</v>
      </c>
      <c r="AU25" s="89">
        <f t="shared" si="228"/>
        <v>-0.208430835386039</v>
      </c>
      <c r="AV25" s="89">
        <f t="shared" si="228"/>
        <v>-0.128110428257221</v>
      </c>
      <c r="AW25" s="89">
        <f t="shared" si="228"/>
        <v>-0.132916518724553</v>
      </c>
      <c r="AX25" s="89">
        <f t="shared" si="228"/>
        <v>-0.196822904282636</v>
      </c>
      <c r="AY25" s="109" t="s">
        <v>183</v>
      </c>
      <c r="AZ25" s="77">
        <f t="shared" ref="AZ25:BB25" si="229">AZ24/(3-SUM($AZ23:$BB23))</f>
        <v>0.546751081728772</v>
      </c>
      <c r="BA25" s="77">
        <f t="shared" si="229"/>
        <v>0.284251418140392</v>
      </c>
      <c r="BB25" s="77">
        <f t="shared" si="229"/>
        <v>0.168997500130836</v>
      </c>
      <c r="BC25" s="77">
        <f t="shared" ref="BC25:BE25" si="230">BC24/(3-SUM($BC23:$BE23))</f>
        <v>0.435013704894712</v>
      </c>
      <c r="BD25" s="77">
        <f t="shared" si="230"/>
        <v>0.300608135586823</v>
      </c>
      <c r="BE25" s="77">
        <f t="shared" si="230"/>
        <v>0.264378159518465</v>
      </c>
      <c r="BF25" s="77">
        <f>BF24/(2-SUM($BF23:$BG23))</f>
        <v>0.346285662831602</v>
      </c>
      <c r="BG25" s="77">
        <f>BG24/(2-SUM($BF23:$BG23))</f>
        <v>0.653714337168399</v>
      </c>
      <c r="BH25" s="77">
        <f t="shared" ref="BH25:BJ25" si="231">BH24/(3-SUM($BH23:$BJ23))</f>
        <v>0.366479293907906</v>
      </c>
      <c r="BI25" s="77">
        <f t="shared" si="231"/>
        <v>0.299348368969573</v>
      </c>
      <c r="BJ25" s="77">
        <f t="shared" si="231"/>
        <v>0.334172337122522</v>
      </c>
      <c r="BL25" s="89">
        <f t="shared" ref="BL25:BV25" si="232">AZ$27*P25</f>
        <v>0.200980447038364</v>
      </c>
      <c r="BM25" s="89">
        <f t="shared" si="232"/>
        <v>0.459257367790538</v>
      </c>
      <c r="BN25" s="89">
        <f t="shared" si="232"/>
        <v>0.073835127276619</v>
      </c>
      <c r="BO25" s="89">
        <f t="shared" si="232"/>
        <v>0.109437905598329</v>
      </c>
      <c r="BP25" s="89">
        <f t="shared" si="232"/>
        <v>0.201937021731743</v>
      </c>
      <c r="BQ25" s="89">
        <f t="shared" si="232"/>
        <v>0.278631454024177</v>
      </c>
      <c r="BR25" s="89">
        <f t="shared" si="232"/>
        <v>0.193047984345573</v>
      </c>
      <c r="BS25" s="89">
        <f t="shared" si="232"/>
        <v>0.255865732918951</v>
      </c>
      <c r="BT25" s="89">
        <f t="shared" si="232"/>
        <v>0.0418141605925339</v>
      </c>
      <c r="BU25" s="89">
        <f t="shared" si="232"/>
        <v>0.0888614054126985</v>
      </c>
      <c r="BV25" s="89">
        <f t="shared" si="232"/>
        <v>0.0998839350079823</v>
      </c>
      <c r="BX25" s="89">
        <f t="shared" si="6"/>
        <v>0.734072942105521</v>
      </c>
      <c r="BY25" s="89">
        <f t="shared" si="7"/>
        <v>0.590006381354249</v>
      </c>
      <c r="BZ25" s="89">
        <f t="shared" si="8"/>
        <v>0.448913717264523</v>
      </c>
      <c r="CA25" s="89">
        <f t="shared" si="9"/>
        <v>0.230559501013215</v>
      </c>
      <c r="CC25" s="89">
        <f t="shared" ref="CC25:CF25" si="233">BX25/SUM(BX$22:BX$31)</f>
        <v>0.17071020004012</v>
      </c>
      <c r="CD25" s="89">
        <f t="shared" si="233"/>
        <v>0.101921897785677</v>
      </c>
      <c r="CE25" s="89">
        <f t="shared" si="233"/>
        <v>0.0870686345617565</v>
      </c>
      <c r="CF25" s="89">
        <f t="shared" si="233"/>
        <v>0.0514904862980255</v>
      </c>
      <c r="CH25" s="89">
        <f t="shared" ref="CH25:CK25" si="234">CC25*LN(CC25)</f>
        <v>-0.30177942548741</v>
      </c>
      <c r="CI25" s="89">
        <f t="shared" si="234"/>
        <v>-0.232743593440738</v>
      </c>
      <c r="CJ25" s="89">
        <f t="shared" si="234"/>
        <v>-0.212539636430576</v>
      </c>
      <c r="CK25" s="89">
        <f t="shared" si="234"/>
        <v>-0.152739227305358</v>
      </c>
      <c r="CL25" s="109" t="s">
        <v>183</v>
      </c>
      <c r="CM25">
        <f t="shared" ref="CM25:CP25" si="235">CM24/(4-SUM($CM23:$CP23))</f>
        <v>0.141554173459541</v>
      </c>
      <c r="CN25">
        <f t="shared" si="235"/>
        <v>0.0645536087961429</v>
      </c>
      <c r="CO25">
        <f t="shared" si="235"/>
        <v>0.373519746390654</v>
      </c>
      <c r="CP25">
        <f t="shared" si="235"/>
        <v>0.420372471353662</v>
      </c>
      <c r="CR25" s="89">
        <f t="shared" ref="CR25:CU25" si="236">CM$27*BX25</f>
        <v>0.10091418586597</v>
      </c>
      <c r="CS25" s="89">
        <f t="shared" si="236"/>
        <v>0.0466803502259481</v>
      </c>
      <c r="CT25" s="89">
        <f t="shared" si="236"/>
        <v>0.149810780636969</v>
      </c>
      <c r="CU25" s="89">
        <f t="shared" si="236"/>
        <v>0.103680667048669</v>
      </c>
      <c r="CV25" s="87">
        <f t="shared" si="13"/>
        <v>0.401085983777556</v>
      </c>
      <c r="CX25">
        <f t="shared" si="26"/>
        <v>0.102297426457319</v>
      </c>
    </row>
    <row r="26" spans="1:102">
      <c r="A26" s="52" t="s">
        <v>36</v>
      </c>
      <c r="B26" s="53">
        <v>2016</v>
      </c>
      <c r="C26" s="52" t="s">
        <v>31</v>
      </c>
      <c r="D26">
        <v>31177</v>
      </c>
      <c r="E26">
        <v>8.7549796</v>
      </c>
      <c r="F26">
        <v>374923</v>
      </c>
      <c r="G26">
        <v>108</v>
      </c>
      <c r="H26">
        <v>40333</v>
      </c>
      <c r="I26">
        <v>36</v>
      </c>
      <c r="J26">
        <v>49933</v>
      </c>
      <c r="K26">
        <v>53.873466</v>
      </c>
      <c r="L26">
        <v>1081600</v>
      </c>
      <c r="M26">
        <v>9363</v>
      </c>
      <c r="N26">
        <v>210596</v>
      </c>
      <c r="P26" s="82">
        <f t="shared" ref="P26:R26" si="237">(D26-MIN(D$22:D$31))/(MAX(D$22:D$31)-MIN(D$22:D$31))+0.001</f>
        <v>0.272876125315088</v>
      </c>
      <c r="Q26" s="108">
        <f t="shared" si="237"/>
        <v>0.878884800419749</v>
      </c>
      <c r="R26" s="108">
        <f t="shared" si="237"/>
        <v>0.649851997894682</v>
      </c>
      <c r="S26" s="91">
        <f t="shared" si="204"/>
        <v>0.238237237237237</v>
      </c>
      <c r="T26" s="91">
        <f t="shared" si="205"/>
        <v>0.392169091821375</v>
      </c>
      <c r="U26" s="108">
        <f t="shared" ref="U26:Z26" si="238">(I26-MIN(I$22:I$31))/(MAX(I$22:I$31)-MIN(I$22:I$31))+0.001</f>
        <v>0.704703703703704</v>
      </c>
      <c r="V26" s="108" cm="1">
        <f t="array" ref="V26">(MAX(J$22:J$31-J26)/(MAX(J$22:J$31)-MIN(J$22:J$31))+0.001)</f>
        <v>0.734730522456462</v>
      </c>
      <c r="W26" s="108" cm="1">
        <f t="array" ref="W26">(MAX(K$22:K$31-K26)/(MAX(K$22:K$31)-MIN(K$22:K$31))+0.001)</f>
        <v>0.339360818689609</v>
      </c>
      <c r="X26" s="108">
        <f t="shared" si="238"/>
        <v>0.287857228834876</v>
      </c>
      <c r="Y26" s="108">
        <f t="shared" si="238"/>
        <v>0.335014490061304</v>
      </c>
      <c r="Z26" s="108">
        <f t="shared" si="238"/>
        <v>0.387770806252896</v>
      </c>
      <c r="AB26" s="89">
        <f t="shared" ref="AB26:AL26" si="239">P26/SUM(P$22:P$31)</f>
        <v>0.0757794429271873</v>
      </c>
      <c r="AC26" s="89">
        <f t="shared" si="239"/>
        <v>0.195180742787336</v>
      </c>
      <c r="AD26" s="89">
        <f t="shared" si="239"/>
        <v>0.11451075677504</v>
      </c>
      <c r="AE26" s="89">
        <f t="shared" si="239"/>
        <v>0.0558946827024018</v>
      </c>
      <c r="AF26" s="89">
        <f t="shared" si="239"/>
        <v>0.069015748552961</v>
      </c>
      <c r="AG26" s="89">
        <f t="shared" si="239"/>
        <v>0.0954835148291263</v>
      </c>
      <c r="AH26" s="89">
        <f t="shared" si="239"/>
        <v>0.10338338478629</v>
      </c>
      <c r="AI26" s="89">
        <f t="shared" si="239"/>
        <v>0.0784269299437506</v>
      </c>
      <c r="AJ26" s="89">
        <f t="shared" si="239"/>
        <v>0.0650713540697528</v>
      </c>
      <c r="AK26" s="89">
        <f t="shared" si="239"/>
        <v>0.0695459034670313</v>
      </c>
      <c r="AL26" s="89">
        <f t="shared" si="239"/>
        <v>0.0956750752169622</v>
      </c>
      <c r="AN26" s="89">
        <f t="shared" ref="AN26:AX26" si="240">AB26*LN(AB26)</f>
        <v>-0.195505523652609</v>
      </c>
      <c r="AO26" s="89">
        <f t="shared" si="240"/>
        <v>-0.318892009261653</v>
      </c>
      <c r="AP26" s="89">
        <f t="shared" si="240"/>
        <v>-0.248154716802944</v>
      </c>
      <c r="AQ26" s="89">
        <f t="shared" si="240"/>
        <v>-0.161216252187455</v>
      </c>
      <c r="AR26" s="89">
        <f t="shared" si="240"/>
        <v>-0.184508121181831</v>
      </c>
      <c r="AS26" s="89">
        <f t="shared" si="240"/>
        <v>-0.224271838704873</v>
      </c>
      <c r="AT26" s="89">
        <f t="shared" si="240"/>
        <v>-0.234609054229512</v>
      </c>
      <c r="AU26" s="89">
        <f t="shared" si="240"/>
        <v>-0.199642645187192</v>
      </c>
      <c r="AV26" s="89">
        <f t="shared" si="240"/>
        <v>-0.177792564302133</v>
      </c>
      <c r="AW26" s="89">
        <f t="shared" si="240"/>
        <v>-0.185393262276654</v>
      </c>
      <c r="AX26" s="89">
        <f t="shared" si="240"/>
        <v>-0.224530023647906</v>
      </c>
      <c r="AY26" s="77" t="s">
        <v>184</v>
      </c>
      <c r="AZ26" s="110">
        <v>0.26049795615013</v>
      </c>
      <c r="BA26" s="110">
        <v>0.633345720302242</v>
      </c>
      <c r="BB26" s="110">
        <v>0.106156323547628</v>
      </c>
      <c r="BC26" s="110">
        <v>0.0806878306878307</v>
      </c>
      <c r="BD26" s="110">
        <v>0.626984126984127</v>
      </c>
      <c r="BE26" s="110">
        <v>0.292328042328042</v>
      </c>
      <c r="BF26" s="110">
        <v>0.25</v>
      </c>
      <c r="BG26" s="110">
        <v>0.75</v>
      </c>
      <c r="BH26" s="110">
        <v>0.10958605664488</v>
      </c>
      <c r="BI26" s="110">
        <v>0.581263616557734</v>
      </c>
      <c r="BJ26" s="110">
        <v>0.309150326797386</v>
      </c>
      <c r="BL26" s="89">
        <f t="shared" ref="BL26:BV26" si="241">AZ$27*P26</f>
        <v>0.110139494810364</v>
      </c>
      <c r="BM26" s="89">
        <f t="shared" si="241"/>
        <v>0.403231088942944</v>
      </c>
      <c r="BN26" s="89">
        <f t="shared" si="241"/>
        <v>0.0894046310229054</v>
      </c>
      <c r="BO26" s="89">
        <f t="shared" si="241"/>
        <v>0.0614296545380928</v>
      </c>
      <c r="BP26" s="89">
        <f t="shared" si="241"/>
        <v>0.181886507596492</v>
      </c>
      <c r="BQ26" s="89">
        <f t="shared" si="241"/>
        <v>0.196156461158028</v>
      </c>
      <c r="BR26" s="89">
        <f t="shared" si="241"/>
        <v>0.21905463829278</v>
      </c>
      <c r="BS26" s="89">
        <f t="shared" si="241"/>
        <v>0.238182823333905</v>
      </c>
      <c r="BT26" s="89">
        <f t="shared" si="241"/>
        <v>0.0685194262772144</v>
      </c>
      <c r="BU26" s="89">
        <f t="shared" si="241"/>
        <v>0.147508887636652</v>
      </c>
      <c r="BV26" s="89">
        <f t="shared" si="241"/>
        <v>0.124730874034492</v>
      </c>
      <c r="BX26" s="89">
        <f t="shared" si="6"/>
        <v>0.602775214776213</v>
      </c>
      <c r="BY26" s="89">
        <f t="shared" si="7"/>
        <v>0.439472623292612</v>
      </c>
      <c r="BZ26" s="89">
        <f t="shared" si="8"/>
        <v>0.457237461626685</v>
      </c>
      <c r="CA26" s="89">
        <f t="shared" si="9"/>
        <v>0.340759187948358</v>
      </c>
      <c r="CC26" s="89">
        <f t="shared" ref="CC26:CF26" si="242">BX26/SUM(BX$22:BX$31)</f>
        <v>0.140176638575628</v>
      </c>
      <c r="CD26" s="89">
        <f t="shared" si="242"/>
        <v>0.0759176259890982</v>
      </c>
      <c r="CE26" s="89">
        <f t="shared" si="242"/>
        <v>0.0886830585104627</v>
      </c>
      <c r="CF26" s="89">
        <f t="shared" si="242"/>
        <v>0.0761012069373603</v>
      </c>
      <c r="CH26" s="89">
        <f t="shared" ref="CH26:CK26" si="243">CC26*LN(CC26)</f>
        <v>-0.27542634130507</v>
      </c>
      <c r="CI26" s="89">
        <f t="shared" si="243"/>
        <v>-0.195723717061073</v>
      </c>
      <c r="CJ26" s="89">
        <f t="shared" si="243"/>
        <v>-0.214851240254672</v>
      </c>
      <c r="CK26" s="89">
        <f t="shared" si="243"/>
        <v>-0.196013205544207</v>
      </c>
      <c r="CL26" s="77" t="s">
        <v>184</v>
      </c>
      <c r="CM26" s="111">
        <v>0.133389037433155</v>
      </c>
      <c r="CN26" s="111">
        <v>0.0936831550802139</v>
      </c>
      <c r="CO26" s="111">
        <v>0.293917112299465</v>
      </c>
      <c r="CP26" s="111">
        <v>0.479010695187166</v>
      </c>
      <c r="CR26" s="89">
        <f t="shared" ref="CR26:CU26" si="244">CM$27*BX26</f>
        <v>0.0828644764985533</v>
      </c>
      <c r="CS26" s="89">
        <f t="shared" si="244"/>
        <v>0.0347703628610381</v>
      </c>
      <c r="CT26" s="89">
        <f t="shared" si="244"/>
        <v>0.152588567531779</v>
      </c>
      <c r="CU26" s="89">
        <f t="shared" si="244"/>
        <v>0.153236538742437</v>
      </c>
      <c r="CV26" s="87">
        <f t="shared" si="13"/>
        <v>0.423459945633808</v>
      </c>
      <c r="CX26">
        <f t="shared" si="26"/>
        <v>0.117726522015166</v>
      </c>
    </row>
    <row r="27" spans="1:102">
      <c r="A27" s="52" t="s">
        <v>36</v>
      </c>
      <c r="B27" s="53">
        <v>2017</v>
      </c>
      <c r="C27" s="52" t="s">
        <v>31</v>
      </c>
      <c r="D27">
        <v>30838</v>
      </c>
      <c r="E27">
        <v>8.7412608</v>
      </c>
      <c r="F27">
        <v>383283</v>
      </c>
      <c r="G27">
        <v>115</v>
      </c>
      <c r="H27">
        <v>46400</v>
      </c>
      <c r="I27">
        <v>42</v>
      </c>
      <c r="J27">
        <v>48329</v>
      </c>
      <c r="K27">
        <v>53.907562</v>
      </c>
      <c r="L27">
        <v>1246500</v>
      </c>
      <c r="M27">
        <v>10080</v>
      </c>
      <c r="N27">
        <v>212756</v>
      </c>
      <c r="P27" s="82">
        <f t="shared" ref="P27:R27" si="245">(D27-MIN(D$22:D$31))/(MAX(D$22:D$31)-MIN(D$22:D$31))+0.001</f>
        <v>0.150801944544472</v>
      </c>
      <c r="Q27" s="108">
        <f t="shared" si="245"/>
        <v>0.857333793348293</v>
      </c>
      <c r="R27" s="108">
        <f t="shared" si="245"/>
        <v>0.721985012554251</v>
      </c>
      <c r="S27" s="91">
        <f t="shared" si="204"/>
        <v>0.259258258258258</v>
      </c>
      <c r="T27" s="91">
        <f t="shared" si="205"/>
        <v>0.5139352734571</v>
      </c>
      <c r="U27" s="108">
        <f t="shared" ref="U27:Z27" si="246">(I27-MIN(I$22:I$31))/(MAX(I$22:I$31)-MIN(I$22:I$31))+0.001</f>
        <v>0.926925925925926</v>
      </c>
      <c r="V27" s="108" cm="1">
        <f t="array" ref="V27">(MAX(J$22:J$31-J27)/(MAX(J$22:J$31)-MIN(J$22:J$31))+0.001)</f>
        <v>0.979765658417354</v>
      </c>
      <c r="W27" s="108" cm="1">
        <f t="array" ref="W27">(MAX(K$22:K$31-K27)/(MAX(K$22:K$31)-MIN(K$22:K$31))+0.001)</f>
        <v>0.338459349132423</v>
      </c>
      <c r="X27" s="108">
        <f t="shared" si="246"/>
        <v>0.467647259374104</v>
      </c>
      <c r="Y27" s="108">
        <f t="shared" si="246"/>
        <v>0.468211592049043</v>
      </c>
      <c r="Z27" s="108">
        <f t="shared" si="246"/>
        <v>0.412185586237298</v>
      </c>
      <c r="AB27" s="89">
        <f t="shared" ref="AB27:AL27" si="247">P27/SUM(P$22:P$31)</f>
        <v>0.0418786632092537</v>
      </c>
      <c r="AC27" s="89">
        <f t="shared" si="247"/>
        <v>0.190394744023889</v>
      </c>
      <c r="AD27" s="89">
        <f t="shared" si="247"/>
        <v>0.127221352609003</v>
      </c>
      <c r="AE27" s="89">
        <f t="shared" si="247"/>
        <v>0.0608265871925485</v>
      </c>
      <c r="AF27" s="89">
        <f t="shared" si="247"/>
        <v>0.0904447299522731</v>
      </c>
      <c r="AG27" s="89">
        <f t="shared" si="247"/>
        <v>0.125593415968284</v>
      </c>
      <c r="AH27" s="89">
        <f t="shared" si="247"/>
        <v>0.137862096331456</v>
      </c>
      <c r="AI27" s="89">
        <f t="shared" si="247"/>
        <v>0.0782185986164016</v>
      </c>
      <c r="AJ27" s="89">
        <f t="shared" si="247"/>
        <v>0.10571365714056</v>
      </c>
      <c r="AK27" s="89">
        <f t="shared" si="247"/>
        <v>0.0971963874661937</v>
      </c>
      <c r="AL27" s="89">
        <f t="shared" si="247"/>
        <v>0.101698958071851</v>
      </c>
      <c r="AN27" s="89">
        <f t="shared" ref="AN27:AX27" si="248">AB27*LN(AB27)</f>
        <v>-0.13288011108136</v>
      </c>
      <c r="AO27" s="89">
        <f t="shared" si="248"/>
        <v>-0.315799339214972</v>
      </c>
      <c r="AP27" s="89">
        <f t="shared" si="248"/>
        <v>-0.262308391255245</v>
      </c>
      <c r="AQ27" s="89">
        <f t="shared" si="248"/>
        <v>-0.17029791732681</v>
      </c>
      <c r="AR27" s="89">
        <f t="shared" si="248"/>
        <v>-0.217340163363384</v>
      </c>
      <c r="AS27" s="89">
        <f t="shared" si="248"/>
        <v>-0.260569344211301</v>
      </c>
      <c r="AT27" s="89">
        <f t="shared" si="248"/>
        <v>-0.273173936254374</v>
      </c>
      <c r="AU27" s="89">
        <f t="shared" si="248"/>
        <v>-0.199320373856641</v>
      </c>
      <c r="AV27" s="89">
        <f t="shared" si="248"/>
        <v>-0.237540827437263</v>
      </c>
      <c r="AW27" s="89">
        <f t="shared" si="248"/>
        <v>-0.226566891668652</v>
      </c>
      <c r="AX27" s="89">
        <f t="shared" si="248"/>
        <v>-0.232457195510332</v>
      </c>
      <c r="AY27" s="77" t="s">
        <v>185</v>
      </c>
      <c r="AZ27">
        <f t="shared" ref="AZ27:BJ27" si="249">AVERAGE(AZ25:AZ26)</f>
        <v>0.403624518939451</v>
      </c>
      <c r="BA27">
        <f t="shared" si="249"/>
        <v>0.458798569221317</v>
      </c>
      <c r="BB27">
        <f t="shared" si="249"/>
        <v>0.137576911839232</v>
      </c>
      <c r="BC27">
        <f t="shared" si="249"/>
        <v>0.257850767791271</v>
      </c>
      <c r="BD27">
        <f t="shared" si="249"/>
        <v>0.463796131285475</v>
      </c>
      <c r="BE27">
        <f t="shared" si="249"/>
        <v>0.278353100923254</v>
      </c>
      <c r="BF27">
        <f t="shared" si="249"/>
        <v>0.298142831415801</v>
      </c>
      <c r="BG27">
        <f t="shared" si="249"/>
        <v>0.7018571685842</v>
      </c>
      <c r="BH27">
        <f t="shared" si="249"/>
        <v>0.238032675276393</v>
      </c>
      <c r="BI27">
        <f t="shared" si="249"/>
        <v>0.440305992763653</v>
      </c>
      <c r="BJ27">
        <f t="shared" si="249"/>
        <v>0.321661331959954</v>
      </c>
      <c r="BL27" s="89">
        <f t="shared" ref="BL27:BV27" si="250">AZ$27*P27</f>
        <v>0.0608673623218963</v>
      </c>
      <c r="BM27" s="89">
        <f t="shared" si="250"/>
        <v>0.393343517733281</v>
      </c>
      <c r="BN27" s="89">
        <f t="shared" si="250"/>
        <v>0.099328468421423</v>
      </c>
      <c r="BO27" s="89">
        <f t="shared" si="250"/>
        <v>0.0668499409481195</v>
      </c>
      <c r="BP27" s="89">
        <f t="shared" si="250"/>
        <v>0.238361191560546</v>
      </c>
      <c r="BQ27" s="89">
        <f t="shared" si="250"/>
        <v>0.25801270580764</v>
      </c>
      <c r="BR27" s="89">
        <f t="shared" si="250"/>
        <v>0.292110107524517</v>
      </c>
      <c r="BS27" s="89">
        <f t="shared" si="250"/>
        <v>0.237550120462933</v>
      </c>
      <c r="BT27" s="89">
        <f t="shared" si="250"/>
        <v>0.111315328234491</v>
      </c>
      <c r="BU27" s="89">
        <f t="shared" si="250"/>
        <v>0.206156369860605</v>
      </c>
      <c r="BV27" s="89">
        <f t="shared" si="250"/>
        <v>0.132584164683784</v>
      </c>
      <c r="BX27" s="89">
        <f t="shared" si="6"/>
        <v>0.5535393484766</v>
      </c>
      <c r="BY27" s="89">
        <f t="shared" si="7"/>
        <v>0.563223838316305</v>
      </c>
      <c r="BZ27" s="89">
        <f t="shared" si="8"/>
        <v>0.52966022798745</v>
      </c>
      <c r="CA27" s="89">
        <f t="shared" si="9"/>
        <v>0.450055862778879</v>
      </c>
      <c r="CC27" s="89">
        <f t="shared" ref="CC27:CF27" si="251">BX27/SUM(BX$22:BX$31)</f>
        <v>0.128726734754017</v>
      </c>
      <c r="CD27" s="89">
        <f t="shared" si="251"/>
        <v>0.0972952908535823</v>
      </c>
      <c r="CE27" s="89">
        <f t="shared" si="251"/>
        <v>0.102729747519302</v>
      </c>
      <c r="CF27" s="89">
        <f t="shared" si="251"/>
        <v>0.100510259321015</v>
      </c>
      <c r="CH27" s="89">
        <f t="shared" ref="CH27:CK27" si="252">CC27*LN(CC27)</f>
        <v>-0.263897974820341</v>
      </c>
      <c r="CI27" s="89">
        <f t="shared" si="252"/>
        <v>-0.226698483923728</v>
      </c>
      <c r="CJ27" s="89">
        <f t="shared" si="252"/>
        <v>-0.233777314578297</v>
      </c>
      <c r="CK27" s="89">
        <f t="shared" si="252"/>
        <v>-0.230921865870238</v>
      </c>
      <c r="CL27" s="77" t="s">
        <v>185</v>
      </c>
      <c r="CM27">
        <f t="shared" ref="CM27:CP27" si="253">AVERAGE(CM25:CM26)</f>
        <v>0.137471605446348</v>
      </c>
      <c r="CN27">
        <f t="shared" si="253"/>
        <v>0.0791183819381784</v>
      </c>
      <c r="CO27">
        <f t="shared" si="253"/>
        <v>0.33371842934506</v>
      </c>
      <c r="CP27">
        <f t="shared" si="253"/>
        <v>0.449691583270414</v>
      </c>
      <c r="CR27" s="89">
        <f t="shared" ref="CR27:CU27" si="254">CM$27*BX27</f>
        <v>0.0760959429128038</v>
      </c>
      <c r="CS27" s="89">
        <f t="shared" si="254"/>
        <v>0.0445613587565962</v>
      </c>
      <c r="CT27" s="89">
        <f t="shared" si="254"/>
        <v>0.176757379370518</v>
      </c>
      <c r="CU27" s="89">
        <f t="shared" si="254"/>
        <v>0.202386333493166</v>
      </c>
      <c r="CV27" s="87">
        <f t="shared" si="13"/>
        <v>0.499801014533084</v>
      </c>
      <c r="CX27">
        <f t="shared" si="26"/>
        <v>0.126426661141661</v>
      </c>
    </row>
    <row r="28" spans="1:102">
      <c r="A28" s="52" t="s">
        <v>36</v>
      </c>
      <c r="B28" s="53">
        <v>2018</v>
      </c>
      <c r="C28" s="52" t="s">
        <v>31</v>
      </c>
      <c r="D28">
        <v>30611</v>
      </c>
      <c r="E28">
        <v>8.4071412</v>
      </c>
      <c r="F28">
        <v>361095</v>
      </c>
      <c r="G28">
        <v>140</v>
      </c>
      <c r="H28">
        <v>52467</v>
      </c>
      <c r="I28">
        <v>44</v>
      </c>
      <c r="J28">
        <v>48616</v>
      </c>
      <c r="K28">
        <v>47.642796</v>
      </c>
      <c r="L28">
        <v>1398717</v>
      </c>
      <c r="M28">
        <v>10797</v>
      </c>
      <c r="N28">
        <v>208194</v>
      </c>
      <c r="P28" s="82">
        <f t="shared" ref="P28:R28" si="255">(D28-MIN(D$22:D$31))/(MAX(D$22:D$31)-MIN(D$22:D$31))+0.001</f>
        <v>0.06905905653583</v>
      </c>
      <c r="Q28" s="108">
        <f t="shared" si="255"/>
        <v>0.332461802918281</v>
      </c>
      <c r="R28" s="108">
        <f t="shared" si="255"/>
        <v>0.530539159771176</v>
      </c>
      <c r="S28" s="91">
        <f t="shared" si="204"/>
        <v>0.334333333333333</v>
      </c>
      <c r="T28" s="91">
        <f t="shared" si="205"/>
        <v>0.635701455092825</v>
      </c>
      <c r="U28" s="108">
        <f t="shared" ref="U28:Z28" si="256">(I28-MIN(I$22:I$31))/(MAX(I$22:I$31)-MIN(I$22:I$31))+0.001</f>
        <v>1.001</v>
      </c>
      <c r="V28" s="108" cm="1">
        <f t="array" ref="V28">(MAX(J$22:J$31-J28)/(MAX(J$22:J$31)-MIN(J$22:J$31))+0.001)</f>
        <v>0.935922089825848</v>
      </c>
      <c r="W28" s="108" cm="1">
        <f t="array" ref="W28">(MAX(K$22:K$31-K28)/(MAX(K$22:K$31)-MIN(K$22:K$31))+0.001)</f>
        <v>0.504094492019948</v>
      </c>
      <c r="X28" s="108">
        <f t="shared" si="256"/>
        <v>0.633609048813702</v>
      </c>
      <c r="Y28" s="108">
        <f t="shared" si="256"/>
        <v>0.601408694036782</v>
      </c>
      <c r="Z28" s="108">
        <f t="shared" si="256"/>
        <v>0.360620666659131</v>
      </c>
      <c r="AB28" s="89">
        <f t="shared" ref="AB28:AL28" si="257">P28/SUM(P$22:P$31)</f>
        <v>0.0191781410972452</v>
      </c>
      <c r="AC28" s="89">
        <f t="shared" si="257"/>
        <v>0.0738323630252976</v>
      </c>
      <c r="AD28" s="89">
        <f t="shared" si="257"/>
        <v>0.0934865798381944</v>
      </c>
      <c r="AE28" s="89">
        <f t="shared" si="257"/>
        <v>0.0784405318002155</v>
      </c>
      <c r="AF28" s="89">
        <f t="shared" si="257"/>
        <v>0.111873711351585</v>
      </c>
      <c r="AG28" s="89">
        <f t="shared" si="257"/>
        <v>0.135630049681337</v>
      </c>
      <c r="AH28" s="89">
        <f t="shared" si="257"/>
        <v>0.131692900437776</v>
      </c>
      <c r="AI28" s="89">
        <f t="shared" si="257"/>
        <v>0.116497194824482</v>
      </c>
      <c r="AJ28" s="89">
        <f t="shared" si="257"/>
        <v>0.14323002734389</v>
      </c>
      <c r="AK28" s="89">
        <f t="shared" si="257"/>
        <v>0.124846871465356</v>
      </c>
      <c r="AL28" s="89">
        <f t="shared" si="257"/>
        <v>0.0889762943755535</v>
      </c>
      <c r="AN28" s="89">
        <f t="shared" ref="AN28:AX28" si="258">AB28*LN(AB28)</f>
        <v>-0.0758300655995696</v>
      </c>
      <c r="AO28" s="89">
        <f t="shared" si="258"/>
        <v>-0.192404045953494</v>
      </c>
      <c r="AP28" s="89">
        <f t="shared" si="258"/>
        <v>-0.22155734047312</v>
      </c>
      <c r="AQ28" s="89">
        <f t="shared" si="258"/>
        <v>-0.199663666872745</v>
      </c>
      <c r="AR28" s="89">
        <f t="shared" si="258"/>
        <v>-0.245046456849726</v>
      </c>
      <c r="AS28" s="89">
        <f t="shared" si="258"/>
        <v>-0.270965012143344</v>
      </c>
      <c r="AT28" s="89">
        <f t="shared" si="258"/>
        <v>-0.266978722804449</v>
      </c>
      <c r="AU28" s="89">
        <f t="shared" si="258"/>
        <v>-0.250455931092117</v>
      </c>
      <c r="AV28" s="89">
        <f t="shared" si="258"/>
        <v>-0.278339393144122</v>
      </c>
      <c r="AW28" s="89">
        <f t="shared" si="258"/>
        <v>-0.259764805576752</v>
      </c>
      <c r="AX28" s="89">
        <f t="shared" si="258"/>
        <v>-0.215267938666002</v>
      </c>
      <c r="BL28" s="89">
        <f t="shared" ref="BL28:BV28" si="259">AZ$27*P28</f>
        <v>0.0278739284726867</v>
      </c>
      <c r="BM28" s="89">
        <f t="shared" si="259"/>
        <v>0.152532999499647</v>
      </c>
      <c r="BN28" s="89">
        <f t="shared" si="259"/>
        <v>0.0729899392110993</v>
      </c>
      <c r="BO28" s="89">
        <f t="shared" si="259"/>
        <v>0.0862081066982149</v>
      </c>
      <c r="BP28" s="89">
        <f t="shared" si="259"/>
        <v>0.294835875524599</v>
      </c>
      <c r="BQ28" s="89">
        <f t="shared" si="259"/>
        <v>0.278631454024177</v>
      </c>
      <c r="BR28" s="89">
        <f t="shared" si="259"/>
        <v>0.279038461845272</v>
      </c>
      <c r="BS28" s="89">
        <f t="shared" si="259"/>
        <v>0.353802332868011</v>
      </c>
      <c r="BT28" s="89">
        <f t="shared" si="259"/>
        <v>0.150819656968456</v>
      </c>
      <c r="BU28" s="89">
        <f t="shared" si="259"/>
        <v>0.264803852084558</v>
      </c>
      <c r="BV28" s="89">
        <f t="shared" si="259"/>
        <v>0.115997723969863</v>
      </c>
      <c r="BX28" s="89">
        <f t="shared" si="6"/>
        <v>0.253396867183433</v>
      </c>
      <c r="BY28" s="89">
        <f t="shared" si="7"/>
        <v>0.659675436246991</v>
      </c>
      <c r="BZ28" s="89">
        <f t="shared" si="8"/>
        <v>0.632840794713283</v>
      </c>
      <c r="CA28" s="89">
        <f t="shared" si="9"/>
        <v>0.531621233022876</v>
      </c>
      <c r="CC28" s="89">
        <f t="shared" ref="CC28:CF28" si="260">BX28/SUM(BX$22:BX$31)</f>
        <v>0.0589279721472223</v>
      </c>
      <c r="CD28" s="89">
        <f t="shared" si="260"/>
        <v>0.113957025736843</v>
      </c>
      <c r="CE28" s="89">
        <f t="shared" si="260"/>
        <v>0.1227420365464</v>
      </c>
      <c r="CF28" s="89">
        <f t="shared" si="260"/>
        <v>0.118726123601104</v>
      </c>
      <c r="CH28" s="89">
        <f t="shared" ref="CH28:CK28" si="261">CC28*LN(CC28)</f>
        <v>-0.16685098162463</v>
      </c>
      <c r="CI28" s="89">
        <f t="shared" si="261"/>
        <v>-0.247507123794488</v>
      </c>
      <c r="CJ28" s="89">
        <f t="shared" si="261"/>
        <v>-0.257472335646857</v>
      </c>
      <c r="CK28" s="89">
        <f t="shared" si="261"/>
        <v>-0.252997761506503</v>
      </c>
      <c r="CR28" s="89">
        <f t="shared" ref="CR28:CU28" si="262">CM$27*BX28</f>
        <v>0.0348348741467816</v>
      </c>
      <c r="CS28" s="89">
        <f t="shared" si="262"/>
        <v>0.0521924531202239</v>
      </c>
      <c r="CT28" s="89">
        <f t="shared" si="262"/>
        <v>0.211190636037196</v>
      </c>
      <c r="CU28" s="89">
        <f t="shared" si="262"/>
        <v>0.239065593978227</v>
      </c>
      <c r="CV28" s="87">
        <f t="shared" si="13"/>
        <v>0.537283557282428</v>
      </c>
      <c r="CX28">
        <f t="shared" si="26"/>
        <v>0.13169154457871</v>
      </c>
    </row>
    <row r="29" spans="1:102">
      <c r="A29" s="52" t="s">
        <v>36</v>
      </c>
      <c r="B29" s="53">
        <v>2019</v>
      </c>
      <c r="C29" s="52" t="s">
        <v>31</v>
      </c>
      <c r="D29">
        <v>30548</v>
      </c>
      <c r="E29">
        <v>8.3857536</v>
      </c>
      <c r="F29">
        <v>379270</v>
      </c>
      <c r="G29">
        <v>208</v>
      </c>
      <c r="H29">
        <v>58534</v>
      </c>
      <c r="I29">
        <v>35</v>
      </c>
      <c r="J29">
        <v>48474</v>
      </c>
      <c r="K29">
        <v>41.378029</v>
      </c>
      <c r="L29">
        <v>1471413</v>
      </c>
      <c r="M29">
        <v>11514</v>
      </c>
      <c r="N29">
        <v>216737</v>
      </c>
      <c r="P29" s="82">
        <f t="shared" ref="P29:R29" si="263">(D29-MIN(D$22:D$31))/(MAX(D$22:D$31)-MIN(D$22:D$31))+0.001</f>
        <v>0.04637270435722</v>
      </c>
      <c r="Q29" s="108">
        <f t="shared" si="263"/>
        <v>0.29886379734626</v>
      </c>
      <c r="R29" s="108">
        <f t="shared" si="263"/>
        <v>0.687359439847451</v>
      </c>
      <c r="S29" s="91">
        <f t="shared" si="204"/>
        <v>0.538537537537538</v>
      </c>
      <c r="T29" s="91">
        <f t="shared" si="205"/>
        <v>0.75746763672855</v>
      </c>
      <c r="U29" s="108">
        <f t="shared" ref="U29:Z29" si="264">(I29-MIN(I$22:I$31))/(MAX(I$22:I$31)-MIN(I$22:I$31))+0.001</f>
        <v>0.667666666666667</v>
      </c>
      <c r="V29" s="108" cm="1">
        <f t="array" ref="V29">(MAX(J$22:J$31-J29)/(MAX(J$22:J$31)-MIN(J$22:J$31))+0.001)</f>
        <v>0.957614726550565</v>
      </c>
      <c r="W29" s="108" cm="1">
        <f t="array" ref="W29">(MAX(K$22:K$31-K29)/(MAX(K$22:K$31)-MIN(K$22:K$31))+0.001)</f>
        <v>0.669729661346632</v>
      </c>
      <c r="X29" s="108">
        <f t="shared" si="264"/>
        <v>0.712869303877861</v>
      </c>
      <c r="Y29" s="108">
        <f t="shared" si="264"/>
        <v>0.734605796024522</v>
      </c>
      <c r="Z29" s="108">
        <f t="shared" si="264"/>
        <v>0.457183382125216</v>
      </c>
      <c r="AB29" s="89">
        <f t="shared" ref="AB29:AL29" si="265">P29/SUM(P$22:P$31)</f>
        <v>0.0128779961939125</v>
      </c>
      <c r="AC29" s="89">
        <f t="shared" si="265"/>
        <v>0.0663709941626341</v>
      </c>
      <c r="AD29" s="89">
        <f t="shared" si="265"/>
        <v>0.121119962527461</v>
      </c>
      <c r="AE29" s="89">
        <f t="shared" si="265"/>
        <v>0.12635046113307</v>
      </c>
      <c r="AF29" s="89">
        <f t="shared" si="265"/>
        <v>0.133302692750897</v>
      </c>
      <c r="AG29" s="89">
        <f t="shared" si="265"/>
        <v>0.0904651979726</v>
      </c>
      <c r="AH29" s="89">
        <f t="shared" si="265"/>
        <v>0.134745255200503</v>
      </c>
      <c r="AI29" s="89">
        <f t="shared" si="265"/>
        <v>0.154775797142702</v>
      </c>
      <c r="AJ29" s="89">
        <f t="shared" si="265"/>
        <v>0.161147145985706</v>
      </c>
      <c r="AK29" s="89">
        <f t="shared" si="265"/>
        <v>0.152497355464519</v>
      </c>
      <c r="AL29" s="89">
        <f t="shared" si="265"/>
        <v>0.11280130883357</v>
      </c>
      <c r="AN29" s="89">
        <f t="shared" ref="AN29:AX29" si="266">AB29*LN(AB29)</f>
        <v>-0.0560480676376764</v>
      </c>
      <c r="AO29" s="89">
        <f t="shared" si="266"/>
        <v>-0.180030999955317</v>
      </c>
      <c r="AP29" s="89">
        <f t="shared" si="266"/>
        <v>-0.255681067392164</v>
      </c>
      <c r="AQ29" s="89">
        <f t="shared" si="266"/>
        <v>-0.261380667706256</v>
      </c>
      <c r="AR29" s="89">
        <f t="shared" si="266"/>
        <v>-0.268622635331697</v>
      </c>
      <c r="AS29" s="89">
        <f t="shared" si="266"/>
        <v>-0.217368878014394</v>
      </c>
      <c r="AT29" s="89">
        <f t="shared" si="266"/>
        <v>-0.270079250376437</v>
      </c>
      <c r="AU29" s="89">
        <f t="shared" si="266"/>
        <v>-0.288777227598167</v>
      </c>
      <c r="AV29" s="89">
        <f t="shared" si="266"/>
        <v>-0.294164024151828</v>
      </c>
      <c r="AW29" s="89">
        <f t="shared" si="266"/>
        <v>-0.286787750371302</v>
      </c>
      <c r="AX29" s="89">
        <f t="shared" si="266"/>
        <v>-0.246146819638306</v>
      </c>
      <c r="BL29" s="89">
        <f t="shared" ref="BL29:BV29" si="267">AZ$27*P29</f>
        <v>0.0187171604881043</v>
      </c>
      <c r="BM29" s="89">
        <f t="shared" si="267"/>
        <v>0.137118282614514</v>
      </c>
      <c r="BN29" s="89">
        <f t="shared" si="267"/>
        <v>0.0945647890577566</v>
      </c>
      <c r="BO29" s="89">
        <f t="shared" si="267"/>
        <v>0.138862317538475</v>
      </c>
      <c r="BP29" s="89">
        <f t="shared" si="267"/>
        <v>0.351310559488653</v>
      </c>
      <c r="BQ29" s="89">
        <f t="shared" si="267"/>
        <v>0.185847087049759</v>
      </c>
      <c r="BR29" s="89">
        <f t="shared" si="267"/>
        <v>0.285505965979254</v>
      </c>
      <c r="BS29" s="89">
        <f t="shared" si="267"/>
        <v>0.470054563829602</v>
      </c>
      <c r="BT29" s="89">
        <f t="shared" si="267"/>
        <v>0.169686187524467</v>
      </c>
      <c r="BU29" s="89">
        <f t="shared" si="267"/>
        <v>0.323451334308511</v>
      </c>
      <c r="BV29" s="89">
        <f t="shared" si="267"/>
        <v>0.147058215644354</v>
      </c>
      <c r="BX29" s="89">
        <f t="shared" si="6"/>
        <v>0.250400232160375</v>
      </c>
      <c r="BY29" s="89">
        <f t="shared" si="7"/>
        <v>0.676019964076887</v>
      </c>
      <c r="BZ29" s="89">
        <f t="shared" si="8"/>
        <v>0.755560529808856</v>
      </c>
      <c r="CA29" s="89">
        <f t="shared" si="9"/>
        <v>0.640195737477332</v>
      </c>
      <c r="CC29" s="89">
        <f t="shared" ref="CC29:CF29" si="268">BX29/SUM(BX$22:BX$31)</f>
        <v>0.0582310983968206</v>
      </c>
      <c r="CD29" s="89">
        <f t="shared" si="268"/>
        <v>0.116780495698321</v>
      </c>
      <c r="CE29" s="89">
        <f t="shared" si="268"/>
        <v>0.146544026455868</v>
      </c>
      <c r="CF29" s="89">
        <f t="shared" si="268"/>
        <v>0.142973894824406</v>
      </c>
      <c r="CH29" s="89">
        <f t="shared" ref="CH29:CK29" si="269">CC29*LN(CC29)</f>
        <v>-0.165570562682606</v>
      </c>
      <c r="CI29" s="89">
        <f t="shared" si="269"/>
        <v>-0.250781351201138</v>
      </c>
      <c r="CJ29" s="89">
        <f t="shared" si="269"/>
        <v>-0.281427452959251</v>
      </c>
      <c r="CK29" s="89">
        <f t="shared" si="269"/>
        <v>-0.27809755332593</v>
      </c>
      <c r="CR29" s="89">
        <f t="shared" ref="CR29:CU29" si="270">CM$27*BX29</f>
        <v>0.034422921919225</v>
      </c>
      <c r="CS29" s="89">
        <f t="shared" si="270"/>
        <v>0.0534856057156688</v>
      </c>
      <c r="CT29" s="89">
        <f t="shared" si="270"/>
        <v>0.252144473282932</v>
      </c>
      <c r="CU29" s="89">
        <f t="shared" si="270"/>
        <v>0.287890634789151</v>
      </c>
      <c r="CV29" s="87">
        <f t="shared" si="13"/>
        <v>0.627943635706978</v>
      </c>
      <c r="CX29">
        <f t="shared" si="26"/>
        <v>0.1528150394993</v>
      </c>
    </row>
    <row r="30" spans="1:102">
      <c r="A30" s="52" t="s">
        <v>36</v>
      </c>
      <c r="B30" s="53">
        <v>2020</v>
      </c>
      <c r="C30" s="52" t="s">
        <v>31</v>
      </c>
      <c r="D30">
        <v>30485</v>
      </c>
      <c r="E30">
        <v>8.3643659</v>
      </c>
      <c r="F30">
        <v>397445</v>
      </c>
      <c r="G30">
        <v>362</v>
      </c>
      <c r="H30">
        <v>64601</v>
      </c>
      <c r="I30">
        <v>26</v>
      </c>
      <c r="J30">
        <v>48332</v>
      </c>
      <c r="K30">
        <v>35.113262</v>
      </c>
      <c r="L30">
        <v>1545066</v>
      </c>
      <c r="M30">
        <v>12231</v>
      </c>
      <c r="N30">
        <v>245087</v>
      </c>
      <c r="P30" s="82">
        <f t="shared" ref="P30:R30" si="271">(D30-MIN(D$22:D$31))/(MAX(D$22:D$31)-MIN(D$22:D$31))+0.001</f>
        <v>0.02368635217861</v>
      </c>
      <c r="Q30" s="108">
        <f t="shared" si="271"/>
        <v>0.26526563468319</v>
      </c>
      <c r="R30" s="108">
        <f t="shared" si="271"/>
        <v>0.844179719923725</v>
      </c>
      <c r="S30" s="91">
        <f t="shared" si="204"/>
        <v>1.001</v>
      </c>
      <c r="T30" s="91">
        <f t="shared" si="205"/>
        <v>0.879233818364275</v>
      </c>
      <c r="U30" s="108">
        <f t="shared" ref="U30:Z30" si="272">(I30-MIN(I$22:I$31))/(MAX(I$22:I$31)-MIN(I$22:I$31))+0.001</f>
        <v>0.334333333333333</v>
      </c>
      <c r="V30" s="108" cm="1">
        <f t="array" ref="V30">(MAX(J$22:J$31-J30)/(MAX(J$22:J$31)-MIN(J$22:J$31))+0.001)</f>
        <v>0.979307363275283</v>
      </c>
      <c r="W30" s="108" cm="1">
        <f t="array" ref="W30">(MAX(K$22:K$31-K30)/(MAX(K$22:K$31)-MIN(K$22:K$31))+0.001)</f>
        <v>0.835364830673316</v>
      </c>
      <c r="X30" s="108">
        <f t="shared" si="272"/>
        <v>0.793172973491601</v>
      </c>
      <c r="Y30" s="108">
        <f t="shared" si="272"/>
        <v>0.867802898012261</v>
      </c>
      <c r="Z30" s="108">
        <f t="shared" si="272"/>
        <v>0.777627369420488</v>
      </c>
      <c r="AB30" s="89">
        <f t="shared" ref="AB30:AL30" si="273">P30/SUM(P$22:P$31)</f>
        <v>0.00657785129057968</v>
      </c>
      <c r="AC30" s="89">
        <f t="shared" si="273"/>
        <v>0.0589095904135468</v>
      </c>
      <c r="AD30" s="89">
        <f t="shared" si="273"/>
        <v>0.148753345216727</v>
      </c>
      <c r="AE30" s="89">
        <f t="shared" si="273"/>
        <v>0.234852359916299</v>
      </c>
      <c r="AF30" s="89">
        <f t="shared" si="273"/>
        <v>0.15473167415021</v>
      </c>
      <c r="AG30" s="89">
        <f t="shared" si="273"/>
        <v>0.045300346263863</v>
      </c>
      <c r="AH30" s="89">
        <f t="shared" si="273"/>
        <v>0.13779760996323</v>
      </c>
      <c r="AI30" s="89">
        <f t="shared" si="273"/>
        <v>0.193054399460922</v>
      </c>
      <c r="AJ30" s="89">
        <f t="shared" si="273"/>
        <v>0.179300132935822</v>
      </c>
      <c r="AK30" s="89">
        <f t="shared" si="273"/>
        <v>0.180147839463681</v>
      </c>
      <c r="AL30" s="89">
        <f t="shared" si="273"/>
        <v>0.191864771303985</v>
      </c>
      <c r="AN30" s="89">
        <f t="shared" ref="AN30:AX30" si="274">AB30*LN(AB30)</f>
        <v>-0.0330474349542977</v>
      </c>
      <c r="AO30" s="89">
        <f t="shared" si="274"/>
        <v>-0.166817313726228</v>
      </c>
      <c r="AP30" s="89">
        <f t="shared" si="274"/>
        <v>-0.283444403907038</v>
      </c>
      <c r="AQ30" s="89">
        <f t="shared" si="274"/>
        <v>-0.340253680527756</v>
      </c>
      <c r="AR30" s="89">
        <f t="shared" si="274"/>
        <v>-0.288739020606306</v>
      </c>
      <c r="AS30" s="89">
        <f t="shared" si="274"/>
        <v>-0.140179230796557</v>
      </c>
      <c r="AT30" s="89">
        <f t="shared" si="274"/>
        <v>-0.273110627709552</v>
      </c>
      <c r="AU30" s="89">
        <f t="shared" si="274"/>
        <v>-0.317532645912206</v>
      </c>
      <c r="AV30" s="89">
        <f t="shared" si="274"/>
        <v>-0.308162090818177</v>
      </c>
      <c r="AW30" s="89">
        <f t="shared" si="274"/>
        <v>-0.308769331776891</v>
      </c>
      <c r="AX30" s="89">
        <f t="shared" si="274"/>
        <v>-0.316761920702888</v>
      </c>
      <c r="BL30" s="89">
        <f t="shared" ref="BL30:BV30" si="275">AZ$27*P30</f>
        <v>0.00956039250352188</v>
      </c>
      <c r="BM30" s="89">
        <f t="shared" si="275"/>
        <v>0.121703493656232</v>
      </c>
      <c r="BN30" s="89">
        <f t="shared" si="275"/>
        <v>0.116139638904414</v>
      </c>
      <c r="BO30" s="89">
        <f t="shared" si="275"/>
        <v>0.258108618559062</v>
      </c>
      <c r="BP30" s="89">
        <f t="shared" si="275"/>
        <v>0.407785243452707</v>
      </c>
      <c r="BQ30" s="89">
        <f t="shared" si="275"/>
        <v>0.093062720075341</v>
      </c>
      <c r="BR30" s="89">
        <f t="shared" si="275"/>
        <v>0.291973470113235</v>
      </c>
      <c r="BS30" s="89">
        <f t="shared" si="275"/>
        <v>0.586306794791193</v>
      </c>
      <c r="BT30" s="89">
        <f t="shared" si="275"/>
        <v>0.188801084837137</v>
      </c>
      <c r="BU30" s="89">
        <f t="shared" si="275"/>
        <v>0.382098816532464</v>
      </c>
      <c r="BV30" s="89">
        <f t="shared" si="275"/>
        <v>0.250132655416309</v>
      </c>
      <c r="BX30" s="89">
        <f t="shared" si="6"/>
        <v>0.247403525064168</v>
      </c>
      <c r="BY30" s="89">
        <f t="shared" si="7"/>
        <v>0.75895658208711</v>
      </c>
      <c r="BZ30" s="89">
        <f t="shared" si="8"/>
        <v>0.878280264904428</v>
      </c>
      <c r="CA30" s="89">
        <f t="shared" si="9"/>
        <v>0.82103255678591</v>
      </c>
      <c r="CC30" s="89">
        <f t="shared" ref="CC30:CF30" si="276">BX30/SUM(BX$22:BX$31)</f>
        <v>0.0575342078856572</v>
      </c>
      <c r="CD30" s="89">
        <f t="shared" si="276"/>
        <v>0.131107556846584</v>
      </c>
      <c r="CE30" s="89">
        <f t="shared" si="276"/>
        <v>0.170346016365336</v>
      </c>
      <c r="CF30" s="89">
        <f t="shared" si="276"/>
        <v>0.183359893778547</v>
      </c>
      <c r="CH30" s="89">
        <f t="shared" ref="CH30:CK30" si="277">CC30*LN(CC30)</f>
        <v>-0.164281772690199</v>
      </c>
      <c r="CI30" s="89">
        <f t="shared" si="277"/>
        <v>-0.266376106742542</v>
      </c>
      <c r="CJ30" s="89">
        <f t="shared" si="277"/>
        <v>-0.30149942092854</v>
      </c>
      <c r="CK30" s="89">
        <f t="shared" si="277"/>
        <v>-0.311034199140331</v>
      </c>
      <c r="CR30" s="89">
        <f t="shared" ref="CR30:CU30" si="278">CM$27*BX30</f>
        <v>0.034010959783657</v>
      </c>
      <c r="CS30" s="89">
        <f t="shared" si="278"/>
        <v>0.0600474167360624</v>
      </c>
      <c r="CT30" s="89">
        <f t="shared" si="278"/>
        <v>0.293098310528669</v>
      </c>
      <c r="CU30" s="89">
        <f t="shared" si="278"/>
        <v>0.369211430377612</v>
      </c>
      <c r="CV30" s="87">
        <f t="shared" si="13"/>
        <v>0.756368117426</v>
      </c>
      <c r="CX30">
        <f t="shared" si="26"/>
        <v>0.176572863632366</v>
      </c>
    </row>
    <row r="31" spans="1:102">
      <c r="A31" s="7" t="s">
        <v>36</v>
      </c>
      <c r="B31" s="9">
        <v>2021</v>
      </c>
      <c r="C31" s="8" t="s">
        <v>31</v>
      </c>
      <c r="D31">
        <v>30422</v>
      </c>
      <c r="E31">
        <v>8.3429783</v>
      </c>
      <c r="F31">
        <v>415620</v>
      </c>
      <c r="G31">
        <v>291</v>
      </c>
      <c r="H31">
        <v>70668</v>
      </c>
      <c r="I31">
        <v>17</v>
      </c>
      <c r="J31">
        <v>48190</v>
      </c>
      <c r="K31">
        <v>28.848495</v>
      </c>
      <c r="L31">
        <v>1735681</v>
      </c>
      <c r="M31">
        <v>12948</v>
      </c>
      <c r="N31">
        <v>264849</v>
      </c>
      <c r="P31" s="82">
        <f t="shared" ref="P31:R31" si="279">(D31-MIN(D$22:D$31))/(MAX(D$22:D$31)-MIN(D$22:D$31))+0.001</f>
        <v>0.001</v>
      </c>
      <c r="Q31" s="108">
        <f t="shared" si="279"/>
        <v>0.231667629111172</v>
      </c>
      <c r="R31" s="108">
        <f t="shared" si="279"/>
        <v>1.001</v>
      </c>
      <c r="S31" s="91">
        <f t="shared" si="204"/>
        <v>0.787786786786787</v>
      </c>
      <c r="T31" s="91">
        <f t="shared" si="205"/>
        <v>1.001</v>
      </c>
      <c r="U31" s="108">
        <f t="shared" ref="U31:Z31" si="280">(I31-MIN(I$22:I$31))/(MAX(I$22:I$31)-MIN(I$22:I$31))+0.001</f>
        <v>0.001</v>
      </c>
      <c r="V31" s="108" cm="1">
        <f t="array" ref="V31">(MAX(J$22:J$31-J31)/(MAX(J$22:J$31)-MIN(J$22:J$31))+0.001)</f>
        <v>1.001</v>
      </c>
      <c r="W31" s="108" cm="1">
        <f t="array" ref="W31">(MAX(K$22:K$31-K31)/(MAX(K$22:K$31)-MIN(K$22:K$31))+0.001)</f>
        <v>1.001</v>
      </c>
      <c r="X31" s="108">
        <f t="shared" si="280"/>
        <v>1.001</v>
      </c>
      <c r="Y31" s="108">
        <f t="shared" si="280"/>
        <v>1.001</v>
      </c>
      <c r="Z31" s="108">
        <f t="shared" si="280"/>
        <v>1.001</v>
      </c>
      <c r="AB31" s="89">
        <f t="shared" ref="AB31:AL31" si="281">P31/SUM(P$22:P$31)</f>
        <v>0.000277706387246907</v>
      </c>
      <c r="AC31" s="89">
        <f t="shared" si="281"/>
        <v>0.051448221550884</v>
      </c>
      <c r="AD31" s="89">
        <f t="shared" si="281"/>
        <v>0.176386727905993</v>
      </c>
      <c r="AE31" s="89">
        <f t="shared" si="281"/>
        <v>0.184828757230524</v>
      </c>
      <c r="AF31" s="89">
        <f t="shared" si="281"/>
        <v>0.176160655549522</v>
      </c>
      <c r="AG31" s="89">
        <f t="shared" si="281"/>
        <v>0.000135494555126211</v>
      </c>
      <c r="AH31" s="89">
        <f t="shared" si="281"/>
        <v>0.140849964725957</v>
      </c>
      <c r="AI31" s="89">
        <f t="shared" si="281"/>
        <v>0.231333001779142</v>
      </c>
      <c r="AJ31" s="89">
        <f t="shared" si="281"/>
        <v>0.226280318501874</v>
      </c>
      <c r="AK31" s="89">
        <f t="shared" si="281"/>
        <v>0.207798323462843</v>
      </c>
      <c r="AL31" s="89">
        <f t="shared" si="281"/>
        <v>0.246977721756907</v>
      </c>
      <c r="AN31" s="89">
        <f t="shared" ref="AN31:AX31" si="282">AB31*LN(AB31)</f>
        <v>-0.00227412265439363</v>
      </c>
      <c r="AO31" s="89">
        <f t="shared" si="282"/>
        <v>-0.152656102321624</v>
      </c>
      <c r="AP31" s="89">
        <f t="shared" si="282"/>
        <v>-0.306044444782762</v>
      </c>
      <c r="AQ31" s="89">
        <f t="shared" si="282"/>
        <v>-0.312051107507231</v>
      </c>
      <c r="AR31" s="89">
        <f t="shared" si="282"/>
        <v>-0.305878119395263</v>
      </c>
      <c r="AS31" s="89">
        <f t="shared" si="282"/>
        <v>-0.00120679297312492</v>
      </c>
      <c r="AT31" s="89">
        <f t="shared" si="282"/>
        <v>-0.276074386804132</v>
      </c>
      <c r="AU31" s="89">
        <f t="shared" si="282"/>
        <v>-0.338647696645746</v>
      </c>
      <c r="AV31" s="89">
        <f t="shared" si="282"/>
        <v>-0.336248186298993</v>
      </c>
      <c r="AW31" s="89">
        <f t="shared" si="282"/>
        <v>-0.326490080215959</v>
      </c>
      <c r="AX31" s="89">
        <f t="shared" si="282"/>
        <v>-0.345387758841169</v>
      </c>
      <c r="AY31" s="81" t="s">
        <v>170</v>
      </c>
      <c r="BL31" s="89">
        <f t="shared" ref="BL31:BV31" si="283">AZ$27*P31</f>
        <v>0.000403624518939451</v>
      </c>
      <c r="BM31" s="89">
        <f t="shared" si="283"/>
        <v>0.1062887767711</v>
      </c>
      <c r="BN31" s="89">
        <f t="shared" si="283"/>
        <v>0.137714488751071</v>
      </c>
      <c r="BO31" s="89">
        <f t="shared" si="283"/>
        <v>0.203131427828791</v>
      </c>
      <c r="BP31" s="89">
        <f t="shared" si="283"/>
        <v>0.46425992741676</v>
      </c>
      <c r="BQ31" s="89">
        <f t="shared" si="283"/>
        <v>0.000278353100923254</v>
      </c>
      <c r="BR31" s="89">
        <f t="shared" si="283"/>
        <v>0.298440974247217</v>
      </c>
      <c r="BS31" s="89">
        <f t="shared" si="283"/>
        <v>0.702559025752784</v>
      </c>
      <c r="BT31" s="89">
        <f t="shared" si="283"/>
        <v>0.238270707951669</v>
      </c>
      <c r="BU31" s="89">
        <f t="shared" si="283"/>
        <v>0.440746298756417</v>
      </c>
      <c r="BV31" s="89">
        <f t="shared" si="283"/>
        <v>0.321982993291914</v>
      </c>
      <c r="BX31" s="89">
        <f t="shared" si="6"/>
        <v>0.244406890041111</v>
      </c>
      <c r="BY31" s="89">
        <f t="shared" si="7"/>
        <v>0.667669708346475</v>
      </c>
      <c r="BZ31" s="89">
        <f t="shared" si="8"/>
        <v>1.001</v>
      </c>
      <c r="CA31" s="89">
        <f t="shared" si="9"/>
        <v>1.001</v>
      </c>
      <c r="CC31" s="89">
        <f t="shared" ref="CC31:CF31" si="284">BX31/SUM(BX$22:BX$31)</f>
        <v>0.0568373341352558</v>
      </c>
      <c r="CD31" s="89">
        <f t="shared" si="284"/>
        <v>0.115338013145699</v>
      </c>
      <c r="CE31" s="89">
        <f t="shared" si="284"/>
        <v>0.194148006274804</v>
      </c>
      <c r="CF31" s="89">
        <f t="shared" si="284"/>
        <v>0.223551736353599</v>
      </c>
      <c r="CH31" s="89">
        <f t="shared" ref="CH31:CK31" si="285">CC31*LN(CC31)</f>
        <v>-0.162984572616964</v>
      </c>
      <c r="CI31" s="89">
        <f t="shared" si="285"/>
        <v>-0.2491172155665</v>
      </c>
      <c r="CJ31" s="89">
        <f t="shared" si="285"/>
        <v>-0.318234693609183</v>
      </c>
      <c r="CK31" s="89">
        <f t="shared" si="285"/>
        <v>-0.334905630318363</v>
      </c>
      <c r="CL31" s="81" t="s">
        <v>170</v>
      </c>
      <c r="CR31" s="89">
        <f t="shared" ref="CR31:CU31" si="286">CM$27*BX31</f>
        <v>0.0335990075561006</v>
      </c>
      <c r="CS31" s="89">
        <f t="shared" si="286"/>
        <v>0.0528249469935086</v>
      </c>
      <c r="CT31" s="89">
        <f t="shared" si="286"/>
        <v>0.334052147774405</v>
      </c>
      <c r="CU31" s="89">
        <f t="shared" si="286"/>
        <v>0.450141274853684</v>
      </c>
      <c r="CV31" s="87">
        <f t="shared" si="13"/>
        <v>0.870617377177698</v>
      </c>
      <c r="CX31">
        <f t="shared" si="26"/>
        <v>0.193438547383957</v>
      </c>
    </row>
    <row r="32" spans="1:102">
      <c r="A32" t="s">
        <v>166</v>
      </c>
      <c r="B32">
        <v>2012</v>
      </c>
      <c r="C32" t="s">
        <v>31</v>
      </c>
      <c r="D32">
        <v>46181</v>
      </c>
      <c r="E32">
        <v>5.8553951</v>
      </c>
      <c r="F32">
        <v>338535</v>
      </c>
      <c r="G32">
        <v>1438</v>
      </c>
      <c r="H32">
        <v>42384</v>
      </c>
      <c r="I32">
        <v>38</v>
      </c>
      <c r="J32">
        <v>37833</v>
      </c>
      <c r="K32">
        <v>52.499668</v>
      </c>
      <c r="L32">
        <v>1430100</v>
      </c>
      <c r="M32">
        <v>9159</v>
      </c>
      <c r="N32">
        <v>209002</v>
      </c>
      <c r="P32" s="112">
        <f t="shared" ref="P32:Z32" si="287">(D32-MIN(D$32:D$41))/(MAX(D$32:D$41)-MIN(D$32:D$41))+0.001</f>
        <v>0.868697594501718</v>
      </c>
      <c r="Q32" s="113">
        <f t="shared" si="287"/>
        <v>1.001</v>
      </c>
      <c r="R32" s="113">
        <f t="shared" si="287"/>
        <v>0.001</v>
      </c>
      <c r="S32" s="113">
        <f t="shared" si="287"/>
        <v>1.001</v>
      </c>
      <c r="T32" s="113">
        <f t="shared" si="287"/>
        <v>0.619639328984157</v>
      </c>
      <c r="U32" s="113">
        <f t="shared" si="287"/>
        <v>0.786714285714286</v>
      </c>
      <c r="V32" s="108" cm="1">
        <f t="array" ref="V32">(MAX(J$32:J$41-J32)/(MAX(J$32:J$41)-MIN(J$32:J$41))+0.001)</f>
        <v>1.001</v>
      </c>
      <c r="W32" s="108" cm="1">
        <f t="array" ref="W32">(MAX(K$32:K$41-K32)/(MAX(K$32:K$41)-MIN(K$32:K$41))+0.001)</f>
        <v>0.001</v>
      </c>
      <c r="X32" s="113">
        <f t="shared" si="287"/>
        <v>0.001</v>
      </c>
      <c r="Y32" s="113">
        <f t="shared" si="287"/>
        <v>0.001</v>
      </c>
      <c r="Z32" s="113">
        <f t="shared" si="287"/>
        <v>0.001</v>
      </c>
      <c r="AA32" s="80"/>
      <c r="AB32" s="80">
        <f t="shared" ref="AB32:AL32" si="288">P32/SUM(P$32:P$41)</f>
        <v>0.15746195675871</v>
      </c>
      <c r="AC32" s="80">
        <f t="shared" si="288"/>
        <v>0.350854528390283</v>
      </c>
      <c r="AD32" s="80">
        <f t="shared" si="288"/>
        <v>0.000212811818819994</v>
      </c>
      <c r="AE32" s="80">
        <f t="shared" si="288"/>
        <v>0.154130510032347</v>
      </c>
      <c r="AF32" s="80">
        <f t="shared" si="288"/>
        <v>0.191499540601337</v>
      </c>
      <c r="AG32" s="80">
        <f t="shared" si="288"/>
        <v>0.117620674925246</v>
      </c>
      <c r="AH32" s="80">
        <f t="shared" si="288"/>
        <v>0.443087637665614</v>
      </c>
      <c r="AI32" s="80">
        <f t="shared" si="288"/>
        <v>0.000219428285976801</v>
      </c>
      <c r="AJ32" s="80">
        <f t="shared" si="288"/>
        <v>0.000201786690635302</v>
      </c>
      <c r="AK32" s="80">
        <f t="shared" si="288"/>
        <v>0.000208819896476115</v>
      </c>
      <c r="AL32" s="80">
        <f t="shared" si="288"/>
        <v>0.000222057644507755</v>
      </c>
      <c r="AM32" s="80"/>
      <c r="AN32" s="80">
        <f t="shared" ref="AN32:AX32" si="289">AB32*LN(AB32)</f>
        <v>-0.291079668951842</v>
      </c>
      <c r="AO32" s="80">
        <f t="shared" si="289"/>
        <v>-0.367479275672649</v>
      </c>
      <c r="AP32" s="80">
        <f t="shared" si="289"/>
        <v>-0.00179934569078558</v>
      </c>
      <c r="AQ32" s="80">
        <f t="shared" si="289"/>
        <v>-0.288217205391131</v>
      </c>
      <c r="AR32" s="80">
        <f t="shared" si="289"/>
        <v>-0.316523820647221</v>
      </c>
      <c r="AS32" s="80">
        <f t="shared" si="289"/>
        <v>-0.251742407474707</v>
      </c>
      <c r="AT32" s="80">
        <f t="shared" si="289"/>
        <v>-0.360667887442851</v>
      </c>
      <c r="AU32" s="80">
        <f t="shared" si="289"/>
        <v>-0.00184857032445737</v>
      </c>
      <c r="AV32" s="80">
        <f t="shared" si="289"/>
        <v>-0.0017168615799629</v>
      </c>
      <c r="AW32" s="80">
        <f t="shared" si="289"/>
        <v>-0.00176954782494311</v>
      </c>
      <c r="AX32" s="80">
        <f t="shared" si="289"/>
        <v>-0.00186807626672859</v>
      </c>
      <c r="AY32" s="80"/>
      <c r="AZ32" s="80">
        <f t="shared" ref="AZ32:BJ32" si="290">SUM(AN32:AN41)</f>
        <v>-2.09973326768133</v>
      </c>
      <c r="BA32" s="80">
        <f t="shared" si="290"/>
        <v>-1.82636068217211</v>
      </c>
      <c r="BB32" s="80">
        <f t="shared" si="290"/>
        <v>-2.10231305770296</v>
      </c>
      <c r="BC32" s="80">
        <f t="shared" si="290"/>
        <v>-2.0964292215386</v>
      </c>
      <c r="BD32" s="80">
        <f t="shared" si="290"/>
        <v>-1.39207800529246</v>
      </c>
      <c r="BE32" s="80">
        <f t="shared" si="290"/>
        <v>-2.15606333223801</v>
      </c>
      <c r="BF32" s="80">
        <f t="shared" si="290"/>
        <v>-1.54500741549355</v>
      </c>
      <c r="BG32" s="80">
        <f t="shared" si="290"/>
        <v>-2.03072722112504</v>
      </c>
      <c r="BH32" s="80">
        <f t="shared" si="290"/>
        <v>-2.09752955781401</v>
      </c>
      <c r="BI32" s="80">
        <f t="shared" si="290"/>
        <v>-2.06642251485075</v>
      </c>
      <c r="BJ32" s="80">
        <f t="shared" si="290"/>
        <v>-2.06326148782586</v>
      </c>
      <c r="BK32" s="80"/>
      <c r="BL32" s="80">
        <f t="shared" ref="BL32:BV32" si="291">AZ$37*P32</f>
        <v>0.213344414712775</v>
      </c>
      <c r="BM32" s="80">
        <f t="shared" si="291"/>
        <v>0.588042908973368</v>
      </c>
      <c r="BN32" s="80">
        <f t="shared" si="291"/>
        <v>0.000166953427012222</v>
      </c>
      <c r="BO32" s="80">
        <f t="shared" si="291"/>
        <v>0.12206749373549</v>
      </c>
      <c r="BP32" s="80">
        <f t="shared" si="291"/>
        <v>0.41757089467069</v>
      </c>
      <c r="BQ32" s="80">
        <f t="shared" si="291"/>
        <v>0.160616364642825</v>
      </c>
      <c r="BR32" s="80">
        <f t="shared" si="291"/>
        <v>0.493450756596639</v>
      </c>
      <c r="BS32" s="80">
        <f t="shared" si="291"/>
        <v>0.000507042201202159</v>
      </c>
      <c r="BT32" s="80">
        <f t="shared" si="291"/>
        <v>0.000205449137719056</v>
      </c>
      <c r="BU32" s="80">
        <f t="shared" si="291"/>
        <v>0.000464142536369698</v>
      </c>
      <c r="BV32" s="80">
        <f t="shared" si="291"/>
        <v>0.000330408325911247</v>
      </c>
      <c r="BW32" s="80"/>
      <c r="BX32" s="80">
        <f t="shared" si="6"/>
        <v>0.801554277113155</v>
      </c>
      <c r="BY32" s="80">
        <f t="shared" si="7"/>
        <v>0.700254753049006</v>
      </c>
      <c r="BZ32" s="80">
        <f t="shared" si="8"/>
        <v>0.493957798797841</v>
      </c>
      <c r="CA32" s="80">
        <f t="shared" si="9"/>
        <v>0.001</v>
      </c>
      <c r="CB32" s="80"/>
      <c r="CC32" s="80">
        <f t="shared" ref="CC32:CF32" si="292">BX32/SUM(BX$32:BX$41)</f>
        <v>0.210081876326497</v>
      </c>
      <c r="CD32" s="80">
        <f t="shared" si="292"/>
        <v>0.161421462962851</v>
      </c>
      <c r="CE32" s="80">
        <f t="shared" si="292"/>
        <v>0.144246262707266</v>
      </c>
      <c r="CF32" s="80">
        <f t="shared" si="292"/>
        <v>0.000211470918782099</v>
      </c>
      <c r="CG32" s="80"/>
      <c r="CH32" s="80">
        <f t="shared" ref="CH32:CK32" si="293">CC32*LN(CC32)</f>
        <v>-0.327781914954473</v>
      </c>
      <c r="CI32" s="80">
        <f t="shared" si="293"/>
        <v>-0.294390222289771</v>
      </c>
      <c r="CJ32" s="80">
        <f t="shared" si="293"/>
        <v>-0.279294414711496</v>
      </c>
      <c r="CK32" s="80">
        <f t="shared" si="293"/>
        <v>-0.00178934491055899</v>
      </c>
      <c r="CL32" s="80"/>
      <c r="CM32">
        <f t="shared" ref="CM32:CP32" si="294">SUM(CH32:CH41)</f>
        <v>-2.20643060810151</v>
      </c>
      <c r="CN32">
        <f t="shared" si="294"/>
        <v>-1.94652799833545</v>
      </c>
      <c r="CO32">
        <f t="shared" si="294"/>
        <v>-2.22584437329825</v>
      </c>
      <c r="CP32">
        <f t="shared" si="294"/>
        <v>-2.08631555803572</v>
      </c>
      <c r="CQ32" s="80"/>
      <c r="CR32" s="80">
        <f t="shared" ref="CR32:CU32" si="295">CM$37*BX32</f>
        <v>0.105170750483493</v>
      </c>
      <c r="CS32" s="80">
        <f t="shared" si="295"/>
        <v>0.200087247570824</v>
      </c>
      <c r="CT32" s="80">
        <f t="shared" si="295"/>
        <v>0.0980244746377379</v>
      </c>
      <c r="CU32" s="80">
        <f t="shared" si="295"/>
        <v>0.000384609479700075</v>
      </c>
      <c r="CV32" s="87">
        <f t="shared" si="13"/>
        <v>0.403667082171755</v>
      </c>
      <c r="CW32" s="80">
        <f>AVERAGE(CV32:CV41)</f>
        <v>0.423844899142502</v>
      </c>
      <c r="CX32">
        <f t="shared" si="26"/>
        <v>0.101597612560615</v>
      </c>
    </row>
    <row r="33" spans="1:102">
      <c r="A33" t="s">
        <v>166</v>
      </c>
      <c r="B33">
        <v>2013</v>
      </c>
      <c r="C33" t="s">
        <v>31</v>
      </c>
      <c r="D33">
        <v>46335</v>
      </c>
      <c r="E33">
        <v>5.6123449</v>
      </c>
      <c r="F33">
        <v>371181</v>
      </c>
      <c r="G33">
        <v>1438</v>
      </c>
      <c r="H33">
        <v>43407</v>
      </c>
      <c r="I33">
        <v>41</v>
      </c>
      <c r="J33">
        <v>39781</v>
      </c>
      <c r="K33">
        <v>49.700745</v>
      </c>
      <c r="L33">
        <v>1619600</v>
      </c>
      <c r="M33">
        <v>10423</v>
      </c>
      <c r="N33">
        <v>221346</v>
      </c>
      <c r="P33" s="90">
        <f t="shared" ref="P33:Z33" si="296">(D33-MIN(D$32:D$41))/(MAX(D$32:D$41)-MIN(D$32:D$41))+0.001</f>
        <v>1.001</v>
      </c>
      <c r="Q33" s="91">
        <f t="shared" si="296"/>
        <v>0.247209418079112</v>
      </c>
      <c r="R33" s="91">
        <f t="shared" si="296"/>
        <v>0.189677936714348</v>
      </c>
      <c r="S33" s="91">
        <f t="shared" ref="S33:S41" si="297">(G33-MIN(G$32:G$41))/(MAX(G$32:G$41)-MIN(G$32:G$41))+0.001</f>
        <v>1.001</v>
      </c>
      <c r="T33" s="91">
        <f t="shared" ref="T33:T41" si="298">(H33-MIN(H$32:H$41))/(MAX(H$32:H$41)-MIN(H$32:H$41))+0.001</f>
        <v>0.810319664492078</v>
      </c>
      <c r="U33" s="91">
        <f t="shared" si="296"/>
        <v>0.893857142857143</v>
      </c>
      <c r="V33" s="108" cm="1">
        <f t="array" ref="V33">(MAX(J$32:J$41-J33)/(MAX(J$32:J$41)-MIN(J$32:J$41))+0.001)</f>
        <v>0.651080833483025</v>
      </c>
      <c r="W33" s="108" cm="1">
        <f t="array" ref="W33">(MAX(K$32:K$41-K33)/(MAX(K$32:K$41)-MIN(K$32:K$41))+0.001)</f>
        <v>0.0892701260004775</v>
      </c>
      <c r="X33" s="91">
        <f t="shared" si="296"/>
        <v>0.157242399157693</v>
      </c>
      <c r="Y33" s="91">
        <f t="shared" si="296"/>
        <v>0.201126662444585</v>
      </c>
      <c r="Z33" s="91">
        <f t="shared" si="296"/>
        <v>0.142601853763737</v>
      </c>
      <c r="AB33" s="89">
        <f t="shared" ref="AB33:AL33" si="299">P33/SUM(P$32:P$41)</f>
        <v>0.181443369606518</v>
      </c>
      <c r="AC33" s="89">
        <f t="shared" si="299"/>
        <v>0.0866478958978853</v>
      </c>
      <c r="AD33" s="89">
        <f t="shared" si="299"/>
        <v>0.0403657067022041</v>
      </c>
      <c r="AE33" s="89">
        <f t="shared" si="299"/>
        <v>0.154130510032347</v>
      </c>
      <c r="AF33" s="89">
        <f t="shared" si="299"/>
        <v>0.250429300129899</v>
      </c>
      <c r="AG33" s="89">
        <f t="shared" si="299"/>
        <v>0.133639470311833</v>
      </c>
      <c r="AH33" s="89">
        <f t="shared" si="299"/>
        <v>0.288197670766586</v>
      </c>
      <c r="AI33" s="89">
        <f t="shared" si="299"/>
        <v>0.0195883907372178</v>
      </c>
      <c r="AJ33" s="89">
        <f t="shared" si="299"/>
        <v>0.031729423353586</v>
      </c>
      <c r="AK33" s="89">
        <f t="shared" si="299"/>
        <v>0.0419992488302647</v>
      </c>
      <c r="AL33" s="89">
        <f t="shared" si="299"/>
        <v>0.0316658317492148</v>
      </c>
      <c r="AN33" s="89">
        <f t="shared" ref="AN33:AX33" si="300">AB33*LN(AB33)</f>
        <v>-0.309689663800409</v>
      </c>
      <c r="AO33" s="89">
        <f t="shared" si="300"/>
        <v>-0.211932309172341</v>
      </c>
      <c r="AP33" s="89">
        <f t="shared" si="300"/>
        <v>-0.129564824059482</v>
      </c>
      <c r="AQ33" s="89">
        <f t="shared" si="300"/>
        <v>-0.288217205391131</v>
      </c>
      <c r="AR33" s="89">
        <f t="shared" si="300"/>
        <v>-0.346739058112982</v>
      </c>
      <c r="AS33" s="89">
        <f t="shared" si="300"/>
        <v>-0.268964084235715</v>
      </c>
      <c r="AT33" s="89">
        <f t="shared" si="300"/>
        <v>-0.358549223022422</v>
      </c>
      <c r="AU33" s="89">
        <f t="shared" si="300"/>
        <v>-0.0770375795521628</v>
      </c>
      <c r="AV33" s="89">
        <f t="shared" si="300"/>
        <v>-0.109482719453518</v>
      </c>
      <c r="AW33" s="89">
        <f t="shared" si="300"/>
        <v>-0.13314196763996</v>
      </c>
      <c r="AX33" s="89">
        <f t="shared" si="300"/>
        <v>-0.109326823769968</v>
      </c>
      <c r="AY33" s="81" t="s">
        <v>181</v>
      </c>
      <c r="AZ33" s="108">
        <f t="shared" ref="AZ33:BJ33" si="301">-1/LN(10)*AZ32</f>
        <v>0.911902571622684</v>
      </c>
      <c r="BA33" s="108">
        <f t="shared" si="301"/>
        <v>0.793178366232406</v>
      </c>
      <c r="BB33" s="108">
        <f t="shared" si="301"/>
        <v>0.91302296019355</v>
      </c>
      <c r="BC33" s="108">
        <f t="shared" si="301"/>
        <v>0.910467642614944</v>
      </c>
      <c r="BD33" s="108">
        <f t="shared" si="301"/>
        <v>0.604571796077402</v>
      </c>
      <c r="BE33" s="108">
        <f t="shared" si="301"/>
        <v>0.936366407824907</v>
      </c>
      <c r="BF33" s="108">
        <f t="shared" si="301"/>
        <v>0.670988195048453</v>
      </c>
      <c r="BG33" s="108">
        <f t="shared" si="301"/>
        <v>0.88193362638533</v>
      </c>
      <c r="BH33" s="108">
        <f t="shared" si="301"/>
        <v>0.910945512587591</v>
      </c>
      <c r="BI33" s="108">
        <f t="shared" si="301"/>
        <v>0.89743589548032</v>
      </c>
      <c r="BJ33" s="108">
        <f t="shared" si="301"/>
        <v>0.896063078886265</v>
      </c>
      <c r="BL33" s="89">
        <f t="shared" ref="BL33:BV33" si="302">AZ$37*P33</f>
        <v>0.245836710587399</v>
      </c>
      <c r="BM33" s="89">
        <f t="shared" si="302"/>
        <v>0.145224520812042</v>
      </c>
      <c r="BN33" s="89">
        <f t="shared" si="302"/>
        <v>0.0316673815630677</v>
      </c>
      <c r="BO33" s="89">
        <f t="shared" si="302"/>
        <v>0.12206749373549</v>
      </c>
      <c r="BP33" s="89">
        <f t="shared" si="302"/>
        <v>0.546069126738503</v>
      </c>
      <c r="BQ33" s="89">
        <f t="shared" si="302"/>
        <v>0.18249075605051</v>
      </c>
      <c r="BR33" s="89">
        <f t="shared" si="302"/>
        <v>0.320955374513256</v>
      </c>
      <c r="BS33" s="89">
        <f t="shared" si="302"/>
        <v>0.0452637211888762</v>
      </c>
      <c r="BT33" s="89">
        <f t="shared" si="302"/>
        <v>0.0323053153198236</v>
      </c>
      <c r="BU33" s="89">
        <f t="shared" si="302"/>
        <v>0.0933514392386018</v>
      </c>
      <c r="BV33" s="89">
        <f t="shared" si="302"/>
        <v>0.0471168397739167</v>
      </c>
      <c r="BX33" s="89">
        <f t="shared" si="6"/>
        <v>0.422728612962509</v>
      </c>
      <c r="BY33" s="89">
        <f t="shared" si="7"/>
        <v>0.850627376524503</v>
      </c>
      <c r="BZ33" s="89">
        <f t="shared" si="8"/>
        <v>0.366219095702132</v>
      </c>
      <c r="CA33" s="89">
        <f t="shared" si="9"/>
        <v>0.172773594332342</v>
      </c>
      <c r="CC33" s="89">
        <f t="shared" ref="CC33:CF33" si="303">BX33/SUM(BX$32:BX$41)</f>
        <v>0.110794268989378</v>
      </c>
      <c r="CD33" s="89">
        <f t="shared" si="303"/>
        <v>0.196085088972224</v>
      </c>
      <c r="CE33" s="89">
        <f t="shared" si="303"/>
        <v>0.106943823977738</v>
      </c>
      <c r="CF33" s="89">
        <f t="shared" si="303"/>
        <v>0.036536590734746</v>
      </c>
      <c r="CH33" s="89">
        <f t="shared" ref="CH33:CK33" si="304">CC33*LN(CC33)</f>
        <v>-0.243756280792996</v>
      </c>
      <c r="CI33" s="89">
        <f t="shared" si="304"/>
        <v>-0.319463118477467</v>
      </c>
      <c r="CJ33" s="89">
        <f t="shared" si="304"/>
        <v>-0.23906774155917</v>
      </c>
      <c r="CK33" s="89">
        <f t="shared" si="304"/>
        <v>-0.12091569264428</v>
      </c>
      <c r="CL33" s="81" t="s">
        <v>181</v>
      </c>
      <c r="CM33" s="108">
        <f t="shared" ref="CM33:CP33" si="305">-1/LN(10)*CM32</f>
        <v>0.958240637800922</v>
      </c>
      <c r="CN33" s="108">
        <f t="shared" si="305"/>
        <v>0.845366368547269</v>
      </c>
      <c r="CO33" s="108">
        <f t="shared" si="305"/>
        <v>0.96667192889883</v>
      </c>
      <c r="CP33" s="108">
        <f t="shared" si="305"/>
        <v>0.906075334363819</v>
      </c>
      <c r="CR33" s="89">
        <f t="shared" ref="CR33:CU33" si="306">CM$37*BX33</f>
        <v>0.0554655957126617</v>
      </c>
      <c r="CS33" s="89">
        <f t="shared" si="306"/>
        <v>0.243053959628415</v>
      </c>
      <c r="CT33" s="89">
        <f t="shared" si="306"/>
        <v>0.0726751041199794</v>
      </c>
      <c r="CU33" s="89">
        <f t="shared" si="306"/>
        <v>0.0664503622220738</v>
      </c>
      <c r="CV33" s="87">
        <f t="shared" si="13"/>
        <v>0.43764502168313</v>
      </c>
      <c r="CX33">
        <f t="shared" si="26"/>
        <v>0.0695627331710266</v>
      </c>
    </row>
    <row r="34" spans="1:102">
      <c r="A34" t="s">
        <v>166</v>
      </c>
      <c r="B34">
        <v>2014</v>
      </c>
      <c r="C34" t="s">
        <v>31</v>
      </c>
      <c r="D34">
        <v>46332</v>
      </c>
      <c r="E34">
        <v>5.5329578</v>
      </c>
      <c r="F34">
        <v>398017</v>
      </c>
      <c r="G34">
        <v>1438</v>
      </c>
      <c r="H34">
        <v>44430</v>
      </c>
      <c r="I34">
        <v>43</v>
      </c>
      <c r="J34">
        <v>42299</v>
      </c>
      <c r="K34">
        <v>45.862087</v>
      </c>
      <c r="L34">
        <v>1818100</v>
      </c>
      <c r="M34">
        <v>11716</v>
      </c>
      <c r="N34">
        <v>241720</v>
      </c>
      <c r="P34" s="90">
        <f t="shared" ref="P34:Z34" si="307">(D34-MIN(D$32:D$41))/(MAX(D$32:D$41)-MIN(D$32:D$41))+0.001</f>
        <v>0.998422680412371</v>
      </c>
      <c r="Q34" s="91">
        <f t="shared" si="307"/>
        <v>0.001</v>
      </c>
      <c r="R34" s="91">
        <f t="shared" si="307"/>
        <v>0.344776910851033</v>
      </c>
      <c r="S34" s="91">
        <f t="shared" si="297"/>
        <v>1.001</v>
      </c>
      <c r="T34" s="91">
        <f t="shared" si="298"/>
        <v>1.001</v>
      </c>
      <c r="U34" s="91">
        <f t="shared" si="307"/>
        <v>0.965285714285714</v>
      </c>
      <c r="V34" s="108" cm="1">
        <f t="array" ref="V34">(MAX(J$32:J$41-J34)/(MAX(J$32:J$41)-MIN(J$32:J$41))+0.001)</f>
        <v>0.198772588467756</v>
      </c>
      <c r="W34" s="108" cm="1">
        <f t="array" ref="W34">(MAX(K$32:K$41-K34)/(MAX(K$32:K$41)-MIN(K$32:K$41))+0.001)</f>
        <v>0.210330557220894</v>
      </c>
      <c r="X34" s="91">
        <f t="shared" si="307"/>
        <v>0.32090528165269</v>
      </c>
      <c r="Y34" s="91">
        <f t="shared" si="307"/>
        <v>0.405844838505383</v>
      </c>
      <c r="Z34" s="91">
        <f t="shared" si="307"/>
        <v>0.376318328859522</v>
      </c>
      <c r="AB34" s="89">
        <f t="shared" ref="AB34:AL34" si="308">P34/SUM(P$32:P$41)</f>
        <v>0.180976199226366</v>
      </c>
      <c r="AC34" s="89">
        <f t="shared" si="308"/>
        <v>0.000350504024365917</v>
      </c>
      <c r="AD34" s="89">
        <f t="shared" si="308"/>
        <v>0.0733726014853471</v>
      </c>
      <c r="AE34" s="89">
        <f t="shared" si="308"/>
        <v>0.154130510032347</v>
      </c>
      <c r="AF34" s="89">
        <f t="shared" si="308"/>
        <v>0.309359059658461</v>
      </c>
      <c r="AG34" s="89">
        <f t="shared" si="308"/>
        <v>0.144318667236224</v>
      </c>
      <c r="AH34" s="89">
        <f t="shared" si="308"/>
        <v>0.0879856909658916</v>
      </c>
      <c r="AI34" s="89">
        <f t="shared" si="308"/>
        <v>0.0461524736595261</v>
      </c>
      <c r="AJ34" s="89">
        <f t="shared" si="308"/>
        <v>0.0647544147920857</v>
      </c>
      <c r="AK34" s="89">
        <f t="shared" si="308"/>
        <v>0.0847484771620596</v>
      </c>
      <c r="AL34" s="89">
        <f t="shared" si="308"/>
        <v>0.0835643616916403</v>
      </c>
      <c r="AN34" s="89">
        <f t="shared" ref="AN34:AX34" si="309">AB34*LN(AB34)</f>
        <v>-0.309358860376729</v>
      </c>
      <c r="AO34" s="89">
        <f t="shared" si="309"/>
        <v>-0.00278865851701639</v>
      </c>
      <c r="AP34" s="89">
        <f t="shared" si="309"/>
        <v>-0.191664253703816</v>
      </c>
      <c r="AQ34" s="89">
        <f t="shared" si="309"/>
        <v>-0.288217205391131</v>
      </c>
      <c r="AR34" s="89">
        <f t="shared" si="309"/>
        <v>-0.362956343142228</v>
      </c>
      <c r="AS34" s="89">
        <f t="shared" si="309"/>
        <v>-0.279362184072583</v>
      </c>
      <c r="AT34" s="89">
        <f t="shared" si="309"/>
        <v>-0.213856355806341</v>
      </c>
      <c r="AU34" s="89">
        <f t="shared" si="309"/>
        <v>-0.141955996277645</v>
      </c>
      <c r="AV34" s="89">
        <f t="shared" si="309"/>
        <v>-0.177242766523135</v>
      </c>
      <c r="AW34" s="89">
        <f t="shared" si="309"/>
        <v>-0.209164962282945</v>
      </c>
      <c r="AX34" s="89">
        <f t="shared" si="309"/>
        <v>-0.207418289745458</v>
      </c>
      <c r="AY34" s="109" t="s">
        <v>182</v>
      </c>
      <c r="AZ34">
        <f t="shared" ref="AZ34:BJ34" si="310">1-AZ33</f>
        <v>0.088097428377316</v>
      </c>
      <c r="BA34">
        <f t="shared" si="310"/>
        <v>0.206821633767594</v>
      </c>
      <c r="BB34">
        <f t="shared" si="310"/>
        <v>0.0869770398064503</v>
      </c>
      <c r="BC34">
        <f t="shared" si="310"/>
        <v>0.0895323573850563</v>
      </c>
      <c r="BD34">
        <f t="shared" si="310"/>
        <v>0.395428203922598</v>
      </c>
      <c r="BE34">
        <f t="shared" si="310"/>
        <v>0.0636335921750935</v>
      </c>
      <c r="BF34">
        <f t="shared" si="310"/>
        <v>0.329011804951547</v>
      </c>
      <c r="BG34">
        <f t="shared" si="310"/>
        <v>0.11806637361467</v>
      </c>
      <c r="BH34">
        <f t="shared" si="310"/>
        <v>0.0890544874124092</v>
      </c>
      <c r="BI34">
        <f t="shared" si="310"/>
        <v>0.10256410451968</v>
      </c>
      <c r="BJ34">
        <f t="shared" si="310"/>
        <v>0.103936921113735</v>
      </c>
      <c r="BL34" s="89">
        <f t="shared" ref="BL34:BV34" si="311">AZ$37*P34</f>
        <v>0.245203743784646</v>
      </c>
      <c r="BM34" s="89">
        <f t="shared" si="311"/>
        <v>0.000587455453519848</v>
      </c>
      <c r="BN34" s="89">
        <f t="shared" si="311"/>
        <v>0.0575616868212672</v>
      </c>
      <c r="BO34" s="89">
        <f t="shared" si="311"/>
        <v>0.12206749373549</v>
      </c>
      <c r="BP34" s="89">
        <f t="shared" si="311"/>
        <v>0.674567358806316</v>
      </c>
      <c r="BQ34" s="89">
        <f t="shared" si="311"/>
        <v>0.197073683655633</v>
      </c>
      <c r="BR34" s="89">
        <f t="shared" si="311"/>
        <v>0.0979864976724142</v>
      </c>
      <c r="BS34" s="89">
        <f t="shared" si="311"/>
        <v>0.106646468713359</v>
      </c>
      <c r="BT34" s="89">
        <f t="shared" si="311"/>
        <v>0.065929713405036</v>
      </c>
      <c r="BU34" s="89">
        <f t="shared" si="311"/>
        <v>0.188369852716439</v>
      </c>
      <c r="BV34" s="89">
        <f t="shared" si="311"/>
        <v>0.124338709048193</v>
      </c>
      <c r="BX34" s="89">
        <f t="shared" si="6"/>
        <v>0.303352886059433</v>
      </c>
      <c r="BY34" s="89">
        <f t="shared" si="7"/>
        <v>0.993708536197439</v>
      </c>
      <c r="BZ34" s="89">
        <f t="shared" si="8"/>
        <v>0.204632966385773</v>
      </c>
      <c r="CA34" s="89">
        <f t="shared" si="9"/>
        <v>0.378638275169668</v>
      </c>
      <c r="CC34" s="89">
        <f t="shared" ref="CC34:CF34" si="312">BX34/SUM(BX$32:BX$41)</f>
        <v>0.0795067100408315</v>
      </c>
      <c r="CD34" s="89">
        <f t="shared" si="312"/>
        <v>0.229067899893909</v>
      </c>
      <c r="CE34" s="89">
        <f t="shared" si="312"/>
        <v>0.0597572114453645</v>
      </c>
      <c r="CF34" s="89">
        <f t="shared" si="312"/>
        <v>0.0800709839361988</v>
      </c>
      <c r="CH34" s="89">
        <f t="shared" ref="CH34:CK34" si="313">CC34*LN(CC34)</f>
        <v>-0.201304140944782</v>
      </c>
      <c r="CI34" s="89">
        <f t="shared" si="313"/>
        <v>-0.337585796816728</v>
      </c>
      <c r="CJ34" s="89">
        <f t="shared" si="313"/>
        <v>-0.168363875755788</v>
      </c>
      <c r="CK34" s="89">
        <f t="shared" si="313"/>
        <v>-0.20216656228672</v>
      </c>
      <c r="CL34" s="109" t="s">
        <v>182</v>
      </c>
      <c r="CM34">
        <f t="shared" ref="CM34:CP34" si="314">1-CM33</f>
        <v>0.0417593621990782</v>
      </c>
      <c r="CN34">
        <f t="shared" si="314"/>
        <v>0.154633631452731</v>
      </c>
      <c r="CO34">
        <f t="shared" si="314"/>
        <v>0.0333280711011698</v>
      </c>
      <c r="CP34">
        <f t="shared" si="314"/>
        <v>0.0939246656361812</v>
      </c>
      <c r="CR34" s="89">
        <f t="shared" ref="CR34:CU34" si="315">CM$37*BX34</f>
        <v>0.0398024832493038</v>
      </c>
      <c r="CS34" s="89">
        <f t="shared" si="315"/>
        <v>0.283937245737572</v>
      </c>
      <c r="CT34" s="89">
        <f t="shared" si="315"/>
        <v>0.0406088112635239</v>
      </c>
      <c r="CU34" s="89">
        <f t="shared" si="315"/>
        <v>0.145627870007539</v>
      </c>
      <c r="CV34" s="87">
        <f t="shared" si="13"/>
        <v>0.509976410257939</v>
      </c>
      <c r="CX34">
        <f t="shared" si="26"/>
        <v>0.0931183406355314</v>
      </c>
    </row>
    <row r="35" spans="1:102">
      <c r="A35" t="s">
        <v>166</v>
      </c>
      <c r="B35">
        <v>2015</v>
      </c>
      <c r="C35" t="s">
        <v>31</v>
      </c>
      <c r="D35">
        <v>45813</v>
      </c>
      <c r="E35">
        <v>5.7633641</v>
      </c>
      <c r="F35">
        <v>406835</v>
      </c>
      <c r="G35">
        <v>1238</v>
      </c>
      <c r="H35">
        <v>43330</v>
      </c>
      <c r="I35">
        <v>44</v>
      </c>
      <c r="J35">
        <v>43274</v>
      </c>
      <c r="K35">
        <v>41.294373</v>
      </c>
      <c r="L35">
        <v>1877600</v>
      </c>
      <c r="M35">
        <v>10375</v>
      </c>
      <c r="N35">
        <v>242161</v>
      </c>
      <c r="P35" s="90">
        <f t="shared" ref="P35:Z35" si="316">(D35-MIN(D$32:D$41))/(MAX(D$32:D$41)-MIN(D$32:D$41))+0.001</f>
        <v>0.552546391752577</v>
      </c>
      <c r="Q35" s="91">
        <f t="shared" si="316"/>
        <v>0.715577066611091</v>
      </c>
      <c r="R35" s="91">
        <f t="shared" si="316"/>
        <v>0.395740644415547</v>
      </c>
      <c r="S35" s="91">
        <f t="shared" si="297"/>
        <v>0.742602067183463</v>
      </c>
      <c r="T35" s="91">
        <f t="shared" si="298"/>
        <v>0.795967381174278</v>
      </c>
      <c r="U35" s="91">
        <f t="shared" si="316"/>
        <v>1.001</v>
      </c>
      <c r="V35" s="108" cm="1">
        <f t="array" ref="V35">(MAX(J$32:J$41-J35)/(MAX(J$32:J$41)-MIN(J$32:J$41))+0.001)</f>
        <v>0.0236333752469912</v>
      </c>
      <c r="W35" s="108" cm="1">
        <f t="array" ref="W35">(MAX(K$32:K$41-K35)/(MAX(K$32:K$41)-MIN(K$32:K$41))+0.001)</f>
        <v>0.354383355498712</v>
      </c>
      <c r="X35" s="91">
        <f t="shared" si="316"/>
        <v>0.36996292149376</v>
      </c>
      <c r="Y35" s="91">
        <f t="shared" si="316"/>
        <v>0.193526915769474</v>
      </c>
      <c r="Z35" s="91">
        <f t="shared" si="316"/>
        <v>0.381377176681121</v>
      </c>
      <c r="AB35" s="89">
        <f t="shared" ref="AB35:AL35" si="317">P35/SUM(P$32:P$41)</f>
        <v>0.100155723460051</v>
      </c>
      <c r="AC35" s="89">
        <f t="shared" si="317"/>
        <v>0.250812641591145</v>
      </c>
      <c r="AD35" s="89">
        <f t="shared" si="317"/>
        <v>0.0842182863190689</v>
      </c>
      <c r="AE35" s="89">
        <f t="shared" si="317"/>
        <v>0.114343292073988</v>
      </c>
      <c r="AF35" s="89">
        <f t="shared" si="317"/>
        <v>0.24599372683205</v>
      </c>
      <c r="AG35" s="89">
        <f t="shared" si="317"/>
        <v>0.149658265698419</v>
      </c>
      <c r="AH35" s="89">
        <f t="shared" si="317"/>
        <v>0.0104611952130413</v>
      </c>
      <c r="AI35" s="89">
        <f t="shared" si="317"/>
        <v>0.0777617322757895</v>
      </c>
      <c r="AJ35" s="89">
        <f t="shared" si="317"/>
        <v>0.0746535935859937</v>
      </c>
      <c r="AK35" s="89">
        <f t="shared" si="317"/>
        <v>0.0404122705163233</v>
      </c>
      <c r="AL35" s="89">
        <f t="shared" si="317"/>
        <v>0.0846877175228278</v>
      </c>
      <c r="AN35" s="89">
        <f t="shared" ref="AN35:AX35" si="318">AB35*LN(AB35)</f>
        <v>-0.230461231171005</v>
      </c>
      <c r="AO35" s="89">
        <f t="shared" si="318"/>
        <v>-0.346886189800297</v>
      </c>
      <c r="AP35" s="89">
        <f t="shared" si="318"/>
        <v>-0.208384944416837</v>
      </c>
      <c r="AQ35" s="89">
        <f t="shared" si="318"/>
        <v>-0.247959148495671</v>
      </c>
      <c r="AR35" s="89">
        <f t="shared" si="318"/>
        <v>-0.344993716238532</v>
      </c>
      <c r="AS35" s="89">
        <f t="shared" si="318"/>
        <v>-0.284261031491014</v>
      </c>
      <c r="AT35" s="89">
        <f t="shared" si="318"/>
        <v>-0.0477039138661987</v>
      </c>
      <c r="AU35" s="89">
        <f t="shared" si="318"/>
        <v>-0.198611694679436</v>
      </c>
      <c r="AV35" s="89">
        <f t="shared" si="318"/>
        <v>-0.193718357445159</v>
      </c>
      <c r="AW35" s="89">
        <f t="shared" si="318"/>
        <v>-0.129667692751292</v>
      </c>
      <c r="AX35" s="89">
        <f t="shared" si="318"/>
        <v>-0.209075741245449</v>
      </c>
      <c r="AY35" s="109" t="s">
        <v>183</v>
      </c>
      <c r="AZ35" s="77">
        <f t="shared" ref="AZ35:BB35" si="319">AZ34/(3-SUM($AZ33:$BB33))</f>
        <v>0.230684282785731</v>
      </c>
      <c r="BA35" s="77">
        <f t="shared" si="319"/>
        <v>0.541565186737454</v>
      </c>
      <c r="BB35" s="77">
        <f t="shared" si="319"/>
        <v>0.227750530476816</v>
      </c>
      <c r="BC35" s="77">
        <f t="shared" ref="BC35:BE35" si="320">BC34/(3-SUM($BC33:$BE33))</f>
        <v>0.163203265686775</v>
      </c>
      <c r="BD35" s="77">
        <f t="shared" si="320"/>
        <v>0.720802803697823</v>
      </c>
      <c r="BE35" s="77">
        <f t="shared" si="320"/>
        <v>0.115993930615403</v>
      </c>
      <c r="BF35" s="77">
        <f>BF34/(2-SUM($BF33:$BG33))</f>
        <v>0.735915597595683</v>
      </c>
      <c r="BG35" s="77">
        <f>BG34/(2-SUM($BF33:$BG33))</f>
        <v>0.264084402404317</v>
      </c>
      <c r="BH35" s="77">
        <f t="shared" ref="BH35:BJ35" si="321">BH34/(3-SUM($BH33:$BJ33))</f>
        <v>0.301312218793232</v>
      </c>
      <c r="BI35" s="77">
        <f t="shared" si="321"/>
        <v>0.347021456181662</v>
      </c>
      <c r="BJ35" s="77">
        <f t="shared" si="321"/>
        <v>0.351666325025107</v>
      </c>
      <c r="BL35" s="89">
        <f t="shared" ref="BL35:BV35" si="322">AZ$37*P35</f>
        <v>0.135700486908481</v>
      </c>
      <c r="BM35" s="89">
        <f t="shared" si="322"/>
        <v>0.420369650194421</v>
      </c>
      <c r="BN35" s="89">
        <f t="shared" si="322"/>
        <v>0.0660702567932007</v>
      </c>
      <c r="BO35" s="89">
        <f t="shared" si="322"/>
        <v>0.0905570161677118</v>
      </c>
      <c r="BP35" s="89">
        <f t="shared" si="322"/>
        <v>0.536397216797915</v>
      </c>
      <c r="BQ35" s="89">
        <f t="shared" si="322"/>
        <v>0.204365147458194</v>
      </c>
      <c r="BR35" s="89">
        <f t="shared" si="322"/>
        <v>0.0116502566399202</v>
      </c>
      <c r="BS35" s="89">
        <f t="shared" si="322"/>
        <v>0.179687316641474</v>
      </c>
      <c r="BT35" s="89">
        <f t="shared" si="322"/>
        <v>0.0760085632089158</v>
      </c>
      <c r="BU35" s="89">
        <f t="shared" si="322"/>
        <v>0.0898240735410486</v>
      </c>
      <c r="BV35" s="89">
        <f t="shared" si="322"/>
        <v>0.126010194487967</v>
      </c>
      <c r="BX35" s="89">
        <f t="shared" si="6"/>
        <v>0.622140393896103</v>
      </c>
      <c r="BY35" s="89">
        <f t="shared" si="7"/>
        <v>0.831319380423821</v>
      </c>
      <c r="BZ35" s="89">
        <f t="shared" si="8"/>
        <v>0.191337573281394</v>
      </c>
      <c r="CA35" s="89">
        <f t="shared" si="9"/>
        <v>0.291842831237931</v>
      </c>
      <c r="CC35" s="89">
        <f t="shared" ref="CC35:CF35" si="323">BX35/SUM(BX$32:BX$41)</f>
        <v>0.163058728547897</v>
      </c>
      <c r="CD35" s="89">
        <f t="shared" si="323"/>
        <v>0.191634244527566</v>
      </c>
      <c r="CE35" s="89">
        <f t="shared" si="323"/>
        <v>0.0558746717401548</v>
      </c>
      <c r="CF35" s="89">
        <f t="shared" si="323"/>
        <v>0.0617162716618544</v>
      </c>
      <c r="CH35" s="89">
        <f t="shared" ref="CH35:CK35" si="324">CC35*LN(CC35)</f>
        <v>-0.295730622500194</v>
      </c>
      <c r="CI35" s="89">
        <f t="shared" si="324"/>
        <v>-0.31661171741656</v>
      </c>
      <c r="CJ35" s="89">
        <f t="shared" si="324"/>
        <v>-0.161178542228438</v>
      </c>
      <c r="CK35" s="89">
        <f t="shared" si="324"/>
        <v>-0.171892632616584</v>
      </c>
      <c r="CL35" s="109" t="s">
        <v>183</v>
      </c>
      <c r="CM35">
        <f t="shared" ref="CM35:CP35" si="325">CM34/(4-SUM($CM33:$CP33))</f>
        <v>0.129028002775954</v>
      </c>
      <c r="CN35">
        <f t="shared" si="325"/>
        <v>0.477786718418301</v>
      </c>
      <c r="CO35">
        <f t="shared" si="325"/>
        <v>0.102977014592762</v>
      </c>
      <c r="CP35">
        <f t="shared" si="325"/>
        <v>0.290208264212983</v>
      </c>
      <c r="CR35" s="89">
        <f t="shared" ref="CR35:CU35" si="326">CM$37*BX35</f>
        <v>0.0816301203803722</v>
      </c>
      <c r="CS35" s="89">
        <f t="shared" si="326"/>
        <v>0.237536990583832</v>
      </c>
      <c r="CT35" s="89">
        <f t="shared" si="326"/>
        <v>0.0379703795445982</v>
      </c>
      <c r="CU35" s="89">
        <f t="shared" si="326"/>
        <v>0.112245519476617</v>
      </c>
      <c r="CV35" s="87">
        <f t="shared" si="13"/>
        <v>0.46938300998542</v>
      </c>
      <c r="CX35">
        <f t="shared" ref="CX35:CX66" si="327">MEDIAN(CR35:CU35)</f>
        <v>0.0969378199284946</v>
      </c>
    </row>
    <row r="36" spans="1:102">
      <c r="A36" t="s">
        <v>166</v>
      </c>
      <c r="B36">
        <v>2016</v>
      </c>
      <c r="C36" t="s">
        <v>31</v>
      </c>
      <c r="D36">
        <v>45724</v>
      </c>
      <c r="E36">
        <v>5.6084113</v>
      </c>
      <c r="F36">
        <v>421979</v>
      </c>
      <c r="G36">
        <v>1162</v>
      </c>
      <c r="H36">
        <v>39065</v>
      </c>
      <c r="I36">
        <v>36</v>
      </c>
      <c r="J36">
        <v>43220</v>
      </c>
      <c r="K36">
        <v>41.784935</v>
      </c>
      <c r="L36">
        <v>2020400</v>
      </c>
      <c r="M36">
        <v>11225</v>
      </c>
      <c r="N36">
        <v>250497</v>
      </c>
      <c r="P36" s="90">
        <f t="shared" ref="P36:Z36" si="328">(D36-MIN(D$32:D$41))/(MAX(D$32:D$41)-MIN(D$32:D$41))+0.001</f>
        <v>0.476085910652921</v>
      </c>
      <c r="Q36" s="91">
        <f t="shared" si="328"/>
        <v>0.235009836951246</v>
      </c>
      <c r="R36" s="91">
        <f t="shared" si="328"/>
        <v>0.483265568559457</v>
      </c>
      <c r="S36" s="91">
        <f t="shared" si="297"/>
        <v>0.644410852713178</v>
      </c>
      <c r="T36" s="91">
        <f t="shared" si="298"/>
        <v>0.001</v>
      </c>
      <c r="U36" s="91">
        <f t="shared" si="328"/>
        <v>0.715285714285714</v>
      </c>
      <c r="V36" s="108" cm="1">
        <f t="array" ref="V36">(MAX(J$32:J$41-J36)/(MAX(J$32:J$41)-MIN(J$32:J$41))+0.001)</f>
        <v>0.0333333932099874</v>
      </c>
      <c r="W36" s="108" cm="1">
        <f t="array" ref="W36">(MAX(K$32:K$41-K36)/(MAX(K$32:K$41)-MIN(K$32:K$41))+0.001)</f>
        <v>0.338912415586808</v>
      </c>
      <c r="X36" s="91">
        <f t="shared" si="328"/>
        <v>0.487701257112327</v>
      </c>
      <c r="Y36" s="91">
        <f t="shared" si="328"/>
        <v>0.328105763141229</v>
      </c>
      <c r="Z36" s="91">
        <f t="shared" si="328"/>
        <v>0.477002018950605</v>
      </c>
      <c r="AB36" s="89">
        <f t="shared" ref="AB36:AL36" si="329">P36/SUM(P$32:P$41)</f>
        <v>0.0862963355155381</v>
      </c>
      <c r="AC36" s="89">
        <f t="shared" si="329"/>
        <v>0.0823718936169897</v>
      </c>
      <c r="AD36" s="89">
        <f t="shared" si="329"/>
        <v>0.102844624618216</v>
      </c>
      <c r="AE36" s="89">
        <f t="shared" si="329"/>
        <v>0.0992241492498119</v>
      </c>
      <c r="AF36" s="89">
        <f t="shared" si="329"/>
        <v>0.000309050009648812</v>
      </c>
      <c r="AG36" s="89">
        <f t="shared" si="329"/>
        <v>0.106941478000854</v>
      </c>
      <c r="AH36" s="89">
        <f t="shared" si="329"/>
        <v>0.0147548595931992</v>
      </c>
      <c r="AI36" s="89">
        <f t="shared" si="329"/>
        <v>0.0743669704484704</v>
      </c>
      <c r="AJ36" s="89">
        <f t="shared" si="329"/>
        <v>0.0984116226913728</v>
      </c>
      <c r="AK36" s="89">
        <f t="shared" si="329"/>
        <v>0.068515011492368</v>
      </c>
      <c r="AL36" s="89">
        <f t="shared" si="329"/>
        <v>0.105921944753615</v>
      </c>
      <c r="AN36" s="89">
        <f t="shared" ref="AN36:AX36" si="330">AB36*LN(AB36)</f>
        <v>-0.211423272953114</v>
      </c>
      <c r="AO36" s="89">
        <f t="shared" si="330"/>
        <v>-0.205642338269623</v>
      </c>
      <c r="AP36" s="89">
        <f t="shared" si="330"/>
        <v>-0.233923793750796</v>
      </c>
      <c r="AQ36" s="89">
        <f t="shared" si="330"/>
        <v>-0.229244880141902</v>
      </c>
      <c r="AR36" s="89">
        <f t="shared" si="330"/>
        <v>-0.00249774448060148</v>
      </c>
      <c r="AS36" s="89">
        <f t="shared" si="330"/>
        <v>-0.239064843192563</v>
      </c>
      <c r="AT36" s="89">
        <f t="shared" si="330"/>
        <v>-0.0622091850342467</v>
      </c>
      <c r="AU36" s="89">
        <f t="shared" si="330"/>
        <v>-0.193260672240383</v>
      </c>
      <c r="AV36" s="89">
        <f t="shared" si="330"/>
        <v>-0.228176830657475</v>
      </c>
      <c r="AW36" s="89">
        <f t="shared" si="330"/>
        <v>-0.183668356555448</v>
      </c>
      <c r="AX36" s="89">
        <f t="shared" si="330"/>
        <v>-0.237800361443999</v>
      </c>
      <c r="AY36" s="77" t="s">
        <v>184</v>
      </c>
      <c r="AZ36" s="110">
        <v>0.26049795615013</v>
      </c>
      <c r="BA36" s="110">
        <v>0.633345720302242</v>
      </c>
      <c r="BB36" s="110">
        <v>0.106156323547628</v>
      </c>
      <c r="BC36" s="110">
        <v>0.0806878306878307</v>
      </c>
      <c r="BD36" s="110">
        <v>0.626984126984127</v>
      </c>
      <c r="BE36" s="110">
        <v>0.292328042328042</v>
      </c>
      <c r="BF36" s="110">
        <v>0.25</v>
      </c>
      <c r="BG36" s="110">
        <v>0.75</v>
      </c>
      <c r="BH36" s="110">
        <v>0.10958605664488</v>
      </c>
      <c r="BI36" s="110">
        <v>0.581263616557734</v>
      </c>
      <c r="BJ36" s="110">
        <v>0.309150326797386</v>
      </c>
      <c r="BL36" s="89">
        <f t="shared" ref="BL36:BV36" si="331">AZ$37*P36</f>
        <v>0.11692247176016</v>
      </c>
      <c r="BM36" s="89">
        <f t="shared" si="331"/>
        <v>0.13805781034782</v>
      </c>
      <c r="BN36" s="89">
        <f t="shared" si="331"/>
        <v>0.0806828428280112</v>
      </c>
      <c r="BO36" s="89">
        <f t="shared" si="331"/>
        <v>0.0785830346919558</v>
      </c>
      <c r="BP36" s="89">
        <f t="shared" si="331"/>
        <v>0.000673893465340975</v>
      </c>
      <c r="BQ36" s="89">
        <f t="shared" si="331"/>
        <v>0.146033437037702</v>
      </c>
      <c r="BR36" s="89">
        <f t="shared" si="331"/>
        <v>0.0164319561432583</v>
      </c>
      <c r="BS36" s="89">
        <f t="shared" si="331"/>
        <v>0.171842897213876</v>
      </c>
      <c r="BT36" s="89">
        <f t="shared" si="331"/>
        <v>0.100197802738227</v>
      </c>
      <c r="BU36" s="89">
        <f t="shared" si="331"/>
        <v>0.152287841101885</v>
      </c>
      <c r="BV36" s="89">
        <f t="shared" si="331"/>
        <v>0.157605438537754</v>
      </c>
      <c r="BX36" s="89">
        <f t="shared" si="6"/>
        <v>0.335663124935991</v>
      </c>
      <c r="BY36" s="89">
        <f t="shared" si="7"/>
        <v>0.225290365194999</v>
      </c>
      <c r="BZ36" s="89">
        <f t="shared" si="8"/>
        <v>0.188274853357134</v>
      </c>
      <c r="CA36" s="89">
        <f t="shared" si="9"/>
        <v>0.410091082377867</v>
      </c>
      <c r="CC36" s="89">
        <f t="shared" ref="CC36:CF36" si="332">BX36/SUM(BX$32:BX$41)</f>
        <v>0.0879750019601152</v>
      </c>
      <c r="CD36" s="89">
        <f t="shared" si="332"/>
        <v>0.0519335287377429</v>
      </c>
      <c r="CE36" s="89">
        <f t="shared" si="332"/>
        <v>0.0549802918885384</v>
      </c>
      <c r="CF36" s="89">
        <f t="shared" si="332"/>
        <v>0.086722337974793</v>
      </c>
      <c r="CH36" s="89">
        <f t="shared" ref="CH36:CK36" si="333">CC36*LN(CC36)</f>
        <v>-0.213841063667602</v>
      </c>
      <c r="CI36" s="89">
        <f t="shared" si="333"/>
        <v>-0.153608506844791</v>
      </c>
      <c r="CJ36" s="89">
        <f t="shared" si="333"/>
        <v>-0.159485757894365</v>
      </c>
      <c r="CK36" s="89">
        <f t="shared" si="333"/>
        <v>-0.21203991319219</v>
      </c>
      <c r="CL36" s="77" t="s">
        <v>184</v>
      </c>
      <c r="CM36" s="111">
        <v>0.133389037433155</v>
      </c>
      <c r="CN36" s="111">
        <v>0.0936831550802139</v>
      </c>
      <c r="CO36" s="111">
        <v>0.293917112299465</v>
      </c>
      <c r="CP36" s="111">
        <v>0.479010695187166</v>
      </c>
      <c r="CR36" s="89">
        <f t="shared" ref="CR36:CU36" si="334">CM$37*BX36</f>
        <v>0.0440418618765215</v>
      </c>
      <c r="CS36" s="89">
        <f t="shared" si="334"/>
        <v>0.06437332824921</v>
      </c>
      <c r="CT36" s="89">
        <f t="shared" si="334"/>
        <v>0.037362591769471</v>
      </c>
      <c r="CU36" s="89">
        <f t="shared" si="334"/>
        <v>0.157724917822992</v>
      </c>
      <c r="CV36" s="87">
        <f t="shared" si="13"/>
        <v>0.303502699718194</v>
      </c>
      <c r="CX36">
        <f t="shared" si="327"/>
        <v>0.0542075950628658</v>
      </c>
    </row>
    <row r="37" spans="1:102">
      <c r="A37" t="s">
        <v>166</v>
      </c>
      <c r="B37">
        <v>2017</v>
      </c>
      <c r="C37" t="s">
        <v>31</v>
      </c>
      <c r="D37">
        <v>45587</v>
      </c>
      <c r="E37">
        <v>5.5531182</v>
      </c>
      <c r="F37">
        <v>432245</v>
      </c>
      <c r="G37">
        <v>1154</v>
      </c>
      <c r="H37">
        <v>39066</v>
      </c>
      <c r="I37">
        <v>37</v>
      </c>
      <c r="J37">
        <v>43400</v>
      </c>
      <c r="K37">
        <v>39.075497</v>
      </c>
      <c r="L37">
        <v>2088500</v>
      </c>
      <c r="M37">
        <v>12075</v>
      </c>
      <c r="N37">
        <v>253099</v>
      </c>
      <c r="P37" s="90">
        <f t="shared" ref="P37:Z37" si="335">(D37-MIN(D$32:D$41))/(MAX(D$32:D$41)-MIN(D$32:D$41))+0.001</f>
        <v>0.358388316151203</v>
      </c>
      <c r="Q37" s="91">
        <f t="shared" si="335"/>
        <v>0.0635250242450237</v>
      </c>
      <c r="R37" s="91">
        <f t="shared" si="335"/>
        <v>0.542598034966045</v>
      </c>
      <c r="S37" s="91">
        <f t="shared" si="297"/>
        <v>0.634074935400517</v>
      </c>
      <c r="T37" s="91">
        <f t="shared" si="298"/>
        <v>0.00118639328984157</v>
      </c>
      <c r="U37" s="91">
        <f t="shared" si="335"/>
        <v>0.751</v>
      </c>
      <c r="V37" s="108" cm="1">
        <f t="array" ref="V37">(MAX(J$32:J$41-J37)/(MAX(J$32:J$41)-MIN(J$32:J$41))+0.001)</f>
        <v>0.001</v>
      </c>
      <c r="W37" s="108" cm="1">
        <f t="array" ref="W37">(MAX(K$32:K$41-K37)/(MAX(K$32:K$41)-MIN(K$32:K$41))+0.001)</f>
        <v>0.42436043743324</v>
      </c>
      <c r="X37" s="91">
        <f t="shared" si="335"/>
        <v>0.543849581031266</v>
      </c>
      <c r="Y37" s="91">
        <f t="shared" si="335"/>
        <v>0.462684610512983</v>
      </c>
      <c r="Z37" s="91">
        <f t="shared" si="335"/>
        <v>0.506850368229059</v>
      </c>
      <c r="AB37" s="89">
        <f t="shared" ref="AB37:AL37" si="336">P37/SUM(P$32:P$41)</f>
        <v>0.0649622214885917</v>
      </c>
      <c r="AC37" s="89">
        <f t="shared" si="336"/>
        <v>0.0222657766458233</v>
      </c>
      <c r="AD37" s="89">
        <f t="shared" si="336"/>
        <v>0.115471274709279</v>
      </c>
      <c r="AE37" s="89">
        <f t="shared" si="336"/>
        <v>0.0976326605314777</v>
      </c>
      <c r="AF37" s="89">
        <f t="shared" si="336"/>
        <v>0.000366654857672823</v>
      </c>
      <c r="AG37" s="89">
        <f t="shared" si="336"/>
        <v>0.11228107646305</v>
      </c>
      <c r="AH37" s="89">
        <f t="shared" si="336"/>
        <v>0.000442644992672941</v>
      </c>
      <c r="AI37" s="89">
        <f t="shared" si="336"/>
        <v>0.0931166834223412</v>
      </c>
      <c r="AJ37" s="89">
        <f t="shared" si="336"/>
        <v>0.109741607159694</v>
      </c>
      <c r="AK37" s="89">
        <f t="shared" si="336"/>
        <v>0.0966177524684126</v>
      </c>
      <c r="AL37" s="89">
        <f t="shared" si="336"/>
        <v>0.112549998886833</v>
      </c>
      <c r="AN37" s="89">
        <f t="shared" ref="AN37:AX37" si="337">AB37*LN(AB37)</f>
        <v>-0.177603425546805</v>
      </c>
      <c r="AO37" s="89">
        <f t="shared" si="337"/>
        <v>-0.0847146996852902</v>
      </c>
      <c r="AP37" s="89">
        <f t="shared" si="337"/>
        <v>-0.24927170712829</v>
      </c>
      <c r="AQ37" s="89">
        <f t="shared" si="337"/>
        <v>-0.227146602940545</v>
      </c>
      <c r="AR37" s="89">
        <f t="shared" si="337"/>
        <v>-0.00290063942938586</v>
      </c>
      <c r="AS37" s="89">
        <f t="shared" si="337"/>
        <v>-0.245530637244024</v>
      </c>
      <c r="AT37" s="89">
        <f t="shared" si="337"/>
        <v>-0.00341843328853212</v>
      </c>
      <c r="AU37" s="89">
        <f t="shared" si="337"/>
        <v>-0.221049872796985</v>
      </c>
      <c r="AV37" s="89">
        <f t="shared" si="337"/>
        <v>-0.242487985533382</v>
      </c>
      <c r="AW37" s="89">
        <f t="shared" si="337"/>
        <v>-0.225794990101107</v>
      </c>
      <c r="AX37" s="89">
        <f t="shared" si="337"/>
        <v>-0.245849459125501</v>
      </c>
      <c r="AY37" s="77" t="s">
        <v>185</v>
      </c>
      <c r="AZ37">
        <f t="shared" ref="AZ37:BJ37" si="338">AVERAGE(AZ35:AZ36)</f>
        <v>0.245591119467931</v>
      </c>
      <c r="BA37">
        <f t="shared" si="338"/>
        <v>0.587455453519848</v>
      </c>
      <c r="BB37">
        <f t="shared" si="338"/>
        <v>0.166953427012222</v>
      </c>
      <c r="BC37">
        <f t="shared" si="338"/>
        <v>0.121945548187303</v>
      </c>
      <c r="BD37">
        <f t="shared" si="338"/>
        <v>0.673893465340975</v>
      </c>
      <c r="BE37">
        <f t="shared" si="338"/>
        <v>0.204160986471722</v>
      </c>
      <c r="BF37">
        <f t="shared" si="338"/>
        <v>0.492957798797841</v>
      </c>
      <c r="BG37">
        <f t="shared" si="338"/>
        <v>0.507042201202159</v>
      </c>
      <c r="BH37">
        <f t="shared" si="338"/>
        <v>0.205449137719056</v>
      </c>
      <c r="BI37">
        <f t="shared" si="338"/>
        <v>0.464142536369698</v>
      </c>
      <c r="BJ37">
        <f t="shared" si="338"/>
        <v>0.330408325911247</v>
      </c>
      <c r="BL37" s="89">
        <f t="shared" ref="BL37:BV37" si="339">AZ$37*P37</f>
        <v>0.0880169877678006</v>
      </c>
      <c r="BM37" s="89">
        <f t="shared" si="339"/>
        <v>0.0373181219277197</v>
      </c>
      <c r="BN37" s="89">
        <f t="shared" si="339"/>
        <v>0.0905886014276786</v>
      </c>
      <c r="BO37" s="89">
        <f t="shared" si="339"/>
        <v>0.0773226155892448</v>
      </c>
      <c r="BP37" s="89">
        <f t="shared" si="339"/>
        <v>0.000799502685348616</v>
      </c>
      <c r="BQ37" s="89">
        <f t="shared" si="339"/>
        <v>0.153324900840264</v>
      </c>
      <c r="BR37" s="89">
        <f t="shared" si="339"/>
        <v>0.000492957798797841</v>
      </c>
      <c r="BS37" s="89">
        <f t="shared" si="339"/>
        <v>0.215168650299261</v>
      </c>
      <c r="BT37" s="89">
        <f t="shared" si="339"/>
        <v>0.111733427471743</v>
      </c>
      <c r="BU37" s="89">
        <f t="shared" si="339"/>
        <v>0.214751608662722</v>
      </c>
      <c r="BV37" s="89">
        <f t="shared" si="339"/>
        <v>0.167467581654062</v>
      </c>
      <c r="BX37" s="89">
        <f t="shared" si="6"/>
        <v>0.215923711123199</v>
      </c>
      <c r="BY37" s="89">
        <f t="shared" si="7"/>
        <v>0.231447019114857</v>
      </c>
      <c r="BZ37" s="89">
        <f t="shared" si="8"/>
        <v>0.215661608098059</v>
      </c>
      <c r="CA37" s="89">
        <f t="shared" si="9"/>
        <v>0.493952617788528</v>
      </c>
      <c r="CC37" s="89">
        <f t="shared" ref="CC37:CF37" si="340">BX37/SUM(BX$32:BX$41)</f>
        <v>0.0565921231678969</v>
      </c>
      <c r="CD37" s="89">
        <f t="shared" si="340"/>
        <v>0.0533527494975767</v>
      </c>
      <c r="CE37" s="89">
        <f t="shared" si="340"/>
        <v>0.0629778111678638</v>
      </c>
      <c r="CF37" s="89">
        <f t="shared" si="340"/>
        <v>0.104456613918563</v>
      </c>
      <c r="CH37" s="89">
        <f t="shared" ref="CH37:CK37" si="341">CC37*LN(CC37)</f>
        <v>-0.162526096248135</v>
      </c>
      <c r="CI37" s="89">
        <f t="shared" si="341"/>
        <v>-0.156367826303463</v>
      </c>
      <c r="CJ37" s="89">
        <f t="shared" si="341"/>
        <v>-0.174131936036029</v>
      </c>
      <c r="CK37" s="89">
        <f t="shared" si="341"/>
        <v>-0.235965764341361</v>
      </c>
      <c r="CL37" s="77" t="s">
        <v>185</v>
      </c>
      <c r="CM37">
        <f t="shared" ref="CM37:CP37" si="342">AVERAGE(CM35:CM36)</f>
        <v>0.131208520104554</v>
      </c>
      <c r="CN37">
        <f t="shared" si="342"/>
        <v>0.285734936749257</v>
      </c>
      <c r="CO37">
        <f t="shared" si="342"/>
        <v>0.198447063446114</v>
      </c>
      <c r="CP37">
        <f t="shared" si="342"/>
        <v>0.384609479700074</v>
      </c>
      <c r="CR37" s="89">
        <f t="shared" ref="CR37:CU37" si="343">CM$37*BX37</f>
        <v>0.0283310305919582</v>
      </c>
      <c r="CS37" s="89">
        <f t="shared" si="343"/>
        <v>0.0661324993675878</v>
      </c>
      <c r="CT37" s="89">
        <f t="shared" si="343"/>
        <v>0.0427974128251264</v>
      </c>
      <c r="CU37" s="89">
        <f t="shared" si="343"/>
        <v>0.189978859324135</v>
      </c>
      <c r="CV37" s="87">
        <f t="shared" si="13"/>
        <v>0.327239802108808</v>
      </c>
      <c r="CX37">
        <f t="shared" si="327"/>
        <v>0.0544649560963571</v>
      </c>
    </row>
    <row r="38" spans="1:102">
      <c r="A38" t="s">
        <v>166</v>
      </c>
      <c r="B38">
        <v>2018</v>
      </c>
      <c r="C38" t="s">
        <v>31</v>
      </c>
      <c r="D38">
        <v>45903</v>
      </c>
      <c r="E38">
        <v>5.5947542</v>
      </c>
      <c r="F38">
        <v>402375</v>
      </c>
      <c r="G38">
        <v>1330</v>
      </c>
      <c r="H38">
        <v>39067</v>
      </c>
      <c r="I38">
        <v>37</v>
      </c>
      <c r="J38">
        <v>43089</v>
      </c>
      <c r="K38">
        <v>34.504387</v>
      </c>
      <c r="L38">
        <v>2167995</v>
      </c>
      <c r="M38">
        <v>12925</v>
      </c>
      <c r="N38">
        <v>230519</v>
      </c>
      <c r="P38" s="90">
        <f t="shared" ref="P38:Z38" si="344">(D38-MIN(D$32:D$41))/(MAX(D$32:D$41)-MIN(D$32:D$41))+0.001</f>
        <v>0.629865979381443</v>
      </c>
      <c r="Q38" s="91">
        <f t="shared" si="344"/>
        <v>0.19265400529033</v>
      </c>
      <c r="R38" s="91">
        <f t="shared" si="344"/>
        <v>0.369964022540095</v>
      </c>
      <c r="S38" s="91">
        <f t="shared" si="297"/>
        <v>0.86146511627907</v>
      </c>
      <c r="T38" s="91">
        <f t="shared" si="298"/>
        <v>0.00137278657968313</v>
      </c>
      <c r="U38" s="91">
        <f t="shared" si="344"/>
        <v>0.751</v>
      </c>
      <c r="V38" s="108" cm="1">
        <f t="array" ref="V38">(MAX(J$32:J$41-J38)/(MAX(J$32:J$41)-MIN(J$32:J$41))+0.001)</f>
        <v>0.0568649182683672</v>
      </c>
      <c r="W38" s="108" cm="1">
        <f t="array" ref="W38">(MAX(K$32:K$41-K38)/(MAX(K$32:K$41)-MIN(K$32:K$41))+0.001)</f>
        <v>0.568520335959224</v>
      </c>
      <c r="X38" s="91">
        <f t="shared" si="344"/>
        <v>0.609393061353381</v>
      </c>
      <c r="Y38" s="91">
        <f t="shared" si="344"/>
        <v>0.597263457884737</v>
      </c>
      <c r="Z38" s="91">
        <f t="shared" si="344"/>
        <v>0.24782818271503</v>
      </c>
      <c r="AB38" s="89">
        <f t="shared" ref="AB38:AL38" si="345">P38/SUM(P$32:P$41)</f>
        <v>0.114170834864614</v>
      </c>
      <c r="AC38" s="89">
        <f t="shared" si="345"/>
        <v>0.0675260041644734</v>
      </c>
      <c r="AD38" s="89">
        <f t="shared" si="345"/>
        <v>0.0787327165347188</v>
      </c>
      <c r="AE38" s="89">
        <f t="shared" si="345"/>
        <v>0.132645412334833</v>
      </c>
      <c r="AF38" s="89">
        <f t="shared" si="345"/>
        <v>0.000424259705696831</v>
      </c>
      <c r="AG38" s="89">
        <f t="shared" si="345"/>
        <v>0.11228107646305</v>
      </c>
      <c r="AH38" s="89">
        <f t="shared" si="345"/>
        <v>0.0251709713302488</v>
      </c>
      <c r="AI38" s="89">
        <f t="shared" si="345"/>
        <v>0.124749442862487</v>
      </c>
      <c r="AJ38" s="89">
        <f t="shared" si="345"/>
        <v>0.122967409146614</v>
      </c>
      <c r="AK38" s="89">
        <f t="shared" si="345"/>
        <v>0.124720493444457</v>
      </c>
      <c r="AL38" s="89">
        <f t="shared" si="345"/>
        <v>0.0550321424963372</v>
      </c>
      <c r="AN38" s="89">
        <f t="shared" ref="AN38:AX38" si="346">AB38*LN(AB38)</f>
        <v>-0.247757493501007</v>
      </c>
      <c r="AO38" s="89">
        <f t="shared" si="346"/>
        <v>-0.181998956847233</v>
      </c>
      <c r="AP38" s="89">
        <f t="shared" si="346"/>
        <v>-0.200114669889521</v>
      </c>
      <c r="AQ38" s="89">
        <f t="shared" si="346"/>
        <v>-0.267953785280739</v>
      </c>
      <c r="AR38" s="89">
        <f t="shared" si="346"/>
        <v>-0.00329444652289519</v>
      </c>
      <c r="AS38" s="89">
        <f t="shared" si="346"/>
        <v>-0.245530637244024</v>
      </c>
      <c r="AT38" s="89">
        <f t="shared" si="346"/>
        <v>-0.0926811243542621</v>
      </c>
      <c r="AU38" s="89">
        <f t="shared" si="346"/>
        <v>-0.259659479643716</v>
      </c>
      <c r="AV38" s="89">
        <f t="shared" si="346"/>
        <v>-0.25771951369453</v>
      </c>
      <c r="AW38" s="89">
        <f t="shared" si="346"/>
        <v>-0.259628168993917</v>
      </c>
      <c r="AX38" s="89">
        <f t="shared" si="346"/>
        <v>-0.159584290076066</v>
      </c>
      <c r="BL38" s="89">
        <f t="shared" ref="BL38:BV38" si="347">AZ$37*P38</f>
        <v>0.154689490991053</v>
      </c>
      <c r="BM38" s="89">
        <f t="shared" si="347"/>
        <v>0.113175646050246</v>
      </c>
      <c r="BN38" s="89">
        <f t="shared" si="347"/>
        <v>0.0617667614342957</v>
      </c>
      <c r="BO38" s="89">
        <f t="shared" si="347"/>
        <v>0.10505183584889</v>
      </c>
      <c r="BP38" s="89">
        <f t="shared" si="347"/>
        <v>0.000925111905356249</v>
      </c>
      <c r="BQ38" s="89">
        <f t="shared" si="347"/>
        <v>0.153324900840264</v>
      </c>
      <c r="BR38" s="89">
        <f t="shared" si="347"/>
        <v>0.0280320049383935</v>
      </c>
      <c r="BS38" s="89">
        <f t="shared" si="347"/>
        <v>0.288263802572956</v>
      </c>
      <c r="BT38" s="89">
        <f t="shared" si="347"/>
        <v>0.125199278987028</v>
      </c>
      <c r="BU38" s="89">
        <f t="shared" si="347"/>
        <v>0.277215376223558</v>
      </c>
      <c r="BV38" s="89">
        <f t="shared" si="347"/>
        <v>0.0818844949644996</v>
      </c>
      <c r="BX38" s="89">
        <f t="shared" si="6"/>
        <v>0.329631898475595</v>
      </c>
      <c r="BY38" s="89">
        <f t="shared" si="7"/>
        <v>0.25930184859451</v>
      </c>
      <c r="BZ38" s="89">
        <f t="shared" si="8"/>
        <v>0.316295807511349</v>
      </c>
      <c r="CA38" s="89">
        <f t="shared" si="9"/>
        <v>0.484299150175086</v>
      </c>
      <c r="CC38" s="89">
        <f t="shared" ref="CC38:CF38" si="348">BX38/SUM(BX$32:BX$41)</f>
        <v>0.0863942588869032</v>
      </c>
      <c r="CD38" s="89">
        <f t="shared" si="348"/>
        <v>0.0597737945609747</v>
      </c>
      <c r="CE38" s="89">
        <f t="shared" si="348"/>
        <v>0.0923651539757578</v>
      </c>
      <c r="CF38" s="89">
        <f t="shared" si="348"/>
        <v>0.102415186252915</v>
      </c>
      <c r="CH38" s="89">
        <f t="shared" ref="CH38:CK38" si="349">CC38*LN(CC38)</f>
        <v>-0.211565203184664</v>
      </c>
      <c r="CI38" s="89">
        <f t="shared" si="349"/>
        <v>-0.168394012693902</v>
      </c>
      <c r="CJ38" s="89">
        <f t="shared" si="349"/>
        <v>-0.220014304126242</v>
      </c>
      <c r="CK38" s="89">
        <f t="shared" si="349"/>
        <v>-0.233375561292442</v>
      </c>
      <c r="CR38" s="89">
        <f t="shared" ref="CR38:CU38" si="350">CM$37*BX38</f>
        <v>0.0432505135782375</v>
      </c>
      <c r="CS38" s="89">
        <f t="shared" si="350"/>
        <v>0.0740915973071177</v>
      </c>
      <c r="CT38" s="89">
        <f t="shared" si="350"/>
        <v>0.0627679741809444</v>
      </c>
      <c r="CU38" s="89">
        <f t="shared" si="350"/>
        <v>0.186266044168028</v>
      </c>
      <c r="CV38" s="87">
        <f t="shared" si="13"/>
        <v>0.366376129234327</v>
      </c>
      <c r="CX38">
        <f t="shared" si="327"/>
        <v>0.0684297857440311</v>
      </c>
    </row>
    <row r="39" spans="1:102">
      <c r="A39" t="s">
        <v>166</v>
      </c>
      <c r="B39">
        <v>2019</v>
      </c>
      <c r="C39" t="s">
        <v>31</v>
      </c>
      <c r="D39">
        <v>45659</v>
      </c>
      <c r="E39">
        <v>5.5850325</v>
      </c>
      <c r="F39">
        <v>438770</v>
      </c>
      <c r="G39">
        <v>1072</v>
      </c>
      <c r="H39">
        <v>39068</v>
      </c>
      <c r="I39" s="94">
        <v>30</v>
      </c>
      <c r="J39">
        <v>42975</v>
      </c>
      <c r="K39">
        <v>29.933277</v>
      </c>
      <c r="L39">
        <v>2236551</v>
      </c>
      <c r="M39">
        <v>13775</v>
      </c>
      <c r="N39">
        <v>250196</v>
      </c>
      <c r="P39" s="90">
        <f t="shared" ref="P39:Z39" si="351">(D39-MIN(D$32:D$41))/(MAX(D$32:D$41)-MIN(D$32:D$41))+0.001</f>
        <v>0.420243986254296</v>
      </c>
      <c r="Q39" s="91">
        <f t="shared" si="351"/>
        <v>0.162503337237967</v>
      </c>
      <c r="R39" s="91">
        <f t="shared" si="351"/>
        <v>0.580309348360064</v>
      </c>
      <c r="S39" s="91">
        <f t="shared" si="297"/>
        <v>0.528131782945736</v>
      </c>
      <c r="T39" s="91">
        <f t="shared" si="298"/>
        <v>0.0015591798695247</v>
      </c>
      <c r="U39" s="91">
        <f t="shared" si="351"/>
        <v>0.501</v>
      </c>
      <c r="V39" s="108" cm="1">
        <f t="array" ref="V39">(MAX(J$32:J$41-J39)/(MAX(J$32:J$41)-MIN(J$32:J$41))+0.001)</f>
        <v>0.0773427339680259</v>
      </c>
      <c r="W39" s="108" cm="1">
        <f t="array" ref="W39">(MAX(K$32:K$41-K39)/(MAX(K$32:K$41)-MIN(K$32:K$41))+0.001)</f>
        <v>0.712680234485208</v>
      </c>
      <c r="X39" s="91">
        <f t="shared" si="351"/>
        <v>0.665917356428076</v>
      </c>
      <c r="Y39" s="91">
        <f t="shared" si="351"/>
        <v>0.731842305256491</v>
      </c>
      <c r="Z39" s="91">
        <f t="shared" si="351"/>
        <v>0.473549154564434</v>
      </c>
      <c r="AB39" s="89">
        <f t="shared" ref="AB39:AL39" si="352">P39/SUM(P$32:P$41)</f>
        <v>0.0761743106122424</v>
      </c>
      <c r="AC39" s="89">
        <f t="shared" si="352"/>
        <v>0.0569580736747992</v>
      </c>
      <c r="AD39" s="89">
        <f t="shared" si="352"/>
        <v>0.123496687902751</v>
      </c>
      <c r="AE39" s="89">
        <f t="shared" si="352"/>
        <v>0.0813199011685505</v>
      </c>
      <c r="AF39" s="89">
        <f t="shared" si="352"/>
        <v>0.000481864553720842</v>
      </c>
      <c r="AG39" s="89">
        <f t="shared" si="352"/>
        <v>0.0749038872276805</v>
      </c>
      <c r="AH39" s="89">
        <f t="shared" si="352"/>
        <v>0.0342353739105821</v>
      </c>
      <c r="AI39" s="89">
        <f t="shared" si="352"/>
        <v>0.156382202302634</v>
      </c>
      <c r="AJ39" s="89">
        <f t="shared" si="352"/>
        <v>0.13437325959023</v>
      </c>
      <c r="AK39" s="89">
        <f t="shared" si="352"/>
        <v>0.152823234420502</v>
      </c>
      <c r="AL39" s="89">
        <f t="shared" si="352"/>
        <v>0.105155209821217</v>
      </c>
      <c r="AN39" s="89">
        <f t="shared" ref="AN39:AX39" si="353">AB39*LN(AB39)</f>
        <v>-0.196128359257201</v>
      </c>
      <c r="AO39" s="89">
        <f t="shared" si="353"/>
        <v>-0.163209933025411</v>
      </c>
      <c r="AP39" s="89">
        <f t="shared" si="353"/>
        <v>-0.258298378934554</v>
      </c>
      <c r="AQ39" s="89">
        <f t="shared" si="353"/>
        <v>-0.204061273588231</v>
      </c>
      <c r="AR39" s="89">
        <f t="shared" si="353"/>
        <v>-0.00368040797325631</v>
      </c>
      <c r="AS39" s="89">
        <f t="shared" si="353"/>
        <v>-0.19411713081168</v>
      </c>
      <c r="AT39" s="89">
        <f t="shared" si="353"/>
        <v>-0.115527126999181</v>
      </c>
      <c r="AU39" s="89">
        <f t="shared" si="353"/>
        <v>-0.290159709648626</v>
      </c>
      <c r="AV39" s="89">
        <f t="shared" si="353"/>
        <v>-0.269705115449176</v>
      </c>
      <c r="AW39" s="89">
        <f t="shared" si="353"/>
        <v>-0.287074374049419</v>
      </c>
      <c r="AX39" s="89">
        <f t="shared" si="353"/>
        <v>-0.236842954155104</v>
      </c>
      <c r="BL39" s="89">
        <f t="shared" ref="BL39:BV39" si="354">AZ$37*P39</f>
        <v>0.103208191033858</v>
      </c>
      <c r="BM39" s="89">
        <f t="shared" si="354"/>
        <v>0.0954634716756187</v>
      </c>
      <c r="BN39" s="89">
        <f t="shared" si="354"/>
        <v>0.0968846344359419</v>
      </c>
      <c r="BO39" s="89">
        <f t="shared" si="354"/>
        <v>0.0644033197864555</v>
      </c>
      <c r="BP39" s="89">
        <f t="shared" si="354"/>
        <v>0.00105072112536389</v>
      </c>
      <c r="BQ39" s="89">
        <f t="shared" si="354"/>
        <v>0.102284654222333</v>
      </c>
      <c r="BR39" s="89">
        <f t="shared" si="354"/>
        <v>0.0381267038898851</v>
      </c>
      <c r="BS39" s="89">
        <f t="shared" si="354"/>
        <v>0.36135895484665</v>
      </c>
      <c r="BT39" s="89">
        <f t="shared" si="354"/>
        <v>0.136812146670301</v>
      </c>
      <c r="BU39" s="89">
        <f t="shared" si="354"/>
        <v>0.339679143784394</v>
      </c>
      <c r="BV39" s="89">
        <f t="shared" si="354"/>
        <v>0.156464583396321</v>
      </c>
      <c r="BX39" s="89">
        <f t="shared" si="6"/>
        <v>0.295556297145419</v>
      </c>
      <c r="BY39" s="89">
        <f t="shared" si="7"/>
        <v>0.167738695134152</v>
      </c>
      <c r="BZ39" s="89">
        <f t="shared" si="8"/>
        <v>0.399485658736536</v>
      </c>
      <c r="CA39" s="89">
        <f t="shared" si="9"/>
        <v>0.632955873851017</v>
      </c>
      <c r="CC39" s="89">
        <f t="shared" ref="CC39:CF39" si="355">BX39/SUM(BX$32:BX$41)</f>
        <v>0.0774632775812087</v>
      </c>
      <c r="CD39" s="89">
        <f t="shared" si="355"/>
        <v>0.0386668215333621</v>
      </c>
      <c r="CE39" s="89">
        <f t="shared" si="355"/>
        <v>0.116658373282369</v>
      </c>
      <c r="CF39" s="89">
        <f t="shared" si="355"/>
        <v>0.133851760191801</v>
      </c>
      <c r="CH39" s="89">
        <f t="shared" ref="CH39:CK39" si="356">CC39*LN(CC39)</f>
        <v>-0.198147291016429</v>
      </c>
      <c r="CI39" s="89">
        <f t="shared" si="356"/>
        <v>-0.125774407439575</v>
      </c>
      <c r="CJ39" s="89">
        <f t="shared" si="356"/>
        <v>-0.250641156833416</v>
      </c>
      <c r="CK39" s="89">
        <f t="shared" si="356"/>
        <v>-0.269178882486601</v>
      </c>
      <c r="CR39" s="89">
        <f t="shared" ref="CR39:CU39" si="357">CM$37*BX39</f>
        <v>0.0387795043560323</v>
      </c>
      <c r="CS39" s="89">
        <f t="shared" si="357"/>
        <v>0.04792880544456</v>
      </c>
      <c r="CT39" s="89">
        <f t="shared" si="357"/>
        <v>0.0792767558651018</v>
      </c>
      <c r="CU39" s="89">
        <f t="shared" si="357"/>
        <v>0.243440829314945</v>
      </c>
      <c r="CV39" s="87">
        <f t="shared" si="13"/>
        <v>0.40942589498064</v>
      </c>
      <c r="CX39">
        <f t="shared" si="327"/>
        <v>0.0636027806548309</v>
      </c>
    </row>
    <row r="40" spans="1:102">
      <c r="A40" t="s">
        <v>166</v>
      </c>
      <c r="B40">
        <v>2020</v>
      </c>
      <c r="C40" t="s">
        <v>31</v>
      </c>
      <c r="D40">
        <v>45415</v>
      </c>
      <c r="E40">
        <v>5.5753109</v>
      </c>
      <c r="F40">
        <v>475165</v>
      </c>
      <c r="G40">
        <v>725</v>
      </c>
      <c r="H40">
        <v>39069</v>
      </c>
      <c r="I40" s="94">
        <v>25</v>
      </c>
      <c r="J40">
        <v>42861</v>
      </c>
      <c r="K40">
        <v>25.362167</v>
      </c>
      <c r="L40">
        <v>2397666</v>
      </c>
      <c r="M40">
        <v>14625</v>
      </c>
      <c r="N40">
        <v>287006</v>
      </c>
      <c r="P40" s="90">
        <f t="shared" ref="P40:Z40" si="358">(D40-MIN(D$32:D$41))/(MAX(D$32:D$41)-MIN(D$32:D$41))+0.001</f>
        <v>0.210621993127148</v>
      </c>
      <c r="Q40" s="91">
        <f t="shared" si="358"/>
        <v>0.132352979323421</v>
      </c>
      <c r="R40" s="91">
        <f t="shared" si="358"/>
        <v>0.790654674180032</v>
      </c>
      <c r="S40" s="91">
        <f t="shared" si="297"/>
        <v>0.0798113695090439</v>
      </c>
      <c r="T40" s="91">
        <f t="shared" si="298"/>
        <v>0.00174557315936626</v>
      </c>
      <c r="U40" s="91">
        <f t="shared" si="358"/>
        <v>0.322428571428571</v>
      </c>
      <c r="V40" s="108" cm="1">
        <f t="array" ref="V40">(MAX(J$32:J$41-J40)/(MAX(J$32:J$41)-MIN(J$32:J$41))+0.001)</f>
        <v>0.0978205496676846</v>
      </c>
      <c r="W40" s="108" cm="1">
        <f t="array" ref="W40">(MAX(K$32:K$41-K40)/(MAX(K$32:K$41)-MIN(K$32:K$41))+0.001)</f>
        <v>0.856840133011192</v>
      </c>
      <c r="X40" s="91">
        <f t="shared" si="358"/>
        <v>0.798756375638058</v>
      </c>
      <c r="Y40" s="91">
        <f t="shared" si="358"/>
        <v>0.866421152628246</v>
      </c>
      <c r="Z40" s="91">
        <f t="shared" si="358"/>
        <v>0.895808084979466</v>
      </c>
      <c r="AB40" s="89">
        <f t="shared" ref="AB40:AL40" si="359">P40/SUM(P$32:P$41)</f>
        <v>0.0381777863598707</v>
      </c>
      <c r="AC40" s="89">
        <f t="shared" si="359"/>
        <v>0.0463902518896781</v>
      </c>
      <c r="AD40" s="89">
        <f t="shared" si="359"/>
        <v>0.168260659270782</v>
      </c>
      <c r="AE40" s="89">
        <f t="shared" si="359"/>
        <v>0.0122890780107982</v>
      </c>
      <c r="AF40" s="89">
        <f t="shared" si="359"/>
        <v>0.00053946940174485</v>
      </c>
      <c r="AG40" s="89">
        <f t="shared" si="359"/>
        <v>0.0482058949167022</v>
      </c>
      <c r="AH40" s="89">
        <f t="shared" si="359"/>
        <v>0.0432997764909153</v>
      </c>
      <c r="AI40" s="89">
        <f t="shared" si="359"/>
        <v>0.18801496174278</v>
      </c>
      <c r="AJ40" s="89">
        <f t="shared" si="359"/>
        <v>0.161178405663851</v>
      </c>
      <c r="AK40" s="89">
        <f t="shared" si="359"/>
        <v>0.180925975396546</v>
      </c>
      <c r="AL40" s="89">
        <f t="shared" si="359"/>
        <v>0.198921033281543</v>
      </c>
      <c r="AN40" s="89">
        <f t="shared" ref="AN40:AX40" si="360">AB40*LN(AB40)</f>
        <v>-0.124669616388207</v>
      </c>
      <c r="AO40" s="89">
        <f t="shared" si="360"/>
        <v>-0.142448965980594</v>
      </c>
      <c r="AP40" s="89">
        <f t="shared" si="360"/>
        <v>-0.299881038690275</v>
      </c>
      <c r="AQ40" s="89">
        <f t="shared" si="360"/>
        <v>-0.0540601995302903</v>
      </c>
      <c r="AR40" s="89">
        <f t="shared" si="360"/>
        <v>-0.00405946651324039</v>
      </c>
      <c r="AS40" s="89">
        <f t="shared" si="360"/>
        <v>-0.146173480078196</v>
      </c>
      <c r="AT40" s="89">
        <f t="shared" si="360"/>
        <v>-0.135944316262855</v>
      </c>
      <c r="AU40" s="89">
        <f t="shared" si="360"/>
        <v>-0.314216946858432</v>
      </c>
      <c r="AV40" s="89">
        <f t="shared" si="360"/>
        <v>-0.294189824026978</v>
      </c>
      <c r="AW40" s="89">
        <f t="shared" si="360"/>
        <v>-0.309323225136923</v>
      </c>
      <c r="AX40" s="89">
        <f t="shared" si="360"/>
        <v>-0.321227103591477</v>
      </c>
      <c r="BL40" s="89">
        <f t="shared" ref="BL40:BV40" si="361">AZ$37*P40</f>
        <v>0.0517268910766631</v>
      </c>
      <c r="BM40" s="89">
        <f t="shared" si="361"/>
        <v>0.0777514794931433</v>
      </c>
      <c r="BN40" s="89">
        <f t="shared" si="361"/>
        <v>0.132002507437588</v>
      </c>
      <c r="BO40" s="89">
        <f t="shared" si="361"/>
        <v>0.00973264120635976</v>
      </c>
      <c r="BP40" s="89">
        <f t="shared" si="361"/>
        <v>0.00117633034537152</v>
      </c>
      <c r="BQ40" s="89">
        <f t="shared" si="361"/>
        <v>0.0658273352095253</v>
      </c>
      <c r="BR40" s="89">
        <f t="shared" si="361"/>
        <v>0.0482214028413767</v>
      </c>
      <c r="BS40" s="89">
        <f t="shared" si="361"/>
        <v>0.434454107120345</v>
      </c>
      <c r="BT40" s="89">
        <f t="shared" si="361"/>
        <v>0.164103808622437</v>
      </c>
      <c r="BU40" s="89">
        <f t="shared" si="361"/>
        <v>0.402142911345231</v>
      </c>
      <c r="BV40" s="89">
        <f t="shared" si="361"/>
        <v>0.295982449695825</v>
      </c>
      <c r="BX40" s="89">
        <f t="shared" si="6"/>
        <v>0.261480878007394</v>
      </c>
      <c r="BY40" s="89">
        <f t="shared" si="7"/>
        <v>0.0767363067612566</v>
      </c>
      <c r="BZ40" s="89">
        <f t="shared" si="8"/>
        <v>0.482675509961722</v>
      </c>
      <c r="CA40" s="89">
        <f t="shared" si="9"/>
        <v>0.862229169663494</v>
      </c>
      <c r="CC40" s="89">
        <f t="shared" ref="CC40:CF40" si="362">BX40/SUM(BX$32:BX$41)</f>
        <v>0.068532344026827</v>
      </c>
      <c r="CD40" s="89">
        <f t="shared" si="362"/>
        <v>0.017689115062531</v>
      </c>
      <c r="CE40" s="89">
        <f t="shared" si="362"/>
        <v>0.140951592588979</v>
      </c>
      <c r="CF40" s="89">
        <f t="shared" si="362"/>
        <v>0.182336394709465</v>
      </c>
      <c r="CH40" s="89">
        <f t="shared" ref="CH40:CK40" si="363">CC40*LN(CC40)</f>
        <v>-0.183697485195758</v>
      </c>
      <c r="CI40" s="89">
        <f t="shared" si="363"/>
        <v>-0.0713721439944112</v>
      </c>
      <c r="CJ40" s="89">
        <f t="shared" si="363"/>
        <v>-0.276171918998771</v>
      </c>
      <c r="CK40" s="89">
        <f t="shared" si="363"/>
        <v>-0.310318670338275</v>
      </c>
      <c r="CR40" s="89">
        <f t="shared" ref="CR40:CU40" si="364">CM$37*BX40</f>
        <v>0.0343085190389897</v>
      </c>
      <c r="CS40" s="89">
        <f t="shared" si="364"/>
        <v>0.0219262437587992</v>
      </c>
      <c r="CT40" s="89">
        <f t="shared" si="364"/>
        <v>0.0957855375492591</v>
      </c>
      <c r="CU40" s="89">
        <f t="shared" si="364"/>
        <v>0.331621512326503</v>
      </c>
      <c r="CV40" s="87">
        <f t="shared" si="13"/>
        <v>0.483641812673552</v>
      </c>
      <c r="CX40">
        <f t="shared" si="327"/>
        <v>0.0650470282941244</v>
      </c>
    </row>
    <row r="41" spans="1:102">
      <c r="A41" t="s">
        <v>166</v>
      </c>
      <c r="B41">
        <v>2021</v>
      </c>
      <c r="C41" t="s">
        <v>31</v>
      </c>
      <c r="D41">
        <v>45171</v>
      </c>
      <c r="E41">
        <v>5.5655893</v>
      </c>
      <c r="F41">
        <v>511560</v>
      </c>
      <c r="G41">
        <v>664</v>
      </c>
      <c r="H41">
        <v>39070</v>
      </c>
      <c r="I41" s="94">
        <v>16</v>
      </c>
      <c r="J41">
        <v>42747</v>
      </c>
      <c r="K41">
        <v>20.791058</v>
      </c>
      <c r="L41">
        <v>2642959</v>
      </c>
      <c r="M41">
        <v>15475</v>
      </c>
      <c r="N41">
        <v>296176</v>
      </c>
      <c r="P41" s="90">
        <f t="shared" ref="P41:Z41" si="365">(D41-MIN(D$32:D$41))/(MAX(D$32:D$41)-MIN(D$32:D$41))+0.001</f>
        <v>0.001</v>
      </c>
      <c r="Q41" s="91">
        <f t="shared" si="365"/>
        <v>0.102202621408875</v>
      </c>
      <c r="R41" s="91">
        <f t="shared" si="365"/>
        <v>1.001</v>
      </c>
      <c r="S41" s="91">
        <f t="shared" si="297"/>
        <v>0.001</v>
      </c>
      <c r="T41" s="91">
        <f t="shared" si="298"/>
        <v>0.00193196644920783</v>
      </c>
      <c r="U41" s="91">
        <f t="shared" si="365"/>
        <v>0.001</v>
      </c>
      <c r="V41" s="108" cm="1">
        <f t="array" ref="V41">(MAX(J$32:J$41-J41)/(MAX(J$32:J$41)-MIN(J$32:J$41))+0.001)</f>
        <v>0.118298365367343</v>
      </c>
      <c r="W41" s="108" cm="1">
        <f t="array" ref="W41">(MAX(K$32:K$41-K41)/(MAX(K$32:K$41)-MIN(K$32:K$41))+0.001)</f>
        <v>1.001</v>
      </c>
      <c r="X41" s="91">
        <f t="shared" si="365"/>
        <v>1.001</v>
      </c>
      <c r="Y41" s="91">
        <f t="shared" si="365"/>
        <v>1.001</v>
      </c>
      <c r="Z41" s="91">
        <f t="shared" si="365"/>
        <v>1.001</v>
      </c>
      <c r="AB41" s="89">
        <f t="shared" ref="AB41:AL41" si="366">P41/SUM(P$32:P$41)</f>
        <v>0.000181262107499019</v>
      </c>
      <c r="AC41" s="89">
        <f t="shared" si="366"/>
        <v>0.0358224301045569</v>
      </c>
      <c r="AD41" s="89">
        <f t="shared" si="366"/>
        <v>0.213024630638814</v>
      </c>
      <c r="AE41" s="89">
        <f t="shared" si="366"/>
        <v>0.000153976533498848</v>
      </c>
      <c r="AF41" s="89">
        <f t="shared" si="366"/>
        <v>0.000597074249768861</v>
      </c>
      <c r="AG41" s="89">
        <f t="shared" si="366"/>
        <v>0.000149508756941478</v>
      </c>
      <c r="AH41" s="89">
        <f t="shared" si="366"/>
        <v>0.0523641790712486</v>
      </c>
      <c r="AI41" s="89">
        <f t="shared" si="366"/>
        <v>0.219647714262778</v>
      </c>
      <c r="AJ41" s="89">
        <f t="shared" si="366"/>
        <v>0.201988477325937</v>
      </c>
      <c r="AK41" s="89">
        <f t="shared" si="366"/>
        <v>0.209028716372591</v>
      </c>
      <c r="AL41" s="89">
        <f t="shared" si="366"/>
        <v>0.222279702152263</v>
      </c>
      <c r="AN41" s="89">
        <f t="shared" ref="AN41:AX41" si="367">AB41*LN(AB41)</f>
        <v>-0.00156167573500949</v>
      </c>
      <c r="AO41" s="89">
        <f t="shared" si="367"/>
        <v>-0.119259355201655</v>
      </c>
      <c r="AP41" s="89">
        <f t="shared" si="367"/>
        <v>-0.329410101438606</v>
      </c>
      <c r="AQ41" s="89">
        <f t="shared" si="367"/>
        <v>-0.00135171538782757</v>
      </c>
      <c r="AR41" s="89">
        <f t="shared" si="367"/>
        <v>-0.00443236223212072</v>
      </c>
      <c r="AS41" s="89">
        <f t="shared" si="367"/>
        <v>-0.00131689639350549</v>
      </c>
      <c r="AT41" s="89">
        <f t="shared" si="367"/>
        <v>-0.154449849416659</v>
      </c>
      <c r="AU41" s="89">
        <f t="shared" si="367"/>
        <v>-0.332926699103196</v>
      </c>
      <c r="AV41" s="89">
        <f t="shared" si="367"/>
        <v>-0.323089583450691</v>
      </c>
      <c r="AW41" s="89">
        <f t="shared" si="367"/>
        <v>-0.327189229514795</v>
      </c>
      <c r="AX41" s="89">
        <f t="shared" si="367"/>
        <v>-0.334268388406111</v>
      </c>
      <c r="AY41" s="81" t="s">
        <v>170</v>
      </c>
      <c r="BL41" s="89">
        <f t="shared" ref="BL41:BV41" si="368">AZ$37*P41</f>
        <v>0.000245591119467931</v>
      </c>
      <c r="BM41" s="89">
        <f t="shared" si="368"/>
        <v>0.060039487310668</v>
      </c>
      <c r="BN41" s="89">
        <f t="shared" si="368"/>
        <v>0.167120380439234</v>
      </c>
      <c r="BO41" s="89">
        <f t="shared" si="368"/>
        <v>0.000121945548187303</v>
      </c>
      <c r="BP41" s="89">
        <f t="shared" si="368"/>
        <v>0.00130193956537916</v>
      </c>
      <c r="BQ41" s="89">
        <f t="shared" si="368"/>
        <v>0.000204160986471722</v>
      </c>
      <c r="BR41" s="89">
        <f t="shared" si="368"/>
        <v>0.0583161017928682</v>
      </c>
      <c r="BS41" s="89">
        <f t="shared" si="368"/>
        <v>0.507549243403361</v>
      </c>
      <c r="BT41" s="89">
        <f t="shared" si="368"/>
        <v>0.205654586856775</v>
      </c>
      <c r="BU41" s="89">
        <f t="shared" si="368"/>
        <v>0.464606678906068</v>
      </c>
      <c r="BV41" s="89">
        <f t="shared" si="368"/>
        <v>0.330738734237158</v>
      </c>
      <c r="BX41" s="89">
        <f t="shared" si="6"/>
        <v>0.22740545886937</v>
      </c>
      <c r="BY41" s="89">
        <f t="shared" si="7"/>
        <v>0.00162804610003819</v>
      </c>
      <c r="BZ41" s="89">
        <f t="shared" si="8"/>
        <v>0.565865345196229</v>
      </c>
      <c r="CA41" s="89">
        <f t="shared" si="9"/>
        <v>1.001</v>
      </c>
      <c r="CC41" s="89">
        <f t="shared" ref="CC41:CF41" si="369">BX41/SUM(BX$32:BX$41)</f>
        <v>0.0596014104724453</v>
      </c>
      <c r="CD41" s="89">
        <f t="shared" si="369"/>
        <v>0.000375294251263349</v>
      </c>
      <c r="CE41" s="89">
        <f t="shared" si="369"/>
        <v>0.165244807225969</v>
      </c>
      <c r="CF41" s="89">
        <f t="shared" si="369"/>
        <v>0.211682389700881</v>
      </c>
      <c r="CH41" s="89">
        <f t="shared" ref="CH41:CK41" si="370">CC41*LN(CC41)</f>
        <v>-0.168080509596477</v>
      </c>
      <c r="CI41" s="89">
        <f t="shared" si="370"/>
        <v>-0.00296024605878403</v>
      </c>
      <c r="CJ41" s="89">
        <f t="shared" si="370"/>
        <v>-0.297494725154531</v>
      </c>
      <c r="CK41" s="89">
        <f t="shared" si="370"/>
        <v>-0.328672533926714</v>
      </c>
      <c r="CL41" s="81" t="s">
        <v>170</v>
      </c>
      <c r="CR41" s="89">
        <f t="shared" ref="CR41:CU41" si="371">CM$37*BX41</f>
        <v>0.0298375337219471</v>
      </c>
      <c r="CS41" s="89">
        <f t="shared" si="371"/>
        <v>0.000465189649419287</v>
      </c>
      <c r="CT41" s="89">
        <f t="shared" si="371"/>
        <v>0.112294316060113</v>
      </c>
      <c r="CU41" s="89">
        <f t="shared" si="371"/>
        <v>0.384994089179775</v>
      </c>
      <c r="CV41" s="87">
        <f t="shared" si="13"/>
        <v>0.527591128611254</v>
      </c>
      <c r="CX41">
        <f t="shared" si="327"/>
        <v>0.0710659248910301</v>
      </c>
    </row>
    <row r="42" spans="1:102">
      <c r="A42" t="s">
        <v>35</v>
      </c>
      <c r="B42">
        <v>2012</v>
      </c>
      <c r="C42" t="s">
        <v>31</v>
      </c>
      <c r="D42">
        <v>35237</v>
      </c>
      <c r="E42">
        <v>7.8071062</v>
      </c>
      <c r="F42">
        <v>323161</v>
      </c>
      <c r="G42">
        <v>1597</v>
      </c>
      <c r="H42">
        <v>42464</v>
      </c>
      <c r="I42">
        <v>24</v>
      </c>
      <c r="J42">
        <v>22623</v>
      </c>
      <c r="K42">
        <v>60.597263</v>
      </c>
      <c r="L42">
        <v>1340100</v>
      </c>
      <c r="M42">
        <v>9153</v>
      </c>
      <c r="N42">
        <v>205104</v>
      </c>
      <c r="P42" s="112">
        <f>(D42-MIN(D$42:D$51))/(MAX(D$42:D$51)-MIN(D$42:D$51))+0.001</f>
        <v>0.001</v>
      </c>
      <c r="Q42" s="113">
        <f t="shared" ref="Q42:Z42" si="372">(E42-MIN(E$42:E$51))/(MAX(E$42:E$51)-MIN(E$42:E$51))+0.001</f>
        <v>1.001</v>
      </c>
      <c r="R42" s="113">
        <f t="shared" si="372"/>
        <v>0.001</v>
      </c>
      <c r="S42" s="113">
        <f t="shared" si="372"/>
        <v>1.001</v>
      </c>
      <c r="T42" s="113">
        <f t="shared" si="372"/>
        <v>0.877923076923077</v>
      </c>
      <c r="U42" s="113">
        <f t="shared" si="372"/>
        <v>0.001</v>
      </c>
      <c r="V42" s="108" cm="1">
        <f t="array" ref="V42">(MAX(J$42:J$51-J42)/(MAX(J$42:J$51)-MIN(J$42:J$51))+0.001)</f>
        <v>1.001</v>
      </c>
      <c r="W42" s="108" cm="1">
        <f t="array" ref="W42">(MAX(K$42:K$51-K42)/(MAX(K$42:K$51)-MIN(K$42:K$51))+0.001)</f>
        <v>0.001</v>
      </c>
      <c r="X42" s="113">
        <f t="shared" si="372"/>
        <v>0.001</v>
      </c>
      <c r="Y42" s="113">
        <f t="shared" si="372"/>
        <v>0.001</v>
      </c>
      <c r="Z42" s="113">
        <f t="shared" si="372"/>
        <v>0.001</v>
      </c>
      <c r="AA42" s="80"/>
      <c r="AB42" s="80">
        <f t="shared" ref="AB42:AL42" si="373">P42/SUM(P$42:P$51)</f>
        <v>0.000176558468015754</v>
      </c>
      <c r="AC42" s="80">
        <f t="shared" si="373"/>
        <v>0.188845329913541</v>
      </c>
      <c r="AD42" s="80">
        <f t="shared" si="373"/>
        <v>0.000212891375430365</v>
      </c>
      <c r="AE42" s="80">
        <f t="shared" si="373"/>
        <v>0.159272116875734</v>
      </c>
      <c r="AF42" s="80">
        <f t="shared" si="373"/>
        <v>0.31072692621835</v>
      </c>
      <c r="AG42" s="80">
        <f t="shared" si="373"/>
        <v>0.000199600798403194</v>
      </c>
      <c r="AH42" s="80">
        <f t="shared" si="373"/>
        <v>0.287657688373679</v>
      </c>
      <c r="AI42" s="80">
        <f t="shared" si="373"/>
        <v>0.000228087388248426</v>
      </c>
      <c r="AJ42" s="80">
        <f t="shared" si="373"/>
        <v>0.000201996552171551</v>
      </c>
      <c r="AK42" s="80">
        <f t="shared" si="373"/>
        <v>0.000206985192107135</v>
      </c>
      <c r="AL42" s="80">
        <f t="shared" si="373"/>
        <v>0.000250018992846301</v>
      </c>
      <c r="AM42" s="80"/>
      <c r="AN42" s="80">
        <f t="shared" ref="AN42:AX42" si="374">AB42*LN(AB42)</f>
        <v>-0.00152579329278441</v>
      </c>
      <c r="AO42" s="80">
        <f t="shared" si="374"/>
        <v>-0.314772487020392</v>
      </c>
      <c r="AP42" s="80">
        <f t="shared" si="374"/>
        <v>-0.00179993877858287</v>
      </c>
      <c r="AQ42" s="80">
        <f t="shared" si="374"/>
        <v>-0.292605354018012</v>
      </c>
      <c r="AR42" s="80">
        <f t="shared" si="374"/>
        <v>-0.363190310035602</v>
      </c>
      <c r="AS42" s="80">
        <f t="shared" si="374"/>
        <v>-0.00170043736408761</v>
      </c>
      <c r="AT42" s="80">
        <f t="shared" si="374"/>
        <v>-0.358416902448623</v>
      </c>
      <c r="AU42" s="80">
        <f t="shared" si="374"/>
        <v>-0.00191269105108495</v>
      </c>
      <c r="AV42" s="80">
        <f t="shared" si="374"/>
        <v>-0.00171843717411881</v>
      </c>
      <c r="AW42" s="80">
        <f t="shared" si="374"/>
        <v>-0.00175582709038423</v>
      </c>
      <c r="AX42" s="80">
        <f t="shared" si="374"/>
        <v>-0.0020736509440678</v>
      </c>
      <c r="AY42" s="80"/>
      <c r="AZ42" s="80">
        <f t="shared" ref="AZ42:BJ42" si="375">SUM(AN42:AN51)</f>
        <v>-1.88713645475136</v>
      </c>
      <c r="BA42" s="80">
        <f t="shared" si="375"/>
        <v>-1.9444666759201</v>
      </c>
      <c r="BB42" s="80">
        <f t="shared" si="375"/>
        <v>-2.09674411383711</v>
      </c>
      <c r="BC42" s="80">
        <f t="shared" si="375"/>
        <v>-2.10000506110848</v>
      </c>
      <c r="BD42" s="80">
        <f t="shared" si="375"/>
        <v>-1.11662467974351</v>
      </c>
      <c r="BE42" s="80">
        <f t="shared" si="375"/>
        <v>-2.08131374630914</v>
      </c>
      <c r="BF42" s="80">
        <f t="shared" si="375"/>
        <v>-2.04995777070262</v>
      </c>
      <c r="BG42" s="80">
        <f t="shared" si="375"/>
        <v>-2.02331075708304</v>
      </c>
      <c r="BH42" s="80">
        <f t="shared" si="375"/>
        <v>-2.03663432445082</v>
      </c>
      <c r="BI42" s="80">
        <f t="shared" si="375"/>
        <v>-2.07027751359899</v>
      </c>
      <c r="BJ42" s="80">
        <f t="shared" si="375"/>
        <v>-2.04475075280472</v>
      </c>
      <c r="BK42" s="80"/>
      <c r="BL42" s="80">
        <f t="shared" ref="BL42:BV42" si="376">AZ$47*P42</f>
        <v>0.00034234068225737</v>
      </c>
      <c r="BM42" s="80">
        <f t="shared" si="376"/>
        <v>0.499996269158634</v>
      </c>
      <c r="BN42" s="80">
        <f t="shared" si="376"/>
        <v>0.000158162545356382</v>
      </c>
      <c r="BO42" s="80">
        <f t="shared" si="376"/>
        <v>0.103367588412312</v>
      </c>
      <c r="BP42" s="80">
        <f t="shared" si="376"/>
        <v>0.598608172557764</v>
      </c>
      <c r="BQ42" s="80">
        <f t="shared" si="376"/>
        <v>0.000214889864709559</v>
      </c>
      <c r="BR42" s="80">
        <f t="shared" si="376"/>
        <v>0.362838067551177</v>
      </c>
      <c r="BS42" s="80">
        <f t="shared" si="376"/>
        <v>0.000637524408040782</v>
      </c>
      <c r="BT42" s="80">
        <f t="shared" si="376"/>
        <v>0.000230664831290028</v>
      </c>
      <c r="BU42" s="80">
        <f t="shared" si="376"/>
        <v>0.000444255552459187</v>
      </c>
      <c r="BV42" s="80">
        <f t="shared" si="376"/>
        <v>0.000325079616250785</v>
      </c>
      <c r="BW42" s="80"/>
      <c r="BX42" s="80">
        <f t="shared" si="6"/>
        <v>0.500496772386248</v>
      </c>
      <c r="BY42" s="80">
        <f t="shared" si="7"/>
        <v>0.702190650834785</v>
      </c>
      <c r="BZ42" s="80">
        <f t="shared" si="8"/>
        <v>0.363475591959218</v>
      </c>
      <c r="CA42" s="80">
        <f t="shared" si="9"/>
        <v>0.001</v>
      </c>
      <c r="CB42" s="80"/>
      <c r="CC42" s="80">
        <f t="shared" ref="CC42:CF42" si="377">BX42/SUM(BX$42:BX$51)</f>
        <v>0.0939099272010964</v>
      </c>
      <c r="CD42" s="80">
        <f t="shared" si="377"/>
        <v>0.192271706127698</v>
      </c>
      <c r="CE42" s="80">
        <f t="shared" si="377"/>
        <v>0.0896045331931343</v>
      </c>
      <c r="CF42" s="80">
        <f t="shared" si="377"/>
        <v>0.00021793804888557</v>
      </c>
      <c r="CG42" s="80"/>
      <c r="CH42" s="80">
        <f t="shared" ref="CH42:CK42" si="378">CC42*LN(CC42)</f>
        <v>-0.222136342746382</v>
      </c>
      <c r="CI42" s="80">
        <f t="shared" si="378"/>
        <v>-0.317026389576602</v>
      </c>
      <c r="CJ42" s="80">
        <f t="shared" si="378"/>
        <v>-0.216157438893636</v>
      </c>
      <c r="CK42" s="80">
        <f t="shared" si="378"/>
        <v>-0.00183750100945347</v>
      </c>
      <c r="CL42" s="80"/>
      <c r="CM42">
        <f t="shared" ref="CM42:CP42" si="379">SUM(CH42:CH51)</f>
        <v>-2.2751415870895</v>
      </c>
      <c r="CN42">
        <f t="shared" si="379"/>
        <v>-2.01555881087735</v>
      </c>
      <c r="CO42">
        <f t="shared" si="379"/>
        <v>-2.23334908049572</v>
      </c>
      <c r="CP42">
        <f t="shared" si="379"/>
        <v>-2.08834431744511</v>
      </c>
      <c r="CQ42" s="80"/>
      <c r="CR42" s="80">
        <f t="shared" ref="CR42:CU42" si="380">CM$47*BX42</f>
        <v>0.0448658540000964</v>
      </c>
      <c r="CS42" s="80">
        <f t="shared" si="380"/>
        <v>0.201424476356895</v>
      </c>
      <c r="CT42" s="80">
        <f t="shared" si="380"/>
        <v>0.0744592002509689</v>
      </c>
      <c r="CU42" s="80">
        <f t="shared" si="380"/>
        <v>0.00041865243541334</v>
      </c>
      <c r="CV42" s="87">
        <f t="shared" si="13"/>
        <v>0.321168183043374</v>
      </c>
      <c r="CW42" s="80">
        <f>AVERAGE(CV42:CV51)</f>
        <v>0.427730316001825</v>
      </c>
      <c r="CX42">
        <f t="shared" si="327"/>
        <v>0.0596625271255326</v>
      </c>
    </row>
    <row r="43" spans="1:102">
      <c r="A43" t="s">
        <v>35</v>
      </c>
      <c r="B43">
        <v>2013</v>
      </c>
      <c r="C43" t="s">
        <v>31</v>
      </c>
      <c r="D43">
        <v>35237</v>
      </c>
      <c r="E43">
        <v>7.5222068</v>
      </c>
      <c r="F43">
        <v>351924</v>
      </c>
      <c r="G43">
        <v>1597</v>
      </c>
      <c r="H43">
        <v>42472</v>
      </c>
      <c r="I43">
        <v>26</v>
      </c>
      <c r="J43">
        <v>24680</v>
      </c>
      <c r="K43">
        <v>57.532818</v>
      </c>
      <c r="L43">
        <v>1440900</v>
      </c>
      <c r="M43">
        <v>10435</v>
      </c>
      <c r="N43">
        <v>224097</v>
      </c>
      <c r="P43" s="90">
        <f t="shared" ref="P43:P51" si="381">(D43-MIN(D$42:D$51))/(MAX(D$42:D$51)-MIN(D$42:D$51))+0.001</f>
        <v>0.001</v>
      </c>
      <c r="Q43" s="91">
        <f t="shared" ref="Q43:Q51" si="382">(E43-MIN(E$42:E$51))/(MAX(E$42:E$51)-MIN(E$42:E$51))+0.001</f>
        <v>0.822977307026494</v>
      </c>
      <c r="R43" s="91">
        <f t="shared" ref="R43:R51" si="383">(F43-MIN(F$42:F$51))/(MAX(F$42:F$51)-MIN(F$42:F$51))+0.001</f>
        <v>0.178006344732518</v>
      </c>
      <c r="S43" s="91">
        <f t="shared" ref="S43:S51" si="384">(G43-MIN(G$42:G$51))/(MAX(G$42:G$51)-MIN(G$42:G$51))+0.001</f>
        <v>1.001</v>
      </c>
      <c r="T43" s="91">
        <f t="shared" ref="T43:T51" si="385">(H43-MIN(H$42:H$51))/(MAX(H$42:H$51)-MIN(H$42:H$51))+0.001</f>
        <v>0.939461538461538</v>
      </c>
      <c r="U43" s="91">
        <f t="shared" ref="U43:U51" si="386">(I43-MIN(I$42:I$51))/(MAX(I$42:I$51)-MIN(I$42:I$51))+0.001</f>
        <v>0.0919090909090909</v>
      </c>
      <c r="V43" s="108" cm="1">
        <f t="array" ref="V43">(MAX(J$42:J$51-J43)/(MAX(J$42:J$51)-MIN(J$42:J$51))+0.001)</f>
        <v>0.30371186440678</v>
      </c>
      <c r="W43" s="108" cm="1">
        <f t="array" ref="W43">(MAX(K$42:K$51-K43)/(MAX(K$42:K$51)-MIN(K$42:K$51))+0.001)</f>
        <v>0.0828914487652301</v>
      </c>
      <c r="X43" s="91">
        <f t="shared" ref="X43:X51" si="387">(L43-MIN(L$42:L$51))/(MAX(L$42:L$51)-MIN(L$42:L$51))+0.001</f>
        <v>0.171594746087998</v>
      </c>
      <c r="Y43" s="91">
        <f t="shared" ref="Y43:Y51" si="388">(M43-MIN(M$42:M$51))/(MAX(M$42:M$51)-MIN(M$42:M$51))+0.001</f>
        <v>0.198534668721109</v>
      </c>
      <c r="Z43" s="91">
        <f t="shared" ref="Z43:Z51" si="389">(N43-MIN(N$42:N$51))/(MAX(N$42:N$51)-MIN(N$42:N$51))+0.001</f>
        <v>0.227768551131276</v>
      </c>
      <c r="AB43" s="89">
        <f t="shared" ref="AB43:AL43" si="390">P43/SUM(P$42:P$51)</f>
        <v>0.000176558468015754</v>
      </c>
      <c r="AC43" s="89">
        <f t="shared" si="390"/>
        <v>0.15526016089588</v>
      </c>
      <c r="AD43" s="89">
        <f t="shared" si="390"/>
        <v>0.0378960155654374</v>
      </c>
      <c r="AE43" s="89">
        <f t="shared" si="390"/>
        <v>0.159272116875734</v>
      </c>
      <c r="AF43" s="89">
        <f t="shared" si="390"/>
        <v>0.332507487067792</v>
      </c>
      <c r="AG43" s="89">
        <f t="shared" si="390"/>
        <v>0.0183451279259662</v>
      </c>
      <c r="AH43" s="89">
        <f t="shared" si="390"/>
        <v>0.0872777750718426</v>
      </c>
      <c r="AI43" s="89">
        <f t="shared" si="390"/>
        <v>0.0189064940569895</v>
      </c>
      <c r="AJ43" s="89">
        <f t="shared" si="390"/>
        <v>0.0346615470805283</v>
      </c>
      <c r="AK43" s="89">
        <f t="shared" si="390"/>
        <v>0.0410937365451651</v>
      </c>
      <c r="AL43" s="89">
        <f t="shared" si="390"/>
        <v>0.0569464637559029</v>
      </c>
      <c r="AN43" s="89">
        <f t="shared" ref="AN43:AX43" si="391">AB43*LN(AB43)</f>
        <v>-0.00152579329278441</v>
      </c>
      <c r="AO43" s="89">
        <f t="shared" si="391"/>
        <v>-0.28919582181661</v>
      </c>
      <c r="AP43" s="89">
        <f t="shared" si="391"/>
        <v>-0.124030221876347</v>
      </c>
      <c r="AQ43" s="89">
        <f t="shared" si="391"/>
        <v>-0.292605354018012</v>
      </c>
      <c r="AR43" s="89">
        <f t="shared" si="391"/>
        <v>-0.366121633753373</v>
      </c>
      <c r="AS43" s="89">
        <f t="shared" si="391"/>
        <v>-0.073350998939997</v>
      </c>
      <c r="AT43" s="89">
        <f t="shared" si="391"/>
        <v>-0.21284076917576</v>
      </c>
      <c r="AU43" s="89">
        <f t="shared" si="391"/>
        <v>-0.075025691544607</v>
      </c>
      <c r="AV43" s="89">
        <f t="shared" si="391"/>
        <v>-0.116536431787247</v>
      </c>
      <c r="AW43" s="89">
        <f t="shared" si="391"/>
        <v>-0.13116707978581</v>
      </c>
      <c r="AX43" s="89">
        <f t="shared" si="391"/>
        <v>-0.163188274236942</v>
      </c>
      <c r="AY43" s="81" t="s">
        <v>181</v>
      </c>
      <c r="AZ43" s="108">
        <f t="shared" ref="AZ43:BJ43" si="392">-1/LN(10)*AZ42</f>
        <v>0.819572948896982</v>
      </c>
      <c r="BA43" s="108">
        <f t="shared" si="392"/>
        <v>0.844471147596857</v>
      </c>
      <c r="BB43" s="108">
        <f t="shared" si="392"/>
        <v>0.910604398602579</v>
      </c>
      <c r="BC43" s="108">
        <f t="shared" si="392"/>
        <v>0.912020610008312</v>
      </c>
      <c r="BD43" s="108">
        <f t="shared" si="392"/>
        <v>0.484943936769591</v>
      </c>
      <c r="BE43" s="108">
        <f t="shared" si="392"/>
        <v>0.903903075131445</v>
      </c>
      <c r="BF43" s="108">
        <f t="shared" si="392"/>
        <v>0.89028534795084</v>
      </c>
      <c r="BG43" s="108">
        <f t="shared" si="392"/>
        <v>0.878712696976654</v>
      </c>
      <c r="BH43" s="108">
        <f t="shared" si="392"/>
        <v>0.884499048763748</v>
      </c>
      <c r="BI43" s="108">
        <f t="shared" si="392"/>
        <v>0.899110100164427</v>
      </c>
      <c r="BJ43" s="108">
        <f t="shared" si="392"/>
        <v>0.888023968810608</v>
      </c>
      <c r="BL43" s="89">
        <f t="shared" ref="BL43:BV43" si="393">AZ$47*P43</f>
        <v>0.00034234068225737</v>
      </c>
      <c r="BM43" s="89">
        <f t="shared" si="393"/>
        <v>0.41107450860686</v>
      </c>
      <c r="BN43" s="89">
        <f t="shared" si="393"/>
        <v>0.0281539365724806</v>
      </c>
      <c r="BO43" s="89">
        <f t="shared" si="393"/>
        <v>0.103367588412312</v>
      </c>
      <c r="BP43" s="89">
        <f t="shared" si="393"/>
        <v>0.640567914785592</v>
      </c>
      <c r="BQ43" s="89">
        <f t="shared" si="393"/>
        <v>0.0197503321110331</v>
      </c>
      <c r="BR43" s="89">
        <f t="shared" si="393"/>
        <v>0.110088137835885</v>
      </c>
      <c r="BS43" s="89">
        <f t="shared" si="393"/>
        <v>0.0528453218056961</v>
      </c>
      <c r="BT43" s="89">
        <f t="shared" si="393"/>
        <v>0.0395808731566433</v>
      </c>
      <c r="BU43" s="89">
        <f t="shared" si="393"/>
        <v>0.088200128934998</v>
      </c>
      <c r="BV43" s="89">
        <f t="shared" si="393"/>
        <v>0.0740429131957524</v>
      </c>
      <c r="BX43" s="89">
        <f t="shared" si="6"/>
        <v>0.439570785861598</v>
      </c>
      <c r="BY43" s="89">
        <f t="shared" si="7"/>
        <v>0.763685835308937</v>
      </c>
      <c r="BZ43" s="89">
        <f t="shared" si="8"/>
        <v>0.162933459641581</v>
      </c>
      <c r="CA43" s="89">
        <f t="shared" si="9"/>
        <v>0.201823915287394</v>
      </c>
      <c r="CC43" s="89">
        <f t="shared" ref="CC43:CF43" si="394">BX43/SUM(BX$42:BX$51)</f>
        <v>0.0824781752401279</v>
      </c>
      <c r="CD43" s="89">
        <f t="shared" si="394"/>
        <v>0.209110130312677</v>
      </c>
      <c r="CE43" s="89">
        <f t="shared" si="394"/>
        <v>0.0401665941694494</v>
      </c>
      <c r="CF43" s="89">
        <f t="shared" si="394"/>
        <v>0.0439851103161811</v>
      </c>
      <c r="CH43" s="89">
        <f t="shared" ref="CH43:CK43" si="395">CC43*LN(CC43)</f>
        <v>-0.20580132135115</v>
      </c>
      <c r="CI43" s="89">
        <f t="shared" si="395"/>
        <v>-0.327235235630221</v>
      </c>
      <c r="CJ43" s="89">
        <f t="shared" si="395"/>
        <v>-0.129124338330291</v>
      </c>
      <c r="CK43" s="89">
        <f t="shared" si="395"/>
        <v>-0.137405266642154</v>
      </c>
      <c r="CL43" s="81" t="s">
        <v>181</v>
      </c>
      <c r="CM43" s="108">
        <f t="shared" ref="CM43:CP43" si="396">-1/LN(10)*CM42</f>
        <v>0.988081436821576</v>
      </c>
      <c r="CN43" s="108">
        <f t="shared" si="396"/>
        <v>0.875346069515514</v>
      </c>
      <c r="CO43" s="108">
        <f t="shared" si="396"/>
        <v>0.969931181822991</v>
      </c>
      <c r="CP43" s="108">
        <f t="shared" si="396"/>
        <v>0.906956413380425</v>
      </c>
      <c r="CR43" s="89">
        <f t="shared" ref="CR43:CU43" si="397">CM$47*BX43</f>
        <v>0.03940428747851</v>
      </c>
      <c r="CS43" s="89">
        <f t="shared" si="397"/>
        <v>0.219064465320649</v>
      </c>
      <c r="CT43" s="89">
        <f t="shared" si="397"/>
        <v>0.0333774684391927</v>
      </c>
      <c r="CU43" s="89">
        <f t="shared" si="397"/>
        <v>0.0844940736597231</v>
      </c>
      <c r="CV43" s="87">
        <f t="shared" si="13"/>
        <v>0.376340294898075</v>
      </c>
      <c r="CX43">
        <f t="shared" si="327"/>
        <v>0.0619491805691166</v>
      </c>
    </row>
    <row r="44" spans="1:102">
      <c r="A44" t="s">
        <v>35</v>
      </c>
      <c r="B44">
        <v>2014</v>
      </c>
      <c r="C44" t="s">
        <v>31</v>
      </c>
      <c r="D44">
        <v>35237</v>
      </c>
      <c r="E44">
        <v>7.542725</v>
      </c>
      <c r="F44">
        <v>375889</v>
      </c>
      <c r="G44">
        <v>1597</v>
      </c>
      <c r="H44">
        <v>42480</v>
      </c>
      <c r="I44">
        <v>38</v>
      </c>
      <c r="J44">
        <v>24571</v>
      </c>
      <c r="K44">
        <v>52.542805</v>
      </c>
      <c r="L44">
        <v>1491000</v>
      </c>
      <c r="M44">
        <v>11791</v>
      </c>
      <c r="N44">
        <v>225449</v>
      </c>
      <c r="P44" s="90">
        <f t="shared" si="381"/>
        <v>0.001</v>
      </c>
      <c r="Q44" s="91">
        <f t="shared" si="382"/>
        <v>0.83579834216721</v>
      </c>
      <c r="R44" s="91">
        <f t="shared" si="383"/>
        <v>0.325485990510594</v>
      </c>
      <c r="S44" s="91">
        <f t="shared" si="384"/>
        <v>1.001</v>
      </c>
      <c r="T44" s="91">
        <f t="shared" si="385"/>
        <v>1.001</v>
      </c>
      <c r="U44" s="91">
        <f t="shared" si="386"/>
        <v>0.637363636363636</v>
      </c>
      <c r="V44" s="108" cm="1">
        <f t="array" ref="V44">(MAX(J$42:J$51-J44)/(MAX(J$42:J$51)-MIN(J$42:J$51))+0.001)</f>
        <v>0.340661016949153</v>
      </c>
      <c r="W44" s="108" cm="1">
        <f t="array" ref="W44">(MAX(K$42:K$51-K44)/(MAX(K$42:K$51)-MIN(K$42:K$51))+0.001)</f>
        <v>0.216240030295436</v>
      </c>
      <c r="X44" s="91">
        <f t="shared" si="387"/>
        <v>0.256384396673402</v>
      </c>
      <c r="Y44" s="91">
        <f t="shared" si="388"/>
        <v>0.407471494607088</v>
      </c>
      <c r="Z44" s="91">
        <f t="shared" si="389"/>
        <v>0.243910870992777</v>
      </c>
      <c r="AB44" s="89">
        <f t="shared" ref="AB44:AL44" si="398">P44/SUM(P$42:P$51)</f>
        <v>0.000176558468015754</v>
      </c>
      <c r="AC44" s="89">
        <f t="shared" si="398"/>
        <v>0.157678934733025</v>
      </c>
      <c r="AD44" s="89">
        <f t="shared" si="398"/>
        <v>0.069293160203115</v>
      </c>
      <c r="AE44" s="89">
        <f t="shared" si="398"/>
        <v>0.159272116875734</v>
      </c>
      <c r="AF44" s="89">
        <f t="shared" si="398"/>
        <v>0.354288047917234</v>
      </c>
      <c r="AG44" s="89">
        <f t="shared" si="398"/>
        <v>0.127218290691345</v>
      </c>
      <c r="AH44" s="89">
        <f t="shared" si="398"/>
        <v>0.09789586478983</v>
      </c>
      <c r="AI44" s="89">
        <f t="shared" si="398"/>
        <v>0.0493216237448465</v>
      </c>
      <c r="AJ44" s="89">
        <f t="shared" si="398"/>
        <v>0.0517887641586105</v>
      </c>
      <c r="AK44" s="89">
        <f t="shared" si="398"/>
        <v>0.0843405655894295</v>
      </c>
      <c r="AL44" s="89">
        <f t="shared" si="398"/>
        <v>0.0609823503098783</v>
      </c>
      <c r="AN44" s="89">
        <f t="shared" ref="AN44:AX44" si="399">AB44*LN(AB44)</f>
        <v>-0.00152579329278441</v>
      </c>
      <c r="AO44" s="89">
        <f t="shared" si="399"/>
        <v>-0.291263640828</v>
      </c>
      <c r="AP44" s="89">
        <f t="shared" si="399"/>
        <v>-0.184971790752652</v>
      </c>
      <c r="AQ44" s="89">
        <f t="shared" si="399"/>
        <v>-0.292605354018012</v>
      </c>
      <c r="AR44" s="89">
        <f t="shared" si="399"/>
        <v>-0.367625222202747</v>
      </c>
      <c r="AS44" s="89">
        <f t="shared" si="399"/>
        <v>-0.262305139992244</v>
      </c>
      <c r="AT44" s="89">
        <f t="shared" si="399"/>
        <v>-0.227495400298075</v>
      </c>
      <c r="AU44" s="89">
        <f t="shared" si="399"/>
        <v>-0.148428133393568</v>
      </c>
      <c r="AV44" s="89">
        <f t="shared" si="399"/>
        <v>-0.153324886149001</v>
      </c>
      <c r="AW44" s="89">
        <f t="shared" si="399"/>
        <v>-0.208565137300404</v>
      </c>
      <c r="AX44" s="89">
        <f t="shared" si="399"/>
        <v>-0.170578049349562</v>
      </c>
      <c r="AY44" s="109" t="s">
        <v>182</v>
      </c>
      <c r="AZ44">
        <f t="shared" ref="AZ44:BJ44" si="400">1-AZ43</f>
        <v>0.180427051103018</v>
      </c>
      <c r="BA44">
        <f t="shared" si="400"/>
        <v>0.155528852403143</v>
      </c>
      <c r="BB44">
        <f t="shared" si="400"/>
        <v>0.0893956013974209</v>
      </c>
      <c r="BC44">
        <f t="shared" si="400"/>
        <v>0.0879793899916881</v>
      </c>
      <c r="BD44">
        <f t="shared" si="400"/>
        <v>0.51505606323041</v>
      </c>
      <c r="BE44">
        <f t="shared" si="400"/>
        <v>0.0960969248685555</v>
      </c>
      <c r="BF44">
        <f t="shared" si="400"/>
        <v>0.10971465204916</v>
      </c>
      <c r="BG44">
        <f t="shared" si="400"/>
        <v>0.121287303023346</v>
      </c>
      <c r="BH44">
        <f t="shared" si="400"/>
        <v>0.115500951236252</v>
      </c>
      <c r="BI44">
        <f t="shared" si="400"/>
        <v>0.100889899835573</v>
      </c>
      <c r="BJ44">
        <f t="shared" si="400"/>
        <v>0.111976031189392</v>
      </c>
      <c r="BL44" s="89">
        <f t="shared" ref="BL44:BV44" si="401">AZ$47*P44</f>
        <v>0.00034234068225737</v>
      </c>
      <c r="BM44" s="89">
        <f t="shared" si="401"/>
        <v>0.417478574278298</v>
      </c>
      <c r="BN44" s="89">
        <f t="shared" si="401"/>
        <v>0.0514796927369987</v>
      </c>
      <c r="BO44" s="89">
        <f t="shared" si="401"/>
        <v>0.103367588412312</v>
      </c>
      <c r="BP44" s="89">
        <f t="shared" si="401"/>
        <v>0.682527657013421</v>
      </c>
      <c r="BQ44" s="89">
        <f t="shared" si="401"/>
        <v>0.136962985588974</v>
      </c>
      <c r="BR44" s="89">
        <f t="shared" si="401"/>
        <v>0.123481303776073</v>
      </c>
      <c r="BS44" s="89">
        <f t="shared" si="401"/>
        <v>0.137858297308819</v>
      </c>
      <c r="BT44" s="89">
        <f t="shared" si="401"/>
        <v>0.059138863604066</v>
      </c>
      <c r="BU44" s="89">
        <f t="shared" si="401"/>
        <v>0.181021473948043</v>
      </c>
      <c r="BV44" s="89">
        <f t="shared" si="401"/>
        <v>0.0792904523417266</v>
      </c>
      <c r="BX44" s="89">
        <f t="shared" si="6"/>
        <v>0.469300607697554</v>
      </c>
      <c r="BY44" s="89">
        <f t="shared" si="7"/>
        <v>0.922858231014707</v>
      </c>
      <c r="BZ44" s="89">
        <f t="shared" si="8"/>
        <v>0.261339601084892</v>
      </c>
      <c r="CA44" s="89">
        <f t="shared" si="9"/>
        <v>0.319450789893835</v>
      </c>
      <c r="CC44" s="89">
        <f t="shared" ref="CC44:CF44" si="402">BX44/SUM(BX$42:BX$51)</f>
        <v>0.0880564837495015</v>
      </c>
      <c r="CD44" s="89">
        <f t="shared" si="402"/>
        <v>0.252694231089863</v>
      </c>
      <c r="CE44" s="89">
        <f t="shared" si="402"/>
        <v>0.0644258197197437</v>
      </c>
      <c r="CF44" s="89">
        <f t="shared" si="402"/>
        <v>0.0696204818644165</v>
      </c>
      <c r="CH44" s="89">
        <f t="shared" ref="CH44:CK44" si="403">CC44*LN(CC44)</f>
        <v>-0.213957602151102</v>
      </c>
      <c r="CI44" s="89">
        <f t="shared" si="403"/>
        <v>-0.347599890668269</v>
      </c>
      <c r="CJ44" s="89">
        <f t="shared" si="403"/>
        <v>-0.176671111337832</v>
      </c>
      <c r="CK44" s="89">
        <f t="shared" si="403"/>
        <v>-0.185517452630875</v>
      </c>
      <c r="CL44" s="109" t="s">
        <v>182</v>
      </c>
      <c r="CM44">
        <f t="shared" ref="CM44:CP44" si="404">1-CM43</f>
        <v>0.011918563178424</v>
      </c>
      <c r="CN44">
        <f t="shared" si="404"/>
        <v>0.124653930484486</v>
      </c>
      <c r="CO44">
        <f t="shared" si="404"/>
        <v>0.0300688181770086</v>
      </c>
      <c r="CP44">
        <f t="shared" si="404"/>
        <v>0.0930435866195755</v>
      </c>
      <c r="CR44" s="89">
        <f t="shared" ref="CR44:CU44" si="405">CM$47*BX44</f>
        <v>0.0420693473141238</v>
      </c>
      <c r="CS44" s="89">
        <f t="shared" si="405"/>
        <v>0.264723313693797</v>
      </c>
      <c r="CT44" s="89">
        <f t="shared" si="405"/>
        <v>0.0535362982306433</v>
      </c>
      <c r="CU44" s="89">
        <f t="shared" si="405"/>
        <v>0.133738851183769</v>
      </c>
      <c r="CV44" s="87">
        <f t="shared" si="13"/>
        <v>0.494067810422333</v>
      </c>
      <c r="CX44">
        <f t="shared" si="327"/>
        <v>0.0936375747072061</v>
      </c>
    </row>
    <row r="45" spans="1:102">
      <c r="A45" t="s">
        <v>35</v>
      </c>
      <c r="B45">
        <v>2015</v>
      </c>
      <c r="C45" t="s">
        <v>31</v>
      </c>
      <c r="D45">
        <v>35248</v>
      </c>
      <c r="E45">
        <v>7.6613709</v>
      </c>
      <c r="F45">
        <v>384523</v>
      </c>
      <c r="G45">
        <v>1567</v>
      </c>
      <c r="H45">
        <v>42350</v>
      </c>
      <c r="I45">
        <v>37</v>
      </c>
      <c r="J45">
        <v>24990</v>
      </c>
      <c r="K45">
        <v>48.193104</v>
      </c>
      <c r="L45">
        <v>1438500</v>
      </c>
      <c r="M45">
        <v>10483</v>
      </c>
      <c r="N45">
        <v>229643</v>
      </c>
      <c r="P45" s="90">
        <f t="shared" si="381"/>
        <v>0.212538461538462</v>
      </c>
      <c r="Q45" s="91">
        <f t="shared" si="382"/>
        <v>0.90993560826277</v>
      </c>
      <c r="R45" s="91">
        <f t="shared" si="383"/>
        <v>0.378619279125153</v>
      </c>
      <c r="S45" s="91">
        <f t="shared" si="384"/>
        <v>0.937575052854123</v>
      </c>
      <c r="T45" s="91">
        <f t="shared" si="385"/>
        <v>0.001</v>
      </c>
      <c r="U45" s="91">
        <f t="shared" si="386"/>
        <v>0.591909090909091</v>
      </c>
      <c r="V45" s="108" cm="1">
        <f t="array" ref="V45">(MAX(J$42:J$51-J45)/(MAX(J$42:J$51)-MIN(J$42:J$51))+0.001)</f>
        <v>0.198627118644068</v>
      </c>
      <c r="W45" s="108" cm="1">
        <f t="array" ref="W45">(MAX(K$42:K$51-K45)/(MAX(K$42:K$51)-MIN(K$42:K$51))+0.001)</f>
        <v>0.332477494692927</v>
      </c>
      <c r="X45" s="91">
        <f t="shared" si="387"/>
        <v>0.167532966419237</v>
      </c>
      <c r="Y45" s="91">
        <f t="shared" si="388"/>
        <v>0.205930662557781</v>
      </c>
      <c r="Z45" s="91">
        <f t="shared" si="389"/>
        <v>0.293985493403379</v>
      </c>
      <c r="AB45" s="89">
        <f t="shared" ref="AB45:AL45" si="406">P45/SUM(P$42:P$51)</f>
        <v>0.0375254651636562</v>
      </c>
      <c r="AC45" s="89">
        <f t="shared" si="406"/>
        <v>0.171665424717744</v>
      </c>
      <c r="AD45" s="89">
        <f t="shared" si="406"/>
        <v>0.0806047790974069</v>
      </c>
      <c r="AE45" s="89">
        <f t="shared" si="406"/>
        <v>0.149180383014939</v>
      </c>
      <c r="AF45" s="89">
        <f t="shared" si="406"/>
        <v>0.000353934113803431</v>
      </c>
      <c r="AG45" s="89">
        <f t="shared" si="406"/>
        <v>0.118145527127563</v>
      </c>
      <c r="AH45" s="89">
        <f t="shared" si="406"/>
        <v>0.0570795382592178</v>
      </c>
      <c r="AI45" s="89">
        <f t="shared" si="406"/>
        <v>0.0758339234158897</v>
      </c>
      <c r="AJ45" s="89">
        <f t="shared" si="406"/>
        <v>0.0338410815917581</v>
      </c>
      <c r="AK45" s="89">
        <f t="shared" si="406"/>
        <v>0.0426245977502719</v>
      </c>
      <c r="AL45" s="89">
        <f t="shared" si="406"/>
        <v>0.0735019569721358</v>
      </c>
      <c r="AN45" s="89">
        <f t="shared" ref="AN45:AX45" si="407">AB45*LN(AB45)</f>
        <v>-0.123186176850861</v>
      </c>
      <c r="AO45" s="89">
        <f t="shared" si="407"/>
        <v>-0.302510167880561</v>
      </c>
      <c r="AP45" s="89">
        <f t="shared" si="407"/>
        <v>-0.202978740089884</v>
      </c>
      <c r="AQ45" s="89">
        <f t="shared" si="407"/>
        <v>-0.283830459625959</v>
      </c>
      <c r="AR45" s="89">
        <f t="shared" si="407"/>
        <v>-0.00281250196454066</v>
      </c>
      <c r="AS45" s="89">
        <f t="shared" si="407"/>
        <v>-0.252339722158098</v>
      </c>
      <c r="AT45" s="89">
        <f t="shared" si="407"/>
        <v>-0.163436388478046</v>
      </c>
      <c r="AU45" s="89">
        <f t="shared" si="407"/>
        <v>-0.195591579335129</v>
      </c>
      <c r="AV45" s="89">
        <f t="shared" si="407"/>
        <v>-0.114588602206733</v>
      </c>
      <c r="AW45" s="89">
        <f t="shared" si="407"/>
        <v>-0.13449440691</v>
      </c>
      <c r="AX45" s="89">
        <f t="shared" si="407"/>
        <v>-0.19187268726672</v>
      </c>
      <c r="AY45" s="109" t="s">
        <v>183</v>
      </c>
      <c r="AZ45" s="77">
        <f t="shared" ref="AZ45:BB45" si="408">AZ44/(3-SUM($AZ43:$BB43))</f>
        <v>0.424183408364611</v>
      </c>
      <c r="BA45" s="77">
        <f t="shared" si="408"/>
        <v>0.365647824470253</v>
      </c>
      <c r="BB45" s="77">
        <f t="shared" si="408"/>
        <v>0.210168767165135</v>
      </c>
      <c r="BC45" s="77">
        <f t="shared" ref="BC45:BE45" si="409">BC44/(3-SUM($BC43:$BE43))</f>
        <v>0.125840817488616</v>
      </c>
      <c r="BD45" s="77">
        <f t="shared" si="409"/>
        <v>0.736707495420311</v>
      </c>
      <c r="BE45" s="77">
        <f t="shared" si="409"/>
        <v>0.137451687091075</v>
      </c>
      <c r="BF45" s="77">
        <f>BF44/(2-SUM($BF43:$BG43))</f>
        <v>0.474951183918436</v>
      </c>
      <c r="BG45" s="77">
        <f>BG44/(2-SUM($BF43:$BG43))</f>
        <v>0.525048816081564</v>
      </c>
      <c r="BH45" s="77">
        <f t="shared" ref="BH45:BJ45" si="410">BH44/(3-SUM($BH43:$BJ43))</f>
        <v>0.351743605935177</v>
      </c>
      <c r="BI45" s="77">
        <f t="shared" si="410"/>
        <v>0.30724748836064</v>
      </c>
      <c r="BJ45" s="77">
        <f t="shared" si="410"/>
        <v>0.341008905704183</v>
      </c>
      <c r="BL45" s="89">
        <f t="shared" ref="BL45:BV45" si="411">AZ$47*P45</f>
        <v>0.072760561929009</v>
      </c>
      <c r="BM45" s="89">
        <f t="shared" si="411"/>
        <v>0.454509899406571</v>
      </c>
      <c r="BN45" s="89">
        <f t="shared" si="411"/>
        <v>0.0598833889074326</v>
      </c>
      <c r="BO45" s="89">
        <f t="shared" si="411"/>
        <v>0.0968180541149615</v>
      </c>
      <c r="BP45" s="89">
        <f t="shared" si="411"/>
        <v>0.000681845811202219</v>
      </c>
      <c r="BQ45" s="89">
        <f t="shared" si="411"/>
        <v>0.127195264465812</v>
      </c>
      <c r="BR45" s="89">
        <f t="shared" si="411"/>
        <v>0.0719974824096623</v>
      </c>
      <c r="BS45" s="89">
        <f t="shared" si="411"/>
        <v>0.211962517990991</v>
      </c>
      <c r="BT45" s="89">
        <f t="shared" si="411"/>
        <v>0.0386439634346113</v>
      </c>
      <c r="BU45" s="89">
        <f t="shared" si="411"/>
        <v>0.0914858402628934</v>
      </c>
      <c r="BV45" s="89">
        <f t="shared" si="411"/>
        <v>0.095568691378868</v>
      </c>
      <c r="BX45" s="89">
        <f t="shared" si="6"/>
        <v>0.587153850243012</v>
      </c>
      <c r="BY45" s="89">
        <f t="shared" si="7"/>
        <v>0.224695164391976</v>
      </c>
      <c r="BZ45" s="89">
        <f t="shared" si="8"/>
        <v>0.283960000400653</v>
      </c>
      <c r="CA45" s="89">
        <f t="shared" si="9"/>
        <v>0.225698495076373</v>
      </c>
      <c r="CC45" s="89">
        <f t="shared" ref="CC45:CF45" si="412">BX45/SUM(BX$42:BX$51)</f>
        <v>0.110169692142614</v>
      </c>
      <c r="CD45" s="89">
        <f t="shared" si="412"/>
        <v>0.0615253458087605</v>
      </c>
      <c r="CE45" s="89">
        <f t="shared" si="412"/>
        <v>0.070002233559269</v>
      </c>
      <c r="CF45" s="89">
        <f t="shared" si="412"/>
        <v>0.049188289653354</v>
      </c>
      <c r="CH45" s="89">
        <f t="shared" ref="CH45:CK45" si="413">CC45*LN(CC45)</f>
        <v>-0.243004974696578</v>
      </c>
      <c r="CI45" s="89">
        <f t="shared" si="413"/>
        <v>-0.171551494691301</v>
      </c>
      <c r="CJ45" s="89">
        <f t="shared" si="413"/>
        <v>-0.186151908605296</v>
      </c>
      <c r="CK45" s="89">
        <f t="shared" si="413"/>
        <v>-0.148160032458687</v>
      </c>
      <c r="CL45" s="109" t="s">
        <v>183</v>
      </c>
      <c r="CM45">
        <f t="shared" ref="CM45:CP45" si="414">CM44/(4-SUM($CM43:$CP43))</f>
        <v>0.0458962506065137</v>
      </c>
      <c r="CN45">
        <f t="shared" si="414"/>
        <v>0.480019944263066</v>
      </c>
      <c r="CO45">
        <f t="shared" si="414"/>
        <v>0.115789629490907</v>
      </c>
      <c r="CP45">
        <f t="shared" si="414"/>
        <v>0.358294175639515</v>
      </c>
      <c r="CR45" s="89">
        <f t="shared" ref="CR45:CU45" si="415">CM$47*BX45</f>
        <v>0.0526340235822094</v>
      </c>
      <c r="CS45" s="89">
        <f t="shared" si="415"/>
        <v>0.0644541561095622</v>
      </c>
      <c r="CT45" s="89">
        <f t="shared" si="415"/>
        <v>0.0581701632814721</v>
      </c>
      <c r="CU45" s="89">
        <f t="shared" si="415"/>
        <v>0.0944892246328493</v>
      </c>
      <c r="CV45" s="87">
        <f t="shared" si="13"/>
        <v>0.269747567606093</v>
      </c>
      <c r="CX45">
        <f t="shared" si="327"/>
        <v>0.0613121596955171</v>
      </c>
    </row>
    <row r="46" spans="1:102">
      <c r="A46" t="s">
        <v>35</v>
      </c>
      <c r="B46">
        <v>2016</v>
      </c>
      <c r="C46" t="s">
        <v>31</v>
      </c>
      <c r="D46">
        <v>35289</v>
      </c>
      <c r="E46">
        <v>7.4331378</v>
      </c>
      <c r="F46">
        <v>396887</v>
      </c>
      <c r="G46">
        <v>1413</v>
      </c>
      <c r="H46">
        <v>42350</v>
      </c>
      <c r="I46">
        <v>31</v>
      </c>
      <c r="J46">
        <v>24652</v>
      </c>
      <c r="K46">
        <v>47.757431</v>
      </c>
      <c r="L46">
        <v>1561100</v>
      </c>
      <c r="M46">
        <v>11343</v>
      </c>
      <c r="N46">
        <v>237439</v>
      </c>
      <c r="P46" s="90">
        <f t="shared" si="381"/>
        <v>1.001</v>
      </c>
      <c r="Q46" s="91">
        <f t="shared" si="382"/>
        <v>0.767321509785583</v>
      </c>
      <c r="R46" s="91">
        <f t="shared" si="383"/>
        <v>0.454706837664695</v>
      </c>
      <c r="S46" s="91">
        <f t="shared" si="384"/>
        <v>0.611993657505285</v>
      </c>
      <c r="T46" s="91">
        <f t="shared" si="385"/>
        <v>0.001</v>
      </c>
      <c r="U46" s="91">
        <f t="shared" si="386"/>
        <v>0.319181818181818</v>
      </c>
      <c r="V46" s="108" cm="1">
        <f t="array" ref="V46">(MAX(J$42:J$51-J46)/(MAX(J$42:J$51)-MIN(J$42:J$51))+0.001)</f>
        <v>0.313203389830508</v>
      </c>
      <c r="W46" s="108" cm="1">
        <f t="array" ref="W46">(MAX(K$42:K$51-K46)/(MAX(K$42:K$51)-MIN(K$42:K$51))+0.001)</f>
        <v>0.344120024794755</v>
      </c>
      <c r="X46" s="91">
        <f t="shared" si="387"/>
        <v>0.375022211165155</v>
      </c>
      <c r="Y46" s="91">
        <f t="shared" si="388"/>
        <v>0.338442218798151</v>
      </c>
      <c r="Z46" s="91">
        <f t="shared" si="389"/>
        <v>0.387066503492329</v>
      </c>
      <c r="AB46" s="89">
        <f t="shared" ref="AB46:AL46" si="416">P46/SUM(P$42:P$51)</f>
        <v>0.17673502648377</v>
      </c>
      <c r="AC46" s="89">
        <f t="shared" si="416"/>
        <v>0.144760323341873</v>
      </c>
      <c r="AD46" s="89">
        <f t="shared" si="416"/>
        <v>0.0968031640880284</v>
      </c>
      <c r="AE46" s="89">
        <f t="shared" si="416"/>
        <v>0.0973761491961933</v>
      </c>
      <c r="AF46" s="89">
        <f t="shared" si="416"/>
        <v>0.000353934113803431</v>
      </c>
      <c r="AG46" s="89">
        <f t="shared" si="416"/>
        <v>0.0637089457448739</v>
      </c>
      <c r="AH46" s="89">
        <f t="shared" si="416"/>
        <v>0.0900053577516926</v>
      </c>
      <c r="AI46" s="89">
        <f t="shared" si="416"/>
        <v>0.0784894376994191</v>
      </c>
      <c r="AJ46" s="89">
        <f t="shared" si="416"/>
        <v>0.0757531936431126</v>
      </c>
      <c r="AK46" s="89">
        <f t="shared" si="416"/>
        <v>0.0700525276751002</v>
      </c>
      <c r="AL46" s="89">
        <f t="shared" si="416"/>
        <v>0.0967739773676915</v>
      </c>
      <c r="AN46" s="89">
        <f t="shared" ref="AN46:AX46" si="417">AB46*LN(AB46)</f>
        <v>-0.306300127185043</v>
      </c>
      <c r="AO46" s="89">
        <f t="shared" si="417"/>
        <v>-0.279774780475804</v>
      </c>
      <c r="AP46" s="89">
        <f t="shared" si="417"/>
        <v>-0.226042706307351</v>
      </c>
      <c r="AQ46" s="89">
        <f t="shared" si="417"/>
        <v>-0.226805992308747</v>
      </c>
      <c r="AR46" s="89">
        <f t="shared" si="417"/>
        <v>-0.00281250196454066</v>
      </c>
      <c r="AS46" s="89">
        <f t="shared" si="417"/>
        <v>-0.175418141003062</v>
      </c>
      <c r="AT46" s="89">
        <f t="shared" si="417"/>
        <v>-0.216722648042164</v>
      </c>
      <c r="AU46" s="89">
        <f t="shared" si="417"/>
        <v>-0.199739231515716</v>
      </c>
      <c r="AV46" s="89">
        <f t="shared" si="417"/>
        <v>-0.195464047121047</v>
      </c>
      <c r="AW46" s="89">
        <f t="shared" si="417"/>
        <v>-0.186235339954087</v>
      </c>
      <c r="AX46" s="89">
        <f t="shared" si="417"/>
        <v>-0.226003735428807</v>
      </c>
      <c r="AY46" s="77" t="s">
        <v>184</v>
      </c>
      <c r="AZ46" s="110">
        <v>0.26049795615013</v>
      </c>
      <c r="BA46" s="110">
        <v>0.633345720302242</v>
      </c>
      <c r="BB46" s="110">
        <v>0.106156323547628</v>
      </c>
      <c r="BC46" s="110">
        <v>0.0806878306878307</v>
      </c>
      <c r="BD46" s="110">
        <v>0.626984126984127</v>
      </c>
      <c r="BE46" s="110">
        <v>0.292328042328042</v>
      </c>
      <c r="BF46" s="110">
        <v>0.25</v>
      </c>
      <c r="BG46" s="110">
        <v>0.75</v>
      </c>
      <c r="BH46" s="110">
        <v>0.10958605664488</v>
      </c>
      <c r="BI46" s="110">
        <v>0.581263616557734</v>
      </c>
      <c r="BJ46" s="110">
        <v>0.309150326797386</v>
      </c>
      <c r="BL46" s="89">
        <f t="shared" ref="BL46:BV46" si="418">AZ$47*P46</f>
        <v>0.342683022939628</v>
      </c>
      <c r="BM46" s="89">
        <f t="shared" si="418"/>
        <v>0.383274617520441</v>
      </c>
      <c r="BN46" s="89">
        <f t="shared" si="418"/>
        <v>0.0719175908359992</v>
      </c>
      <c r="BO46" s="89">
        <f t="shared" si="418"/>
        <v>0.063197111388563</v>
      </c>
      <c r="BP46" s="89">
        <f t="shared" si="418"/>
        <v>0.000681845811202219</v>
      </c>
      <c r="BQ46" s="89">
        <f t="shared" si="418"/>
        <v>0.0685889377268418</v>
      </c>
      <c r="BR46" s="89">
        <f t="shared" si="418"/>
        <v>0.113528584132447</v>
      </c>
      <c r="BS46" s="89">
        <f t="shared" si="418"/>
        <v>0.219384915102255</v>
      </c>
      <c r="BT46" s="89">
        <f t="shared" si="418"/>
        <v>0.0865044350684238</v>
      </c>
      <c r="BU46" s="89">
        <f t="shared" si="418"/>
        <v>0.150354834887686</v>
      </c>
      <c r="BV46" s="89">
        <f t="shared" si="418"/>
        <v>0.125827430418819</v>
      </c>
      <c r="BX46" s="89">
        <f t="shared" si="6"/>
        <v>0.797875231296068</v>
      </c>
      <c r="BY46" s="89">
        <f t="shared" si="7"/>
        <v>0.132467894926607</v>
      </c>
      <c r="BZ46" s="89">
        <f t="shared" si="8"/>
        <v>0.332913499234703</v>
      </c>
      <c r="CA46" s="89">
        <f t="shared" si="9"/>
        <v>0.362686700374929</v>
      </c>
      <c r="CC46" s="89">
        <f t="shared" ref="CC46:CF46" si="419">BX46/SUM(BX$42:BX$51)</f>
        <v>0.149708068104678</v>
      </c>
      <c r="CD46" s="89">
        <f t="shared" si="419"/>
        <v>0.0362719556781396</v>
      </c>
      <c r="CE46" s="89">
        <f t="shared" si="419"/>
        <v>0.0820703215085909</v>
      </c>
      <c r="CF46" s="89">
        <f t="shared" si="419"/>
        <v>0.0790432318364572</v>
      </c>
      <c r="CH46" s="89">
        <f t="shared" ref="CH46:CK46" si="420">CC46*LN(CC46)</f>
        <v>-0.284305815530118</v>
      </c>
      <c r="CI46" s="89">
        <f t="shared" si="420"/>
        <v>-0.120303572885301</v>
      </c>
      <c r="CJ46" s="89">
        <f t="shared" si="420"/>
        <v>-0.205190479574544</v>
      </c>
      <c r="CK46" s="89">
        <f t="shared" si="420"/>
        <v>-0.200592778722874</v>
      </c>
      <c r="CL46" s="77" t="s">
        <v>184</v>
      </c>
      <c r="CM46" s="111">
        <v>0.133389037433155</v>
      </c>
      <c r="CN46" s="111">
        <v>0.0936831550802139</v>
      </c>
      <c r="CO46" s="111">
        <v>0.293917112299465</v>
      </c>
      <c r="CP46" s="111">
        <v>0.479010695187166</v>
      </c>
      <c r="CR46" s="89">
        <f t="shared" ref="CR46:CU46" si="421">CM$47*BX46</f>
        <v>0.0715236453313164</v>
      </c>
      <c r="CS46" s="89">
        <f t="shared" si="421"/>
        <v>0.0379986209414372</v>
      </c>
      <c r="CT46" s="89">
        <f t="shared" si="421"/>
        <v>0.0681984525347407</v>
      </c>
      <c r="CU46" s="89">
        <f t="shared" si="421"/>
        <v>0.151839670403992</v>
      </c>
      <c r="CV46" s="87">
        <f t="shared" si="13"/>
        <v>0.329560389211487</v>
      </c>
      <c r="CX46">
        <f t="shared" si="327"/>
        <v>0.0698610489330286</v>
      </c>
    </row>
    <row r="47" spans="1:102">
      <c r="A47" t="s">
        <v>35</v>
      </c>
      <c r="B47">
        <v>2017</v>
      </c>
      <c r="C47" t="s">
        <v>31</v>
      </c>
      <c r="D47">
        <v>35286</v>
      </c>
      <c r="E47">
        <v>7.3300743</v>
      </c>
      <c r="F47">
        <v>408461</v>
      </c>
      <c r="G47">
        <v>1413</v>
      </c>
      <c r="H47">
        <v>42350</v>
      </c>
      <c r="I47">
        <v>34</v>
      </c>
      <c r="J47">
        <v>24404</v>
      </c>
      <c r="K47">
        <v>47.087517</v>
      </c>
      <c r="L47">
        <v>1886300</v>
      </c>
      <c r="M47">
        <v>12203</v>
      </c>
      <c r="N47">
        <v>243056</v>
      </c>
      <c r="P47" s="90">
        <f t="shared" si="381"/>
        <v>0.943307692307692</v>
      </c>
      <c r="Q47" s="91">
        <f t="shared" si="382"/>
        <v>0.702921086979234</v>
      </c>
      <c r="R47" s="91">
        <f t="shared" si="383"/>
        <v>0.525932767989563</v>
      </c>
      <c r="S47" s="91">
        <f t="shared" si="384"/>
        <v>0.611993657505285</v>
      </c>
      <c r="T47" s="91">
        <f t="shared" si="385"/>
        <v>0.001</v>
      </c>
      <c r="U47" s="91">
        <f t="shared" si="386"/>
        <v>0.455545454545455</v>
      </c>
      <c r="V47" s="108" cm="1">
        <f t="array" ref="V47">(MAX(J$42:J$51-J47)/(MAX(J$42:J$51)-MIN(J$42:J$51))+0.001)</f>
        <v>0.397271186440678</v>
      </c>
      <c r="W47" s="108" cm="1">
        <f t="array" ref="W47">(MAX(K$42:K$51-K47)/(MAX(K$42:K$51)-MIN(K$42:K$51))+0.001)</f>
        <v>0.362022198926811</v>
      </c>
      <c r="X47" s="91">
        <f t="shared" si="387"/>
        <v>0.925393356282389</v>
      </c>
      <c r="Y47" s="91">
        <f t="shared" si="388"/>
        <v>0.470953775038521</v>
      </c>
      <c r="Z47" s="91">
        <f t="shared" si="389"/>
        <v>0.454131156348875</v>
      </c>
      <c r="AB47" s="89">
        <f t="shared" ref="AB47:AL47" si="422">P47/SUM(P$42:P$51)</f>
        <v>0.166548961021323</v>
      </c>
      <c r="AC47" s="89">
        <f t="shared" si="422"/>
        <v>0.132610753819959</v>
      </c>
      <c r="AD47" s="89">
        <f t="shared" si="422"/>
        <v>0.111966550361197</v>
      </c>
      <c r="AE47" s="89">
        <f t="shared" si="422"/>
        <v>0.0973761491961933</v>
      </c>
      <c r="AF47" s="89">
        <f t="shared" si="422"/>
        <v>0.000353934113803431</v>
      </c>
      <c r="AG47" s="89">
        <f t="shared" si="422"/>
        <v>0.0909272364362186</v>
      </c>
      <c r="AH47" s="89">
        <f t="shared" si="422"/>
        <v>0.114163947201792</v>
      </c>
      <c r="AI47" s="89">
        <f t="shared" si="422"/>
        <v>0.0825726978411685</v>
      </c>
      <c r="AJ47" s="89">
        <f t="shared" si="422"/>
        <v>0.186926267371502</v>
      </c>
      <c r="AK47" s="89">
        <f t="shared" si="422"/>
        <v>0.0974804575999286</v>
      </c>
      <c r="AL47" s="89">
        <f t="shared" si="422"/>
        <v>0.113541414330472</v>
      </c>
      <c r="AN47" s="89">
        <f t="shared" ref="AN47:AX47" si="423">AB47*LN(AB47)</f>
        <v>-0.298533342071748</v>
      </c>
      <c r="AO47" s="89">
        <f t="shared" si="423"/>
        <v>-0.267918426440712</v>
      </c>
      <c r="AP47" s="89">
        <f t="shared" si="423"/>
        <v>-0.245156932468177</v>
      </c>
      <c r="AQ47" s="89">
        <f t="shared" si="423"/>
        <v>-0.226805992308747</v>
      </c>
      <c r="AR47" s="89">
        <f t="shared" si="423"/>
        <v>-0.00281250196454066</v>
      </c>
      <c r="AS47" s="89">
        <f t="shared" si="423"/>
        <v>-0.21801584308109</v>
      </c>
      <c r="AT47" s="89">
        <f t="shared" si="423"/>
        <v>-0.24774943431861</v>
      </c>
      <c r="AU47" s="89">
        <f t="shared" si="423"/>
        <v>-0.205942599440166</v>
      </c>
      <c r="AV47" s="89">
        <f t="shared" si="423"/>
        <v>-0.313483020342881</v>
      </c>
      <c r="AW47" s="89">
        <f t="shared" si="423"/>
        <v>-0.226944580477021</v>
      </c>
      <c r="AX47" s="89">
        <f t="shared" si="423"/>
        <v>-0.247019295902148</v>
      </c>
      <c r="AY47" s="77" t="s">
        <v>185</v>
      </c>
      <c r="AZ47">
        <f t="shared" ref="AZ47:BJ47" si="424">AVERAGE(AZ45:AZ46)</f>
        <v>0.34234068225737</v>
      </c>
      <c r="BA47">
        <f t="shared" si="424"/>
        <v>0.499496772386248</v>
      </c>
      <c r="BB47">
        <f t="shared" si="424"/>
        <v>0.158162545356382</v>
      </c>
      <c r="BC47">
        <f t="shared" si="424"/>
        <v>0.103264324088224</v>
      </c>
      <c r="BD47">
        <f t="shared" si="424"/>
        <v>0.681845811202219</v>
      </c>
      <c r="BE47">
        <f t="shared" si="424"/>
        <v>0.214889864709559</v>
      </c>
      <c r="BF47">
        <f t="shared" si="424"/>
        <v>0.362475591959218</v>
      </c>
      <c r="BG47">
        <f t="shared" si="424"/>
        <v>0.637524408040782</v>
      </c>
      <c r="BH47">
        <f t="shared" si="424"/>
        <v>0.230664831290028</v>
      </c>
      <c r="BI47">
        <f t="shared" si="424"/>
        <v>0.444255552459187</v>
      </c>
      <c r="BJ47">
        <f t="shared" si="424"/>
        <v>0.325079616250785</v>
      </c>
      <c r="BL47" s="89">
        <f t="shared" ref="BL47:BV47" si="425">AZ$47*P47</f>
        <v>0.322932598963241</v>
      </c>
      <c r="BM47" s="89">
        <f t="shared" si="425"/>
        <v>0.35110681418836</v>
      </c>
      <c r="BN47" s="89">
        <f t="shared" si="425"/>
        <v>0.0831828652715566</v>
      </c>
      <c r="BO47" s="89">
        <f t="shared" si="425"/>
        <v>0.063197111388563</v>
      </c>
      <c r="BP47" s="89">
        <f t="shared" si="425"/>
        <v>0.000681845811202219</v>
      </c>
      <c r="BQ47" s="89">
        <f t="shared" si="425"/>
        <v>0.0978921010963272</v>
      </c>
      <c r="BR47" s="89">
        <f t="shared" si="425"/>
        <v>0.144001108473426</v>
      </c>
      <c r="BS47" s="89">
        <f t="shared" si="425"/>
        <v>0.230797988068437</v>
      </c>
      <c r="BT47" s="89">
        <f t="shared" si="425"/>
        <v>0.21345570240379</v>
      </c>
      <c r="BU47" s="89">
        <f t="shared" si="425"/>
        <v>0.209223829512478</v>
      </c>
      <c r="BV47" s="89">
        <f t="shared" si="425"/>
        <v>0.147628782033417</v>
      </c>
      <c r="BX47" s="89">
        <f t="shared" si="6"/>
        <v>0.757222278423158</v>
      </c>
      <c r="BY47" s="89">
        <f t="shared" si="7"/>
        <v>0.161771058296092</v>
      </c>
      <c r="BZ47" s="89">
        <f t="shared" si="8"/>
        <v>0.374799096541863</v>
      </c>
      <c r="CA47" s="89">
        <f t="shared" si="9"/>
        <v>0.570308313949686</v>
      </c>
      <c r="CC47" s="89">
        <f t="shared" ref="CC47:CF47" si="426">BX47/SUM(BX$42:BX$51)</f>
        <v>0.142080215028617</v>
      </c>
      <c r="CD47" s="89">
        <f t="shared" si="426"/>
        <v>0.0442956586558018</v>
      </c>
      <c r="CE47" s="89">
        <f t="shared" si="426"/>
        <v>0.0923960200623601</v>
      </c>
      <c r="CF47" s="89">
        <f t="shared" si="426"/>
        <v>0.124291881205413</v>
      </c>
      <c r="CH47" s="89">
        <f t="shared" ref="CH47:CK47" si="427">CC47*LN(CC47)</f>
        <v>-0.277250143733352</v>
      </c>
      <c r="CI47" s="89">
        <f t="shared" si="427"/>
        <v>-0.138063747823044</v>
      </c>
      <c r="CJ47" s="89">
        <f t="shared" si="427"/>
        <v>-0.220056956070716</v>
      </c>
      <c r="CK47" s="89">
        <f t="shared" si="427"/>
        <v>-0.259163810339534</v>
      </c>
      <c r="CL47" s="77" t="s">
        <v>185</v>
      </c>
      <c r="CM47">
        <f t="shared" ref="CM47:CP47" si="428">AVERAGE(CM45:CM46)</f>
        <v>0.0896426440198343</v>
      </c>
      <c r="CN47">
        <f t="shared" si="428"/>
        <v>0.28685154967164</v>
      </c>
      <c r="CO47">
        <f t="shared" si="428"/>
        <v>0.204853370895186</v>
      </c>
      <c r="CP47">
        <f t="shared" si="428"/>
        <v>0.41865243541334</v>
      </c>
      <c r="CR47" s="89">
        <f t="shared" ref="CR47:CU47" si="429">CM$47*BX47</f>
        <v>0.067879407148575</v>
      </c>
      <c r="CS47" s="89">
        <f t="shared" si="429"/>
        <v>0.0464042787642553</v>
      </c>
      <c r="CT47" s="89">
        <f t="shared" si="429"/>
        <v>0.0767788583350709</v>
      </c>
      <c r="CU47" s="89">
        <f t="shared" si="429"/>
        <v>0.238760964571512</v>
      </c>
      <c r="CV47" s="87">
        <f t="shared" si="13"/>
        <v>0.429823508819413</v>
      </c>
      <c r="CX47">
        <f t="shared" si="327"/>
        <v>0.072329132741823</v>
      </c>
    </row>
    <row r="48" spans="1:102">
      <c r="A48" t="s">
        <v>35</v>
      </c>
      <c r="B48">
        <v>2018</v>
      </c>
      <c r="C48" t="s">
        <v>31</v>
      </c>
      <c r="D48">
        <v>35284</v>
      </c>
      <c r="E48">
        <v>6.4121415</v>
      </c>
      <c r="F48">
        <v>390555</v>
      </c>
      <c r="G48">
        <v>1124</v>
      </c>
      <c r="H48">
        <v>42350</v>
      </c>
      <c r="I48">
        <v>34</v>
      </c>
      <c r="J48">
        <v>24214</v>
      </c>
      <c r="K48">
        <v>41.109749</v>
      </c>
      <c r="L48">
        <v>1930974</v>
      </c>
      <c r="M48">
        <v>13063</v>
      </c>
      <c r="N48">
        <v>220423</v>
      </c>
      <c r="P48" s="90">
        <f t="shared" si="381"/>
        <v>0.904846153846154</v>
      </c>
      <c r="Q48" s="91">
        <f t="shared" si="382"/>
        <v>0.129340135160062</v>
      </c>
      <c r="R48" s="91">
        <f t="shared" si="383"/>
        <v>0.415739964430113</v>
      </c>
      <c r="S48" s="91">
        <f t="shared" si="384"/>
        <v>0.001</v>
      </c>
      <c r="T48" s="91">
        <f t="shared" si="385"/>
        <v>0.001</v>
      </c>
      <c r="U48" s="91">
        <f t="shared" si="386"/>
        <v>0.455545454545455</v>
      </c>
      <c r="V48" s="108" cm="1">
        <f t="array" ref="V48">(MAX(J$42:J$51-J48)/(MAX(J$42:J$51)-MIN(J$42:J$51))+0.001)</f>
        <v>0.461677966101695</v>
      </c>
      <c r="W48" s="108" cm="1">
        <f t="array" ref="W48">(MAX(K$42:K$51-K48)/(MAX(K$42:K$51)-MIN(K$42:K$51))+0.001)</f>
        <v>0.521766649195108</v>
      </c>
      <c r="X48" s="91">
        <f t="shared" si="387"/>
        <v>1.001</v>
      </c>
      <c r="Y48" s="91">
        <f t="shared" si="388"/>
        <v>0.603465331278891</v>
      </c>
      <c r="Z48" s="91">
        <f t="shared" si="389"/>
        <v>0.183902513282789</v>
      </c>
      <c r="AB48" s="89">
        <f t="shared" ref="AB48:AL48" si="430">P48/SUM(P$42:P$51)</f>
        <v>0.159758250713025</v>
      </c>
      <c r="AC48" s="89">
        <f t="shared" si="430"/>
        <v>0.0244008796157482</v>
      </c>
      <c r="AD48" s="89">
        <f t="shared" si="430"/>
        <v>0.0885074528488976</v>
      </c>
      <c r="AE48" s="89">
        <f t="shared" si="430"/>
        <v>0.000159113003871862</v>
      </c>
      <c r="AF48" s="89">
        <f t="shared" si="430"/>
        <v>0.000353934113803431</v>
      </c>
      <c r="AG48" s="89">
        <f t="shared" si="430"/>
        <v>0.0909272364362186</v>
      </c>
      <c r="AH48" s="89">
        <f t="shared" si="430"/>
        <v>0.132672543957917</v>
      </c>
      <c r="AI48" s="89">
        <f t="shared" si="430"/>
        <v>0.119008392290045</v>
      </c>
      <c r="AJ48" s="89">
        <f t="shared" si="430"/>
        <v>0.202198548723723</v>
      </c>
      <c r="AK48" s="89">
        <f t="shared" si="430"/>
        <v>0.124908387524757</v>
      </c>
      <c r="AL48" s="89">
        <f t="shared" si="430"/>
        <v>0.0459791211528665</v>
      </c>
      <c r="AN48" s="89">
        <f t="shared" ref="AN48:AX48" si="431">AB48*LN(AB48)</f>
        <v>-0.293011575498975</v>
      </c>
      <c r="AO48" s="89">
        <f t="shared" si="431"/>
        <v>-0.0906037869121578</v>
      </c>
      <c r="AP48" s="89">
        <f t="shared" si="431"/>
        <v>-0.214601234489676</v>
      </c>
      <c r="AQ48" s="89">
        <f t="shared" si="431"/>
        <v>-0.00139158576692796</v>
      </c>
      <c r="AR48" s="89">
        <f t="shared" si="431"/>
        <v>-0.00281250196454066</v>
      </c>
      <c r="AS48" s="89">
        <f t="shared" si="431"/>
        <v>-0.21801584308109</v>
      </c>
      <c r="AT48" s="89">
        <f t="shared" si="431"/>
        <v>-0.267981458817825</v>
      </c>
      <c r="AU48" s="89">
        <f t="shared" si="431"/>
        <v>-0.253316654027984</v>
      </c>
      <c r="AV48" s="89">
        <f t="shared" si="431"/>
        <v>-0.323215421427306</v>
      </c>
      <c r="AW48" s="89">
        <f t="shared" si="431"/>
        <v>-0.259831268818879</v>
      </c>
      <c r="AX48" s="89">
        <f t="shared" si="431"/>
        <v>-0.141595824354708</v>
      </c>
      <c r="BL48" s="89">
        <f t="shared" ref="BL48:BV48" si="432">AZ$47*P48</f>
        <v>0.30976564964565</v>
      </c>
      <c r="BM48" s="89">
        <f t="shared" si="432"/>
        <v>0.064604980052452</v>
      </c>
      <c r="BN48" s="89">
        <f t="shared" si="432"/>
        <v>0.0657544909806383</v>
      </c>
      <c r="BO48" s="89">
        <f t="shared" si="432"/>
        <v>0.000103264324088224</v>
      </c>
      <c r="BP48" s="89">
        <f t="shared" si="432"/>
        <v>0.000681845811202219</v>
      </c>
      <c r="BQ48" s="89">
        <f t="shared" si="432"/>
        <v>0.0978921010963272</v>
      </c>
      <c r="BR48" s="89">
        <f t="shared" si="432"/>
        <v>0.16734699405724</v>
      </c>
      <c r="BS48" s="89">
        <f t="shared" si="432"/>
        <v>0.332638974163534</v>
      </c>
      <c r="BT48" s="89">
        <f t="shared" si="432"/>
        <v>0.230895496121318</v>
      </c>
      <c r="BU48" s="89">
        <f t="shared" si="432"/>
        <v>0.26809282413727</v>
      </c>
      <c r="BV48" s="89">
        <f t="shared" si="432"/>
        <v>0.0597829584455239</v>
      </c>
      <c r="BX48" s="89">
        <f t="shared" si="6"/>
        <v>0.44012512067874</v>
      </c>
      <c r="BY48" s="89">
        <f t="shared" si="7"/>
        <v>0.0986772112316176</v>
      </c>
      <c r="BZ48" s="89">
        <f t="shared" si="8"/>
        <v>0.499985968220773</v>
      </c>
      <c r="CA48" s="89">
        <f t="shared" si="9"/>
        <v>0.558771278704112</v>
      </c>
      <c r="CC48" s="89">
        <f t="shared" ref="CC48:CF48" si="433">BX48/SUM(BX$42:BX$51)</f>
        <v>0.0825821869844489</v>
      </c>
      <c r="CD48" s="89">
        <f t="shared" si="433"/>
        <v>0.0270194935476154</v>
      </c>
      <c r="CE48" s="89">
        <f t="shared" si="433"/>
        <v>0.123257270299917</v>
      </c>
      <c r="CF48" s="89">
        <f t="shared" si="433"/>
        <v>0.121777522254069</v>
      </c>
      <c r="CH48" s="89">
        <f t="shared" ref="CH48:CK48" si="434">CC48*LN(CC48)</f>
        <v>-0.205956776397964</v>
      </c>
      <c r="CI48" s="89">
        <f t="shared" si="434"/>
        <v>-0.0975727056710372</v>
      </c>
      <c r="CJ48" s="89">
        <f t="shared" si="434"/>
        <v>-0.258036812594546</v>
      </c>
      <c r="CK48" s="89">
        <f t="shared" si="434"/>
        <v>-0.256409817296518</v>
      </c>
      <c r="CR48" s="89">
        <f t="shared" ref="CR48:CU48" si="435">CM$47*BX48</f>
        <v>0.0394539795171909</v>
      </c>
      <c r="CS48" s="89">
        <f t="shared" si="435"/>
        <v>0.0283057109590653</v>
      </c>
      <c r="CT48" s="89">
        <f t="shared" si="435"/>
        <v>0.102423810990319</v>
      </c>
      <c r="CU48" s="89">
        <f t="shared" si="435"/>
        <v>0.233930956668503</v>
      </c>
      <c r="CV48" s="87">
        <f t="shared" si="13"/>
        <v>0.404114458135078</v>
      </c>
      <c r="CX48">
        <f t="shared" si="327"/>
        <v>0.0709388952537549</v>
      </c>
    </row>
    <row r="49" spans="1:102">
      <c r="A49" t="s">
        <v>35</v>
      </c>
      <c r="B49">
        <v>2019</v>
      </c>
      <c r="C49" t="s">
        <v>31</v>
      </c>
      <c r="D49">
        <v>35283</v>
      </c>
      <c r="E49">
        <v>6.3436783</v>
      </c>
      <c r="F49">
        <v>422256</v>
      </c>
      <c r="G49">
        <v>1192</v>
      </c>
      <c r="H49">
        <v>42350</v>
      </c>
      <c r="I49">
        <v>38</v>
      </c>
      <c r="J49">
        <v>24667</v>
      </c>
      <c r="K49">
        <v>35.131981</v>
      </c>
      <c r="L49">
        <v>1793382</v>
      </c>
      <c r="M49">
        <v>13923</v>
      </c>
      <c r="N49">
        <v>239779</v>
      </c>
      <c r="P49" s="90">
        <f t="shared" si="381"/>
        <v>0.885615384615385</v>
      </c>
      <c r="Q49" s="91">
        <f t="shared" si="382"/>
        <v>0.0865601109354275</v>
      </c>
      <c r="R49" s="91">
        <f t="shared" si="383"/>
        <v>0.610826642953408</v>
      </c>
      <c r="S49" s="91">
        <f t="shared" si="384"/>
        <v>0.144763213530655</v>
      </c>
      <c r="T49" s="91">
        <f t="shared" si="385"/>
        <v>0.001</v>
      </c>
      <c r="U49" s="91">
        <f t="shared" si="386"/>
        <v>0.637363636363636</v>
      </c>
      <c r="V49" s="108" cm="1">
        <f t="array" ref="V49">(MAX(J$42:J$51-J49)/(MAX(J$42:J$51)-MIN(J$42:J$51))+0.001)</f>
        <v>0.308118644067797</v>
      </c>
      <c r="W49" s="108" cm="1">
        <f t="array" ref="W49">(MAX(K$42:K$51-K49)/(MAX(K$42:K$51)-MIN(K$42:K$51))+0.001)</f>
        <v>0.681511099463406</v>
      </c>
      <c r="X49" s="91">
        <f t="shared" si="387"/>
        <v>0.768138171589882</v>
      </c>
      <c r="Y49" s="91">
        <f t="shared" si="388"/>
        <v>0.73597688751926</v>
      </c>
      <c r="Z49" s="91">
        <f t="shared" si="389"/>
        <v>0.415005134021849</v>
      </c>
      <c r="AB49" s="89">
        <f t="shared" ref="AB49:AL49" si="436">P49/SUM(P$42:P$51)</f>
        <v>0.156362895558876</v>
      </c>
      <c r="AC49" s="89">
        <f t="shared" si="436"/>
        <v>0.0163301425643892</v>
      </c>
      <c r="AD49" s="89">
        <f t="shared" si="436"/>
        <v>0.130039724167863</v>
      </c>
      <c r="AE49" s="89">
        <f t="shared" si="436"/>
        <v>0.0230337097550063</v>
      </c>
      <c r="AF49" s="89">
        <f t="shared" si="436"/>
        <v>0.000353934113803431</v>
      </c>
      <c r="AG49" s="89">
        <f t="shared" si="436"/>
        <v>0.127218290691345</v>
      </c>
      <c r="AH49" s="89">
        <f t="shared" si="436"/>
        <v>0.0885441527446301</v>
      </c>
      <c r="AI49" s="89">
        <f t="shared" si="436"/>
        <v>0.155444086738921</v>
      </c>
      <c r="AJ49" s="89">
        <f t="shared" si="436"/>
        <v>0.155161262252515</v>
      </c>
      <c r="AK49" s="89">
        <f t="shared" si="436"/>
        <v>0.152336317449585</v>
      </c>
      <c r="AL49" s="89">
        <f t="shared" si="436"/>
        <v>0.103759165634187</v>
      </c>
      <c r="AN49" s="89">
        <f t="shared" ref="AN49:AX49" si="437">AB49*LN(AB49)</f>
        <v>-0.290143192459332</v>
      </c>
      <c r="AO49" s="89">
        <f t="shared" si="437"/>
        <v>-0.0671943339567606</v>
      </c>
      <c r="AP49" s="89">
        <f t="shared" si="437"/>
        <v>-0.26527002354661</v>
      </c>
      <c r="AQ49" s="89">
        <f t="shared" si="437"/>
        <v>-0.0868554320003192</v>
      </c>
      <c r="AR49" s="89">
        <f t="shared" si="437"/>
        <v>-0.00281250196454066</v>
      </c>
      <c r="AS49" s="89">
        <f t="shared" si="437"/>
        <v>-0.262305139992244</v>
      </c>
      <c r="AT49" s="89">
        <f t="shared" si="437"/>
        <v>-0.214653512067911</v>
      </c>
      <c r="AU49" s="89">
        <f t="shared" si="437"/>
        <v>-0.289354377118391</v>
      </c>
      <c r="AV49" s="89">
        <f t="shared" si="437"/>
        <v>-0.289110475088922</v>
      </c>
      <c r="AW49" s="89">
        <f t="shared" si="437"/>
        <v>-0.28664585394469</v>
      </c>
      <c r="AX49" s="89">
        <f t="shared" si="437"/>
        <v>-0.23508535487685</v>
      </c>
      <c r="BL49" s="89">
        <f t="shared" ref="BL49:BV49" si="438">AZ$47*P49</f>
        <v>0.303182174986854</v>
      </c>
      <c r="BM49" s="89">
        <f t="shared" si="438"/>
        <v>0.0432364960296416</v>
      </c>
      <c r="BN49" s="89">
        <f t="shared" si="438"/>
        <v>0.0966098966210048</v>
      </c>
      <c r="BO49" s="89">
        <f t="shared" si="438"/>
        <v>0.0149488753980823</v>
      </c>
      <c r="BP49" s="89">
        <f t="shared" si="438"/>
        <v>0.000681845811202219</v>
      </c>
      <c r="BQ49" s="89">
        <f t="shared" si="438"/>
        <v>0.136962985588974</v>
      </c>
      <c r="BR49" s="89">
        <f t="shared" si="438"/>
        <v>0.111685487902146</v>
      </c>
      <c r="BS49" s="89">
        <f t="shared" si="438"/>
        <v>0.434479960258631</v>
      </c>
      <c r="BT49" s="89">
        <f t="shared" si="438"/>
        <v>0.177182461757211</v>
      </c>
      <c r="BU49" s="89">
        <f t="shared" si="438"/>
        <v>0.326961818762062</v>
      </c>
      <c r="BV49" s="89">
        <f t="shared" si="438"/>
        <v>0.134909709709928</v>
      </c>
      <c r="BX49" s="89">
        <f t="shared" si="6"/>
        <v>0.443028567637501</v>
      </c>
      <c r="BY49" s="89">
        <f t="shared" si="7"/>
        <v>0.152593706798259</v>
      </c>
      <c r="BZ49" s="89">
        <f t="shared" si="8"/>
        <v>0.546165448160777</v>
      </c>
      <c r="CA49" s="89">
        <f t="shared" si="9"/>
        <v>0.639053990229201</v>
      </c>
      <c r="CC49" s="89">
        <f t="shared" ref="CC49:CF49" si="439">BX49/SUM(BX$42:BX$51)</f>
        <v>0.0831269707024926</v>
      </c>
      <c r="CD49" s="89">
        <f t="shared" si="439"/>
        <v>0.0417827442099538</v>
      </c>
      <c r="CE49" s="89">
        <f t="shared" si="439"/>
        <v>0.134641503064548</v>
      </c>
      <c r="CF49" s="89">
        <f t="shared" si="439"/>
        <v>0.13927417976309</v>
      </c>
      <c r="CH49" s="89">
        <f t="shared" ref="CH49:CK49" si="440">CC49*LN(CC49)</f>
        <v>-0.206768869181809</v>
      </c>
      <c r="CI49" s="89">
        <f t="shared" si="440"/>
        <v>-0.13267157119759</v>
      </c>
      <c r="CJ49" s="89">
        <f t="shared" si="440"/>
        <v>-0.269975004964005</v>
      </c>
      <c r="CK49" s="89">
        <f t="shared" si="440"/>
        <v>-0.274552690887775</v>
      </c>
      <c r="CR49" s="89">
        <f t="shared" ref="CR49:CU49" si="441">CM$47*BX49</f>
        <v>0.0397142521793456</v>
      </c>
      <c r="CS49" s="89">
        <f t="shared" si="441"/>
        <v>0.0437717412652203</v>
      </c>
      <c r="CT49" s="89">
        <f t="shared" si="441"/>
        <v>0.111883833122215</v>
      </c>
      <c r="CU49" s="89">
        <f t="shared" si="441"/>
        <v>0.267541509370068</v>
      </c>
      <c r="CV49" s="87">
        <f t="shared" si="13"/>
        <v>0.462911335936849</v>
      </c>
      <c r="CX49">
        <f t="shared" si="327"/>
        <v>0.0778277871937176</v>
      </c>
    </row>
    <row r="50" spans="1:102">
      <c r="A50" t="s">
        <v>35</v>
      </c>
      <c r="B50">
        <v>2020</v>
      </c>
      <c r="C50" t="s">
        <v>31</v>
      </c>
      <c r="D50">
        <v>35282</v>
      </c>
      <c r="E50">
        <v>6.275215</v>
      </c>
      <c r="F50">
        <v>453957</v>
      </c>
      <c r="G50">
        <v>1354</v>
      </c>
      <c r="H50">
        <v>42350</v>
      </c>
      <c r="I50">
        <v>42</v>
      </c>
      <c r="J50">
        <v>25120</v>
      </c>
      <c r="K50">
        <v>29.154213</v>
      </c>
      <c r="L50">
        <v>1690945</v>
      </c>
      <c r="M50">
        <v>14783</v>
      </c>
      <c r="N50">
        <v>271348</v>
      </c>
      <c r="P50" s="90">
        <f t="shared" si="381"/>
        <v>0.866384615384615</v>
      </c>
      <c r="Q50" s="91">
        <f t="shared" si="382"/>
        <v>0.0437800242246343</v>
      </c>
      <c r="R50" s="91">
        <f t="shared" si="383"/>
        <v>0.805913321476704</v>
      </c>
      <c r="S50" s="91">
        <f t="shared" si="384"/>
        <v>0.487257928118393</v>
      </c>
      <c r="T50" s="91">
        <f t="shared" si="385"/>
        <v>0.001</v>
      </c>
      <c r="U50" s="91">
        <f t="shared" si="386"/>
        <v>0.819181818181818</v>
      </c>
      <c r="V50" s="108" cm="1">
        <f t="array" ref="V50">(MAX(J$42:J$51-J50)/(MAX(J$42:J$51)-MIN(J$42:J$51))+0.001)</f>
        <v>0.154559322033898</v>
      </c>
      <c r="W50" s="108" cm="1">
        <f t="array" ref="W50">(MAX(K$42:K$51-K50)/(MAX(K$42:K$51)-MIN(K$42:K$51))+0.001)</f>
        <v>0.841255549731703</v>
      </c>
      <c r="X50" s="91">
        <f t="shared" si="387"/>
        <v>0.594772953286149</v>
      </c>
      <c r="Y50" s="91">
        <f t="shared" si="388"/>
        <v>0.86848844375963</v>
      </c>
      <c r="Z50" s="91">
        <f t="shared" si="389"/>
        <v>0.791925914870754</v>
      </c>
      <c r="AB50" s="89">
        <f t="shared" ref="AB50:AL50" si="442">P50/SUM(P$42:P$51)</f>
        <v>0.152967540404726</v>
      </c>
      <c r="AC50" s="89">
        <f t="shared" si="442"/>
        <v>0.0082593937245993</v>
      </c>
      <c r="AD50" s="89">
        <f t="shared" si="442"/>
        <v>0.171571995486829</v>
      </c>
      <c r="AE50" s="89">
        <f t="shared" si="442"/>
        <v>0.0775290726032973</v>
      </c>
      <c r="AF50" s="89">
        <f t="shared" si="442"/>
        <v>0.000353934113803431</v>
      </c>
      <c r="AG50" s="89">
        <f t="shared" si="442"/>
        <v>0.163509344946471</v>
      </c>
      <c r="AH50" s="89">
        <f t="shared" si="442"/>
        <v>0.0444157615313428</v>
      </c>
      <c r="AI50" s="89">
        <f t="shared" si="442"/>
        <v>0.191879781187798</v>
      </c>
      <c r="AJ50" s="89">
        <f t="shared" si="442"/>
        <v>0.120142085888693</v>
      </c>
      <c r="AK50" s="89">
        <f t="shared" si="442"/>
        <v>0.179764247374414</v>
      </c>
      <c r="AL50" s="89">
        <f t="shared" si="442"/>
        <v>0.197996519644872</v>
      </c>
      <c r="AN50" s="89">
        <f t="shared" ref="AN50:AX50" si="443">AB50*LN(AB50)</f>
        <v>-0.287201074901407</v>
      </c>
      <c r="AO50" s="89">
        <f t="shared" si="443"/>
        <v>-0.0396153898672091</v>
      </c>
      <c r="AP50" s="89">
        <f t="shared" si="443"/>
        <v>-0.30243892995338</v>
      </c>
      <c r="AQ50" s="89">
        <f t="shared" si="443"/>
        <v>-0.19824976852187</v>
      </c>
      <c r="AR50" s="89">
        <f t="shared" si="443"/>
        <v>-0.00281250196454066</v>
      </c>
      <c r="AS50" s="89">
        <f t="shared" si="443"/>
        <v>-0.296096642138655</v>
      </c>
      <c r="AT50" s="89">
        <f t="shared" si="443"/>
        <v>-0.138317827153701</v>
      </c>
      <c r="AU50" s="89">
        <f t="shared" si="443"/>
        <v>-0.316771691016859</v>
      </c>
      <c r="AV50" s="89">
        <f t="shared" si="443"/>
        <v>-0.25459071389897</v>
      </c>
      <c r="AW50" s="89">
        <f t="shared" si="443"/>
        <v>-0.308495046995967</v>
      </c>
      <c r="AX50" s="89">
        <f t="shared" si="443"/>
        <v>-0.320656517091255</v>
      </c>
      <c r="BL50" s="89">
        <f t="shared" ref="BL50:BV50" si="444">AZ$47*P50</f>
        <v>0.296598700328059</v>
      </c>
      <c r="BM50" s="89">
        <f t="shared" si="444"/>
        <v>0.0218679807951966</v>
      </c>
      <c r="BN50" s="89">
        <f t="shared" si="444"/>
        <v>0.127465302261371</v>
      </c>
      <c r="BO50" s="89">
        <f t="shared" si="444"/>
        <v>0.0503163606037741</v>
      </c>
      <c r="BP50" s="89">
        <f t="shared" si="444"/>
        <v>0.000681845811202219</v>
      </c>
      <c r="BQ50" s="89">
        <f t="shared" si="444"/>
        <v>0.176033870081621</v>
      </c>
      <c r="BR50" s="89">
        <f t="shared" si="444"/>
        <v>0.0560239817470526</v>
      </c>
      <c r="BS50" s="89">
        <f t="shared" si="444"/>
        <v>0.536320946353727</v>
      </c>
      <c r="BT50" s="89">
        <f t="shared" si="444"/>
        <v>0.137193202925621</v>
      </c>
      <c r="BU50" s="89">
        <f t="shared" si="444"/>
        <v>0.385830813386854</v>
      </c>
      <c r="BV50" s="89">
        <f t="shared" si="444"/>
        <v>0.257438972505236</v>
      </c>
      <c r="BX50" s="89">
        <f t="shared" si="6"/>
        <v>0.445931983384627</v>
      </c>
      <c r="BY50" s="89">
        <f t="shared" si="7"/>
        <v>0.227032076496597</v>
      </c>
      <c r="BZ50" s="89">
        <f t="shared" si="8"/>
        <v>0.592344928100779</v>
      </c>
      <c r="CA50" s="89">
        <f t="shared" si="9"/>
        <v>0.780462988817712</v>
      </c>
      <c r="CC50" s="89">
        <f t="shared" ref="CC50:CF50" si="445">BX50/SUM(BX$42:BX$51)</f>
        <v>0.0836717485641901</v>
      </c>
      <c r="CD50" s="89">
        <f t="shared" si="445"/>
        <v>0.0621652319663045</v>
      </c>
      <c r="CE50" s="89">
        <f t="shared" si="445"/>
        <v>0.146025735829179</v>
      </c>
      <c r="CF50" s="89">
        <f t="shared" si="445"/>
        <v>0.170092581010332</v>
      </c>
      <c r="CH50" s="89">
        <f t="shared" ref="CH50:CK50" si="446">CC50*LN(CC50)</f>
        <v>-0.207577382954761</v>
      </c>
      <c r="CI50" s="89">
        <f t="shared" si="446"/>
        <v>-0.17269249093676</v>
      </c>
      <c r="CJ50" s="89">
        <f t="shared" si="446"/>
        <v>-0.280949485425824</v>
      </c>
      <c r="CK50" s="89">
        <f t="shared" si="446"/>
        <v>-0.301304106467813</v>
      </c>
      <c r="CR50" s="89">
        <f t="shared" ref="CR50:CU50" si="447">CM$47*BX50</f>
        <v>0.0399745220436068</v>
      </c>
      <c r="CS50" s="89">
        <f t="shared" si="447"/>
        <v>0.0651245029682193</v>
      </c>
      <c r="CT50" s="89">
        <f t="shared" si="447"/>
        <v>0.121343855254111</v>
      </c>
      <c r="CU50" s="89">
        <f t="shared" si="447"/>
        <v>0.32674273101851</v>
      </c>
      <c r="CV50" s="87">
        <f t="shared" si="13"/>
        <v>0.553185611284447</v>
      </c>
      <c r="CX50">
        <f t="shared" si="327"/>
        <v>0.0932341791111651</v>
      </c>
    </row>
    <row r="51" spans="1:102">
      <c r="A51" t="s">
        <v>35</v>
      </c>
      <c r="B51">
        <v>2021</v>
      </c>
      <c r="C51" t="s">
        <v>31</v>
      </c>
      <c r="D51">
        <v>35281</v>
      </c>
      <c r="E51">
        <v>6.2067518</v>
      </c>
      <c r="F51">
        <v>485658</v>
      </c>
      <c r="G51">
        <v>1354</v>
      </c>
      <c r="H51">
        <v>42350</v>
      </c>
      <c r="I51">
        <v>46</v>
      </c>
      <c r="J51">
        <v>25573</v>
      </c>
      <c r="K51">
        <v>23.176445</v>
      </c>
      <c r="L51">
        <v>1747059</v>
      </c>
      <c r="M51">
        <v>15643</v>
      </c>
      <c r="N51">
        <v>288859</v>
      </c>
      <c r="P51" s="90">
        <f t="shared" si="381"/>
        <v>0.847153846153846</v>
      </c>
      <c r="Q51" s="91">
        <f t="shared" si="382"/>
        <v>0.001</v>
      </c>
      <c r="R51" s="91">
        <f t="shared" si="383"/>
        <v>1.001</v>
      </c>
      <c r="S51" s="91">
        <f t="shared" si="384"/>
        <v>0.487257928118393</v>
      </c>
      <c r="T51" s="91">
        <f t="shared" si="385"/>
        <v>0.001</v>
      </c>
      <c r="U51" s="91">
        <f t="shared" si="386"/>
        <v>1.001</v>
      </c>
      <c r="V51" s="108" cm="1">
        <f t="array" ref="V51">(MAX(J$42:J$51-J51)/(MAX(J$42:J$51)-MIN(J$42:J$51))+0.001)</f>
        <v>0.001</v>
      </c>
      <c r="W51" s="108" cm="1">
        <f t="array" ref="W51">(MAX(K$42:K$51-K51)/(MAX(K$42:K$51)-MIN(K$42:K$51))+0.001)</f>
        <v>1.001</v>
      </c>
      <c r="X51" s="91">
        <f t="shared" si="387"/>
        <v>0.689740746758192</v>
      </c>
      <c r="Y51" s="91">
        <f t="shared" si="388"/>
        <v>1.001</v>
      </c>
      <c r="Z51" s="91">
        <f t="shared" si="389"/>
        <v>1.001</v>
      </c>
      <c r="AB51" s="89">
        <f t="shared" ref="AB51:AL51" si="448">P51/SUM(P$42:P$51)</f>
        <v>0.149572185250577</v>
      </c>
      <c r="AC51" s="89">
        <f t="shared" si="448"/>
        <v>0.000188656673240301</v>
      </c>
      <c r="AD51" s="89">
        <f t="shared" si="448"/>
        <v>0.213104266805795</v>
      </c>
      <c r="AE51" s="89">
        <f t="shared" si="448"/>
        <v>0.0775290726032973</v>
      </c>
      <c r="AF51" s="89">
        <f t="shared" si="448"/>
        <v>0.000353934113803431</v>
      </c>
      <c r="AG51" s="89">
        <f t="shared" si="448"/>
        <v>0.199800399201597</v>
      </c>
      <c r="AH51" s="89">
        <f t="shared" si="448"/>
        <v>0.000287370318055623</v>
      </c>
      <c r="AI51" s="89">
        <f t="shared" si="448"/>
        <v>0.228315475636674</v>
      </c>
      <c r="AJ51" s="89">
        <f t="shared" si="448"/>
        <v>0.139325252737386</v>
      </c>
      <c r="AK51" s="89">
        <f t="shared" si="448"/>
        <v>0.207192177299242</v>
      </c>
      <c r="AL51" s="89">
        <f t="shared" si="448"/>
        <v>0.250269011839148</v>
      </c>
      <c r="AN51" s="89">
        <f t="shared" ref="AN51:AX51" si="449">AB51*LN(AB51)</f>
        <v>-0.284183585905644</v>
      </c>
      <c r="AO51" s="89">
        <f t="shared" si="449"/>
        <v>-0.00161784072189004</v>
      </c>
      <c r="AP51" s="89">
        <f t="shared" si="449"/>
        <v>-0.329453595574447</v>
      </c>
      <c r="AQ51" s="89">
        <f t="shared" si="449"/>
        <v>-0.19824976852187</v>
      </c>
      <c r="AR51" s="89">
        <f t="shared" si="449"/>
        <v>-0.00281250196454066</v>
      </c>
      <c r="AS51" s="89">
        <f t="shared" si="449"/>
        <v>-0.321765838558574</v>
      </c>
      <c r="AT51" s="89">
        <f t="shared" si="449"/>
        <v>-0.00234342990190514</v>
      </c>
      <c r="AU51" s="89">
        <f t="shared" si="449"/>
        <v>-0.337228108639533</v>
      </c>
      <c r="AV51" s="89">
        <f t="shared" si="449"/>
        <v>-0.274602289254595</v>
      </c>
      <c r="AW51" s="89">
        <f t="shared" si="449"/>
        <v>-0.32614297232175</v>
      </c>
      <c r="AX51" s="89">
        <f t="shared" si="449"/>
        <v>-0.346677363353657</v>
      </c>
      <c r="AY51" s="81" t="s">
        <v>170</v>
      </c>
      <c r="BL51" s="89">
        <f t="shared" ref="BL51:BV51" si="450">AZ$47*P51</f>
        <v>0.290015225669263</v>
      </c>
      <c r="BM51" s="89">
        <f t="shared" si="450"/>
        <v>0.000499496772386248</v>
      </c>
      <c r="BN51" s="89">
        <f t="shared" si="450"/>
        <v>0.158320707901738</v>
      </c>
      <c r="BO51" s="89">
        <f t="shared" si="450"/>
        <v>0.0503163606037741</v>
      </c>
      <c r="BP51" s="89">
        <f t="shared" si="450"/>
        <v>0.000681845811202219</v>
      </c>
      <c r="BQ51" s="89">
        <f t="shared" si="450"/>
        <v>0.215104754574268</v>
      </c>
      <c r="BR51" s="89">
        <f t="shared" si="450"/>
        <v>0.000362475591959218</v>
      </c>
      <c r="BS51" s="89">
        <f t="shared" si="450"/>
        <v>0.638161932448823</v>
      </c>
      <c r="BT51" s="89">
        <f t="shared" si="450"/>
        <v>0.159098932984836</v>
      </c>
      <c r="BU51" s="89">
        <f t="shared" si="450"/>
        <v>0.444699808011646</v>
      </c>
      <c r="BV51" s="89">
        <f t="shared" si="450"/>
        <v>0.325404695867035</v>
      </c>
      <c r="BX51" s="89">
        <f t="shared" si="6"/>
        <v>0.448835430343387</v>
      </c>
      <c r="BY51" s="89">
        <f t="shared" si="7"/>
        <v>0.266102960989244</v>
      </c>
      <c r="BZ51" s="89">
        <f t="shared" si="8"/>
        <v>0.638524408040782</v>
      </c>
      <c r="CA51" s="89">
        <f t="shared" si="9"/>
        <v>0.929203436863518</v>
      </c>
      <c r="CC51" s="89">
        <f t="shared" ref="CC51:CF51" si="451">BX51/SUM(BX$42:BX$51)</f>
        <v>0.0842165322822339</v>
      </c>
      <c r="CD51" s="89">
        <f t="shared" si="451"/>
        <v>0.0728635026031873</v>
      </c>
      <c r="CE51" s="89">
        <f t="shared" si="451"/>
        <v>0.157409968593809</v>
      </c>
      <c r="CF51" s="89">
        <f t="shared" si="451"/>
        <v>0.202508784047801</v>
      </c>
      <c r="CH51" s="89">
        <f t="shared" ref="CH51:CK51" si="452">CC51*LN(CC51)</f>
        <v>-0.208382358346283</v>
      </c>
      <c r="CI51" s="89">
        <f t="shared" si="452"/>
        <v>-0.190841711797227</v>
      </c>
      <c r="CJ51" s="89">
        <f t="shared" si="452"/>
        <v>-0.291035544699028</v>
      </c>
      <c r="CK51" s="89">
        <f t="shared" si="452"/>
        <v>-0.323400860989428</v>
      </c>
      <c r="CL51" s="81" t="s">
        <v>170</v>
      </c>
      <c r="CR51" s="89">
        <f t="shared" ref="CR51:CU51" si="453">CM$47*BX51</f>
        <v>0.0402347947057614</v>
      </c>
      <c r="CS51" s="89">
        <f t="shared" si="453"/>
        <v>0.0763320467319767</v>
      </c>
      <c r="CT51" s="89">
        <f t="shared" si="453"/>
        <v>0.130803877386007</v>
      </c>
      <c r="CU51" s="89">
        <f t="shared" si="453"/>
        <v>0.389013281837358</v>
      </c>
      <c r="CV51" s="87">
        <f t="shared" si="13"/>
        <v>0.636384000661103</v>
      </c>
      <c r="CX51">
        <f t="shared" si="327"/>
        <v>0.103567962058992</v>
      </c>
    </row>
    <row r="52" spans="1:102">
      <c r="A52" s="45" t="s">
        <v>38</v>
      </c>
      <c r="B52" s="46">
        <v>2012</v>
      </c>
      <c r="C52" s="45" t="s">
        <v>31</v>
      </c>
      <c r="D52">
        <v>35436</v>
      </c>
      <c r="E52">
        <v>3.1268484</v>
      </c>
      <c r="F52">
        <v>266633</v>
      </c>
      <c r="G52">
        <v>109</v>
      </c>
      <c r="H52">
        <v>20135</v>
      </c>
      <c r="I52">
        <v>15</v>
      </c>
      <c r="J52">
        <v>12711</v>
      </c>
      <c r="K52">
        <v>39.230267</v>
      </c>
      <c r="L52">
        <v>433000</v>
      </c>
      <c r="M52">
        <v>6740</v>
      </c>
      <c r="N52">
        <v>162519</v>
      </c>
      <c r="P52" s="112">
        <f t="shared" ref="P52:Z52" si="454">(D52-MIN(D$52:D$61))/(MAX(D$52:D$61)-MIN(D$52:D$61))+0.001</f>
        <v>0.780487179487179</v>
      </c>
      <c r="Q52" s="113">
        <f t="shared" si="454"/>
        <v>1.001</v>
      </c>
      <c r="R52" s="113">
        <f t="shared" si="454"/>
        <v>0.001</v>
      </c>
      <c r="S52" s="113">
        <f t="shared" si="454"/>
        <v>0.259333333333333</v>
      </c>
      <c r="T52" s="113">
        <f t="shared" si="454"/>
        <v>0.975880016338201</v>
      </c>
      <c r="U52" s="113">
        <f t="shared" si="454"/>
        <v>0.001</v>
      </c>
      <c r="V52" s="108" cm="1">
        <f t="array" ref="V52">(MAX(J$52:J$61-J52)/(MAX(J$52:J$61)-MIN(J$52:J$61))+0.001)</f>
        <v>1.001</v>
      </c>
      <c r="W52" s="108" cm="1">
        <f t="array" ref="W52">(MAX(K$52:K$61-K52)/(MAX(K$52:K$61)-MIN(K$52:K$61))+0.001)</f>
        <v>0.0390302841863643</v>
      </c>
      <c r="X52" s="113">
        <f t="shared" si="454"/>
        <v>0.001</v>
      </c>
      <c r="Y52" s="113">
        <f t="shared" si="454"/>
        <v>0.001</v>
      </c>
      <c r="Z52" s="113">
        <f t="shared" si="454"/>
        <v>0.0596929392446634</v>
      </c>
      <c r="AA52" s="80"/>
      <c r="AB52" s="80">
        <f t="shared" ref="AB52:AL52" si="455">P52/SUM(P$52:P$61)</f>
        <v>0.167256442661685</v>
      </c>
      <c r="AC52" s="80">
        <f t="shared" si="455"/>
        <v>0.268486637836946</v>
      </c>
      <c r="AD52" s="80">
        <f t="shared" si="455"/>
        <v>0.000216292212756302</v>
      </c>
      <c r="AE52" s="80">
        <f t="shared" si="455"/>
        <v>0.0494596312778131</v>
      </c>
      <c r="AF52" s="80">
        <f t="shared" si="455"/>
        <v>0.181336679700345</v>
      </c>
      <c r="AG52" s="80">
        <f t="shared" si="455"/>
        <v>0.000379506641366224</v>
      </c>
      <c r="AH52" s="80">
        <f t="shared" si="455"/>
        <v>0.224830986492577</v>
      </c>
      <c r="AI52" s="80">
        <f t="shared" si="455"/>
        <v>0.00809935383562431</v>
      </c>
      <c r="AJ52" s="80">
        <f t="shared" si="455"/>
        <v>0.000200680475817871</v>
      </c>
      <c r="AK52" s="80">
        <f t="shared" si="455"/>
        <v>0.000212101061135621</v>
      </c>
      <c r="AL52" s="80">
        <f t="shared" si="455"/>
        <v>0.0180456151532932</v>
      </c>
      <c r="AM52" s="80"/>
      <c r="AN52" s="80">
        <f t="shared" ref="AN52:AX52" si="456">AB52*LN(AB52)</f>
        <v>-0.29909249665498</v>
      </c>
      <c r="AO52" s="80">
        <f t="shared" si="456"/>
        <v>-0.353047613875451</v>
      </c>
      <c r="AP52" s="80">
        <f t="shared" si="456"/>
        <v>-0.00182526407763565</v>
      </c>
      <c r="AQ52" s="80">
        <f t="shared" si="456"/>
        <v>-0.148705251819321</v>
      </c>
      <c r="AR52" s="80">
        <f t="shared" si="456"/>
        <v>-0.309614222754489</v>
      </c>
      <c r="AS52" s="80">
        <f t="shared" si="456"/>
        <v>-0.00298923660758082</v>
      </c>
      <c r="AT52" s="80">
        <f t="shared" si="456"/>
        <v>-0.335539187464885</v>
      </c>
      <c r="AU52" s="80">
        <f t="shared" si="456"/>
        <v>-0.0390062531414202</v>
      </c>
      <c r="AV52" s="80">
        <f t="shared" si="456"/>
        <v>-0.00170855275016058</v>
      </c>
      <c r="AW52" s="80">
        <f t="shared" si="456"/>
        <v>-0.00179404573133227</v>
      </c>
      <c r="AX52" s="80">
        <f t="shared" si="456"/>
        <v>-0.0724504840417734</v>
      </c>
      <c r="AY52" s="80"/>
      <c r="AZ52" s="80">
        <f t="shared" ref="AZ52:BJ52" si="457">SUM(AN52:AN61)</f>
        <v>-2.02874915362757</v>
      </c>
      <c r="BA52" s="80">
        <f t="shared" si="457"/>
        <v>-1.95516958830726</v>
      </c>
      <c r="BB52" s="80">
        <f t="shared" si="457"/>
        <v>-2.08189233297414</v>
      </c>
      <c r="BC52" s="80">
        <f t="shared" si="457"/>
        <v>-2.04323960709441</v>
      </c>
      <c r="BD52" s="80">
        <f t="shared" si="457"/>
        <v>-2.05490280074056</v>
      </c>
      <c r="BE52" s="80">
        <f t="shared" si="457"/>
        <v>-1.63196877767453</v>
      </c>
      <c r="BF52" s="80">
        <f t="shared" si="457"/>
        <v>-2.01730470669529</v>
      </c>
      <c r="BG52" s="80">
        <f t="shared" si="457"/>
        <v>-2.01769831565594</v>
      </c>
      <c r="BH52" s="80">
        <f t="shared" si="457"/>
        <v>-2.02648329596743</v>
      </c>
      <c r="BI52" s="80">
        <f t="shared" si="457"/>
        <v>-2.05777501436949</v>
      </c>
      <c r="BJ52" s="80">
        <f t="shared" si="457"/>
        <v>-1.89607224037023</v>
      </c>
      <c r="BK52" s="80"/>
      <c r="BL52" s="80">
        <f t="shared" ref="BL52:BV52" si="458">AZ$57*P52</f>
        <v>0.228581412644968</v>
      </c>
      <c r="BM52" s="80">
        <f t="shared" si="458"/>
        <v>0.523513266121534</v>
      </c>
      <c r="BN52" s="80">
        <f t="shared" si="458"/>
        <v>0.000184139554531336</v>
      </c>
      <c r="BO52" s="80">
        <f t="shared" si="458"/>
        <v>0.0390182332815725</v>
      </c>
      <c r="BP52" s="80">
        <f t="shared" si="458"/>
        <v>0.408554259840202</v>
      </c>
      <c r="BQ52" s="80">
        <f t="shared" si="458"/>
        <v>0.00043089194492153</v>
      </c>
      <c r="BR52" s="80">
        <f t="shared" si="458"/>
        <v>0.37554775748006</v>
      </c>
      <c r="BS52" s="80">
        <f t="shared" si="458"/>
        <v>0.0243871915789731</v>
      </c>
      <c r="BT52" s="80">
        <f t="shared" si="458"/>
        <v>0.000203647047742519</v>
      </c>
      <c r="BU52" s="80">
        <f t="shared" si="458"/>
        <v>0.000422615607697234</v>
      </c>
      <c r="BV52" s="80">
        <f t="shared" si="458"/>
        <v>0.0223094806022966</v>
      </c>
      <c r="BW52" s="80"/>
      <c r="BX52" s="80">
        <f t="shared" si="6"/>
        <v>0.752278818321033</v>
      </c>
      <c r="BY52" s="80">
        <f t="shared" si="7"/>
        <v>0.448003385066696</v>
      </c>
      <c r="BZ52" s="80">
        <f t="shared" si="8"/>
        <v>0.399934949059033</v>
      </c>
      <c r="CA52" s="80">
        <f t="shared" si="9"/>
        <v>0.0229357432577364</v>
      </c>
      <c r="CB52" s="80"/>
      <c r="CC52" s="80">
        <f t="shared" ref="CC52:CF52" si="459">BX52/SUM(BX$52:BX$61)</f>
        <v>0.18049497640489</v>
      </c>
      <c r="CD52" s="80">
        <f t="shared" si="459"/>
        <v>0.107246969431591</v>
      </c>
      <c r="CE52" s="80">
        <f t="shared" si="459"/>
        <v>0.0854313511318727</v>
      </c>
      <c r="CF52" s="80">
        <f t="shared" si="459"/>
        <v>0.00540480328866257</v>
      </c>
      <c r="CG52" s="80"/>
      <c r="CH52" s="80">
        <f t="shared" ref="CH52:CK52" si="460">CC52*LN(CC52)</f>
        <v>-0.30901684547555</v>
      </c>
      <c r="CI52" s="80">
        <f t="shared" si="460"/>
        <v>-0.239441833846533</v>
      </c>
      <c r="CJ52" s="80">
        <f t="shared" si="460"/>
        <v>-0.210164723544014</v>
      </c>
      <c r="CK52" s="80">
        <f t="shared" si="460"/>
        <v>-0.0282155984145784</v>
      </c>
      <c r="CL52" s="80"/>
      <c r="CM52">
        <f t="shared" ref="CM52:CP52" si="461">SUM(CH52:CH61)</f>
        <v>-2.25312250015801</v>
      </c>
      <c r="CN52">
        <f t="shared" si="461"/>
        <v>-2.26682638613315</v>
      </c>
      <c r="CO52">
        <f t="shared" si="461"/>
        <v>-2.2451413086553</v>
      </c>
      <c r="CP52">
        <f t="shared" si="461"/>
        <v>-2.03950463895771</v>
      </c>
      <c r="CQ52" s="80"/>
      <c r="CR52" s="80">
        <f t="shared" ref="CR52:CU52" si="462">CM$57*BX52</f>
        <v>0.0960263180654068</v>
      </c>
      <c r="CS52" s="80">
        <f t="shared" si="462"/>
        <v>0.0407266491190171</v>
      </c>
      <c r="CT52" s="80">
        <f t="shared" si="462"/>
        <v>0.0870844351909399</v>
      </c>
      <c r="CU52" s="80">
        <f t="shared" si="462"/>
        <v>0.0129288611395476</v>
      </c>
      <c r="CV52" s="87">
        <f t="shared" si="13"/>
        <v>0.236766263514911</v>
      </c>
      <c r="CW52" s="80">
        <f>AVERAGE(CV52:CV61)</f>
        <v>0.432321857959944</v>
      </c>
      <c r="CX52">
        <f t="shared" si="327"/>
        <v>0.0639055421549785</v>
      </c>
    </row>
    <row r="53" spans="1:102">
      <c r="A53" s="45" t="s">
        <v>38</v>
      </c>
      <c r="B53" s="46">
        <v>2013</v>
      </c>
      <c r="C53" s="45" t="s">
        <v>31</v>
      </c>
      <c r="D53">
        <v>35479</v>
      </c>
      <c r="E53">
        <v>2.8470926</v>
      </c>
      <c r="F53">
        <v>286761</v>
      </c>
      <c r="G53">
        <v>115</v>
      </c>
      <c r="H53">
        <v>20258</v>
      </c>
      <c r="I53">
        <v>16</v>
      </c>
      <c r="J53">
        <v>13277</v>
      </c>
      <c r="K53">
        <v>40.053436</v>
      </c>
      <c r="L53">
        <v>498800</v>
      </c>
      <c r="M53">
        <v>7644</v>
      </c>
      <c r="N53">
        <v>158051</v>
      </c>
      <c r="P53" s="90">
        <f t="shared" ref="P53:Z53" si="463">(D53-MIN(D$52:D$61))/(MAX(D$52:D$61)-MIN(D$52:D$61))+0.001</f>
        <v>1.001</v>
      </c>
      <c r="Q53" s="91">
        <f t="shared" si="463"/>
        <v>0.0761492210421918</v>
      </c>
      <c r="R53" s="91">
        <f t="shared" si="463"/>
        <v>0.152412344378832</v>
      </c>
      <c r="S53" s="91">
        <f t="shared" si="463"/>
        <v>0.309333333333333</v>
      </c>
      <c r="T53" s="91">
        <f t="shared" si="463"/>
        <v>0.9884400081691</v>
      </c>
      <c r="U53" s="91">
        <f t="shared" si="463"/>
        <v>0.0426666666666667</v>
      </c>
      <c r="V53" s="108" cm="1">
        <f t="array" ref="V53">(MAX(J$52:J$61-J53)/(MAX(J$52:J$61)-MIN(J$52:J$61))+0.001)</f>
        <v>0.688119955776672</v>
      </c>
      <c r="W53" s="108" cm="1">
        <f t="array" ref="W53">(MAX(K$52:K$61-K53)/(MAX(K$52:K$61)-MIN(K$52:K$61))+0.001)</f>
        <v>0.001</v>
      </c>
      <c r="X53" s="91">
        <f t="shared" si="463"/>
        <v>0.101384144797264</v>
      </c>
      <c r="Y53" s="91">
        <f t="shared" si="463"/>
        <v>0.192891318191467</v>
      </c>
      <c r="Z53" s="91">
        <f t="shared" si="463"/>
        <v>0.001</v>
      </c>
      <c r="AB53" s="89">
        <f t="shared" ref="AB53:AL53" si="464">P53/SUM(P$52:P$61)</f>
        <v>0.214511786361888</v>
      </c>
      <c r="AC53" s="89">
        <f t="shared" si="464"/>
        <v>0.0204246237078127</v>
      </c>
      <c r="AD53" s="89">
        <f t="shared" si="464"/>
        <v>0.0329656032170732</v>
      </c>
      <c r="AE53" s="89">
        <f t="shared" si="464"/>
        <v>0.0589955499046408</v>
      </c>
      <c r="AF53" s="89">
        <f t="shared" si="464"/>
        <v>0.183670560072468</v>
      </c>
      <c r="AG53" s="89">
        <f t="shared" si="464"/>
        <v>0.0161922833649589</v>
      </c>
      <c r="AH53" s="89">
        <f t="shared" si="464"/>
        <v>0.154556132350148</v>
      </c>
      <c r="AI53" s="89">
        <f t="shared" si="464"/>
        <v>0.000207514600635522</v>
      </c>
      <c r="AJ53" s="89">
        <f t="shared" si="464"/>
        <v>0.0203458184183029</v>
      </c>
      <c r="AK53" s="89">
        <f t="shared" si="464"/>
        <v>0.0409124532722588</v>
      </c>
      <c r="AL53" s="89">
        <f t="shared" si="464"/>
        <v>0.000302307364683947</v>
      </c>
      <c r="AN53" s="89">
        <f t="shared" ref="AN53:AX53" si="465">AB53*LN(AB53)</f>
        <v>-0.330217426238265</v>
      </c>
      <c r="AO53" s="89">
        <f t="shared" si="465"/>
        <v>-0.0794724980484332</v>
      </c>
      <c r="AP53" s="89">
        <f t="shared" si="465"/>
        <v>-0.112488217581119</v>
      </c>
      <c r="AQ53" s="89">
        <f t="shared" si="465"/>
        <v>-0.166974707457785</v>
      </c>
      <c r="AR53" s="89">
        <f t="shared" si="465"/>
        <v>-0.311250254423289</v>
      </c>
      <c r="AS53" s="89">
        <f t="shared" si="465"/>
        <v>-0.0667643544810457</v>
      </c>
      <c r="AT53" s="89">
        <f t="shared" si="465"/>
        <v>-0.288586890770968</v>
      </c>
      <c r="AU53" s="89">
        <f t="shared" si="465"/>
        <v>-0.00175978790557277</v>
      </c>
      <c r="AV53" s="89">
        <f t="shared" si="465"/>
        <v>-0.0792445186233492</v>
      </c>
      <c r="AW53" s="89">
        <f t="shared" si="465"/>
        <v>-0.13076932460784</v>
      </c>
      <c r="AX53" s="89">
        <f t="shared" si="465"/>
        <v>-0.00244991892465558</v>
      </c>
      <c r="AY53" s="81" t="s">
        <v>181</v>
      </c>
      <c r="AZ53" s="108">
        <f t="shared" ref="AZ53:BJ53" si="466">-1/LN(10)*AZ52</f>
        <v>0.881074562586348</v>
      </c>
      <c r="BA53" s="108">
        <f t="shared" si="466"/>
        <v>0.849119363386894</v>
      </c>
      <c r="BB53" s="108">
        <f t="shared" si="466"/>
        <v>0.904154352127357</v>
      </c>
      <c r="BC53" s="108">
        <f t="shared" si="466"/>
        <v>0.887367686567272</v>
      </c>
      <c r="BD53" s="108">
        <f t="shared" si="466"/>
        <v>0.892432947209162</v>
      </c>
      <c r="BE53" s="108">
        <f t="shared" si="466"/>
        <v>0.708755034782445</v>
      </c>
      <c r="BF53" s="108">
        <f t="shared" si="466"/>
        <v>0.876104302435224</v>
      </c>
      <c r="BG53" s="108">
        <f t="shared" si="466"/>
        <v>0.876275244634862</v>
      </c>
      <c r="BH53" s="108">
        <f t="shared" si="466"/>
        <v>0.88009051310777</v>
      </c>
      <c r="BI53" s="108">
        <f t="shared" si="466"/>
        <v>0.893680333739053</v>
      </c>
      <c r="BJ53" s="108">
        <f t="shared" si="466"/>
        <v>0.823453711282727</v>
      </c>
      <c r="BL53" s="89">
        <f t="shared" ref="BL53:BV53" si="467">AZ$57*P53</f>
        <v>0.293163039792599</v>
      </c>
      <c r="BM53" s="89">
        <f t="shared" si="467"/>
        <v>0.0398253021182902</v>
      </c>
      <c r="BN53" s="89">
        <f t="shared" si="467"/>
        <v>0.0280651411989947</v>
      </c>
      <c r="BO53" s="89">
        <f t="shared" si="467"/>
        <v>0.046541028901413</v>
      </c>
      <c r="BP53" s="89">
        <f t="shared" si="467"/>
        <v>0.413812527332272</v>
      </c>
      <c r="BQ53" s="89">
        <f t="shared" si="467"/>
        <v>0.0183847229833186</v>
      </c>
      <c r="BR53" s="89">
        <f t="shared" si="467"/>
        <v>0.25816374252668</v>
      </c>
      <c r="BS53" s="89">
        <f t="shared" si="467"/>
        <v>0.000624827415104835</v>
      </c>
      <c r="BT53" s="89">
        <f t="shared" si="467"/>
        <v>0.0206465817758629</v>
      </c>
      <c r="BU53" s="89">
        <f t="shared" si="467"/>
        <v>0.0815188816570073</v>
      </c>
      <c r="BV53" s="89">
        <f t="shared" si="467"/>
        <v>0.000373737344560247</v>
      </c>
      <c r="BX53" s="89">
        <f t="shared" si="6"/>
        <v>0.361053483109884</v>
      </c>
      <c r="BY53" s="89">
        <f t="shared" si="7"/>
        <v>0.478738279217004</v>
      </c>
      <c r="BZ53" s="89">
        <f t="shared" si="8"/>
        <v>0.258788569941785</v>
      </c>
      <c r="CA53" s="89">
        <f t="shared" si="9"/>
        <v>0.10253920077743</v>
      </c>
      <c r="CC53" s="89">
        <f t="shared" ref="CC53:CF53" si="468">BX53/SUM(BX$52:BX$61)</f>
        <v>0.0866279075360212</v>
      </c>
      <c r="CD53" s="89">
        <f t="shared" si="468"/>
        <v>0.114604557260822</v>
      </c>
      <c r="CE53" s="89">
        <f t="shared" si="468"/>
        <v>0.0552806331120326</v>
      </c>
      <c r="CF53" s="89">
        <f t="shared" si="468"/>
        <v>0.0241633420530965</v>
      </c>
      <c r="CH53" s="89">
        <f t="shared" ref="CH53:CK53" si="469">CC53*LN(CC53)</f>
        <v>-0.21190340564335</v>
      </c>
      <c r="CI53" s="89">
        <f t="shared" si="469"/>
        <v>-0.248264151677541</v>
      </c>
      <c r="CJ53" s="89">
        <f t="shared" si="469"/>
        <v>-0.160055821783146</v>
      </c>
      <c r="CK53" s="89">
        <f t="shared" si="469"/>
        <v>-0.0899581552165411</v>
      </c>
      <c r="CL53" s="81" t="s">
        <v>181</v>
      </c>
      <c r="CM53" s="108">
        <f t="shared" ref="CM53:CP53" si="470">-1/LN(10)*CM52</f>
        <v>0.978518668870682</v>
      </c>
      <c r="CN53" s="108">
        <f t="shared" si="470"/>
        <v>0.984470190930317</v>
      </c>
      <c r="CO53" s="108">
        <f t="shared" si="470"/>
        <v>0.975052481442043</v>
      </c>
      <c r="CP53" s="108">
        <f t="shared" si="470"/>
        <v>0.885745610515416</v>
      </c>
      <c r="CR53" s="89">
        <f t="shared" ref="CR53:CU53" si="471">CM$57*BX53</f>
        <v>0.0460874821453993</v>
      </c>
      <c r="CS53" s="89">
        <f t="shared" si="471"/>
        <v>0.0435206665115048</v>
      </c>
      <c r="CT53" s="89">
        <f t="shared" si="471"/>
        <v>0.0563503052190742</v>
      </c>
      <c r="CU53" s="89">
        <f t="shared" si="471"/>
        <v>0.0578012699790933</v>
      </c>
      <c r="CV53" s="87">
        <f t="shared" si="13"/>
        <v>0.203759723855072</v>
      </c>
      <c r="CX53">
        <f t="shared" si="327"/>
        <v>0.0512188936822368</v>
      </c>
    </row>
    <row r="54" spans="1:102">
      <c r="A54" s="45" t="s">
        <v>38</v>
      </c>
      <c r="B54" s="46">
        <v>2014</v>
      </c>
      <c r="C54" s="45" t="s">
        <v>31</v>
      </c>
      <c r="D54">
        <v>35442</v>
      </c>
      <c r="E54">
        <v>2.8243609</v>
      </c>
      <c r="F54">
        <v>305299</v>
      </c>
      <c r="G54">
        <v>121</v>
      </c>
      <c r="H54">
        <v>20381</v>
      </c>
      <c r="I54">
        <v>17</v>
      </c>
      <c r="J54">
        <v>13492</v>
      </c>
      <c r="K54">
        <v>34.057411</v>
      </c>
      <c r="L54">
        <v>571600</v>
      </c>
      <c r="M54">
        <v>8568</v>
      </c>
      <c r="N54">
        <v>166059</v>
      </c>
      <c r="P54" s="90">
        <f t="shared" ref="P54:Z54" si="472">(D54-MIN(D$52:D$61))/(MAX(D$52:D$61)-MIN(D$52:D$61))+0.001</f>
        <v>0.81125641025641</v>
      </c>
      <c r="Q54" s="91">
        <f t="shared" si="472"/>
        <v>0.001</v>
      </c>
      <c r="R54" s="91">
        <f t="shared" si="472"/>
        <v>0.291863956068755</v>
      </c>
      <c r="S54" s="91">
        <f t="shared" si="472"/>
        <v>0.359333333333333</v>
      </c>
      <c r="T54" s="91">
        <f t="shared" si="472"/>
        <v>1.001</v>
      </c>
      <c r="U54" s="91">
        <f t="shared" si="472"/>
        <v>0.0843333333333333</v>
      </c>
      <c r="V54" s="108" cm="1">
        <f t="array" ref="V54">(MAX(J$52:J$61-J54)/(MAX(J$52:J$61)-MIN(J$52:J$61))+0.001)</f>
        <v>0.569269762299613</v>
      </c>
      <c r="W54" s="108" cm="1">
        <f t="array" ref="W54">(MAX(K$52:K$61-K54)/(MAX(K$52:K$61)-MIN(K$52:K$61))+0.001)</f>
        <v>0.278015454588966</v>
      </c>
      <c r="X54" s="91">
        <f t="shared" si="472"/>
        <v>0.212447453934662</v>
      </c>
      <c r="Y54" s="91">
        <f t="shared" si="472"/>
        <v>0.389028019528762</v>
      </c>
      <c r="Z54" s="91">
        <f t="shared" si="472"/>
        <v>0.106195402298851</v>
      </c>
      <c r="AB54" s="89">
        <f t="shared" ref="AB54:AL54" si="473">P54/SUM(P$52:P$61)</f>
        <v>0.173850211550085</v>
      </c>
      <c r="AC54" s="89">
        <f t="shared" si="473"/>
        <v>0.000268218419417528</v>
      </c>
      <c r="AD54" s="89">
        <f t="shared" si="473"/>
        <v>0.0631279008819193</v>
      </c>
      <c r="AE54" s="89">
        <f t="shared" si="473"/>
        <v>0.0685314685314685</v>
      </c>
      <c r="AF54" s="89">
        <f t="shared" si="473"/>
        <v>0.186004440444591</v>
      </c>
      <c r="AG54" s="89">
        <f t="shared" si="473"/>
        <v>0.0320050600885515</v>
      </c>
      <c r="AH54" s="89">
        <f t="shared" si="473"/>
        <v>0.127861620617599</v>
      </c>
      <c r="AI54" s="89">
        <f t="shared" si="473"/>
        <v>0.0576922660295324</v>
      </c>
      <c r="AJ54" s="89">
        <f t="shared" si="473"/>
        <v>0.0426340561419033</v>
      </c>
      <c r="AK54" s="89">
        <f t="shared" si="473"/>
        <v>0.0825132557535395</v>
      </c>
      <c r="AL54" s="89">
        <f t="shared" si="473"/>
        <v>0.0321036522105172</v>
      </c>
      <c r="AN54" s="89">
        <f t="shared" ref="AN54:AX54" si="474">AB54*LN(AB54)</f>
        <v>-0.304161585378704</v>
      </c>
      <c r="AO54" s="89">
        <f t="shared" si="474"/>
        <v>-0.00220575020600772</v>
      </c>
      <c r="AP54" s="89">
        <f t="shared" si="474"/>
        <v>-0.174396661595466</v>
      </c>
      <c r="AQ54" s="89">
        <f t="shared" si="474"/>
        <v>-0.183696013964455</v>
      </c>
      <c r="AR54" s="89">
        <f t="shared" si="474"/>
        <v>-0.312856628948441</v>
      </c>
      <c r="AS54" s="89">
        <f t="shared" si="474"/>
        <v>-0.110156976472076</v>
      </c>
      <c r="AT54" s="89">
        <f t="shared" si="474"/>
        <v>-0.262986636525255</v>
      </c>
      <c r="AU54" s="89">
        <f t="shared" si="474"/>
        <v>-0.164574813001525</v>
      </c>
      <c r="AV54" s="89">
        <f t="shared" si="474"/>
        <v>-0.134514791757077</v>
      </c>
      <c r="AW54" s="89">
        <f t="shared" si="474"/>
        <v>-0.205853767031895</v>
      </c>
      <c r="AX54" s="89">
        <f t="shared" si="474"/>
        <v>-0.11039757305369</v>
      </c>
      <c r="AY54" s="109" t="s">
        <v>182</v>
      </c>
      <c r="AZ54">
        <f t="shared" ref="AZ54:BJ54" si="475">1-AZ53</f>
        <v>0.118925437413652</v>
      </c>
      <c r="BA54">
        <f t="shared" si="475"/>
        <v>0.150880636613106</v>
      </c>
      <c r="BB54">
        <f t="shared" si="475"/>
        <v>0.0958456478726432</v>
      </c>
      <c r="BC54">
        <f t="shared" si="475"/>
        <v>0.112632313432728</v>
      </c>
      <c r="BD54">
        <f t="shared" si="475"/>
        <v>0.107567052790838</v>
      </c>
      <c r="BE54">
        <f t="shared" si="475"/>
        <v>0.291244965217555</v>
      </c>
      <c r="BF54">
        <f t="shared" si="475"/>
        <v>0.123895697564776</v>
      </c>
      <c r="BG54">
        <f t="shared" si="475"/>
        <v>0.123724755365138</v>
      </c>
      <c r="BH54">
        <f t="shared" si="475"/>
        <v>0.11990948689223</v>
      </c>
      <c r="BI54">
        <f t="shared" si="475"/>
        <v>0.106319666260947</v>
      </c>
      <c r="BJ54">
        <f t="shared" si="475"/>
        <v>0.176546288717273</v>
      </c>
      <c r="BL54" s="89">
        <f t="shared" ref="BL54:BV54" si="476">AZ$57*P54</f>
        <v>0.237592802479521</v>
      </c>
      <c r="BM54" s="89">
        <f t="shared" si="476"/>
        <v>0.000522990275845688</v>
      </c>
      <c r="BN54" s="89">
        <f t="shared" si="476"/>
        <v>0.0537436988542539</v>
      </c>
      <c r="BO54" s="89">
        <f t="shared" si="476"/>
        <v>0.0540638245212534</v>
      </c>
      <c r="BP54" s="89">
        <f t="shared" si="476"/>
        <v>0.419070794824343</v>
      </c>
      <c r="BQ54" s="89">
        <f t="shared" si="476"/>
        <v>0.0363385540217157</v>
      </c>
      <c r="BR54" s="89">
        <f t="shared" si="476"/>
        <v>0.213574408224602</v>
      </c>
      <c r="BS54" s="89">
        <f t="shared" si="476"/>
        <v>0.173711677850019</v>
      </c>
      <c r="BT54" s="89">
        <f t="shared" si="476"/>
        <v>0.0432642967942088</v>
      </c>
      <c r="BU54" s="89">
        <f t="shared" si="476"/>
        <v>0.164409312884399</v>
      </c>
      <c r="BV54" s="89">
        <f t="shared" si="476"/>
        <v>0.0396891876596797</v>
      </c>
      <c r="BX54" s="89">
        <f t="shared" si="6"/>
        <v>0.291859491609621</v>
      </c>
      <c r="BY54" s="89">
        <f t="shared" si="7"/>
        <v>0.509473173367312</v>
      </c>
      <c r="BZ54" s="89">
        <f t="shared" si="8"/>
        <v>0.387286086074621</v>
      </c>
      <c r="CA54" s="89">
        <f t="shared" si="9"/>
        <v>0.247362797338288</v>
      </c>
      <c r="CC54" s="89">
        <f t="shared" ref="CC54:CF54" si="477">BX54/SUM(BX$52:BX$61)</f>
        <v>0.0700261269740297</v>
      </c>
      <c r="CD54" s="89">
        <f t="shared" si="477"/>
        <v>0.121962145090054</v>
      </c>
      <c r="CE54" s="89">
        <f t="shared" si="477"/>
        <v>0.0827293880811749</v>
      </c>
      <c r="CF54" s="89">
        <f t="shared" si="477"/>
        <v>0.0582909934735072</v>
      </c>
      <c r="CH54" s="89">
        <f t="shared" ref="CH54:CK54" si="478">CC54*LN(CC54)</f>
        <v>-0.186191549153946</v>
      </c>
      <c r="CI54" s="89">
        <f t="shared" si="478"/>
        <v>-0.256613788944787</v>
      </c>
      <c r="CJ54" s="89">
        <f t="shared" si="478"/>
        <v>-0.20617655802258</v>
      </c>
      <c r="CK54" s="89">
        <f t="shared" si="478"/>
        <v>-0.165680938624781</v>
      </c>
      <c r="CL54" s="109" t="s">
        <v>182</v>
      </c>
      <c r="CM54">
        <f t="shared" ref="CM54:CP54" si="479">1-CM53</f>
        <v>0.0214813311293182</v>
      </c>
      <c r="CN54">
        <f t="shared" si="479"/>
        <v>0.0155298090696829</v>
      </c>
      <c r="CO54">
        <f t="shared" si="479"/>
        <v>0.024947518557957</v>
      </c>
      <c r="CP54">
        <f t="shared" si="479"/>
        <v>0.114254389484584</v>
      </c>
      <c r="CR54" s="89">
        <f t="shared" ref="CR54:CU54" si="480">CM$57*BX54</f>
        <v>0.0372550598118174</v>
      </c>
      <c r="CS54" s="89">
        <f t="shared" si="480"/>
        <v>0.0463146839039925</v>
      </c>
      <c r="CT54" s="89">
        <f t="shared" si="480"/>
        <v>0.0843301895532512</v>
      </c>
      <c r="CU54" s="89">
        <f t="shared" si="480"/>
        <v>0.139438221902751</v>
      </c>
      <c r="CV54" s="87">
        <f t="shared" si="13"/>
        <v>0.307338155171812</v>
      </c>
      <c r="CX54">
        <f t="shared" si="327"/>
        <v>0.0653224367286218</v>
      </c>
    </row>
    <row r="55" spans="1:102">
      <c r="A55" s="45" t="s">
        <v>38</v>
      </c>
      <c r="B55" s="46">
        <v>2015</v>
      </c>
      <c r="C55" s="45" t="s">
        <v>31</v>
      </c>
      <c r="D55">
        <v>35413</v>
      </c>
      <c r="E55">
        <v>2.9715076</v>
      </c>
      <c r="F55">
        <v>313671</v>
      </c>
      <c r="G55">
        <v>99</v>
      </c>
      <c r="H55">
        <v>15087</v>
      </c>
      <c r="I55">
        <v>18</v>
      </c>
      <c r="J55">
        <v>13609</v>
      </c>
      <c r="K55">
        <v>31.157455</v>
      </c>
      <c r="L55">
        <v>597800</v>
      </c>
      <c r="M55">
        <v>7581</v>
      </c>
      <c r="N55">
        <v>171335</v>
      </c>
      <c r="P55" s="90">
        <f t="shared" ref="P55:Z55" si="481">(D55-MIN(D$52:D$61))/(MAX(D$52:D$61)-MIN(D$52:D$61))+0.001</f>
        <v>0.662538461538462</v>
      </c>
      <c r="Q55" s="91">
        <f t="shared" si="481"/>
        <v>0.487455473366668</v>
      </c>
      <c r="R55" s="91">
        <f t="shared" si="481"/>
        <v>0.35484210328356</v>
      </c>
      <c r="S55" s="91">
        <f t="shared" si="481"/>
        <v>0.176</v>
      </c>
      <c r="T55" s="91">
        <f t="shared" si="481"/>
        <v>0.460409782497702</v>
      </c>
      <c r="U55" s="91">
        <f t="shared" si="481"/>
        <v>0.126</v>
      </c>
      <c r="V55" s="108" cm="1">
        <f t="array" ref="V55">(MAX(J$52:J$61-J55)/(MAX(J$52:J$61)-MIN(J$52:J$61))+0.001)</f>
        <v>0.50459314538419</v>
      </c>
      <c r="W55" s="108" cm="1">
        <f t="array" ref="W55">(MAX(K$52:K$61-K55)/(MAX(K$52:K$61)-MIN(K$52:K$61))+0.001)</f>
        <v>0.411992986308397</v>
      </c>
      <c r="X55" s="91">
        <f t="shared" si="481"/>
        <v>0.252418040464879</v>
      </c>
      <c r="Y55" s="91">
        <f t="shared" si="481"/>
        <v>0.179518361282106</v>
      </c>
      <c r="Z55" s="91">
        <f t="shared" si="481"/>
        <v>0.175502463054187</v>
      </c>
      <c r="AB55" s="89">
        <f t="shared" ref="AB55:AL55" si="482">P55/SUM(P$52:P$61)</f>
        <v>0.141980328589483</v>
      </c>
      <c r="AC55" s="89">
        <f t="shared" si="482"/>
        <v>0.130744536602831</v>
      </c>
      <c r="AD55" s="89">
        <f t="shared" si="482"/>
        <v>0.0767495836983016</v>
      </c>
      <c r="AE55" s="89">
        <f t="shared" si="482"/>
        <v>0.0335664335664336</v>
      </c>
      <c r="AF55" s="89">
        <f t="shared" si="482"/>
        <v>0.0855527112574434</v>
      </c>
      <c r="AG55" s="89">
        <f t="shared" si="482"/>
        <v>0.0478178368121442</v>
      </c>
      <c r="AH55" s="89">
        <f t="shared" si="482"/>
        <v>0.113334839814306</v>
      </c>
      <c r="AI55" s="89">
        <f t="shared" si="482"/>
        <v>0.0854945600184231</v>
      </c>
      <c r="AJ55" s="89">
        <f t="shared" si="482"/>
        <v>0.0506553724655066</v>
      </c>
      <c r="AK55" s="89">
        <f t="shared" si="482"/>
        <v>0.0380760349212624</v>
      </c>
      <c r="AL55" s="89">
        <f t="shared" si="482"/>
        <v>0.0530556871014531</v>
      </c>
      <c r="AN55" s="89">
        <f t="shared" ref="AN55:AX55" si="483">AB55*LN(AB55)</f>
        <v>-0.277155080302645</v>
      </c>
      <c r="AO55" s="89">
        <f t="shared" si="483"/>
        <v>-0.266001062192201</v>
      </c>
      <c r="AP55" s="89">
        <f t="shared" si="483"/>
        <v>-0.197032092820575</v>
      </c>
      <c r="AQ55" s="89">
        <f t="shared" si="483"/>
        <v>-0.113932152582245</v>
      </c>
      <c r="AR55" s="89">
        <f t="shared" si="483"/>
        <v>-0.210341828282297</v>
      </c>
      <c r="AS55" s="89">
        <f t="shared" si="483"/>
        <v>-0.145383273551052</v>
      </c>
      <c r="AT55" s="89">
        <f t="shared" si="483"/>
        <v>-0.246776261424956</v>
      </c>
      <c r="AU55" s="89">
        <f t="shared" si="483"/>
        <v>-0.210256987804057</v>
      </c>
      <c r="AV55" s="89">
        <f t="shared" si="483"/>
        <v>-0.151090285171665</v>
      </c>
      <c r="AW55" s="89">
        <f t="shared" si="483"/>
        <v>-0.124438962642781</v>
      </c>
      <c r="AX55" s="89">
        <f t="shared" si="483"/>
        <v>-0.155793420841804</v>
      </c>
      <c r="AY55" s="109" t="s">
        <v>183</v>
      </c>
      <c r="AZ55" s="77">
        <f t="shared" ref="AZ55:BB55" si="484">AZ54/(3-SUM($AZ53:$BB53))</f>
        <v>0.325242383095822</v>
      </c>
      <c r="BA55" s="77">
        <f t="shared" si="484"/>
        <v>0.412634831389134</v>
      </c>
      <c r="BB55" s="77">
        <f t="shared" si="484"/>
        <v>0.262122785515044</v>
      </c>
      <c r="BC55" s="77">
        <f t="shared" ref="BC55:BE55" si="485">BC54/(3-SUM($BC53:$BE53))</f>
        <v>0.220223994105788</v>
      </c>
      <c r="BD55" s="77">
        <f t="shared" si="485"/>
        <v>0.210320158379195</v>
      </c>
      <c r="BE55" s="77">
        <f t="shared" si="485"/>
        <v>0.569455847515018</v>
      </c>
      <c r="BF55" s="77">
        <f>BF54/(2-SUM($BF53:$BG53))</f>
        <v>0.500345169790329</v>
      </c>
      <c r="BG55" s="77">
        <f>BG54/(2-SUM($BF53:$BG53))</f>
        <v>0.499654830209671</v>
      </c>
      <c r="BH55" s="77">
        <f t="shared" ref="BH55:BJ55" si="486">BH54/(3-SUM($BH53:$BJ53))</f>
        <v>0.297708038840159</v>
      </c>
      <c r="BI55" s="77">
        <f t="shared" si="486"/>
        <v>0.263967598836733</v>
      </c>
      <c r="BJ55" s="77">
        <f t="shared" si="486"/>
        <v>0.438324362323108</v>
      </c>
      <c r="BL55" s="89">
        <f t="shared" ref="BL55:BV55" si="487">AZ$57*P55</f>
        <v>0.194037751612515</v>
      </c>
      <c r="BM55" s="89">
        <f t="shared" si="487"/>
        <v>0.254934472478524</v>
      </c>
      <c r="BN55" s="89">
        <f t="shared" si="487"/>
        <v>0.065340466827597</v>
      </c>
      <c r="BO55" s="89">
        <f t="shared" si="487"/>
        <v>0.0264802405818384</v>
      </c>
      <c r="BP55" s="89">
        <f t="shared" si="487"/>
        <v>0.19275154195426</v>
      </c>
      <c r="BQ55" s="89">
        <f t="shared" si="487"/>
        <v>0.0542923850601128</v>
      </c>
      <c r="BR55" s="89">
        <f t="shared" si="487"/>
        <v>0.189309514674168</v>
      </c>
      <c r="BS55" s="89">
        <f t="shared" si="487"/>
        <v>0.257424512676398</v>
      </c>
      <c r="BT55" s="89">
        <f t="shared" si="487"/>
        <v>0.0514041887376244</v>
      </c>
      <c r="BU55" s="89">
        <f t="shared" si="487"/>
        <v>0.0758672613460488</v>
      </c>
      <c r="BV55" s="89">
        <f t="shared" si="487"/>
        <v>0.0655918245056547</v>
      </c>
      <c r="BX55" s="89">
        <f t="shared" si="6"/>
        <v>0.514312690918636</v>
      </c>
      <c r="BY55" s="89">
        <f t="shared" si="7"/>
        <v>0.273524167596212</v>
      </c>
      <c r="BZ55" s="89">
        <f t="shared" si="8"/>
        <v>0.446734027350566</v>
      </c>
      <c r="CA55" s="89">
        <f t="shared" si="9"/>
        <v>0.192863274589328</v>
      </c>
      <c r="CC55" s="89">
        <f t="shared" ref="CC55:CF55" si="488">BX55/SUM(BX$52:BX$61)</f>
        <v>0.123399535851984</v>
      </c>
      <c r="CD55" s="89">
        <f t="shared" si="488"/>
        <v>0.0654786080168236</v>
      </c>
      <c r="CE55" s="89">
        <f t="shared" si="488"/>
        <v>0.0954282481261932</v>
      </c>
      <c r="CF55" s="89">
        <f t="shared" si="488"/>
        <v>0.0454481918919731</v>
      </c>
      <c r="CH55" s="89">
        <f t="shared" ref="CH55:CK55" si="489">CC55*LN(CC55)</f>
        <v>-0.258192295269871</v>
      </c>
      <c r="CI55" s="89">
        <f t="shared" si="489"/>
        <v>-0.178496766681447</v>
      </c>
      <c r="CJ55" s="89">
        <f t="shared" si="489"/>
        <v>-0.224197278886368</v>
      </c>
      <c r="CK55" s="89">
        <f t="shared" si="489"/>
        <v>-0.14048864368497</v>
      </c>
      <c r="CL55" s="109" t="s">
        <v>183</v>
      </c>
      <c r="CM55">
        <f t="shared" ref="CM55:CP55" si="490">CM54/(4-SUM($CM53:$CP53))</f>
        <v>0.121905451064401</v>
      </c>
      <c r="CN55">
        <f t="shared" si="490"/>
        <v>0.088130868994421</v>
      </c>
      <c r="CO55">
        <f t="shared" si="490"/>
        <v>0.141575886728663</v>
      </c>
      <c r="CP55">
        <f t="shared" si="490"/>
        <v>0.648387793212517</v>
      </c>
      <c r="CR55" s="89">
        <f t="shared" ref="CR55:CU55" si="491">CM$57*BX55</f>
        <v>0.0656505976779373</v>
      </c>
      <c r="CS55" s="89">
        <f t="shared" si="491"/>
        <v>0.024865264796166</v>
      </c>
      <c r="CT55" s="89">
        <f t="shared" si="491"/>
        <v>0.0972747706694058</v>
      </c>
      <c r="CU55" s="89">
        <f t="shared" si="491"/>
        <v>0.108716882119911</v>
      </c>
      <c r="CV55" s="87">
        <f t="shared" si="13"/>
        <v>0.29650751526342</v>
      </c>
      <c r="CX55">
        <f t="shared" si="327"/>
        <v>0.0814626841736716</v>
      </c>
    </row>
    <row r="56" spans="1:102">
      <c r="A56" s="45" t="s">
        <v>38</v>
      </c>
      <c r="B56" s="46">
        <v>2016</v>
      </c>
      <c r="C56" s="45" t="s">
        <v>31</v>
      </c>
      <c r="D56">
        <v>35368</v>
      </c>
      <c r="E56">
        <v>2.9211151</v>
      </c>
      <c r="F56">
        <v>328986</v>
      </c>
      <c r="G56">
        <v>138</v>
      </c>
      <c r="H56">
        <v>16953</v>
      </c>
      <c r="I56">
        <v>15</v>
      </c>
      <c r="J56">
        <v>13493</v>
      </c>
      <c r="K56">
        <v>34.200581</v>
      </c>
      <c r="L56">
        <v>675500</v>
      </c>
      <c r="M56">
        <v>8226</v>
      </c>
      <c r="N56">
        <v>178828</v>
      </c>
      <c r="P56" s="90">
        <f t="shared" ref="P56:Z56" si="492">(D56-MIN(D$52:D$61))/(MAX(D$52:D$61)-MIN(D$52:D$61))+0.001</f>
        <v>0.431769230769231</v>
      </c>
      <c r="Q56" s="91">
        <f t="shared" si="492"/>
        <v>0.320861812471591</v>
      </c>
      <c r="R56" s="91">
        <f t="shared" si="492"/>
        <v>0.470048783239929</v>
      </c>
      <c r="S56" s="91">
        <f t="shared" si="492"/>
        <v>0.501</v>
      </c>
      <c r="T56" s="91">
        <f t="shared" si="492"/>
        <v>0.650954048810375</v>
      </c>
      <c r="U56" s="91">
        <f t="shared" si="492"/>
        <v>0.001</v>
      </c>
      <c r="V56" s="108" cm="1">
        <f t="array" ref="V56">(MAX(J$52:J$61-J56)/(MAX(J$52:J$61)-MIN(J$52:J$61))+0.001)</f>
        <v>0.568716970702045</v>
      </c>
      <c r="W56" s="108" cm="1">
        <f t="array" ref="W56">(MAX(K$52:K$61-K56)/(MAX(K$52:K$61)-MIN(K$52:K$61))+0.001)</f>
        <v>0.271401022088518</v>
      </c>
      <c r="X56" s="91">
        <f t="shared" si="492"/>
        <v>0.370956764640372</v>
      </c>
      <c r="Y56" s="91">
        <f t="shared" si="492"/>
        <v>0.316431967735088</v>
      </c>
      <c r="Z56" s="91">
        <f t="shared" si="492"/>
        <v>0.273932676518883</v>
      </c>
      <c r="AB56" s="89">
        <f t="shared" ref="AB56:AL56" si="493">P56/SUM(P$52:P$61)</f>
        <v>0.0925270619264795</v>
      </c>
      <c r="AC56" s="89">
        <f t="shared" si="493"/>
        <v>0.0860610481925735</v>
      </c>
      <c r="AD56" s="89">
        <f t="shared" si="493"/>
        <v>0.101667891430372</v>
      </c>
      <c r="AE56" s="89">
        <f t="shared" si="493"/>
        <v>0.0955499046408138</v>
      </c>
      <c r="AF56" s="89">
        <f t="shared" si="493"/>
        <v>0.120959384219895</v>
      </c>
      <c r="AG56" s="89">
        <f t="shared" si="493"/>
        <v>0.000379506641366224</v>
      </c>
      <c r="AH56" s="89">
        <f t="shared" si="493"/>
        <v>0.127737460097913</v>
      </c>
      <c r="AI56" s="89">
        <f t="shared" si="493"/>
        <v>0.0563196747107712</v>
      </c>
      <c r="AJ56" s="89">
        <f t="shared" si="493"/>
        <v>0.0744437800358879</v>
      </c>
      <c r="AK56" s="89">
        <f t="shared" si="493"/>
        <v>0.0671155561338447</v>
      </c>
      <c r="AL56" s="89">
        <f t="shared" si="493"/>
        <v>0.0828118655392437</v>
      </c>
      <c r="AN56" s="89">
        <f t="shared" ref="AN56:AX56" si="494">AB56*LN(AB56)</f>
        <v>-0.22023791998117</v>
      </c>
      <c r="AO56" s="89">
        <f t="shared" si="494"/>
        <v>-0.211081792782287</v>
      </c>
      <c r="AP56" s="89">
        <f t="shared" si="494"/>
        <v>-0.232417247196433</v>
      </c>
      <c r="AQ56" s="89">
        <f t="shared" si="494"/>
        <v>-0.224361362318368</v>
      </c>
      <c r="AR56" s="89">
        <f t="shared" si="494"/>
        <v>-0.255502562607073</v>
      </c>
      <c r="AS56" s="89">
        <f t="shared" si="494"/>
        <v>-0.00298923660758082</v>
      </c>
      <c r="AT56" s="89">
        <f t="shared" si="494"/>
        <v>-0.262855362554769</v>
      </c>
      <c r="AU56" s="89">
        <f t="shared" si="494"/>
        <v>-0.162015447067848</v>
      </c>
      <c r="AV56" s="89">
        <f t="shared" si="494"/>
        <v>-0.19338343140732</v>
      </c>
      <c r="AW56" s="89">
        <f t="shared" si="494"/>
        <v>-0.181301897935591</v>
      </c>
      <c r="AX56" s="89">
        <f t="shared" si="494"/>
        <v>-0.206299588168007</v>
      </c>
      <c r="AY56" s="77" t="s">
        <v>184</v>
      </c>
      <c r="AZ56" s="110">
        <v>0.26049795615013</v>
      </c>
      <c r="BA56" s="110">
        <v>0.633345720302242</v>
      </c>
      <c r="BB56" s="110">
        <v>0.106156323547628</v>
      </c>
      <c r="BC56" s="110">
        <v>0.0806878306878307</v>
      </c>
      <c r="BD56" s="110">
        <v>0.626984126984127</v>
      </c>
      <c r="BE56" s="110">
        <v>0.292328042328042</v>
      </c>
      <c r="BF56" s="110">
        <v>0.25</v>
      </c>
      <c r="BG56" s="110">
        <v>0.75</v>
      </c>
      <c r="BH56" s="110">
        <v>0.10958605664488</v>
      </c>
      <c r="BI56" s="110">
        <v>0.581263616557734</v>
      </c>
      <c r="BJ56" s="110">
        <v>0.309150326797386</v>
      </c>
      <c r="BL56" s="89">
        <f t="shared" ref="BL56:BV56" si="495">AZ$57*P56</f>
        <v>0.126452327853367</v>
      </c>
      <c r="BM56" s="89">
        <f t="shared" si="495"/>
        <v>0.167807607812865</v>
      </c>
      <c r="BN56" s="89">
        <f t="shared" si="495"/>
        <v>0.086554573553797</v>
      </c>
      <c r="BO56" s="89">
        <f t="shared" si="495"/>
        <v>0.0753784121108014</v>
      </c>
      <c r="BP56" s="89">
        <f t="shared" si="495"/>
        <v>0.272523307321766</v>
      </c>
      <c r="BQ56" s="89">
        <f t="shared" si="495"/>
        <v>0.00043089194492153</v>
      </c>
      <c r="BR56" s="89">
        <f t="shared" si="495"/>
        <v>0.213367015972034</v>
      </c>
      <c r="BS56" s="89">
        <f t="shared" si="495"/>
        <v>0.169578799088379</v>
      </c>
      <c r="BT56" s="89">
        <f t="shared" si="495"/>
        <v>0.0755442499591283</v>
      </c>
      <c r="BU56" s="89">
        <f t="shared" si="495"/>
        <v>0.133729088339196</v>
      </c>
      <c r="BV56" s="89">
        <f t="shared" si="495"/>
        <v>0.102378871110448</v>
      </c>
      <c r="BX56" s="89">
        <f t="shared" si="6"/>
        <v>0.380814509220028</v>
      </c>
      <c r="BY56" s="89">
        <f t="shared" si="7"/>
        <v>0.348332611377489</v>
      </c>
      <c r="BZ56" s="89">
        <f t="shared" si="8"/>
        <v>0.382945815060413</v>
      </c>
      <c r="CA56" s="89">
        <f t="shared" si="9"/>
        <v>0.311652209408772</v>
      </c>
      <c r="CC56" s="89">
        <f t="shared" ref="CC56:CF56" si="496">BX56/SUM(BX$52:BX$61)</f>
        <v>0.091369189431273</v>
      </c>
      <c r="CD56" s="89">
        <f t="shared" si="496"/>
        <v>0.0833869077102313</v>
      </c>
      <c r="CE56" s="89">
        <f t="shared" si="496"/>
        <v>0.0818022492604874</v>
      </c>
      <c r="CF56" s="89">
        <f t="shared" si="496"/>
        <v>0.0734407805059172</v>
      </c>
      <c r="CH56" s="89">
        <f t="shared" ref="CH56:CK56" si="497">CC56*LN(CC56)</f>
        <v>-0.218632486555159</v>
      </c>
      <c r="CI56" s="89">
        <f t="shared" si="497"/>
        <v>-0.20715508987992</v>
      </c>
      <c r="CJ56" s="89">
        <f t="shared" si="497"/>
        <v>-0.204787884976362</v>
      </c>
      <c r="CK56" s="89">
        <f t="shared" si="497"/>
        <v>-0.191774140573803</v>
      </c>
      <c r="CL56" s="77" t="s">
        <v>184</v>
      </c>
      <c r="CM56" s="111">
        <v>0.133389037433155</v>
      </c>
      <c r="CN56" s="111">
        <v>0.0936831550802139</v>
      </c>
      <c r="CO56" s="111">
        <v>0.293917112299465</v>
      </c>
      <c r="CP56" s="111">
        <v>0.479010695187166</v>
      </c>
      <c r="CR56" s="89">
        <f t="shared" ref="CR56:CU56" si="498">CM$57*BX56</f>
        <v>0.0486099226718874</v>
      </c>
      <c r="CS56" s="89">
        <f t="shared" si="498"/>
        <v>0.0316658768954836</v>
      </c>
      <c r="CT56" s="89">
        <f t="shared" si="498"/>
        <v>0.083385110732965</v>
      </c>
      <c r="CU56" s="89">
        <f t="shared" si="498"/>
        <v>0.175678114896936</v>
      </c>
      <c r="CV56" s="87">
        <f t="shared" si="13"/>
        <v>0.339339025197272</v>
      </c>
      <c r="CX56">
        <f t="shared" si="327"/>
        <v>0.0659975167024262</v>
      </c>
    </row>
    <row r="57" spans="1:102">
      <c r="A57" s="45" t="s">
        <v>38</v>
      </c>
      <c r="B57" s="46">
        <v>2017</v>
      </c>
      <c r="C57" s="45" t="s">
        <v>31</v>
      </c>
      <c r="D57">
        <v>35360</v>
      </c>
      <c r="E57">
        <v>2.8280543</v>
      </c>
      <c r="F57">
        <v>346775</v>
      </c>
      <c r="G57">
        <v>154</v>
      </c>
      <c r="H57">
        <v>15680</v>
      </c>
      <c r="I57">
        <v>18</v>
      </c>
      <c r="J57">
        <v>14488</v>
      </c>
      <c r="K57">
        <v>28.689777</v>
      </c>
      <c r="L57">
        <v>848200</v>
      </c>
      <c r="M57">
        <v>8871</v>
      </c>
      <c r="N57">
        <v>186579</v>
      </c>
      <c r="P57" s="90">
        <f t="shared" ref="P57:Z57" si="499">(D57-MIN(D$52:D$61))/(MAX(D$52:D$61)-MIN(D$52:D$61))+0.001</f>
        <v>0.39074358974359</v>
      </c>
      <c r="Q57" s="91">
        <f t="shared" si="499"/>
        <v>0.0132100913260877</v>
      </c>
      <c r="R57" s="91">
        <f t="shared" si="499"/>
        <v>0.603866062361304</v>
      </c>
      <c r="S57" s="91">
        <f t="shared" si="499"/>
        <v>0.634333333333333</v>
      </c>
      <c r="T57" s="91">
        <f t="shared" si="499"/>
        <v>0.5209632390483</v>
      </c>
      <c r="U57" s="91">
        <f t="shared" si="499"/>
        <v>0.126</v>
      </c>
      <c r="V57" s="108" cm="1">
        <f t="array" ref="V57">(MAX(J$52:J$61-J57)/(MAX(J$52:J$61)-MIN(J$52:J$61))+0.001)</f>
        <v>0.0186893311221669</v>
      </c>
      <c r="W57" s="108" cm="1">
        <f t="array" ref="W57">(MAX(K$52:K$61-K57)/(MAX(K$52:K$61)-MIN(K$52:K$61))+0.001)</f>
        <v>0.525999339342147</v>
      </c>
      <c r="X57" s="91">
        <f t="shared" si="499"/>
        <v>0.634427004860545</v>
      </c>
      <c r="Y57" s="91">
        <f t="shared" si="499"/>
        <v>0.45334557418807</v>
      </c>
      <c r="Z57" s="91">
        <f t="shared" si="499"/>
        <v>0.375752052545156</v>
      </c>
      <c r="AB57" s="89">
        <f t="shared" ref="AB57:AL57" si="500">P57/SUM(P$52:P$61)</f>
        <v>0.0837353700752789</v>
      </c>
      <c r="AC57" s="89">
        <f t="shared" si="500"/>
        <v>0.00354318981584444</v>
      </c>
      <c r="AD57" s="89">
        <f t="shared" si="500"/>
        <v>0.130611526836562</v>
      </c>
      <c r="AE57" s="89">
        <f t="shared" si="500"/>
        <v>0.120979020979021</v>
      </c>
      <c r="AF57" s="89">
        <f t="shared" si="500"/>
        <v>0.0968046711002804</v>
      </c>
      <c r="AG57" s="89">
        <f t="shared" si="500"/>
        <v>0.0478178368121442</v>
      </c>
      <c r="AH57" s="89">
        <f t="shared" si="500"/>
        <v>0.00419774301007314</v>
      </c>
      <c r="AI57" s="89">
        <f t="shared" si="500"/>
        <v>0.109152542838134</v>
      </c>
      <c r="AJ57" s="89">
        <f t="shared" si="500"/>
        <v>0.127317113207121</v>
      </c>
      <c r="AK57" s="89">
        <f t="shared" si="500"/>
        <v>0.096155077346427</v>
      </c>
      <c r="AL57" s="89">
        <f t="shared" si="500"/>
        <v>0.11359261277951</v>
      </c>
      <c r="AN57" s="89">
        <f t="shared" ref="AN57:AX57" si="501">AB57*LN(AB57)</f>
        <v>-0.207671572935155</v>
      </c>
      <c r="AO57" s="89">
        <f t="shared" si="501"/>
        <v>-0.0199932559567265</v>
      </c>
      <c r="AP57" s="89">
        <f t="shared" si="501"/>
        <v>-0.26586339458388</v>
      </c>
      <c r="AQ57" s="89">
        <f t="shared" si="501"/>
        <v>-0.255524402989383</v>
      </c>
      <c r="AR57" s="89">
        <f t="shared" si="501"/>
        <v>-0.226044718270904</v>
      </c>
      <c r="AS57" s="89">
        <f t="shared" si="501"/>
        <v>-0.145383273551052</v>
      </c>
      <c r="AT57" s="89">
        <f t="shared" si="501"/>
        <v>-0.0229751217861349</v>
      </c>
      <c r="AU57" s="89">
        <f t="shared" si="501"/>
        <v>-0.241773853792474</v>
      </c>
      <c r="AV57" s="89">
        <f t="shared" si="501"/>
        <v>-0.262410036391518</v>
      </c>
      <c r="AW57" s="89">
        <f t="shared" si="501"/>
        <v>-0.225175287219945</v>
      </c>
      <c r="AX57" s="89">
        <f t="shared" si="501"/>
        <v>-0.247079472623691</v>
      </c>
      <c r="AY57" s="77" t="s">
        <v>185</v>
      </c>
      <c r="AZ57">
        <f t="shared" ref="AZ57:BJ57" si="502">AVERAGE(AZ55:AZ56)</f>
        <v>0.292870169622976</v>
      </c>
      <c r="BA57">
        <f t="shared" si="502"/>
        <v>0.522990275845688</v>
      </c>
      <c r="BB57">
        <f t="shared" si="502"/>
        <v>0.184139554531336</v>
      </c>
      <c r="BC57">
        <f t="shared" si="502"/>
        <v>0.150455912396809</v>
      </c>
      <c r="BD57">
        <f t="shared" si="502"/>
        <v>0.418652142681661</v>
      </c>
      <c r="BE57">
        <f t="shared" si="502"/>
        <v>0.43089194492153</v>
      </c>
      <c r="BF57">
        <f t="shared" si="502"/>
        <v>0.375172584895165</v>
      </c>
      <c r="BG57">
        <f t="shared" si="502"/>
        <v>0.624827415104836</v>
      </c>
      <c r="BH57">
        <f t="shared" si="502"/>
        <v>0.203647047742519</v>
      </c>
      <c r="BI57">
        <f t="shared" si="502"/>
        <v>0.422615607697234</v>
      </c>
      <c r="BJ57">
        <f t="shared" si="502"/>
        <v>0.373737344560247</v>
      </c>
      <c r="BL57" s="89">
        <f t="shared" ref="BL57:BV57" si="503">AZ$57*P57</f>
        <v>0.114437141407296</v>
      </c>
      <c r="BM57" s="89">
        <f t="shared" si="503"/>
        <v>0.00690874930657734</v>
      </c>
      <c r="BN57" s="89">
        <f t="shared" si="503"/>
        <v>0.111195627719802</v>
      </c>
      <c r="BO57" s="89">
        <f t="shared" si="503"/>
        <v>0.095439200430376</v>
      </c>
      <c r="BP57" s="89">
        <f t="shared" si="503"/>
        <v>0.218102376285949</v>
      </c>
      <c r="BQ57" s="89">
        <f t="shared" si="503"/>
        <v>0.0542923850601128</v>
      </c>
      <c r="BR57" s="89">
        <f t="shared" si="503"/>
        <v>0.007011724667065</v>
      </c>
      <c r="BS57" s="89">
        <f t="shared" si="503"/>
        <v>0.328658807548005</v>
      </c>
      <c r="BT57" s="89">
        <f t="shared" si="503"/>
        <v>0.129199186547979</v>
      </c>
      <c r="BU57" s="89">
        <f t="shared" si="503"/>
        <v>0.191590915332343</v>
      </c>
      <c r="BV57" s="89">
        <f t="shared" si="503"/>
        <v>0.140432574331289</v>
      </c>
      <c r="BX57" s="89">
        <f t="shared" si="6"/>
        <v>0.232541518433675</v>
      </c>
      <c r="BY57" s="89">
        <f t="shared" si="7"/>
        <v>0.367833961776438</v>
      </c>
      <c r="BZ57" s="89">
        <f t="shared" si="8"/>
        <v>0.33567053221507</v>
      </c>
      <c r="CA57" s="89">
        <f t="shared" si="9"/>
        <v>0.46122267621161</v>
      </c>
      <c r="CC57" s="89">
        <f t="shared" ref="CC57:CF57" si="504">BX57/SUM(BX$52:BX$61)</f>
        <v>0.055793908934615</v>
      </c>
      <c r="CD57" s="89">
        <f t="shared" si="504"/>
        <v>0.0880553115657054</v>
      </c>
      <c r="CE57" s="89">
        <f t="shared" si="504"/>
        <v>0.0717036287270193</v>
      </c>
      <c r="CF57" s="89">
        <f t="shared" si="504"/>
        <v>0.108687030944742</v>
      </c>
      <c r="CH57" s="89">
        <f t="shared" ref="CH57:CK57" si="505">CC57*LN(CC57)</f>
        <v>-0.161026274686854</v>
      </c>
      <c r="CI57" s="89">
        <f t="shared" si="505"/>
        <v>-0.213955926182092</v>
      </c>
      <c r="CJ57" s="89">
        <f t="shared" si="505"/>
        <v>-0.188954400736465</v>
      </c>
      <c r="CK57" s="89">
        <f t="shared" si="505"/>
        <v>-0.241207258631429</v>
      </c>
      <c r="CL57" s="77" t="s">
        <v>185</v>
      </c>
      <c r="CM57">
        <f t="shared" ref="CM57:CP57" si="506">AVERAGE(CM55:CM56)</f>
        <v>0.127647244248778</v>
      </c>
      <c r="CN57">
        <f t="shared" si="506"/>
        <v>0.0909070120373174</v>
      </c>
      <c r="CO57">
        <f t="shared" si="506"/>
        <v>0.217746499514064</v>
      </c>
      <c r="CP57">
        <f t="shared" si="506"/>
        <v>0.563699244199841</v>
      </c>
      <c r="CR57" s="89">
        <f t="shared" ref="CR57:CU57" si="507">CM$57*BX57</f>
        <v>0.029683284001485</v>
      </c>
      <c r="CS57" s="89">
        <f t="shared" si="507"/>
        <v>0.0334386863909448</v>
      </c>
      <c r="CT57" s="89">
        <f t="shared" si="507"/>
        <v>0.0730910833798543</v>
      </c>
      <c r="CU57" s="89">
        <f t="shared" si="507"/>
        <v>0.259990873988313</v>
      </c>
      <c r="CV57" s="87">
        <f t="shared" si="13"/>
        <v>0.396203927760597</v>
      </c>
      <c r="CX57">
        <f t="shared" si="327"/>
        <v>0.0532648848853996</v>
      </c>
    </row>
    <row r="58" spans="1:102">
      <c r="A58" s="45" t="s">
        <v>38</v>
      </c>
      <c r="B58" s="46">
        <v>2018</v>
      </c>
      <c r="C58" s="45" t="s">
        <v>31</v>
      </c>
      <c r="D58">
        <v>35341</v>
      </c>
      <c r="E58">
        <v>2.9334767</v>
      </c>
      <c r="F58">
        <v>316174</v>
      </c>
      <c r="G58">
        <v>78</v>
      </c>
      <c r="H58">
        <v>14407</v>
      </c>
      <c r="I58">
        <v>18</v>
      </c>
      <c r="J58">
        <v>14520</v>
      </c>
      <c r="K58">
        <v>26.119419</v>
      </c>
      <c r="L58">
        <v>974213</v>
      </c>
      <c r="M58">
        <v>9516</v>
      </c>
      <c r="N58">
        <v>171201</v>
      </c>
      <c r="P58" s="90">
        <f t="shared" ref="P58:Z58" si="508">(D58-MIN(D$52:D$61))/(MAX(D$52:D$61)-MIN(D$52:D$61))+0.001</f>
        <v>0.293307692307692</v>
      </c>
      <c r="Q58" s="91">
        <f t="shared" si="508"/>
        <v>0.361728294557626</v>
      </c>
      <c r="R58" s="91">
        <f t="shared" si="508"/>
        <v>0.373670854176853</v>
      </c>
      <c r="S58" s="91">
        <f t="shared" si="508"/>
        <v>0.001</v>
      </c>
      <c r="T58" s="91">
        <f t="shared" si="508"/>
        <v>0.390972429286225</v>
      </c>
      <c r="U58" s="91">
        <f t="shared" si="508"/>
        <v>0.126</v>
      </c>
      <c r="V58" s="108" cm="1">
        <f t="array" ref="V58">(MAX(J$52:J$61-J58)/(MAX(J$52:J$61)-MIN(J$52:J$61))+0.001)</f>
        <v>0.001</v>
      </c>
      <c r="W58" s="108" cm="1">
        <f t="array" ref="W58">(MAX(K$52:K$61-K58)/(MAX(K$52:K$61)-MIN(K$52:K$61))+0.001)</f>
        <v>0.644749492956648</v>
      </c>
      <c r="X58" s="91">
        <f t="shared" si="508"/>
        <v>0.82667179571674</v>
      </c>
      <c r="Y58" s="91">
        <f t="shared" si="508"/>
        <v>0.590259180641053</v>
      </c>
      <c r="Z58" s="91">
        <f t="shared" si="508"/>
        <v>0.173742200328407</v>
      </c>
      <c r="AB58" s="89">
        <f t="shared" ref="AB58:AL58" si="509">P58/SUM(P$52:P$61)</f>
        <v>0.0628551019286773</v>
      </c>
      <c r="AC58" s="89">
        <f t="shared" si="509"/>
        <v>0.0970221914248445</v>
      </c>
      <c r="AD58" s="89">
        <f t="shared" si="509"/>
        <v>0.0808220958924492</v>
      </c>
      <c r="AE58" s="89">
        <f t="shared" si="509"/>
        <v>0.000190718372536554</v>
      </c>
      <c r="AF58" s="89">
        <f t="shared" si="509"/>
        <v>0.072649957980666</v>
      </c>
      <c r="AG58" s="89">
        <f t="shared" si="509"/>
        <v>0.0478178368121442</v>
      </c>
      <c r="AH58" s="89">
        <f t="shared" si="509"/>
        <v>0.000224606380112465</v>
      </c>
      <c r="AI58" s="89">
        <f t="shared" si="509"/>
        <v>0.133794933540854</v>
      </c>
      <c r="AJ58" s="89">
        <f t="shared" si="509"/>
        <v>0.165896889309649</v>
      </c>
      <c r="AK58" s="89">
        <f t="shared" si="509"/>
        <v>0.125194598559009</v>
      </c>
      <c r="AL58" s="89">
        <f t="shared" si="509"/>
        <v>0.0525235467156712</v>
      </c>
      <c r="AN58" s="89">
        <f t="shared" ref="AN58:AX58" si="510">AB58*LN(AB58)</f>
        <v>-0.173915237940062</v>
      </c>
      <c r="AO58" s="89">
        <f t="shared" si="510"/>
        <v>-0.226334876760591</v>
      </c>
      <c r="AP58" s="89">
        <f t="shared" si="510"/>
        <v>-0.203308377180822</v>
      </c>
      <c r="AQ58" s="89">
        <f t="shared" si="510"/>
        <v>-0.00163344806879546</v>
      </c>
      <c r="AR58" s="89">
        <f t="shared" si="510"/>
        <v>-0.190495634073715</v>
      </c>
      <c r="AS58" s="89">
        <f t="shared" si="510"/>
        <v>-0.145383273551052</v>
      </c>
      <c r="AT58" s="89">
        <f t="shared" si="510"/>
        <v>-0.00188695438554809</v>
      </c>
      <c r="AU58" s="89">
        <f t="shared" si="510"/>
        <v>-0.269121417407368</v>
      </c>
      <c r="AV58" s="89">
        <f t="shared" si="510"/>
        <v>-0.298015319278362</v>
      </c>
      <c r="AW58" s="89">
        <f t="shared" si="510"/>
        <v>-0.260140099082672</v>
      </c>
      <c r="AX58" s="89">
        <f t="shared" si="510"/>
        <v>-0.154760299555301</v>
      </c>
      <c r="BL58" s="89">
        <f t="shared" ref="BL58:BV58" si="511">AZ$57*P58</f>
        <v>0.0859010735978774</v>
      </c>
      <c r="BM58" s="89">
        <f t="shared" si="511"/>
        <v>0.189180380551883</v>
      </c>
      <c r="BN58" s="89">
        <f t="shared" si="511"/>
        <v>0.0688075846294695</v>
      </c>
      <c r="BO58" s="89">
        <f t="shared" si="511"/>
        <v>0.000150455912396809</v>
      </c>
      <c r="BP58" s="89">
        <f t="shared" si="511"/>
        <v>0.163681445250132</v>
      </c>
      <c r="BQ58" s="89">
        <f t="shared" si="511"/>
        <v>0.0542923850601128</v>
      </c>
      <c r="BR58" s="89">
        <f t="shared" si="511"/>
        <v>0.000375172584895165</v>
      </c>
      <c r="BS58" s="89">
        <f t="shared" si="511"/>
        <v>0.402857159074256</v>
      </c>
      <c r="BT58" s="89">
        <f t="shared" si="511"/>
        <v>0.168349270649721</v>
      </c>
      <c r="BU58" s="89">
        <f t="shared" si="511"/>
        <v>0.24945274232549</v>
      </c>
      <c r="BV58" s="89">
        <f t="shared" si="511"/>
        <v>0.0649339485887933</v>
      </c>
      <c r="BX58" s="89">
        <f t="shared" si="6"/>
        <v>0.34388903877923</v>
      </c>
      <c r="BY58" s="89">
        <f t="shared" si="7"/>
        <v>0.218124286222642</v>
      </c>
      <c r="BZ58" s="89">
        <f t="shared" si="8"/>
        <v>0.403232331659151</v>
      </c>
      <c r="CA58" s="89">
        <f t="shared" si="9"/>
        <v>0.482735961564004</v>
      </c>
      <c r="CC58" s="89">
        <f t="shared" ref="CC58:CF58" si="512">BX58/SUM(BX$52:BX$61)</f>
        <v>0.082509625990651</v>
      </c>
      <c r="CD58" s="89">
        <f t="shared" si="512"/>
        <v>0.0522164997778412</v>
      </c>
      <c r="CE58" s="89">
        <f t="shared" si="512"/>
        <v>0.0861357153075708</v>
      </c>
      <c r="CF58" s="89">
        <f t="shared" si="512"/>
        <v>0.113756632313921</v>
      </c>
      <c r="CH58" s="89">
        <f t="shared" ref="CH58:CK58" si="513">CC58*LN(CC58)</f>
        <v>-0.205848341195839</v>
      </c>
      <c r="CI58" s="89">
        <f t="shared" si="513"/>
        <v>-0.154161735389404</v>
      </c>
      <c r="CJ58" s="89">
        <f t="shared" si="513"/>
        <v>-0.211190229197206</v>
      </c>
      <c r="CK58" s="89">
        <f t="shared" si="513"/>
        <v>-0.247272099655783</v>
      </c>
      <c r="CR58" s="89">
        <f t="shared" ref="CR58:CU58" si="514">CM$57*BX58</f>
        <v>0.0438964881275298</v>
      </c>
      <c r="CS58" s="89">
        <f t="shared" si="514"/>
        <v>0.019829027113273</v>
      </c>
      <c r="CT58" s="89">
        <f t="shared" si="514"/>
        <v>0.0878024287096742</v>
      </c>
      <c r="CU58" s="89">
        <f t="shared" si="514"/>
        <v>0.272117896681713</v>
      </c>
      <c r="CV58" s="87">
        <f t="shared" si="13"/>
        <v>0.42364584063219</v>
      </c>
      <c r="CX58">
        <f t="shared" si="327"/>
        <v>0.065849458418602</v>
      </c>
    </row>
    <row r="59" spans="1:102">
      <c r="A59" s="45" t="s">
        <v>38</v>
      </c>
      <c r="B59" s="46">
        <v>2019</v>
      </c>
      <c r="C59" s="45" t="s">
        <v>31</v>
      </c>
      <c r="D59">
        <v>35322</v>
      </c>
      <c r="E59">
        <v>2.9527207</v>
      </c>
      <c r="F59">
        <v>343972</v>
      </c>
      <c r="G59">
        <v>198</v>
      </c>
      <c r="H59">
        <v>13134</v>
      </c>
      <c r="I59">
        <v>25</v>
      </c>
      <c r="J59">
        <v>14189</v>
      </c>
      <c r="K59">
        <v>23.549061</v>
      </c>
      <c r="L59">
        <v>915529</v>
      </c>
      <c r="M59">
        <v>10161</v>
      </c>
      <c r="N59">
        <v>186364</v>
      </c>
      <c r="P59" s="90">
        <f t="shared" ref="P59:Z59" si="515">(D59-MIN(D$52:D$61))/(MAX(D$52:D$61)-MIN(D$52:D$61))+0.001</f>
        <v>0.195871794871795</v>
      </c>
      <c r="Q59" s="91">
        <f t="shared" si="515"/>
        <v>0.425347452374065</v>
      </c>
      <c r="R59" s="91">
        <f t="shared" si="515"/>
        <v>0.582780569451236</v>
      </c>
      <c r="S59" s="91">
        <f t="shared" si="515"/>
        <v>1.001</v>
      </c>
      <c r="T59" s="91">
        <f t="shared" si="515"/>
        <v>0.26098161952415</v>
      </c>
      <c r="U59" s="91">
        <f t="shared" si="515"/>
        <v>0.417666666666667</v>
      </c>
      <c r="V59" s="108" cm="1">
        <f t="array" ref="V59">(MAX(J$52:J$61-J59)/(MAX(J$52:J$61)-MIN(J$52:J$61))+0.001)</f>
        <v>0.183974018794914</v>
      </c>
      <c r="W59" s="108" cm="1">
        <f t="array" ref="W59">(MAX(K$52:K$61-K59)/(MAX(K$52:K$61)-MIN(K$52:K$61))+0.001)</f>
        <v>0.763499646571149</v>
      </c>
      <c r="X59" s="91">
        <f t="shared" si="515"/>
        <v>0.737143784268676</v>
      </c>
      <c r="Y59" s="91">
        <f t="shared" si="515"/>
        <v>0.727172787094035</v>
      </c>
      <c r="Z59" s="91">
        <f t="shared" si="515"/>
        <v>0.372927750410509</v>
      </c>
      <c r="AB59" s="89">
        <f t="shared" ref="AB59:AL59" si="516">P59/SUM(P$52:P$61)</f>
        <v>0.041974833782076</v>
      </c>
      <c r="AC59" s="89">
        <f t="shared" si="516"/>
        <v>0.114086021379044</v>
      </c>
      <c r="AD59" s="89">
        <f t="shared" si="516"/>
        <v>0.126050898917986</v>
      </c>
      <c r="AE59" s="89">
        <f t="shared" si="516"/>
        <v>0.190909090909091</v>
      </c>
      <c r="AF59" s="89">
        <f t="shared" si="516"/>
        <v>0.0484952448610516</v>
      </c>
      <c r="AG59" s="89">
        <f t="shared" si="516"/>
        <v>0.158507273877293</v>
      </c>
      <c r="AH59" s="89">
        <f t="shared" si="516"/>
        <v>0.0413217383962682</v>
      </c>
      <c r="AI59" s="89">
        <f t="shared" si="516"/>
        <v>0.158437324243574</v>
      </c>
      <c r="AJ59" s="89">
        <f t="shared" si="516"/>
        <v>0.147930365373224</v>
      </c>
      <c r="AK59" s="89">
        <f t="shared" si="516"/>
        <v>0.154234119771592</v>
      </c>
      <c r="AL59" s="89">
        <f t="shared" si="516"/>
        <v>0.112738805444114</v>
      </c>
      <c r="AN59" s="89">
        <f t="shared" ref="AN59:AX59" si="517">AB59*LN(AB59)</f>
        <v>-0.133088977359447</v>
      </c>
      <c r="AO59" s="89">
        <f t="shared" si="517"/>
        <v>-0.24765822517462</v>
      </c>
      <c r="AP59" s="89">
        <f t="shared" si="517"/>
        <v>-0.261060171431979</v>
      </c>
      <c r="AQ59" s="89">
        <f t="shared" si="517"/>
        <v>-0.316137422631353</v>
      </c>
      <c r="AR59" s="89">
        <f t="shared" si="517"/>
        <v>-0.146760651775234</v>
      </c>
      <c r="AS59" s="89">
        <f t="shared" si="517"/>
        <v>-0.291963233120635</v>
      </c>
      <c r="AT59" s="89">
        <f t="shared" si="517"/>
        <v>-0.131666205595116</v>
      </c>
      <c r="AU59" s="89">
        <f t="shared" si="517"/>
        <v>-0.291904323254395</v>
      </c>
      <c r="AV59" s="89">
        <f t="shared" si="517"/>
        <v>-0.282696943065672</v>
      </c>
      <c r="AW59" s="89">
        <f t="shared" si="517"/>
        <v>-0.288307306444146</v>
      </c>
      <c r="AX59" s="89">
        <f t="shared" si="517"/>
        <v>-0.24607291535317</v>
      </c>
      <c r="BL59" s="89">
        <f t="shared" ref="BL59:BV59" si="518">AZ$57*P59</f>
        <v>0.0573650057884594</v>
      </c>
      <c r="BM59" s="89">
        <f t="shared" si="518"/>
        <v>0.222452581447373</v>
      </c>
      <c r="BN59" s="89">
        <f t="shared" si="518"/>
        <v>0.107312954448269</v>
      </c>
      <c r="BO59" s="89">
        <f t="shared" si="518"/>
        <v>0.150606368309206</v>
      </c>
      <c r="BP59" s="89">
        <f t="shared" si="518"/>
        <v>0.109260514214315</v>
      </c>
      <c r="BQ59" s="89">
        <f t="shared" si="518"/>
        <v>0.179969202328892</v>
      </c>
      <c r="BR59" s="89">
        <f t="shared" si="518"/>
        <v>0.0690220081848395</v>
      </c>
      <c r="BS59" s="89">
        <f t="shared" si="518"/>
        <v>0.477055510600507</v>
      </c>
      <c r="BT59" s="89">
        <f t="shared" si="518"/>
        <v>0.150117155428064</v>
      </c>
      <c r="BU59" s="89">
        <f t="shared" si="518"/>
        <v>0.307314569318637</v>
      </c>
      <c r="BV59" s="89">
        <f t="shared" si="518"/>
        <v>0.13937702715125</v>
      </c>
      <c r="BX59" s="89">
        <f t="shared" si="6"/>
        <v>0.387130541684101</v>
      </c>
      <c r="BY59" s="89">
        <f t="shared" si="7"/>
        <v>0.439836084852414</v>
      </c>
      <c r="BZ59" s="89">
        <f t="shared" si="8"/>
        <v>0.546077518785346</v>
      </c>
      <c r="CA59" s="89">
        <f t="shared" si="9"/>
        <v>0.596808751897951</v>
      </c>
      <c r="CC59" s="89">
        <f t="shared" ref="CC59:CF59" si="519">BX59/SUM(BX$52:BX$61)</f>
        <v>0.0928846011414149</v>
      </c>
      <c r="CD59" s="89">
        <f t="shared" si="519"/>
        <v>0.105291809659105</v>
      </c>
      <c r="CE59" s="89">
        <f t="shared" si="519"/>
        <v>0.116649321001668</v>
      </c>
      <c r="CF59" s="89">
        <f t="shared" si="519"/>
        <v>0.14063786242779</v>
      </c>
      <c r="CH59" s="89">
        <f t="shared" ref="CH59:CK59" si="520">CC59*LN(CC59)</f>
        <v>-0.220730725048175</v>
      </c>
      <c r="CI59" s="89">
        <f t="shared" si="520"/>
        <v>-0.237013931882578</v>
      </c>
      <c r="CJ59" s="89">
        <f t="shared" si="520"/>
        <v>-0.250630759888005</v>
      </c>
      <c r="CK59" s="89">
        <f t="shared" si="520"/>
        <v>-0.27587059608442</v>
      </c>
      <c r="CR59" s="89">
        <f t="shared" ref="CR59:CU59" si="521">CM$57*BX59</f>
        <v>0.0494161468105121</v>
      </c>
      <c r="CS59" s="89">
        <f t="shared" si="521"/>
        <v>0.039984184260125</v>
      </c>
      <c r="CT59" s="89">
        <f t="shared" si="521"/>
        <v>0.118906468178835</v>
      </c>
      <c r="CU59" s="89">
        <f t="shared" si="521"/>
        <v>0.336420642376726</v>
      </c>
      <c r="CV59" s="87">
        <f t="shared" si="13"/>
        <v>0.544727441626197</v>
      </c>
      <c r="CX59">
        <f t="shared" si="327"/>
        <v>0.0841613074946736</v>
      </c>
    </row>
    <row r="60" spans="1:102">
      <c r="A60" s="45" t="s">
        <v>38</v>
      </c>
      <c r="B60" s="46">
        <v>2020</v>
      </c>
      <c r="C60" s="45" t="s">
        <v>31</v>
      </c>
      <c r="D60">
        <v>35303</v>
      </c>
      <c r="E60">
        <v>2.9719647</v>
      </c>
      <c r="F60">
        <v>371770</v>
      </c>
      <c r="G60">
        <v>198</v>
      </c>
      <c r="H60">
        <v>11861</v>
      </c>
      <c r="I60">
        <v>32</v>
      </c>
      <c r="J60">
        <v>13858</v>
      </c>
      <c r="K60">
        <v>20.978703</v>
      </c>
      <c r="L60">
        <v>986618</v>
      </c>
      <c r="M60">
        <v>10806</v>
      </c>
      <c r="N60">
        <v>216450</v>
      </c>
      <c r="P60" s="90">
        <f t="shared" ref="P60:Z60" si="522">(D60-MIN(D$52:D$61))/(MAX(D$52:D$61)-MIN(D$52:D$61))+0.001</f>
        <v>0.0984358974358974</v>
      </c>
      <c r="Q60" s="91">
        <f t="shared" si="522"/>
        <v>0.488966610190504</v>
      </c>
      <c r="R60" s="91">
        <f t="shared" si="522"/>
        <v>0.791890284725618</v>
      </c>
      <c r="S60" s="91">
        <f t="shared" si="522"/>
        <v>1.001</v>
      </c>
      <c r="T60" s="91">
        <f t="shared" si="522"/>
        <v>0.130990809762075</v>
      </c>
      <c r="U60" s="91">
        <f t="shared" si="522"/>
        <v>0.709333333333333</v>
      </c>
      <c r="V60" s="108" cm="1">
        <f t="array" ref="V60">(MAX(J$52:J$61-J60)/(MAX(J$52:J$61)-MIN(J$52:J$61))+0.001)</f>
        <v>0.366948037589829</v>
      </c>
      <c r="W60" s="108" cm="1">
        <f t="array" ref="W60">(MAX(K$52:K$61-K60)/(MAX(K$52:K$61)-MIN(K$52:K$61))+0.001)</f>
        <v>0.882249800185649</v>
      </c>
      <c r="X60" s="91">
        <f t="shared" si="522"/>
        <v>0.845596800522364</v>
      </c>
      <c r="Y60" s="91">
        <f t="shared" si="522"/>
        <v>0.864086393547018</v>
      </c>
      <c r="Z60" s="91">
        <f t="shared" si="522"/>
        <v>0.768146141215107</v>
      </c>
      <c r="AB60" s="89">
        <f t="shared" ref="AB60:AL60" si="523">P60/SUM(P$52:P$61)</f>
        <v>0.0210945656354745</v>
      </c>
      <c r="AC60" s="89">
        <f t="shared" si="523"/>
        <v>0.131149851333244</v>
      </c>
      <c r="AD60" s="89">
        <f t="shared" si="523"/>
        <v>0.171279701943522</v>
      </c>
      <c r="AE60" s="89">
        <f t="shared" si="523"/>
        <v>0.190909090909091</v>
      </c>
      <c r="AF60" s="89">
        <f t="shared" si="523"/>
        <v>0.0243405317414372</v>
      </c>
      <c r="AG60" s="89">
        <f t="shared" si="523"/>
        <v>0.269196710942441</v>
      </c>
      <c r="AH60" s="89">
        <f t="shared" si="523"/>
        <v>0.082418870412424</v>
      </c>
      <c r="AI60" s="89">
        <f t="shared" si="523"/>
        <v>0.183079714946294</v>
      </c>
      <c r="AJ60" s="89">
        <f t="shared" si="523"/>
        <v>0.169694768278898</v>
      </c>
      <c r="AK60" s="89">
        <f t="shared" si="523"/>
        <v>0.183273640984174</v>
      </c>
      <c r="AL60" s="89">
        <f t="shared" si="523"/>
        <v>0.232216235642882</v>
      </c>
      <c r="AN60" s="89">
        <f t="shared" ref="AN60:AX60" si="524">AB60*LN(AB60)</f>
        <v>-0.0813984404980006</v>
      </c>
      <c r="AO60" s="89">
        <f t="shared" si="524"/>
        <v>-0.266419736718578</v>
      </c>
      <c r="AP60" s="89">
        <f t="shared" si="524"/>
        <v>-0.302215733260324</v>
      </c>
      <c r="AQ60" s="89">
        <f t="shared" si="524"/>
        <v>-0.316137422631353</v>
      </c>
      <c r="AR60" s="89">
        <f t="shared" si="524"/>
        <v>-0.0904399802286494</v>
      </c>
      <c r="AS60" s="89">
        <f t="shared" si="524"/>
        <v>-0.353270316187144</v>
      </c>
      <c r="AT60" s="89">
        <f t="shared" si="524"/>
        <v>-0.205712626167683</v>
      </c>
      <c r="AU60" s="89">
        <f t="shared" si="524"/>
        <v>-0.310838895210213</v>
      </c>
      <c r="AV60" s="89">
        <f t="shared" si="524"/>
        <v>-0.300996763229959</v>
      </c>
      <c r="AW60" s="89">
        <f t="shared" si="524"/>
        <v>-0.310974120648052</v>
      </c>
      <c r="AX60" s="89">
        <f t="shared" si="524"/>
        <v>-0.339055742260899</v>
      </c>
      <c r="BL60" s="89">
        <f t="shared" ref="BL60:BV60" si="525">AZ$57*P60</f>
        <v>0.0288289379790411</v>
      </c>
      <c r="BM60" s="89">
        <f t="shared" si="525"/>
        <v>0.255724782342863</v>
      </c>
      <c r="BN60" s="89">
        <f t="shared" si="525"/>
        <v>0.145818324267068</v>
      </c>
      <c r="BO60" s="89">
        <f t="shared" si="525"/>
        <v>0.150606368309206</v>
      </c>
      <c r="BP60" s="89">
        <f t="shared" si="525"/>
        <v>0.0548395831784985</v>
      </c>
      <c r="BQ60" s="89">
        <f t="shared" si="525"/>
        <v>0.305646019597672</v>
      </c>
      <c r="BR60" s="89">
        <f t="shared" si="525"/>
        <v>0.137668843784784</v>
      </c>
      <c r="BS60" s="89">
        <f t="shared" si="525"/>
        <v>0.551253862126757</v>
      </c>
      <c r="BT60" s="89">
        <f t="shared" si="525"/>
        <v>0.172203292006899</v>
      </c>
      <c r="BU60" s="89">
        <f t="shared" si="525"/>
        <v>0.365176396311784</v>
      </c>
      <c r="BV60" s="89">
        <f t="shared" si="525"/>
        <v>0.287084899051935</v>
      </c>
      <c r="BX60" s="89">
        <f t="shared" si="6"/>
        <v>0.430372044588972</v>
      </c>
      <c r="BY60" s="89">
        <f t="shared" si="7"/>
        <v>0.511091971085376</v>
      </c>
      <c r="BZ60" s="89">
        <f t="shared" si="8"/>
        <v>0.688922705911541</v>
      </c>
      <c r="CA60" s="89">
        <f t="shared" si="9"/>
        <v>0.824464587370618</v>
      </c>
      <c r="CC60" s="89">
        <f t="shared" ref="CC60:CF60" si="526">BX60/SUM(BX$52:BX$61)</f>
        <v>0.103259576292179</v>
      </c>
      <c r="CD60" s="89">
        <f t="shared" si="526"/>
        <v>0.122349667048977</v>
      </c>
      <c r="CE60" s="89">
        <f t="shared" si="526"/>
        <v>0.147162926695765</v>
      </c>
      <c r="CF60" s="89">
        <f t="shared" si="526"/>
        <v>0.194284914298711</v>
      </c>
      <c r="CH60" s="89">
        <f t="shared" ref="CH60:CK60" si="527">CC60*LN(CC60)</f>
        <v>-0.234451828579674</v>
      </c>
      <c r="CI60" s="89">
        <f t="shared" si="527"/>
        <v>-0.257041015454509</v>
      </c>
      <c r="CJ60" s="89">
        <f t="shared" si="527"/>
        <v>-0.281995801852946</v>
      </c>
      <c r="CK60" s="89">
        <f t="shared" si="527"/>
        <v>-0.318322147988862</v>
      </c>
      <c r="CR60" s="89">
        <f t="shared" ref="CR60:CU60" si="528">CM$57*BX60</f>
        <v>0.0549358054934944</v>
      </c>
      <c r="CS60" s="89">
        <f t="shared" si="528"/>
        <v>0.0464618439676346</v>
      </c>
      <c r="CT60" s="89">
        <f t="shared" si="528"/>
        <v>0.150010507647995</v>
      </c>
      <c r="CU60" s="89">
        <f t="shared" si="528"/>
        <v>0.464750064770351</v>
      </c>
      <c r="CV60" s="87">
        <f t="shared" si="13"/>
        <v>0.716158221879475</v>
      </c>
      <c r="CX60">
        <f t="shared" si="327"/>
        <v>0.102473156570745</v>
      </c>
    </row>
    <row r="61" spans="1:102">
      <c r="A61" s="7" t="s">
        <v>38</v>
      </c>
      <c r="B61" s="9">
        <v>2021</v>
      </c>
      <c r="C61" s="8" t="s">
        <v>31</v>
      </c>
      <c r="D61">
        <v>35284</v>
      </c>
      <c r="E61">
        <v>2.9912087</v>
      </c>
      <c r="F61">
        <v>399568</v>
      </c>
      <c r="G61">
        <v>198</v>
      </c>
      <c r="H61">
        <v>10588</v>
      </c>
      <c r="I61">
        <v>39</v>
      </c>
      <c r="J61">
        <v>13527</v>
      </c>
      <c r="K61">
        <v>18.408344</v>
      </c>
      <c r="L61">
        <v>1088482</v>
      </c>
      <c r="M61">
        <v>11451</v>
      </c>
      <c r="N61">
        <v>234176</v>
      </c>
      <c r="P61" s="90">
        <f t="shared" ref="P61:Z61" si="529">(D61-MIN(D$52:D$61))/(MAX(D$52:D$61)-MIN(D$52:D$61))+0.001</f>
        <v>0.001</v>
      </c>
      <c r="Q61" s="91">
        <f t="shared" si="529"/>
        <v>0.552585768006943</v>
      </c>
      <c r="R61" s="91">
        <f t="shared" si="529"/>
        <v>1.001</v>
      </c>
      <c r="S61" s="91">
        <f t="shared" si="529"/>
        <v>1.001</v>
      </c>
      <c r="T61" s="91">
        <f t="shared" si="529"/>
        <v>0.001</v>
      </c>
      <c r="U61" s="91">
        <f t="shared" si="529"/>
        <v>1.001</v>
      </c>
      <c r="V61" s="108" cm="1">
        <f t="array" ref="V61">(MAX(J$52:J$61-J61)/(MAX(J$52:J$61)-MIN(J$52:J$61))+0.001)</f>
        <v>0.549922056384743</v>
      </c>
      <c r="W61" s="108" cm="1">
        <f t="array" ref="W61">(MAX(K$52:K$61-K61)/(MAX(K$52:K$61)-MIN(K$52:K$61))+0.001)</f>
        <v>1.001</v>
      </c>
      <c r="X61" s="91">
        <f t="shared" si="529"/>
        <v>1.001</v>
      </c>
      <c r="Y61" s="91">
        <f t="shared" si="529"/>
        <v>1.001</v>
      </c>
      <c r="Z61" s="91">
        <f t="shared" si="529"/>
        <v>1.001</v>
      </c>
      <c r="AB61" s="89">
        <f t="shared" ref="AB61:AL61" si="530">P61/SUM(P$52:P$61)</f>
        <v>0.000214297488873015</v>
      </c>
      <c r="AC61" s="89">
        <f t="shared" si="530"/>
        <v>0.148213681287443</v>
      </c>
      <c r="AD61" s="89">
        <f t="shared" si="530"/>
        <v>0.216508504969059</v>
      </c>
      <c r="AE61" s="89">
        <f t="shared" si="530"/>
        <v>0.190909090909091</v>
      </c>
      <c r="AF61" s="89">
        <f t="shared" si="530"/>
        <v>0.000185818621822768</v>
      </c>
      <c r="AG61" s="89">
        <f t="shared" si="530"/>
        <v>0.37988614800759</v>
      </c>
      <c r="AH61" s="89">
        <f t="shared" si="530"/>
        <v>0.12351600242858</v>
      </c>
      <c r="AI61" s="89">
        <f t="shared" si="530"/>
        <v>0.207722115236157</v>
      </c>
      <c r="AJ61" s="89">
        <f t="shared" si="530"/>
        <v>0.200881156293689</v>
      </c>
      <c r="AK61" s="89">
        <f t="shared" si="530"/>
        <v>0.212313162196756</v>
      </c>
      <c r="AL61" s="89">
        <f t="shared" si="530"/>
        <v>0.302609672048631</v>
      </c>
      <c r="AN61" s="89">
        <f t="shared" ref="AN61:AX61" si="531">AB61*LN(AB61)</f>
        <v>-0.00181041633914626</v>
      </c>
      <c r="AO61" s="89">
        <f t="shared" si="531"/>
        <v>-0.282954776592361</v>
      </c>
      <c r="AP61" s="89">
        <f t="shared" si="531"/>
        <v>-0.331285173245908</v>
      </c>
      <c r="AQ61" s="89">
        <f t="shared" si="531"/>
        <v>-0.316137422631353</v>
      </c>
      <c r="AR61" s="89">
        <f t="shared" si="531"/>
        <v>-0.00159631937646739</v>
      </c>
      <c r="AS61" s="89">
        <f t="shared" si="531"/>
        <v>-0.367685603545314</v>
      </c>
      <c r="AT61" s="89">
        <f t="shared" si="531"/>
        <v>-0.258319460019981</v>
      </c>
      <c r="AU61" s="89">
        <f t="shared" si="531"/>
        <v>-0.326446537071069</v>
      </c>
      <c r="AV61" s="89">
        <f t="shared" si="531"/>
        <v>-0.322422654292351</v>
      </c>
      <c r="AW61" s="89">
        <f t="shared" si="531"/>
        <v>-0.329020203025232</v>
      </c>
      <c r="AX61" s="89">
        <f t="shared" si="531"/>
        <v>-0.361712825547239</v>
      </c>
      <c r="AY61" s="81" t="s">
        <v>170</v>
      </c>
      <c r="BL61" s="89">
        <f t="shared" ref="BL61:BV61" si="532">AZ$57*P61</f>
        <v>0.000292870169622976</v>
      </c>
      <c r="BM61" s="89">
        <f t="shared" si="532"/>
        <v>0.288996983238352</v>
      </c>
      <c r="BN61" s="89">
        <f t="shared" si="532"/>
        <v>0.184323694085867</v>
      </c>
      <c r="BO61" s="89">
        <f t="shared" si="532"/>
        <v>0.150606368309206</v>
      </c>
      <c r="BP61" s="89">
        <f t="shared" si="532"/>
        <v>0.000418652142681661</v>
      </c>
      <c r="BQ61" s="89">
        <f t="shared" si="532"/>
        <v>0.431322836866451</v>
      </c>
      <c r="BR61" s="89">
        <f t="shared" si="532"/>
        <v>0.206315679384728</v>
      </c>
      <c r="BS61" s="89">
        <f t="shared" si="532"/>
        <v>0.62545224251994</v>
      </c>
      <c r="BT61" s="89">
        <f t="shared" si="532"/>
        <v>0.203850694790262</v>
      </c>
      <c r="BU61" s="89">
        <f t="shared" si="532"/>
        <v>0.423038223304931</v>
      </c>
      <c r="BV61" s="89">
        <f t="shared" si="532"/>
        <v>0.374111081904807</v>
      </c>
      <c r="BX61" s="89">
        <f t="shared" si="6"/>
        <v>0.473613547493843</v>
      </c>
      <c r="BY61" s="89">
        <f t="shared" si="7"/>
        <v>0.582347857318339</v>
      </c>
      <c r="BZ61" s="89">
        <f t="shared" si="8"/>
        <v>0.831767921904669</v>
      </c>
      <c r="CA61" s="89">
        <f t="shared" si="9"/>
        <v>1.001</v>
      </c>
      <c r="CC61" s="89">
        <f t="shared" ref="CC61:CF61" si="533">BX61/SUM(BX$52:BX$61)</f>
        <v>0.113634551442942</v>
      </c>
      <c r="CD61" s="89">
        <f t="shared" si="533"/>
        <v>0.139407524438849</v>
      </c>
      <c r="CE61" s="89">
        <f t="shared" si="533"/>
        <v>0.177676538556217</v>
      </c>
      <c r="CF61" s="89">
        <f t="shared" si="533"/>
        <v>0.235885448801679</v>
      </c>
      <c r="CH61" s="89">
        <f t="shared" ref="CH61:CK61" si="534">CC61*LN(CC61)</f>
        <v>-0.247128748549591</v>
      </c>
      <c r="CI61" s="89">
        <f t="shared" si="534"/>
        <v>-0.274682146194339</v>
      </c>
      <c r="CJ61" s="89">
        <f t="shared" si="534"/>
        <v>-0.306987849768211</v>
      </c>
      <c r="CK61" s="89">
        <f t="shared" si="534"/>
        <v>-0.340715060082538</v>
      </c>
      <c r="CL61" s="81" t="s">
        <v>170</v>
      </c>
      <c r="CR61" s="89">
        <f t="shared" ref="CR61:CU61" si="535">CM$57*BX61</f>
        <v>0.0604554641764766</v>
      </c>
      <c r="CS61" s="89">
        <f t="shared" si="535"/>
        <v>0.0529395036751443</v>
      </c>
      <c r="CT61" s="89">
        <f t="shared" si="535"/>
        <v>0.181114553402829</v>
      </c>
      <c r="CU61" s="89">
        <f t="shared" si="535"/>
        <v>0.564262943444041</v>
      </c>
      <c r="CV61" s="87">
        <f t="shared" si="13"/>
        <v>0.858772464698491</v>
      </c>
      <c r="CX61">
        <f t="shared" si="327"/>
        <v>0.120785008789653</v>
      </c>
    </row>
    <row r="62" spans="1:102">
      <c r="A62" s="43" t="s">
        <v>39</v>
      </c>
      <c r="B62" s="44">
        <v>2012</v>
      </c>
      <c r="C62" s="43" t="s">
        <v>31</v>
      </c>
      <c r="D62">
        <v>18574</v>
      </c>
      <c r="E62">
        <v>3.2992355</v>
      </c>
      <c r="F62">
        <v>140736</v>
      </c>
      <c r="G62">
        <v>529</v>
      </c>
      <c r="H62">
        <v>6902</v>
      </c>
      <c r="I62">
        <v>12</v>
      </c>
      <c r="J62">
        <v>11709</v>
      </c>
      <c r="K62">
        <v>48.295631</v>
      </c>
      <c r="L62">
        <v>259400</v>
      </c>
      <c r="M62">
        <v>7007</v>
      </c>
      <c r="N62">
        <v>88356</v>
      </c>
      <c r="P62" s="112">
        <f t="shared" ref="P62:Z62" si="536">(D62-MIN(D$62:D$71))/(MAX(D$62:D$71)-MIN(D$62:D$71))+0.001</f>
        <v>0.92096891996892</v>
      </c>
      <c r="Q62" s="113">
        <f t="shared" si="536"/>
        <v>1.001</v>
      </c>
      <c r="R62" s="113">
        <f t="shared" si="536"/>
        <v>0.001</v>
      </c>
      <c r="S62" s="113">
        <f t="shared" si="536"/>
        <v>0.648826086956522</v>
      </c>
      <c r="T62" s="113">
        <f t="shared" si="536"/>
        <v>0.001</v>
      </c>
      <c r="U62" s="113">
        <f t="shared" si="536"/>
        <v>0.0464545454545455</v>
      </c>
      <c r="V62" s="108" cm="1">
        <f t="array" ref="V62">(MAX(J$62:J$71-J62)/(MAX(J$62:J$71)-MIN(J$62:J$71))+0.001)</f>
        <v>1.001</v>
      </c>
      <c r="W62" s="108" cm="1">
        <f t="array" ref="W62">(MAX(K$62:K$71-K62)/(MAX(K$62:K$71)-MIN(K$62:K$71))+0.001)</f>
        <v>0.0223653831580645</v>
      </c>
      <c r="X62" s="113">
        <f t="shared" si="536"/>
        <v>0.001</v>
      </c>
      <c r="Y62" s="113">
        <f t="shared" si="536"/>
        <v>0.001</v>
      </c>
      <c r="Z62" s="113">
        <f t="shared" si="536"/>
        <v>0.001</v>
      </c>
      <c r="AA62" s="80"/>
      <c r="AB62" s="80">
        <f t="shared" ref="AB62:AL62" si="537">P62/SUM(P$62:P$71)</f>
        <v>0.122613317444012</v>
      </c>
      <c r="AC62" s="80">
        <f t="shared" si="537"/>
        <v>0.214856957427271</v>
      </c>
      <c r="AD62" s="80">
        <f t="shared" si="537"/>
        <v>0.000238018542075341</v>
      </c>
      <c r="AE62" s="80">
        <f t="shared" si="537"/>
        <v>0.10492160584968</v>
      </c>
      <c r="AF62" s="80">
        <f t="shared" si="537"/>
        <v>0.000152889514123963</v>
      </c>
      <c r="AG62" s="80">
        <f t="shared" si="537"/>
        <v>0.017554105118516</v>
      </c>
      <c r="AH62" s="80">
        <f t="shared" si="537"/>
        <v>0.172020394615808</v>
      </c>
      <c r="AI62" s="80">
        <f t="shared" si="537"/>
        <v>0.00492163164002018</v>
      </c>
      <c r="AJ62" s="80">
        <f t="shared" si="537"/>
        <v>0.000215172802813545</v>
      </c>
      <c r="AK62" s="80">
        <f t="shared" si="537"/>
        <v>0.000210134095881805</v>
      </c>
      <c r="AL62" s="80">
        <f t="shared" si="537"/>
        <v>0.00024843435426148</v>
      </c>
      <c r="AM62" s="80"/>
      <c r="AN62" s="80">
        <f t="shared" ref="AN62:AX62" si="538">AB62*LN(AB62)</f>
        <v>-0.257330976982344</v>
      </c>
      <c r="AO62" s="80">
        <f t="shared" si="538"/>
        <v>-0.330403330705602</v>
      </c>
      <c r="AP62" s="80">
        <f t="shared" si="538"/>
        <v>-0.0019858272506466</v>
      </c>
      <c r="AQ62" s="80">
        <f t="shared" si="538"/>
        <v>-0.236550148066212</v>
      </c>
      <c r="AR62" s="80">
        <f t="shared" si="538"/>
        <v>-0.00134325593292304</v>
      </c>
      <c r="AS62" s="80">
        <f t="shared" si="538"/>
        <v>-0.0709618984946712</v>
      </c>
      <c r="AT62" s="80">
        <f t="shared" si="538"/>
        <v>-0.302780361990906</v>
      </c>
      <c r="AU62" s="80">
        <f t="shared" si="538"/>
        <v>-0.0261541173559673</v>
      </c>
      <c r="AV62" s="80">
        <f t="shared" si="538"/>
        <v>-0.00181693401940936</v>
      </c>
      <c r="AW62" s="80">
        <f t="shared" si="538"/>
        <v>-0.00177936607500697</v>
      </c>
      <c r="AX62" s="80">
        <f t="shared" si="538"/>
        <v>-0.00206208759953051</v>
      </c>
      <c r="AY62" s="80"/>
      <c r="AZ62" s="80">
        <f t="shared" ref="AZ62:BJ62" si="539">SUM(AN62:AN71)</f>
        <v>-2.1588063702206</v>
      </c>
      <c r="BA62" s="80">
        <f t="shared" si="539"/>
        <v>-2.00747234112706</v>
      </c>
      <c r="BB62" s="80">
        <f t="shared" si="539"/>
        <v>-2.05671897682203</v>
      </c>
      <c r="BC62" s="80">
        <f t="shared" si="539"/>
        <v>-1.97706404172415</v>
      </c>
      <c r="BD62" s="80">
        <f t="shared" si="539"/>
        <v>-2.1836751542368</v>
      </c>
      <c r="BE62" s="80">
        <f t="shared" si="539"/>
        <v>-1.69797563370002</v>
      </c>
      <c r="BF62" s="80">
        <f t="shared" si="539"/>
        <v>-2.14313090629119</v>
      </c>
      <c r="BG62" s="80">
        <f t="shared" si="539"/>
        <v>-1.99531053239029</v>
      </c>
      <c r="BH62" s="80">
        <f t="shared" si="539"/>
        <v>-2.01875900310494</v>
      </c>
      <c r="BI62" s="80">
        <f t="shared" si="539"/>
        <v>-2.06229451911897</v>
      </c>
      <c r="BJ62" s="80">
        <f t="shared" si="539"/>
        <v>-1.94998087480884</v>
      </c>
      <c r="BK62" s="80"/>
      <c r="BL62" s="80">
        <f t="shared" ref="BL62:BV62" si="540">AZ$67*P62</f>
        <v>0.216643298011072</v>
      </c>
      <c r="BM62" s="80">
        <f t="shared" si="540"/>
        <v>0.532692044806987</v>
      </c>
      <c r="BN62" s="80">
        <f t="shared" si="540"/>
        <v>0.000232606011826781</v>
      </c>
      <c r="BO62" s="80">
        <f t="shared" si="540"/>
        <v>0.126842727208799</v>
      </c>
      <c r="BP62" s="80">
        <f t="shared" si="540"/>
        <v>0.000370167637267219</v>
      </c>
      <c r="BQ62" s="80">
        <f t="shared" si="540"/>
        <v>0.020176911012807</v>
      </c>
      <c r="BR62" s="80">
        <f t="shared" si="540"/>
        <v>0.296116868200375</v>
      </c>
      <c r="BS62" s="80">
        <f t="shared" si="540"/>
        <v>0.0157492320922628</v>
      </c>
      <c r="BT62" s="80">
        <f t="shared" si="540"/>
        <v>0.000216661016032519</v>
      </c>
      <c r="BU62" s="80">
        <f t="shared" si="540"/>
        <v>0.000427671189239424</v>
      </c>
      <c r="BV62" s="80">
        <f t="shared" si="540"/>
        <v>0.000355667794728057</v>
      </c>
      <c r="BW62" s="80"/>
      <c r="BX62" s="80">
        <f t="shared" si="6"/>
        <v>0.749567948829886</v>
      </c>
      <c r="BY62" s="80">
        <f t="shared" si="7"/>
        <v>0.147389805858873</v>
      </c>
      <c r="BZ62" s="80">
        <f t="shared" si="8"/>
        <v>0.311866100292638</v>
      </c>
      <c r="CA62" s="80">
        <f t="shared" si="9"/>
        <v>0.001</v>
      </c>
      <c r="CB62" s="80"/>
      <c r="CC62" s="80">
        <f t="shared" ref="CC62:CF62" si="541">BX62/SUM(BX$62:BX$71)</f>
        <v>0.143501120186953</v>
      </c>
      <c r="CD62" s="80">
        <f t="shared" si="541"/>
        <v>0.0308380037555076</v>
      </c>
      <c r="CE62" s="80">
        <f t="shared" si="541"/>
        <v>0.0633692865210093</v>
      </c>
      <c r="CF62" s="80">
        <f t="shared" si="541"/>
        <v>0.000223524467835526</v>
      </c>
      <c r="CG62" s="80"/>
      <c r="CH62" s="80">
        <f t="shared" ref="CH62:CK62" si="542">CC62*LN(CC62)</f>
        <v>-0.278594859545086</v>
      </c>
      <c r="CI62" s="80">
        <f t="shared" si="542"/>
        <v>-0.10728564516167</v>
      </c>
      <c r="CJ62" s="80">
        <f t="shared" si="542"/>
        <v>-0.174821665184841</v>
      </c>
      <c r="CK62" s="80">
        <f t="shared" si="542"/>
        <v>-0.00187894436854051</v>
      </c>
      <c r="CL62" s="80"/>
      <c r="CM62">
        <f t="shared" ref="CM62:CP62" si="543">SUM(CH62:CH71)</f>
        <v>-2.26106442725</v>
      </c>
      <c r="CN62">
        <f t="shared" si="543"/>
        <v>-2.24937741820077</v>
      </c>
      <c r="CO62">
        <f t="shared" si="543"/>
        <v>-2.21986761984211</v>
      </c>
      <c r="CP62">
        <f t="shared" si="543"/>
        <v>-2.04723054571595</v>
      </c>
      <c r="CQ62" s="80"/>
      <c r="CR62" s="80">
        <f t="shared" ref="CR62:CU62" si="544">CM$67*BX62</f>
        <v>0.0859469422371604</v>
      </c>
      <c r="CS62" s="80">
        <f t="shared" si="544"/>
        <v>0.0159638858965112</v>
      </c>
      <c r="CT62" s="80">
        <f t="shared" si="544"/>
        <v>0.0756335570868604</v>
      </c>
      <c r="CU62" s="80">
        <f t="shared" si="544"/>
        <v>0.000534508044341975</v>
      </c>
      <c r="CV62" s="87">
        <f t="shared" si="13"/>
        <v>0.178078893264874</v>
      </c>
      <c r="CW62" s="80">
        <f>AVERAGE(CV62:CV71)</f>
        <v>0.470140755546221</v>
      </c>
      <c r="CX62">
        <f t="shared" si="327"/>
        <v>0.0457987214916858</v>
      </c>
    </row>
    <row r="63" spans="1:102">
      <c r="A63" s="43" t="s">
        <v>39</v>
      </c>
      <c r="B63" s="44">
        <v>2013</v>
      </c>
      <c r="C63" s="43" t="s">
        <v>31</v>
      </c>
      <c r="D63">
        <v>18567</v>
      </c>
      <c r="E63">
        <v>2.9650994</v>
      </c>
      <c r="F63">
        <v>154688</v>
      </c>
      <c r="G63">
        <v>591</v>
      </c>
      <c r="H63">
        <v>8467</v>
      </c>
      <c r="I63">
        <v>14</v>
      </c>
      <c r="J63">
        <v>12602</v>
      </c>
      <c r="K63">
        <v>48.838924</v>
      </c>
      <c r="L63">
        <v>310100</v>
      </c>
      <c r="M63">
        <v>7938</v>
      </c>
      <c r="N63">
        <v>95202</v>
      </c>
      <c r="P63" s="90">
        <f t="shared" ref="P63:Z63" si="545">(D63-MIN(D$62:D$71))/(MAX(D$62:D$71)-MIN(D$62:D$71))+0.001</f>
        <v>0.915529914529915</v>
      </c>
      <c r="Q63" s="91">
        <f t="shared" si="545"/>
        <v>0.0377461392568735</v>
      </c>
      <c r="R63" s="91">
        <f t="shared" si="545"/>
        <v>0.158573156545407</v>
      </c>
      <c r="S63" s="91">
        <f t="shared" si="545"/>
        <v>0.783608695652174</v>
      </c>
      <c r="T63" s="91">
        <f t="shared" si="545"/>
        <v>0.501</v>
      </c>
      <c r="U63" s="91">
        <f t="shared" si="545"/>
        <v>0.137363636363636</v>
      </c>
      <c r="V63" s="108" cm="1">
        <f t="array" ref="V63">(MAX(J$62:J$71-J63)/(MAX(J$62:J$71)-MIN(J$62:J$71))+0.001)</f>
        <v>0.560447459299457</v>
      </c>
      <c r="W63" s="108" cm="1">
        <f t="array" ref="W63">(MAX(K$62:K$71-K63)/(MAX(K$62:K$71)-MIN(K$62:K$71))+0.001)</f>
        <v>0.001</v>
      </c>
      <c r="X63" s="91">
        <f t="shared" si="545"/>
        <v>0.0914304274309197</v>
      </c>
      <c r="Y63" s="91">
        <f t="shared" si="545"/>
        <v>0.192958762886598</v>
      </c>
      <c r="Z63" s="91">
        <f t="shared" si="545"/>
        <v>0.209230677981568</v>
      </c>
      <c r="AB63" s="89">
        <f t="shared" ref="AB63:AL63" si="546">P63/SUM(P$62:P$71)</f>
        <v>0.121889194744524</v>
      </c>
      <c r="AC63" s="89">
        <f t="shared" si="546"/>
        <v>0.00810191871664128</v>
      </c>
      <c r="AD63" s="89">
        <f t="shared" si="546"/>
        <v>0.0377433515332226</v>
      </c>
      <c r="AE63" s="89">
        <f t="shared" si="546"/>
        <v>0.126717288898263</v>
      </c>
      <c r="AF63" s="89">
        <f t="shared" si="546"/>
        <v>0.0765976465761053</v>
      </c>
      <c r="AG63" s="89">
        <f t="shared" si="546"/>
        <v>0.0519065613191342</v>
      </c>
      <c r="AH63" s="89">
        <f t="shared" si="546"/>
        <v>0.0963120810290904</v>
      </c>
      <c r="AI63" s="89">
        <f t="shared" si="546"/>
        <v>0.000220055771244212</v>
      </c>
      <c r="AJ63" s="89">
        <f t="shared" si="546"/>
        <v>0.0196733413327514</v>
      </c>
      <c r="AK63" s="89">
        <f t="shared" si="546"/>
        <v>0.0405472151816469</v>
      </c>
      <c r="AL63" s="89">
        <f t="shared" si="546"/>
        <v>0.0519800883760425</v>
      </c>
      <c r="AN63" s="89">
        <f t="shared" ref="AN63:AX63" si="547">AB63*LN(AB63)</f>
        <v>-0.256533226690448</v>
      </c>
      <c r="AO63" s="89">
        <f t="shared" si="547"/>
        <v>-0.0390160402469068</v>
      </c>
      <c r="AP63" s="89">
        <f t="shared" si="547"/>
        <v>-0.123682922460198</v>
      </c>
      <c r="AQ63" s="89">
        <f t="shared" si="547"/>
        <v>-0.261772163013672</v>
      </c>
      <c r="AR63" s="89">
        <f t="shared" si="547"/>
        <v>-0.196793825360685</v>
      </c>
      <c r="AS63" s="89">
        <f t="shared" si="547"/>
        <v>-0.15355570328133</v>
      </c>
      <c r="AT63" s="89">
        <f t="shared" si="547"/>
        <v>-0.225385825553139</v>
      </c>
      <c r="AU63" s="89">
        <f t="shared" si="547"/>
        <v>-0.00185322818313601</v>
      </c>
      <c r="AV63" s="89">
        <f t="shared" si="547"/>
        <v>-0.0772865402642087</v>
      </c>
      <c r="AW63" s="89">
        <f t="shared" si="547"/>
        <v>-0.129965509429601</v>
      </c>
      <c r="AX63" s="89">
        <f t="shared" si="547"/>
        <v>-0.153699640005653</v>
      </c>
      <c r="AY63" s="81" t="s">
        <v>181</v>
      </c>
      <c r="AZ63" s="108">
        <f t="shared" ref="AZ63:BJ63" si="548">-1/LN(10)*AZ62</f>
        <v>0.937557694084396</v>
      </c>
      <c r="BA63" s="108">
        <f t="shared" si="548"/>
        <v>0.871834160324883</v>
      </c>
      <c r="BB63" s="108">
        <f t="shared" si="548"/>
        <v>0.893221702459509</v>
      </c>
      <c r="BC63" s="108">
        <f t="shared" si="548"/>
        <v>0.858628003690138</v>
      </c>
      <c r="BD63" s="108">
        <f t="shared" si="548"/>
        <v>0.948358069754273</v>
      </c>
      <c r="BE63" s="108">
        <f t="shared" si="548"/>
        <v>0.737421448122096</v>
      </c>
      <c r="BF63" s="108">
        <f t="shared" si="548"/>
        <v>0.930749926598578</v>
      </c>
      <c r="BG63" s="108">
        <f t="shared" si="548"/>
        <v>0.86655235390054</v>
      </c>
      <c r="BH63" s="108">
        <f t="shared" si="548"/>
        <v>0.876735895340983</v>
      </c>
      <c r="BI63" s="108">
        <f t="shared" si="548"/>
        <v>0.895643129712688</v>
      </c>
      <c r="BJ63" s="108">
        <f t="shared" si="548"/>
        <v>0.846865933746353</v>
      </c>
      <c r="BL63" s="89">
        <f t="shared" ref="BL63:BV63" si="549">AZ$67*P63</f>
        <v>0.21536385844405</v>
      </c>
      <c r="BM63" s="89">
        <f t="shared" si="549"/>
        <v>0.02008698112319</v>
      </c>
      <c r="BN63" s="89">
        <f t="shared" si="549"/>
        <v>0.036885069526811</v>
      </c>
      <c r="BO63" s="89">
        <f t="shared" si="549"/>
        <v>0.153192151208482</v>
      </c>
      <c r="BP63" s="89">
        <f t="shared" si="549"/>
        <v>0.185453986270877</v>
      </c>
      <c r="BQ63" s="89">
        <f t="shared" si="549"/>
        <v>0.0596620597658538</v>
      </c>
      <c r="BR63" s="89">
        <f t="shared" si="549"/>
        <v>0.165792154284328</v>
      </c>
      <c r="BS63" s="89">
        <f t="shared" si="549"/>
        <v>0.000704178952846777</v>
      </c>
      <c r="BT63" s="89">
        <f t="shared" si="549"/>
        <v>0.0198094093034706</v>
      </c>
      <c r="BU63" s="89">
        <f t="shared" si="549"/>
        <v>0.0825229035978793</v>
      </c>
      <c r="BV63" s="89">
        <f t="shared" si="549"/>
        <v>0.0744166138271605</v>
      </c>
      <c r="BX63" s="89">
        <f t="shared" si="6"/>
        <v>0.272335909094051</v>
      </c>
      <c r="BY63" s="89">
        <f t="shared" si="7"/>
        <v>0.398308197245212</v>
      </c>
      <c r="BZ63" s="89">
        <f t="shared" si="8"/>
        <v>0.166496333237175</v>
      </c>
      <c r="CA63" s="89">
        <f t="shared" si="9"/>
        <v>0.17674892672851</v>
      </c>
      <c r="CC63" s="89">
        <f t="shared" ref="CC63:CF63" si="550">BX63/SUM(BX$62:BX$71)</f>
        <v>0.0521373787168131</v>
      </c>
      <c r="CD63" s="89">
        <f t="shared" si="550"/>
        <v>0.0833370368521854</v>
      </c>
      <c r="CE63" s="89">
        <f t="shared" si="550"/>
        <v>0.033831037857926</v>
      </c>
      <c r="CF63" s="89">
        <f t="shared" si="550"/>
        <v>0.0395077097874907</v>
      </c>
      <c r="CH63" s="89">
        <f t="shared" ref="CH63:CK63" si="551">CC63*LN(CC63)</f>
        <v>-0.154007202877727</v>
      </c>
      <c r="CI63" s="89">
        <f t="shared" si="551"/>
        <v>-0.207081053446476</v>
      </c>
      <c r="CJ63" s="89">
        <f t="shared" si="551"/>
        <v>-0.114564635565899</v>
      </c>
      <c r="CK63" s="89">
        <f t="shared" si="551"/>
        <v>-0.127659660267914</v>
      </c>
      <c r="CL63" s="81" t="s">
        <v>181</v>
      </c>
      <c r="CM63" s="108">
        <f t="shared" ref="CM63:CP63" si="552">-1/LN(10)*CM62</f>
        <v>0.981967803982412</v>
      </c>
      <c r="CN63" s="108">
        <f t="shared" si="552"/>
        <v>0.976892200442377</v>
      </c>
      <c r="CO63" s="108">
        <f t="shared" si="552"/>
        <v>0.964076257853133</v>
      </c>
      <c r="CP63" s="108">
        <f t="shared" si="552"/>
        <v>0.889100929188219</v>
      </c>
      <c r="CR63" s="89">
        <f t="shared" ref="CR63:CU63" si="553">CM$67*BX63</f>
        <v>0.0312265735008408</v>
      </c>
      <c r="CS63" s="89">
        <f t="shared" si="553"/>
        <v>0.0431410203400093</v>
      </c>
      <c r="CT63" s="89">
        <f t="shared" si="553"/>
        <v>0.0403785788607049</v>
      </c>
      <c r="CU63" s="89">
        <f t="shared" si="553"/>
        <v>0.0944737231651992</v>
      </c>
      <c r="CV63" s="87">
        <f t="shared" si="13"/>
        <v>0.209219895866754</v>
      </c>
      <c r="CX63">
        <f t="shared" si="327"/>
        <v>0.0417597996003571</v>
      </c>
    </row>
    <row r="64" spans="1:102">
      <c r="A64" s="43" t="s">
        <v>39</v>
      </c>
      <c r="B64" s="44">
        <v>2014</v>
      </c>
      <c r="C64" s="43" t="s">
        <v>31</v>
      </c>
      <c r="D64">
        <v>18552</v>
      </c>
      <c r="E64">
        <v>3.0345515</v>
      </c>
      <c r="F64">
        <v>160611</v>
      </c>
      <c r="G64">
        <v>653</v>
      </c>
      <c r="H64">
        <v>10032</v>
      </c>
      <c r="I64">
        <v>14</v>
      </c>
      <c r="J64">
        <v>12955</v>
      </c>
      <c r="K64">
        <v>42.970325</v>
      </c>
      <c r="L64">
        <v>350600</v>
      </c>
      <c r="M64">
        <v>8955</v>
      </c>
      <c r="N64">
        <v>91816</v>
      </c>
      <c r="P64" s="90">
        <f t="shared" ref="P64:Z64" si="554">(D64-MIN(D$62:D$71))/(MAX(D$62:D$71)-MIN(D$62:D$71))+0.001</f>
        <v>0.903874902874903</v>
      </c>
      <c r="Q64" s="91">
        <f t="shared" si="554"/>
        <v>0.237963965052164</v>
      </c>
      <c r="R64" s="91">
        <f t="shared" si="554"/>
        <v>0.22546720802322</v>
      </c>
      <c r="S64" s="91">
        <f t="shared" si="554"/>
        <v>0.918391304347826</v>
      </c>
      <c r="T64" s="91">
        <f t="shared" si="554"/>
        <v>1.001</v>
      </c>
      <c r="U64" s="91">
        <f t="shared" si="554"/>
        <v>0.137363636363636</v>
      </c>
      <c r="V64" s="108" cm="1">
        <f t="array" ref="V64">(MAX(J$62:J$71-J64)/(MAX(J$62:J$71)-MIN(J$62:J$71))+0.001)</f>
        <v>0.386298470646275</v>
      </c>
      <c r="W64" s="108" cm="1">
        <f t="array" ref="W64">(MAX(K$62:K$71-K64)/(MAX(K$62:K$71)-MIN(K$62:K$71))+0.001)</f>
        <v>0.231786824487034</v>
      </c>
      <c r="X64" s="91">
        <f t="shared" si="554"/>
        <v>0.163667751118341</v>
      </c>
      <c r="Y64" s="91">
        <f t="shared" si="554"/>
        <v>0.402649484536082</v>
      </c>
      <c r="Z64" s="91">
        <f t="shared" si="554"/>
        <v>0.106240745810141</v>
      </c>
      <c r="AB64" s="89">
        <f t="shared" ref="AB64:AL64" si="555">P64/SUM(P$62:P$71)</f>
        <v>0.120337503245621</v>
      </c>
      <c r="AC64" s="89">
        <f t="shared" si="555"/>
        <v>0.0510771363720654</v>
      </c>
      <c r="AD64" s="89">
        <f t="shared" si="555"/>
        <v>0.0536653761394845</v>
      </c>
      <c r="AE64" s="89">
        <f t="shared" si="555"/>
        <v>0.148512971946847</v>
      </c>
      <c r="AF64" s="89">
        <f t="shared" si="555"/>
        <v>0.153042403638087</v>
      </c>
      <c r="AG64" s="89">
        <f t="shared" si="555"/>
        <v>0.0519065613191342</v>
      </c>
      <c r="AH64" s="89">
        <f t="shared" si="555"/>
        <v>0.0663848305295258</v>
      </c>
      <c r="AI64" s="89">
        <f t="shared" si="555"/>
        <v>0.0510060284267411</v>
      </c>
      <c r="AJ64" s="89">
        <f t="shared" si="555"/>
        <v>0.0352168487383232</v>
      </c>
      <c r="AK64" s="89">
        <f t="shared" si="555"/>
        <v>0.0846103853902644</v>
      </c>
      <c r="AL64" s="89">
        <f t="shared" si="555"/>
        <v>0.0263938510816004</v>
      </c>
      <c r="AN64" s="89">
        <f t="shared" ref="AN64:AX64" si="556">AB64*LN(AB64)</f>
        <v>-0.254809242749261</v>
      </c>
      <c r="AO64" s="89">
        <f t="shared" si="556"/>
        <v>-0.151924769699376</v>
      </c>
      <c r="AP64" s="89">
        <f t="shared" si="556"/>
        <v>-0.156970540976876</v>
      </c>
      <c r="AQ64" s="89">
        <f t="shared" si="556"/>
        <v>-0.283226559828426</v>
      </c>
      <c r="AR64" s="89">
        <f t="shared" si="556"/>
        <v>-0.287266751283444</v>
      </c>
      <c r="AS64" s="89">
        <f t="shared" si="556"/>
        <v>-0.15355570328133</v>
      </c>
      <c r="AT64" s="89">
        <f t="shared" si="556"/>
        <v>-0.180054693224418</v>
      </c>
      <c r="AU64" s="89">
        <f t="shared" si="556"/>
        <v>-0.151784323349987</v>
      </c>
      <c r="AV64" s="89">
        <f t="shared" si="556"/>
        <v>-0.117843698769936</v>
      </c>
      <c r="AW64" s="89">
        <f t="shared" si="556"/>
        <v>-0.208962121673908</v>
      </c>
      <c r="AX64" s="89">
        <f t="shared" si="556"/>
        <v>-0.095931730124025</v>
      </c>
      <c r="AY64" s="109" t="s">
        <v>182</v>
      </c>
      <c r="AZ64">
        <f t="shared" ref="AZ64:BJ64" si="557">1-AZ63</f>
        <v>0.062442305915604</v>
      </c>
      <c r="BA64">
        <f t="shared" si="557"/>
        <v>0.128165839675117</v>
      </c>
      <c r="BB64">
        <f t="shared" si="557"/>
        <v>0.106778297540491</v>
      </c>
      <c r="BC64">
        <f t="shared" si="557"/>
        <v>0.141371996309862</v>
      </c>
      <c r="BD64">
        <f t="shared" si="557"/>
        <v>0.0516419302457266</v>
      </c>
      <c r="BE64">
        <f t="shared" si="557"/>
        <v>0.262578551877904</v>
      </c>
      <c r="BF64">
        <f t="shared" si="557"/>
        <v>0.0692500734014215</v>
      </c>
      <c r="BG64">
        <f t="shared" si="557"/>
        <v>0.13344764609946</v>
      </c>
      <c r="BH64">
        <f t="shared" si="557"/>
        <v>0.123264104659017</v>
      </c>
      <c r="BI64">
        <f t="shared" si="557"/>
        <v>0.104356870287312</v>
      </c>
      <c r="BJ64">
        <f t="shared" si="557"/>
        <v>0.153134066253647</v>
      </c>
      <c r="BL64" s="89">
        <f t="shared" ref="BL64:BV64" si="558">AZ$67*P64</f>
        <v>0.212622202229001</v>
      </c>
      <c r="BM64" s="89">
        <f t="shared" si="558"/>
        <v>0.126634876257758</v>
      </c>
      <c r="BN64" s="89">
        <f t="shared" si="558"/>
        <v>0.0524450280560004</v>
      </c>
      <c r="BO64" s="89">
        <f t="shared" si="558"/>
        <v>0.179541575208165</v>
      </c>
      <c r="BP64" s="89">
        <f t="shared" si="558"/>
        <v>0.370537804904486</v>
      </c>
      <c r="BQ64" s="89">
        <f t="shared" si="558"/>
        <v>0.0596620597658538</v>
      </c>
      <c r="BR64" s="89">
        <f t="shared" si="558"/>
        <v>0.114275218100269</v>
      </c>
      <c r="BS64" s="89">
        <f t="shared" si="558"/>
        <v>0.163219403350959</v>
      </c>
      <c r="BT64" s="89">
        <f t="shared" si="558"/>
        <v>0.0354604212490573</v>
      </c>
      <c r="BU64" s="89">
        <f t="shared" si="558"/>
        <v>0.172201583898187</v>
      </c>
      <c r="BV64" s="89">
        <f t="shared" si="558"/>
        <v>0.0377864117725569</v>
      </c>
      <c r="BX64" s="89">
        <f t="shared" si="6"/>
        <v>0.39170210654276</v>
      </c>
      <c r="BY64" s="89">
        <f t="shared" si="7"/>
        <v>0.609741439878505</v>
      </c>
      <c r="BZ64" s="89">
        <f t="shared" si="8"/>
        <v>0.277494621451228</v>
      </c>
      <c r="CA64" s="89">
        <f t="shared" si="9"/>
        <v>0.245448416919801</v>
      </c>
      <c r="CC64" s="89">
        <f t="shared" ref="CC64:CF64" si="559">BX64/SUM(BX$62:BX$71)</f>
        <v>0.0749894537996475</v>
      </c>
      <c r="CD64" s="89">
        <f t="shared" si="559"/>
        <v>0.127574690144217</v>
      </c>
      <c r="CE64" s="89">
        <f t="shared" si="559"/>
        <v>0.0563852119813005</v>
      </c>
      <c r="CF64" s="89">
        <f t="shared" si="559"/>
        <v>0.0548637267730709</v>
      </c>
      <c r="CH64" s="89">
        <f t="shared" ref="CH64:CK64" si="560">CC64*LN(CC64)</f>
        <v>-0.194253265390779</v>
      </c>
      <c r="CI64" s="89">
        <f t="shared" si="560"/>
        <v>-0.262683084294588</v>
      </c>
      <c r="CJ64" s="89">
        <f t="shared" si="560"/>
        <v>-0.162138403489879</v>
      </c>
      <c r="CK64" s="89">
        <f t="shared" si="560"/>
        <v>-0.159264069543638</v>
      </c>
      <c r="CL64" s="109" t="s">
        <v>182</v>
      </c>
      <c r="CM64">
        <f t="shared" ref="CM64:CP64" si="561">1-CM63</f>
        <v>0.0180321960175883</v>
      </c>
      <c r="CN64">
        <f t="shared" si="561"/>
        <v>0.0231077995576231</v>
      </c>
      <c r="CO64">
        <f t="shared" si="561"/>
        <v>0.0359237421468672</v>
      </c>
      <c r="CP64">
        <f t="shared" si="561"/>
        <v>0.110899070811781</v>
      </c>
      <c r="CR64" s="89">
        <f t="shared" ref="CR64:CU64" si="562">CM$67*BX64</f>
        <v>0.0449133375803465</v>
      </c>
      <c r="CS64" s="89">
        <f t="shared" si="562"/>
        <v>0.0660414925976302</v>
      </c>
      <c r="CT64" s="89">
        <f t="shared" si="562"/>
        <v>0.0672978091339017</v>
      </c>
      <c r="CU64" s="89">
        <f t="shared" si="562"/>
        <v>0.131194153314637</v>
      </c>
      <c r="CV64" s="87">
        <f t="shared" si="13"/>
        <v>0.309446792626515</v>
      </c>
      <c r="CX64">
        <f t="shared" si="327"/>
        <v>0.066669650865766</v>
      </c>
    </row>
    <row r="65" spans="1:102">
      <c r="A65" s="43" t="s">
        <v>39</v>
      </c>
      <c r="B65" s="44">
        <v>2015</v>
      </c>
      <c r="C65" s="43" t="s">
        <v>31</v>
      </c>
      <c r="D65">
        <v>18599</v>
      </c>
      <c r="E65">
        <v>3.1672671</v>
      </c>
      <c r="F65">
        <v>168664</v>
      </c>
      <c r="G65">
        <v>653</v>
      </c>
      <c r="H65">
        <v>8980</v>
      </c>
      <c r="I65">
        <v>15</v>
      </c>
      <c r="J65">
        <v>12551</v>
      </c>
      <c r="K65">
        <v>39.189026</v>
      </c>
      <c r="L65">
        <v>411100</v>
      </c>
      <c r="M65">
        <v>7915</v>
      </c>
      <c r="N65">
        <v>95697</v>
      </c>
      <c r="P65" s="90">
        <f t="shared" ref="P65:Z65" si="563">(D65-MIN(D$62:D$71))/(MAX(D$62:D$71)-MIN(D$62:D$71))+0.001</f>
        <v>0.940393939393939</v>
      </c>
      <c r="Q65" s="91">
        <f t="shared" si="563"/>
        <v>0.620559003663198</v>
      </c>
      <c r="R65" s="91">
        <f t="shared" si="563"/>
        <v>0.316417367832579</v>
      </c>
      <c r="S65" s="91">
        <f t="shared" si="563"/>
        <v>0.918391304347826</v>
      </c>
      <c r="T65" s="91">
        <f t="shared" si="563"/>
        <v>0.664897763578275</v>
      </c>
      <c r="U65" s="91">
        <f t="shared" si="563"/>
        <v>0.182818181818182</v>
      </c>
      <c r="V65" s="108" cm="1">
        <f t="array" ref="V65">(MAX(J$62:J$71-J65)/(MAX(J$62:J$71)-MIN(J$62:J$71))+0.001)</f>
        <v>0.585607794770597</v>
      </c>
      <c r="W65" s="108" cm="1">
        <f t="array" ref="W65">(MAX(K$62:K$71-K65)/(MAX(K$62:K$71)-MIN(K$62:K$71))+0.001)</f>
        <v>0.380489093741758</v>
      </c>
      <c r="X65" s="91">
        <f t="shared" si="563"/>
        <v>0.271577827243994</v>
      </c>
      <c r="Y65" s="91">
        <f t="shared" si="563"/>
        <v>0.188216494845361</v>
      </c>
      <c r="Z65" s="91">
        <f t="shared" si="563"/>
        <v>0.224286796240533</v>
      </c>
      <c r="AB65" s="89">
        <f t="shared" ref="AB65:AL65" si="564">P65/SUM(P$62:P$71)</f>
        <v>0.125199469942184</v>
      </c>
      <c r="AC65" s="89">
        <f t="shared" si="564"/>
        <v>0.133198221209964</v>
      </c>
      <c r="AD65" s="89">
        <f t="shared" si="564"/>
        <v>0.0753132005788274</v>
      </c>
      <c r="AE65" s="89">
        <f t="shared" si="564"/>
        <v>0.148512971946847</v>
      </c>
      <c r="AF65" s="89">
        <f t="shared" si="564"/>
        <v>0.101655896015592</v>
      </c>
      <c r="AG65" s="89">
        <f t="shared" si="564"/>
        <v>0.0690827894194436</v>
      </c>
      <c r="AH65" s="89">
        <f t="shared" si="564"/>
        <v>0.100635848098433</v>
      </c>
      <c r="AI65" s="89">
        <f t="shared" si="564"/>
        <v>0.0837288209733536</v>
      </c>
      <c r="AJ65" s="89">
        <f t="shared" si="564"/>
        <v>0.058436162270103</v>
      </c>
      <c r="AK65" s="89">
        <f t="shared" si="564"/>
        <v>0.0395507029743723</v>
      </c>
      <c r="AL65" s="89">
        <f t="shared" si="564"/>
        <v>0.055720545393393</v>
      </c>
      <c r="AN65" s="89">
        <f t="shared" ref="AN65:AX65" si="565">AB65*LN(AB65)</f>
        <v>-0.260145349783447</v>
      </c>
      <c r="AO65" s="89">
        <f t="shared" si="565"/>
        <v>-0.268516541889725</v>
      </c>
      <c r="AP65" s="89">
        <f t="shared" si="565"/>
        <v>-0.194767456949551</v>
      </c>
      <c r="AQ65" s="89">
        <f t="shared" si="565"/>
        <v>-0.283226559828426</v>
      </c>
      <c r="AR65" s="89">
        <f t="shared" si="565"/>
        <v>-0.232401819860621</v>
      </c>
      <c r="AS65" s="89">
        <f t="shared" si="565"/>
        <v>-0.184620276195489</v>
      </c>
      <c r="AT65" s="89">
        <f t="shared" si="565"/>
        <v>-0.231084738310826</v>
      </c>
      <c r="AU65" s="89">
        <f t="shared" si="565"/>
        <v>-0.207661879393824</v>
      </c>
      <c r="AV65" s="89">
        <f t="shared" si="565"/>
        <v>-0.165948203598704</v>
      </c>
      <c r="AW65" s="89">
        <f t="shared" si="565"/>
        <v>-0.127755565837469</v>
      </c>
      <c r="AX65" s="89">
        <f t="shared" si="565"/>
        <v>-0.160887856149148</v>
      </c>
      <c r="AY65" s="109" t="s">
        <v>183</v>
      </c>
      <c r="AZ65" s="77">
        <f t="shared" ref="AZ65:BB65" si="566">AZ64/(3-SUM($AZ63:$BB63))</f>
        <v>0.209970250352177</v>
      </c>
      <c r="BA65" s="77">
        <f t="shared" si="566"/>
        <v>0.430974049541888</v>
      </c>
      <c r="BB65" s="77">
        <f t="shared" si="566"/>
        <v>0.359055700105934</v>
      </c>
      <c r="BC65" s="77">
        <f t="shared" ref="BC65:BE65" si="567">BC64/(3-SUM($BC63:$BE63))</f>
        <v>0.310303622210698</v>
      </c>
      <c r="BD65" s="77">
        <f t="shared" si="567"/>
        <v>0.113351147550311</v>
      </c>
      <c r="BE65" s="77">
        <f t="shared" si="567"/>
        <v>0.576345230238991</v>
      </c>
      <c r="BF65" s="77">
        <f>BF64/(2-SUM($BF63:$BG63))</f>
        <v>0.341642094306444</v>
      </c>
      <c r="BG65" s="77">
        <f>BG64/(2-SUM($BF63:$BG63))</f>
        <v>0.658357905693553</v>
      </c>
      <c r="BH65" s="77">
        <f t="shared" ref="BH65:BJ65" si="568">BH64/(3-SUM($BH63:$BJ63))</f>
        <v>0.323735975420159</v>
      </c>
      <c r="BI65" s="77">
        <f t="shared" si="568"/>
        <v>0.274078761921114</v>
      </c>
      <c r="BJ65" s="77">
        <f t="shared" si="568"/>
        <v>0.402185262658728</v>
      </c>
      <c r="BL65" s="89">
        <f t="shared" ref="BL65:BV65" si="569">AZ$67*P65</f>
        <v>0.221212725036153</v>
      </c>
      <c r="BM65" s="89">
        <f t="shared" si="569"/>
        <v>0.330236607976759</v>
      </c>
      <c r="BN65" s="89">
        <f t="shared" si="569"/>
        <v>0.0736005820042638</v>
      </c>
      <c r="BO65" s="89">
        <f t="shared" si="569"/>
        <v>0.179541575208165</v>
      </c>
      <c r="BP65" s="89">
        <f t="shared" si="569"/>
        <v>0.246123634168028</v>
      </c>
      <c r="BQ65" s="89">
        <f t="shared" si="569"/>
        <v>0.0794046341423775</v>
      </c>
      <c r="BR65" s="89">
        <f t="shared" si="569"/>
        <v>0.173235111070127</v>
      </c>
      <c r="BS65" s="89">
        <f t="shared" si="569"/>
        <v>0.26793241160069</v>
      </c>
      <c r="BT65" s="89">
        <f t="shared" si="569"/>
        <v>0.0588403279825878</v>
      </c>
      <c r="BU65" s="89">
        <f t="shared" si="569"/>
        <v>0.0804947721849914</v>
      </c>
      <c r="BV65" s="89">
        <f t="shared" si="569"/>
        <v>0.0797715902054914</v>
      </c>
      <c r="BX65" s="89">
        <f t="shared" si="6"/>
        <v>0.625049915017176</v>
      </c>
      <c r="BY65" s="89">
        <f t="shared" si="7"/>
        <v>0.505069843518571</v>
      </c>
      <c r="BZ65" s="89">
        <f t="shared" si="8"/>
        <v>0.441167522670817</v>
      </c>
      <c r="CA65" s="89">
        <f t="shared" si="9"/>
        <v>0.219106690373071</v>
      </c>
      <c r="CC65" s="89">
        <f t="shared" ref="CC65:CF65" si="570">BX65/SUM(BX$62:BX$71)</f>
        <v>0.11966275121254</v>
      </c>
      <c r="CD65" s="89">
        <f t="shared" si="570"/>
        <v>0.105674511479667</v>
      </c>
      <c r="CE65" s="89">
        <f t="shared" si="570"/>
        <v>0.0896425457004082</v>
      </c>
      <c r="CF65" s="89">
        <f t="shared" si="570"/>
        <v>0.048975706364844</v>
      </c>
      <c r="CH65" s="89">
        <f t="shared" ref="CH65:CK65" si="571">CC65*LN(CC65)</f>
        <v>-0.254053342477111</v>
      </c>
      <c r="CI65" s="89">
        <f t="shared" si="571"/>
        <v>-0.237492004720023</v>
      </c>
      <c r="CJ65" s="89">
        <f t="shared" si="571"/>
        <v>-0.216211117772414</v>
      </c>
      <c r="CK65" s="89">
        <f t="shared" si="571"/>
        <v>-0.147731833650533</v>
      </c>
      <c r="CL65" s="109" t="s">
        <v>183</v>
      </c>
      <c r="CM65">
        <f t="shared" ref="CM65:CP65" si="572">CM64/(4-SUM($CM63:$CP63))</f>
        <v>0.0959349147751216</v>
      </c>
      <c r="CN65">
        <f t="shared" si="572"/>
        <v>0.122938147912705</v>
      </c>
      <c r="CO65">
        <f t="shared" si="572"/>
        <v>0.191121543815387</v>
      </c>
      <c r="CP65">
        <f t="shared" si="572"/>
        <v>0.590005393496785</v>
      </c>
      <c r="CR65" s="89">
        <f t="shared" ref="CR65:CU65" si="573">CM$67*BX65</f>
        <v>0.0716694584195931</v>
      </c>
      <c r="CS65" s="89">
        <f t="shared" si="573"/>
        <v>0.0547044438027113</v>
      </c>
      <c r="CT65" s="89">
        <f t="shared" si="573"/>
        <v>0.106991651158886</v>
      </c>
      <c r="CU65" s="89">
        <f t="shared" si="573"/>
        <v>0.117114288573553</v>
      </c>
      <c r="CV65" s="87">
        <f t="shared" si="13"/>
        <v>0.350479841954743</v>
      </c>
      <c r="CX65">
        <f t="shared" si="327"/>
        <v>0.0893305547892395</v>
      </c>
    </row>
    <row r="66" spans="1:102">
      <c r="A66" s="43" t="s">
        <v>39</v>
      </c>
      <c r="B66" s="44">
        <v>2016</v>
      </c>
      <c r="C66" s="43" t="s">
        <v>31</v>
      </c>
      <c r="D66">
        <v>18677</v>
      </c>
      <c r="E66">
        <v>3.0361942</v>
      </c>
      <c r="F66">
        <v>181288</v>
      </c>
      <c r="G66">
        <v>653</v>
      </c>
      <c r="H66">
        <v>8980</v>
      </c>
      <c r="I66">
        <v>11</v>
      </c>
      <c r="J66">
        <v>12363</v>
      </c>
      <c r="K66">
        <v>41.636078</v>
      </c>
      <c r="L66">
        <v>486600</v>
      </c>
      <c r="M66">
        <v>8572</v>
      </c>
      <c r="N66">
        <v>103354</v>
      </c>
      <c r="P66" s="90">
        <f t="shared" ref="P66:Z66" si="574">(D66-MIN(D$62:D$71))/(MAX(D$62:D$71)-MIN(D$62:D$71))+0.001</f>
        <v>1.001</v>
      </c>
      <c r="Q66" s="91">
        <f t="shared" si="574"/>
        <v>0.242699571641942</v>
      </c>
      <c r="R66" s="91">
        <f t="shared" si="574"/>
        <v>0.458992162000384</v>
      </c>
      <c r="S66" s="91">
        <f t="shared" si="574"/>
        <v>0.918391304347826</v>
      </c>
      <c r="T66" s="91">
        <f t="shared" si="574"/>
        <v>0.664897763578275</v>
      </c>
      <c r="U66" s="91">
        <f t="shared" si="574"/>
        <v>0.001</v>
      </c>
      <c r="V66" s="108" cm="1">
        <f t="array" ref="V66">(MAX(J$62:J$71-J66)/(MAX(J$62:J$71)-MIN(J$62:J$71))+0.001)</f>
        <v>0.678355698075974</v>
      </c>
      <c r="W66" s="108" cm="1">
        <f t="array" ref="W66">(MAX(K$62:K$71-K66)/(MAX(K$62:K$71)-MIN(K$62:K$71))+0.001)</f>
        <v>0.28425703555638</v>
      </c>
      <c r="X66" s="91">
        <f t="shared" si="574"/>
        <v>0.406242467698323</v>
      </c>
      <c r="Y66" s="91">
        <f t="shared" si="574"/>
        <v>0.323680412371134</v>
      </c>
      <c r="Z66" s="91">
        <f t="shared" si="574"/>
        <v>0.457185175046385</v>
      </c>
      <c r="AB66" s="89">
        <f t="shared" ref="AB66:AL66" si="575">P66/SUM(P$62:P$71)</f>
        <v>0.133268265736479</v>
      </c>
      <c r="AC66" s="89">
        <f t="shared" si="575"/>
        <v>0.0520935979339557</v>
      </c>
      <c r="AD66" s="89">
        <f t="shared" si="575"/>
        <v>0.10924864522334</v>
      </c>
      <c r="AE66" s="89">
        <f t="shared" si="575"/>
        <v>0.148512971946847</v>
      </c>
      <c r="AF66" s="89">
        <f t="shared" si="575"/>
        <v>0.101655896015592</v>
      </c>
      <c r="AG66" s="89">
        <f t="shared" si="575"/>
        <v>0.000377877018206802</v>
      </c>
      <c r="AH66" s="89">
        <f t="shared" si="575"/>
        <v>0.116574440432478</v>
      </c>
      <c r="AI66" s="89">
        <f t="shared" si="575"/>
        <v>0.0625524011909526</v>
      </c>
      <c r="AJ66" s="89">
        <f t="shared" si="575"/>
        <v>0.0874123303965393</v>
      </c>
      <c r="AK66" s="89">
        <f t="shared" si="575"/>
        <v>0.0680162908082581</v>
      </c>
      <c r="AL66" s="89">
        <f t="shared" si="575"/>
        <v>0.11358050374057</v>
      </c>
      <c r="AN66" s="89">
        <f t="shared" ref="AN66:AX66" si="576">AB66*LN(AB66)</f>
        <v>-0.268587682892412</v>
      </c>
      <c r="AO66" s="89">
        <f t="shared" si="576"/>
        <v>-0.153921642394865</v>
      </c>
      <c r="AP66" s="89">
        <f t="shared" si="576"/>
        <v>-0.241890576751931</v>
      </c>
      <c r="AQ66" s="89">
        <f t="shared" si="576"/>
        <v>-0.283226559828426</v>
      </c>
      <c r="AR66" s="89">
        <f t="shared" si="576"/>
        <v>-0.232401819860621</v>
      </c>
      <c r="AS66" s="89">
        <f t="shared" si="576"/>
        <v>-0.00297802677441959</v>
      </c>
      <c r="AT66" s="89">
        <f t="shared" si="576"/>
        <v>-0.250544729292471</v>
      </c>
      <c r="AU66" s="89">
        <f t="shared" si="576"/>
        <v>-0.173379658939159</v>
      </c>
      <c r="AV66" s="89">
        <f t="shared" si="576"/>
        <v>-0.213034244794364</v>
      </c>
      <c r="AW66" s="89">
        <f t="shared" si="576"/>
        <v>-0.182828335985083</v>
      </c>
      <c r="AX66" s="89">
        <f t="shared" si="576"/>
        <v>-0.247065242200944</v>
      </c>
      <c r="AY66" s="77" t="s">
        <v>184</v>
      </c>
      <c r="AZ66" s="110">
        <v>0.26049795615013</v>
      </c>
      <c r="BA66" s="110">
        <v>0.633345720302242</v>
      </c>
      <c r="BB66" s="110">
        <v>0.106156323547628</v>
      </c>
      <c r="BC66" s="110">
        <v>0.0806878306878307</v>
      </c>
      <c r="BD66" s="110">
        <v>0.626984126984127</v>
      </c>
      <c r="BE66" s="110">
        <v>0.292328042328042</v>
      </c>
      <c r="BF66" s="110">
        <v>0.25</v>
      </c>
      <c r="BG66" s="110">
        <v>0.75</v>
      </c>
      <c r="BH66" s="110">
        <v>0.10958605664488</v>
      </c>
      <c r="BI66" s="110">
        <v>0.581263616557734</v>
      </c>
      <c r="BJ66" s="110">
        <v>0.309150326797386</v>
      </c>
      <c r="BL66" s="89">
        <f t="shared" ref="BL66:BV66" si="577">AZ$67*P66</f>
        <v>0.235469337354405</v>
      </c>
      <c r="BM66" s="89">
        <f t="shared" si="577"/>
        <v>0.12915497611561</v>
      </c>
      <c r="BN66" s="89">
        <f t="shared" si="577"/>
        <v>0.106764336262661</v>
      </c>
      <c r="BO66" s="89">
        <f t="shared" si="577"/>
        <v>0.179541575208165</v>
      </c>
      <c r="BP66" s="89">
        <f t="shared" si="577"/>
        <v>0.246123634168028</v>
      </c>
      <c r="BQ66" s="89">
        <f t="shared" si="577"/>
        <v>0.000434336636283516</v>
      </c>
      <c r="BR66" s="89">
        <f t="shared" si="577"/>
        <v>0.20067189294719</v>
      </c>
      <c r="BS66" s="89">
        <f t="shared" si="577"/>
        <v>0.200167821637421</v>
      </c>
      <c r="BT66" s="89">
        <f t="shared" si="577"/>
        <v>0.0880169058070766</v>
      </c>
      <c r="BU66" s="89">
        <f t="shared" si="577"/>
        <v>0.13842878689227</v>
      </c>
      <c r="BV66" s="89">
        <f t="shared" si="577"/>
        <v>0.162606042991108</v>
      </c>
      <c r="BX66" s="89">
        <f t="shared" ref="BX66:BX82" si="578">SUM(BL66:BN66)</f>
        <v>0.471388649732676</v>
      </c>
      <c r="BY66" s="89">
        <f t="shared" ref="BY66:BY81" si="579">SUM(BO66:BQ66)</f>
        <v>0.426099546012477</v>
      </c>
      <c r="BZ66" s="89">
        <f t="shared" ref="BZ66:BZ81" si="580">SUM(BR66:BS66)</f>
        <v>0.40083971458461</v>
      </c>
      <c r="CA66" s="89">
        <f t="shared" ref="CA66:CA81" si="581">SUM(BT66:BV66)</f>
        <v>0.389051735690455</v>
      </c>
      <c r="CC66" s="89">
        <f t="shared" ref="CC66:CF66" si="582">BX66/SUM(BX$62:BX$71)</f>
        <v>0.0902450530144083</v>
      </c>
      <c r="CD66" s="89">
        <f t="shared" si="582"/>
        <v>0.0891517518703742</v>
      </c>
      <c r="CE66" s="89">
        <f t="shared" si="582"/>
        <v>0.0814481814428594</v>
      </c>
      <c r="CF66" s="89">
        <f t="shared" si="582"/>
        <v>0.0869625821806967</v>
      </c>
      <c r="CH66" s="89">
        <f t="shared" ref="CH66:CK66" si="583">CC66*LN(CC66)</f>
        <v>-0.217059792780017</v>
      </c>
      <c r="CI66" s="89">
        <f t="shared" si="583"/>
        <v>-0.215516807571154</v>
      </c>
      <c r="CJ66" s="89">
        <f t="shared" si="583"/>
        <v>-0.204254794154605</v>
      </c>
      <c r="CK66" s="89">
        <f t="shared" si="583"/>
        <v>-0.212386744124323</v>
      </c>
      <c r="CL66" s="77" t="s">
        <v>184</v>
      </c>
      <c r="CM66" s="111">
        <v>0.133389037433155</v>
      </c>
      <c r="CN66" s="111">
        <v>0.0936831550802139</v>
      </c>
      <c r="CO66" s="111">
        <v>0.293917112299465</v>
      </c>
      <c r="CP66" s="111">
        <v>0.479010695187166</v>
      </c>
      <c r="CR66" s="89">
        <f t="shared" ref="CR66:CU66" si="584">CM$67*BX66</f>
        <v>0.0540503540914101</v>
      </c>
      <c r="CS66" s="89">
        <f t="shared" si="584"/>
        <v>0.046151119430957</v>
      </c>
      <c r="CT66" s="89">
        <f t="shared" si="584"/>
        <v>0.09721137823979</v>
      </c>
      <c r="CU66" s="89">
        <f t="shared" si="584"/>
        <v>0.207951282391756</v>
      </c>
      <c r="CV66" s="87">
        <f t="shared" ref="CV66:CV82" si="585">SUM(CR66:CU66)</f>
        <v>0.405364134153913</v>
      </c>
      <c r="CX66">
        <f t="shared" si="327"/>
        <v>0.0756308661656001</v>
      </c>
    </row>
    <row r="67" spans="1:102">
      <c r="A67" s="43" t="s">
        <v>39</v>
      </c>
      <c r="B67" s="44">
        <v>2017</v>
      </c>
      <c r="C67" s="43" t="s">
        <v>31</v>
      </c>
      <c r="D67">
        <v>18637</v>
      </c>
      <c r="E67">
        <v>2.9523528</v>
      </c>
      <c r="F67">
        <v>184024</v>
      </c>
      <c r="G67">
        <v>663</v>
      </c>
      <c r="H67">
        <v>9060</v>
      </c>
      <c r="I67">
        <v>12</v>
      </c>
      <c r="J67">
        <v>12325</v>
      </c>
      <c r="K67">
        <v>37.452946</v>
      </c>
      <c r="L67">
        <v>543400</v>
      </c>
      <c r="M67">
        <v>9229</v>
      </c>
      <c r="N67">
        <v>104669</v>
      </c>
      <c r="P67" s="90">
        <f t="shared" ref="P67:Z67" si="586">(D67-MIN(D$62:D$71))/(MAX(D$62:D$71)-MIN(D$62:D$71))+0.001</f>
        <v>0.969919968919969</v>
      </c>
      <c r="Q67" s="91">
        <f t="shared" si="586"/>
        <v>0.001</v>
      </c>
      <c r="R67" s="91">
        <f t="shared" si="586"/>
        <v>0.489892402561467</v>
      </c>
      <c r="S67" s="91">
        <f t="shared" si="586"/>
        <v>0.940130434782609</v>
      </c>
      <c r="T67" s="91">
        <f t="shared" si="586"/>
        <v>0.690456869009585</v>
      </c>
      <c r="U67" s="91">
        <f t="shared" si="586"/>
        <v>0.0464545454545455</v>
      </c>
      <c r="V67" s="108" cm="1">
        <f t="array" ref="V67">(MAX(J$62:J$71-J67)/(MAX(J$62:J$71)-MIN(J$62:J$71))+0.001)</f>
        <v>0.697102614701529</v>
      </c>
      <c r="W67" s="108" cm="1">
        <f t="array" ref="W67">(MAX(K$62:K$71-K67)/(MAX(K$62:K$71)-MIN(K$62:K$71))+0.001)</f>
        <v>0.448761672981786</v>
      </c>
      <c r="X67" s="91">
        <f t="shared" si="586"/>
        <v>0.507553084622903</v>
      </c>
      <c r="Y67" s="91">
        <f t="shared" si="586"/>
        <v>0.459144329896907</v>
      </c>
      <c r="Z67" s="91">
        <f t="shared" si="586"/>
        <v>0.497182741734343</v>
      </c>
      <c r="AB67" s="89">
        <f t="shared" ref="AB67:AL67" si="587">P67/SUM(P$62:P$71)</f>
        <v>0.129130421739405</v>
      </c>
      <c r="AC67" s="89">
        <f t="shared" si="587"/>
        <v>0.000214642315112159</v>
      </c>
      <c r="AD67" s="89">
        <f t="shared" si="587"/>
        <v>0.116603475431467</v>
      </c>
      <c r="AE67" s="89">
        <f t="shared" si="587"/>
        <v>0.152028404696618</v>
      </c>
      <c r="AF67" s="89">
        <f t="shared" si="587"/>
        <v>0.105563615226428</v>
      </c>
      <c r="AG67" s="89">
        <f t="shared" si="587"/>
        <v>0.017554105118516</v>
      </c>
      <c r="AH67" s="89">
        <f t="shared" si="587"/>
        <v>0.119796070797871</v>
      </c>
      <c r="AI67" s="89">
        <f t="shared" si="587"/>
        <v>0.0987525960528496</v>
      </c>
      <c r="AJ67" s="89">
        <f t="shared" si="587"/>
        <v>0.109211619794971</v>
      </c>
      <c r="AK67" s="89">
        <f t="shared" si="587"/>
        <v>0.0964818786421438</v>
      </c>
      <c r="AL67" s="89">
        <f t="shared" si="587"/>
        <v>0.123517273392724</v>
      </c>
      <c r="AN67" s="89">
        <f t="shared" ref="AN67:AX67" si="588">AB67*LN(AB67)</f>
        <v>-0.264321239451178</v>
      </c>
      <c r="AO67" s="89">
        <f t="shared" si="588"/>
        <v>-0.00181298437782257</v>
      </c>
      <c r="AP67" s="89">
        <f t="shared" si="588"/>
        <v>-0.250578093430497</v>
      </c>
      <c r="AQ67" s="89">
        <f t="shared" si="588"/>
        <v>-0.286374066777134</v>
      </c>
      <c r="AR67" s="89">
        <f t="shared" si="588"/>
        <v>-0.237353615461833</v>
      </c>
      <c r="AS67" s="89">
        <f t="shared" si="588"/>
        <v>-0.0709618984946712</v>
      </c>
      <c r="AT67" s="89">
        <f t="shared" si="588"/>
        <v>-0.254202996516993</v>
      </c>
      <c r="AU67" s="89">
        <f t="shared" si="588"/>
        <v>-0.228625846876892</v>
      </c>
      <c r="AV67" s="89">
        <f t="shared" si="588"/>
        <v>-0.241845616836472</v>
      </c>
      <c r="AW67" s="89">
        <f t="shared" si="588"/>
        <v>-0.22561323219147</v>
      </c>
      <c r="AX67" s="89">
        <f t="shared" si="588"/>
        <v>-0.258320847124081</v>
      </c>
      <c r="AY67" s="77" t="s">
        <v>185</v>
      </c>
      <c r="AZ67">
        <f t="shared" ref="AZ67:BJ67" si="589">AVERAGE(AZ65:AZ66)</f>
        <v>0.235234103251153</v>
      </c>
      <c r="BA67">
        <f t="shared" si="589"/>
        <v>0.532159884922065</v>
      </c>
      <c r="BB67">
        <f t="shared" si="589"/>
        <v>0.232606011826781</v>
      </c>
      <c r="BC67">
        <f t="shared" si="589"/>
        <v>0.195495726449264</v>
      </c>
      <c r="BD67">
        <f t="shared" si="589"/>
        <v>0.370167637267219</v>
      </c>
      <c r="BE67">
        <f t="shared" si="589"/>
        <v>0.434336636283516</v>
      </c>
      <c r="BF67">
        <f t="shared" si="589"/>
        <v>0.295821047153222</v>
      </c>
      <c r="BG67">
        <f t="shared" si="589"/>
        <v>0.704178952846777</v>
      </c>
      <c r="BH67">
        <f t="shared" si="589"/>
        <v>0.216661016032519</v>
      </c>
      <c r="BI67">
        <f t="shared" si="589"/>
        <v>0.427671189239424</v>
      </c>
      <c r="BJ67">
        <f t="shared" si="589"/>
        <v>0.355667794728057</v>
      </c>
      <c r="BL67" s="89">
        <f t="shared" ref="BL67:BV67" si="590">AZ$67*P67</f>
        <v>0.228158254114275</v>
      </c>
      <c r="BM67" s="89">
        <f t="shared" si="590"/>
        <v>0.000532159884922065</v>
      </c>
      <c r="BN67" s="89">
        <f t="shared" si="590"/>
        <v>0.113951917984063</v>
      </c>
      <c r="BO67" s="89">
        <f t="shared" si="590"/>
        <v>0.183791482304889</v>
      </c>
      <c r="BP67" s="89">
        <f t="shared" si="590"/>
        <v>0.2555847878362</v>
      </c>
      <c r="BQ67" s="89">
        <f t="shared" si="590"/>
        <v>0.020176911012807</v>
      </c>
      <c r="BR67" s="89">
        <f t="shared" si="590"/>
        <v>0.206217625454255</v>
      </c>
      <c r="BS67" s="89">
        <f t="shared" si="590"/>
        <v>0.316008524958082</v>
      </c>
      <c r="BT67" s="89">
        <f t="shared" si="590"/>
        <v>0.109966967004837</v>
      </c>
      <c r="BU67" s="89">
        <f t="shared" si="590"/>
        <v>0.196362801599548</v>
      </c>
      <c r="BV67" s="89">
        <f t="shared" si="590"/>
        <v>0.176831889329503</v>
      </c>
      <c r="BX67" s="89">
        <f t="shared" si="578"/>
        <v>0.34264233198326</v>
      </c>
      <c r="BY67" s="89">
        <f t="shared" si="579"/>
        <v>0.459553181153895</v>
      </c>
      <c r="BZ67" s="89">
        <f t="shared" si="580"/>
        <v>0.522226150412337</v>
      </c>
      <c r="CA67" s="89">
        <f t="shared" si="581"/>
        <v>0.483161657933889</v>
      </c>
      <c r="CC67" s="89">
        <f t="shared" ref="CC67:CF67" si="591">BX67/SUM(BX$62:BX$71)</f>
        <v>0.0655971997466327</v>
      </c>
      <c r="CD67" s="89">
        <f t="shared" si="591"/>
        <v>0.0961511730319317</v>
      </c>
      <c r="CE67" s="89">
        <f t="shared" si="591"/>
        <v>0.10611316370452</v>
      </c>
      <c r="CF67" s="89">
        <f t="shared" si="591"/>
        <v>0.107998452468203</v>
      </c>
      <c r="CH67" s="89">
        <f t="shared" ref="CH67:CK67" si="592">CC67*LN(CC67)</f>
        <v>-0.178701352447454</v>
      </c>
      <c r="CI67" s="89">
        <f t="shared" si="592"/>
        <v>-0.225170048358811</v>
      </c>
      <c r="CJ67" s="89">
        <f t="shared" si="592"/>
        <v>-0.238038266641013</v>
      </c>
      <c r="CK67" s="89">
        <f t="shared" si="592"/>
        <v>-0.240365500897376</v>
      </c>
      <c r="CL67" s="77" t="s">
        <v>185</v>
      </c>
      <c r="CM67">
        <f t="shared" ref="CM67:CP67" si="593">AVERAGE(CM65:CM66)</f>
        <v>0.114661976104138</v>
      </c>
      <c r="CN67">
        <f t="shared" si="593"/>
        <v>0.108310651496459</v>
      </c>
      <c r="CO67">
        <f t="shared" si="593"/>
        <v>0.242519328057426</v>
      </c>
      <c r="CP67">
        <f t="shared" si="593"/>
        <v>0.534508044341975</v>
      </c>
      <c r="CR67" s="89">
        <f t="shared" ref="CR67:CU67" si="594">CM$67*BX67</f>
        <v>0.0392880468821308</v>
      </c>
      <c r="CS67" s="89">
        <f t="shared" si="594"/>
        <v>0.0497745044480489</v>
      </c>
      <c r="CT67" s="89">
        <f t="shared" si="594"/>
        <v>0.126649935092016</v>
      </c>
      <c r="CU67" s="89">
        <f t="shared" si="594"/>
        <v>0.258253792883269</v>
      </c>
      <c r="CV67" s="87">
        <f t="shared" si="585"/>
        <v>0.473966279305465</v>
      </c>
      <c r="CX67">
        <f t="shared" ref="CX67:CX91" si="595">MEDIAN(CR67:CU67)</f>
        <v>0.0882122197700324</v>
      </c>
    </row>
    <row r="68" spans="1:102">
      <c r="A68" s="43" t="s">
        <v>39</v>
      </c>
      <c r="B68" s="44">
        <v>2018</v>
      </c>
      <c r="C68" s="43" t="s">
        <v>31</v>
      </c>
      <c r="D68">
        <v>18584</v>
      </c>
      <c r="E68">
        <v>3.091638</v>
      </c>
      <c r="F68">
        <v>164953</v>
      </c>
      <c r="G68">
        <v>691</v>
      </c>
      <c r="H68">
        <v>9140</v>
      </c>
      <c r="I68">
        <v>12</v>
      </c>
      <c r="J68">
        <v>11804</v>
      </c>
      <c r="K68">
        <v>33.942276</v>
      </c>
      <c r="L68">
        <v>597588</v>
      </c>
      <c r="M68">
        <v>9886</v>
      </c>
      <c r="N68">
        <v>91812</v>
      </c>
      <c r="P68" s="90">
        <f t="shared" ref="P68:Z68" si="596">(D68-MIN(D$62:D$71))/(MAX(D$62:D$71)-MIN(D$62:D$71))+0.001</f>
        <v>0.928738927738928</v>
      </c>
      <c r="Q68" s="91">
        <f t="shared" si="596"/>
        <v>0.40253400558748</v>
      </c>
      <c r="R68" s="91">
        <f t="shared" si="596"/>
        <v>0.274505528387337</v>
      </c>
      <c r="S68" s="91">
        <f t="shared" si="596"/>
        <v>1.001</v>
      </c>
      <c r="T68" s="91">
        <f t="shared" si="596"/>
        <v>0.716015974440895</v>
      </c>
      <c r="U68" s="91">
        <f t="shared" si="596"/>
        <v>0.0464545454545455</v>
      </c>
      <c r="V68" s="108" cm="1">
        <f t="array" ref="V68">(MAX(J$62:J$71-J68)/(MAX(J$62:J$71)-MIN(J$62:J$71))+0.001)</f>
        <v>0.954132708436113</v>
      </c>
      <c r="W68" s="108" cm="1">
        <f t="array" ref="W68">(MAX(K$62:K$71-K68)/(MAX(K$62:K$71)-MIN(K$62:K$71))+0.001)</f>
        <v>0.586821264567767</v>
      </c>
      <c r="X68" s="91">
        <f t="shared" si="596"/>
        <v>0.604204840079051</v>
      </c>
      <c r="Y68" s="91">
        <f t="shared" si="596"/>
        <v>0.59460824742268</v>
      </c>
      <c r="Z68" s="91">
        <f t="shared" si="596"/>
        <v>0.106119080208048</v>
      </c>
      <c r="AB68" s="89">
        <f t="shared" ref="AB68:AL68" si="597">P68/SUM(P$62:P$71)</f>
        <v>0.123647778443281</v>
      </c>
      <c r="AC68" s="89">
        <f t="shared" si="597"/>
        <v>0.0864008308706674</v>
      </c>
      <c r="AD68" s="89">
        <f t="shared" si="597"/>
        <v>0.0653374056583751</v>
      </c>
      <c r="AE68" s="89">
        <f t="shared" si="597"/>
        <v>0.161871616395978</v>
      </c>
      <c r="AF68" s="89">
        <f t="shared" si="597"/>
        <v>0.109471334437264</v>
      </c>
      <c r="AG68" s="89">
        <f t="shared" si="597"/>
        <v>0.017554105118516</v>
      </c>
      <c r="AH68" s="89">
        <f t="shared" si="597"/>
        <v>0.163966318702327</v>
      </c>
      <c r="AI68" s="89">
        <f t="shared" si="597"/>
        <v>0.129133405956964</v>
      </c>
      <c r="AJ68" s="89">
        <f t="shared" si="597"/>
        <v>0.130008448913319</v>
      </c>
      <c r="AK68" s="89">
        <f t="shared" si="597"/>
        <v>0.124947466476029</v>
      </c>
      <c r="AL68" s="89">
        <f t="shared" si="597"/>
        <v>0.0263636251663086</v>
      </c>
      <c r="AN68" s="89">
        <f t="shared" ref="AN68:AX68" si="598">AB68*LN(AB68)</f>
        <v>-0.258463208058188</v>
      </c>
      <c r="AO68" s="89">
        <f t="shared" si="598"/>
        <v>-0.211574724648582</v>
      </c>
      <c r="AP68" s="89">
        <f t="shared" si="598"/>
        <v>-0.178252894564105</v>
      </c>
      <c r="AQ68" s="89">
        <f t="shared" si="598"/>
        <v>-0.294760403041497</v>
      </c>
      <c r="AR68" s="89">
        <f t="shared" si="598"/>
        <v>-0.242160723342695</v>
      </c>
      <c r="AS68" s="89">
        <f t="shared" si="598"/>
        <v>-0.0709618984946712</v>
      </c>
      <c r="AT68" s="89">
        <f t="shared" si="598"/>
        <v>-0.296466557386155</v>
      </c>
      <c r="AU68" s="89">
        <f t="shared" si="598"/>
        <v>-0.26432436369064</v>
      </c>
      <c r="AV68" s="89">
        <f t="shared" si="598"/>
        <v>-0.265237496169517</v>
      </c>
      <c r="AW68" s="89">
        <f t="shared" si="598"/>
        <v>-0.259873474801244</v>
      </c>
      <c r="AX68" s="89">
        <f t="shared" si="598"/>
        <v>-0.0958520788820573</v>
      </c>
      <c r="BL68" s="89">
        <f t="shared" ref="BL68:BV68" si="599">AZ$67*P68</f>
        <v>0.218471068821104</v>
      </c>
      <c r="BM68" s="89">
        <f t="shared" si="599"/>
        <v>0.214212450090651</v>
      </c>
      <c r="BN68" s="89">
        <f t="shared" si="599"/>
        <v>0.0638516361825817</v>
      </c>
      <c r="BO68" s="89">
        <f t="shared" si="599"/>
        <v>0.195691222175713</v>
      </c>
      <c r="BP68" s="89">
        <f t="shared" si="599"/>
        <v>0.265045941504371</v>
      </c>
      <c r="BQ68" s="89">
        <f t="shared" si="599"/>
        <v>0.020176911012807</v>
      </c>
      <c r="BR68" s="89">
        <f t="shared" si="599"/>
        <v>0.282252536932711</v>
      </c>
      <c r="BS68" s="89">
        <f t="shared" si="599"/>
        <v>0.413227183591551</v>
      </c>
      <c r="BT68" s="89">
        <f t="shared" si="599"/>
        <v>0.130907634543293</v>
      </c>
      <c r="BU68" s="89">
        <f t="shared" si="599"/>
        <v>0.254296816306827</v>
      </c>
      <c r="BV68" s="89">
        <f t="shared" si="599"/>
        <v>0.0377431392361662</v>
      </c>
      <c r="BX68" s="89">
        <f t="shared" si="578"/>
        <v>0.496535155094338</v>
      </c>
      <c r="BY68" s="89">
        <f t="shared" si="579"/>
        <v>0.480914074692892</v>
      </c>
      <c r="BZ68" s="89">
        <f t="shared" si="580"/>
        <v>0.695479720524262</v>
      </c>
      <c r="CA68" s="89">
        <f t="shared" si="581"/>
        <v>0.422947590086286</v>
      </c>
      <c r="CC68" s="89">
        <f t="shared" ref="CC68:CF68" si="600">BX68/SUM(BX$62:BX$71)</f>
        <v>0.095059228558892</v>
      </c>
      <c r="CD68" s="89">
        <f t="shared" si="600"/>
        <v>0.10062045984141</v>
      </c>
      <c r="CE68" s="89">
        <f t="shared" si="600"/>
        <v>0.141317230818286</v>
      </c>
      <c r="CF68" s="89">
        <f t="shared" si="600"/>
        <v>0.0945391349963554</v>
      </c>
      <c r="CH68" s="89">
        <f t="shared" ref="CH68:CK68" si="601">CC68*LN(CC68)</f>
        <v>-0.223698616607612</v>
      </c>
      <c r="CI68" s="89">
        <f t="shared" si="601"/>
        <v>-0.231064790156226</v>
      </c>
      <c r="CJ68" s="89">
        <f t="shared" si="601"/>
        <v>-0.276522216089257</v>
      </c>
      <c r="CK68" s="89">
        <f t="shared" si="601"/>
        <v>-0.222993371944647</v>
      </c>
      <c r="CR68" s="89">
        <f t="shared" ref="CR68:CU68" si="602">CM$67*BX68</f>
        <v>0.0569337020882915</v>
      </c>
      <c r="CS68" s="89">
        <f t="shared" si="602"/>
        <v>0.0520881167438041</v>
      </c>
      <c r="CT68" s="89">
        <f t="shared" si="602"/>
        <v>0.16866727449911</v>
      </c>
      <c r="CU68" s="89">
        <f t="shared" si="602"/>
        <v>0.226068889236172</v>
      </c>
      <c r="CV68" s="87">
        <f t="shared" si="585"/>
        <v>0.503757982567378</v>
      </c>
      <c r="CX68">
        <f t="shared" si="595"/>
        <v>0.112800488293701</v>
      </c>
    </row>
    <row r="69" spans="1:102">
      <c r="A69" s="43" t="s">
        <v>39</v>
      </c>
      <c r="B69" s="44">
        <v>2019</v>
      </c>
      <c r="C69" s="43" t="s">
        <v>31</v>
      </c>
      <c r="D69">
        <v>18186</v>
      </c>
      <c r="E69">
        <v>3.1441219</v>
      </c>
      <c r="F69">
        <v>186395</v>
      </c>
      <c r="G69">
        <v>249</v>
      </c>
      <c r="H69">
        <v>9220</v>
      </c>
      <c r="I69">
        <v>19</v>
      </c>
      <c r="J69">
        <v>12448</v>
      </c>
      <c r="K69">
        <v>30.431606</v>
      </c>
      <c r="L69">
        <v>676914</v>
      </c>
      <c r="M69">
        <v>10543</v>
      </c>
      <c r="N69">
        <v>103453</v>
      </c>
      <c r="P69" s="90">
        <f t="shared" ref="P69:Z69" si="603">(D69-MIN(D$62:D$71))/(MAX(D$62:D$71)-MIN(D$62:D$71))+0.001</f>
        <v>0.619492618492618</v>
      </c>
      <c r="Q69" s="91">
        <f t="shared" si="603"/>
        <v>0.553835583901994</v>
      </c>
      <c r="R69" s="91">
        <f t="shared" si="603"/>
        <v>0.516670352258225</v>
      </c>
      <c r="S69" s="91">
        <f t="shared" si="603"/>
        <v>0.0401304347826087</v>
      </c>
      <c r="T69" s="91">
        <f t="shared" si="603"/>
        <v>0.741575079872205</v>
      </c>
      <c r="U69" s="91">
        <f t="shared" si="603"/>
        <v>0.364636363636364</v>
      </c>
      <c r="V69" s="108" cm="1">
        <f t="array" ref="V69">(MAX(J$62:J$71-J69)/(MAX(J$62:J$71)-MIN(J$62:J$71))+0.001)</f>
        <v>0.636421805624075</v>
      </c>
      <c r="W69" s="108" cm="1">
        <f t="array" ref="W69">(MAX(K$62:K$71-K69)/(MAX(K$62:K$71)-MIN(K$62:K$71))+0.001)</f>
        <v>0.724880856153748</v>
      </c>
      <c r="X69" s="91">
        <f t="shared" si="603"/>
        <v>0.745693678074813</v>
      </c>
      <c r="Y69" s="91">
        <f t="shared" si="603"/>
        <v>0.730072164948454</v>
      </c>
      <c r="Z69" s="91">
        <f t="shared" si="603"/>
        <v>0.460196398698178</v>
      </c>
      <c r="AB69" s="89">
        <f t="shared" ref="AB69:AL69" si="604">P69/SUM(P$62:P$71)</f>
        <v>0.0824762306723892</v>
      </c>
      <c r="AC69" s="89">
        <f t="shared" si="604"/>
        <v>0.118876551920218</v>
      </c>
      <c r="AD69" s="89">
        <f t="shared" si="604"/>
        <v>0.122977123978056</v>
      </c>
      <c r="AE69" s="89">
        <f t="shared" si="604"/>
        <v>0.00648948885607818</v>
      </c>
      <c r="AF69" s="89">
        <f t="shared" si="604"/>
        <v>0.1133790536481</v>
      </c>
      <c r="AG69" s="89">
        <f t="shared" si="604"/>
        <v>0.13778770182068</v>
      </c>
      <c r="AH69" s="89">
        <f t="shared" si="604"/>
        <v>0.109368161983575</v>
      </c>
      <c r="AI69" s="89">
        <f t="shared" si="604"/>
        <v>0.159514215861077</v>
      </c>
      <c r="AJ69" s="89">
        <f t="shared" si="604"/>
        <v>0.160452998751699</v>
      </c>
      <c r="AK69" s="89">
        <f t="shared" si="604"/>
        <v>0.153413054309915</v>
      </c>
      <c r="AL69" s="89">
        <f t="shared" si="604"/>
        <v>0.11432859514404</v>
      </c>
      <c r="AN69" s="89">
        <f t="shared" ref="AN69:AX69" si="605">AB69*LN(AB69)</f>
        <v>-0.205798413768612</v>
      </c>
      <c r="AO69" s="89">
        <f t="shared" si="605"/>
        <v>-0.253167791038491</v>
      </c>
      <c r="AP69" s="89">
        <f t="shared" si="605"/>
        <v>-0.257730159172088</v>
      </c>
      <c r="AQ69" s="89">
        <f t="shared" si="605"/>
        <v>-0.0326912641762405</v>
      </c>
      <c r="AR69" s="89">
        <f t="shared" si="605"/>
        <v>-0.246828310552494</v>
      </c>
      <c r="AS69" s="89">
        <f t="shared" si="605"/>
        <v>-0.273100897861873</v>
      </c>
      <c r="AT69" s="89">
        <f t="shared" si="605"/>
        <v>-0.242035620146934</v>
      </c>
      <c r="AU69" s="89">
        <f t="shared" si="605"/>
        <v>-0.292807841125834</v>
      </c>
      <c r="AV69" s="89">
        <f t="shared" si="605"/>
        <v>-0.293589551893251</v>
      </c>
      <c r="AW69" s="89">
        <f t="shared" si="605"/>
        <v>-0.287591378366371</v>
      </c>
      <c r="AX69" s="89">
        <f t="shared" si="605"/>
        <v>-0.2479419734533</v>
      </c>
      <c r="BL69" s="89">
        <f t="shared" ref="BL69:BV69" si="606">AZ$67*P69</f>
        <v>0.14572579058182</v>
      </c>
      <c r="BM69" s="89">
        <f t="shared" si="606"/>
        <v>0.29472908059503</v>
      </c>
      <c r="BN69" s="89">
        <f t="shared" si="606"/>
        <v>0.120180630067924</v>
      </c>
      <c r="BO69" s="89">
        <f t="shared" si="606"/>
        <v>0.0078453285005509</v>
      </c>
      <c r="BP69" s="89">
        <f t="shared" si="606"/>
        <v>0.274507095172543</v>
      </c>
      <c r="BQ69" s="89">
        <f t="shared" si="606"/>
        <v>0.158374931648471</v>
      </c>
      <c r="BR69" s="89">
        <f t="shared" si="606"/>
        <v>0.188266964970858</v>
      </c>
      <c r="BS69" s="89">
        <f t="shared" si="606"/>
        <v>0.510445842225021</v>
      </c>
      <c r="BT69" s="89">
        <f t="shared" si="606"/>
        <v>0.161562749940715</v>
      </c>
      <c r="BU69" s="89">
        <f t="shared" si="606"/>
        <v>0.312230831014106</v>
      </c>
      <c r="BV69" s="89">
        <f t="shared" si="606"/>
        <v>0.163677038266775</v>
      </c>
      <c r="BX69" s="89">
        <f t="shared" si="578"/>
        <v>0.560635501244774</v>
      </c>
      <c r="BY69" s="89">
        <f t="shared" si="579"/>
        <v>0.440727355321566</v>
      </c>
      <c r="BZ69" s="89">
        <f t="shared" si="580"/>
        <v>0.698712807195879</v>
      </c>
      <c r="CA69" s="89">
        <f t="shared" si="581"/>
        <v>0.637470619221596</v>
      </c>
      <c r="CC69" s="89">
        <f t="shared" ref="CC69:CF69" si="607">BX69/SUM(BX$62:BX$71)</f>
        <v>0.107330926530128</v>
      </c>
      <c r="CD69" s="89">
        <f t="shared" si="607"/>
        <v>0.0922122921552325</v>
      </c>
      <c r="CE69" s="89">
        <f t="shared" si="607"/>
        <v>0.141974174280396</v>
      </c>
      <c r="CF69" s="89">
        <f t="shared" si="607"/>
        <v>0.142490280922291</v>
      </c>
      <c r="CH69" s="89">
        <f t="shared" ref="CH69:CK69" si="608">CC69*LN(CC69)</f>
        <v>-0.239545288273624</v>
      </c>
      <c r="CI69" s="89">
        <f t="shared" si="608"/>
        <v>-0.219802921689698</v>
      </c>
      <c r="CJ69" s="89">
        <f t="shared" si="608"/>
        <v>-0.277149220856135</v>
      </c>
      <c r="CK69" s="89">
        <f t="shared" si="608"/>
        <v>-0.277639674262654</v>
      </c>
      <c r="CR69" s="89">
        <f t="shared" ref="CR69:CU69" si="609">CM$67*BX69</f>
        <v>0.0642835744468598</v>
      </c>
      <c r="CS69" s="89">
        <f t="shared" si="609"/>
        <v>0.0477354669871904</v>
      </c>
      <c r="CT69" s="89">
        <f t="shared" si="609"/>
        <v>0.169451360506262</v>
      </c>
      <c r="CU69" s="89">
        <f t="shared" si="609"/>
        <v>0.340733174005603</v>
      </c>
      <c r="CV69" s="87">
        <f t="shared" si="585"/>
        <v>0.622203575945916</v>
      </c>
      <c r="CX69">
        <f t="shared" si="595"/>
        <v>0.116867467476561</v>
      </c>
    </row>
    <row r="70" spans="1:102">
      <c r="A70" s="43" t="s">
        <v>39</v>
      </c>
      <c r="B70" s="44">
        <v>2020</v>
      </c>
      <c r="C70" s="43" t="s">
        <v>31</v>
      </c>
      <c r="D70">
        <v>17788</v>
      </c>
      <c r="E70">
        <v>3.1966057</v>
      </c>
      <c r="F70">
        <v>207837</v>
      </c>
      <c r="G70">
        <v>231</v>
      </c>
      <c r="H70">
        <v>9300</v>
      </c>
      <c r="I70">
        <v>26</v>
      </c>
      <c r="J70">
        <v>13092</v>
      </c>
      <c r="K70">
        <v>26.920937</v>
      </c>
      <c r="L70">
        <v>738229</v>
      </c>
      <c r="M70">
        <v>11200</v>
      </c>
      <c r="N70">
        <v>119976</v>
      </c>
      <c r="P70" s="90">
        <f t="shared" ref="P70:Z70" si="610">(D70-MIN(D$62:D$71))/(MAX(D$62:D$71)-MIN(D$62:D$71))+0.001</f>
        <v>0.310246309246309</v>
      </c>
      <c r="Q70" s="91">
        <f t="shared" si="610"/>
        <v>0.705136873934619</v>
      </c>
      <c r="R70" s="91">
        <f t="shared" si="610"/>
        <v>0.758835176129112</v>
      </c>
      <c r="S70" s="91">
        <f t="shared" si="610"/>
        <v>0.001</v>
      </c>
      <c r="T70" s="91">
        <f t="shared" si="610"/>
        <v>0.767134185303514</v>
      </c>
      <c r="U70" s="91">
        <f t="shared" si="610"/>
        <v>0.682818181818182</v>
      </c>
      <c r="V70" s="108" cm="1">
        <f t="array" ref="V70">(MAX(J$62:J$71-J70)/(MAX(J$62:J$71)-MIN(J$62:J$71))+0.001)</f>
        <v>0.318710902812038</v>
      </c>
      <c r="W70" s="108" cm="1">
        <f t="array" ref="W70">(MAX(K$62:K$71-K70)/(MAX(K$62:K$71)-MIN(K$62:K$71))+0.001)</f>
        <v>0.862940408414019</v>
      </c>
      <c r="X70" s="91">
        <f t="shared" si="610"/>
        <v>0.855057418862325</v>
      </c>
      <c r="Y70" s="91">
        <f t="shared" si="610"/>
        <v>0.865536082474227</v>
      </c>
      <c r="Z70" s="91">
        <f t="shared" si="610"/>
        <v>0.962766584542385</v>
      </c>
      <c r="AB70" s="89">
        <f t="shared" ref="AB70:AL70" si="611">P70/SUM(P$62:P$71)</f>
        <v>0.0413046829014976</v>
      </c>
      <c r="AC70" s="89">
        <f t="shared" si="611"/>
        <v>0.151352211092277</v>
      </c>
      <c r="AD70" s="89">
        <f t="shared" si="611"/>
        <v>0.180616842297736</v>
      </c>
      <c r="AE70" s="89">
        <f t="shared" si="611"/>
        <v>0.000161709906489489</v>
      </c>
      <c r="AF70" s="89">
        <f t="shared" si="611"/>
        <v>0.117286772858936</v>
      </c>
      <c r="AG70" s="89">
        <f t="shared" si="611"/>
        <v>0.258021298522844</v>
      </c>
      <c r="AH70" s="89">
        <f t="shared" si="611"/>
        <v>0.0547700052648222</v>
      </c>
      <c r="AI70" s="89">
        <f t="shared" si="611"/>
        <v>0.189895017111342</v>
      </c>
      <c r="AJ70" s="89">
        <f t="shared" si="611"/>
        <v>0.183985101383122</v>
      </c>
      <c r="AK70" s="89">
        <f t="shared" si="611"/>
        <v>0.181878642143801</v>
      </c>
      <c r="AL70" s="89">
        <f t="shared" si="611"/>
        <v>0.239184294735318</v>
      </c>
      <c r="AN70" s="89">
        <f t="shared" ref="AN70:AX70" si="612">AB70*LN(AB70)</f>
        <v>-0.131628912511314</v>
      </c>
      <c r="AO70" s="89">
        <f t="shared" si="612"/>
        <v>-0.28577501664401</v>
      </c>
      <c r="AP70" s="89">
        <f t="shared" si="612"/>
        <v>-0.30910357923767</v>
      </c>
      <c r="AQ70" s="89">
        <f t="shared" si="612"/>
        <v>-0.00141168002642627</v>
      </c>
      <c r="AR70" s="89">
        <f t="shared" si="612"/>
        <v>-0.251361187746256</v>
      </c>
      <c r="AS70" s="89">
        <f t="shared" si="612"/>
        <v>-0.349544844812711</v>
      </c>
      <c r="AT70" s="89">
        <f t="shared" si="612"/>
        <v>-0.159085646521262</v>
      </c>
      <c r="AU70" s="89">
        <f t="shared" si="612"/>
        <v>-0.315469534816349</v>
      </c>
      <c r="AV70" s="89">
        <f t="shared" si="612"/>
        <v>-0.311468469276853</v>
      </c>
      <c r="AW70" s="89">
        <f t="shared" si="612"/>
        <v>-0.309996797836565</v>
      </c>
      <c r="AX70" s="89">
        <f t="shared" si="612"/>
        <v>-0.342158136522495</v>
      </c>
      <c r="BL70" s="89">
        <f t="shared" ref="BL70:BV70" si="613">AZ$67*P70</f>
        <v>0.0729805123425355</v>
      </c>
      <c r="BM70" s="89">
        <f t="shared" si="613"/>
        <v>0.375245557687352</v>
      </c>
      <c r="BN70" s="89">
        <f t="shared" si="613"/>
        <v>0.176509623953266</v>
      </c>
      <c r="BO70" s="89">
        <f t="shared" si="613"/>
        <v>0.000195495726449264</v>
      </c>
      <c r="BP70" s="89">
        <f t="shared" si="613"/>
        <v>0.283968248840715</v>
      </c>
      <c r="BQ70" s="89">
        <f t="shared" si="613"/>
        <v>0.296572952284136</v>
      </c>
      <c r="BR70" s="89">
        <f t="shared" si="613"/>
        <v>0.0942813930090058</v>
      </c>
      <c r="BS70" s="89">
        <f t="shared" si="613"/>
        <v>0.607664473166154</v>
      </c>
      <c r="BT70" s="89">
        <f t="shared" si="613"/>
        <v>0.185257609136855</v>
      </c>
      <c r="BU70" s="89">
        <f t="shared" si="613"/>
        <v>0.370164845721385</v>
      </c>
      <c r="BV70" s="89">
        <f t="shared" si="613"/>
        <v>0.342425067962053</v>
      </c>
      <c r="BX70" s="89">
        <f t="shared" si="578"/>
        <v>0.624735693983153</v>
      </c>
      <c r="BY70" s="89">
        <f t="shared" si="579"/>
        <v>0.5807366968513</v>
      </c>
      <c r="BZ70" s="89">
        <f t="shared" si="580"/>
        <v>0.701945866175159</v>
      </c>
      <c r="CA70" s="89">
        <f t="shared" si="581"/>
        <v>0.897847522820293</v>
      </c>
      <c r="CC70" s="89">
        <f t="shared" ref="CC70:CF70" si="614">BX70/SUM(BX$62:BX$71)</f>
        <v>0.119602595131375</v>
      </c>
      <c r="CD70" s="89">
        <f t="shared" si="614"/>
        <v>0.121506099652572</v>
      </c>
      <c r="CE70" s="89">
        <f t="shared" si="614"/>
        <v>0.142631112115592</v>
      </c>
      <c r="CF70" s="89">
        <f t="shared" si="614"/>
        <v>0.200690889735851</v>
      </c>
      <c r="CH70" s="89">
        <f t="shared" ref="CH70:CK70" si="615">CC70*LN(CC70)</f>
        <v>-0.25398576738867</v>
      </c>
      <c r="CI70" s="89">
        <f t="shared" si="615"/>
        <v>-0.256109440760683</v>
      </c>
      <c r="CJ70" s="89">
        <f t="shared" si="615"/>
        <v>-0.277773180469309</v>
      </c>
      <c r="CK70" s="89">
        <f t="shared" si="615"/>
        <v>-0.322307444935313</v>
      </c>
      <c r="CR70" s="89">
        <f t="shared" ref="CR70:CU70" si="616">CM$67*BX70</f>
        <v>0.0716334292148986</v>
      </c>
      <c r="CS70" s="89">
        <f t="shared" si="616"/>
        <v>0.0628999699838662</v>
      </c>
      <c r="CT70" s="89">
        <f t="shared" si="616"/>
        <v>0.170235439797487</v>
      </c>
      <c r="CU70" s="89">
        <f t="shared" si="616"/>
        <v>0.479906723539962</v>
      </c>
      <c r="CV70" s="87">
        <f t="shared" si="585"/>
        <v>0.784675562536214</v>
      </c>
      <c r="CX70">
        <f t="shared" si="595"/>
        <v>0.120934434506193</v>
      </c>
    </row>
    <row r="71" spans="1:102">
      <c r="A71" s="7" t="s">
        <v>39</v>
      </c>
      <c r="B71" s="9">
        <v>2021</v>
      </c>
      <c r="C71" s="8" t="s">
        <v>31</v>
      </c>
      <c r="D71">
        <v>17390</v>
      </c>
      <c r="E71">
        <v>3.2490896</v>
      </c>
      <c r="F71">
        <v>229279</v>
      </c>
      <c r="G71">
        <v>237</v>
      </c>
      <c r="H71">
        <v>9380</v>
      </c>
      <c r="I71">
        <v>33</v>
      </c>
      <c r="J71">
        <v>13736</v>
      </c>
      <c r="K71">
        <v>23.410267</v>
      </c>
      <c r="L71">
        <v>820052</v>
      </c>
      <c r="M71">
        <v>11857</v>
      </c>
      <c r="N71">
        <v>121233</v>
      </c>
      <c r="P71" s="90">
        <f t="shared" ref="P71:Z71" si="617">(D71-MIN(D$62:D$71))/(MAX(D$62:D$71)-MIN(D$62:D$71))+0.001</f>
        <v>0.001</v>
      </c>
      <c r="Q71" s="91">
        <f t="shared" si="617"/>
        <v>0.856438452249132</v>
      </c>
      <c r="R71" s="91">
        <f t="shared" si="617"/>
        <v>1.001</v>
      </c>
      <c r="S71" s="91">
        <f t="shared" si="617"/>
        <v>0.0140434782608696</v>
      </c>
      <c r="T71" s="91">
        <f t="shared" si="617"/>
        <v>0.792693290734824</v>
      </c>
      <c r="U71" s="91">
        <f t="shared" si="617"/>
        <v>1.001</v>
      </c>
      <c r="V71" s="108" cm="1">
        <f t="array" ref="V71">(MAX(J$62:J$71-J71)/(MAX(J$62:J$71)-MIN(J$62:J$71))+0.001)</f>
        <v>0.001</v>
      </c>
      <c r="W71" s="108" cm="1">
        <f t="array" ref="W71">(MAX(K$62:K$71-K71)/(MAX(K$62:K$71)-MIN(K$62:K$71))+0.001)</f>
        <v>1.001</v>
      </c>
      <c r="X71" s="91">
        <f t="shared" si="617"/>
        <v>1.001</v>
      </c>
      <c r="Y71" s="91">
        <f t="shared" si="617"/>
        <v>1.001</v>
      </c>
      <c r="Z71" s="91">
        <f t="shared" si="617"/>
        <v>1.001</v>
      </c>
      <c r="AB71" s="89">
        <f t="shared" ref="AB71:AL71" si="618">P71/SUM(P$62:P$71)</f>
        <v>0.000133135130605873</v>
      </c>
      <c r="AC71" s="89">
        <f t="shared" si="618"/>
        <v>0.183827932141828</v>
      </c>
      <c r="AD71" s="89">
        <f t="shared" si="618"/>
        <v>0.238256560617417</v>
      </c>
      <c r="AE71" s="89">
        <f t="shared" si="618"/>
        <v>0.00227096955635239</v>
      </c>
      <c r="AF71" s="89">
        <f t="shared" si="618"/>
        <v>0.121194492069772</v>
      </c>
      <c r="AG71" s="89">
        <f t="shared" si="618"/>
        <v>0.378254895225009</v>
      </c>
      <c r="AH71" s="89">
        <f t="shared" si="618"/>
        <v>0.000171848546069738</v>
      </c>
      <c r="AI71" s="89">
        <f t="shared" si="618"/>
        <v>0.220275827015456</v>
      </c>
      <c r="AJ71" s="89">
        <f t="shared" si="618"/>
        <v>0.215387975616359</v>
      </c>
      <c r="AK71" s="89">
        <f t="shared" si="618"/>
        <v>0.210344229977687</v>
      </c>
      <c r="AL71" s="89">
        <f t="shared" si="618"/>
        <v>0.248682788615741</v>
      </c>
      <c r="AN71" s="89">
        <f t="shared" ref="AN71:AX71" si="619">AB71*LN(AB71)</f>
        <v>-0.00118811733339697</v>
      </c>
      <c r="AO71" s="89">
        <f t="shared" si="619"/>
        <v>-0.311359499481677</v>
      </c>
      <c r="AP71" s="89">
        <f t="shared" si="619"/>
        <v>-0.341756926028465</v>
      </c>
      <c r="AQ71" s="89">
        <f t="shared" si="619"/>
        <v>-0.0138246371376879</v>
      </c>
      <c r="AR71" s="89">
        <f t="shared" si="619"/>
        <v>-0.255763844835225</v>
      </c>
      <c r="AS71" s="89">
        <f t="shared" si="619"/>
        <v>-0.367734486008854</v>
      </c>
      <c r="AT71" s="89">
        <f t="shared" si="619"/>
        <v>-0.00148973734808447</v>
      </c>
      <c r="AU71" s="89">
        <f t="shared" si="619"/>
        <v>-0.333249738658499</v>
      </c>
      <c r="AV71" s="89">
        <f t="shared" si="619"/>
        <v>-0.330688247482221</v>
      </c>
      <c r="AW71" s="89">
        <f t="shared" si="619"/>
        <v>-0.327928736922252</v>
      </c>
      <c r="AX71" s="89">
        <f t="shared" si="619"/>
        <v>-0.346061282747604</v>
      </c>
      <c r="AY71" s="81" t="s">
        <v>170</v>
      </c>
      <c r="BL71" s="89">
        <f t="shared" ref="BL71:BV71" si="620">AZ$67*P71</f>
        <v>0.000235234103251153</v>
      </c>
      <c r="BM71" s="89">
        <f t="shared" si="620"/>
        <v>0.45576218819173</v>
      </c>
      <c r="BN71" s="89">
        <f t="shared" si="620"/>
        <v>0.232838617838608</v>
      </c>
      <c r="BO71" s="89">
        <f t="shared" si="620"/>
        <v>0.00274543998448315</v>
      </c>
      <c r="BP71" s="89">
        <f t="shared" si="620"/>
        <v>0.293429402508886</v>
      </c>
      <c r="BQ71" s="89">
        <f t="shared" si="620"/>
        <v>0.4347709729198</v>
      </c>
      <c r="BR71" s="89">
        <f t="shared" si="620"/>
        <v>0.000295821047153222</v>
      </c>
      <c r="BS71" s="89">
        <f t="shared" si="620"/>
        <v>0.704883131799623</v>
      </c>
      <c r="BT71" s="89">
        <f t="shared" si="620"/>
        <v>0.216877677048552</v>
      </c>
      <c r="BU71" s="89">
        <f t="shared" si="620"/>
        <v>0.428098860428663</v>
      </c>
      <c r="BV71" s="89">
        <f t="shared" si="620"/>
        <v>0.356023462522785</v>
      </c>
      <c r="BX71" s="89">
        <f t="shared" si="578"/>
        <v>0.688836040133589</v>
      </c>
      <c r="BY71" s="89">
        <f t="shared" si="579"/>
        <v>0.730945815413169</v>
      </c>
      <c r="BZ71" s="89">
        <f t="shared" si="580"/>
        <v>0.705178952846776</v>
      </c>
      <c r="CA71" s="89">
        <f t="shared" si="581"/>
        <v>1.001</v>
      </c>
      <c r="CC71" s="89">
        <f t="shared" ref="CC71:CF71" si="621">BX71/SUM(BX$62:BX$71)</f>
        <v>0.131874293102611</v>
      </c>
      <c r="CD71" s="89">
        <f t="shared" si="621"/>
        <v>0.152933981216903</v>
      </c>
      <c r="CE71" s="89">
        <f t="shared" si="621"/>
        <v>0.143288055577702</v>
      </c>
      <c r="CF71" s="89">
        <f t="shared" si="621"/>
        <v>0.223747992303362</v>
      </c>
      <c r="CH71" s="89">
        <f t="shared" ref="CH71:CK71" si="622">CC71*LN(CC71)</f>
        <v>-0.26716493946192</v>
      </c>
      <c r="CI71" s="89">
        <f t="shared" si="622"/>
        <v>-0.28717162204144</v>
      </c>
      <c r="CJ71" s="89">
        <f t="shared" si="622"/>
        <v>-0.278394119618755</v>
      </c>
      <c r="CK71" s="89">
        <f t="shared" si="622"/>
        <v>-0.335003301721011</v>
      </c>
      <c r="CL71" s="81" t="s">
        <v>170</v>
      </c>
      <c r="CR71" s="89">
        <f t="shared" ref="CR71:CU71" si="623">CM$67*BX71</f>
        <v>0.0789833015734668</v>
      </c>
      <c r="CS71" s="89">
        <f t="shared" si="623"/>
        <v>0.0791692174760112</v>
      </c>
      <c r="CT71" s="89">
        <f t="shared" si="623"/>
        <v>0.171019525804639</v>
      </c>
      <c r="CU71" s="89">
        <f t="shared" si="623"/>
        <v>0.535042552386317</v>
      </c>
      <c r="CV71" s="87">
        <f t="shared" si="585"/>
        <v>0.864214597240435</v>
      </c>
      <c r="CX71">
        <f t="shared" si="595"/>
        <v>0.125094371640325</v>
      </c>
    </row>
    <row r="72" spans="1:102">
      <c r="A72" s="7" t="s">
        <v>30</v>
      </c>
      <c r="B72" s="46">
        <v>2012</v>
      </c>
      <c r="C72" s="51" t="s">
        <v>31</v>
      </c>
      <c r="D72">
        <v>6504</v>
      </c>
      <c r="E72">
        <v>4.078567</v>
      </c>
      <c r="F72">
        <v>63308</v>
      </c>
      <c r="I72">
        <v>8</v>
      </c>
      <c r="J72">
        <v>7224</v>
      </c>
      <c r="K72">
        <v>48.568275</v>
      </c>
      <c r="L72">
        <v>4071600</v>
      </c>
      <c r="M72">
        <v>10208</v>
      </c>
      <c r="P72" s="112">
        <f t="shared" ref="P72:Z72" si="624">(D72-MIN(D$72:D$81))/(MAX(D$72:D$81)-MIN(D$72:D$81))+0.001</f>
        <v>1.001</v>
      </c>
      <c r="Q72" s="113">
        <f t="shared" si="624"/>
        <v>1.001</v>
      </c>
      <c r="R72" s="113">
        <f t="shared" si="624"/>
        <v>0.001</v>
      </c>
      <c r="S72" s="113">
        <v>0.001</v>
      </c>
      <c r="T72" s="113">
        <v>0.001</v>
      </c>
      <c r="U72" s="113">
        <f t="shared" si="624"/>
        <v>1.001</v>
      </c>
      <c r="V72" s="108" cm="1">
        <f t="array" ref="V72">(MAX(J$72:J$81-J72)/(MAX(J$72:J$81)-MIN(J$72:J$81))+0.001)</f>
        <v>0.030023746701847</v>
      </c>
      <c r="W72" s="108" cm="1">
        <f t="array" ref="W72">(MAX(K$72:K$81-K72)/(MAX(K$72:K$81)-MIN(K$72:K$81))+0.001)</f>
        <v>0.001</v>
      </c>
      <c r="X72" s="113">
        <f t="shared" si="624"/>
        <v>0.001</v>
      </c>
      <c r="Y72" s="113">
        <f t="shared" si="624"/>
        <v>0.001</v>
      </c>
      <c r="Z72" s="113">
        <v>0.001</v>
      </c>
      <c r="AA72" s="80"/>
      <c r="AB72" s="80">
        <f t="shared" ref="AB72:AL72" si="625">P72/SUM(P$72:P$81)</f>
        <v>0.256045819779242</v>
      </c>
      <c r="AC72" s="80">
        <f t="shared" si="625"/>
        <v>0.204173361876412</v>
      </c>
      <c r="AD72" s="80">
        <f t="shared" si="625"/>
        <v>0.000213089852828464</v>
      </c>
      <c r="AE72" s="80">
        <f t="shared" si="625"/>
        <v>0.1</v>
      </c>
      <c r="AF72" s="80">
        <f t="shared" si="625"/>
        <v>0.1</v>
      </c>
      <c r="AG72" s="80">
        <f t="shared" si="625"/>
        <v>0.285185185185185</v>
      </c>
      <c r="AH72" s="80">
        <f t="shared" si="625"/>
        <v>0.00668817325284877</v>
      </c>
      <c r="AI72" s="80">
        <f t="shared" si="625"/>
        <v>0.00021143335740294</v>
      </c>
      <c r="AJ72" s="80">
        <f t="shared" si="625"/>
        <v>0.000164900765571016</v>
      </c>
      <c r="AK72" s="80">
        <f t="shared" si="625"/>
        <v>0.000207575659249348</v>
      </c>
      <c r="AL72" s="80">
        <f t="shared" si="625"/>
        <v>0.1</v>
      </c>
      <c r="AM72" s="80"/>
      <c r="AN72" s="80">
        <f t="shared" ref="AN72:AX72" si="626">AB72*LN(AB72)</f>
        <v>-0.348836534768746</v>
      </c>
      <c r="AO72" s="80">
        <f t="shared" si="626"/>
        <v>-0.324387744805825</v>
      </c>
      <c r="AP72" s="80">
        <f t="shared" si="626"/>
        <v>-0.00180141828120753</v>
      </c>
      <c r="AQ72" s="80">
        <f t="shared" si="626"/>
        <v>-0.230258509299405</v>
      </c>
      <c r="AR72" s="80">
        <f t="shared" si="626"/>
        <v>-0.230258509299405</v>
      </c>
      <c r="AS72" s="80">
        <f t="shared" si="626"/>
        <v>-0.357798049482004</v>
      </c>
      <c r="AT72" s="80">
        <f t="shared" si="626"/>
        <v>-0.0334904557148219</v>
      </c>
      <c r="AU72" s="80">
        <f t="shared" si="626"/>
        <v>-0.00178906464588202</v>
      </c>
      <c r="AV72" s="80">
        <f t="shared" si="626"/>
        <v>-0.00143631315473487</v>
      </c>
      <c r="AW72" s="80">
        <f t="shared" si="626"/>
        <v>-0.00176024463388053</v>
      </c>
      <c r="AX72" s="80">
        <f t="shared" si="626"/>
        <v>-0.230258509299405</v>
      </c>
      <c r="AY72" s="80"/>
      <c r="AZ72" s="80">
        <f t="shared" ref="AZ72:BJ72" si="627">SUM(AN72:AN81)</f>
        <v>-1.80375804864584</v>
      </c>
      <c r="BA72" s="80">
        <f t="shared" si="627"/>
        <v>-2.06224214795317</v>
      </c>
      <c r="BB72" s="80">
        <f t="shared" si="627"/>
        <v>-2.09243190110054</v>
      </c>
      <c r="BC72" s="80">
        <f t="shared" si="627"/>
        <v>-2.30258509299405</v>
      </c>
      <c r="BD72" s="80">
        <f t="shared" si="627"/>
        <v>-2.30258509299405</v>
      </c>
      <c r="BE72" s="80">
        <f t="shared" si="627"/>
        <v>-1.3652202455405</v>
      </c>
      <c r="BF72" s="80">
        <f t="shared" si="627"/>
        <v>-1.95836671476757</v>
      </c>
      <c r="BG72" s="80">
        <f t="shared" si="627"/>
        <v>-2.05843365644639</v>
      </c>
      <c r="BH72" s="80">
        <f t="shared" si="627"/>
        <v>-2.08082077775687</v>
      </c>
      <c r="BI72" s="80">
        <f t="shared" si="627"/>
        <v>-2.0691636998549</v>
      </c>
      <c r="BJ72" s="80">
        <f t="shared" si="627"/>
        <v>-2.30258509299405</v>
      </c>
      <c r="BK72" s="80"/>
      <c r="BL72" s="80">
        <f t="shared" ref="BL72:BV72" si="628">AZ$77*P72</f>
        <v>0.393369682378342</v>
      </c>
      <c r="BM72" s="80">
        <f t="shared" si="628"/>
        <v>0.443702591708982</v>
      </c>
      <c r="BN72" s="80">
        <f t="shared" si="628"/>
        <v>0.000163763961950725</v>
      </c>
      <c r="BO72" s="80">
        <f t="shared" si="628"/>
        <v>4.03439153439154e-5</v>
      </c>
      <c r="BP72" s="80">
        <f t="shared" si="628"/>
        <v>0.000313492063492064</v>
      </c>
      <c r="BQ72" s="80">
        <f t="shared" si="628"/>
        <v>0.646810185185185</v>
      </c>
      <c r="BR72" s="80">
        <f t="shared" si="628"/>
        <v>0.0125354764971268</v>
      </c>
      <c r="BS72" s="80">
        <f t="shared" si="628"/>
        <v>0.00058248127318648</v>
      </c>
      <c r="BT72" s="80">
        <f t="shared" si="628"/>
        <v>0.000298390653595239</v>
      </c>
      <c r="BU72" s="80">
        <f t="shared" si="628"/>
        <v>0.000547034183006067</v>
      </c>
      <c r="BV72" s="80">
        <f t="shared" si="628"/>
        <v>0.000154575163398693</v>
      </c>
      <c r="BW72" s="80"/>
      <c r="BX72" s="80">
        <f t="shared" si="578"/>
        <v>0.837236038049275</v>
      </c>
      <c r="BY72" s="80">
        <f t="shared" si="579"/>
        <v>0.647164021164021</v>
      </c>
      <c r="BZ72" s="80">
        <f t="shared" si="580"/>
        <v>0.0131179577703133</v>
      </c>
      <c r="CA72" s="80">
        <f t="shared" si="581"/>
        <v>0.001</v>
      </c>
      <c r="CB72" s="80"/>
      <c r="CC72" s="80">
        <f t="shared" ref="CC72:CF72" si="629">BX72/SUM(BX$72:BX$81)</f>
        <v>0.186966012037553</v>
      </c>
      <c r="CD72" s="80">
        <f t="shared" si="629"/>
        <v>0.284896728022314</v>
      </c>
      <c r="CE72" s="80">
        <f t="shared" si="629"/>
        <v>0.00283374691864725</v>
      </c>
      <c r="CF72" s="80">
        <f t="shared" si="629"/>
        <v>0.00022490050519367</v>
      </c>
      <c r="CG72" s="80"/>
      <c r="CH72" s="80">
        <f t="shared" ref="CH72:CK72" si="630">CC72*LN(CC72)</f>
        <v>-0.313509924887601</v>
      </c>
      <c r="CI72" s="80">
        <f t="shared" si="630"/>
        <v>-0.357724457585529</v>
      </c>
      <c r="CJ72" s="80">
        <f t="shared" si="630"/>
        <v>-0.0166231999123791</v>
      </c>
      <c r="CK72" s="80">
        <f t="shared" si="630"/>
        <v>-0.00188913106016406</v>
      </c>
      <c r="CL72" s="80"/>
      <c r="CM72">
        <f t="shared" ref="CM72:CP72" si="631">SUM(CH72:CH81)</f>
        <v>-2.1652067440858</v>
      </c>
      <c r="CN72">
        <f t="shared" si="631"/>
        <v>-1.37139483043293</v>
      </c>
      <c r="CO72">
        <f t="shared" si="631"/>
        <v>-2.05942886608951</v>
      </c>
      <c r="CP72">
        <f t="shared" si="631"/>
        <v>-2.08843773591279</v>
      </c>
      <c r="CQ72" s="80"/>
      <c r="CR72" s="80">
        <f t="shared" ref="CR72:CU72" si="632">CM$77*BX72</f>
        <v>0.0935283528670485</v>
      </c>
      <c r="CS72" s="80">
        <f t="shared" si="632"/>
        <v>0.227785779459213</v>
      </c>
      <c r="CT72" s="80">
        <f t="shared" si="632"/>
        <v>0.00297300592426795</v>
      </c>
      <c r="CU72" s="80">
        <f t="shared" si="632"/>
        <v>0.000309677462177983</v>
      </c>
      <c r="CV72" s="87">
        <f t="shared" si="585"/>
        <v>0.324596815712708</v>
      </c>
      <c r="CW72" s="80">
        <f>AVERAGE(CV72:CV81)</f>
        <v>0.372587683609767</v>
      </c>
      <c r="CX72">
        <f t="shared" si="595"/>
        <v>0.0482506793956582</v>
      </c>
    </row>
    <row r="73" spans="1:102">
      <c r="A73" s="7" t="s">
        <v>30</v>
      </c>
      <c r="B73" s="46">
        <v>2013</v>
      </c>
      <c r="C73" s="51" t="s">
        <v>31</v>
      </c>
      <c r="D73">
        <v>6389</v>
      </c>
      <c r="E73">
        <v>3.4434184</v>
      </c>
      <c r="F73">
        <v>69557</v>
      </c>
      <c r="I73">
        <v>8</v>
      </c>
      <c r="J73">
        <v>7378</v>
      </c>
      <c r="K73">
        <v>44.924126</v>
      </c>
      <c r="L73">
        <v>4272500</v>
      </c>
      <c r="M73">
        <v>11596</v>
      </c>
      <c r="P73" s="90">
        <f t="shared" ref="P73:Z73" si="633">(D73-MIN(D$72:D$81))/(MAX(D$72:D$81)-MIN(D$72:D$81))+0.001</f>
        <v>0.922875</v>
      </c>
      <c r="Q73" s="91">
        <f t="shared" si="633"/>
        <v>0.767246914905151</v>
      </c>
      <c r="R73" s="91">
        <f t="shared" si="633"/>
        <v>0.175426394238821</v>
      </c>
      <c r="S73" s="91">
        <v>0.001</v>
      </c>
      <c r="T73" s="91">
        <v>0.001</v>
      </c>
      <c r="U73" s="91">
        <f t="shared" si="633"/>
        <v>1.001</v>
      </c>
      <c r="V73" s="108" cm="1">
        <f t="array" ref="V73">(MAX(J$72:J$81-J73)/(MAX(J$72:J$81)-MIN(J$72:J$81))+0.001)</f>
        <v>0.001</v>
      </c>
      <c r="W73" s="108" cm="1">
        <f t="array" ref="W73">(MAX(K$72:K$81-K73)/(MAX(K$72:K$81)-MIN(K$72:K$81))+0.001)</f>
        <v>0.122297530943918</v>
      </c>
      <c r="X73" s="91">
        <f t="shared" si="633"/>
        <v>0.142002245929253</v>
      </c>
      <c r="Y73" s="91">
        <f t="shared" si="633"/>
        <v>0.200971185708111</v>
      </c>
      <c r="Z73" s="91">
        <v>0.001</v>
      </c>
      <c r="AB73" s="89">
        <f t="shared" ref="AB73:AL73" si="634">P73/SUM(P$72:P$81)</f>
        <v>0.236062223705063</v>
      </c>
      <c r="AC73" s="89">
        <f t="shared" si="634"/>
        <v>0.156494887118372</v>
      </c>
      <c r="AD73" s="89">
        <f t="shared" si="634"/>
        <v>0.0373815845305784</v>
      </c>
      <c r="AE73" s="89">
        <f t="shared" si="634"/>
        <v>0.1</v>
      </c>
      <c r="AF73" s="89">
        <f t="shared" si="634"/>
        <v>0.1</v>
      </c>
      <c r="AG73" s="89">
        <f t="shared" si="634"/>
        <v>0.285185185185185</v>
      </c>
      <c r="AH73" s="89">
        <f t="shared" si="634"/>
        <v>0.000222762779051734</v>
      </c>
      <c r="AI73" s="89">
        <f t="shared" si="634"/>
        <v>0.0258577775695626</v>
      </c>
      <c r="AJ73" s="89">
        <f t="shared" si="634"/>
        <v>0.0234162790665376</v>
      </c>
      <c r="AK73" s="89">
        <f t="shared" si="634"/>
        <v>0.0417167263634843</v>
      </c>
      <c r="AL73" s="89">
        <f t="shared" si="634"/>
        <v>0.1</v>
      </c>
      <c r="AN73" s="89">
        <f t="shared" ref="AN73:AX73" si="635">AB73*LN(AB73)</f>
        <v>-0.340793554214831</v>
      </c>
      <c r="AO73" s="89">
        <f t="shared" si="635"/>
        <v>-0.290256065539092</v>
      </c>
      <c r="AP73" s="89">
        <f t="shared" si="635"/>
        <v>-0.122857459233466</v>
      </c>
      <c r="AQ73" s="89">
        <f t="shared" si="635"/>
        <v>-0.230258509299405</v>
      </c>
      <c r="AR73" s="89">
        <f t="shared" si="635"/>
        <v>-0.230258509299405</v>
      </c>
      <c r="AS73" s="89">
        <f t="shared" si="635"/>
        <v>-0.357798049482004</v>
      </c>
      <c r="AT73" s="89">
        <f t="shared" si="635"/>
        <v>-0.00187330201001926</v>
      </c>
      <c r="AU73" s="89">
        <f t="shared" si="635"/>
        <v>-0.0945138966628057</v>
      </c>
      <c r="AV73" s="89">
        <f t="shared" si="635"/>
        <v>-0.0879122940854116</v>
      </c>
      <c r="AW73" s="89">
        <f t="shared" si="635"/>
        <v>-0.132527912252588</v>
      </c>
      <c r="AX73" s="89">
        <f t="shared" si="635"/>
        <v>-0.230258509299405</v>
      </c>
      <c r="AY73" s="81" t="s">
        <v>181</v>
      </c>
      <c r="AZ73" s="108">
        <f t="shared" ref="AZ73:BJ73" si="636">-1/LN(10)*AZ72</f>
        <v>0.783362167215467</v>
      </c>
      <c r="BA73" s="108">
        <f t="shared" si="636"/>
        <v>0.895620385204373</v>
      </c>
      <c r="BB73" s="108">
        <f t="shared" si="636"/>
        <v>0.908731628406295</v>
      </c>
      <c r="BC73" s="108">
        <f t="shared" si="636"/>
        <v>1</v>
      </c>
      <c r="BD73" s="108">
        <f t="shared" si="636"/>
        <v>1</v>
      </c>
      <c r="BE73" s="108">
        <f t="shared" si="636"/>
        <v>0.592907619220843</v>
      </c>
      <c r="BF73" s="108">
        <f t="shared" si="636"/>
        <v>0.850507857766557</v>
      </c>
      <c r="BG73" s="108">
        <f t="shared" si="636"/>
        <v>0.893966378358599</v>
      </c>
      <c r="BH73" s="108">
        <f t="shared" si="636"/>
        <v>0.903688981609441</v>
      </c>
      <c r="BI73" s="108">
        <f t="shared" si="636"/>
        <v>0.898626377001501</v>
      </c>
      <c r="BJ73" s="108">
        <f t="shared" si="636"/>
        <v>1</v>
      </c>
      <c r="BL73" s="89">
        <f t="shared" ref="BL73:BV73" si="637">AZ$77*P73</f>
        <v>0.362668377247665</v>
      </c>
      <c r="BM73" s="89">
        <f t="shared" si="637"/>
        <v>0.340089355268867</v>
      </c>
      <c r="BN73" s="89">
        <f t="shared" si="637"/>
        <v>0.0287285213512792</v>
      </c>
      <c r="BO73" s="89">
        <f t="shared" si="637"/>
        <v>4.03439153439154e-5</v>
      </c>
      <c r="BP73" s="89">
        <f t="shared" si="637"/>
        <v>0.000313492063492064</v>
      </c>
      <c r="BQ73" s="89">
        <f t="shared" si="637"/>
        <v>0.646810185185185</v>
      </c>
      <c r="BR73" s="89">
        <f t="shared" si="637"/>
        <v>0.00041751872681352</v>
      </c>
      <c r="BS73" s="89">
        <f t="shared" si="637"/>
        <v>0.0712360215317763</v>
      </c>
      <c r="BT73" s="89">
        <f t="shared" si="637"/>
        <v>0.0423721429748217</v>
      </c>
      <c r="BU73" s="89">
        <f t="shared" si="637"/>
        <v>0.109938108381597</v>
      </c>
      <c r="BV73" s="89">
        <f t="shared" si="637"/>
        <v>0.000154575163398693</v>
      </c>
      <c r="BX73" s="89">
        <f t="shared" si="578"/>
        <v>0.731486253867812</v>
      </c>
      <c r="BY73" s="89">
        <f t="shared" si="579"/>
        <v>0.647164021164021</v>
      </c>
      <c r="BZ73" s="89">
        <f t="shared" si="580"/>
        <v>0.0716535402585898</v>
      </c>
      <c r="CA73" s="89">
        <f t="shared" si="581"/>
        <v>0.152464826519818</v>
      </c>
      <c r="CC73" s="89">
        <f t="shared" ref="CC73:CF73" si="638">BX73/SUM(BX$72:BX$81)</f>
        <v>0.163350669979049</v>
      </c>
      <c r="CD73" s="89">
        <f t="shared" si="638"/>
        <v>0.284896728022314</v>
      </c>
      <c r="CE73" s="89">
        <f t="shared" si="638"/>
        <v>0.0154786287982612</v>
      </c>
      <c r="CF73" s="89">
        <f t="shared" si="638"/>
        <v>0.0342894165085722</v>
      </c>
      <c r="CH73" s="89">
        <f t="shared" ref="CH73:CK73" si="639">CC73*LN(CC73)</f>
        <v>-0.295967897949653</v>
      </c>
      <c r="CI73" s="89">
        <f t="shared" si="639"/>
        <v>-0.357724457585529</v>
      </c>
      <c r="CJ73" s="89">
        <f t="shared" si="639"/>
        <v>-0.0645194909286313</v>
      </c>
      <c r="CK73" s="89">
        <f t="shared" si="639"/>
        <v>-0.115655408291219</v>
      </c>
      <c r="CL73" s="81" t="s">
        <v>181</v>
      </c>
      <c r="CM73" s="108">
        <f t="shared" ref="CM73:CP73" si="640">-1/LN(10)*CM72</f>
        <v>0.940337341136171</v>
      </c>
      <c r="CN73" s="108">
        <f t="shared" si="640"/>
        <v>0.595589207367669</v>
      </c>
      <c r="CO73" s="108">
        <f t="shared" si="640"/>
        <v>0.894398592414946</v>
      </c>
      <c r="CP73" s="108">
        <f t="shared" si="640"/>
        <v>0.906996984505445</v>
      </c>
      <c r="CR73" s="89">
        <f t="shared" ref="CR73:CU73" si="641">CM$77*BX73</f>
        <v>0.0817149541586236</v>
      </c>
      <c r="CS73" s="89">
        <f t="shared" si="641"/>
        <v>0.227785779459213</v>
      </c>
      <c r="CT73" s="89">
        <f t="shared" si="641"/>
        <v>0.0162392960408556</v>
      </c>
      <c r="CU73" s="89">
        <f t="shared" si="641"/>
        <v>0.0472149205480636</v>
      </c>
      <c r="CV73" s="87">
        <f t="shared" si="585"/>
        <v>0.372954950206756</v>
      </c>
      <c r="CX73">
        <f t="shared" si="595"/>
        <v>0.0644649373533436</v>
      </c>
    </row>
    <row r="74" spans="1:102">
      <c r="A74" s="7" t="s">
        <v>30</v>
      </c>
      <c r="B74" s="46">
        <v>2014</v>
      </c>
      <c r="C74" s="51" t="s">
        <v>31</v>
      </c>
      <c r="D74">
        <v>5969</v>
      </c>
      <c r="E74">
        <v>3.350645</v>
      </c>
      <c r="F74">
        <v>74374</v>
      </c>
      <c r="I74">
        <v>8</v>
      </c>
      <c r="J74">
        <v>7231</v>
      </c>
      <c r="K74">
        <v>40.504948</v>
      </c>
      <c r="L74">
        <v>4457000</v>
      </c>
      <c r="M74">
        <v>13069</v>
      </c>
      <c r="P74" s="90">
        <f t="shared" ref="P74:Z74" si="642">(D74-MIN(D$72:D$81))/(MAX(D$72:D$81)-MIN(D$72:D$81))+0.001</f>
        <v>0.637548913043478</v>
      </c>
      <c r="Q74" s="91">
        <f t="shared" si="642"/>
        <v>0.733103616053924</v>
      </c>
      <c r="R74" s="91">
        <f t="shared" si="642"/>
        <v>0.309881817674315</v>
      </c>
      <c r="S74" s="91">
        <v>0.001</v>
      </c>
      <c r="T74" s="91">
        <v>0.001</v>
      </c>
      <c r="U74" s="91">
        <f t="shared" si="642"/>
        <v>1.001</v>
      </c>
      <c r="V74" s="108" cm="1">
        <f t="array" ref="V74">(MAX(J$72:J$81-J74)/(MAX(J$72:J$81)-MIN(J$72:J$81))+0.001)</f>
        <v>0.0287044854881266</v>
      </c>
      <c r="W74" s="108" cm="1">
        <f t="array" ref="W74">(MAX(K$72:K$81-K74)/(MAX(K$72:K$81)-MIN(K$72:K$81))+0.001)</f>
        <v>0.269392334202974</v>
      </c>
      <c r="X74" s="91">
        <f t="shared" si="642"/>
        <v>0.27149410443571</v>
      </c>
      <c r="Y74" s="91">
        <f t="shared" si="642"/>
        <v>0.413188445468953</v>
      </c>
      <c r="Z74" s="91">
        <v>0.001</v>
      </c>
      <c r="AB74" s="89">
        <f t="shared" ref="AB74:AL74" si="643">P74/SUM(P$72:P$81)</f>
        <v>0.163078655434148</v>
      </c>
      <c r="AC74" s="89">
        <f t="shared" si="643"/>
        <v>0.14953069919429</v>
      </c>
      <c r="AD74" s="89">
        <f t="shared" si="643"/>
        <v>0.0660326709224366</v>
      </c>
      <c r="AE74" s="89">
        <f t="shared" si="643"/>
        <v>0.1</v>
      </c>
      <c r="AF74" s="89">
        <f t="shared" si="643"/>
        <v>0.1</v>
      </c>
      <c r="AG74" s="89">
        <f t="shared" si="643"/>
        <v>0.285185185185185</v>
      </c>
      <c r="AH74" s="89">
        <f t="shared" si="643"/>
        <v>0.00639429095858527</v>
      </c>
      <c r="AI74" s="89">
        <f t="shared" si="643"/>
        <v>0.0569585256791496</v>
      </c>
      <c r="AJ74" s="89">
        <f t="shared" si="643"/>
        <v>0.0447695856694661</v>
      </c>
      <c r="AK74" s="89">
        <f t="shared" si="643"/>
        <v>0.0857678639624313</v>
      </c>
      <c r="AL74" s="89">
        <f t="shared" si="643"/>
        <v>0.1</v>
      </c>
      <c r="AN74" s="89">
        <f t="shared" ref="AN74:AX74" si="644">AB74*LN(AB74)</f>
        <v>-0.295746834690923</v>
      </c>
      <c r="AO74" s="89">
        <f t="shared" si="644"/>
        <v>-0.284146243690171</v>
      </c>
      <c r="AP74" s="89">
        <f t="shared" si="644"/>
        <v>-0.17945075928351</v>
      </c>
      <c r="AQ74" s="89">
        <f t="shared" si="644"/>
        <v>-0.230258509299405</v>
      </c>
      <c r="AR74" s="89">
        <f t="shared" si="644"/>
        <v>-0.230258509299405</v>
      </c>
      <c r="AS74" s="89">
        <f t="shared" si="644"/>
        <v>-0.357798049482004</v>
      </c>
      <c r="AT74" s="89">
        <f t="shared" si="644"/>
        <v>-0.0323061941625973</v>
      </c>
      <c r="AU74" s="89">
        <f t="shared" si="644"/>
        <v>-0.163210776210537</v>
      </c>
      <c r="AV74" s="89">
        <f t="shared" si="644"/>
        <v>-0.139064462719335</v>
      </c>
      <c r="AW74" s="89">
        <f t="shared" si="644"/>
        <v>-0.210655384564985</v>
      </c>
      <c r="AX74" s="89">
        <f t="shared" si="644"/>
        <v>-0.230258509299405</v>
      </c>
      <c r="AY74" s="109" t="s">
        <v>182</v>
      </c>
      <c r="AZ74">
        <f t="shared" ref="AZ74:BJ74" si="645">1-AZ73</f>
        <v>0.216637832784533</v>
      </c>
      <c r="BA74">
        <f t="shared" si="645"/>
        <v>0.104379614795627</v>
      </c>
      <c r="BB74">
        <f t="shared" si="645"/>
        <v>0.091268371593705</v>
      </c>
      <c r="BC74">
        <f t="shared" si="645"/>
        <v>0</v>
      </c>
      <c r="BD74">
        <f t="shared" si="645"/>
        <v>0</v>
      </c>
      <c r="BE74">
        <f t="shared" si="645"/>
        <v>0.407092380779157</v>
      </c>
      <c r="BF74">
        <f t="shared" si="645"/>
        <v>0.149492142233443</v>
      </c>
      <c r="BG74">
        <f t="shared" si="645"/>
        <v>0.106033621641401</v>
      </c>
      <c r="BH74">
        <f t="shared" si="645"/>
        <v>0.0963110183905589</v>
      </c>
      <c r="BI74">
        <f t="shared" si="645"/>
        <v>0.101373622998499</v>
      </c>
      <c r="BJ74">
        <f t="shared" si="645"/>
        <v>0</v>
      </c>
      <c r="BL74" s="89">
        <f t="shared" ref="BL74:BV74" si="646">AZ$77*P74</f>
        <v>0.250541871553017</v>
      </c>
      <c r="BM74" s="89">
        <f t="shared" si="646"/>
        <v>0.324955019414938</v>
      </c>
      <c r="BN74" s="89">
        <f t="shared" si="646"/>
        <v>0.050747474198838</v>
      </c>
      <c r="BO74" s="89">
        <f t="shared" si="646"/>
        <v>4.03439153439154e-5</v>
      </c>
      <c r="BP74" s="89">
        <f t="shared" si="646"/>
        <v>0.000313492063492064</v>
      </c>
      <c r="BQ74" s="89">
        <f t="shared" si="646"/>
        <v>0.646810185185185</v>
      </c>
      <c r="BR74" s="89">
        <f t="shared" si="646"/>
        <v>0.0119846602348398</v>
      </c>
      <c r="BS74" s="89">
        <f t="shared" si="646"/>
        <v>0.156915989813226</v>
      </c>
      <c r="BT74" s="89">
        <f t="shared" si="646"/>
        <v>0.0810113032698256</v>
      </c>
      <c r="BU74" s="89">
        <f t="shared" si="646"/>
        <v>0.226028203694656</v>
      </c>
      <c r="BV74" s="89">
        <f t="shared" si="646"/>
        <v>0.000154575163398693</v>
      </c>
      <c r="BX74" s="89">
        <f t="shared" si="578"/>
        <v>0.626244365166793</v>
      </c>
      <c r="BY74" s="89">
        <f t="shared" si="579"/>
        <v>0.647164021164021</v>
      </c>
      <c r="BZ74" s="89">
        <f t="shared" si="580"/>
        <v>0.168900650048066</v>
      </c>
      <c r="CA74" s="89">
        <f t="shared" si="581"/>
        <v>0.30719408212788</v>
      </c>
      <c r="CC74" s="89">
        <f t="shared" ref="CC74:CF74" si="647">BX74/SUM(BX$72:BX$81)</f>
        <v>0.139848747778501</v>
      </c>
      <c r="CD74" s="89">
        <f t="shared" si="647"/>
        <v>0.284896728022314</v>
      </c>
      <c r="CE74" s="89">
        <f t="shared" si="647"/>
        <v>0.0364859915706066</v>
      </c>
      <c r="CF74" s="89">
        <f t="shared" si="647"/>
        <v>0.0690881042630659</v>
      </c>
      <c r="CH74" s="89">
        <f t="shared" ref="CH74:CK74" si="648">CC74*LN(CC74)</f>
        <v>-0.275109591442602</v>
      </c>
      <c r="CI74" s="89">
        <f t="shared" si="648"/>
        <v>-0.357724457585529</v>
      </c>
      <c r="CJ74" s="89">
        <f t="shared" si="648"/>
        <v>-0.12079880180497</v>
      </c>
      <c r="CK74" s="89">
        <f t="shared" si="648"/>
        <v>-0.184629164799387</v>
      </c>
      <c r="CL74" s="109" t="s">
        <v>182</v>
      </c>
      <c r="CM74">
        <f t="shared" ref="CM74:CP74" si="649">1-CM73</f>
        <v>0.0596626588638293</v>
      </c>
      <c r="CN74">
        <f t="shared" si="649"/>
        <v>0.404410792632331</v>
      </c>
      <c r="CO74">
        <f t="shared" si="649"/>
        <v>0.105601407585054</v>
      </c>
      <c r="CP74">
        <f t="shared" si="649"/>
        <v>0.0930030154945555</v>
      </c>
      <c r="CR74" s="89">
        <f t="shared" ref="CR74:CU74" si="650">CM$77*BX74</f>
        <v>0.0699582928880964</v>
      </c>
      <c r="CS74" s="89">
        <f t="shared" si="650"/>
        <v>0.227785779459213</v>
      </c>
      <c r="CT74" s="89">
        <f t="shared" si="650"/>
        <v>0.038279024982226</v>
      </c>
      <c r="CU74" s="89">
        <f t="shared" si="650"/>
        <v>0.0951310837494569</v>
      </c>
      <c r="CV74" s="87">
        <f t="shared" si="585"/>
        <v>0.431154181078993</v>
      </c>
      <c r="CX74">
        <f t="shared" si="595"/>
        <v>0.0825446883187766</v>
      </c>
    </row>
    <row r="75" spans="1:102">
      <c r="A75" s="7" t="s">
        <v>30</v>
      </c>
      <c r="B75" s="46">
        <v>2015</v>
      </c>
      <c r="C75" s="51" t="s">
        <v>31</v>
      </c>
      <c r="D75">
        <v>5934</v>
      </c>
      <c r="E75">
        <v>3.3528817</v>
      </c>
      <c r="F75">
        <v>77360</v>
      </c>
      <c r="I75">
        <v>7</v>
      </c>
      <c r="J75">
        <v>2072</v>
      </c>
      <c r="K75">
        <v>37.636189</v>
      </c>
      <c r="L75">
        <v>4699600</v>
      </c>
      <c r="M75">
        <v>11587</v>
      </c>
      <c r="P75" s="90">
        <f t="shared" ref="P75:Z75" si="651">(D75-MIN(D$72:D$81))/(MAX(D$72:D$81)-MIN(D$72:D$81))+0.001</f>
        <v>0.613771739130435</v>
      </c>
      <c r="Q75" s="91">
        <f t="shared" si="651"/>
        <v>0.733926786451264</v>
      </c>
      <c r="R75" s="91">
        <f t="shared" si="651"/>
        <v>0.393229107352202</v>
      </c>
      <c r="S75" s="91">
        <v>0.001</v>
      </c>
      <c r="T75" s="91">
        <v>0.001</v>
      </c>
      <c r="U75" s="91">
        <f t="shared" si="651"/>
        <v>0.501</v>
      </c>
      <c r="V75" s="108" cm="1">
        <f t="array" ref="V75">(MAX(J$72:J$81-J75)/(MAX(J$72:J$81)-MIN(J$72:J$81))+0.001)</f>
        <v>1.001</v>
      </c>
      <c r="W75" s="108" cm="1">
        <f t="array" ref="W75">(MAX(K$72:K$81-K75)/(MAX(K$72:K$81)-MIN(K$72:K$81))+0.001)</f>
        <v>0.364880576745511</v>
      </c>
      <c r="X75" s="91">
        <f t="shared" si="651"/>
        <v>0.441763615946098</v>
      </c>
      <c r="Y75" s="91">
        <f t="shared" si="651"/>
        <v>0.199674542573116</v>
      </c>
      <c r="Z75" s="91">
        <v>0.001</v>
      </c>
      <c r="AB75" s="89">
        <f t="shared" ref="AB75:AL75" si="652">P75/SUM(P$72:P$81)</f>
        <v>0.156996691411572</v>
      </c>
      <c r="AC75" s="89">
        <f t="shared" si="652"/>
        <v>0.149698600760146</v>
      </c>
      <c r="AD75" s="89">
        <f t="shared" si="652"/>
        <v>0.0837931326135488</v>
      </c>
      <c r="AE75" s="89">
        <f t="shared" si="652"/>
        <v>0.1</v>
      </c>
      <c r="AF75" s="89">
        <f t="shared" si="652"/>
        <v>0.1</v>
      </c>
      <c r="AG75" s="89">
        <f t="shared" si="652"/>
        <v>0.142735042735043</v>
      </c>
      <c r="AH75" s="89">
        <f t="shared" si="652"/>
        <v>0.222985541830786</v>
      </c>
      <c r="AI75" s="89">
        <f t="shared" si="652"/>
        <v>0.0771479253924245</v>
      </c>
      <c r="AJ75" s="89">
        <f t="shared" si="652"/>
        <v>0.072847158470932</v>
      </c>
      <c r="AK75" s="89">
        <f t="shared" si="652"/>
        <v>0.0414475748099266</v>
      </c>
      <c r="AL75" s="89">
        <f t="shared" si="652"/>
        <v>0.1</v>
      </c>
      <c r="AN75" s="89">
        <f t="shared" ref="AN75:AX75" si="653">AB75*LN(AB75)</f>
        <v>-0.290684170031258</v>
      </c>
      <c r="AO75" s="89">
        <f t="shared" si="653"/>
        <v>-0.284297303443358</v>
      </c>
      <c r="AP75" s="89">
        <f t="shared" si="653"/>
        <v>-0.207757046992084</v>
      </c>
      <c r="AQ75" s="89">
        <f t="shared" si="653"/>
        <v>-0.230258509299405</v>
      </c>
      <c r="AR75" s="89">
        <f t="shared" si="653"/>
        <v>-0.230258509299405</v>
      </c>
      <c r="AS75" s="89">
        <f t="shared" si="653"/>
        <v>-0.277871616211652</v>
      </c>
      <c r="AT75" s="89">
        <f t="shared" si="653"/>
        <v>-0.334622884187646</v>
      </c>
      <c r="AU75" s="89">
        <f t="shared" si="653"/>
        <v>-0.197655344895741</v>
      </c>
      <c r="AV75" s="89">
        <f t="shared" si="653"/>
        <v>-0.190815246077618</v>
      </c>
      <c r="AW75" s="89">
        <f t="shared" si="653"/>
        <v>-0.131941138712896</v>
      </c>
      <c r="AX75" s="89">
        <f t="shared" si="653"/>
        <v>-0.230258509299405</v>
      </c>
      <c r="AY75" s="109" t="s">
        <v>183</v>
      </c>
      <c r="AZ75" s="77">
        <f t="shared" ref="AZ75:BB75" si="654">AZ74/(3-SUM($AZ73:$BB73))</f>
        <v>0.525455455195209</v>
      </c>
      <c r="BA75" s="77">
        <f t="shared" si="654"/>
        <v>0.253172944450969</v>
      </c>
      <c r="BB75" s="77">
        <f t="shared" si="654"/>
        <v>0.221371600353822</v>
      </c>
      <c r="BC75" s="77">
        <f t="shared" ref="BC75:BE75" si="655">BC74/(3-SUM($BC73:$BE73))</f>
        <v>0</v>
      </c>
      <c r="BD75" s="77">
        <f t="shared" si="655"/>
        <v>0</v>
      </c>
      <c r="BE75" s="77">
        <f t="shared" si="655"/>
        <v>1</v>
      </c>
      <c r="BF75" s="77">
        <f>BF74/(2-SUM($BF73:$BG73))</f>
        <v>0.58503745362704</v>
      </c>
      <c r="BG75" s="77">
        <f>BG74/(2-SUM($BF73:$BG73))</f>
        <v>0.41496254637296</v>
      </c>
      <c r="BH75" s="77">
        <f t="shared" ref="BH75:BJ75" si="656">BH74/(3-SUM($BH73:$BJ73))</f>
        <v>0.487195250545598</v>
      </c>
      <c r="BI75" s="77">
        <f t="shared" si="656"/>
        <v>0.512804749454401</v>
      </c>
      <c r="BJ75" s="77">
        <f t="shared" si="656"/>
        <v>0</v>
      </c>
      <c r="BL75" s="89">
        <f t="shared" ref="BL75:BV75" si="657">AZ$77*P75</f>
        <v>0.241197996078464</v>
      </c>
      <c r="BM75" s="89">
        <f t="shared" si="657"/>
        <v>0.325319897375695</v>
      </c>
      <c r="BN75" s="89">
        <f t="shared" si="657"/>
        <v>0.0643967565743436</v>
      </c>
      <c r="BO75" s="89">
        <f t="shared" si="657"/>
        <v>4.03439153439154e-5</v>
      </c>
      <c r="BP75" s="89">
        <f t="shared" si="657"/>
        <v>0.000313492063492064</v>
      </c>
      <c r="BQ75" s="89">
        <f t="shared" si="657"/>
        <v>0.323728174603174</v>
      </c>
      <c r="BR75" s="89">
        <f t="shared" si="657"/>
        <v>0.417936245540334</v>
      </c>
      <c r="BS75" s="89">
        <f t="shared" si="657"/>
        <v>0.212536102903742</v>
      </c>
      <c r="BT75" s="89">
        <f t="shared" si="657"/>
        <v>0.131818134096752</v>
      </c>
      <c r="BU75" s="89">
        <f t="shared" si="657"/>
        <v>0.109228800263595</v>
      </c>
      <c r="BV75" s="89">
        <f t="shared" si="657"/>
        <v>0.000154575163398693</v>
      </c>
      <c r="BX75" s="89">
        <f t="shared" si="578"/>
        <v>0.630914650028502</v>
      </c>
      <c r="BY75" s="89">
        <f t="shared" si="579"/>
        <v>0.32408201058201</v>
      </c>
      <c r="BZ75" s="89">
        <f t="shared" si="580"/>
        <v>0.630472348444076</v>
      </c>
      <c r="CA75" s="89">
        <f t="shared" si="581"/>
        <v>0.241201509523746</v>
      </c>
      <c r="CC75" s="89">
        <f t="shared" ref="CC75:CF75" si="658">BX75/SUM(BX$72:BX$81)</f>
        <v>0.140891684890605</v>
      </c>
      <c r="CD75" s="89">
        <f t="shared" si="658"/>
        <v>0.142668475697457</v>
      </c>
      <c r="CE75" s="89">
        <f t="shared" si="658"/>
        <v>0.136194909754846</v>
      </c>
      <c r="CF75" s="89">
        <f t="shared" si="658"/>
        <v>0.0542463413453662</v>
      </c>
      <c r="CH75" s="89">
        <f t="shared" ref="CH75:CK75" si="659">CC75*LN(CC75)</f>
        <v>-0.276114434488662</v>
      </c>
      <c r="CI75" s="89">
        <f t="shared" si="659"/>
        <v>-0.277808577331198</v>
      </c>
      <c r="CJ75" s="89">
        <f t="shared" si="659"/>
        <v>-0.271527468653408</v>
      </c>
      <c r="CK75" s="89">
        <f t="shared" si="659"/>
        <v>-0.158085758200458</v>
      </c>
      <c r="CL75" s="109" t="s">
        <v>183</v>
      </c>
      <c r="CM75">
        <f t="shared" ref="CM75:CP75" si="660">CM74/(4-SUM($CM73:$CP73))</f>
        <v>0.0900326707029775</v>
      </c>
      <c r="CN75">
        <f t="shared" si="660"/>
        <v>0.610267534420438</v>
      </c>
      <c r="CO75">
        <f t="shared" si="660"/>
        <v>0.159355565707784</v>
      </c>
      <c r="CP75">
        <f t="shared" si="660"/>
        <v>0.140344229168801</v>
      </c>
      <c r="CR75" s="89">
        <f t="shared" ref="CR75:CU75" si="661">CM$77*BX75</f>
        <v>0.070480014398739</v>
      </c>
      <c r="CS75" s="89">
        <f t="shared" si="661"/>
        <v>0.114068877401982</v>
      </c>
      <c r="CT75" s="89">
        <f t="shared" si="661"/>
        <v>0.142887944894383</v>
      </c>
      <c r="CU75" s="89">
        <f t="shared" si="661"/>
        <v>0.0746946713428123</v>
      </c>
      <c r="CV75" s="87">
        <f t="shared" si="585"/>
        <v>0.402131508037916</v>
      </c>
      <c r="CX75">
        <f t="shared" si="595"/>
        <v>0.0943817743723971</v>
      </c>
    </row>
    <row r="76" spans="1:102">
      <c r="A76" s="7" t="s">
        <v>30</v>
      </c>
      <c r="B76" s="46">
        <v>2016</v>
      </c>
      <c r="C76" s="51" t="s">
        <v>31</v>
      </c>
      <c r="D76">
        <v>5565</v>
      </c>
      <c r="E76">
        <v>2.8510332</v>
      </c>
      <c r="F76">
        <v>77834</v>
      </c>
      <c r="I76">
        <v>6</v>
      </c>
      <c r="J76">
        <v>5010</v>
      </c>
      <c r="K76">
        <v>38.012424</v>
      </c>
      <c r="L76">
        <v>5005000</v>
      </c>
      <c r="M76">
        <v>12514</v>
      </c>
      <c r="P76" s="90">
        <f t="shared" ref="P76:Z76" si="662">(D76-MIN(D$72:D$81))/(MAX(D$72:D$81)-MIN(D$72:D$81))+0.001</f>
        <v>0.363092391304348</v>
      </c>
      <c r="Q76" s="91">
        <f t="shared" si="662"/>
        <v>0.549231999868687</v>
      </c>
      <c r="R76" s="91">
        <f t="shared" si="662"/>
        <v>0.406459721989616</v>
      </c>
      <c r="S76" s="91">
        <v>0.001</v>
      </c>
      <c r="T76" s="91">
        <v>0.001</v>
      </c>
      <c r="U76" s="91">
        <f t="shared" si="662"/>
        <v>0.001</v>
      </c>
      <c r="V76" s="108" cm="1">
        <f t="array" ref="V76">(MAX(J$72:J$81-J76)/(MAX(J$72:J$81)-MIN(J$72:J$81))+0.001)</f>
        <v>0.447287222012816</v>
      </c>
      <c r="W76" s="108" cm="1">
        <f t="array" ref="W76">(MAX(K$72:K$81-K76)/(MAX(K$72:K$81)-MIN(K$72:K$81))+0.001)</f>
        <v>0.352357385033349</v>
      </c>
      <c r="X76" s="91">
        <f t="shared" si="662"/>
        <v>0.656109489051095</v>
      </c>
      <c r="Y76" s="91">
        <f t="shared" si="662"/>
        <v>0.333228785477597</v>
      </c>
      <c r="Z76" s="91">
        <v>0.001</v>
      </c>
      <c r="AB76" s="89">
        <f t="shared" ref="AB76:AL76" si="663">P76/SUM(P$72:P$81)</f>
        <v>0.0928754135735536</v>
      </c>
      <c r="AC76" s="89">
        <f t="shared" si="663"/>
        <v>0.112026517345949</v>
      </c>
      <c r="AD76" s="89">
        <f t="shared" si="663"/>
        <v>0.0866124423394655</v>
      </c>
      <c r="AE76" s="89">
        <f t="shared" si="663"/>
        <v>0.1</v>
      </c>
      <c r="AF76" s="89">
        <f t="shared" si="663"/>
        <v>0.1</v>
      </c>
      <c r="AG76" s="89">
        <f t="shared" si="663"/>
        <v>0.000284900284900285</v>
      </c>
      <c r="AH76" s="89">
        <f t="shared" si="663"/>
        <v>0.0996389446099048</v>
      </c>
      <c r="AI76" s="89">
        <f t="shared" si="663"/>
        <v>0.0745001049233213</v>
      </c>
      <c r="AJ76" s="89">
        <f t="shared" si="663"/>
        <v>0.108192957042934</v>
      </c>
      <c r="AK76" s="89">
        <f t="shared" si="663"/>
        <v>0.0691701848263718</v>
      </c>
      <c r="AL76" s="89">
        <f t="shared" si="663"/>
        <v>0.1</v>
      </c>
      <c r="AN76" s="89">
        <f t="shared" ref="AN76:AX76" si="664">AB76*LN(AB76)</f>
        <v>-0.220718078849215</v>
      </c>
      <c r="AO76" s="89">
        <f t="shared" si="664"/>
        <v>-0.245228250445631</v>
      </c>
      <c r="AP76" s="89">
        <f t="shared" si="664"/>
        <v>-0.211881039527738</v>
      </c>
      <c r="AQ76" s="89">
        <f t="shared" si="664"/>
        <v>-0.230258509299405</v>
      </c>
      <c r="AR76" s="89">
        <f t="shared" si="664"/>
        <v>-0.230258509299405</v>
      </c>
      <c r="AS76" s="89">
        <f t="shared" si="664"/>
        <v>-0.00232574681380624</v>
      </c>
      <c r="AT76" s="89">
        <f t="shared" si="664"/>
        <v>-0.22978755133967</v>
      </c>
      <c r="AU76" s="89">
        <f t="shared" si="664"/>
        <v>-0.193473401000818</v>
      </c>
      <c r="AV76" s="89">
        <f t="shared" si="664"/>
        <v>-0.240603718123698</v>
      </c>
      <c r="AW76" s="89">
        <f t="shared" si="664"/>
        <v>-0.184766385355063</v>
      </c>
      <c r="AX76" s="89">
        <f t="shared" si="664"/>
        <v>-0.230258509299405</v>
      </c>
      <c r="AY76" s="77" t="s">
        <v>184</v>
      </c>
      <c r="AZ76" s="110">
        <v>0.26049795615013</v>
      </c>
      <c r="BA76" s="110">
        <v>0.633345720302242</v>
      </c>
      <c r="BB76" s="110">
        <v>0.106156323547628</v>
      </c>
      <c r="BC76" s="110">
        <v>0.0806878306878307</v>
      </c>
      <c r="BD76" s="110">
        <v>0.626984126984127</v>
      </c>
      <c r="BE76" s="110">
        <v>0.292328042328042</v>
      </c>
      <c r="BF76" s="110">
        <v>0.25</v>
      </c>
      <c r="BG76" s="110">
        <v>0.75</v>
      </c>
      <c r="BH76" s="110">
        <v>0.10958605664488</v>
      </c>
      <c r="BI76" s="110">
        <v>0.581263616557734</v>
      </c>
      <c r="BJ76" s="110">
        <v>0.309150326797386</v>
      </c>
      <c r="BL76" s="89">
        <f t="shared" ref="BL76:BV76" si="665">AZ$77*P76</f>
        <v>0.142686851789595</v>
      </c>
      <c r="BM76" s="89">
        <f t="shared" si="665"/>
        <v>0.243452209581662</v>
      </c>
      <c r="BN76" s="89">
        <f t="shared" si="665"/>
        <v>0.0665634544464098</v>
      </c>
      <c r="BO76" s="89">
        <f t="shared" si="665"/>
        <v>4.03439153439154e-5</v>
      </c>
      <c r="BP76" s="89">
        <f t="shared" si="665"/>
        <v>0.000313492063492064</v>
      </c>
      <c r="BQ76" s="89">
        <f t="shared" si="665"/>
        <v>0.000646164021164021</v>
      </c>
      <c r="BR76" s="89">
        <f t="shared" si="665"/>
        <v>0.186750791454747</v>
      </c>
      <c r="BS76" s="89">
        <f t="shared" si="665"/>
        <v>0.205241578250884</v>
      </c>
      <c r="BT76" s="89">
        <f t="shared" si="665"/>
        <v>0.195776939267995</v>
      </c>
      <c r="BU76" s="89">
        <f t="shared" si="665"/>
        <v>0.182287536417841</v>
      </c>
      <c r="BV76" s="89">
        <f t="shared" si="665"/>
        <v>0.000154575163398693</v>
      </c>
      <c r="BX76" s="89">
        <f t="shared" si="578"/>
        <v>0.452702515817666</v>
      </c>
      <c r="BY76" s="89">
        <f t="shared" si="579"/>
        <v>0.001</v>
      </c>
      <c r="BZ76" s="89">
        <f t="shared" si="580"/>
        <v>0.391992369705631</v>
      </c>
      <c r="CA76" s="89">
        <f t="shared" si="581"/>
        <v>0.378219050849235</v>
      </c>
      <c r="CC76" s="89">
        <f t="shared" ref="CC76:CF76" si="666">BX76/SUM(BX$72:BX$81)</f>
        <v>0.101094530305938</v>
      </c>
      <c r="CD76" s="89">
        <f t="shared" si="666"/>
        <v>0.000440223372600171</v>
      </c>
      <c r="CE76" s="89">
        <f t="shared" si="666"/>
        <v>0.0846783614672391</v>
      </c>
      <c r="CF76" s="89">
        <f t="shared" si="666"/>
        <v>0.0850616556098631</v>
      </c>
      <c r="CH76" s="89">
        <f t="shared" ref="CH76:CK76" si="667">CC76*LN(CC76)</f>
        <v>-0.231678259912037</v>
      </c>
      <c r="CI76" s="89">
        <f t="shared" si="667"/>
        <v>-0.00340214672419168</v>
      </c>
      <c r="CJ76" s="89">
        <f t="shared" si="667"/>
        <v>-0.20906199869732</v>
      </c>
      <c r="CK76" s="89">
        <f t="shared" si="667"/>
        <v>-0.209624151437969</v>
      </c>
      <c r="CL76" s="77" t="s">
        <v>184</v>
      </c>
      <c r="CM76" s="111">
        <v>0.133389037433155</v>
      </c>
      <c r="CN76" s="111">
        <v>0.0936831550802139</v>
      </c>
      <c r="CO76" s="111">
        <v>0.293917112299465</v>
      </c>
      <c r="CP76" s="111">
        <v>0.479010695187166</v>
      </c>
      <c r="CR76" s="89">
        <f t="shared" ref="CR76:CU76" si="668">CM$77*BX76</f>
        <v>0.0505717846807538</v>
      </c>
      <c r="CS76" s="89">
        <f t="shared" si="668"/>
        <v>0.000351975344750326</v>
      </c>
      <c r="CT76" s="89">
        <f t="shared" si="668"/>
        <v>0.0888397155874396</v>
      </c>
      <c r="CU76" s="89">
        <f t="shared" si="668"/>
        <v>0.117125915814357</v>
      </c>
      <c r="CV76" s="87">
        <f t="shared" si="585"/>
        <v>0.2568893914273</v>
      </c>
      <c r="CX76">
        <f t="shared" si="595"/>
        <v>0.0697057501340967</v>
      </c>
    </row>
    <row r="77" spans="1:102">
      <c r="A77" s="7" t="s">
        <v>30</v>
      </c>
      <c r="B77" s="46">
        <v>2017</v>
      </c>
      <c r="C77" s="51" t="s">
        <v>31</v>
      </c>
      <c r="D77">
        <v>5427</v>
      </c>
      <c r="E77">
        <v>2.4897734</v>
      </c>
      <c r="F77">
        <v>80909</v>
      </c>
      <c r="I77">
        <v>6</v>
      </c>
      <c r="J77">
        <v>5149</v>
      </c>
      <c r="K77">
        <v>35.172737</v>
      </c>
      <c r="L77">
        <v>5311700</v>
      </c>
      <c r="M77">
        <v>13441</v>
      </c>
      <c r="P77" s="90">
        <f t="shared" ref="P77:Z77" si="669">(D77-MIN(D$72:D$81))/(MAX(D$72:D$81)-MIN(D$72:D$81))+0.001</f>
        <v>0.269342391304348</v>
      </c>
      <c r="Q77" s="91">
        <f t="shared" si="669"/>
        <v>0.416277927749583</v>
      </c>
      <c r="R77" s="91">
        <f t="shared" si="669"/>
        <v>0.492291240998158</v>
      </c>
      <c r="S77" s="91">
        <v>0.001</v>
      </c>
      <c r="T77" s="91">
        <v>0.001</v>
      </c>
      <c r="U77" s="91">
        <f t="shared" si="669"/>
        <v>0.001</v>
      </c>
      <c r="V77" s="108" cm="1">
        <f t="array" ref="V77">(MAX(J$72:J$81-J77)/(MAX(J$72:J$81)-MIN(J$72:J$81))+0.001)</f>
        <v>0.421090463626084</v>
      </c>
      <c r="W77" s="108" cm="1">
        <f t="array" ref="W77">(MAX(K$72:K$81-K77)/(MAX(K$72:K$81)-MIN(K$72:K$81))+0.001)</f>
        <v>0.446877949849316</v>
      </c>
      <c r="X77" s="91">
        <f t="shared" si="669"/>
        <v>0.871367770915216</v>
      </c>
      <c r="Y77" s="91">
        <f t="shared" si="669"/>
        <v>0.466783028382078</v>
      </c>
      <c r="Z77" s="91">
        <v>0.001</v>
      </c>
      <c r="AB77" s="89">
        <f t="shared" ref="AB77:AL77" si="670">P77/SUM(P$72:P$81)</f>
        <v>0.0688950982845387</v>
      </c>
      <c r="AC77" s="89">
        <f t="shared" si="670"/>
        <v>0.0849079560275511</v>
      </c>
      <c r="AD77" s="89">
        <f t="shared" si="670"/>
        <v>0.104902268093039</v>
      </c>
      <c r="AE77" s="89">
        <f t="shared" si="670"/>
        <v>0.1</v>
      </c>
      <c r="AF77" s="89">
        <f t="shared" si="670"/>
        <v>0.1</v>
      </c>
      <c r="AG77" s="89">
        <f t="shared" si="670"/>
        <v>0.000284900284900285</v>
      </c>
      <c r="AH77" s="89">
        <f t="shared" si="670"/>
        <v>0.0938032819095296</v>
      </c>
      <c r="AI77" s="89">
        <f t="shared" si="670"/>
        <v>0.0944849052859836</v>
      </c>
      <c r="AJ77" s="89">
        <f t="shared" si="670"/>
        <v>0.143689212517829</v>
      </c>
      <c r="AK77" s="89">
        <f t="shared" si="670"/>
        <v>0.0968927948428171</v>
      </c>
      <c r="AL77" s="89">
        <f t="shared" si="670"/>
        <v>0.1</v>
      </c>
      <c r="AN77" s="89">
        <f t="shared" ref="AN77:AX77" si="671">AB77*LN(AB77)</f>
        <v>-0.184306117022791</v>
      </c>
      <c r="AO77" s="89">
        <f t="shared" si="671"/>
        <v>-0.209398938063685</v>
      </c>
      <c r="AP77" s="89">
        <f t="shared" si="671"/>
        <v>-0.236525886259679</v>
      </c>
      <c r="AQ77" s="89">
        <f t="shared" si="671"/>
        <v>-0.230258509299405</v>
      </c>
      <c r="AR77" s="89">
        <f t="shared" si="671"/>
        <v>-0.230258509299405</v>
      </c>
      <c r="AS77" s="89">
        <f t="shared" si="671"/>
        <v>-0.00232574681380624</v>
      </c>
      <c r="AT77" s="89">
        <f t="shared" si="671"/>
        <v>-0.221990666643301</v>
      </c>
      <c r="AU77" s="89">
        <f t="shared" si="671"/>
        <v>-0.22291967223523</v>
      </c>
      <c r="AV77" s="89">
        <f t="shared" si="671"/>
        <v>-0.278771808788762</v>
      </c>
      <c r="AW77" s="89">
        <f t="shared" si="671"/>
        <v>-0.226162328658849</v>
      </c>
      <c r="AX77" s="89">
        <f t="shared" si="671"/>
        <v>-0.230258509299405</v>
      </c>
      <c r="AY77" s="77" t="s">
        <v>185</v>
      </c>
      <c r="AZ77">
        <f t="shared" ref="AZ77:BJ77" si="672">AVERAGE(AZ75:AZ76)</f>
        <v>0.39297670567267</v>
      </c>
      <c r="BA77">
        <f t="shared" si="672"/>
        <v>0.443259332376605</v>
      </c>
      <c r="BB77">
        <f t="shared" si="672"/>
        <v>0.163763961950725</v>
      </c>
      <c r="BC77">
        <f t="shared" si="672"/>
        <v>0.0403439153439153</v>
      </c>
      <c r="BD77">
        <f t="shared" si="672"/>
        <v>0.313492063492063</v>
      </c>
      <c r="BE77">
        <f t="shared" si="672"/>
        <v>0.646164021164021</v>
      </c>
      <c r="BF77">
        <f t="shared" si="672"/>
        <v>0.41751872681352</v>
      </c>
      <c r="BG77">
        <f t="shared" si="672"/>
        <v>0.58248127318648</v>
      </c>
      <c r="BH77">
        <f t="shared" si="672"/>
        <v>0.298390653595239</v>
      </c>
      <c r="BI77">
        <f t="shared" si="672"/>
        <v>0.547034183006067</v>
      </c>
      <c r="BJ77">
        <f t="shared" si="672"/>
        <v>0.154575163398693</v>
      </c>
      <c r="BL77" s="89">
        <f t="shared" ref="BL77:BV77" si="673">AZ$77*P77</f>
        <v>0.105845285632782</v>
      </c>
      <c r="BM77" s="89">
        <f t="shared" si="673"/>
        <v>0.184519076337397</v>
      </c>
      <c r="BN77" s="89">
        <f t="shared" si="673"/>
        <v>0.0806195640594976</v>
      </c>
      <c r="BO77" s="89">
        <f t="shared" si="673"/>
        <v>4.03439153439154e-5</v>
      </c>
      <c r="BP77" s="89">
        <f t="shared" si="673"/>
        <v>0.000313492063492064</v>
      </c>
      <c r="BQ77" s="89">
        <f t="shared" si="673"/>
        <v>0.000646164021164021</v>
      </c>
      <c r="BR77" s="89">
        <f t="shared" si="673"/>
        <v>0.175813154246478</v>
      </c>
      <c r="BS77" s="89">
        <f t="shared" si="673"/>
        <v>0.260298037187194</v>
      </c>
      <c r="BT77" s="89">
        <f t="shared" si="673"/>
        <v>0.260007998685218</v>
      </c>
      <c r="BU77" s="89">
        <f t="shared" si="673"/>
        <v>0.255346272572088</v>
      </c>
      <c r="BV77" s="89">
        <f t="shared" si="673"/>
        <v>0.000154575163398693</v>
      </c>
      <c r="BX77" s="89">
        <f t="shared" si="578"/>
        <v>0.370983926029676</v>
      </c>
      <c r="BY77" s="89">
        <f t="shared" si="579"/>
        <v>0.001</v>
      </c>
      <c r="BZ77" s="89">
        <f t="shared" si="580"/>
        <v>0.436111191433671</v>
      </c>
      <c r="CA77" s="89">
        <f t="shared" si="581"/>
        <v>0.515508846420705</v>
      </c>
      <c r="CC77" s="89">
        <f t="shared" ref="CC77:CF77" si="674">BX77/SUM(BX$72:BX$81)</f>
        <v>0.0828456755652948</v>
      </c>
      <c r="CD77" s="89">
        <f t="shared" si="674"/>
        <v>0.000440223372600171</v>
      </c>
      <c r="CE77" s="89">
        <f t="shared" si="674"/>
        <v>0.0942089284438391</v>
      </c>
      <c r="CF77" s="89">
        <f t="shared" si="674"/>
        <v>0.115938199991822</v>
      </c>
      <c r="CH77" s="89">
        <f t="shared" ref="CH77:CK77" si="675">CC77*LN(CC77)</f>
        <v>-0.206349998234375</v>
      </c>
      <c r="CI77" s="89">
        <f t="shared" si="675"/>
        <v>-0.00340214672419168</v>
      </c>
      <c r="CJ77" s="89">
        <f t="shared" si="675"/>
        <v>-0.222544129284357</v>
      </c>
      <c r="CK77" s="89">
        <f t="shared" si="675"/>
        <v>-0.249811806316551</v>
      </c>
      <c r="CL77" s="77" t="s">
        <v>185</v>
      </c>
      <c r="CM77">
        <f t="shared" ref="CM77:CP77" si="676">AVERAGE(CM75:CM76)</f>
        <v>0.111710854068066</v>
      </c>
      <c r="CN77">
        <f t="shared" si="676"/>
        <v>0.351975344750326</v>
      </c>
      <c r="CO77">
        <f t="shared" si="676"/>
        <v>0.226636339003625</v>
      </c>
      <c r="CP77">
        <f t="shared" si="676"/>
        <v>0.309677462177983</v>
      </c>
      <c r="CR77" s="89">
        <f t="shared" ref="CR77:CU77" si="677">CM$77*BX77</f>
        <v>0.0414429312222994</v>
      </c>
      <c r="CS77" s="89">
        <f t="shared" si="677"/>
        <v>0.000351975344750326</v>
      </c>
      <c r="CT77" s="89">
        <f t="shared" si="677"/>
        <v>0.0988386438250361</v>
      </c>
      <c r="CU77" s="89">
        <f t="shared" si="677"/>
        <v>0.159641471289864</v>
      </c>
      <c r="CV77" s="87">
        <f t="shared" si="585"/>
        <v>0.300275021681949</v>
      </c>
      <c r="CX77">
        <f t="shared" si="595"/>
        <v>0.0701407875236678</v>
      </c>
    </row>
    <row r="78" spans="1:102">
      <c r="A78" s="7" t="s">
        <v>30</v>
      </c>
      <c r="B78" s="46">
        <v>2018</v>
      </c>
      <c r="C78" s="51" t="s">
        <v>31</v>
      </c>
      <c r="D78">
        <v>5104</v>
      </c>
      <c r="E78">
        <v>2.3095611</v>
      </c>
      <c r="F78">
        <v>79619</v>
      </c>
      <c r="I78">
        <v>6</v>
      </c>
      <c r="J78">
        <v>4676</v>
      </c>
      <c r="K78">
        <v>31.010857</v>
      </c>
      <c r="L78">
        <v>5463000</v>
      </c>
      <c r="M78">
        <v>14368</v>
      </c>
      <c r="P78" s="90">
        <f t="shared" ref="P78:Z78" si="678">(D78-MIN(D$72:D$81))/(MAX(D$72:D$81)-MIN(D$72:D$81))+0.001</f>
        <v>0.0499130434782609</v>
      </c>
      <c r="Q78" s="91">
        <f t="shared" si="678"/>
        <v>0.349954580587929</v>
      </c>
      <c r="R78" s="91">
        <f t="shared" si="678"/>
        <v>0.456283872048233</v>
      </c>
      <c r="S78" s="91">
        <v>0.001</v>
      </c>
      <c r="T78" s="91">
        <v>0.001</v>
      </c>
      <c r="U78" s="91">
        <f t="shared" si="678"/>
        <v>0.001</v>
      </c>
      <c r="V78" s="108" cm="1">
        <f t="array" ref="V78">(MAX(J$72:J$81-J78)/(MAX(J$72:J$81)-MIN(J$72:J$81))+0.001)</f>
        <v>0.510234828496042</v>
      </c>
      <c r="W78" s="108" cm="1">
        <f t="array" ref="W78">(MAX(K$72:K$81-K78)/(MAX(K$72:K$81)-MIN(K$72:K$81))+0.001)</f>
        <v>0.585408445744208</v>
      </c>
      <c r="X78" s="91">
        <f t="shared" si="678"/>
        <v>0.977558113419427</v>
      </c>
      <c r="Y78" s="91">
        <f t="shared" si="678"/>
        <v>0.600337271286558</v>
      </c>
      <c r="Z78" s="91">
        <v>0.001</v>
      </c>
      <c r="AB78" s="89">
        <f t="shared" ref="AB78:AL78" si="679">P78/SUM(P$72:P$81)</f>
        <v>0.0127672588761921</v>
      </c>
      <c r="AC78" s="89">
        <f t="shared" si="679"/>
        <v>0.0713800231994879</v>
      </c>
      <c r="AD78" s="89">
        <f t="shared" si="679"/>
        <v>0.0972294631427595</v>
      </c>
      <c r="AE78" s="89">
        <f t="shared" si="679"/>
        <v>0.1</v>
      </c>
      <c r="AF78" s="89">
        <f t="shared" si="679"/>
        <v>0.1</v>
      </c>
      <c r="AG78" s="89">
        <f t="shared" si="679"/>
        <v>0.000284900284900285</v>
      </c>
      <c r="AH78" s="89">
        <f t="shared" si="679"/>
        <v>0.113661328364763</v>
      </c>
      <c r="AI78" s="89">
        <f t="shared" si="679"/>
        <v>0.123774873135735</v>
      </c>
      <c r="AJ78" s="89">
        <f t="shared" si="679"/>
        <v>0.161200081293022</v>
      </c>
      <c r="AK78" s="89">
        <f t="shared" si="679"/>
        <v>0.124615404859262</v>
      </c>
      <c r="AL78" s="89">
        <f t="shared" si="679"/>
        <v>0.1</v>
      </c>
      <c r="AN78" s="89">
        <f t="shared" ref="AN78:AX78" si="680">AB78*LN(AB78)</f>
        <v>-0.0556763726260765</v>
      </c>
      <c r="AO78" s="89">
        <f t="shared" si="680"/>
        <v>-0.188424505139546</v>
      </c>
      <c r="AP78" s="89">
        <f t="shared" si="680"/>
        <v>-0.226610910485889</v>
      </c>
      <c r="AQ78" s="89">
        <f t="shared" si="680"/>
        <v>-0.230258509299405</v>
      </c>
      <c r="AR78" s="89">
        <f t="shared" si="680"/>
        <v>-0.230258509299405</v>
      </c>
      <c r="AS78" s="89">
        <f t="shared" si="680"/>
        <v>-0.00232574681380624</v>
      </c>
      <c r="AT78" s="89">
        <f t="shared" si="680"/>
        <v>-0.247160202057001</v>
      </c>
      <c r="AU78" s="89">
        <f t="shared" si="680"/>
        <v>-0.258601716424581</v>
      </c>
      <c r="AV78" s="89">
        <f t="shared" si="680"/>
        <v>-0.294207710239849</v>
      </c>
      <c r="AW78" s="89">
        <f t="shared" si="680"/>
        <v>-0.259514452476922</v>
      </c>
      <c r="AX78" s="89">
        <f t="shared" si="680"/>
        <v>-0.230258509299405</v>
      </c>
      <c r="BL78" s="89">
        <f t="shared" ref="BL78:BV78" si="681">AZ$77*P78</f>
        <v>0.0196146633961837</v>
      </c>
      <c r="BM78" s="89">
        <f t="shared" si="681"/>
        <v>0.15512063375354</v>
      </c>
      <c r="BN78" s="89">
        <f t="shared" si="681"/>
        <v>0.0747228546608363</v>
      </c>
      <c r="BO78" s="89">
        <f t="shared" si="681"/>
        <v>4.03439153439154e-5</v>
      </c>
      <c r="BP78" s="89">
        <f t="shared" si="681"/>
        <v>0.000313492063492064</v>
      </c>
      <c r="BQ78" s="89">
        <f t="shared" si="681"/>
        <v>0.000646164021164021</v>
      </c>
      <c r="BR78" s="89">
        <f t="shared" si="681"/>
        <v>0.213032595969582</v>
      </c>
      <c r="BS78" s="89">
        <f t="shared" si="681"/>
        <v>0.340989456811205</v>
      </c>
      <c r="BT78" s="89">
        <f t="shared" si="681"/>
        <v>0.291694204390552</v>
      </c>
      <c r="BU78" s="89">
        <f t="shared" si="681"/>
        <v>0.328405008726334</v>
      </c>
      <c r="BV78" s="89">
        <f t="shared" si="681"/>
        <v>0.000154575163398693</v>
      </c>
      <c r="BX78" s="89">
        <f t="shared" si="578"/>
        <v>0.24945815181056</v>
      </c>
      <c r="BY78" s="89">
        <f t="shared" si="579"/>
        <v>0.001</v>
      </c>
      <c r="BZ78" s="89">
        <f t="shared" si="580"/>
        <v>0.554022052780787</v>
      </c>
      <c r="CA78" s="89">
        <f t="shared" si="581"/>
        <v>0.620253788280285</v>
      </c>
      <c r="CC78" s="89">
        <f t="shared" ref="CC78:CF78" si="682">BX78/SUM(BX$72:BX$81)</f>
        <v>0.0557073438010965</v>
      </c>
      <c r="CD78" s="89">
        <f t="shared" si="682"/>
        <v>0.000440223372600171</v>
      </c>
      <c r="CE78" s="89">
        <f t="shared" si="682"/>
        <v>0.11968008377669</v>
      </c>
      <c r="CF78" s="89">
        <f t="shared" si="682"/>
        <v>0.139495390332523</v>
      </c>
      <c r="CH78" s="89">
        <f t="shared" ref="CH78:CK78" si="683">CC78*LN(CC78)</f>
        <v>-0.160862937816106</v>
      </c>
      <c r="CI78" s="89">
        <f t="shared" si="683"/>
        <v>-0.00340214672419168</v>
      </c>
      <c r="CJ78" s="89">
        <f t="shared" si="683"/>
        <v>-0.254072807041639</v>
      </c>
      <c r="CK78" s="89">
        <f t="shared" si="683"/>
        <v>-0.274767379514298</v>
      </c>
      <c r="CR78" s="89">
        <f t="shared" ref="CR78:CU78" si="684">CM$77*BX78</f>
        <v>0.027867183192999</v>
      </c>
      <c r="CS78" s="89">
        <f t="shared" si="684"/>
        <v>0.000351975344750326</v>
      </c>
      <c r="CT78" s="89">
        <f t="shared" si="684"/>
        <v>0.12556152976951</v>
      </c>
      <c r="CU78" s="89">
        <f t="shared" si="684"/>
        <v>0.192078619060919</v>
      </c>
      <c r="CV78" s="87">
        <f t="shared" si="585"/>
        <v>0.345859307368178</v>
      </c>
      <c r="CX78">
        <f t="shared" si="595"/>
        <v>0.0767143564812545</v>
      </c>
    </row>
    <row r="79" spans="1:102">
      <c r="A79" s="7" t="s">
        <v>30</v>
      </c>
      <c r="B79" s="46">
        <v>2019</v>
      </c>
      <c r="C79" s="51" t="s">
        <v>31</v>
      </c>
      <c r="D79">
        <v>5080</v>
      </c>
      <c r="E79">
        <v>1.9935039</v>
      </c>
      <c r="F79">
        <v>86124</v>
      </c>
      <c r="I79">
        <v>6</v>
      </c>
      <c r="J79">
        <v>4217</v>
      </c>
      <c r="K79">
        <v>26.848976</v>
      </c>
      <c r="L79">
        <v>5211400</v>
      </c>
      <c r="M79">
        <v>15295</v>
      </c>
      <c r="P79" s="90">
        <f t="shared" ref="P79:Z79" si="685">(D79-MIN(D$72:D$81))/(MAX(D$72:D$81)-MIN(D$72:D$81))+0.001</f>
        <v>0.0336086956521739</v>
      </c>
      <c r="Q79" s="91">
        <f t="shared" si="685"/>
        <v>0.233636374790987</v>
      </c>
      <c r="R79" s="91">
        <f t="shared" si="685"/>
        <v>0.637855914698822</v>
      </c>
      <c r="S79" s="91">
        <v>0.001</v>
      </c>
      <c r="T79" s="91">
        <v>0.001</v>
      </c>
      <c r="U79" s="91">
        <f t="shared" si="685"/>
        <v>0.001</v>
      </c>
      <c r="V79" s="108" cm="1">
        <f t="array" ref="V79">(MAX(J$72:J$81-J79)/(MAX(J$72:J$81)-MIN(J$72:J$81))+0.001)</f>
        <v>0.59674067093856</v>
      </c>
      <c r="W79" s="108" cm="1">
        <f t="array" ref="W79">(MAX(K$72:K$81-K79)/(MAX(K$72:K$81)-MIN(K$72:K$81))+0.001)</f>
        <v>0.723938974924658</v>
      </c>
      <c r="X79" s="91">
        <f t="shared" si="685"/>
        <v>0.800971925884335</v>
      </c>
      <c r="Y79" s="91">
        <f t="shared" si="685"/>
        <v>0.733891514191039</v>
      </c>
      <c r="Z79" s="91">
        <v>0.001</v>
      </c>
      <c r="AB79" s="89">
        <f t="shared" ref="AB79:AL79" si="686">P79/SUM(P$72:P$81)</f>
        <v>0.0085967692607112</v>
      </c>
      <c r="AC79" s="89">
        <f t="shared" si="686"/>
        <v>0.047654669428265</v>
      </c>
      <c r="AD79" s="89">
        <f t="shared" si="686"/>
        <v>0.135920622988937</v>
      </c>
      <c r="AE79" s="89">
        <f t="shared" si="686"/>
        <v>0.1</v>
      </c>
      <c r="AF79" s="89">
        <f t="shared" si="686"/>
        <v>0.1</v>
      </c>
      <c r="AG79" s="89">
        <f t="shared" si="686"/>
        <v>0.000284900284900285</v>
      </c>
      <c r="AH79" s="89">
        <f t="shared" si="686"/>
        <v>0.13293161023147</v>
      </c>
      <c r="AI79" s="89">
        <f t="shared" si="686"/>
        <v>0.153064848023163</v>
      </c>
      <c r="AJ79" s="89">
        <f t="shared" si="686"/>
        <v>0.132080883779218</v>
      </c>
      <c r="AK79" s="89">
        <f t="shared" si="686"/>
        <v>0.152338014875707</v>
      </c>
      <c r="AL79" s="89">
        <f t="shared" si="686"/>
        <v>0.1</v>
      </c>
      <c r="AN79" s="89">
        <f t="shared" ref="AN79:AX79" si="687">AB79*LN(AB79)</f>
        <v>-0.0408894052098992</v>
      </c>
      <c r="AO79" s="89">
        <f t="shared" si="687"/>
        <v>-0.145050075207159</v>
      </c>
      <c r="AP79" s="89">
        <f t="shared" si="687"/>
        <v>-0.271254642217662</v>
      </c>
      <c r="AQ79" s="89">
        <f t="shared" si="687"/>
        <v>-0.230258509299405</v>
      </c>
      <c r="AR79" s="89">
        <f t="shared" si="687"/>
        <v>-0.230258509299405</v>
      </c>
      <c r="AS79" s="89">
        <f t="shared" si="687"/>
        <v>-0.00232574681380624</v>
      </c>
      <c r="AT79" s="89">
        <f t="shared" si="687"/>
        <v>-0.268245420293655</v>
      </c>
      <c r="AU79" s="89">
        <f t="shared" si="687"/>
        <v>-0.287286434266792</v>
      </c>
      <c r="AV79" s="89">
        <f t="shared" si="687"/>
        <v>-0.267376720369282</v>
      </c>
      <c r="AW79" s="89">
        <f t="shared" si="687"/>
        <v>-0.286647350495735</v>
      </c>
      <c r="AX79" s="89">
        <f t="shared" si="687"/>
        <v>-0.230258509299405</v>
      </c>
      <c r="BL79" s="89">
        <f t="shared" ref="BL79:BV79" si="688">AZ$77*P79</f>
        <v>0.0132074344993467</v>
      </c>
      <c r="BM79" s="89">
        <f t="shared" si="688"/>
        <v>0.103561503508743</v>
      </c>
      <c r="BN79" s="89">
        <f t="shared" si="688"/>
        <v>0.104457811744783</v>
      </c>
      <c r="BO79" s="89">
        <f t="shared" si="688"/>
        <v>4.03439153439154e-5</v>
      </c>
      <c r="BP79" s="89">
        <f t="shared" si="688"/>
        <v>0.000313492063492064</v>
      </c>
      <c r="BQ79" s="89">
        <f t="shared" si="688"/>
        <v>0.000646164021164021</v>
      </c>
      <c r="BR79" s="89">
        <f t="shared" si="688"/>
        <v>0.249150405168113</v>
      </c>
      <c r="BS79" s="89">
        <f t="shared" si="688"/>
        <v>0.42168089582343</v>
      </c>
      <c r="BT79" s="89">
        <f t="shared" si="688"/>
        <v>0.239002536476064</v>
      </c>
      <c r="BU79" s="89">
        <f t="shared" si="688"/>
        <v>0.401463744880581</v>
      </c>
      <c r="BV79" s="89">
        <f t="shared" si="688"/>
        <v>0.000154575163398693</v>
      </c>
      <c r="BX79" s="89">
        <f t="shared" si="578"/>
        <v>0.221226749752873</v>
      </c>
      <c r="BY79" s="89">
        <f t="shared" si="579"/>
        <v>0.001</v>
      </c>
      <c r="BZ79" s="89">
        <f t="shared" si="580"/>
        <v>0.670831300991543</v>
      </c>
      <c r="CA79" s="89">
        <f t="shared" si="581"/>
        <v>0.640620856520044</v>
      </c>
      <c r="CC79" s="89">
        <f t="shared" ref="CC79:CF79" si="689">BX79/SUM(BX$72:BX$81)</f>
        <v>0.0494028939003817</v>
      </c>
      <c r="CD79" s="89">
        <f t="shared" si="689"/>
        <v>0.000440223372600171</v>
      </c>
      <c r="CE79" s="89">
        <f t="shared" si="689"/>
        <v>0.14491326816274</v>
      </c>
      <c r="CF79" s="89">
        <f t="shared" si="689"/>
        <v>0.144075954268959</v>
      </c>
      <c r="CH79" s="89">
        <f t="shared" ref="CH79:CK79" si="690">CC79*LN(CC79)</f>
        <v>-0.148591370129014</v>
      </c>
      <c r="CI79" s="89">
        <f t="shared" si="690"/>
        <v>-0.00340214672419168</v>
      </c>
      <c r="CJ79" s="89">
        <f t="shared" si="690"/>
        <v>-0.279917347648509</v>
      </c>
      <c r="CK79" s="89">
        <f t="shared" si="690"/>
        <v>-0.27913486570395</v>
      </c>
      <c r="CR79" s="89">
        <f t="shared" ref="CR79:CU79" si="691">CM$77*BX79</f>
        <v>0.0247134291575958</v>
      </c>
      <c r="CS79" s="89">
        <f t="shared" si="691"/>
        <v>0.000351975344750326</v>
      </c>
      <c r="CT79" s="89">
        <f t="shared" si="691"/>
        <v>0.152034750145762</v>
      </c>
      <c r="CU79" s="89">
        <f t="shared" si="691"/>
        <v>0.198385841065413</v>
      </c>
      <c r="CV79" s="87">
        <f t="shared" si="585"/>
        <v>0.375485995713521</v>
      </c>
      <c r="CX79">
        <f t="shared" si="595"/>
        <v>0.0883740896516789</v>
      </c>
    </row>
    <row r="80" spans="1:102">
      <c r="A80" s="7" t="s">
        <v>30</v>
      </c>
      <c r="B80" s="46">
        <v>2020</v>
      </c>
      <c r="C80" s="51" t="s">
        <v>31</v>
      </c>
      <c r="D80">
        <v>5056</v>
      </c>
      <c r="E80">
        <v>1.6774467</v>
      </c>
      <c r="F80">
        <v>92629</v>
      </c>
      <c r="I80">
        <v>6</v>
      </c>
      <c r="J80">
        <v>3758</v>
      </c>
      <c r="K80">
        <v>22.687096</v>
      </c>
      <c r="L80">
        <v>5353900</v>
      </c>
      <c r="M80">
        <v>16222</v>
      </c>
      <c r="P80" s="90">
        <f t="shared" ref="P80:Z80" si="692">(D80-MIN(D$72:D$81))/(MAX(D$72:D$81)-MIN(D$72:D$81))+0.001</f>
        <v>0.017304347826087</v>
      </c>
      <c r="Q80" s="91">
        <f t="shared" si="692"/>
        <v>0.117318168994045</v>
      </c>
      <c r="R80" s="91">
        <f t="shared" si="692"/>
        <v>0.819427957349411</v>
      </c>
      <c r="S80" s="91">
        <v>0.001</v>
      </c>
      <c r="T80" s="91">
        <v>0.001</v>
      </c>
      <c r="U80" s="91">
        <f t="shared" si="692"/>
        <v>0.001</v>
      </c>
      <c r="V80" s="108" cm="1">
        <f t="array" ref="V80">(MAX(J$72:J$81-J80)/(MAX(J$72:J$81)-MIN(J$72:J$81))+0.001)</f>
        <v>0.683246513381078</v>
      </c>
      <c r="W80" s="108" cm="1">
        <f t="array" ref="W80">(MAX(K$72:K$81-K80)/(MAX(K$72:K$81)-MIN(K$72:K$81))+0.001)</f>
        <v>0.86246947081955</v>
      </c>
      <c r="X80" s="91">
        <f t="shared" si="692"/>
        <v>0.900985962942167</v>
      </c>
      <c r="Y80" s="91">
        <f t="shared" si="692"/>
        <v>0.867445757095519</v>
      </c>
      <c r="Z80" s="91">
        <v>0.001</v>
      </c>
      <c r="AB80" s="89">
        <f t="shared" ref="AB80:AL80" si="693">P80/SUM(P$72:P$81)</f>
        <v>0.00442627964523036</v>
      </c>
      <c r="AC80" s="89">
        <f t="shared" si="693"/>
        <v>0.0239293156570422</v>
      </c>
      <c r="AD80" s="89">
        <f t="shared" si="693"/>
        <v>0.174611782835115</v>
      </c>
      <c r="AE80" s="89">
        <f t="shared" si="693"/>
        <v>0.1</v>
      </c>
      <c r="AF80" s="89">
        <f t="shared" si="693"/>
        <v>0.1</v>
      </c>
      <c r="AG80" s="89">
        <f t="shared" si="693"/>
        <v>0.000284900284900285</v>
      </c>
      <c r="AH80" s="89">
        <f t="shared" si="693"/>
        <v>0.152201892098177</v>
      </c>
      <c r="AI80" s="89">
        <f t="shared" si="693"/>
        <v>0.182354815872914</v>
      </c>
      <c r="AJ80" s="89">
        <f t="shared" si="693"/>
        <v>0.148573275057903</v>
      </c>
      <c r="AK80" s="89">
        <f t="shared" si="693"/>
        <v>0.180060624892152</v>
      </c>
      <c r="AL80" s="89">
        <f t="shared" si="693"/>
        <v>0.1</v>
      </c>
      <c r="AN80" s="89">
        <f t="shared" ref="AN80:AX80" si="694">AB80*LN(AB80)</f>
        <v>-0.0239913025948482</v>
      </c>
      <c r="AO80" s="89">
        <f t="shared" si="694"/>
        <v>-0.0893197834224248</v>
      </c>
      <c r="AP80" s="89">
        <f t="shared" si="694"/>
        <v>-0.304730764021947</v>
      </c>
      <c r="AQ80" s="89">
        <f t="shared" si="694"/>
        <v>-0.230258509299405</v>
      </c>
      <c r="AR80" s="89">
        <f t="shared" si="694"/>
        <v>-0.230258509299405</v>
      </c>
      <c r="AS80" s="89">
        <f t="shared" si="694"/>
        <v>-0.00232574681380624</v>
      </c>
      <c r="AT80" s="89">
        <f t="shared" si="694"/>
        <v>-0.286527276545094</v>
      </c>
      <c r="AU80" s="89">
        <f t="shared" si="694"/>
        <v>-0.310331599258789</v>
      </c>
      <c r="AV80" s="89">
        <f t="shared" si="694"/>
        <v>-0.283281247512322</v>
      </c>
      <c r="AW80" s="89">
        <f t="shared" si="694"/>
        <v>-0.308707041425924</v>
      </c>
      <c r="AX80" s="89">
        <f t="shared" si="694"/>
        <v>-0.230258509299405</v>
      </c>
      <c r="BL80" s="89">
        <f t="shared" ref="BL80:BV80" si="695">AZ$77*P80</f>
        <v>0.00680020560250969</v>
      </c>
      <c r="BM80" s="89">
        <f t="shared" si="695"/>
        <v>0.0520023732639461</v>
      </c>
      <c r="BN80" s="89">
        <f t="shared" si="695"/>
        <v>0.134192768828729</v>
      </c>
      <c r="BO80" s="89">
        <f t="shared" si="695"/>
        <v>4.03439153439154e-5</v>
      </c>
      <c r="BP80" s="89">
        <f t="shared" si="695"/>
        <v>0.000313492063492064</v>
      </c>
      <c r="BQ80" s="89">
        <f t="shared" si="695"/>
        <v>0.000646164021164021</v>
      </c>
      <c r="BR80" s="89">
        <f t="shared" si="695"/>
        <v>0.285268214366644</v>
      </c>
      <c r="BS80" s="89">
        <f t="shared" si="695"/>
        <v>0.502372315447441</v>
      </c>
      <c r="BT80" s="89">
        <f t="shared" si="695"/>
        <v>0.268845790362449</v>
      </c>
      <c r="BU80" s="89">
        <f t="shared" si="695"/>
        <v>0.474522481034827</v>
      </c>
      <c r="BV80" s="89">
        <f t="shared" si="695"/>
        <v>0.000154575163398693</v>
      </c>
      <c r="BX80" s="89">
        <f t="shared" si="578"/>
        <v>0.192995347695185</v>
      </c>
      <c r="BY80" s="89">
        <f t="shared" si="579"/>
        <v>0.001</v>
      </c>
      <c r="BZ80" s="89">
        <f t="shared" si="580"/>
        <v>0.787640529814086</v>
      </c>
      <c r="CA80" s="89">
        <f t="shared" si="581"/>
        <v>0.743522846560675</v>
      </c>
      <c r="CC80" s="89">
        <f t="shared" ref="CC80:CF80" si="696">BX80/SUM(BX$72:BX$81)</f>
        <v>0.0430984439996669</v>
      </c>
      <c r="CD80" s="89">
        <f t="shared" si="696"/>
        <v>0.000440223372600171</v>
      </c>
      <c r="CE80" s="89">
        <f t="shared" si="696"/>
        <v>0.17014644836054</v>
      </c>
      <c r="CF80" s="89">
        <f t="shared" si="696"/>
        <v>0.167218663814531</v>
      </c>
      <c r="CH80" s="89">
        <f t="shared" ref="CH80:CK80" si="697">CC80*LN(CC80)</f>
        <v>-0.135513074894469</v>
      </c>
      <c r="CI80" s="89">
        <f t="shared" si="697"/>
        <v>-0.00340214672419168</v>
      </c>
      <c r="CJ80" s="89">
        <f t="shared" si="697"/>
        <v>-0.301345651880662</v>
      </c>
      <c r="CK80" s="89">
        <f t="shared" si="697"/>
        <v>-0.299062714078427</v>
      </c>
      <c r="CR80" s="89">
        <f t="shared" ref="CR80:CU80" si="698">CM$77*BX80</f>
        <v>0.0215596751221925</v>
      </c>
      <c r="CS80" s="89">
        <f t="shared" si="698"/>
        <v>0.000351975344750326</v>
      </c>
      <c r="CT80" s="89">
        <f t="shared" si="698"/>
        <v>0.17850796612794</v>
      </c>
      <c r="CU80" s="89">
        <f t="shared" si="698"/>
        <v>0.23025226819426</v>
      </c>
      <c r="CV80" s="87">
        <f t="shared" si="585"/>
        <v>0.430671884789142</v>
      </c>
      <c r="CX80">
        <f t="shared" si="595"/>
        <v>0.100033820625066</v>
      </c>
    </row>
    <row r="81" spans="1:102">
      <c r="A81" s="7" t="s">
        <v>30</v>
      </c>
      <c r="B81" s="46">
        <v>2021</v>
      </c>
      <c r="C81" s="51" t="s">
        <v>31</v>
      </c>
      <c r="D81">
        <v>5032</v>
      </c>
      <c r="E81">
        <v>1.3613896</v>
      </c>
      <c r="F81">
        <v>99134</v>
      </c>
      <c r="I81">
        <v>6</v>
      </c>
      <c r="J81">
        <v>3299</v>
      </c>
      <c r="K81">
        <v>18.525215</v>
      </c>
      <c r="L81">
        <v>5496400</v>
      </c>
      <c r="M81">
        <v>17149</v>
      </c>
      <c r="N81">
        <v>59429</v>
      </c>
      <c r="P81" s="90">
        <f t="shared" ref="P81:Z81" si="699">(D81-MIN(D$72:D$81))/(MAX(D$72:D$81)-MIN(D$72:D$81))+0.001</f>
        <v>0.001</v>
      </c>
      <c r="Q81" s="91">
        <f t="shared" si="699"/>
        <v>0.001</v>
      </c>
      <c r="R81" s="91">
        <f t="shared" si="699"/>
        <v>1.001</v>
      </c>
      <c r="S81" s="91">
        <v>0.001</v>
      </c>
      <c r="T81" s="91">
        <v>0.001</v>
      </c>
      <c r="U81" s="91">
        <f t="shared" si="699"/>
        <v>0.001</v>
      </c>
      <c r="V81" s="108" cm="1">
        <f t="array" ref="V81">(MAX(J$72:J$81-J81)/(MAX(J$72:J$81)-MIN(J$72:J$81))+0.001)</f>
        <v>0.769752355823596</v>
      </c>
      <c r="W81" s="108" cm="1">
        <f t="array" ref="W81">(MAX(K$72:K$81-K81)/(MAX(K$72:K$81)-MIN(K$72:K$81))+0.001)</f>
        <v>1.001</v>
      </c>
      <c r="X81" s="91">
        <f t="shared" si="699"/>
        <v>1.001</v>
      </c>
      <c r="Y81" s="91">
        <f t="shared" si="699"/>
        <v>1.001</v>
      </c>
      <c r="Z81" s="91">
        <v>0.001</v>
      </c>
      <c r="AB81" s="89">
        <f t="shared" ref="AB81:AL81" si="700">P81/SUM(P$72:P$81)</f>
        <v>0.000255790029749493</v>
      </c>
      <c r="AC81" s="89">
        <f t="shared" si="700"/>
        <v>0.000203969392483928</v>
      </c>
      <c r="AD81" s="89">
        <f t="shared" si="700"/>
        <v>0.213302942681292</v>
      </c>
      <c r="AE81" s="89">
        <f t="shared" si="700"/>
        <v>0.1</v>
      </c>
      <c r="AF81" s="89">
        <f t="shared" si="700"/>
        <v>0.1</v>
      </c>
      <c r="AG81" s="89">
        <f t="shared" si="700"/>
        <v>0.000284900284900285</v>
      </c>
      <c r="AH81" s="89">
        <f t="shared" si="700"/>
        <v>0.171472173964884</v>
      </c>
      <c r="AI81" s="89">
        <f t="shared" si="700"/>
        <v>0.211644790760343</v>
      </c>
      <c r="AJ81" s="89">
        <f t="shared" si="700"/>
        <v>0.165065666336587</v>
      </c>
      <c r="AK81" s="89">
        <f t="shared" si="700"/>
        <v>0.207783234908598</v>
      </c>
      <c r="AL81" s="89">
        <f t="shared" si="700"/>
        <v>0.1</v>
      </c>
      <c r="AN81" s="89">
        <f t="shared" ref="AN81:AX81" si="701">AB81*LN(AB81)</f>
        <v>-0.00211567863725501</v>
      </c>
      <c r="AO81" s="89">
        <f t="shared" si="701"/>
        <v>-0.00173323819628206</v>
      </c>
      <c r="AP81" s="89">
        <f t="shared" si="701"/>
        <v>-0.329561974797357</v>
      </c>
      <c r="AQ81" s="89">
        <f t="shared" si="701"/>
        <v>-0.230258509299405</v>
      </c>
      <c r="AR81" s="89">
        <f t="shared" si="701"/>
        <v>-0.230258509299405</v>
      </c>
      <c r="AS81" s="89">
        <f t="shared" si="701"/>
        <v>-0.00232574681380624</v>
      </c>
      <c r="AT81" s="89">
        <f t="shared" si="701"/>
        <v>-0.30236276181377</v>
      </c>
      <c r="AU81" s="89">
        <f t="shared" si="701"/>
        <v>-0.328651750845209</v>
      </c>
      <c r="AV81" s="89">
        <f t="shared" si="701"/>
        <v>-0.297351256685857</v>
      </c>
      <c r="AW81" s="89">
        <f t="shared" si="701"/>
        <v>-0.326481461278061</v>
      </c>
      <c r="AX81" s="89">
        <f t="shared" si="701"/>
        <v>-0.230258509299405</v>
      </c>
      <c r="AY81" s="81" t="s">
        <v>170</v>
      </c>
      <c r="BL81" s="89">
        <f t="shared" ref="BL81:BV81" si="702">AZ$77*P81</f>
        <v>0.00039297670567267</v>
      </c>
      <c r="BM81" s="89">
        <f t="shared" si="702"/>
        <v>0.000443259332376605</v>
      </c>
      <c r="BN81" s="89">
        <f t="shared" si="702"/>
        <v>0.163927725912676</v>
      </c>
      <c r="BO81" s="89">
        <f t="shared" si="702"/>
        <v>4.03439153439154e-5</v>
      </c>
      <c r="BP81" s="89">
        <f t="shared" si="702"/>
        <v>0.000313492063492064</v>
      </c>
      <c r="BQ81" s="89">
        <f t="shared" si="702"/>
        <v>0.000646164021164021</v>
      </c>
      <c r="BR81" s="89">
        <f t="shared" si="702"/>
        <v>0.321386023565176</v>
      </c>
      <c r="BS81" s="89">
        <f t="shared" si="702"/>
        <v>0.583063754459667</v>
      </c>
      <c r="BT81" s="89">
        <f t="shared" si="702"/>
        <v>0.298689044248834</v>
      </c>
      <c r="BU81" s="89">
        <f t="shared" si="702"/>
        <v>0.547581217189073</v>
      </c>
      <c r="BV81" s="89">
        <f t="shared" si="702"/>
        <v>0.000154575163398693</v>
      </c>
      <c r="BX81" s="89">
        <f t="shared" si="578"/>
        <v>0.164763961950725</v>
      </c>
      <c r="BY81" s="89">
        <f t="shared" si="579"/>
        <v>0.001</v>
      </c>
      <c r="BZ81" s="89">
        <f t="shared" si="580"/>
        <v>0.904449778024842</v>
      </c>
      <c r="CA81" s="89">
        <f t="shared" si="581"/>
        <v>0.846424836601307</v>
      </c>
      <c r="CC81" s="89">
        <f t="shared" ref="CC81:CF81" si="703">BX81/SUM(BX$72:BX$81)</f>
        <v>0.0367939977419141</v>
      </c>
      <c r="CD81" s="89">
        <f t="shared" si="703"/>
        <v>0.000440223372600171</v>
      </c>
      <c r="CE81" s="89">
        <f t="shared" si="703"/>
        <v>0.19537963274659</v>
      </c>
      <c r="CF81" s="89">
        <f t="shared" si="703"/>
        <v>0.190361373360103</v>
      </c>
      <c r="CH81" s="89">
        <f t="shared" ref="CH81:CK81" si="704">CC81*LN(CC81)</f>
        <v>-0.121509254331284</v>
      </c>
      <c r="CI81" s="89">
        <f t="shared" si="704"/>
        <v>-0.00340214672419168</v>
      </c>
      <c r="CJ81" s="89">
        <f t="shared" si="704"/>
        <v>-0.319017970237638</v>
      </c>
      <c r="CK81" s="89">
        <f t="shared" si="704"/>
        <v>-0.315777356510366</v>
      </c>
      <c r="CL81" s="81" t="s">
        <v>170</v>
      </c>
      <c r="CR81" s="89">
        <f t="shared" ref="CR81:CU81" si="705">CM$77*BX81</f>
        <v>0.0184059229091539</v>
      </c>
      <c r="CS81" s="89">
        <f t="shared" si="705"/>
        <v>0.000351975344750326</v>
      </c>
      <c r="CT81" s="89">
        <f t="shared" si="705"/>
        <v>0.204981186504191</v>
      </c>
      <c r="CU81" s="89">
        <f t="shared" si="705"/>
        <v>0.262118695323107</v>
      </c>
      <c r="CV81" s="87">
        <f t="shared" si="585"/>
        <v>0.485857780081202</v>
      </c>
      <c r="CX81">
        <f t="shared" si="595"/>
        <v>0.111693554706672</v>
      </c>
    </row>
    <row r="82" s="80" customFormat="1" spans="1:102">
      <c r="A82" s="13" t="s">
        <v>32</v>
      </c>
      <c r="B82" s="14">
        <v>2012</v>
      </c>
      <c r="C82" s="50" t="s">
        <v>31</v>
      </c>
      <c r="D82" s="80">
        <v>10748</v>
      </c>
      <c r="E82" s="80">
        <v>3.4226833</v>
      </c>
      <c r="F82" s="80">
        <v>37857</v>
      </c>
      <c r="I82" s="80">
        <v>13</v>
      </c>
      <c r="J82" s="80">
        <v>6221</v>
      </c>
      <c r="K82" s="80">
        <v>62.355114</v>
      </c>
      <c r="L82" s="80">
        <v>2412500</v>
      </c>
      <c r="M82" s="80">
        <v>9290</v>
      </c>
      <c r="N82" s="80">
        <v>52777</v>
      </c>
      <c r="P82" s="112">
        <f>(D82-MIN(D$82:D$91))/(MAX(D$82:D$91)-MIN(D$82:D$91))+0.001</f>
        <v>1.001</v>
      </c>
      <c r="Q82" s="113">
        <f t="shared" ref="Q82:Z82" si="706">(E82-MIN(E$82:E$91))/(MAX(E$82:E$91)-MIN(E$82:E$91))+0.001</f>
        <v>0.360883352792526</v>
      </c>
      <c r="R82" s="113">
        <f t="shared" si="706"/>
        <v>0.001</v>
      </c>
      <c r="S82" s="113">
        <v>0.001</v>
      </c>
      <c r="T82" s="113">
        <v>0.001</v>
      </c>
      <c r="U82" s="113">
        <f t="shared" si="706"/>
        <v>0.501</v>
      </c>
      <c r="V82" s="108" cm="1">
        <f t="array" ref="V82">(MAX(J$82:J$91-J82)/(MAX(J$82:J$91)-MIN(J$82:J$91))+0.001)</f>
        <v>0.001</v>
      </c>
      <c r="W82" s="108" cm="1">
        <f t="array" ref="W82">(MAX(K$82:K$91-K82)/(MAX(K$82:K$91)-MIN(K$82:K$91))+0.001)</f>
        <v>0.001</v>
      </c>
      <c r="X82" s="113">
        <f t="shared" si="706"/>
        <v>0.001</v>
      </c>
      <c r="Y82" s="113">
        <f t="shared" si="706"/>
        <v>0.001</v>
      </c>
      <c r="Z82" s="113">
        <f t="shared" si="706"/>
        <v>1.001</v>
      </c>
      <c r="AB82" s="80">
        <f>P82/SUM(P$82:P$91)</f>
        <v>0.212963606682088</v>
      </c>
      <c r="AC82" s="80">
        <f t="shared" ref="AC82:AL82" si="707">Q82/SUM(Q$82:Q$91)</f>
        <v>0.0889442845085899</v>
      </c>
      <c r="AD82" s="80">
        <f t="shared" si="707"/>
        <v>0.000190803372665483</v>
      </c>
      <c r="AE82" s="80">
        <f t="shared" si="707"/>
        <v>0.1</v>
      </c>
      <c r="AF82" s="80">
        <f t="shared" si="707"/>
        <v>0.1</v>
      </c>
      <c r="AG82" s="80">
        <f t="shared" si="707"/>
        <v>0.0833610648918469</v>
      </c>
      <c r="AH82" s="80">
        <f t="shared" si="707"/>
        <v>0.000145848701340259</v>
      </c>
      <c r="AI82" s="80">
        <f t="shared" si="707"/>
        <v>0.000229445541123587</v>
      </c>
      <c r="AJ82" s="80">
        <f t="shared" si="707"/>
        <v>0.000150453919708301</v>
      </c>
      <c r="AK82" s="80">
        <f t="shared" si="707"/>
        <v>0.000207700963487922</v>
      </c>
      <c r="AL82" s="80">
        <f t="shared" si="707"/>
        <v>0.253100160545368</v>
      </c>
      <c r="AN82" s="80">
        <f>AB82*LN(AB82)</f>
        <v>-0.329376752412009</v>
      </c>
      <c r="AO82" s="80">
        <f t="shared" ref="AO82:AX82" si="708">AC82*LN(AC82)</f>
        <v>-0.215222498572796</v>
      </c>
      <c r="AP82" s="80">
        <f t="shared" si="708"/>
        <v>-0.00163409105141212</v>
      </c>
      <c r="AQ82" s="80">
        <f t="shared" si="708"/>
        <v>-0.230258509299405</v>
      </c>
      <c r="AR82" s="80">
        <f t="shared" si="708"/>
        <v>-0.230258509299405</v>
      </c>
      <c r="AS82" s="80">
        <f t="shared" si="708"/>
        <v>-0.207116728310922</v>
      </c>
      <c r="AT82" s="80">
        <f t="shared" si="708"/>
        <v>-0.00128827293970268</v>
      </c>
      <c r="AU82" s="80">
        <f t="shared" si="708"/>
        <v>-0.00192271803618616</v>
      </c>
      <c r="AV82" s="80">
        <f t="shared" si="708"/>
        <v>-0.00132427339016471</v>
      </c>
      <c r="AW82" s="80">
        <f t="shared" si="708"/>
        <v>-0.00176118187360955</v>
      </c>
      <c r="AX82" s="80">
        <f t="shared" si="708"/>
        <v>-0.347752021792399</v>
      </c>
      <c r="AZ82" s="80">
        <f t="shared" ref="AZ82:BJ82" si="709">SUM(AN82:AN91)</f>
        <v>-2.07925614282034</v>
      </c>
      <c r="BA82" s="80">
        <f t="shared" si="709"/>
        <v>-1.93582881131525</v>
      </c>
      <c r="BB82" s="80">
        <f t="shared" si="709"/>
        <v>-2.12122738917385</v>
      </c>
      <c r="BC82" s="80">
        <f t="shared" si="709"/>
        <v>-2.30258509299405</v>
      </c>
      <c r="BD82" s="80">
        <f t="shared" si="709"/>
        <v>-2.30258509299405</v>
      </c>
      <c r="BE82" s="80">
        <f t="shared" si="709"/>
        <v>-2.13976429672315</v>
      </c>
      <c r="BF82" s="80">
        <f t="shared" si="709"/>
        <v>-2.07939032208252</v>
      </c>
      <c r="BG82" s="80">
        <f t="shared" si="709"/>
        <v>-2.00000003250252</v>
      </c>
      <c r="BH82" s="80">
        <f t="shared" si="709"/>
        <v>-2.12865370448388</v>
      </c>
      <c r="BI82" s="80">
        <f t="shared" si="709"/>
        <v>-2.06955626932554</v>
      </c>
      <c r="BJ82" s="80">
        <f t="shared" si="709"/>
        <v>-1.94161260836202</v>
      </c>
      <c r="BL82" s="80">
        <f>AZ$87*P82</f>
        <v>0.275271524841142</v>
      </c>
      <c r="BM82" s="80">
        <f t="shared" ref="BM82:BV82" si="710">BA$87*Q82</f>
        <v>0.200066815810282</v>
      </c>
      <c r="BN82" s="80">
        <f t="shared" si="710"/>
        <v>0.000170622632942022</v>
      </c>
      <c r="BO82" s="80">
        <f t="shared" si="710"/>
        <v>4.03439153439154e-5</v>
      </c>
      <c r="BP82" s="80">
        <f t="shared" si="710"/>
        <v>0.000313492063492064</v>
      </c>
      <c r="BQ82" s="80">
        <f t="shared" si="710"/>
        <v>0.323728174603175</v>
      </c>
      <c r="BR82" s="80">
        <f t="shared" si="710"/>
        <v>0.000337251172050407</v>
      </c>
      <c r="BS82" s="80">
        <f t="shared" si="710"/>
        <v>0.000662748827949592</v>
      </c>
      <c r="BT82" s="80">
        <f t="shared" si="710"/>
        <v>0.000168039533668887</v>
      </c>
      <c r="BU82" s="80">
        <f t="shared" si="710"/>
        <v>0.000442356578324664</v>
      </c>
      <c r="BV82" s="80">
        <f t="shared" si="710"/>
        <v>0.389993491894455</v>
      </c>
      <c r="BX82" s="80">
        <f t="shared" si="578"/>
        <v>0.475508963284367</v>
      </c>
      <c r="BY82" s="80">
        <f>SUM(BM82:BO82)</f>
        <v>0.200277782358568</v>
      </c>
      <c r="BZ82" s="80">
        <f>SUM(BN82:BP82)</f>
        <v>0.000524458611778</v>
      </c>
      <c r="CA82" s="80">
        <f>SUM(BO82:BQ82)</f>
        <v>0.324082010582011</v>
      </c>
      <c r="CC82" s="80">
        <f>BX82/SUM(BX$82:BX$91)</f>
        <v>0.107189363491147</v>
      </c>
      <c r="CD82" s="80">
        <f>BY82/SUM(BY$82:BY$91)</f>
        <v>0.0637018660691673</v>
      </c>
      <c r="CE82" s="80">
        <f>BZ82/SUM(BZ$82:BZ$91)</f>
        <v>0.000584178506822076</v>
      </c>
      <c r="CF82" s="80">
        <f>CA82/SUM(CA$82:CA$91)</f>
        <v>0.0833762114777306</v>
      </c>
      <c r="CH82" s="80">
        <f t="shared" ref="CH82:CK82" si="711">CC82*LN(CC82)</f>
        <v>-0.239370812082038</v>
      </c>
      <c r="CI82" s="80">
        <f t="shared" si="711"/>
        <v>-0.17540572689185</v>
      </c>
      <c r="CJ82" s="80">
        <f t="shared" si="711"/>
        <v>-0.00434938654988242</v>
      </c>
      <c r="CK82" s="80">
        <f t="shared" si="711"/>
        <v>-0.207139213161426</v>
      </c>
      <c r="CM82">
        <f t="shared" ref="CM82:CP82" si="712">SUM(CH82:CH91)</f>
        <v>-2.22716088002366</v>
      </c>
      <c r="CN82">
        <f t="shared" si="712"/>
        <v>-2.12967967763243</v>
      </c>
      <c r="CO82">
        <f t="shared" si="712"/>
        <v>-2.12407629293955</v>
      </c>
      <c r="CP82">
        <f t="shared" si="712"/>
        <v>-2.14043378583939</v>
      </c>
      <c r="CR82" s="80">
        <f>CM$87*BX82</f>
        <v>0.0621599487027032</v>
      </c>
      <c r="CS82" s="80">
        <f>CN$87*BY82</f>
        <v>0.0387783702565339</v>
      </c>
      <c r="CT82" s="80">
        <f>CO$87*BZ82</f>
        <v>0.000156549154890664</v>
      </c>
      <c r="CU82" s="80">
        <f>CP$87*CA82</f>
        <v>0.122229932698244</v>
      </c>
      <c r="CV82" s="87">
        <f t="shared" si="585"/>
        <v>0.223324800812371</v>
      </c>
      <c r="CW82" s="80">
        <f>AVERAGE(CV82:CV91)</f>
        <v>0.2922642184963</v>
      </c>
      <c r="CX82">
        <f t="shared" si="595"/>
        <v>0.0504691594796186</v>
      </c>
    </row>
    <row r="83" spans="1:102">
      <c r="A83" s="7" t="s">
        <v>32</v>
      </c>
      <c r="B83" s="28">
        <v>2013</v>
      </c>
      <c r="C83" s="51" t="s">
        <v>31</v>
      </c>
      <c r="D83">
        <v>10613</v>
      </c>
      <c r="E83">
        <v>3.2143597</v>
      </c>
      <c r="F83">
        <v>41236</v>
      </c>
      <c r="I83">
        <v>14</v>
      </c>
      <c r="J83">
        <v>6146</v>
      </c>
      <c r="K83">
        <v>60.756435</v>
      </c>
      <c r="L83">
        <v>2757300</v>
      </c>
      <c r="M83">
        <v>10581</v>
      </c>
      <c r="N83">
        <v>47890</v>
      </c>
      <c r="P83" s="90">
        <f t="shared" ref="P83:P91" si="713">(D83-MIN(D$82:D$91))/(MAX(D$82:D$91)-MIN(D$82:D$91))+0.001</f>
        <v>0.885516680923867</v>
      </c>
      <c r="Q83" s="91">
        <f t="shared" ref="Q83:Q91" si="714">(E83-MIN(E$82:E$91))/(MAX(E$82:E$91)-MIN(E$82:E$91))+0.001</f>
        <v>0.00949856780114709</v>
      </c>
      <c r="R83" s="91">
        <f t="shared" ref="R83:R91" si="715">(F83-MIN(F$82:F$91))/(MAX(F$82:F$91)-MIN(F$82:F$91))+0.001</f>
        <v>0.22889505631618</v>
      </c>
      <c r="S83" s="91">
        <v>0.001</v>
      </c>
      <c r="T83" s="91">
        <v>0.001</v>
      </c>
      <c r="U83" s="91">
        <f t="shared" ref="U83:U91" si="716">(I83-MIN(I$82:I$91))/(MAX(I$82:I$91)-MIN(I$82:I$91))+0.001</f>
        <v>1.001</v>
      </c>
      <c r="V83" s="108" cm="1">
        <f t="array" ref="V83">(MAX(J$82:J$91-J83)/(MAX(J$82:J$91)-MIN(J$82:J$91))+0.001)</f>
        <v>0.0443025404157044</v>
      </c>
      <c r="W83" s="108" cm="1">
        <f t="array" ref="W83">(MAX(K$82:K$91-K83)/(MAX(K$82:K$91)-MIN(K$82:K$91))+0.001)</f>
        <v>0.0491501088745276</v>
      </c>
      <c r="X83" s="91">
        <f t="shared" ref="X83:X91" si="717">(L83-MIN(L$82:L$91))/(MAX(L$82:L$91)-MIN(L$82:L$91))+0.001</f>
        <v>0.267460587326121</v>
      </c>
      <c r="Y83" s="91">
        <f t="shared" ref="Y83:Y91" si="718">(M83-MIN(M$82:M$91))/(MAX(M$82:M$91)-MIN(M$82:M$91))+0.001</f>
        <v>0.206409705648369</v>
      </c>
      <c r="Z83" s="91">
        <f t="shared" ref="Z83:Z91" si="719">(N83-MIN(N$82:N$91))/(MAX(N$82:N$91)-MIN(N$82:N$91))+0.001</f>
        <v>0.834333333333333</v>
      </c>
      <c r="AB83" s="89">
        <f t="shared" ref="AB83:AB91" si="720">P83/SUM(P$82:P$91)</f>
        <v>0.188394431714983</v>
      </c>
      <c r="AC83" s="89">
        <f t="shared" ref="AC83:AC91" si="721">Q83/SUM(Q$82:Q$91)</f>
        <v>0.0023410426399332</v>
      </c>
      <c r="AD83" s="89">
        <f t="shared" ref="AD83:AD91" si="722">R83/SUM(R$82:R$91)</f>
        <v>0.0436739487315829</v>
      </c>
      <c r="AE83" s="89">
        <f t="shared" ref="AE83:AE91" si="723">S83/SUM(S$82:S$91)</f>
        <v>0.1</v>
      </c>
      <c r="AF83" s="89">
        <f t="shared" ref="AF83:AF91" si="724">T83/SUM(T$82:T$91)</f>
        <v>0.1</v>
      </c>
      <c r="AG83" s="89">
        <f t="shared" ref="AG83:AG91" si="725">U83/SUM(U$82:U$91)</f>
        <v>0.166555740432612</v>
      </c>
      <c r="AH83" s="89">
        <f t="shared" ref="AH83:AH91" si="726">V83/SUM(V$82:V$91)</f>
        <v>0.00646146798570481</v>
      </c>
      <c r="AI83" s="89">
        <f t="shared" ref="AI83:AI91" si="727">W83/SUM(W$82:W$91)</f>
        <v>0.0112772733269992</v>
      </c>
      <c r="AJ83" s="89">
        <f t="shared" ref="AJ83:AJ91" si="728">X83/SUM(X$82:X$91)</f>
        <v>0.0402404937306991</v>
      </c>
      <c r="AK83" s="89">
        <f t="shared" ref="AK83:AK91" si="729">Y83/SUM(Y$82:Y$91)</f>
        <v>0.0428714947364247</v>
      </c>
      <c r="AL83" s="89">
        <f t="shared" ref="AL83:AL91" si="730">Z83/SUM(Z$82:Z$91)</f>
        <v>0.210958941673345</v>
      </c>
      <c r="AN83" s="89">
        <f t="shared" ref="AN83:AN91" si="731">AB83*LN(AB83)</f>
        <v>-0.314471277221294</v>
      </c>
      <c r="AO83" s="89">
        <f t="shared" ref="AO83:AO91" si="732">AC83*LN(AC83)</f>
        <v>-0.0141800672061031</v>
      </c>
      <c r="AP83" s="89">
        <f t="shared" ref="AP83:AP91" si="733">AD83*LN(AD83)</f>
        <v>-0.136743286053849</v>
      </c>
      <c r="AQ83" s="89">
        <f t="shared" ref="AQ83:AQ91" si="734">AE83*LN(AE83)</f>
        <v>-0.230258509299405</v>
      </c>
      <c r="AR83" s="89">
        <f t="shared" ref="AR83:AR91" si="735">AF83*LN(AF83)</f>
        <v>-0.230258509299405</v>
      </c>
      <c r="AS83" s="89">
        <f t="shared" ref="AS83:AS91" si="736">AG83*LN(AG83)</f>
        <v>-0.298538714386397</v>
      </c>
      <c r="AT83" s="89">
        <f t="shared" ref="AT83:AT91" si="737">AH83*LN(AH83)</f>
        <v>-0.0325780673256185</v>
      </c>
      <c r="AU83" s="89">
        <f t="shared" ref="AU83:AU91" si="738">AI83*LN(AI83)</f>
        <v>-0.0505781850587333</v>
      </c>
      <c r="AV83" s="89">
        <f t="shared" ref="AV83:AV91" si="739">AJ83*LN(AJ83)</f>
        <v>-0.129287937198943</v>
      </c>
      <c r="AW83" s="89">
        <f t="shared" ref="AW83:AW91" si="740">AK83*LN(AK83)</f>
        <v>-0.135025836174166</v>
      </c>
      <c r="AX83" s="89">
        <f t="shared" ref="AX83:AX91" si="741">AL83*LN(AL83)</f>
        <v>-0.328271469500181</v>
      </c>
      <c r="AY83" s="81" t="s">
        <v>181</v>
      </c>
      <c r="AZ83" s="108">
        <f t="shared" ref="AZ83:BJ83" si="742">-1/LN(10)*AZ82</f>
        <v>0.903009469290314</v>
      </c>
      <c r="BA83" s="108">
        <f t="shared" si="742"/>
        <v>0.840719770663542</v>
      </c>
      <c r="BB83" s="108">
        <f t="shared" si="742"/>
        <v>0.921237349980246</v>
      </c>
      <c r="BC83" s="108">
        <f t="shared" si="742"/>
        <v>1</v>
      </c>
      <c r="BD83" s="108">
        <f t="shared" si="742"/>
        <v>1</v>
      </c>
      <c r="BE83" s="108">
        <f t="shared" si="742"/>
        <v>0.929287826640455</v>
      </c>
      <c r="BF83" s="108">
        <f t="shared" si="742"/>
        <v>0.903067742603464</v>
      </c>
      <c r="BG83" s="108">
        <f t="shared" si="742"/>
        <v>0.86858897792217</v>
      </c>
      <c r="BH83" s="108">
        <f t="shared" si="742"/>
        <v>0.924462557740263</v>
      </c>
      <c r="BI83" s="108">
        <f t="shared" si="742"/>
        <v>0.898796867756362</v>
      </c>
      <c r="BJ83" s="108">
        <f t="shared" si="742"/>
        <v>0.843231641805404</v>
      </c>
      <c r="BL83" s="89">
        <f t="shared" ref="BL83:BL91" si="743">AZ$87*P83</f>
        <v>0.243514013017163</v>
      </c>
      <c r="BM83" s="89">
        <f t="shared" ref="BM83:BM91" si="744">BA$87*Q83</f>
        <v>0.0052658239844776</v>
      </c>
      <c r="BN83" s="89">
        <f t="shared" ref="BN83:BN91" si="745">BB$87*R83</f>
        <v>0.0390546771760789</v>
      </c>
      <c r="BO83" s="89">
        <f t="shared" ref="BO83:BO91" si="746">BC$87*S83</f>
        <v>4.03439153439154e-5</v>
      </c>
      <c r="BP83" s="89">
        <f t="shared" ref="BP83:BP91" si="747">BD$87*T83</f>
        <v>0.000313492063492064</v>
      </c>
      <c r="BQ83" s="89">
        <f t="shared" ref="BQ83:BQ91" si="748">BE$87*U83</f>
        <v>0.646810185185186</v>
      </c>
      <c r="BR83" s="89">
        <f t="shared" ref="BR83:BR91" si="749">BF$87*V83</f>
        <v>0.0149410836800068</v>
      </c>
      <c r="BS83" s="89">
        <f t="shared" ref="BS83:BS91" si="750">BG$87*W83</f>
        <v>0.032574177050188</v>
      </c>
      <c r="BT83" s="89">
        <f t="shared" ref="BT83:BT91" si="751">BH$87*X83</f>
        <v>0.0449439523690879</v>
      </c>
      <c r="BU83" s="89">
        <f t="shared" ref="BU83:BU91" si="752">BI$87*Y83</f>
        <v>0.0913066911236137</v>
      </c>
      <c r="BV83" s="89">
        <f t="shared" ref="BV83:BV91" si="753">BJ$87*Z83</f>
        <v>0.325059510560047</v>
      </c>
      <c r="BX83" s="89">
        <f t="shared" ref="BX83:BX91" si="754">SUM(BL83:BN83)</f>
        <v>0.28783451417772</v>
      </c>
      <c r="BY83" s="89">
        <f t="shared" ref="BY83:BY91" si="755">SUM(BM83:BO83)</f>
        <v>0.0443608450759005</v>
      </c>
      <c r="BZ83" s="89">
        <f t="shared" ref="BZ83:BZ91" si="756">SUM(BN83:BP83)</f>
        <v>0.0394085131549149</v>
      </c>
      <c r="CA83" s="89">
        <f t="shared" ref="CA83:CA91" si="757">SUM(BO83:BQ83)</f>
        <v>0.647164021164022</v>
      </c>
      <c r="CC83" s="89">
        <f t="shared" ref="CC83:CC91" si="758">BX83/SUM(BX$82:BX$91)</f>
        <v>0.0648837366858269</v>
      </c>
      <c r="CD83" s="89">
        <f t="shared" ref="CD83:CD91" si="759">BY83/SUM(BY$82:BY$91)</f>
        <v>0.0141097458662728</v>
      </c>
      <c r="CE83" s="89">
        <f t="shared" ref="CE83:CE91" si="760">BZ83/SUM(BZ$82:BZ$91)</f>
        <v>0.043895944987669</v>
      </c>
      <c r="CF83" s="89">
        <f t="shared" ref="CF83:CF91" si="761">CA83/SUM(CA$82:CA$91)</f>
        <v>0.166495154089078</v>
      </c>
      <c r="CH83" s="89">
        <f t="shared" ref="CH83:CH91" si="762">CC83*LN(CC83)</f>
        <v>-0.177467289441015</v>
      </c>
      <c r="CI83" s="89">
        <f t="shared" ref="CI83:CI91" si="763">CD83*LN(CD83)</f>
        <v>-0.0601200683503665</v>
      </c>
      <c r="CJ83" s="89">
        <f t="shared" ref="CJ83:CJ91" si="764">CE83*LN(CE83)</f>
        <v>-0.137215797597167</v>
      </c>
      <c r="CK83" s="89">
        <f t="shared" ref="CK83:CK91" si="765">CF83*LN(CF83)</f>
        <v>-0.298490693217298</v>
      </c>
      <c r="CL83" s="81" t="s">
        <v>181</v>
      </c>
      <c r="CM83" s="108">
        <f t="shared" ref="CM83:CP83" si="766">-1/LN(10)*CM82</f>
        <v>0.967243680505066</v>
      </c>
      <c r="CN83" s="108">
        <f t="shared" si="766"/>
        <v>0.924908132217261</v>
      </c>
      <c r="CO83" s="108">
        <f t="shared" si="766"/>
        <v>0.922474613165161</v>
      </c>
      <c r="CP83" s="108">
        <f t="shared" si="766"/>
        <v>0.929578582069336</v>
      </c>
      <c r="CR83" s="89">
        <f t="shared" ref="CR83:CR91" si="767">CM$87*BX83</f>
        <v>0.0376265854434689</v>
      </c>
      <c r="CS83" s="89">
        <f t="shared" ref="CS83:CS91" si="768">CN$87*BY83</f>
        <v>0.00858927662862855</v>
      </c>
      <c r="CT83" s="89">
        <f t="shared" ref="CT83:CT91" si="769">CO$87*BZ83</f>
        <v>0.01176331037636</v>
      </c>
      <c r="CU83" s="89">
        <f t="shared" ref="CU83:CU91" si="770">CP$87*CA83</f>
        <v>0.244082707983526</v>
      </c>
      <c r="CV83" s="87">
        <f t="shared" ref="CV83:CV91" si="771">SUM(CR83:CU83)</f>
        <v>0.302061880431984</v>
      </c>
      <c r="CX83">
        <f t="shared" si="595"/>
        <v>0.0246949479099144</v>
      </c>
    </row>
    <row r="84" spans="1:102">
      <c r="A84" s="7" t="s">
        <v>32</v>
      </c>
      <c r="B84" s="28">
        <v>2014</v>
      </c>
      <c r="C84" s="51" t="s">
        <v>31</v>
      </c>
      <c r="D84">
        <v>10176</v>
      </c>
      <c r="E84">
        <v>3.2447917</v>
      </c>
      <c r="F84">
        <v>43570</v>
      </c>
      <c r="I84">
        <v>14</v>
      </c>
      <c r="J84">
        <v>5431</v>
      </c>
      <c r="K84">
        <v>55.7033</v>
      </c>
      <c r="L84">
        <v>2954500</v>
      </c>
      <c r="M84">
        <v>11883</v>
      </c>
      <c r="N84">
        <v>43003</v>
      </c>
      <c r="P84" s="90">
        <f t="shared" si="713"/>
        <v>0.511692899914457</v>
      </c>
      <c r="Q84" s="91">
        <f t="shared" si="714"/>
        <v>0.0608290064881589</v>
      </c>
      <c r="R84" s="91">
        <f t="shared" si="715"/>
        <v>0.386310582046267</v>
      </c>
      <c r="S84" s="91">
        <v>0.001</v>
      </c>
      <c r="T84" s="91">
        <v>0.001</v>
      </c>
      <c r="U84" s="91">
        <f t="shared" si="716"/>
        <v>1.001</v>
      </c>
      <c r="V84" s="108" cm="1">
        <f t="array" ref="V84">(MAX(J$82:J$91-J84)/(MAX(J$82:J$91)-MIN(J$82:J$91))+0.001)</f>
        <v>0.457120092378753</v>
      </c>
      <c r="W84" s="108" cm="1">
        <f t="array" ref="W84">(MAX(K$82:K$91-K84)/(MAX(K$82:K$91)-MIN(K$82:K$91))+0.001)</f>
        <v>0.201343889119146</v>
      </c>
      <c r="X84" s="91">
        <f t="shared" si="717"/>
        <v>0.419856259659969</v>
      </c>
      <c r="Y84" s="91">
        <f t="shared" si="718"/>
        <v>0.413569610182975</v>
      </c>
      <c r="Z84" s="91">
        <f t="shared" si="719"/>
        <v>0.667666666666667</v>
      </c>
      <c r="AB84" s="89">
        <f t="shared" si="720"/>
        <v>0.108863102377022</v>
      </c>
      <c r="AC84" s="89">
        <f t="shared" si="721"/>
        <v>0.0149920810078711</v>
      </c>
      <c r="AD84" s="89">
        <f t="shared" si="722"/>
        <v>0.0737093619507936</v>
      </c>
      <c r="AE84" s="89">
        <f t="shared" si="723"/>
        <v>0.1</v>
      </c>
      <c r="AF84" s="89">
        <f t="shared" si="724"/>
        <v>0.1</v>
      </c>
      <c r="AG84" s="89">
        <f t="shared" si="725"/>
        <v>0.166555740432612</v>
      </c>
      <c r="AH84" s="89">
        <f t="shared" si="726"/>
        <v>0.0666703718299802</v>
      </c>
      <c r="AI84" s="89">
        <f t="shared" si="727"/>
        <v>0.0461974575908701</v>
      </c>
      <c r="AJ84" s="89">
        <f t="shared" si="728"/>
        <v>0.0631690199799085</v>
      </c>
      <c r="AK84" s="89">
        <f t="shared" si="729"/>
        <v>0.0858988065043283</v>
      </c>
      <c r="AL84" s="89">
        <f t="shared" si="730"/>
        <v>0.168817722801323</v>
      </c>
      <c r="AN84" s="89">
        <f t="shared" si="731"/>
        <v>-0.241421796961173</v>
      </c>
      <c r="AO84" s="89">
        <f t="shared" si="732"/>
        <v>-0.0629702356381565</v>
      </c>
      <c r="AP84" s="89">
        <f t="shared" si="733"/>
        <v>-0.192206408865306</v>
      </c>
      <c r="AQ84" s="89">
        <f t="shared" si="734"/>
        <v>-0.230258509299405</v>
      </c>
      <c r="AR84" s="89">
        <f t="shared" si="735"/>
        <v>-0.230258509299405</v>
      </c>
      <c r="AS84" s="89">
        <f t="shared" si="736"/>
        <v>-0.298538714386397</v>
      </c>
      <c r="AT84" s="89">
        <f t="shared" si="737"/>
        <v>-0.180543008575464</v>
      </c>
      <c r="AU84" s="89">
        <f t="shared" si="738"/>
        <v>-0.142049352219242</v>
      </c>
      <c r="AV84" s="89">
        <f t="shared" si="739"/>
        <v>-0.174469124417838</v>
      </c>
      <c r="AW84" s="89">
        <f t="shared" si="740"/>
        <v>-0.210845951521286</v>
      </c>
      <c r="AX84" s="89">
        <f t="shared" si="741"/>
        <v>-0.300315875476404</v>
      </c>
      <c r="AY84" s="109" t="s">
        <v>182</v>
      </c>
      <c r="AZ84">
        <f t="shared" ref="AZ84:BJ84" si="772">1-AZ83</f>
        <v>0.0969905307096862</v>
      </c>
      <c r="BA84">
        <f t="shared" si="772"/>
        <v>0.159280229336458</v>
      </c>
      <c r="BB84">
        <f t="shared" si="772"/>
        <v>0.0787626500197544</v>
      </c>
      <c r="BC84">
        <f t="shared" si="772"/>
        <v>0</v>
      </c>
      <c r="BD84">
        <f t="shared" si="772"/>
        <v>0</v>
      </c>
      <c r="BE84">
        <f t="shared" si="772"/>
        <v>0.070712173359545</v>
      </c>
      <c r="BF84">
        <f t="shared" si="772"/>
        <v>0.0969322573965357</v>
      </c>
      <c r="BG84">
        <f t="shared" si="772"/>
        <v>0.13141102207783</v>
      </c>
      <c r="BH84">
        <f t="shared" si="772"/>
        <v>0.0755374422597369</v>
      </c>
      <c r="BI84">
        <f t="shared" si="772"/>
        <v>0.101203132243638</v>
      </c>
      <c r="BJ84">
        <f t="shared" si="772"/>
        <v>0.156768358194596</v>
      </c>
      <c r="BL84" s="89">
        <f t="shared" si="743"/>
        <v>0.1407137710388</v>
      </c>
      <c r="BM84" s="89">
        <f t="shared" si="744"/>
        <v>0.0337224356369397</v>
      </c>
      <c r="BN84" s="89">
        <f t="shared" si="745"/>
        <v>0.0659133286420989</v>
      </c>
      <c r="BO84" s="89">
        <f t="shared" si="746"/>
        <v>4.03439153439154e-5</v>
      </c>
      <c r="BP84" s="89">
        <f t="shared" si="747"/>
        <v>0.000313492063492064</v>
      </c>
      <c r="BQ84" s="89">
        <f t="shared" si="748"/>
        <v>0.646810185185186</v>
      </c>
      <c r="BR84" s="89">
        <f t="shared" si="749"/>
        <v>0.154164286922525</v>
      </c>
      <c r="BS84" s="89">
        <f t="shared" si="750"/>
        <v>0.133440426528527</v>
      </c>
      <c r="BT84" s="89">
        <f t="shared" si="751"/>
        <v>0.0705524500812241</v>
      </c>
      <c r="BU84" s="89">
        <f t="shared" si="752"/>
        <v>0.182945237659606</v>
      </c>
      <c r="BV84" s="89">
        <f t="shared" si="753"/>
        <v>0.260125529225639</v>
      </c>
      <c r="BX84" s="89">
        <f t="shared" si="754"/>
        <v>0.240349535317838</v>
      </c>
      <c r="BY84" s="89">
        <f t="shared" si="755"/>
        <v>0.0996761081943826</v>
      </c>
      <c r="BZ84" s="89">
        <f t="shared" si="756"/>
        <v>0.0662671646209349</v>
      </c>
      <c r="CA84" s="89">
        <f t="shared" si="757"/>
        <v>0.647164021164022</v>
      </c>
      <c r="CC84" s="89">
        <f t="shared" si="758"/>
        <v>0.0541796594709094</v>
      </c>
      <c r="CD84" s="89">
        <f t="shared" si="759"/>
        <v>0.031703736778583</v>
      </c>
      <c r="CE84" s="89">
        <f t="shared" si="760"/>
        <v>0.0738129804911601</v>
      </c>
      <c r="CF84" s="89">
        <f t="shared" si="761"/>
        <v>0.166495154089078</v>
      </c>
      <c r="CH84" s="89">
        <f t="shared" si="762"/>
        <v>-0.157958073439895</v>
      </c>
      <c r="CI84" s="89">
        <f t="shared" si="763"/>
        <v>-0.10941976382275</v>
      </c>
      <c r="CJ84" s="89">
        <f t="shared" si="764"/>
        <v>-0.192372915871025</v>
      </c>
      <c r="CK84" s="89">
        <f t="shared" si="765"/>
        <v>-0.298490693217298</v>
      </c>
      <c r="CL84" s="109" t="s">
        <v>182</v>
      </c>
      <c r="CM84">
        <f t="shared" ref="CM84:CP84" si="773">1-CM83</f>
        <v>0.0327563194949343</v>
      </c>
      <c r="CN84">
        <f t="shared" si="773"/>
        <v>0.075091867782739</v>
      </c>
      <c r="CO84">
        <f t="shared" si="773"/>
        <v>0.0775253868348387</v>
      </c>
      <c r="CP84">
        <f t="shared" si="773"/>
        <v>0.0704214179306644</v>
      </c>
      <c r="CR84" s="89">
        <f t="shared" si="767"/>
        <v>0.031419207501123</v>
      </c>
      <c r="CS84" s="89">
        <f t="shared" si="768"/>
        <v>0.019299579732573</v>
      </c>
      <c r="CT84" s="89">
        <f t="shared" si="769"/>
        <v>0.019780528692699</v>
      </c>
      <c r="CU84" s="89">
        <f t="shared" si="770"/>
        <v>0.244082707983526</v>
      </c>
      <c r="CV84" s="87">
        <f t="shared" si="771"/>
        <v>0.314582023909921</v>
      </c>
      <c r="CX84">
        <f t="shared" si="595"/>
        <v>0.025599868096911</v>
      </c>
    </row>
    <row r="85" spans="1:102">
      <c r="A85" s="7" t="s">
        <v>32</v>
      </c>
      <c r="B85" s="28">
        <v>2015</v>
      </c>
      <c r="C85" s="51" t="s">
        <v>31</v>
      </c>
      <c r="D85">
        <v>10122</v>
      </c>
      <c r="E85">
        <v>3.6421656</v>
      </c>
      <c r="F85">
        <v>45197</v>
      </c>
      <c r="I85">
        <v>14</v>
      </c>
      <c r="J85">
        <v>5081</v>
      </c>
      <c r="K85">
        <v>50.927395</v>
      </c>
      <c r="L85">
        <v>3042300</v>
      </c>
      <c r="M85">
        <v>10523</v>
      </c>
      <c r="N85">
        <v>38116</v>
      </c>
      <c r="P85" s="90">
        <f t="shared" si="713"/>
        <v>0.465499572284003</v>
      </c>
      <c r="Q85" s="91">
        <f t="shared" si="714"/>
        <v>0.731089804653541</v>
      </c>
      <c r="R85" s="91">
        <f t="shared" si="715"/>
        <v>0.496042827274567</v>
      </c>
      <c r="S85" s="91">
        <v>0.001</v>
      </c>
      <c r="T85" s="91">
        <v>0.001</v>
      </c>
      <c r="U85" s="91">
        <f t="shared" si="716"/>
        <v>1.001</v>
      </c>
      <c r="V85" s="108" cm="1">
        <f t="array" ref="V85">(MAX(J$82:J$91-J85)/(MAX(J$82:J$91)-MIN(J$82:J$91))+0.001)</f>
        <v>0.659198614318707</v>
      </c>
      <c r="W85" s="108" cm="1">
        <f t="array" ref="W85">(MAX(K$82:K$91-K85)/(MAX(K$82:K$91)-MIN(K$82:K$91))+0.001)</f>
        <v>0.345187866380624</v>
      </c>
      <c r="X85" s="91">
        <f t="shared" si="717"/>
        <v>0.487707882534776</v>
      </c>
      <c r="Y85" s="91">
        <f t="shared" si="718"/>
        <v>0.19718138424821</v>
      </c>
      <c r="Z85" s="91">
        <f t="shared" si="719"/>
        <v>0.501</v>
      </c>
      <c r="AB85" s="89">
        <f t="shared" si="720"/>
        <v>0.0990354323901804</v>
      </c>
      <c r="AC85" s="89">
        <f t="shared" si="721"/>
        <v>0.180186365159985</v>
      </c>
      <c r="AD85" s="89">
        <f t="shared" si="722"/>
        <v>0.0946466444305091</v>
      </c>
      <c r="AE85" s="89">
        <f t="shared" si="723"/>
        <v>0.1</v>
      </c>
      <c r="AF85" s="89">
        <f t="shared" si="724"/>
        <v>0.1</v>
      </c>
      <c r="AG85" s="89">
        <f t="shared" si="725"/>
        <v>0.166555740432612</v>
      </c>
      <c r="AH85" s="89">
        <f t="shared" si="726"/>
        <v>0.0961432618236814</v>
      </c>
      <c r="AI85" s="89">
        <f t="shared" si="727"/>
        <v>0.0792018167909987</v>
      </c>
      <c r="AJ85" s="89">
        <f t="shared" si="728"/>
        <v>0.0733775625999925</v>
      </c>
      <c r="AK85" s="89">
        <f t="shared" si="729"/>
        <v>0.0409547634902354</v>
      </c>
      <c r="AL85" s="89">
        <f t="shared" si="730"/>
        <v>0.1266765039293</v>
      </c>
      <c r="AN85" s="89">
        <f t="shared" si="731"/>
        <v>-0.228997410926665</v>
      </c>
      <c r="AO85" s="89">
        <f t="shared" si="732"/>
        <v>-0.308796834135532</v>
      </c>
      <c r="AP85" s="89">
        <f t="shared" si="733"/>
        <v>-0.223139388357635</v>
      </c>
      <c r="AQ85" s="89">
        <f t="shared" si="734"/>
        <v>-0.230258509299405</v>
      </c>
      <c r="AR85" s="89">
        <f t="shared" si="735"/>
        <v>-0.230258509299405</v>
      </c>
      <c r="AS85" s="89">
        <f t="shared" si="736"/>
        <v>-0.298538714386397</v>
      </c>
      <c r="AT85" s="89">
        <f t="shared" si="737"/>
        <v>-0.225159432508237</v>
      </c>
      <c r="AU85" s="89">
        <f t="shared" si="738"/>
        <v>-0.2008364853974</v>
      </c>
      <c r="AV85" s="89">
        <f t="shared" si="739"/>
        <v>-0.191672251868394</v>
      </c>
      <c r="AW85" s="89">
        <f t="shared" si="740"/>
        <v>-0.130862229548512</v>
      </c>
      <c r="AX85" s="89">
        <f t="shared" si="741"/>
        <v>-0.261728687962295</v>
      </c>
      <c r="AY85" s="109" t="s">
        <v>183</v>
      </c>
      <c r="AZ85" s="77">
        <f t="shared" ref="AZ85:BB85" si="774">AZ84/(3-SUM($AZ83:$BB83))</f>
        <v>0.289495100475529</v>
      </c>
      <c r="BA85" s="77">
        <f t="shared" si="774"/>
        <v>0.475415957188058</v>
      </c>
      <c r="BB85" s="77">
        <f t="shared" si="774"/>
        <v>0.235088942336415</v>
      </c>
      <c r="BC85" s="77">
        <f t="shared" ref="BC85:BE85" si="775">BC84/(3-SUM($BC83:$BE83))</f>
        <v>0</v>
      </c>
      <c r="BD85" s="77">
        <f t="shared" si="775"/>
        <v>0</v>
      </c>
      <c r="BE85" s="77">
        <f t="shared" si="775"/>
        <v>1</v>
      </c>
      <c r="BF85" s="77">
        <f>BF84/(2-SUM($BF83:$BG83))</f>
        <v>0.424502344100814</v>
      </c>
      <c r="BG85" s="77">
        <f>BG84/(2-SUM($BF83:$BG83))</f>
        <v>0.575497655899184</v>
      </c>
      <c r="BH85" s="77">
        <f t="shared" ref="BH85:BJ85" si="776">BH84/(3-SUM($BH83:$BJ83))</f>
        <v>0.226493010692893</v>
      </c>
      <c r="BI85" s="77">
        <f t="shared" si="776"/>
        <v>0.303449540091595</v>
      </c>
      <c r="BJ85" s="77">
        <f t="shared" si="776"/>
        <v>0.470057449215512</v>
      </c>
      <c r="BL85" s="89">
        <f t="shared" si="743"/>
        <v>0.128010766309208</v>
      </c>
      <c r="BM85" s="89">
        <f t="shared" si="744"/>
        <v>0.405302179101858</v>
      </c>
      <c r="BN85" s="89">
        <f t="shared" si="745"/>
        <v>0.0846361332415911</v>
      </c>
      <c r="BO85" s="89">
        <f t="shared" si="746"/>
        <v>4.03439153439154e-5</v>
      </c>
      <c r="BP85" s="89">
        <f t="shared" si="747"/>
        <v>0.000313492063492064</v>
      </c>
      <c r="BQ85" s="89">
        <f t="shared" si="748"/>
        <v>0.646810185185186</v>
      </c>
      <c r="BR85" s="89">
        <f t="shared" si="749"/>
        <v>0.222315505292988</v>
      </c>
      <c r="BS85" s="89">
        <f t="shared" si="750"/>
        <v>0.228772853866179</v>
      </c>
      <c r="BT85" s="89">
        <f t="shared" si="751"/>
        <v>0.0819542051477838</v>
      </c>
      <c r="BU85" s="89">
        <f t="shared" si="752"/>
        <v>0.0872244824453591</v>
      </c>
      <c r="BV85" s="89">
        <f t="shared" si="753"/>
        <v>0.195191547891231</v>
      </c>
      <c r="BX85" s="89">
        <f t="shared" si="754"/>
        <v>0.617949078652657</v>
      </c>
      <c r="BY85" s="89">
        <f t="shared" si="755"/>
        <v>0.489978656258793</v>
      </c>
      <c r="BZ85" s="89">
        <f t="shared" si="756"/>
        <v>0.084989969220427</v>
      </c>
      <c r="CA85" s="89">
        <f t="shared" si="757"/>
        <v>0.647164021164022</v>
      </c>
      <c r="CC85" s="89">
        <f t="shared" si="758"/>
        <v>0.139298254134292</v>
      </c>
      <c r="CD85" s="89">
        <f t="shared" si="759"/>
        <v>0.155846316901326</v>
      </c>
      <c r="CE85" s="89">
        <f t="shared" si="760"/>
        <v>0.0946677434578183</v>
      </c>
      <c r="CF85" s="89">
        <f t="shared" si="761"/>
        <v>0.166495154089078</v>
      </c>
      <c r="CH85" s="89">
        <f t="shared" si="762"/>
        <v>-0.274576072503283</v>
      </c>
      <c r="CI85" s="89">
        <f t="shared" si="763"/>
        <v>-0.289700366046681</v>
      </c>
      <c r="CJ85" s="89">
        <f t="shared" si="764"/>
        <v>-0.223168030147965</v>
      </c>
      <c r="CK85" s="89">
        <f t="shared" si="765"/>
        <v>-0.298490693217298</v>
      </c>
      <c r="CL85" s="109" t="s">
        <v>183</v>
      </c>
      <c r="CM85">
        <f t="shared" ref="CM85:CP85" si="777">CM84/(4-SUM($CM83:$CP83))</f>
        <v>0.128056922589811</v>
      </c>
      <c r="CN85">
        <f t="shared" si="777"/>
        <v>0.293562697154228</v>
      </c>
      <c r="CO85">
        <f t="shared" si="777"/>
        <v>0.303076249521542</v>
      </c>
      <c r="CP85">
        <f t="shared" si="777"/>
        <v>0.275304130734419</v>
      </c>
      <c r="CR85" s="89">
        <f t="shared" si="767"/>
        <v>0.0807801450568255</v>
      </c>
      <c r="CS85" s="89">
        <f t="shared" si="768"/>
        <v>0.0948711011598114</v>
      </c>
      <c r="CT85" s="89">
        <f t="shared" si="769"/>
        <v>0.0253692237229833</v>
      </c>
      <c r="CU85" s="89">
        <f t="shared" si="770"/>
        <v>0.244082707983526</v>
      </c>
      <c r="CV85" s="87">
        <f t="shared" si="771"/>
        <v>0.445103177923146</v>
      </c>
      <c r="CX85">
        <f t="shared" si="595"/>
        <v>0.0878256231083185</v>
      </c>
    </row>
    <row r="86" spans="1:102">
      <c r="A86" s="7" t="s">
        <v>32</v>
      </c>
      <c r="B86" s="28">
        <v>2016</v>
      </c>
      <c r="C86" s="51" t="s">
        <v>31</v>
      </c>
      <c r="D86">
        <v>10199</v>
      </c>
      <c r="E86">
        <v>3.4896558</v>
      </c>
      <c r="F86">
        <v>47906</v>
      </c>
      <c r="I86">
        <v>12</v>
      </c>
      <c r="J86">
        <v>4736</v>
      </c>
      <c r="K86">
        <v>52.475246</v>
      </c>
      <c r="L86">
        <v>3385000</v>
      </c>
      <c r="M86">
        <v>11365</v>
      </c>
      <c r="N86">
        <v>33229</v>
      </c>
      <c r="P86" s="90">
        <f t="shared" si="713"/>
        <v>0.531367835757057</v>
      </c>
      <c r="Q86" s="91">
        <f t="shared" si="714"/>
        <v>0.473847594543509</v>
      </c>
      <c r="R86" s="91">
        <f t="shared" si="715"/>
        <v>0.678750050583395</v>
      </c>
      <c r="S86" s="91">
        <v>0.001</v>
      </c>
      <c r="T86" s="91">
        <v>0.001</v>
      </c>
      <c r="U86" s="91">
        <f t="shared" si="716"/>
        <v>0.001</v>
      </c>
      <c r="V86" s="108" cm="1">
        <f t="array" ref="V86">(MAX(J$82:J$91-J86)/(MAX(J$82:J$91)-MIN(J$82:J$91))+0.001)</f>
        <v>0.858390300230947</v>
      </c>
      <c r="W86" s="108" cm="1">
        <f t="array" ref="W86">(MAX(K$82:K$91-K86)/(MAX(K$82:K$91)-MIN(K$82:K$91))+0.001)</f>
        <v>0.298568630016384</v>
      </c>
      <c r="X86" s="91">
        <f t="shared" si="717"/>
        <v>0.752545595054096</v>
      </c>
      <c r="Y86" s="91">
        <f t="shared" si="718"/>
        <v>0.331151153540175</v>
      </c>
      <c r="Z86" s="91">
        <f t="shared" si="719"/>
        <v>0.334333333333333</v>
      </c>
      <c r="AB86" s="89">
        <f t="shared" si="720"/>
        <v>0.113048961815862</v>
      </c>
      <c r="AC86" s="89">
        <f t="shared" si="721"/>
        <v>0.116785756219182</v>
      </c>
      <c r="AD86" s="89">
        <f t="shared" si="722"/>
        <v>0.129507798848179</v>
      </c>
      <c r="AE86" s="89">
        <f t="shared" si="723"/>
        <v>0.1</v>
      </c>
      <c r="AF86" s="89">
        <f t="shared" si="724"/>
        <v>0.1</v>
      </c>
      <c r="AG86" s="89">
        <f t="shared" si="725"/>
        <v>0.000166389351081531</v>
      </c>
      <c r="AH86" s="89">
        <f t="shared" si="726"/>
        <v>0.125195110531758</v>
      </c>
      <c r="AI86" s="89">
        <f t="shared" si="727"/>
        <v>0.0685052408766372</v>
      </c>
      <c r="AJ86" s="89">
        <f t="shared" si="728"/>
        <v>0.113223434535104</v>
      </c>
      <c r="AK86" s="89">
        <f t="shared" si="729"/>
        <v>0.0687804136504312</v>
      </c>
      <c r="AL86" s="89">
        <f t="shared" si="730"/>
        <v>0.0845352850572774</v>
      </c>
      <c r="AN86" s="89">
        <f t="shared" si="731"/>
        <v>-0.246439305338916</v>
      </c>
      <c r="AO86" s="89">
        <f t="shared" si="732"/>
        <v>-0.250787387315775</v>
      </c>
      <c r="AP86" s="89">
        <f t="shared" si="733"/>
        <v>-0.264715776863497</v>
      </c>
      <c r="AQ86" s="89">
        <f t="shared" si="734"/>
        <v>-0.230258509299405</v>
      </c>
      <c r="AR86" s="89">
        <f t="shared" si="735"/>
        <v>-0.230258509299405</v>
      </c>
      <c r="AS86" s="89">
        <f t="shared" si="736"/>
        <v>-0.00144778369842417</v>
      </c>
      <c r="AT86" s="89">
        <f t="shared" si="737"/>
        <v>-0.260140650929865</v>
      </c>
      <c r="AU86" s="89">
        <f t="shared" si="738"/>
        <v>-0.183651934361319</v>
      </c>
      <c r="AV86" s="89">
        <f t="shared" si="739"/>
        <v>-0.246645037112482</v>
      </c>
      <c r="AW86" s="89">
        <f t="shared" si="740"/>
        <v>-0.184113905229494</v>
      </c>
      <c r="AX86" s="89">
        <f t="shared" si="741"/>
        <v>-0.208851713505643</v>
      </c>
      <c r="AY86" s="77" t="s">
        <v>184</v>
      </c>
      <c r="AZ86" s="110">
        <v>0.26049795615013</v>
      </c>
      <c r="BA86" s="110">
        <v>0.633345720302242</v>
      </c>
      <c r="BB86" s="110">
        <v>0.106156323547628</v>
      </c>
      <c r="BC86" s="110">
        <v>0.0806878306878307</v>
      </c>
      <c r="BD86" s="110">
        <v>0.626984126984127</v>
      </c>
      <c r="BE86" s="110">
        <v>0.292328042328042</v>
      </c>
      <c r="BF86" s="110">
        <v>0.25</v>
      </c>
      <c r="BG86" s="110">
        <v>0.75</v>
      </c>
      <c r="BH86" s="110">
        <v>0.10958605664488</v>
      </c>
      <c r="BI86" s="110">
        <v>0.581263616557734</v>
      </c>
      <c r="BJ86" s="110">
        <v>0.309150326797386</v>
      </c>
      <c r="BL86" s="89">
        <f t="shared" si="743"/>
        <v>0.146124310090292</v>
      </c>
      <c r="BM86" s="89">
        <f t="shared" si="744"/>
        <v>0.262692026900402</v>
      </c>
      <c r="BN86" s="89">
        <f t="shared" si="745"/>
        <v>0.115810120740069</v>
      </c>
      <c r="BO86" s="89">
        <f t="shared" si="746"/>
        <v>4.03439153439154e-5</v>
      </c>
      <c r="BP86" s="89">
        <f t="shared" si="747"/>
        <v>0.000313492063492064</v>
      </c>
      <c r="BQ86" s="89">
        <f t="shared" si="748"/>
        <v>0.000646164021164022</v>
      </c>
      <c r="BR86" s="89">
        <f t="shared" si="749"/>
        <v>0.289493134829588</v>
      </c>
      <c r="BS86" s="89">
        <f t="shared" si="750"/>
        <v>0.197876009605874</v>
      </c>
      <c r="BT86" s="89">
        <f t="shared" si="751"/>
        <v>0.126457410857465</v>
      </c>
      <c r="BU86" s="89">
        <f t="shared" si="752"/>
        <v>0.146486891188297</v>
      </c>
      <c r="BV86" s="89">
        <f t="shared" si="753"/>
        <v>0.130257566556823</v>
      </c>
      <c r="BX86" s="89">
        <f t="shared" si="754"/>
        <v>0.524626457730764</v>
      </c>
      <c r="BY86" s="89">
        <f t="shared" si="755"/>
        <v>0.378542491555815</v>
      </c>
      <c r="BZ86" s="89">
        <f t="shared" si="756"/>
        <v>0.116163956718905</v>
      </c>
      <c r="CA86" s="89">
        <f t="shared" si="757"/>
        <v>0.001</v>
      </c>
      <c r="CC86" s="89">
        <f t="shared" si="758"/>
        <v>0.11826144282615</v>
      </c>
      <c r="CD86" s="89">
        <f t="shared" si="759"/>
        <v>0.120402087613518</v>
      </c>
      <c r="CE86" s="89">
        <f t="shared" si="760"/>
        <v>0.129391500603901</v>
      </c>
      <c r="CF86" s="89">
        <f t="shared" si="761"/>
        <v>0.000257268866383535</v>
      </c>
      <c r="CH86" s="89">
        <f t="shared" si="762"/>
        <v>-0.252471326783451</v>
      </c>
      <c r="CI86" s="89">
        <f t="shared" si="763"/>
        <v>-0.254881395543397</v>
      </c>
      <c r="CJ86" s="89">
        <f t="shared" si="764"/>
        <v>-0.264594307614065</v>
      </c>
      <c r="CK86" s="89">
        <f t="shared" si="765"/>
        <v>-0.0021264272189454</v>
      </c>
      <c r="CL86" s="77" t="s">
        <v>184</v>
      </c>
      <c r="CM86" s="111">
        <v>0.133389037433155</v>
      </c>
      <c r="CN86" s="111">
        <v>0.0936831550802139</v>
      </c>
      <c r="CO86" s="111">
        <v>0.293917112299465</v>
      </c>
      <c r="CP86" s="111">
        <v>0.479010695187166</v>
      </c>
      <c r="CR86" s="89">
        <f t="shared" si="767"/>
        <v>0.0685807339474337</v>
      </c>
      <c r="CS86" s="89">
        <f t="shared" si="768"/>
        <v>0.0732945048747403</v>
      </c>
      <c r="CT86" s="89">
        <f t="shared" si="769"/>
        <v>0.0346745555220246</v>
      </c>
      <c r="CU86" s="89">
        <f t="shared" si="770"/>
        <v>0.000377157412960793</v>
      </c>
      <c r="CV86" s="87">
        <f t="shared" si="771"/>
        <v>0.176926951757159</v>
      </c>
      <c r="CX86">
        <f t="shared" si="595"/>
        <v>0.0516276447347292</v>
      </c>
    </row>
    <row r="87" spans="1:102">
      <c r="A87" s="7" t="s">
        <v>32</v>
      </c>
      <c r="B87" s="28">
        <v>2017</v>
      </c>
      <c r="C87" s="51" t="s">
        <v>31</v>
      </c>
      <c r="D87">
        <v>10127</v>
      </c>
      <c r="E87">
        <v>3.4561074</v>
      </c>
      <c r="F87">
        <v>48336</v>
      </c>
      <c r="I87">
        <v>13</v>
      </c>
      <c r="J87">
        <v>4781</v>
      </c>
      <c r="K87">
        <v>49.631023</v>
      </c>
      <c r="L87">
        <v>3578100</v>
      </c>
      <c r="M87">
        <v>12207</v>
      </c>
      <c r="N87">
        <v>28342</v>
      </c>
      <c r="P87" s="90">
        <f t="shared" si="713"/>
        <v>0.469776732249786</v>
      </c>
      <c r="Q87" s="91">
        <f t="shared" si="714"/>
        <v>0.417260643661301</v>
      </c>
      <c r="R87" s="91">
        <f t="shared" si="715"/>
        <v>0.707751197140352</v>
      </c>
      <c r="S87" s="91">
        <v>0.001</v>
      </c>
      <c r="T87" s="91">
        <v>0.001</v>
      </c>
      <c r="U87" s="91">
        <f t="shared" si="716"/>
        <v>0.501</v>
      </c>
      <c r="V87" s="108" cm="1">
        <f t="array" ref="V87">(MAX(J$82:J$91-J87)/(MAX(J$82:J$91)-MIN(J$82:J$91))+0.001)</f>
        <v>0.832408775981524</v>
      </c>
      <c r="W87" s="108" cm="1">
        <f t="array" ref="W87">(MAX(K$82:K$91-K87)/(MAX(K$82:K$91)-MIN(K$82:K$91))+0.001)</f>
        <v>0.384232886013639</v>
      </c>
      <c r="X87" s="91">
        <f t="shared" si="717"/>
        <v>0.901772797527048</v>
      </c>
      <c r="Y87" s="91">
        <f t="shared" si="718"/>
        <v>0.46512092283214</v>
      </c>
      <c r="Z87" s="91">
        <f t="shared" si="719"/>
        <v>0.167666666666667</v>
      </c>
      <c r="AB87" s="89">
        <f t="shared" si="720"/>
        <v>0.0999454018334065</v>
      </c>
      <c r="AC87" s="89">
        <f t="shared" si="721"/>
        <v>0.102839183677682</v>
      </c>
      <c r="AD87" s="89">
        <f t="shared" si="722"/>
        <v>0.135041315422413</v>
      </c>
      <c r="AE87" s="89">
        <f t="shared" si="723"/>
        <v>0.1</v>
      </c>
      <c r="AF87" s="89">
        <f t="shared" si="724"/>
        <v>0.1</v>
      </c>
      <c r="AG87" s="89">
        <f t="shared" si="725"/>
        <v>0.0833610648918469</v>
      </c>
      <c r="AH87" s="89">
        <f t="shared" si="726"/>
        <v>0.12140573896114</v>
      </c>
      <c r="AI87" s="89">
        <f t="shared" si="727"/>
        <v>0.0881605224488769</v>
      </c>
      <c r="AJ87" s="89">
        <f t="shared" si="728"/>
        <v>0.135675252074264</v>
      </c>
      <c r="AK87" s="89">
        <f t="shared" si="729"/>
        <v>0.0966060638106269</v>
      </c>
      <c r="AL87" s="89">
        <f t="shared" si="730"/>
        <v>0.0423940661852548</v>
      </c>
      <c r="AN87" s="89">
        <f t="shared" si="731"/>
        <v>-0.230187375633983</v>
      </c>
      <c r="AO87" s="89">
        <f t="shared" si="732"/>
        <v>-0.233916858932672</v>
      </c>
      <c r="AP87" s="89">
        <f t="shared" si="733"/>
        <v>-0.270376279157296</v>
      </c>
      <c r="AQ87" s="89">
        <f t="shared" si="734"/>
        <v>-0.230258509299405</v>
      </c>
      <c r="AR87" s="89">
        <f t="shared" si="735"/>
        <v>-0.230258509299405</v>
      </c>
      <c r="AS87" s="89">
        <f t="shared" si="736"/>
        <v>-0.207116728310922</v>
      </c>
      <c r="AT87" s="89">
        <f t="shared" si="737"/>
        <v>-0.255998220649571</v>
      </c>
      <c r="AU87" s="89">
        <f t="shared" si="738"/>
        <v>-0.214106292834123</v>
      </c>
      <c r="AV87" s="89">
        <f t="shared" si="739"/>
        <v>-0.271010108658827</v>
      </c>
      <c r="AW87" s="89">
        <f t="shared" si="740"/>
        <v>-0.225779361742954</v>
      </c>
      <c r="AX87" s="89">
        <f t="shared" si="741"/>
        <v>-0.13399691221354</v>
      </c>
      <c r="AY87" s="77" t="s">
        <v>185</v>
      </c>
      <c r="AZ87">
        <f t="shared" ref="AZ87:BJ87" si="778">AVERAGE(AZ85:AZ86)</f>
        <v>0.27499652831283</v>
      </c>
      <c r="BA87">
        <f t="shared" si="778"/>
        <v>0.55438083874515</v>
      </c>
      <c r="BB87">
        <f t="shared" si="778"/>
        <v>0.170622632942022</v>
      </c>
      <c r="BC87">
        <f t="shared" si="778"/>
        <v>0.0403439153439153</v>
      </c>
      <c r="BD87">
        <f t="shared" si="778"/>
        <v>0.313492063492063</v>
      </c>
      <c r="BE87">
        <f t="shared" si="778"/>
        <v>0.646164021164022</v>
      </c>
      <c r="BF87">
        <f t="shared" si="778"/>
        <v>0.337251172050407</v>
      </c>
      <c r="BG87">
        <f t="shared" si="778"/>
        <v>0.662748827949592</v>
      </c>
      <c r="BH87">
        <f t="shared" si="778"/>
        <v>0.168039533668887</v>
      </c>
      <c r="BI87">
        <f t="shared" si="778"/>
        <v>0.442356578324664</v>
      </c>
      <c r="BJ87">
        <f t="shared" si="778"/>
        <v>0.389603888006449</v>
      </c>
      <c r="BL87" s="89">
        <f t="shared" si="743"/>
        <v>0.129186970450837</v>
      </c>
      <c r="BM87" s="89">
        <f t="shared" si="744"/>
        <v>0.231321305608293</v>
      </c>
      <c r="BN87" s="89">
        <f t="shared" si="745"/>
        <v>0.120758372723955</v>
      </c>
      <c r="BO87" s="89">
        <f t="shared" si="746"/>
        <v>4.03439153439154e-5</v>
      </c>
      <c r="BP87" s="89">
        <f t="shared" si="747"/>
        <v>0.000313492063492064</v>
      </c>
      <c r="BQ87" s="89">
        <f t="shared" si="748"/>
        <v>0.323728174603175</v>
      </c>
      <c r="BR87" s="89">
        <f t="shared" si="749"/>
        <v>0.280730835324814</v>
      </c>
      <c r="BS87" s="89">
        <f t="shared" si="750"/>
        <v>0.254649894865228</v>
      </c>
      <c r="BT87" s="89">
        <f t="shared" si="751"/>
        <v>0.151533480371732</v>
      </c>
      <c r="BU87" s="89">
        <f t="shared" si="752"/>
        <v>0.205749299931236</v>
      </c>
      <c r="BV87" s="89">
        <f t="shared" si="753"/>
        <v>0.0653235852224147</v>
      </c>
      <c r="BX87" s="89">
        <f t="shared" si="754"/>
        <v>0.481266648783085</v>
      </c>
      <c r="BY87" s="89">
        <f t="shared" si="755"/>
        <v>0.352120022247592</v>
      </c>
      <c r="BZ87" s="89">
        <f t="shared" si="756"/>
        <v>0.121112208702791</v>
      </c>
      <c r="CA87" s="89">
        <f t="shared" si="757"/>
        <v>0.324082010582011</v>
      </c>
      <c r="CC87" s="89">
        <f t="shared" si="758"/>
        <v>0.108487262566544</v>
      </c>
      <c r="CD87" s="89">
        <f t="shared" si="759"/>
        <v>0.111997957203907</v>
      </c>
      <c r="CE87" s="89">
        <f t="shared" si="760"/>
        <v>0.134903208087406</v>
      </c>
      <c r="CF87" s="89">
        <f t="shared" si="761"/>
        <v>0.0833762114777306</v>
      </c>
      <c r="CH87" s="89">
        <f t="shared" si="762"/>
        <v>-0.2409635007822</v>
      </c>
      <c r="CI87" s="89">
        <f t="shared" si="763"/>
        <v>-0.245194288233976</v>
      </c>
      <c r="CJ87" s="89">
        <f t="shared" si="764"/>
        <v>-0.270237800861325</v>
      </c>
      <c r="CK87" s="89">
        <f t="shared" si="765"/>
        <v>-0.207139213161426</v>
      </c>
      <c r="CL87" s="77" t="s">
        <v>185</v>
      </c>
      <c r="CM87">
        <f t="shared" ref="CM87:CP87" si="779">AVERAGE(CM85:CM86)</f>
        <v>0.130722980011483</v>
      </c>
      <c r="CN87">
        <f t="shared" si="779"/>
        <v>0.193622926117221</v>
      </c>
      <c r="CO87">
        <f t="shared" si="779"/>
        <v>0.298496680910504</v>
      </c>
      <c r="CP87">
        <f t="shared" si="779"/>
        <v>0.377157412960793</v>
      </c>
      <c r="CR87" s="89">
        <f t="shared" si="767"/>
        <v>0.0629126105090645</v>
      </c>
      <c r="CS87" s="89">
        <f t="shared" si="768"/>
        <v>0.0681785090520396</v>
      </c>
      <c r="CT87" s="89">
        <f t="shared" si="769"/>
        <v>0.0361515923155232</v>
      </c>
      <c r="CU87" s="89">
        <f t="shared" si="770"/>
        <v>0.122229932698244</v>
      </c>
      <c r="CV87" s="87">
        <f t="shared" si="771"/>
        <v>0.289472644574871</v>
      </c>
      <c r="CX87">
        <f t="shared" si="595"/>
        <v>0.065545559780552</v>
      </c>
    </row>
    <row r="88" spans="1:102">
      <c r="A88" s="7" t="s">
        <v>32</v>
      </c>
      <c r="B88" s="28">
        <v>2018</v>
      </c>
      <c r="C88" s="51" t="s">
        <v>31</v>
      </c>
      <c r="D88">
        <v>10065</v>
      </c>
      <c r="E88">
        <v>3.8021858</v>
      </c>
      <c r="F88">
        <v>43330</v>
      </c>
      <c r="I88">
        <v>13</v>
      </c>
      <c r="J88">
        <v>4489</v>
      </c>
      <c r="K88">
        <v>44.511551</v>
      </c>
      <c r="L88">
        <v>3706500</v>
      </c>
      <c r="M88">
        <v>13049</v>
      </c>
      <c r="N88">
        <v>23455</v>
      </c>
      <c r="P88" s="90">
        <f t="shared" si="713"/>
        <v>0.41673994867408</v>
      </c>
      <c r="Q88" s="91">
        <f t="shared" si="714"/>
        <v>1.001</v>
      </c>
      <c r="R88" s="91">
        <f t="shared" si="715"/>
        <v>0.370123895595872</v>
      </c>
      <c r="S88" s="91">
        <v>0.001</v>
      </c>
      <c r="T88" s="91">
        <v>0.001</v>
      </c>
      <c r="U88" s="91">
        <f t="shared" si="716"/>
        <v>0.501</v>
      </c>
      <c r="V88" s="108" cm="1">
        <f t="array" ref="V88">(MAX(J$82:J$91-J88)/(MAX(J$82:J$91)-MIN(J$82:J$91))+0.001)</f>
        <v>1.001</v>
      </c>
      <c r="W88" s="108" cm="1">
        <f t="array" ref="W88">(MAX(K$82:K$91-K88)/(MAX(K$82:K$91)-MIN(K$82:K$91))+0.001)</f>
        <v>0.538424649450887</v>
      </c>
      <c r="X88" s="91">
        <f t="shared" si="717"/>
        <v>1.001</v>
      </c>
      <c r="Y88" s="91">
        <f t="shared" si="718"/>
        <v>0.599090692124105</v>
      </c>
      <c r="Z88" s="91">
        <f t="shared" si="719"/>
        <v>0.001</v>
      </c>
      <c r="AB88" s="89">
        <f t="shared" si="720"/>
        <v>0.0886617807374029</v>
      </c>
      <c r="AC88" s="89">
        <f t="shared" si="721"/>
        <v>0.246709159910416</v>
      </c>
      <c r="AD88" s="89">
        <f t="shared" si="722"/>
        <v>0.0706208875837797</v>
      </c>
      <c r="AE88" s="89">
        <f t="shared" si="723"/>
        <v>0.1</v>
      </c>
      <c r="AF88" s="89">
        <f t="shared" si="724"/>
        <v>0.1</v>
      </c>
      <c r="AG88" s="89">
        <f t="shared" si="725"/>
        <v>0.0833610648918469</v>
      </c>
      <c r="AH88" s="89">
        <f t="shared" si="726"/>
        <v>0.145994550041599</v>
      </c>
      <c r="AI88" s="89">
        <f t="shared" si="727"/>
        <v>0.123539135047536</v>
      </c>
      <c r="AJ88" s="89">
        <f t="shared" si="728"/>
        <v>0.150604373628009</v>
      </c>
      <c r="AK88" s="89">
        <f t="shared" si="729"/>
        <v>0.124431713970823</v>
      </c>
      <c r="AL88" s="89">
        <f t="shared" si="730"/>
        <v>0.000252847313232136</v>
      </c>
      <c r="AN88" s="89">
        <f t="shared" si="731"/>
        <v>-0.214820966103401</v>
      </c>
      <c r="AO88" s="89">
        <f t="shared" si="732"/>
        <v>-0.345280602386345</v>
      </c>
      <c r="AP88" s="89">
        <f t="shared" si="733"/>
        <v>-0.187175671064463</v>
      </c>
      <c r="AQ88" s="89">
        <f t="shared" si="734"/>
        <v>-0.230258509299405</v>
      </c>
      <c r="AR88" s="89">
        <f t="shared" si="735"/>
        <v>-0.230258509299405</v>
      </c>
      <c r="AS88" s="89">
        <f t="shared" si="736"/>
        <v>-0.207116728310922</v>
      </c>
      <c r="AT88" s="89">
        <f t="shared" si="737"/>
        <v>-0.280920667288516</v>
      </c>
      <c r="AU88" s="89">
        <f t="shared" si="738"/>
        <v>-0.258344704437019</v>
      </c>
      <c r="AV88" s="89">
        <f t="shared" si="739"/>
        <v>-0.285108977466591</v>
      </c>
      <c r="AW88" s="89">
        <f t="shared" si="740"/>
        <v>-0.259315467404398</v>
      </c>
      <c r="AX88" s="89">
        <f t="shared" si="741"/>
        <v>-0.00209426470090476</v>
      </c>
      <c r="BL88" s="89">
        <f t="shared" si="743"/>
        <v>0.114602039094639</v>
      </c>
      <c r="BM88" s="89">
        <f t="shared" si="744"/>
        <v>0.554935219583895</v>
      </c>
      <c r="BN88" s="89">
        <f t="shared" si="745"/>
        <v>0.0631515135813256</v>
      </c>
      <c r="BO88" s="89">
        <f t="shared" si="746"/>
        <v>4.03439153439154e-5</v>
      </c>
      <c r="BP88" s="89">
        <f t="shared" si="747"/>
        <v>0.000313492063492064</v>
      </c>
      <c r="BQ88" s="89">
        <f t="shared" si="748"/>
        <v>0.323728174603175</v>
      </c>
      <c r="BR88" s="89">
        <f t="shared" si="749"/>
        <v>0.337588423222457</v>
      </c>
      <c r="BS88" s="89">
        <f t="shared" si="750"/>
        <v>0.356840305362745</v>
      </c>
      <c r="BT88" s="89">
        <f t="shared" si="751"/>
        <v>0.168207573202555</v>
      </c>
      <c r="BU88" s="89">
        <f t="shared" si="752"/>
        <v>0.265011708674174</v>
      </c>
      <c r="BV88" s="89">
        <f t="shared" si="753"/>
        <v>0.000389603888006449</v>
      </c>
      <c r="BX88" s="89">
        <f t="shared" si="754"/>
        <v>0.732688772259859</v>
      </c>
      <c r="BY88" s="89">
        <f t="shared" si="755"/>
        <v>0.618127077080565</v>
      </c>
      <c r="BZ88" s="89">
        <f t="shared" si="756"/>
        <v>0.0635053495601616</v>
      </c>
      <c r="CA88" s="89">
        <f t="shared" si="757"/>
        <v>0.324082010582011</v>
      </c>
      <c r="CC88" s="89">
        <f t="shared" si="758"/>
        <v>0.165162907956958</v>
      </c>
      <c r="CD88" s="89">
        <f t="shared" si="759"/>
        <v>0.196606172757671</v>
      </c>
      <c r="CE88" s="89">
        <f t="shared" si="760"/>
        <v>0.0707366786399013</v>
      </c>
      <c r="CF88" s="89">
        <f t="shared" si="761"/>
        <v>0.0833762114777306</v>
      </c>
      <c r="CH88" s="89">
        <f t="shared" si="762"/>
        <v>-0.297429158640906</v>
      </c>
      <c r="CI88" s="89">
        <f t="shared" si="763"/>
        <v>-0.319790296066228</v>
      </c>
      <c r="CJ88" s="89">
        <f t="shared" si="764"/>
        <v>-0.187366681143964</v>
      </c>
      <c r="CK88" s="89">
        <f t="shared" si="765"/>
        <v>-0.207139213161426</v>
      </c>
      <c r="CR88" s="89">
        <f t="shared" si="767"/>
        <v>0.0957792597307635</v>
      </c>
      <c r="CS88" s="89">
        <f t="shared" si="768"/>
        <v>0.119683573376624</v>
      </c>
      <c r="CT88" s="89">
        <f t="shared" si="769"/>
        <v>0.0189561360637695</v>
      </c>
      <c r="CU88" s="89">
        <f t="shared" si="770"/>
        <v>0.122229932698244</v>
      </c>
      <c r="CV88" s="87">
        <f t="shared" si="771"/>
        <v>0.3566489018694</v>
      </c>
      <c r="CX88">
        <f t="shared" si="595"/>
        <v>0.107731416553694</v>
      </c>
    </row>
    <row r="89" spans="1:102">
      <c r="A89" s="7" t="s">
        <v>32</v>
      </c>
      <c r="B89" s="28">
        <v>2019</v>
      </c>
      <c r="C89" s="51" t="s">
        <v>31</v>
      </c>
      <c r="D89">
        <v>9903</v>
      </c>
      <c r="E89">
        <v>3.6045643</v>
      </c>
      <c r="F89">
        <v>46448</v>
      </c>
      <c r="I89">
        <v>13</v>
      </c>
      <c r="J89">
        <v>4489</v>
      </c>
      <c r="K89">
        <v>39.392078</v>
      </c>
      <c r="L89">
        <v>3649500</v>
      </c>
      <c r="M89">
        <v>13891</v>
      </c>
      <c r="N89">
        <v>25155</v>
      </c>
      <c r="P89" s="90">
        <f t="shared" si="713"/>
        <v>0.27815996578272</v>
      </c>
      <c r="Q89" s="91">
        <f t="shared" si="714"/>
        <v>0.667666722890858</v>
      </c>
      <c r="R89" s="91">
        <f t="shared" si="715"/>
        <v>0.580415930397248</v>
      </c>
      <c r="S89" s="91">
        <v>0.001</v>
      </c>
      <c r="T89" s="91">
        <v>0.001</v>
      </c>
      <c r="U89" s="91">
        <f t="shared" si="716"/>
        <v>0.501</v>
      </c>
      <c r="V89" s="108" cm="1">
        <f t="array" ref="V89">(MAX(J$82:J$91-J89)/(MAX(J$82:J$91)-MIN(J$82:J$91))+0.001)</f>
        <v>1.001</v>
      </c>
      <c r="W89" s="108" cm="1">
        <f t="array" ref="W89">(MAX(K$82:K$91-K89)/(MAX(K$82:K$91)-MIN(K$82:K$91))+0.001)</f>
        <v>0.692616443006819</v>
      </c>
      <c r="X89" s="91">
        <f t="shared" si="717"/>
        <v>0.956950540958269</v>
      </c>
      <c r="Y89" s="91">
        <f t="shared" si="718"/>
        <v>0.73306046141607</v>
      </c>
      <c r="Z89" s="91">
        <f t="shared" si="719"/>
        <v>0.0589769456380874</v>
      </c>
      <c r="AB89" s="89">
        <f t="shared" si="720"/>
        <v>0.0591787707768773</v>
      </c>
      <c r="AC89" s="89">
        <f t="shared" si="721"/>
        <v>0.164554941363181</v>
      </c>
      <c r="AD89" s="89">
        <f t="shared" si="722"/>
        <v>0.110745317068569</v>
      </c>
      <c r="AE89" s="89">
        <f t="shared" si="723"/>
        <v>0.1</v>
      </c>
      <c r="AF89" s="89">
        <f t="shared" si="724"/>
        <v>0.1</v>
      </c>
      <c r="AG89" s="89">
        <f t="shared" si="725"/>
        <v>0.0833610648918469</v>
      </c>
      <c r="AH89" s="89">
        <f t="shared" si="726"/>
        <v>0.145994550041599</v>
      </c>
      <c r="AI89" s="89">
        <f t="shared" si="727"/>
        <v>0.158917754556794</v>
      </c>
      <c r="AJ89" s="89">
        <f t="shared" si="728"/>
        <v>0.14397695985415</v>
      </c>
      <c r="AK89" s="89">
        <f t="shared" si="729"/>
        <v>0.152257364131019</v>
      </c>
      <c r="AL89" s="89">
        <f t="shared" si="730"/>
        <v>0.0149121622472281</v>
      </c>
      <c r="AN89" s="89">
        <f t="shared" si="731"/>
        <v>-0.167309771167971</v>
      </c>
      <c r="AO89" s="89">
        <f t="shared" si="732"/>
        <v>-0.296941164685305</v>
      </c>
      <c r="AP89" s="89">
        <f t="shared" si="733"/>
        <v>-0.243697523744878</v>
      </c>
      <c r="AQ89" s="89">
        <f t="shared" si="734"/>
        <v>-0.230258509299405</v>
      </c>
      <c r="AR89" s="89">
        <f t="shared" si="735"/>
        <v>-0.230258509299405</v>
      </c>
      <c r="AS89" s="89">
        <f t="shared" si="736"/>
        <v>-0.207116728310922</v>
      </c>
      <c r="AT89" s="89">
        <f t="shared" si="737"/>
        <v>-0.280920667288516</v>
      </c>
      <c r="AU89" s="89">
        <f t="shared" si="738"/>
        <v>-0.292308308251458</v>
      </c>
      <c r="AV89" s="89">
        <f t="shared" si="739"/>
        <v>-0.279042032871158</v>
      </c>
      <c r="AW89" s="89">
        <f t="shared" si="740"/>
        <v>-0.286576223136023</v>
      </c>
      <c r="AX89" s="89">
        <f t="shared" si="741"/>
        <v>-0.0627142635787827</v>
      </c>
      <c r="BL89" s="89">
        <f t="shared" si="743"/>
        <v>0.0764930249058634</v>
      </c>
      <c r="BM89" s="89">
        <f t="shared" si="744"/>
        <v>0.37014163783846</v>
      </c>
      <c r="BN89" s="89">
        <f t="shared" si="745"/>
        <v>0.0990320942458716</v>
      </c>
      <c r="BO89" s="89">
        <f t="shared" si="746"/>
        <v>4.03439153439154e-5</v>
      </c>
      <c r="BP89" s="89">
        <f t="shared" si="747"/>
        <v>0.000313492063492064</v>
      </c>
      <c r="BQ89" s="89">
        <f t="shared" si="748"/>
        <v>0.323728174603175</v>
      </c>
      <c r="BR89" s="89">
        <f t="shared" si="749"/>
        <v>0.337588423222457</v>
      </c>
      <c r="BS89" s="89">
        <f t="shared" si="750"/>
        <v>0.459030735821385</v>
      </c>
      <c r="BT89" s="89">
        <f t="shared" si="751"/>
        <v>0.160805522646816</v>
      </c>
      <c r="BU89" s="89">
        <f t="shared" si="752"/>
        <v>0.324274117417112</v>
      </c>
      <c r="BV89" s="89">
        <f t="shared" si="753"/>
        <v>0.0229776473233438</v>
      </c>
      <c r="BX89" s="89">
        <f t="shared" si="754"/>
        <v>0.545666756990195</v>
      </c>
      <c r="BY89" s="89">
        <f t="shared" si="755"/>
        <v>0.469214075999675</v>
      </c>
      <c r="BZ89" s="89">
        <f t="shared" si="756"/>
        <v>0.0993859302247076</v>
      </c>
      <c r="CA89" s="89">
        <f t="shared" si="757"/>
        <v>0.324082010582011</v>
      </c>
      <c r="CC89" s="89">
        <f t="shared" si="758"/>
        <v>0.123004352969639</v>
      </c>
      <c r="CD89" s="89">
        <f t="shared" si="759"/>
        <v>0.149241777470783</v>
      </c>
      <c r="CE89" s="89">
        <f t="shared" si="760"/>
        <v>0.110702966857504</v>
      </c>
      <c r="CF89" s="89">
        <f t="shared" si="761"/>
        <v>0.0833762114777306</v>
      </c>
      <c r="CH89" s="89">
        <f t="shared" si="762"/>
        <v>-0.257759992513939</v>
      </c>
      <c r="CI89" s="89">
        <f t="shared" si="763"/>
        <v>-0.28388586157382</v>
      </c>
      <c r="CJ89" s="89">
        <f t="shared" si="764"/>
        <v>-0.243646673279613</v>
      </c>
      <c r="CK89" s="89">
        <f t="shared" si="765"/>
        <v>-0.207139213161426</v>
      </c>
      <c r="CR89" s="89">
        <f t="shared" si="767"/>
        <v>0.0713311845669599</v>
      </c>
      <c r="CS89" s="89">
        <f t="shared" si="768"/>
        <v>0.0908506023704451</v>
      </c>
      <c r="CT89" s="89">
        <f t="shared" si="769"/>
        <v>0.0296663703012781</v>
      </c>
      <c r="CU89" s="89">
        <f t="shared" si="770"/>
        <v>0.122229932698244</v>
      </c>
      <c r="CV89" s="87">
        <f t="shared" si="771"/>
        <v>0.314078089936927</v>
      </c>
      <c r="CX89">
        <f t="shared" si="595"/>
        <v>0.0810908934687025</v>
      </c>
    </row>
    <row r="90" spans="1:102">
      <c r="A90" s="7" t="s">
        <v>32</v>
      </c>
      <c r="B90" s="28">
        <v>2020</v>
      </c>
      <c r="C90" s="51" t="s">
        <v>31</v>
      </c>
      <c r="D90">
        <v>9741</v>
      </c>
      <c r="E90">
        <v>3.4069428</v>
      </c>
      <c r="F90">
        <v>49566</v>
      </c>
      <c r="I90">
        <v>13</v>
      </c>
      <c r="J90">
        <v>4489</v>
      </c>
      <c r="K90">
        <v>34.272606</v>
      </c>
      <c r="L90">
        <v>3625500</v>
      </c>
      <c r="M90">
        <v>14733</v>
      </c>
      <c r="N90">
        <v>28625</v>
      </c>
      <c r="P90" s="90">
        <f t="shared" si="713"/>
        <v>0.13957998289136</v>
      </c>
      <c r="Q90" s="91">
        <f t="shared" si="714"/>
        <v>0.334333445781718</v>
      </c>
      <c r="R90" s="91">
        <f t="shared" si="715"/>
        <v>0.790707965198624</v>
      </c>
      <c r="S90" s="91">
        <v>0.001</v>
      </c>
      <c r="T90" s="91">
        <v>0.001</v>
      </c>
      <c r="U90" s="91">
        <f t="shared" si="716"/>
        <v>0.501</v>
      </c>
      <c r="V90" s="108" cm="1">
        <f t="array" ref="V90">(MAX(J$82:J$91-J90)/(MAX(J$82:J$91)-MIN(J$82:J$91))+0.001)</f>
        <v>1.001</v>
      </c>
      <c r="W90" s="108" cm="1">
        <f t="array" ref="W90">(MAX(K$82:K$91-K90)/(MAX(K$82:K$91)-MIN(K$82:K$91))+0.001)</f>
        <v>0.846808206444067</v>
      </c>
      <c r="X90" s="91">
        <f t="shared" si="717"/>
        <v>0.938403400309119</v>
      </c>
      <c r="Y90" s="91">
        <f t="shared" si="718"/>
        <v>0.867030230708035</v>
      </c>
      <c r="Z90" s="91">
        <f t="shared" si="719"/>
        <v>0.177318122911125</v>
      </c>
      <c r="AB90" s="89">
        <f t="shared" si="720"/>
        <v>0.0296957608163518</v>
      </c>
      <c r="AC90" s="89">
        <f t="shared" si="721"/>
        <v>0.0824007228159464</v>
      </c>
      <c r="AD90" s="89">
        <f t="shared" si="722"/>
        <v>0.150869746553359</v>
      </c>
      <c r="AE90" s="89">
        <f t="shared" si="723"/>
        <v>0.1</v>
      </c>
      <c r="AF90" s="89">
        <f t="shared" si="724"/>
        <v>0.1</v>
      </c>
      <c r="AG90" s="89">
        <f t="shared" si="725"/>
        <v>0.0833610648918469</v>
      </c>
      <c r="AH90" s="89">
        <f t="shared" si="726"/>
        <v>0.145994550041599</v>
      </c>
      <c r="AI90" s="89">
        <f t="shared" si="727"/>
        <v>0.194296367155453</v>
      </c>
      <c r="AJ90" s="89">
        <f t="shared" si="728"/>
        <v>0.141186469844105</v>
      </c>
      <c r="AK90" s="89">
        <f t="shared" si="729"/>
        <v>0.180083014291214</v>
      </c>
      <c r="AL90" s="89">
        <f t="shared" si="730"/>
        <v>0.0448344109654435</v>
      </c>
      <c r="AN90" s="89">
        <f t="shared" si="731"/>
        <v>-0.10443259585823</v>
      </c>
      <c r="AO90" s="89">
        <f t="shared" si="732"/>
        <v>-0.205685476438547</v>
      </c>
      <c r="AP90" s="89">
        <f t="shared" si="733"/>
        <v>-0.285345748076921</v>
      </c>
      <c r="AQ90" s="89">
        <f t="shared" si="734"/>
        <v>-0.230258509299405</v>
      </c>
      <c r="AR90" s="89">
        <f t="shared" si="735"/>
        <v>-0.230258509299405</v>
      </c>
      <c r="AS90" s="89">
        <f t="shared" si="736"/>
        <v>-0.207116728310922</v>
      </c>
      <c r="AT90" s="89">
        <f t="shared" si="737"/>
        <v>-0.280920667288516</v>
      </c>
      <c r="AU90" s="89">
        <f t="shared" si="738"/>
        <v>-0.318329459493673</v>
      </c>
      <c r="AV90" s="89">
        <f t="shared" si="739"/>
        <v>-0.27639705026666</v>
      </c>
      <c r="AW90" s="89">
        <f t="shared" si="740"/>
        <v>-0.308723036401657</v>
      </c>
      <c r="AX90" s="89">
        <f t="shared" si="741"/>
        <v>-0.139200952550019</v>
      </c>
      <c r="BL90" s="89">
        <f t="shared" si="743"/>
        <v>0.0383840107170881</v>
      </c>
      <c r="BM90" s="89">
        <f t="shared" si="744"/>
        <v>0.185348056093025</v>
      </c>
      <c r="BN90" s="89">
        <f t="shared" si="745"/>
        <v>0.134912674910418</v>
      </c>
      <c r="BO90" s="89">
        <f t="shared" si="746"/>
        <v>4.03439153439154e-5</v>
      </c>
      <c r="BP90" s="89">
        <f t="shared" si="747"/>
        <v>0.000313492063492064</v>
      </c>
      <c r="BQ90" s="89">
        <f t="shared" si="748"/>
        <v>0.323728174603175</v>
      </c>
      <c r="BR90" s="89">
        <f t="shared" si="749"/>
        <v>0.337588423222457</v>
      </c>
      <c r="BS90" s="89">
        <f t="shared" si="750"/>
        <v>0.561221146318902</v>
      </c>
      <c r="BT90" s="89">
        <f t="shared" si="751"/>
        <v>0.157688869781242</v>
      </c>
      <c r="BU90" s="89">
        <f t="shared" si="752"/>
        <v>0.383536526160051</v>
      </c>
      <c r="BV90" s="89">
        <f t="shared" si="753"/>
        <v>0.0690838301001797</v>
      </c>
      <c r="BX90" s="89">
        <f t="shared" si="754"/>
        <v>0.358644741720531</v>
      </c>
      <c r="BY90" s="89">
        <f t="shared" si="755"/>
        <v>0.320301074918787</v>
      </c>
      <c r="BZ90" s="89">
        <f t="shared" si="756"/>
        <v>0.135266510889254</v>
      </c>
      <c r="CA90" s="89">
        <f t="shared" si="757"/>
        <v>0.324082010582011</v>
      </c>
      <c r="CC90" s="89">
        <f t="shared" si="758"/>
        <v>0.0808457979823206</v>
      </c>
      <c r="CD90" s="89">
        <f t="shared" si="759"/>
        <v>0.101877382183895</v>
      </c>
      <c r="CE90" s="89">
        <f t="shared" si="760"/>
        <v>0.150669255075107</v>
      </c>
      <c r="CF90" s="89">
        <f t="shared" si="761"/>
        <v>0.0833762114777306</v>
      </c>
      <c r="CH90" s="89">
        <f t="shared" si="762"/>
        <v>-0.203344294338722</v>
      </c>
      <c r="CI90" s="89">
        <f t="shared" si="763"/>
        <v>-0.232686445785538</v>
      </c>
      <c r="CJ90" s="89">
        <f t="shared" si="764"/>
        <v>-0.285166909043406</v>
      </c>
      <c r="CK90" s="89">
        <f t="shared" si="765"/>
        <v>-0.207139213161426</v>
      </c>
      <c r="CR90" s="89">
        <f t="shared" si="767"/>
        <v>0.0468831094031564</v>
      </c>
      <c r="CS90" s="89">
        <f t="shared" si="768"/>
        <v>0.0620176313642666</v>
      </c>
      <c r="CT90" s="89">
        <f t="shared" si="769"/>
        <v>0.0403766045387867</v>
      </c>
      <c r="CU90" s="89">
        <f t="shared" si="770"/>
        <v>0.122229932698244</v>
      </c>
      <c r="CV90" s="87">
        <f t="shared" si="771"/>
        <v>0.271507278004453</v>
      </c>
      <c r="CX90">
        <f t="shared" si="595"/>
        <v>0.0544503703837115</v>
      </c>
    </row>
    <row r="91" spans="1:102">
      <c r="A91" s="7" t="s">
        <v>32</v>
      </c>
      <c r="B91" s="28">
        <v>2021</v>
      </c>
      <c r="C91" s="51" t="s">
        <v>31</v>
      </c>
      <c r="D91">
        <v>9579</v>
      </c>
      <c r="E91">
        <v>3.2093212</v>
      </c>
      <c r="F91">
        <v>52684</v>
      </c>
      <c r="I91">
        <v>13</v>
      </c>
      <c r="J91">
        <v>4489</v>
      </c>
      <c r="K91">
        <v>29.153133</v>
      </c>
      <c r="L91">
        <v>3601500</v>
      </c>
      <c r="M91">
        <v>15575</v>
      </c>
      <c r="N91">
        <v>29632</v>
      </c>
      <c r="P91" s="90">
        <f t="shared" si="713"/>
        <v>0.001</v>
      </c>
      <c r="Q91" s="91">
        <f t="shared" si="714"/>
        <v>0.001</v>
      </c>
      <c r="R91" s="91">
        <f t="shared" si="715"/>
        <v>1.001</v>
      </c>
      <c r="S91" s="91">
        <v>0.001</v>
      </c>
      <c r="T91" s="91">
        <v>0.001</v>
      </c>
      <c r="U91" s="91">
        <f t="shared" si="716"/>
        <v>0.501</v>
      </c>
      <c r="V91" s="108" cm="1">
        <f t="array" ref="V91">(MAX(J$82:J$91-J91)/(MAX(J$82:J$91)-MIN(J$82:J$91))+0.001)</f>
        <v>1.001</v>
      </c>
      <c r="W91" s="108" cm="1">
        <f t="array" ref="W91">(MAX(K$82:K$91-K91)/(MAX(K$82:K$91)-MIN(K$82:K$91))+0.001)</f>
        <v>1.001</v>
      </c>
      <c r="X91" s="91">
        <f t="shared" si="717"/>
        <v>0.919856259659969</v>
      </c>
      <c r="Y91" s="91">
        <f t="shared" si="718"/>
        <v>1.001</v>
      </c>
      <c r="Z91" s="91">
        <f t="shared" si="719"/>
        <v>0.211660937180274</v>
      </c>
      <c r="AB91" s="89">
        <f t="shared" si="720"/>
        <v>0.000212750855826261</v>
      </c>
      <c r="AC91" s="89">
        <f t="shared" si="721"/>
        <v>0.000246462697213203</v>
      </c>
      <c r="AD91" s="89">
        <f t="shared" si="722"/>
        <v>0.190994176038149</v>
      </c>
      <c r="AE91" s="89">
        <f t="shared" si="723"/>
        <v>0.1</v>
      </c>
      <c r="AF91" s="89">
        <f t="shared" si="724"/>
        <v>0.1</v>
      </c>
      <c r="AG91" s="89">
        <f t="shared" si="725"/>
        <v>0.0833610648918469</v>
      </c>
      <c r="AH91" s="89">
        <f t="shared" si="726"/>
        <v>0.145994550041599</v>
      </c>
      <c r="AI91" s="89">
        <f t="shared" si="727"/>
        <v>0.229674986664711</v>
      </c>
      <c r="AJ91" s="89">
        <f t="shared" si="728"/>
        <v>0.138395979834059</v>
      </c>
      <c r="AK91" s="89">
        <f t="shared" si="729"/>
        <v>0.20790866445141</v>
      </c>
      <c r="AL91" s="89">
        <f t="shared" si="730"/>
        <v>0.0535178992822282</v>
      </c>
      <c r="AN91" s="89">
        <f t="shared" si="731"/>
        <v>-0.00179889119670039</v>
      </c>
      <c r="AO91" s="89">
        <f t="shared" si="732"/>
        <v>-0.00204768600401426</v>
      </c>
      <c r="AP91" s="89">
        <f t="shared" si="733"/>
        <v>-0.316193215938595</v>
      </c>
      <c r="AQ91" s="89">
        <f t="shared" si="734"/>
        <v>-0.230258509299405</v>
      </c>
      <c r="AR91" s="89">
        <f t="shared" si="735"/>
        <v>-0.230258509299405</v>
      </c>
      <c r="AS91" s="89">
        <f t="shared" si="736"/>
        <v>-0.207116728310922</v>
      </c>
      <c r="AT91" s="89">
        <f t="shared" si="737"/>
        <v>-0.280920667288516</v>
      </c>
      <c r="AU91" s="89">
        <f t="shared" si="738"/>
        <v>-0.33787259241337</v>
      </c>
      <c r="AV91" s="89">
        <f t="shared" si="739"/>
        <v>-0.27369691123282</v>
      </c>
      <c r="AW91" s="89">
        <f t="shared" si="740"/>
        <v>-0.32655307629344</v>
      </c>
      <c r="AX91" s="89">
        <f t="shared" si="741"/>
        <v>-0.15668644708185</v>
      </c>
      <c r="BL91" s="89">
        <f t="shared" si="743"/>
        <v>0.00027499652831283</v>
      </c>
      <c r="BM91" s="89">
        <f t="shared" si="744"/>
        <v>0.00055438083874515</v>
      </c>
      <c r="BN91" s="89">
        <f t="shared" si="745"/>
        <v>0.170793255574964</v>
      </c>
      <c r="BO91" s="89">
        <f t="shared" si="746"/>
        <v>4.03439153439154e-5</v>
      </c>
      <c r="BP91" s="89">
        <f t="shared" si="747"/>
        <v>0.000313492063492064</v>
      </c>
      <c r="BQ91" s="89">
        <f t="shared" si="748"/>
        <v>0.323728174603175</v>
      </c>
      <c r="BR91" s="89">
        <f t="shared" si="749"/>
        <v>0.337588423222457</v>
      </c>
      <c r="BS91" s="89">
        <f t="shared" si="750"/>
        <v>0.663411576777542</v>
      </c>
      <c r="BT91" s="89">
        <f t="shared" si="751"/>
        <v>0.154572216915667</v>
      </c>
      <c r="BU91" s="89">
        <f t="shared" si="752"/>
        <v>0.442798934902989</v>
      </c>
      <c r="BV91" s="89">
        <f t="shared" si="753"/>
        <v>0.0824639240645235</v>
      </c>
      <c r="BX91" s="89">
        <f t="shared" si="754"/>
        <v>0.171622632942022</v>
      </c>
      <c r="BY91" s="89">
        <f t="shared" si="755"/>
        <v>0.171387980329053</v>
      </c>
      <c r="BZ91" s="89">
        <f t="shared" si="756"/>
        <v>0.1711470915538</v>
      </c>
      <c r="CA91" s="89">
        <f t="shared" si="757"/>
        <v>0.324082010582011</v>
      </c>
      <c r="CC91" s="89">
        <f t="shared" si="758"/>
        <v>0.0386872219162118</v>
      </c>
      <c r="CD91" s="89">
        <f t="shared" si="759"/>
        <v>0.0545129571548769</v>
      </c>
      <c r="CE91" s="89">
        <f t="shared" si="760"/>
        <v>0.19063554329271</v>
      </c>
      <c r="CF91" s="89">
        <f t="shared" si="761"/>
        <v>0.0833762114777306</v>
      </c>
      <c r="CH91" s="89">
        <f t="shared" si="762"/>
        <v>-0.125820359498211</v>
      </c>
      <c r="CI91" s="89">
        <f t="shared" si="763"/>
        <v>-0.158595465317826</v>
      </c>
      <c r="CJ91" s="89">
        <f t="shared" si="764"/>
        <v>-0.315957790831136</v>
      </c>
      <c r="CK91" s="89">
        <f t="shared" si="765"/>
        <v>-0.207139213161426</v>
      </c>
      <c r="CR91" s="89">
        <f t="shared" si="767"/>
        <v>0.022435022015598</v>
      </c>
      <c r="CS91" s="89">
        <f t="shared" si="768"/>
        <v>0.0331846422526318</v>
      </c>
      <c r="CT91" s="89">
        <f t="shared" si="769"/>
        <v>0.0510868387762953</v>
      </c>
      <c r="CU91" s="89">
        <f t="shared" si="770"/>
        <v>0.122229932698244</v>
      </c>
      <c r="CV91" s="87">
        <f t="shared" si="771"/>
        <v>0.228936435742769</v>
      </c>
      <c r="CX91">
        <f t="shared" si="595"/>
        <v>0.0421357405144635</v>
      </c>
    </row>
  </sheetData>
  <autoFilter xmlns:etc="http://www.wps.cn/officeDocument/2017/etCustomData" ref="A1:A91" etc:filterBottomFollowUsedRange="0">
    <extLst/>
  </autoFilter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81"/>
  <sheetViews>
    <sheetView workbookViewId="0">
      <pane xSplit="1" topLeftCell="AS1" activePane="topRight" state="frozen"/>
      <selection/>
      <selection pane="topRight" activeCell="BA15" sqref="BA15"/>
    </sheetView>
  </sheetViews>
  <sheetFormatPr defaultColWidth="8.61111111111111" defaultRowHeight="14.4"/>
  <cols>
    <col min="102" max="102" width="12.787037037037"/>
  </cols>
  <sheetData>
    <row r="1" ht="26.4" spans="1:102">
      <c r="A1" s="1" t="s">
        <v>0</v>
      </c>
      <c r="B1" s="3" t="s">
        <v>2</v>
      </c>
      <c r="C1" s="2" t="s">
        <v>3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s="81" t="s">
        <v>167</v>
      </c>
      <c r="P1" t="s">
        <v>155</v>
      </c>
      <c r="Q1" t="s">
        <v>156</v>
      </c>
      <c r="R1" t="s">
        <v>157</v>
      </c>
      <c r="S1" t="s">
        <v>158</v>
      </c>
      <c r="T1" t="s">
        <v>159</v>
      </c>
      <c r="U1" t="s">
        <v>160</v>
      </c>
      <c r="V1" t="s">
        <v>161</v>
      </c>
      <c r="W1" t="s">
        <v>162</v>
      </c>
      <c r="X1" t="s">
        <v>163</v>
      </c>
      <c r="Y1" t="s">
        <v>164</v>
      </c>
      <c r="Z1" t="s">
        <v>165</v>
      </c>
      <c r="AA1" s="81" t="s">
        <v>168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  <c r="AK1" t="s">
        <v>164</v>
      </c>
      <c r="AL1" t="s">
        <v>165</v>
      </c>
      <c r="AM1" s="81" t="s">
        <v>169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s="81" t="s">
        <v>170</v>
      </c>
      <c r="AZ1" t="s">
        <v>155</v>
      </c>
      <c r="BA1" t="s">
        <v>156</v>
      </c>
      <c r="BB1" t="s">
        <v>157</v>
      </c>
      <c r="BC1" t="s">
        <v>158</v>
      </c>
      <c r="BD1" t="s">
        <v>159</v>
      </c>
      <c r="BE1" t="s">
        <v>160</v>
      </c>
      <c r="BF1" t="s">
        <v>161</v>
      </c>
      <c r="BG1" t="s">
        <v>162</v>
      </c>
      <c r="BH1" t="s">
        <v>163</v>
      </c>
      <c r="BI1" t="s">
        <v>164</v>
      </c>
      <c r="BJ1" t="s">
        <v>165</v>
      </c>
      <c r="BK1" s="81" t="s">
        <v>171</v>
      </c>
      <c r="BL1" t="s">
        <v>155</v>
      </c>
      <c r="BM1" t="s">
        <v>156</v>
      </c>
      <c r="BN1" t="s">
        <v>157</v>
      </c>
      <c r="BO1" t="s">
        <v>158</v>
      </c>
      <c r="BP1" t="s">
        <v>159</v>
      </c>
      <c r="BQ1" t="s">
        <v>160</v>
      </c>
      <c r="BR1" t="s">
        <v>161</v>
      </c>
      <c r="BS1" t="s">
        <v>162</v>
      </c>
      <c r="BT1" t="s">
        <v>163</v>
      </c>
      <c r="BU1" t="s">
        <v>164</v>
      </c>
      <c r="BV1" t="s">
        <v>165</v>
      </c>
      <c r="BW1" s="81" t="s">
        <v>172</v>
      </c>
      <c r="BX1" s="83" t="s">
        <v>173</v>
      </c>
      <c r="BY1" s="84" t="s">
        <v>174</v>
      </c>
      <c r="BZ1" s="85" t="s">
        <v>175</v>
      </c>
      <c r="CA1" s="86" t="s">
        <v>176</v>
      </c>
      <c r="CB1" s="81" t="s">
        <v>168</v>
      </c>
      <c r="CC1" t="s">
        <v>173</v>
      </c>
      <c r="CD1" t="s">
        <v>174</v>
      </c>
      <c r="CE1" t="s">
        <v>175</v>
      </c>
      <c r="CF1" t="s">
        <v>176</v>
      </c>
      <c r="CG1" s="81" t="s">
        <v>169</v>
      </c>
      <c r="CH1" t="s">
        <v>173</v>
      </c>
      <c r="CI1" t="s">
        <v>174</v>
      </c>
      <c r="CJ1" t="s">
        <v>175</v>
      </c>
      <c r="CK1" t="s">
        <v>176</v>
      </c>
      <c r="CL1" s="81" t="s">
        <v>170</v>
      </c>
      <c r="CM1" t="s">
        <v>173</v>
      </c>
      <c r="CN1" t="s">
        <v>174</v>
      </c>
      <c r="CO1" t="s">
        <v>175</v>
      </c>
      <c r="CP1" t="s">
        <v>176</v>
      </c>
      <c r="CQ1" s="81" t="s">
        <v>177</v>
      </c>
      <c r="CR1" t="s">
        <v>173</v>
      </c>
      <c r="CS1" t="s">
        <v>174</v>
      </c>
      <c r="CT1" t="s">
        <v>175</v>
      </c>
      <c r="CU1" t="s">
        <v>176</v>
      </c>
      <c r="CV1" s="87" t="s">
        <v>178</v>
      </c>
      <c r="CW1" s="88" t="s">
        <v>179</v>
      </c>
      <c r="CX1" t="s">
        <v>180</v>
      </c>
    </row>
    <row r="2" spans="1:102">
      <c r="A2" s="5" t="s">
        <v>47</v>
      </c>
      <c r="B2" s="6">
        <v>2012</v>
      </c>
      <c r="C2" s="5" t="s">
        <v>44</v>
      </c>
      <c r="D2">
        <v>44397</v>
      </c>
      <c r="E2">
        <v>5.7947834</v>
      </c>
      <c r="F2">
        <v>632757</v>
      </c>
      <c r="G2">
        <v>8814</v>
      </c>
      <c r="H2">
        <v>52466</v>
      </c>
      <c r="I2">
        <v>40</v>
      </c>
      <c r="J2">
        <v>40253</v>
      </c>
      <c r="K2">
        <v>71.026955</v>
      </c>
      <c r="L2">
        <v>1180200</v>
      </c>
      <c r="M2">
        <v>8379</v>
      </c>
      <c r="N2">
        <v>386382</v>
      </c>
      <c r="P2" s="108">
        <f t="shared" ref="P2:T2" si="0">(D2-MIN(D$2:D$11))/(MAX(D$2:D$11)-MIN(D$2:D$11))+0.001</f>
        <v>1.001</v>
      </c>
      <c r="Q2" s="108">
        <f t="shared" si="0"/>
        <v>0.954698393364596</v>
      </c>
      <c r="R2" s="108">
        <f t="shared" si="0"/>
        <v>0.496552727851121</v>
      </c>
      <c r="S2" s="108">
        <f t="shared" si="0"/>
        <v>0.912897106109325</v>
      </c>
      <c r="T2" s="108">
        <f t="shared" si="0"/>
        <v>1.001</v>
      </c>
      <c r="U2" s="108">
        <f t="shared" ref="U2:Z2" si="1">(I2-MIN(I$2:I$11))/(MAX(I$2:I$11)-MIN(I$2:I$11))+0.001</f>
        <v>0.308692307692308</v>
      </c>
      <c r="V2" s="108" cm="1">
        <f t="array" ref="V2">(MAX(J$2:J$11-J2)/(MAX(J$2:J$11)-MIN(J$2:J$11))+0.001)</f>
        <v>0.001</v>
      </c>
      <c r="W2" s="108" cm="1">
        <f t="array" ref="W2">(MAX(K$2:K$11-K2)/(MAX(K$2:K$11)-MIN(K$2:K$11))+0.001)</f>
        <v>0.00658531669900242</v>
      </c>
      <c r="X2" s="108">
        <f t="shared" si="1"/>
        <v>0.412055024177436</v>
      </c>
      <c r="Y2" s="108">
        <f t="shared" si="1"/>
        <v>0.001</v>
      </c>
      <c r="Z2" s="108">
        <f t="shared" si="1"/>
        <v>0.578409900130265</v>
      </c>
      <c r="AA2" s="108"/>
      <c r="AB2">
        <f t="shared" ref="AB2:AL2" si="2">P2/SUM(P$2:P$11)</f>
        <v>0.21700353241347</v>
      </c>
      <c r="AC2">
        <f t="shared" si="2"/>
        <v>0.232714121567428</v>
      </c>
      <c r="AD2">
        <f t="shared" si="2"/>
        <v>0.106161951175719</v>
      </c>
      <c r="AE2">
        <f t="shared" si="2"/>
        <v>0.165634948261746</v>
      </c>
      <c r="AF2">
        <f t="shared" si="2"/>
        <v>0.150600737533591</v>
      </c>
      <c r="AG2">
        <f t="shared" si="2"/>
        <v>0.0784862116174457</v>
      </c>
      <c r="AH2">
        <f t="shared" si="2"/>
        <v>0.000244591611359461</v>
      </c>
      <c r="AI2">
        <f t="shared" si="2"/>
        <v>0.00159798033629971</v>
      </c>
      <c r="AJ2">
        <f t="shared" si="2"/>
        <v>0.102662966056032</v>
      </c>
      <c r="AK2">
        <f t="shared" si="2"/>
        <v>0.000202330756529458</v>
      </c>
      <c r="AL2">
        <f t="shared" si="2"/>
        <v>0.109726991836032</v>
      </c>
      <c r="AN2">
        <f t="shared" ref="AN2:AX2" si="3">AB2*LN(AB2)</f>
        <v>-0.331547034404539</v>
      </c>
      <c r="AO2">
        <f t="shared" si="3"/>
        <v>-0.339284279381371</v>
      </c>
      <c r="AP2">
        <f t="shared" si="3"/>
        <v>-0.238098910410446</v>
      </c>
      <c r="AQ2">
        <f t="shared" si="3"/>
        <v>-0.2978065054497</v>
      </c>
      <c r="AR2">
        <f t="shared" si="3"/>
        <v>-0.285105730030689</v>
      </c>
      <c r="AS2">
        <f t="shared" si="3"/>
        <v>-0.199734247826325</v>
      </c>
      <c r="AT2">
        <f t="shared" si="3"/>
        <v>-0.00160938740130458</v>
      </c>
      <c r="AU2">
        <f t="shared" si="3"/>
        <v>-0.00156875021837438</v>
      </c>
      <c r="AV2">
        <f t="shared" si="3"/>
        <v>-0.23369210285664</v>
      </c>
      <c r="AW2">
        <f t="shared" si="3"/>
        <v>-0.00172094585678399</v>
      </c>
      <c r="AX2">
        <f t="shared" si="3"/>
        <v>-0.242470305474344</v>
      </c>
      <c r="AZ2">
        <f t="shared" ref="AZ2:BJ2" si="4">SUM(AN2:AN11)</f>
        <v>-1.67707914343476</v>
      </c>
      <c r="BA2">
        <f t="shared" si="4"/>
        <v>-1.7137693474067</v>
      </c>
      <c r="BB2">
        <f t="shared" si="4"/>
        <v>-1.9808918522303</v>
      </c>
      <c r="BC2">
        <f t="shared" si="4"/>
        <v>-2.02422821748475</v>
      </c>
      <c r="BD2">
        <f t="shared" si="4"/>
        <v>-2.11198718943903</v>
      </c>
      <c r="BE2">
        <f t="shared" si="4"/>
        <v>-1.93859156301651</v>
      </c>
      <c r="BF2">
        <f t="shared" si="4"/>
        <v>-1.99644471162415</v>
      </c>
      <c r="BG2">
        <f t="shared" si="4"/>
        <v>-2.11707685206639</v>
      </c>
      <c r="BH2">
        <f t="shared" si="4"/>
        <v>-1.80107282887436</v>
      </c>
      <c r="BI2">
        <f t="shared" si="4"/>
        <v>-2.07571238788704</v>
      </c>
      <c r="BJ2">
        <f t="shared" si="4"/>
        <v>-2.02004048938939</v>
      </c>
      <c r="BL2">
        <f t="shared" ref="BL2:BV2" si="5">AZ$7*P2</f>
        <v>0.334196078331916</v>
      </c>
      <c r="BM2">
        <f t="shared" si="5"/>
        <v>0.485314043512211</v>
      </c>
      <c r="BN2">
        <f t="shared" si="5"/>
        <v>0.0783535353718266</v>
      </c>
      <c r="BO2">
        <f t="shared" si="5"/>
        <v>0.189367031864841</v>
      </c>
      <c r="BP2">
        <f t="shared" si="5"/>
        <v>0.428331570788143</v>
      </c>
      <c r="BQ2">
        <f t="shared" si="5"/>
        <v>0.112568073757636</v>
      </c>
      <c r="BR2">
        <f t="shared" si="5"/>
        <v>0.000436340627722349</v>
      </c>
      <c r="BS2">
        <f t="shared" si="5"/>
        <v>0.00371187547680923</v>
      </c>
      <c r="BT2">
        <f t="shared" si="5"/>
        <v>0.124785974355888</v>
      </c>
      <c r="BU2">
        <f t="shared" si="5"/>
        <v>0.00040284175405758</v>
      </c>
      <c r="BV2">
        <f t="shared" si="5"/>
        <v>0.170237666935816</v>
      </c>
      <c r="BX2" s="83">
        <f t="shared" ref="BX2:BX65" si="6">SUM(BL2:BN2)</f>
        <v>0.897863657215954</v>
      </c>
      <c r="BY2" s="84">
        <f t="shared" ref="BY2:BY65" si="7">SUM(BO2:BQ2)</f>
        <v>0.73026667641062</v>
      </c>
      <c r="BZ2" s="85">
        <f t="shared" ref="BZ2:BZ65" si="8">SUM(BR2:BS2)</f>
        <v>0.00414821610453158</v>
      </c>
      <c r="CA2" s="86">
        <f t="shared" ref="CA2:CA65" si="9">SUM(BT2:BV2)</f>
        <v>0.295426483045762</v>
      </c>
      <c r="CC2">
        <f t="shared" ref="CC2:CF2" si="10">BX2/SUM(BX$2:BX$11)</f>
        <v>0.205764148976501</v>
      </c>
      <c r="CD2">
        <f t="shared" si="10"/>
        <v>0.134693978508223</v>
      </c>
      <c r="CE2">
        <f t="shared" si="10"/>
        <v>0.00101008227767691</v>
      </c>
      <c r="CF2">
        <f t="shared" si="10"/>
        <v>0.0620909537965311</v>
      </c>
      <c r="CH2">
        <f t="shared" ref="CH2:CK2" si="11">CC2*LN(CC2)</f>
        <v>-0.325318196552619</v>
      </c>
      <c r="CI2">
        <f t="shared" si="11"/>
        <v>-0.270027739884052</v>
      </c>
      <c r="CJ2">
        <f t="shared" si="11"/>
        <v>-0.00696726825194905</v>
      </c>
      <c r="CK2">
        <f t="shared" si="11"/>
        <v>-0.172560382972722</v>
      </c>
      <c r="CM2">
        <f t="shared" ref="CM2:CP2" si="12">SUM(CH2:CH11)</f>
        <v>-1.79778042930954</v>
      </c>
      <c r="CN2">
        <f t="shared" si="12"/>
        <v>-2.14357937903137</v>
      </c>
      <c r="CO2">
        <f t="shared" si="12"/>
        <v>-2.03759461629011</v>
      </c>
      <c r="CP2">
        <f t="shared" si="12"/>
        <v>-2.22786047626805</v>
      </c>
      <c r="CR2">
        <f t="shared" ref="CR2:CU2" si="13">CM$7*BX2</f>
        <v>0.285709319625689</v>
      </c>
      <c r="CS2">
        <f t="shared" si="13"/>
        <v>0.0920611665371592</v>
      </c>
      <c r="CT2">
        <f t="shared" si="13"/>
        <v>0.00115730387253928</v>
      </c>
      <c r="CU2">
        <f t="shared" si="13"/>
        <v>0.0817552610760367</v>
      </c>
      <c r="CV2" s="87">
        <f t="shared" ref="CV2:CV65" si="14">SUM(CR2:CU2)</f>
        <v>0.460683051111424</v>
      </c>
      <c r="CW2">
        <f>AVERAGE(CV2:CV11)</f>
        <v>0.453446581565006</v>
      </c>
      <c r="CX2">
        <f>MEDIAN(CR2:CU2)</f>
        <v>0.086908213806598</v>
      </c>
    </row>
    <row r="3" spans="1:102">
      <c r="A3" s="5" t="s">
        <v>47</v>
      </c>
      <c r="B3" s="6">
        <v>2013</v>
      </c>
      <c r="C3" s="5" t="s">
        <v>44</v>
      </c>
      <c r="D3">
        <v>43757</v>
      </c>
      <c r="E3">
        <v>5.5406906</v>
      </c>
      <c r="F3">
        <v>701427</v>
      </c>
      <c r="G3">
        <v>9220</v>
      </c>
      <c r="H3">
        <v>51088</v>
      </c>
      <c r="I3">
        <v>46</v>
      </c>
      <c r="J3">
        <v>38800</v>
      </c>
      <c r="K3">
        <v>71.260803</v>
      </c>
      <c r="L3">
        <v>1350100</v>
      </c>
      <c r="M3">
        <v>9561</v>
      </c>
      <c r="N3">
        <v>408695</v>
      </c>
      <c r="P3" s="108">
        <f t="shared" ref="P3:R3" si="15">(D3-MIN(D$2:D$11))/(MAX(D$2:D$11)-MIN(D$2:D$11))+0.001</f>
        <v>0.954589557650471</v>
      </c>
      <c r="Q3" s="108">
        <f t="shared" si="15"/>
        <v>0.528223576988103</v>
      </c>
      <c r="R3" s="108">
        <f t="shared" ref="R3:R11" si="16">(F3-MIN(F$2:F$11))/(MAX(F$2:F$11)-MIN(F$2:F$11))+0.001</f>
        <v>0.715003499284237</v>
      </c>
      <c r="S3" s="108">
        <f t="shared" ref="S3:S11" si="17">(G3-MIN(G$2:G$11))/(MAX(G$2:G$11)-MIN(G$2:G$11))+0.001</f>
        <v>0.956412647374062</v>
      </c>
      <c r="T3" s="108">
        <f t="shared" ref="T3:T11" si="18">(H3-MIN(H$2:H$11))/(MAX(H$2:H$11)-MIN(H$2:H$11))+0.001</f>
        <v>0.968032704131678</v>
      </c>
      <c r="U3" s="108">
        <f t="shared" ref="U3:Z3" si="19">(I3-MIN(I$2:I$11))/(MAX(I$2:I$11)-MIN(I$2:I$11))+0.001</f>
        <v>0.770230769230769</v>
      </c>
      <c r="V3" s="108" cm="1">
        <f t="array" ref="V3">(MAX(J$2:J$11-J3)/(MAX(J$2:J$11)-MIN(J$2:J$11))+0.001)</f>
        <v>0.0814406798427725</v>
      </c>
      <c r="W3" s="108" cm="1">
        <f t="array" ref="W3">(MAX(K$2:K$11-K3)/(MAX(K$2:K$11)-MIN(K$2:K$11))+0.001)</f>
        <v>0.001</v>
      </c>
      <c r="X3" s="108">
        <f t="shared" si="19"/>
        <v>0.57603691764229</v>
      </c>
      <c r="Y3" s="108">
        <f t="shared" si="19"/>
        <v>0.176605407814589</v>
      </c>
      <c r="Z3" s="108">
        <f t="shared" si="19"/>
        <v>0.699518237082067</v>
      </c>
      <c r="AB3">
        <f t="shared" ref="AB3:AL3" si="20">P3/SUM(P$2:P$11)</f>
        <v>0.206942363651513</v>
      </c>
      <c r="AC3">
        <f t="shared" si="20"/>
        <v>0.128758031399605</v>
      </c>
      <c r="AD3">
        <f t="shared" si="20"/>
        <v>0.152866276477772</v>
      </c>
      <c r="AE3">
        <f t="shared" si="20"/>
        <v>0.173530355507241</v>
      </c>
      <c r="AF3">
        <f t="shared" si="20"/>
        <v>0.145640798400466</v>
      </c>
      <c r="AG3">
        <f t="shared" si="20"/>
        <v>0.19583414824956</v>
      </c>
      <c r="AH3">
        <f t="shared" si="20"/>
        <v>0.0199197071129537</v>
      </c>
      <c r="AI3">
        <f t="shared" si="20"/>
        <v>0.000242658084544632</v>
      </c>
      <c r="AJ3">
        <f t="shared" si="20"/>
        <v>0.143518838633227</v>
      </c>
      <c r="AK3">
        <f t="shared" si="20"/>
        <v>0.0357327057703193</v>
      </c>
      <c r="AL3">
        <f t="shared" si="20"/>
        <v>0.132701794820893</v>
      </c>
      <c r="AN3">
        <f t="shared" ref="AN3:AX3" si="21">AB3*LN(AB3)</f>
        <v>-0.325999401515312</v>
      </c>
      <c r="AO3">
        <f t="shared" si="21"/>
        <v>-0.263930834480005</v>
      </c>
      <c r="AP3">
        <f t="shared" si="21"/>
        <v>-0.287112179289178</v>
      </c>
      <c r="AQ3">
        <f t="shared" si="21"/>
        <v>-0.303921539276126</v>
      </c>
      <c r="AR3">
        <f t="shared" si="21"/>
        <v>-0.280593306054113</v>
      </c>
      <c r="AS3">
        <f t="shared" si="21"/>
        <v>-0.319305064282167</v>
      </c>
      <c r="AT3">
        <f t="shared" si="21"/>
        <v>-0.1143636413459</v>
      </c>
      <c r="AU3">
        <f t="shared" si="21"/>
        <v>-0.0997463129330416</v>
      </c>
      <c r="AV3">
        <f t="shared" si="21"/>
        <v>-0.278611538816957</v>
      </c>
      <c r="AW3">
        <f t="shared" si="21"/>
        <v>-0.119050258523226</v>
      </c>
      <c r="AX3">
        <f t="shared" si="21"/>
        <v>-0.268011287708075</v>
      </c>
      <c r="AY3" s="81" t="s">
        <v>181</v>
      </c>
      <c r="AZ3" s="108">
        <f t="shared" ref="AZ3:BJ3" si="22">-1/LN(10)*AZ2</f>
        <v>0.728346217708746</v>
      </c>
      <c r="BA3" s="108">
        <f t="shared" si="22"/>
        <v>0.744280570833666</v>
      </c>
      <c r="BB3" s="108">
        <f t="shared" si="22"/>
        <v>0.86029040067073</v>
      </c>
      <c r="BC3" s="108">
        <f t="shared" si="22"/>
        <v>0.879111144966482</v>
      </c>
      <c r="BD3" s="108">
        <f t="shared" si="22"/>
        <v>0.917224382223729</v>
      </c>
      <c r="BE3" s="108">
        <f t="shared" si="22"/>
        <v>0.841919618482268</v>
      </c>
      <c r="BF3" s="108">
        <f t="shared" si="22"/>
        <v>0.867044921683299</v>
      </c>
      <c r="BG3" s="108">
        <f t="shared" si="22"/>
        <v>0.919434794617541</v>
      </c>
      <c r="BH3" s="108">
        <f t="shared" si="22"/>
        <v>0.782195991086014</v>
      </c>
      <c r="BI3" s="108">
        <f t="shared" si="22"/>
        <v>0.901470436077563</v>
      </c>
      <c r="BJ3" s="108">
        <f t="shared" si="22"/>
        <v>0.877292437762956</v>
      </c>
      <c r="BL3">
        <f t="shared" ref="BL3:BV3" si="23">AZ$7*P3</f>
        <v>0.318701385198187</v>
      </c>
      <c r="BM3">
        <f t="shared" si="23"/>
        <v>0.268518646106781</v>
      </c>
      <c r="BN3">
        <f t="shared" si="23"/>
        <v>0.112823973829713</v>
      </c>
      <c r="BO3">
        <f t="shared" si="23"/>
        <v>0.198393688685362</v>
      </c>
      <c r="BP3">
        <f t="shared" si="23"/>
        <v>0.414224743991024</v>
      </c>
      <c r="BQ3">
        <f t="shared" si="23"/>
        <v>0.280873192757341</v>
      </c>
      <c r="BR3">
        <f t="shared" si="23"/>
        <v>0.0355358773647302</v>
      </c>
      <c r="BS3">
        <f t="shared" si="23"/>
        <v>0.00056365937227765</v>
      </c>
      <c r="BT3">
        <f t="shared" si="23"/>
        <v>0.174445944874592</v>
      </c>
      <c r="BU3">
        <f t="shared" si="23"/>
        <v>0.0711440322600832</v>
      </c>
      <c r="BV3">
        <f t="shared" si="23"/>
        <v>0.205882286304379</v>
      </c>
      <c r="BX3" s="83">
        <f t="shared" si="6"/>
        <v>0.700044005134681</v>
      </c>
      <c r="BY3" s="84">
        <f t="shared" si="7"/>
        <v>0.893491625433727</v>
      </c>
      <c r="BZ3" s="85">
        <f t="shared" si="8"/>
        <v>0.0360995367370078</v>
      </c>
      <c r="CA3" s="86">
        <f t="shared" si="9"/>
        <v>0.451472263439054</v>
      </c>
      <c r="CC3">
        <f t="shared" ref="CC3:CF3" si="24">BX3/SUM(BX$2:BX$11)</f>
        <v>0.160429657448529</v>
      </c>
      <c r="CD3">
        <f t="shared" si="24"/>
        <v>0.164799991127868</v>
      </c>
      <c r="CE3">
        <f t="shared" si="24"/>
        <v>0.00879016458437755</v>
      </c>
      <c r="CF3">
        <f t="shared" si="24"/>
        <v>0.0948877133850838</v>
      </c>
      <c r="CH3">
        <f t="shared" ref="CH3:CK3" si="25">CC3*LN(CC3)</f>
        <v>-0.293570182650572</v>
      </c>
      <c r="CI3">
        <f t="shared" si="25"/>
        <v>-0.297138127491792</v>
      </c>
      <c r="CJ3">
        <f t="shared" si="25"/>
        <v>-0.0416137101660957</v>
      </c>
      <c r="CK3">
        <f t="shared" si="25"/>
        <v>-0.223466357994575</v>
      </c>
      <c r="CL3" s="81" t="s">
        <v>181</v>
      </c>
      <c r="CM3" s="108">
        <f t="shared" ref="CM3:CP3" si="26">-1/LN(10)*CM2</f>
        <v>0.780766120122793</v>
      </c>
      <c r="CN3" s="108">
        <f t="shared" si="26"/>
        <v>0.930944695834925</v>
      </c>
      <c r="CO3" s="108">
        <f t="shared" si="26"/>
        <v>0.884916098210568</v>
      </c>
      <c r="CP3" s="108">
        <f t="shared" si="26"/>
        <v>0.967547511293566</v>
      </c>
      <c r="CR3">
        <f t="shared" ref="CR3:CU3" si="27">CM$7*BX3</f>
        <v>0.222761100538638</v>
      </c>
      <c r="CS3">
        <f t="shared" si="27"/>
        <v>0.112638141634659</v>
      </c>
      <c r="CT3">
        <f t="shared" si="27"/>
        <v>0.0100713493728</v>
      </c>
      <c r="CU3">
        <f t="shared" si="27"/>
        <v>0.124938808415262</v>
      </c>
      <c r="CV3" s="87">
        <f t="shared" si="14"/>
        <v>0.470409399961359</v>
      </c>
      <c r="CX3">
        <f t="shared" ref="CX3:CX34" si="28">MEDIAN(CR3:CU3)</f>
        <v>0.118788475024961</v>
      </c>
    </row>
    <row r="4" spans="1:102">
      <c r="A4" s="5" t="s">
        <v>47</v>
      </c>
      <c r="B4" s="6">
        <v>2014</v>
      </c>
      <c r="C4" s="5" t="s">
        <v>44</v>
      </c>
      <c r="D4">
        <v>43100</v>
      </c>
      <c r="E4">
        <v>5.56471</v>
      </c>
      <c r="F4">
        <v>737796</v>
      </c>
      <c r="G4">
        <v>9626</v>
      </c>
      <c r="H4">
        <v>49710</v>
      </c>
      <c r="I4">
        <v>47</v>
      </c>
      <c r="J4">
        <v>36610</v>
      </c>
      <c r="K4">
        <v>65.066795</v>
      </c>
      <c r="L4">
        <v>1520300</v>
      </c>
      <c r="M4">
        <v>10794</v>
      </c>
      <c r="N4">
        <v>438354</v>
      </c>
      <c r="P4" s="108">
        <f t="shared" ref="P4:R4" si="29">(D4-MIN(D$2:D$11))/(MAX(D$2:D$11)-MIN(D$2:D$11))+0.001</f>
        <v>0.906946337926033</v>
      </c>
      <c r="Q4" s="108">
        <f t="shared" si="29"/>
        <v>0.568538254163031</v>
      </c>
      <c r="R4" s="108">
        <f t="shared" si="16"/>
        <v>0.83069937967234</v>
      </c>
      <c r="S4" s="108">
        <f t="shared" si="17"/>
        <v>0.9999281886388</v>
      </c>
      <c r="T4" s="108">
        <f t="shared" si="18"/>
        <v>0.935065408263356</v>
      </c>
      <c r="U4" s="108">
        <f t="shared" ref="U4:Z4" si="30">(I4-MIN(I$2:I$11))/(MAX(I$2:I$11)-MIN(I$2:I$11))+0.001</f>
        <v>0.847153846153846</v>
      </c>
      <c r="V4" s="108" cm="1">
        <f t="array" ref="V4">(MAX(J$2:J$11-J4)/(MAX(J$2:J$11)-MIN(J$2:J$11))+0.001)</f>
        <v>0.202682998394508</v>
      </c>
      <c r="W4" s="108" cm="1">
        <f t="array" ref="W4">(MAX(K$2:K$11-K4)/(MAX(K$2:K$11)-MIN(K$2:K$11))+0.001)</f>
        <v>0.148940099193302</v>
      </c>
      <c r="X4" s="108">
        <f t="shared" si="30"/>
        <v>0.740308361242749</v>
      </c>
      <c r="Y4" s="108">
        <f t="shared" si="30"/>
        <v>0.359787698707473</v>
      </c>
      <c r="Z4" s="108">
        <f t="shared" si="30"/>
        <v>0.860498480243161</v>
      </c>
      <c r="AB4">
        <f t="shared" ref="AB4:AL4" si="31">P4/SUM(P$2:P$11)</f>
        <v>0.196613945094316</v>
      </c>
      <c r="AC4">
        <f t="shared" si="31"/>
        <v>0.138585003719076</v>
      </c>
      <c r="AD4">
        <f t="shared" si="31"/>
        <v>0.177601817571559</v>
      </c>
      <c r="AE4">
        <f t="shared" si="31"/>
        <v>0.181425762752736</v>
      </c>
      <c r="AF4">
        <f t="shared" si="31"/>
        <v>0.140680859267342</v>
      </c>
      <c r="AG4">
        <f t="shared" si="31"/>
        <v>0.215392137688246</v>
      </c>
      <c r="AH4">
        <f t="shared" si="31"/>
        <v>0.0495745611724798</v>
      </c>
      <c r="AI4">
        <f t="shared" si="31"/>
        <v>0.0361415191821343</v>
      </c>
      <c r="AJ4">
        <f t="shared" si="31"/>
        <v>0.184446852244989</v>
      </c>
      <c r="AK4">
        <f t="shared" si="31"/>
        <v>0.0727961172694756</v>
      </c>
      <c r="AL4">
        <f t="shared" si="31"/>
        <v>0.163240479969819</v>
      </c>
      <c r="AN4">
        <f t="shared" ref="AN4:AX4" si="32">AB4*LN(AB4)</f>
        <v>-0.31979516569091</v>
      </c>
      <c r="AO4">
        <f t="shared" si="32"/>
        <v>-0.273881578813797</v>
      </c>
      <c r="AP4">
        <f t="shared" si="32"/>
        <v>-0.306933452825407</v>
      </c>
      <c r="AQ4">
        <f t="shared" si="32"/>
        <v>-0.30967721821609</v>
      </c>
      <c r="AR4">
        <f t="shared" si="32"/>
        <v>-0.275911933856347</v>
      </c>
      <c r="AS4">
        <f t="shared" si="32"/>
        <v>-0.33069047545877</v>
      </c>
      <c r="AT4">
        <f t="shared" si="32"/>
        <v>-0.115959601200209</v>
      </c>
      <c r="AU4">
        <f t="shared" si="32"/>
        <v>-0.199258354613266</v>
      </c>
      <c r="AV4">
        <f t="shared" si="32"/>
        <v>-0.311787837729518</v>
      </c>
      <c r="AW4">
        <f t="shared" si="32"/>
        <v>-0.190732572491471</v>
      </c>
      <c r="AX4">
        <f t="shared" si="32"/>
        <v>-0.295878402351865</v>
      </c>
      <c r="AY4" s="109" t="s">
        <v>182</v>
      </c>
      <c r="AZ4">
        <f t="shared" ref="AZ4:BJ4" si="33">1-AZ3</f>
        <v>0.271653782291254</v>
      </c>
      <c r="BA4">
        <f t="shared" si="33"/>
        <v>0.255719429166334</v>
      </c>
      <c r="BB4">
        <f t="shared" si="33"/>
        <v>0.13970959932927</v>
      </c>
      <c r="BC4">
        <f t="shared" si="33"/>
        <v>0.120888855033518</v>
      </c>
      <c r="BD4">
        <f t="shared" si="33"/>
        <v>0.0827756177762713</v>
      </c>
      <c r="BE4">
        <f t="shared" si="33"/>
        <v>0.158080381517732</v>
      </c>
      <c r="BF4">
        <f t="shared" si="33"/>
        <v>0.132955078316701</v>
      </c>
      <c r="BG4">
        <f t="shared" si="33"/>
        <v>0.0805652053824587</v>
      </c>
      <c r="BH4">
        <f t="shared" si="33"/>
        <v>0.217804008913986</v>
      </c>
      <c r="BI4">
        <f t="shared" si="33"/>
        <v>0.0985295639224366</v>
      </c>
      <c r="BJ4">
        <f t="shared" si="33"/>
        <v>0.122707562237044</v>
      </c>
      <c r="BL4">
        <f t="shared" ref="BL4:BV4" si="34">AZ$7*P4</f>
        <v>0.302795114278095</v>
      </c>
      <c r="BM4">
        <f t="shared" si="34"/>
        <v>0.28901232152159</v>
      </c>
      <c r="BN4">
        <f t="shared" si="34"/>
        <v>0.131080204735128</v>
      </c>
      <c r="BO4">
        <f t="shared" si="34"/>
        <v>0.207420345505883</v>
      </c>
      <c r="BP4">
        <f t="shared" si="34"/>
        <v>0.400117917193906</v>
      </c>
      <c r="BQ4">
        <f t="shared" si="34"/>
        <v>0.308924045923958</v>
      </c>
      <c r="BR4">
        <f t="shared" si="34"/>
        <v>0.0884388267481074</v>
      </c>
      <c r="BS4">
        <f t="shared" si="34"/>
        <v>0.0839514828182676</v>
      </c>
      <c r="BT4">
        <f t="shared" si="34"/>
        <v>0.224193602215872</v>
      </c>
      <c r="BU4">
        <f t="shared" si="34"/>
        <v>0.144937507635658</v>
      </c>
      <c r="BV4">
        <f t="shared" si="34"/>
        <v>0.253262009598073</v>
      </c>
      <c r="BX4" s="83">
        <f t="shared" si="6"/>
        <v>0.722887640534812</v>
      </c>
      <c r="BY4" s="84">
        <f t="shared" si="7"/>
        <v>0.916462308623747</v>
      </c>
      <c r="BZ4" s="85">
        <f t="shared" si="8"/>
        <v>0.172390309566375</v>
      </c>
      <c r="CA4" s="86">
        <f t="shared" si="9"/>
        <v>0.622393119449603</v>
      </c>
      <c r="CC4">
        <f t="shared" ref="CC4:CF4" si="35">BX4/SUM(BX$2:BX$11)</f>
        <v>0.165664752064356</v>
      </c>
      <c r="CD4">
        <f t="shared" si="35"/>
        <v>0.169036816944874</v>
      </c>
      <c r="CE4">
        <f t="shared" si="35"/>
        <v>0.0419766936312721</v>
      </c>
      <c r="CF4">
        <f t="shared" si="35"/>
        <v>0.130810826519699</v>
      </c>
      <c r="CH4">
        <f t="shared" ref="CH4:CK4" si="36">CC4*LN(CC4)</f>
        <v>-0.297830285279594</v>
      </c>
      <c r="CI4">
        <f t="shared" si="36"/>
        <v>-0.300486393618194</v>
      </c>
      <c r="CJ4">
        <f t="shared" si="36"/>
        <v>-0.133093014465063</v>
      </c>
      <c r="CK4">
        <f t="shared" si="36"/>
        <v>-0.266069622969308</v>
      </c>
      <c r="CL4" s="109" t="s">
        <v>182</v>
      </c>
      <c r="CM4">
        <f t="shared" ref="CM4:CP4" si="37">1-CM3</f>
        <v>0.219233879877207</v>
      </c>
      <c r="CN4">
        <f t="shared" si="37"/>
        <v>0.069055304165075</v>
      </c>
      <c r="CO4">
        <f t="shared" si="37"/>
        <v>0.115083901789432</v>
      </c>
      <c r="CP4">
        <f t="shared" si="37"/>
        <v>0.0324524887064345</v>
      </c>
      <c r="CR4">
        <f t="shared" ref="CR4:CU4" si="38">CM$7*BX4</f>
        <v>0.230030176946281</v>
      </c>
      <c r="CS4">
        <f t="shared" si="38"/>
        <v>0.115533943892847</v>
      </c>
      <c r="CT4">
        <f t="shared" si="38"/>
        <v>0.0480948841193361</v>
      </c>
      <c r="CU4">
        <f t="shared" si="38"/>
        <v>0.172238830615091</v>
      </c>
      <c r="CV4" s="87">
        <f t="shared" si="14"/>
        <v>0.565897835573555</v>
      </c>
      <c r="CX4">
        <f t="shared" si="28"/>
        <v>0.143886387253969</v>
      </c>
    </row>
    <row r="5" spans="1:102">
      <c r="A5" s="5" t="s">
        <v>47</v>
      </c>
      <c r="B5" s="6">
        <v>2015</v>
      </c>
      <c r="C5" s="5" t="s">
        <v>44</v>
      </c>
      <c r="D5">
        <v>42459</v>
      </c>
      <c r="E5">
        <v>5.8223698</v>
      </c>
      <c r="F5">
        <v>756662</v>
      </c>
      <c r="G5">
        <v>9636</v>
      </c>
      <c r="H5">
        <v>49812</v>
      </c>
      <c r="I5">
        <v>49</v>
      </c>
      <c r="J5">
        <v>34150</v>
      </c>
      <c r="K5">
        <v>53.745312</v>
      </c>
      <c r="L5">
        <v>1602300</v>
      </c>
      <c r="M5">
        <v>10106</v>
      </c>
      <c r="N5">
        <v>449989</v>
      </c>
      <c r="P5" s="108">
        <f t="shared" ref="P5:R5" si="39">(D5-MIN(D$2:D$11))/(MAX(D$2:D$11)-MIN(D$2:D$11))+0.001</f>
        <v>0.860463379260334</v>
      </c>
      <c r="Q5" s="108">
        <f t="shared" si="39"/>
        <v>1.001</v>
      </c>
      <c r="R5" s="108">
        <f t="shared" si="16"/>
        <v>0.890715285509782</v>
      </c>
      <c r="S5" s="108">
        <f t="shared" si="17"/>
        <v>1.001</v>
      </c>
      <c r="T5" s="108">
        <f t="shared" si="18"/>
        <v>0.937505658030096</v>
      </c>
      <c r="U5" s="108">
        <f t="shared" ref="U5:Z5" si="40">(I5-MIN(I$2:I$11))/(MAX(I$2:I$11)-MIN(I$2:I$11))+0.001</f>
        <v>1.001</v>
      </c>
      <c r="V5" s="108" cm="1">
        <f t="array" ref="V5">(MAX(J$2:J$11-J5)/(MAX(J$2:J$11)-MIN(J$2:J$11))+0.001)</f>
        <v>0.338873000055362</v>
      </c>
      <c r="W5" s="108" cm="1">
        <f t="array" ref="W5">(MAX(K$2:K$11-K5)/(MAX(K$2:K$11)-MIN(K$2:K$11))+0.001)</f>
        <v>0.419346808069895</v>
      </c>
      <c r="X5" s="108">
        <f t="shared" si="40"/>
        <v>0.81945206497505</v>
      </c>
      <c r="Y5" s="108">
        <f t="shared" si="40"/>
        <v>0.257574060317932</v>
      </c>
      <c r="Z5" s="108">
        <f t="shared" si="40"/>
        <v>0.923649804602692</v>
      </c>
      <c r="AB5">
        <f t="shared" ref="AB5:AL5" si="41">P5/SUM(P$2:P$11)</f>
        <v>0.186537055756167</v>
      </c>
      <c r="AC5">
        <f t="shared" si="41"/>
        <v>0.244000448003303</v>
      </c>
      <c r="AD5">
        <f t="shared" si="41"/>
        <v>0.190433094710754</v>
      </c>
      <c r="AE5">
        <f t="shared" si="41"/>
        <v>0.181620230911492</v>
      </c>
      <c r="AF5">
        <f t="shared" si="41"/>
        <v>0.141047995545701</v>
      </c>
      <c r="AG5">
        <f t="shared" si="41"/>
        <v>0.254508116565617</v>
      </c>
      <c r="AH5">
        <f t="shared" si="41"/>
        <v>0.0828854931297557</v>
      </c>
      <c r="AI5">
        <f t="shared" si="41"/>
        <v>0.101757893206146</v>
      </c>
      <c r="AJ5">
        <f t="shared" si="41"/>
        <v>0.204165401693665</v>
      </c>
      <c r="AK5">
        <f t="shared" si="41"/>
        <v>0.0521151544864914</v>
      </c>
      <c r="AL5">
        <f t="shared" si="41"/>
        <v>0.175220573759486</v>
      </c>
      <c r="AN5">
        <f t="shared" ref="AN5:AX5" si="42">AB5*LN(AB5)</f>
        <v>-0.313219102625941</v>
      </c>
      <c r="AO5">
        <f t="shared" si="42"/>
        <v>-0.344183425044045</v>
      </c>
      <c r="AP5">
        <f t="shared" si="42"/>
        <v>-0.315824595253672</v>
      </c>
      <c r="AQ5">
        <f t="shared" si="42"/>
        <v>-0.309814585268286</v>
      </c>
      <c r="AR5">
        <f t="shared" si="42"/>
        <v>-0.276264369132391</v>
      </c>
      <c r="AS5">
        <f t="shared" si="42"/>
        <v>-0.348274646196589</v>
      </c>
      <c r="AT5">
        <f t="shared" si="42"/>
        <v>-0.116194921390958</v>
      </c>
      <c r="AU5">
        <f t="shared" si="42"/>
        <v>-0.25194607594142</v>
      </c>
      <c r="AV5">
        <f t="shared" si="42"/>
        <v>-0.324383057807821</v>
      </c>
      <c r="AW5">
        <f t="shared" si="42"/>
        <v>-0.153963774813562</v>
      </c>
      <c r="AX5">
        <f t="shared" si="42"/>
        <v>-0.305183368968472</v>
      </c>
      <c r="AY5" s="109" t="s">
        <v>183</v>
      </c>
      <c r="AZ5" s="77">
        <f t="shared" ref="AZ5:BB5" si="43">AZ4/(3-SUM($AZ3:$BB3))</f>
        <v>0.40722647608147</v>
      </c>
      <c r="BA5" s="77">
        <f t="shared" si="43"/>
        <v>0.383339856808332</v>
      </c>
      <c r="BB5" s="77">
        <f t="shared" si="43"/>
        <v>0.209433667110198</v>
      </c>
      <c r="BC5" s="77">
        <f t="shared" ref="BC5:BE5" si="44">BC4/(3-SUM($BC3:$BE3))</f>
        <v>0.334182652738071</v>
      </c>
      <c r="BD5" s="77">
        <f t="shared" si="44"/>
        <v>0.228823207257917</v>
      </c>
      <c r="BE5" s="77">
        <f t="shared" si="44"/>
        <v>0.436994140004013</v>
      </c>
      <c r="BF5" s="77">
        <f>BF4/(2-SUM($BF3:$BG3))</f>
        <v>0.622681255444698</v>
      </c>
      <c r="BG5" s="77">
        <f>BG4/(2-SUM($BF3:$BG3))</f>
        <v>0.377318744555301</v>
      </c>
      <c r="BH5" s="77">
        <f t="shared" ref="BH5:BJ5" si="45">BH4/(3-SUM($BH3:$BJ3))</f>
        <v>0.496090210038154</v>
      </c>
      <c r="BI5" s="77">
        <f t="shared" si="45"/>
        <v>0.224419891557426</v>
      </c>
      <c r="BJ5" s="77">
        <f t="shared" si="45"/>
        <v>0.279489898404419</v>
      </c>
      <c r="BL5">
        <f t="shared" ref="BL5:BV5" si="46">AZ$7*P5</f>
        <v>0.287276210686345</v>
      </c>
      <c r="BM5">
        <f t="shared" si="46"/>
        <v>0.508851131343843</v>
      </c>
      <c r="BN5">
        <f t="shared" si="46"/>
        <v>0.140550414316407</v>
      </c>
      <c r="BO5">
        <f t="shared" si="46"/>
        <v>0.207642676954664</v>
      </c>
      <c r="BP5">
        <f t="shared" si="46"/>
        <v>0.401162109017785</v>
      </c>
      <c r="BQ5">
        <f t="shared" si="46"/>
        <v>0.365025752257193</v>
      </c>
      <c r="BR5">
        <f t="shared" si="46"/>
        <v>0.147864057562312</v>
      </c>
      <c r="BS5">
        <f t="shared" si="46"/>
        <v>0.236368758603313</v>
      </c>
      <c r="BT5">
        <f t="shared" si="46"/>
        <v>0.248161333719896</v>
      </c>
      <c r="BU5">
        <f t="shared" si="46"/>
        <v>0.103761586258209</v>
      </c>
      <c r="BV5">
        <f t="shared" si="46"/>
        <v>0.271848714494466</v>
      </c>
      <c r="BX5" s="83">
        <f t="shared" si="6"/>
        <v>0.936677756346595</v>
      </c>
      <c r="BY5" s="84">
        <f t="shared" si="7"/>
        <v>0.973830538229642</v>
      </c>
      <c r="BZ5" s="85">
        <f t="shared" si="8"/>
        <v>0.384232816165625</v>
      </c>
      <c r="CA5" s="86">
        <f t="shared" si="9"/>
        <v>0.62377163447257</v>
      </c>
      <c r="CC5">
        <f t="shared" ref="CC5:CF5" si="47">BX5/SUM(BX$2:BX$11)</f>
        <v>0.214659207832843</v>
      </c>
      <c r="CD5">
        <f t="shared" si="47"/>
        <v>0.179618095449285</v>
      </c>
      <c r="CE5">
        <f t="shared" si="47"/>
        <v>0.0935599178853805</v>
      </c>
      <c r="CF5">
        <f t="shared" si="47"/>
        <v>0.131100554480837</v>
      </c>
      <c r="CH5">
        <f t="shared" ref="CH5:CK5" si="48">CC5*LN(CC5)</f>
        <v>-0.330296893347559</v>
      </c>
      <c r="CI5">
        <f t="shared" si="48"/>
        <v>-0.308390326855277</v>
      </c>
      <c r="CJ5">
        <f t="shared" si="48"/>
        <v>-0.221657780247163</v>
      </c>
      <c r="CK5">
        <f t="shared" si="48"/>
        <v>-0.266368881953977</v>
      </c>
      <c r="CL5" s="109" t="s">
        <v>183</v>
      </c>
      <c r="CM5">
        <f t="shared" ref="CM5:CP5" si="49">CM4/(4-SUM($CM3:$CP3))</f>
        <v>0.503031241591392</v>
      </c>
      <c r="CN5">
        <f t="shared" si="49"/>
        <v>0.158447113247666</v>
      </c>
      <c r="CO5">
        <f t="shared" si="49"/>
        <v>0.264059542424486</v>
      </c>
      <c r="CP5">
        <f t="shared" si="49"/>
        <v>0.0744621027364557</v>
      </c>
      <c r="CR5">
        <f t="shared" ref="CR5:CU5" si="50">CM$7*BX5</f>
        <v>0.298060359525094</v>
      </c>
      <c r="CS5">
        <f t="shared" si="50"/>
        <v>0.122766077454862</v>
      </c>
      <c r="CT5">
        <f t="shared" si="50"/>
        <v>0.107196470699629</v>
      </c>
      <c r="CU5">
        <f t="shared" si="50"/>
        <v>0.172620315898462</v>
      </c>
      <c r="CV5" s="87">
        <f t="shared" si="14"/>
        <v>0.700643223578046</v>
      </c>
      <c r="CX5">
        <f t="shared" si="28"/>
        <v>0.147693196676662</v>
      </c>
    </row>
    <row r="6" spans="1:102">
      <c r="A6" s="5" t="s">
        <v>47</v>
      </c>
      <c r="B6" s="6">
        <v>2016</v>
      </c>
      <c r="C6" s="5" t="s">
        <v>44</v>
      </c>
      <c r="D6">
        <v>41995</v>
      </c>
      <c r="E6">
        <v>5.7339445</v>
      </c>
      <c r="F6">
        <v>791330</v>
      </c>
      <c r="G6">
        <v>6768</v>
      </c>
      <c r="H6">
        <v>49667</v>
      </c>
      <c r="I6">
        <v>36</v>
      </c>
      <c r="J6">
        <v>34772</v>
      </c>
      <c r="K6">
        <v>60.467056</v>
      </c>
      <c r="L6">
        <v>1790400</v>
      </c>
      <c r="M6">
        <v>10940</v>
      </c>
      <c r="N6">
        <v>464240</v>
      </c>
      <c r="P6" s="108">
        <f t="shared" ref="P6:R6" si="51">(D6-MIN(D$2:D$11))/(MAX(D$2:D$11)-MIN(D$2:D$11))+0.001</f>
        <v>0.826815808556925</v>
      </c>
      <c r="Q6" s="108">
        <f t="shared" si="51"/>
        <v>0.852585076080329</v>
      </c>
      <c r="R6" s="108">
        <f t="shared" si="16"/>
        <v>1.001</v>
      </c>
      <c r="S6" s="108">
        <f t="shared" si="17"/>
        <v>0.693604501607717</v>
      </c>
      <c r="T6" s="108">
        <f t="shared" si="18"/>
        <v>0.934036675518553</v>
      </c>
      <c r="U6" s="108">
        <f t="shared" ref="U6:Z6" si="52">(I6-MIN(I$2:I$11))/(MAX(I$2:I$11)-MIN(I$2:I$11))+0.001</f>
        <v>0.001</v>
      </c>
      <c r="V6" s="108" cm="1">
        <f t="array" ref="V6">(MAX(J$2:J$11-J6)/(MAX(J$2:J$11)-MIN(J$2:J$11))+0.001)</f>
        <v>0.304437967115097</v>
      </c>
      <c r="W6" s="108" cm="1">
        <f t="array" ref="W6">(MAX(K$2:K$11-K6)/(MAX(K$2:K$11)-MIN(K$2:K$11))+0.001)</f>
        <v>0.258802056737319</v>
      </c>
      <c r="X6" s="108">
        <f t="shared" si="52"/>
        <v>1.001</v>
      </c>
      <c r="Y6" s="108">
        <f t="shared" si="52"/>
        <v>0.381478383598277</v>
      </c>
      <c r="Z6" s="108">
        <f t="shared" si="52"/>
        <v>1.001</v>
      </c>
      <c r="AB6">
        <f t="shared" ref="AB6:AL6" si="53">P6/SUM(P$2:P$11)</f>
        <v>0.179242708403748</v>
      </c>
      <c r="AC6">
        <f t="shared" si="53"/>
        <v>0.207823317207323</v>
      </c>
      <c r="AD6">
        <f t="shared" si="53"/>
        <v>0.214011739673206</v>
      </c>
      <c r="AE6">
        <f t="shared" si="53"/>
        <v>0.125846762980263</v>
      </c>
      <c r="AF6">
        <f t="shared" si="53"/>
        <v>0.140526086130387</v>
      </c>
      <c r="AG6">
        <f t="shared" si="53"/>
        <v>0.000254253862702914</v>
      </c>
      <c r="AH6">
        <f t="shared" si="53"/>
        <v>0.0744629729356803</v>
      </c>
      <c r="AI6">
        <f t="shared" si="53"/>
        <v>0.0628004113640891</v>
      </c>
      <c r="AJ6">
        <f t="shared" si="53"/>
        <v>0.249397830368004</v>
      </c>
      <c r="AK6">
        <f t="shared" si="53"/>
        <v>0.077184809953074</v>
      </c>
      <c r="AL6">
        <f t="shared" si="53"/>
        <v>0.189894258039379</v>
      </c>
      <c r="AN6">
        <f t="shared" ref="AN6:AX6" si="54">AB6*LN(AB6)</f>
        <v>-0.308120810945838</v>
      </c>
      <c r="AO6">
        <f t="shared" si="54"/>
        <v>-0.326504354821546</v>
      </c>
      <c r="AP6">
        <f t="shared" si="54"/>
        <v>-0.329947122477006</v>
      </c>
      <c r="AQ6">
        <f t="shared" si="54"/>
        <v>-0.260841362270919</v>
      </c>
      <c r="AR6">
        <f t="shared" si="54"/>
        <v>-0.275763071249921</v>
      </c>
      <c r="AS6">
        <f t="shared" si="54"/>
        <v>-0.00210450430858523</v>
      </c>
      <c r="AT6">
        <f t="shared" si="54"/>
        <v>-0.149498338151574</v>
      </c>
      <c r="AU6">
        <f t="shared" si="54"/>
        <v>-0.229409248466458</v>
      </c>
      <c r="AV6">
        <f t="shared" si="54"/>
        <v>-0.34634024974719</v>
      </c>
      <c r="AW6">
        <f t="shared" si="54"/>
        <v>-0.197712950891933</v>
      </c>
      <c r="AX6">
        <f t="shared" si="54"/>
        <v>-0.315469032852763</v>
      </c>
      <c r="AY6" s="77" t="s">
        <v>184</v>
      </c>
      <c r="AZ6" s="110">
        <v>0.26049795615013</v>
      </c>
      <c r="BA6" s="110">
        <v>0.633345720302242</v>
      </c>
      <c r="BB6" s="110">
        <v>0.106156323547628</v>
      </c>
      <c r="BC6" s="110">
        <v>0.0806878306878307</v>
      </c>
      <c r="BD6" s="110">
        <v>0.626984126984127</v>
      </c>
      <c r="BE6" s="110">
        <v>0.292328042328042</v>
      </c>
      <c r="BF6" s="110">
        <v>0.25</v>
      </c>
      <c r="BG6" s="110">
        <v>0.75</v>
      </c>
      <c r="BH6" s="110">
        <v>0.10958605664488</v>
      </c>
      <c r="BI6" s="110">
        <v>0.581263616557734</v>
      </c>
      <c r="BJ6" s="110">
        <v>0.309150326797386</v>
      </c>
      <c r="BL6">
        <f t="shared" ref="BL6:BV6" si="55">AZ$7*P6</f>
        <v>0.276042558164392</v>
      </c>
      <c r="BM6">
        <f t="shared" si="55"/>
        <v>0.433405475055296</v>
      </c>
      <c r="BN6">
        <f t="shared" si="55"/>
        <v>0.157952790324242</v>
      </c>
      <c r="BO6">
        <f t="shared" si="55"/>
        <v>0.143878017444188</v>
      </c>
      <c r="BP6">
        <f t="shared" si="55"/>
        <v>0.399677718679917</v>
      </c>
      <c r="BQ6">
        <f t="shared" si="55"/>
        <v>0.000364661091166027</v>
      </c>
      <c r="BR6">
        <f t="shared" si="55"/>
        <v>0.132838653673517</v>
      </c>
      <c r="BS6">
        <f t="shared" si="55"/>
        <v>0.145876204844722</v>
      </c>
      <c r="BT6">
        <f t="shared" si="55"/>
        <v>0.303140971474859</v>
      </c>
      <c r="BU6">
        <f t="shared" si="55"/>
        <v>0.15367542118378</v>
      </c>
      <c r="BV6">
        <f t="shared" si="55"/>
        <v>0.294614432713503</v>
      </c>
      <c r="BX6" s="83">
        <f t="shared" si="6"/>
        <v>0.86740082354393</v>
      </c>
      <c r="BY6" s="84">
        <f t="shared" si="7"/>
        <v>0.54392039721527</v>
      </c>
      <c r="BZ6" s="85">
        <f t="shared" si="8"/>
        <v>0.278714858518239</v>
      </c>
      <c r="CA6" s="86">
        <f t="shared" si="9"/>
        <v>0.751430825372142</v>
      </c>
      <c r="CC6">
        <f t="shared" ref="CC6:CF6" si="56">BX6/SUM(BX$2:BX$11)</f>
        <v>0.198782956458505</v>
      </c>
      <c r="CD6">
        <f t="shared" si="56"/>
        <v>0.10032335400103</v>
      </c>
      <c r="CE6">
        <f t="shared" si="56"/>
        <v>0.0678665074384524</v>
      </c>
      <c r="CF6">
        <f t="shared" si="56"/>
        <v>0.157931192147874</v>
      </c>
      <c r="CH6">
        <f t="shared" ref="CH6:CK6" si="57">CC6*LN(CC6)</f>
        <v>-0.321142159489996</v>
      </c>
      <c r="CI6">
        <f t="shared" si="57"/>
        <v>-0.230679183174433</v>
      </c>
      <c r="CJ6">
        <f t="shared" si="57"/>
        <v>-0.182575335408475</v>
      </c>
      <c r="CK6">
        <f t="shared" si="57"/>
        <v>-0.291477150214855</v>
      </c>
      <c r="CL6" s="77" t="s">
        <v>184</v>
      </c>
      <c r="CM6" s="111">
        <v>0.133389037433155</v>
      </c>
      <c r="CN6" s="111">
        <v>0.0936831550802139</v>
      </c>
      <c r="CO6" s="111">
        <v>0.293917112299465</v>
      </c>
      <c r="CP6" s="111">
        <v>0.479010695187166</v>
      </c>
      <c r="CR6">
        <f t="shared" ref="CR6:CU6" si="58">CM$7*BX6</f>
        <v>0.276015737072975</v>
      </c>
      <c r="CS6">
        <f t="shared" si="58"/>
        <v>0.0685693978494465</v>
      </c>
      <c r="CT6">
        <f t="shared" si="58"/>
        <v>0.0777581921889332</v>
      </c>
      <c r="CU6">
        <f t="shared" si="58"/>
        <v>0.207948260682388</v>
      </c>
      <c r="CV6" s="87">
        <f t="shared" si="14"/>
        <v>0.630291587793743</v>
      </c>
      <c r="CX6">
        <f t="shared" si="28"/>
        <v>0.142853226435661</v>
      </c>
    </row>
    <row r="7" spans="1:102">
      <c r="A7" s="5" t="s">
        <v>47</v>
      </c>
      <c r="B7" s="6">
        <v>2017</v>
      </c>
      <c r="C7" s="5" t="s">
        <v>44</v>
      </c>
      <c r="D7">
        <v>30607</v>
      </c>
      <c r="E7">
        <v>5.3328324</v>
      </c>
      <c r="F7">
        <v>528502</v>
      </c>
      <c r="G7">
        <v>2498</v>
      </c>
      <c r="H7">
        <v>41867</v>
      </c>
      <c r="I7">
        <v>39</v>
      </c>
      <c r="J7">
        <v>25168</v>
      </c>
      <c r="K7">
        <v>58.175259</v>
      </c>
      <c r="L7">
        <v>759600</v>
      </c>
      <c r="M7">
        <v>11774</v>
      </c>
      <c r="N7">
        <v>312242</v>
      </c>
      <c r="P7" s="108">
        <f t="shared" ref="P7:R7" si="59">(D7-MIN(D$2:D$11))/(MAX(D$2:D$11)-MIN(D$2:D$11))+0.001</f>
        <v>0.001</v>
      </c>
      <c r="Q7" s="108">
        <f t="shared" si="59"/>
        <v>0.179349906906352</v>
      </c>
      <c r="R7" s="108">
        <f t="shared" si="16"/>
        <v>0.164900111340862</v>
      </c>
      <c r="S7" s="108">
        <f t="shared" si="17"/>
        <v>0.235941050375134</v>
      </c>
      <c r="T7" s="108">
        <f t="shared" si="18"/>
        <v>0.747429340414842</v>
      </c>
      <c r="U7" s="108">
        <f t="shared" ref="U7:Z7" si="60">(I7-MIN(I$2:I$11))/(MAX(I$2:I$11)-MIN(I$2:I$11))+0.001</f>
        <v>0.231769230769231</v>
      </c>
      <c r="V7" s="108" cm="1">
        <f t="array" ref="V7">(MAX(J$2:J$11-J7)/(MAX(J$2:J$11)-MIN(J$2:J$11))+0.001)</f>
        <v>0.836132591485357</v>
      </c>
      <c r="W7" s="108" cm="1">
        <f t="array" ref="W7">(MAX(K$2:K$11-K7)/(MAX(K$2:K$11)-MIN(K$2:K$11))+0.001)</f>
        <v>0.313540228775669</v>
      </c>
      <c r="X7" s="108">
        <f t="shared" si="60"/>
        <v>0.00610573405785212</v>
      </c>
      <c r="Y7" s="108">
        <f t="shared" si="60"/>
        <v>0.505382706878621</v>
      </c>
      <c r="Z7" s="108">
        <f t="shared" si="60"/>
        <v>0.176</v>
      </c>
      <c r="AB7">
        <f t="shared" ref="AB7:AL7" si="61">P7/SUM(P$2:P$11)</f>
        <v>0.000216786745667802</v>
      </c>
      <c r="AC7">
        <f t="shared" si="61"/>
        <v>0.0437177398946061</v>
      </c>
      <c r="AD7">
        <f t="shared" si="61"/>
        <v>0.0352553043959673</v>
      </c>
      <c r="AE7">
        <f t="shared" si="61"/>
        <v>0.0428088591914403</v>
      </c>
      <c r="AF7">
        <f t="shared" si="61"/>
        <v>0.112450958961759</v>
      </c>
      <c r="AG7">
        <f t="shared" si="61"/>
        <v>0.05892822217876</v>
      </c>
      <c r="AH7">
        <f t="shared" si="61"/>
        <v>0.204511017861565</v>
      </c>
      <c r="AI7">
        <f t="shared" si="61"/>
        <v>0.0760830713423895</v>
      </c>
      <c r="AJ7">
        <f t="shared" si="61"/>
        <v>0.00152123559124111</v>
      </c>
      <c r="AK7">
        <f t="shared" si="61"/>
        <v>0.102254465419657</v>
      </c>
      <c r="AL7">
        <f t="shared" si="61"/>
        <v>0.0333880014135172</v>
      </c>
      <c r="AN7">
        <f t="shared" ref="AN7:AX7" si="62">AB7*LN(AB7)</f>
        <v>-0.00182894228381057</v>
      </c>
      <c r="AO7">
        <f t="shared" si="62"/>
        <v>-0.136836583228224</v>
      </c>
      <c r="AP7">
        <f t="shared" si="62"/>
        <v>-0.117933903624176</v>
      </c>
      <c r="AQ7">
        <f t="shared" si="62"/>
        <v>-0.134891152277654</v>
      </c>
      <c r="AR7">
        <f t="shared" si="62"/>
        <v>-0.245732116836938</v>
      </c>
      <c r="AS7">
        <f t="shared" si="62"/>
        <v>-0.166851439541707</v>
      </c>
      <c r="AT7">
        <f t="shared" si="62"/>
        <v>-0.28020718472573</v>
      </c>
      <c r="AU7">
        <f t="shared" si="62"/>
        <v>-0.216890682776134</v>
      </c>
      <c r="AV7">
        <f t="shared" si="62"/>
        <v>-0.00987013002886018</v>
      </c>
      <c r="AW7">
        <f t="shared" si="62"/>
        <v>-0.233169918128324</v>
      </c>
      <c r="AX7">
        <f t="shared" si="62"/>
        <v>-0.113504470101905</v>
      </c>
      <c r="AY7" s="77" t="s">
        <v>185</v>
      </c>
      <c r="AZ7">
        <f t="shared" ref="AZ7:BJ7" si="63">AVERAGE(AZ5:AZ6)</f>
        <v>0.3338622161158</v>
      </c>
      <c r="BA7">
        <f t="shared" si="63"/>
        <v>0.508342788555287</v>
      </c>
      <c r="BB7">
        <f t="shared" si="63"/>
        <v>0.157794995328913</v>
      </c>
      <c r="BC7">
        <f t="shared" si="63"/>
        <v>0.207435241712951</v>
      </c>
      <c r="BD7">
        <f t="shared" si="63"/>
        <v>0.427903667121022</v>
      </c>
      <c r="BE7">
        <f t="shared" si="63"/>
        <v>0.364661091166027</v>
      </c>
      <c r="BF7">
        <f t="shared" si="63"/>
        <v>0.436340627722349</v>
      </c>
      <c r="BG7">
        <f t="shared" si="63"/>
        <v>0.56365937227765</v>
      </c>
      <c r="BH7">
        <f t="shared" si="63"/>
        <v>0.302838133341517</v>
      </c>
      <c r="BI7">
        <f t="shared" si="63"/>
        <v>0.40284175405758</v>
      </c>
      <c r="BJ7">
        <f t="shared" si="63"/>
        <v>0.294320112600902</v>
      </c>
      <c r="BL7">
        <f t="shared" ref="BL7:BV7" si="64">AZ$7*P7</f>
        <v>0.0003338622161158</v>
      </c>
      <c r="BM7">
        <f t="shared" si="64"/>
        <v>0.0911712318039061</v>
      </c>
      <c r="BN7">
        <f t="shared" si="64"/>
        <v>0.0260204122987686</v>
      </c>
      <c r="BO7">
        <f t="shared" si="64"/>
        <v>0.0489424888145734</v>
      </c>
      <c r="BP7">
        <f t="shared" si="64"/>
        <v>0.319827755677358</v>
      </c>
      <c r="BQ7">
        <f t="shared" si="64"/>
        <v>0.0845172205910186</v>
      </c>
      <c r="BR7">
        <f t="shared" si="64"/>
        <v>0.364838619827835</v>
      </c>
      <c r="BS7">
        <f t="shared" si="64"/>
        <v>0.176729888535484</v>
      </c>
      <c r="BT7">
        <f t="shared" si="64"/>
        <v>0.00184904910475966</v>
      </c>
      <c r="BU7">
        <f t="shared" si="64"/>
        <v>0.203589256109351</v>
      </c>
      <c r="BV7">
        <f t="shared" si="64"/>
        <v>0.0518003398177588</v>
      </c>
      <c r="BX7" s="83">
        <f t="shared" si="6"/>
        <v>0.11752550631879</v>
      </c>
      <c r="BY7" s="84">
        <f t="shared" si="7"/>
        <v>0.45328746508295</v>
      </c>
      <c r="BZ7" s="85">
        <f t="shared" si="8"/>
        <v>0.541568508363319</v>
      </c>
      <c r="CA7" s="86">
        <f t="shared" si="9"/>
        <v>0.25723864503187</v>
      </c>
      <c r="CC7">
        <f t="shared" ref="CC7:CF7" si="65">BX7/SUM(BX$2:BX$11)</f>
        <v>0.0269334164451006</v>
      </c>
      <c r="CD7">
        <f t="shared" si="65"/>
        <v>0.0836065701094642</v>
      </c>
      <c r="CE7">
        <f t="shared" si="65"/>
        <v>0.131870842468435</v>
      </c>
      <c r="CF7">
        <f t="shared" si="65"/>
        <v>0.0540648646617167</v>
      </c>
      <c r="CH7">
        <f t="shared" ref="CH7:CK7" si="66">CC7*LN(CC7)</f>
        <v>-0.0973478041703465</v>
      </c>
      <c r="CI7">
        <f t="shared" si="66"/>
        <v>-0.207480837793613</v>
      </c>
      <c r="CJ7">
        <f t="shared" si="66"/>
        <v>-0.267161399390004</v>
      </c>
      <c r="CK7">
        <f t="shared" si="66"/>
        <v>-0.157738068055424</v>
      </c>
      <c r="CL7" s="77" t="s">
        <v>185</v>
      </c>
      <c r="CM7">
        <f t="shared" ref="CM7:CP7" si="67">AVERAGE(CM5:CM6)</f>
        <v>0.318210139512274</v>
      </c>
      <c r="CN7">
        <f t="shared" si="67"/>
        <v>0.12606513416394</v>
      </c>
      <c r="CO7">
        <f t="shared" si="67"/>
        <v>0.278988327361975</v>
      </c>
      <c r="CP7">
        <f t="shared" si="67"/>
        <v>0.276736398961811</v>
      </c>
      <c r="CR7">
        <f t="shared" ref="CR7:CU7" si="68">CM$7*BX7</f>
        <v>0.0373978077619529</v>
      </c>
      <c r="CS7">
        <f t="shared" si="68"/>
        <v>0.0571437451005142</v>
      </c>
      <c r="CT7">
        <f t="shared" si="68"/>
        <v>0.151091292300202</v>
      </c>
      <c r="CU7">
        <f t="shared" si="68"/>
        <v>0.0711872962999352</v>
      </c>
      <c r="CV7" s="87">
        <f t="shared" si="14"/>
        <v>0.316820141462605</v>
      </c>
      <c r="CX7">
        <f t="shared" si="28"/>
        <v>0.0641655207002247</v>
      </c>
    </row>
    <row r="8" spans="1:102">
      <c r="A8" s="5" t="s">
        <v>47</v>
      </c>
      <c r="B8" s="6">
        <v>2018</v>
      </c>
      <c r="C8" s="5" t="s">
        <v>44</v>
      </c>
      <c r="D8">
        <v>30807</v>
      </c>
      <c r="E8">
        <v>5.2265719</v>
      </c>
      <c r="F8">
        <v>476980</v>
      </c>
      <c r="G8">
        <v>306</v>
      </c>
      <c r="H8">
        <v>34067</v>
      </c>
      <c r="I8">
        <v>37</v>
      </c>
      <c r="J8">
        <v>22190</v>
      </c>
      <c r="K8">
        <v>50.979557</v>
      </c>
      <c r="L8">
        <v>754310</v>
      </c>
      <c r="M8">
        <v>12608</v>
      </c>
      <c r="N8">
        <v>280000</v>
      </c>
      <c r="P8" s="108">
        <f t="shared" ref="P8:R8" si="69">(D8-MIN(D$2:D$11))/(MAX(D$2:D$11)-MIN(D$2:D$11))+0.001</f>
        <v>0.0155032632342277</v>
      </c>
      <c r="Q8" s="108">
        <f t="shared" si="69"/>
        <v>0.001</v>
      </c>
      <c r="R8" s="108">
        <f t="shared" si="16"/>
        <v>0.001</v>
      </c>
      <c r="S8" s="108">
        <f t="shared" si="17"/>
        <v>0.001</v>
      </c>
      <c r="T8" s="108">
        <f t="shared" si="18"/>
        <v>0.560822005311132</v>
      </c>
      <c r="U8" s="108">
        <f t="shared" ref="U8:Z8" si="70">(I8-MIN(I$2:I$11))/(MAX(I$2:I$11)-MIN(I$2:I$11))+0.001</f>
        <v>0.0779230769230769</v>
      </c>
      <c r="V8" s="108" cm="1">
        <f t="array" ref="V8">(MAX(J$2:J$11-J8)/(MAX(J$2:J$11)-MIN(J$2:J$11))+0.001)</f>
        <v>1.001</v>
      </c>
      <c r="W8" s="108" cm="1">
        <f t="array" ref="W8">(MAX(K$2:K$11-K8)/(MAX(K$2:K$11)-MIN(K$2:K$11))+0.001)</f>
        <v>0.485405177552849</v>
      </c>
      <c r="X8" s="108">
        <f t="shared" si="70"/>
        <v>0.001</v>
      </c>
      <c r="Y8" s="108">
        <f t="shared" si="70"/>
        <v>0.629287030158966</v>
      </c>
      <c r="Z8" s="108">
        <f t="shared" si="70"/>
        <v>0.001</v>
      </c>
      <c r="AB8">
        <f t="shared" ref="AB8:AL8" si="71">P8/SUM(P$2:P$11)</f>
        <v>0.00336090198377951</v>
      </c>
      <c r="AC8">
        <f t="shared" si="71"/>
        <v>0.000243756691311991</v>
      </c>
      <c r="AD8">
        <f t="shared" si="71"/>
        <v>0.000213797941731474</v>
      </c>
      <c r="AE8">
        <f t="shared" si="71"/>
        <v>0.000181438792119372</v>
      </c>
      <c r="AF8">
        <f t="shared" si="71"/>
        <v>0.0843758317931306</v>
      </c>
      <c r="AG8">
        <f t="shared" si="71"/>
        <v>0.0198122433013886</v>
      </c>
      <c r="AH8">
        <f t="shared" si="71"/>
        <v>0.244836202970821</v>
      </c>
      <c r="AI8">
        <f t="shared" si="71"/>
        <v>0.117787490613021</v>
      </c>
      <c r="AJ8">
        <f t="shared" si="71"/>
        <v>0.000249148681686318</v>
      </c>
      <c r="AK8">
        <f t="shared" si="71"/>
        <v>0.127324120886239</v>
      </c>
      <c r="AL8">
        <f t="shared" si="71"/>
        <v>0.000189704553485893</v>
      </c>
      <c r="AN8">
        <f t="shared" ref="AN8:AX8" si="72">AB8*LN(AB8)</f>
        <v>-0.0191421714921015</v>
      </c>
      <c r="AO8">
        <f t="shared" si="72"/>
        <v>-0.00202789479155037</v>
      </c>
      <c r="AP8">
        <f t="shared" si="72"/>
        <v>-0.00180669505671711</v>
      </c>
      <c r="AQ8">
        <f t="shared" si="72"/>
        <v>-0.00156302120239599</v>
      </c>
      <c r="AR8">
        <f t="shared" si="72"/>
        <v>-0.208617073249068</v>
      </c>
      <c r="AS8">
        <f t="shared" si="72"/>
        <v>-0.0776928241974397</v>
      </c>
      <c r="AT8">
        <f t="shared" si="72"/>
        <v>-0.282970667637455</v>
      </c>
      <c r="AU8">
        <f t="shared" si="72"/>
        <v>-0.25194607594142</v>
      </c>
      <c r="AV8">
        <f t="shared" si="72"/>
        <v>-0.00206730140085213</v>
      </c>
      <c r="AW8">
        <f t="shared" si="72"/>
        <v>-0.262417471867234</v>
      </c>
      <c r="AX8">
        <f t="shared" si="72"/>
        <v>-0.00162577611952731</v>
      </c>
      <c r="BL8">
        <f t="shared" ref="BL8:BV8" si="73">AZ$7*P8</f>
        <v>0.00517595382040586</v>
      </c>
      <c r="BM8">
        <f t="shared" si="73"/>
        <v>0.000508342788555287</v>
      </c>
      <c r="BN8">
        <f t="shared" si="73"/>
        <v>0.000157794995328913</v>
      </c>
      <c r="BO8">
        <f t="shared" si="73"/>
        <v>0.000207435241712951</v>
      </c>
      <c r="BP8">
        <f t="shared" si="73"/>
        <v>0.239977792674799</v>
      </c>
      <c r="BQ8">
        <f t="shared" si="73"/>
        <v>0.0284155142577835</v>
      </c>
      <c r="BR8">
        <f t="shared" si="73"/>
        <v>0.436776968350071</v>
      </c>
      <c r="BS8">
        <f t="shared" si="73"/>
        <v>0.27360317767976</v>
      </c>
      <c r="BT8">
        <f t="shared" si="73"/>
        <v>0.000302838133341517</v>
      </c>
      <c r="BU8">
        <f t="shared" si="73"/>
        <v>0.253503091034923</v>
      </c>
      <c r="BV8">
        <f t="shared" si="73"/>
        <v>0.000294320112600902</v>
      </c>
      <c r="BX8" s="83">
        <f t="shared" si="6"/>
        <v>0.00584209160429006</v>
      </c>
      <c r="BY8" s="84">
        <f t="shared" si="7"/>
        <v>0.268600742174295</v>
      </c>
      <c r="BZ8" s="85">
        <f t="shared" si="8"/>
        <v>0.710380146029831</v>
      </c>
      <c r="CA8" s="86">
        <f t="shared" si="9"/>
        <v>0.254100249280865</v>
      </c>
      <c r="CC8">
        <f t="shared" ref="CC8:CF8" si="74">BX8/SUM(BX$2:BX$11)</f>
        <v>0.00133883691308644</v>
      </c>
      <c r="CD8">
        <f t="shared" si="74"/>
        <v>0.0495420423283486</v>
      </c>
      <c r="CE8">
        <f t="shared" si="74"/>
        <v>0.172976136690278</v>
      </c>
      <c r="CF8">
        <f t="shared" si="74"/>
        <v>0.0534052555990429</v>
      </c>
      <c r="CH8">
        <f t="shared" ref="CH8:CK8" si="75">CC8*LN(CC8)</f>
        <v>-0.00885768345355891</v>
      </c>
      <c r="CI8">
        <f t="shared" si="75"/>
        <v>-0.148870549087669</v>
      </c>
      <c r="CJ8">
        <f t="shared" si="75"/>
        <v>-0.30350421176931</v>
      </c>
      <c r="CK8">
        <f t="shared" si="75"/>
        <v>-0.156469180819076</v>
      </c>
      <c r="CR8">
        <f t="shared" ref="CR8:CU8" si="76">CM$7*BX8</f>
        <v>0.00185901278444462</v>
      </c>
      <c r="CS8">
        <f t="shared" si="76"/>
        <v>0.0338611885987363</v>
      </c>
      <c r="CT8">
        <f t="shared" si="76"/>
        <v>0.198187768732018</v>
      </c>
      <c r="CU8">
        <f t="shared" si="76"/>
        <v>0.0703187879612852</v>
      </c>
      <c r="CV8" s="87">
        <f t="shared" si="14"/>
        <v>0.304226758076485</v>
      </c>
      <c r="CX8">
        <f t="shared" si="28"/>
        <v>0.0520899882800107</v>
      </c>
    </row>
    <row r="9" spans="1:102">
      <c r="A9" s="5" t="s">
        <v>47</v>
      </c>
      <c r="B9" s="6">
        <v>2019</v>
      </c>
      <c r="C9" s="5" t="s">
        <v>44</v>
      </c>
      <c r="D9">
        <v>30807</v>
      </c>
      <c r="E9">
        <v>5.2279677</v>
      </c>
      <c r="F9">
        <v>507076</v>
      </c>
      <c r="G9">
        <v>2394</v>
      </c>
      <c r="H9">
        <v>26267</v>
      </c>
      <c r="I9">
        <v>38</v>
      </c>
      <c r="J9">
        <v>27248</v>
      </c>
      <c r="K9">
        <v>43.783855</v>
      </c>
      <c r="L9">
        <v>757300</v>
      </c>
      <c r="M9">
        <v>13442</v>
      </c>
      <c r="N9">
        <v>292650</v>
      </c>
      <c r="P9" s="108">
        <f t="shared" ref="P9:R9" si="77">(D9-MIN(D$2:D$11))/(MAX(D$2:D$11)-MIN(D$2:D$11))+0.001</f>
        <v>0.0155032632342277</v>
      </c>
      <c r="Q9" s="108">
        <f t="shared" si="77"/>
        <v>0.0033427407179516</v>
      </c>
      <c r="R9" s="108">
        <f t="shared" si="16"/>
        <v>0.096740416732941</v>
      </c>
      <c r="S9" s="108">
        <f t="shared" si="17"/>
        <v>0.22479421221865</v>
      </c>
      <c r="T9" s="108">
        <f t="shared" si="18"/>
        <v>0.374214670207421</v>
      </c>
      <c r="U9" s="108">
        <f t="shared" ref="U9:Z9" si="78">(I9-MIN(I$2:I$11))/(MAX(I$2:I$11)-MIN(I$2:I$11))+0.001</f>
        <v>0.154846153846154</v>
      </c>
      <c r="V9" s="108" cm="1">
        <f t="array" ref="V9">(MAX(J$2:J$11-J9)/(MAX(J$2:J$11)-MIN(J$2:J$11))+0.001)</f>
        <v>0.720980069755854</v>
      </c>
      <c r="W9" s="108" cm="1">
        <f t="array" ref="W9">(MAX(K$2:K$11-K9)/(MAX(K$2:K$11)-MIN(K$2:K$11))+0.001)</f>
        <v>0.657270126330029</v>
      </c>
      <c r="X9" s="108">
        <f t="shared" si="78"/>
        <v>0.00388584968487294</v>
      </c>
      <c r="Y9" s="108">
        <f t="shared" si="78"/>
        <v>0.753191353439311</v>
      </c>
      <c r="Z9" s="108">
        <f t="shared" si="78"/>
        <v>0.0696604429005645</v>
      </c>
      <c r="AB9">
        <f t="shared" ref="AB9:AL9" si="79">P9/SUM(P$2:P$11)</f>
        <v>0.00336090198377951</v>
      </c>
      <c r="AC9">
        <f t="shared" si="79"/>
        <v>0.000814815417321752</v>
      </c>
      <c r="AD9">
        <f t="shared" si="79"/>
        <v>0.0206829019797479</v>
      </c>
      <c r="AE9">
        <f t="shared" si="79"/>
        <v>0.0407863903403776</v>
      </c>
      <c r="AF9">
        <f t="shared" si="79"/>
        <v>0.0563007046245025</v>
      </c>
      <c r="AG9">
        <f t="shared" si="79"/>
        <v>0.0393702327400743</v>
      </c>
      <c r="AH9">
        <f t="shared" si="79"/>
        <v>0.176345677019641</v>
      </c>
      <c r="AI9">
        <f t="shared" si="79"/>
        <v>0.159491909883653</v>
      </c>
      <c r="AJ9">
        <f t="shared" si="79"/>
        <v>0.000968154326217286</v>
      </c>
      <c r="AK9">
        <f t="shared" si="79"/>
        <v>0.152393776352822</v>
      </c>
      <c r="AL9">
        <f t="shared" si="79"/>
        <v>0.0132149032160811</v>
      </c>
      <c r="AN9">
        <f t="shared" ref="AN9:AX9" si="80">AB9*LN(AB9)</f>
        <v>-0.0191421714921015</v>
      </c>
      <c r="AO9">
        <f t="shared" si="80"/>
        <v>-0.00579541454269853</v>
      </c>
      <c r="AP9">
        <f t="shared" si="80"/>
        <v>-0.0802175579839299</v>
      </c>
      <c r="AQ9">
        <f t="shared" si="80"/>
        <v>-0.130492255553095</v>
      </c>
      <c r="AR9">
        <f t="shared" si="80"/>
        <v>-0.161979842496578</v>
      </c>
      <c r="AS9">
        <f t="shared" si="80"/>
        <v>-0.127352673836889</v>
      </c>
      <c r="AT9">
        <f t="shared" si="80"/>
        <v>-0.314024638414844</v>
      </c>
      <c r="AU9">
        <f t="shared" si="80"/>
        <v>-0.269271040425458</v>
      </c>
      <c r="AV9">
        <f t="shared" si="80"/>
        <v>-0.0067191062880304</v>
      </c>
      <c r="AW9">
        <f t="shared" si="80"/>
        <v>-0.286696502589971</v>
      </c>
      <c r="AX9">
        <f t="shared" si="80"/>
        <v>-0.0571730901465392</v>
      </c>
      <c r="BL9">
        <f t="shared" ref="BL9:BV9" si="81">AZ$7*P9</f>
        <v>0.00517595382040586</v>
      </c>
      <c r="BM9">
        <f t="shared" si="81"/>
        <v>0.00169925813798082</v>
      </c>
      <c r="BN9">
        <f t="shared" si="81"/>
        <v>0.0152651536064915</v>
      </c>
      <c r="BO9">
        <f t="shared" si="81"/>
        <v>0.046630241747248</v>
      </c>
      <c r="BP9">
        <f t="shared" si="81"/>
        <v>0.160127829672239</v>
      </c>
      <c r="BQ9">
        <f t="shared" si="81"/>
        <v>0.0564663674244011</v>
      </c>
      <c r="BR9">
        <f t="shared" si="81"/>
        <v>0.314592896212572</v>
      </c>
      <c r="BS9">
        <f t="shared" si="81"/>
        <v>0.370476466824036</v>
      </c>
      <c r="BT9">
        <f t="shared" si="81"/>
        <v>0.00117678346501264</v>
      </c>
      <c r="BU9">
        <f t="shared" si="81"/>
        <v>0.303416925960495</v>
      </c>
      <c r="BV9">
        <f t="shared" si="81"/>
        <v>0.0205024693983229</v>
      </c>
      <c r="BX9" s="83">
        <f t="shared" si="6"/>
        <v>0.0221403655648782</v>
      </c>
      <c r="BY9" s="84">
        <f t="shared" si="7"/>
        <v>0.263224438843888</v>
      </c>
      <c r="BZ9" s="85">
        <f t="shared" si="8"/>
        <v>0.685069363036608</v>
      </c>
      <c r="CA9" s="86">
        <f t="shared" si="9"/>
        <v>0.32509617882383</v>
      </c>
      <c r="CC9">
        <f t="shared" ref="CC9:CF9" si="82">BX9/SUM(BX$2:BX$11)</f>
        <v>0.00507392569225024</v>
      </c>
      <c r="CD9">
        <f t="shared" si="82"/>
        <v>0.0485504104921558</v>
      </c>
      <c r="CE9">
        <f t="shared" si="82"/>
        <v>0.16681301194187</v>
      </c>
      <c r="CF9">
        <f t="shared" si="82"/>
        <v>0.0683267512467812</v>
      </c>
      <c r="CH9">
        <f t="shared" ref="CH9:CK9" si="83">CC9*LN(CC9)</f>
        <v>-0.0268087990924034</v>
      </c>
      <c r="CI9">
        <f t="shared" si="83"/>
        <v>-0.146872401951089</v>
      </c>
      <c r="CJ9">
        <f t="shared" si="83"/>
        <v>-0.298742384230074</v>
      </c>
      <c r="CK9">
        <f t="shared" si="83"/>
        <v>-0.183351688225949</v>
      </c>
      <c r="CR9">
        <f t="shared" ref="CR9:CU9" si="84">CM$7*BX9</f>
        <v>0.00704528881525263</v>
      </c>
      <c r="CS9">
        <f t="shared" si="84"/>
        <v>0.0331834241980826</v>
      </c>
      <c r="CT9">
        <f t="shared" si="84"/>
        <v>0.191126355720517</v>
      </c>
      <c r="CU9">
        <f t="shared" si="84"/>
        <v>0.0899659458439517</v>
      </c>
      <c r="CV9" s="87">
        <f t="shared" si="14"/>
        <v>0.321321014577804</v>
      </c>
      <c r="CX9">
        <f t="shared" si="28"/>
        <v>0.0615746850210172</v>
      </c>
    </row>
    <row r="10" spans="1:102">
      <c r="A10" s="5" t="s">
        <v>47</v>
      </c>
      <c r="B10" s="6">
        <v>2020</v>
      </c>
      <c r="C10" s="5" t="s">
        <v>44</v>
      </c>
      <c r="D10">
        <v>30807</v>
      </c>
      <c r="E10">
        <v>5.2293635</v>
      </c>
      <c r="F10">
        <v>537172</v>
      </c>
      <c r="G10">
        <v>2542</v>
      </c>
      <c r="H10">
        <v>18467</v>
      </c>
      <c r="I10">
        <v>39</v>
      </c>
      <c r="J10">
        <v>32306</v>
      </c>
      <c r="K10">
        <v>36.588154</v>
      </c>
      <c r="L10">
        <v>808970</v>
      </c>
      <c r="M10">
        <v>14276</v>
      </c>
      <c r="N10">
        <v>331740</v>
      </c>
      <c r="P10" s="108">
        <f t="shared" ref="P10:R10" si="85">(D10-MIN(D$2:D$11))/(MAX(D$2:D$11)-MIN(D$2:D$11))+0.001</f>
        <v>0.0155032632342277</v>
      </c>
      <c r="Q10" s="108">
        <f t="shared" si="85"/>
        <v>0.00568548143590321</v>
      </c>
      <c r="R10" s="108">
        <f t="shared" si="16"/>
        <v>0.192480833465882</v>
      </c>
      <c r="S10" s="108">
        <f t="shared" si="17"/>
        <v>0.240657020364416</v>
      </c>
      <c r="T10" s="108">
        <f t="shared" si="18"/>
        <v>0.187607335103711</v>
      </c>
      <c r="U10" s="108">
        <f t="shared" ref="U10:Z10" si="86">(I10-MIN(I$2:I$11))/(MAX(I$2:I$11)-MIN(I$2:I$11))+0.001</f>
        <v>0.231769230769231</v>
      </c>
      <c r="V10" s="108" cm="1">
        <f t="array" ref="V10">(MAX(J$2:J$11-J10)/(MAX(J$2:J$11)-MIN(J$2:J$11))+0.001)</f>
        <v>0.440960139511709</v>
      </c>
      <c r="W10" s="108" cm="1">
        <f t="array" ref="W10">(MAX(K$2:K$11-K10)/(MAX(K$2:K$11)-MIN(K$2:K$11))+0.001)</f>
        <v>0.82913505122282</v>
      </c>
      <c r="X10" s="108">
        <f t="shared" si="86"/>
        <v>0.0537560347074096</v>
      </c>
      <c r="Y10" s="108">
        <f t="shared" si="86"/>
        <v>0.877095676719655</v>
      </c>
      <c r="Z10" s="108">
        <f t="shared" si="86"/>
        <v>0.281829353017803</v>
      </c>
      <c r="AB10">
        <f t="shared" ref="AB10:AL10" si="87">P10/SUM(P$2:P$11)</f>
        <v>0.00336090198377951</v>
      </c>
      <c r="AC10">
        <f t="shared" si="87"/>
        <v>0.00138587414333151</v>
      </c>
      <c r="AD10">
        <f t="shared" si="87"/>
        <v>0.0411520060177642</v>
      </c>
      <c r="AE10">
        <f t="shared" si="87"/>
        <v>0.0436645190899668</v>
      </c>
      <c r="AF10">
        <f t="shared" si="87"/>
        <v>0.0282255774558744</v>
      </c>
      <c r="AG10">
        <f t="shared" si="87"/>
        <v>0.05892822217876</v>
      </c>
      <c r="AH10">
        <f t="shared" si="87"/>
        <v>0.107855151068462</v>
      </c>
      <c r="AI10">
        <f t="shared" si="87"/>
        <v>0.201196323358545</v>
      </c>
      <c r="AJ10">
        <f t="shared" si="87"/>
        <v>0.013393245180035</v>
      </c>
      <c r="AK10">
        <f t="shared" si="87"/>
        <v>0.177463431819405</v>
      </c>
      <c r="AL10">
        <f t="shared" si="87"/>
        <v>0.0534643115734605</v>
      </c>
      <c r="AN10">
        <f t="shared" ref="AN10:AX10" si="88">AB10*LN(AB10)</f>
        <v>-0.0191421714921015</v>
      </c>
      <c r="AO10">
        <f t="shared" si="88"/>
        <v>-0.00912102560846608</v>
      </c>
      <c r="AP10">
        <f t="shared" si="88"/>
        <v>-0.13129475932491</v>
      </c>
      <c r="AQ10">
        <f t="shared" si="88"/>
        <v>-0.136723190436572</v>
      </c>
      <c r="AR10">
        <f t="shared" si="88"/>
        <v>-0.100695501482801</v>
      </c>
      <c r="AS10">
        <f t="shared" si="88"/>
        <v>-0.166851439541707</v>
      </c>
      <c r="AT10">
        <f t="shared" si="88"/>
        <v>-0.311897927715504</v>
      </c>
      <c r="AU10">
        <f t="shared" si="88"/>
        <v>-0.286695556759827</v>
      </c>
      <c r="AV10">
        <f t="shared" si="88"/>
        <v>-0.0577651306173325</v>
      </c>
      <c r="AW10">
        <f t="shared" si="88"/>
        <v>-0.306832624840294</v>
      </c>
      <c r="AX10">
        <f t="shared" si="88"/>
        <v>-0.15658311712181</v>
      </c>
      <c r="BL10">
        <f t="shared" ref="BL10:BV10" si="89">AZ$7*P10</f>
        <v>0.00517595382040586</v>
      </c>
      <c r="BM10">
        <f t="shared" si="89"/>
        <v>0.00289017348740636</v>
      </c>
      <c r="BN10">
        <f t="shared" si="89"/>
        <v>0.0303725122176541</v>
      </c>
      <c r="BO10">
        <f t="shared" si="89"/>
        <v>0.0499207471892112</v>
      </c>
      <c r="BP10">
        <f t="shared" si="89"/>
        <v>0.0802778666696804</v>
      </c>
      <c r="BQ10">
        <f t="shared" si="89"/>
        <v>0.0845172205910186</v>
      </c>
      <c r="BR10">
        <f t="shared" si="89"/>
        <v>0.192408824075074</v>
      </c>
      <c r="BS10">
        <f t="shared" si="89"/>
        <v>0.467349742505652</v>
      </c>
      <c r="BT10">
        <f t="shared" si="89"/>
        <v>0.0162793772066337</v>
      </c>
      <c r="BU10">
        <f t="shared" si="89"/>
        <v>0.353330760886066</v>
      </c>
      <c r="BV10">
        <f t="shared" si="89"/>
        <v>0.0829480469144392</v>
      </c>
      <c r="BX10" s="83">
        <f t="shared" si="6"/>
        <v>0.0384386395254663</v>
      </c>
      <c r="BY10" s="84">
        <f t="shared" si="7"/>
        <v>0.21471583444991</v>
      </c>
      <c r="BZ10" s="85">
        <f t="shared" si="8"/>
        <v>0.659758566580726</v>
      </c>
      <c r="CA10" s="86">
        <f t="shared" si="9"/>
        <v>0.452558185007139</v>
      </c>
      <c r="CC10">
        <f t="shared" ref="CC10:CF10" si="90">BX10/SUM(BX$2:BX$11)</f>
        <v>0.00880901447141405</v>
      </c>
      <c r="CD10">
        <f t="shared" si="90"/>
        <v>0.0396032448487483</v>
      </c>
      <c r="CE10">
        <f t="shared" si="90"/>
        <v>0.160649883915333</v>
      </c>
      <c r="CF10">
        <f t="shared" si="90"/>
        <v>0.0951159458211723</v>
      </c>
      <c r="CH10">
        <f t="shared" ref="CH10:CK10" si="91">CC10*LN(CC10)</f>
        <v>-0.0416840777443306</v>
      </c>
      <c r="CI10">
        <f t="shared" si="91"/>
        <v>-0.127872708359903</v>
      </c>
      <c r="CJ10">
        <f t="shared" si="91"/>
        <v>-0.293752797443621</v>
      </c>
      <c r="CK10">
        <f t="shared" si="91"/>
        <v>-0.223775352616499</v>
      </c>
      <c r="CR10">
        <f t="shared" ref="CR10:CU10" si="92">CM$7*BX10</f>
        <v>0.0122315648460606</v>
      </c>
      <c r="CS10">
        <f t="shared" si="92"/>
        <v>0.0270681804770502</v>
      </c>
      <c r="CT10">
        <f t="shared" si="92"/>
        <v>0.184064938953091</v>
      </c>
      <c r="CU10">
        <f t="shared" si="92"/>
        <v>0.125239322439569</v>
      </c>
      <c r="CV10" s="87">
        <f t="shared" si="14"/>
        <v>0.348604006715771</v>
      </c>
      <c r="CX10">
        <f t="shared" si="28"/>
        <v>0.0761537514583096</v>
      </c>
    </row>
    <row r="11" spans="1:102">
      <c r="A11" s="7" t="s">
        <v>47</v>
      </c>
      <c r="B11" s="9">
        <v>2021</v>
      </c>
      <c r="C11" s="8" t="s">
        <v>44</v>
      </c>
      <c r="D11">
        <v>30807</v>
      </c>
      <c r="E11">
        <v>5.2307592</v>
      </c>
      <c r="F11">
        <v>567268</v>
      </c>
      <c r="G11">
        <v>2585</v>
      </c>
      <c r="H11">
        <v>10667</v>
      </c>
      <c r="I11">
        <v>40</v>
      </c>
      <c r="J11">
        <v>37364</v>
      </c>
      <c r="K11">
        <v>29.392452</v>
      </c>
      <c r="L11">
        <v>1167780</v>
      </c>
      <c r="M11">
        <v>15110</v>
      </c>
      <c r="N11">
        <v>405060</v>
      </c>
      <c r="P11" s="108">
        <f t="shared" ref="P11:R11" si="93">(D11-MIN(D$2:D$11))/(MAX(D$2:D$11)-MIN(D$2:D$11))+0.001</f>
        <v>0.0155032632342277</v>
      </c>
      <c r="Q11" s="108">
        <f t="shared" si="93"/>
        <v>0.00802805431170518</v>
      </c>
      <c r="R11" s="108">
        <f t="shared" si="16"/>
        <v>0.288221250198823</v>
      </c>
      <c r="S11" s="108">
        <f t="shared" si="17"/>
        <v>0.245265809217578</v>
      </c>
      <c r="T11" s="108">
        <f t="shared" si="18"/>
        <v>0.001</v>
      </c>
      <c r="U11" s="108">
        <f t="shared" ref="U11:Z11" si="94">(I11-MIN(I$2:I$11))/(MAX(I$2:I$11)-MIN(I$2:I$11))+0.001</f>
        <v>0.308692307692308</v>
      </c>
      <c r="V11" s="108" cm="1">
        <f t="array" ref="V11">(MAX(J$2:J$11-J11)/(MAX(J$2:J$11)-MIN(J$2:J$11))+0.001)</f>
        <v>0.160940209267564</v>
      </c>
      <c r="W11" s="108" cm="1">
        <f t="array" ref="W11">(MAX(K$2:K$11-K11)/(MAX(K$2:K$11)-MIN(K$2:K$11))+0.001)</f>
        <v>1.001</v>
      </c>
      <c r="X11" s="108">
        <f t="shared" si="94"/>
        <v>0.400067648563349</v>
      </c>
      <c r="Y11" s="108">
        <f t="shared" si="94"/>
        <v>1.001</v>
      </c>
      <c r="Z11" s="108">
        <f t="shared" si="94"/>
        <v>0.679788536691272</v>
      </c>
      <c r="AB11">
        <f t="shared" ref="AB11:AL11" si="95">P11/SUM(P$2:P$11)</f>
        <v>0.00336090198377951</v>
      </c>
      <c r="AC11">
        <f t="shared" si="95"/>
        <v>0.00195689195669422</v>
      </c>
      <c r="AD11">
        <f t="shared" si="95"/>
        <v>0.0616211100557806</v>
      </c>
      <c r="AE11">
        <f t="shared" si="95"/>
        <v>0.0445007321726177</v>
      </c>
      <c r="AF11">
        <f t="shared" si="95"/>
        <v>0.000150450287246344</v>
      </c>
      <c r="AG11">
        <f t="shared" si="95"/>
        <v>0.0784862116174457</v>
      </c>
      <c r="AH11">
        <f t="shared" si="95"/>
        <v>0.0393646251172822</v>
      </c>
      <c r="AI11">
        <f t="shared" si="95"/>
        <v>0.242900742629177</v>
      </c>
      <c r="AJ11">
        <f t="shared" si="95"/>
        <v>0.0996763272249035</v>
      </c>
      <c r="AK11">
        <f t="shared" si="95"/>
        <v>0.202533087285987</v>
      </c>
      <c r="AL11">
        <f t="shared" si="95"/>
        <v>0.128958980817847</v>
      </c>
      <c r="AN11">
        <f t="shared" ref="AN11:AX11" si="96">AB11*LN(AB11)</f>
        <v>-0.0191421714921015</v>
      </c>
      <c r="AO11">
        <f t="shared" si="96"/>
        <v>-0.0122039566949958</v>
      </c>
      <c r="AP11">
        <f t="shared" si="96"/>
        <v>-0.171722675984856</v>
      </c>
      <c r="AQ11">
        <f t="shared" si="96"/>
        <v>-0.138497387533911</v>
      </c>
      <c r="AR11">
        <f t="shared" si="96"/>
        <v>-0.0013242450501841</v>
      </c>
      <c r="AS11">
        <f t="shared" si="96"/>
        <v>-0.199734247826325</v>
      </c>
      <c r="AT11">
        <f t="shared" si="96"/>
        <v>-0.309718403640675</v>
      </c>
      <c r="AU11">
        <f t="shared" si="96"/>
        <v>-0.310344753990994</v>
      </c>
      <c r="AV11">
        <f t="shared" si="96"/>
        <v>-0.229836373581158</v>
      </c>
      <c r="AW11">
        <f t="shared" si="96"/>
        <v>-0.323415367884241</v>
      </c>
      <c r="AX11">
        <f t="shared" si="96"/>
        <v>-0.264141638544086</v>
      </c>
      <c r="AY11" s="81" t="s">
        <v>170</v>
      </c>
      <c r="BL11">
        <f t="shared" ref="BL11:BV11" si="97">AZ$7*P11</f>
        <v>0.00517595382040586</v>
      </c>
      <c r="BM11">
        <f t="shared" si="97"/>
        <v>0.00408100351548551</v>
      </c>
      <c r="BN11">
        <f t="shared" si="97"/>
        <v>0.0454798708288167</v>
      </c>
      <c r="BO11">
        <f t="shared" si="97"/>
        <v>0.0508767724189708</v>
      </c>
      <c r="BP11">
        <f t="shared" si="97"/>
        <v>0.000427903667121022</v>
      </c>
      <c r="BQ11">
        <f t="shared" si="97"/>
        <v>0.112568073757636</v>
      </c>
      <c r="BR11">
        <f t="shared" si="97"/>
        <v>0.070224751937575</v>
      </c>
      <c r="BS11">
        <f t="shared" si="97"/>
        <v>0.564223031649928</v>
      </c>
      <c r="BT11">
        <f t="shared" si="97"/>
        <v>0.121155739901255</v>
      </c>
      <c r="BU11">
        <f t="shared" si="97"/>
        <v>0.403244595811637</v>
      </c>
      <c r="BV11">
        <f t="shared" si="97"/>
        <v>0.200075438663778</v>
      </c>
      <c r="BX11" s="83">
        <f t="shared" si="6"/>
        <v>0.0547368281647081</v>
      </c>
      <c r="BY11" s="84">
        <f t="shared" si="7"/>
        <v>0.163872749843728</v>
      </c>
      <c r="BZ11" s="85">
        <f t="shared" si="8"/>
        <v>0.634447783587503</v>
      </c>
      <c r="CA11" s="86">
        <f t="shared" si="9"/>
        <v>0.72447577437667</v>
      </c>
      <c r="CC11">
        <f t="shared" ref="CC11:CF11" si="98">BX11/SUM(BX$2:BX$11)</f>
        <v>0.0125440836974151</v>
      </c>
      <c r="CD11">
        <f t="shared" si="98"/>
        <v>0.0302254961900019</v>
      </c>
      <c r="CE11">
        <f t="shared" si="98"/>
        <v>0.154486759166925</v>
      </c>
      <c r="CF11">
        <f t="shared" si="98"/>
        <v>0.152265942341262</v>
      </c>
      <c r="CH11">
        <f t="shared" ref="CH11:CK11" si="99">CC11*LN(CC11)</f>
        <v>-0.0549243475285628</v>
      </c>
      <c r="CI11">
        <f t="shared" si="99"/>
        <v>-0.105761110815353</v>
      </c>
      <c r="CJ11">
        <f t="shared" si="99"/>
        <v>-0.288526714918355</v>
      </c>
      <c r="CK11">
        <f t="shared" si="99"/>
        <v>-0.286583790445668</v>
      </c>
      <c r="CL11" s="81" t="s">
        <v>170</v>
      </c>
      <c r="CR11">
        <f t="shared" ref="CR11:CU11" si="100">CM$7*BX11</f>
        <v>0.0174178137267511</v>
      </c>
      <c r="CS11">
        <f t="shared" si="100"/>
        <v>0.0206586401948633</v>
      </c>
      <c r="CT11">
        <f t="shared" si="100"/>
        <v>0.17700352594159</v>
      </c>
      <c r="CU11">
        <f t="shared" si="100"/>
        <v>0.200488816936069</v>
      </c>
      <c r="CV11" s="87">
        <f t="shared" si="14"/>
        <v>0.415568796799273</v>
      </c>
      <c r="CX11">
        <f t="shared" si="28"/>
        <v>0.0988310830682266</v>
      </c>
    </row>
    <row r="12" spans="1:102">
      <c r="A12" s="52" t="s">
        <v>46</v>
      </c>
      <c r="B12" s="53">
        <v>2012</v>
      </c>
      <c r="C12" s="52" t="s">
        <v>44</v>
      </c>
      <c r="D12">
        <v>33208</v>
      </c>
      <c r="E12">
        <v>6.2185016</v>
      </c>
      <c r="F12">
        <v>450714</v>
      </c>
      <c r="G12">
        <v>864</v>
      </c>
      <c r="H12">
        <v>36099</v>
      </c>
      <c r="I12">
        <v>24</v>
      </c>
      <c r="J12">
        <v>32220</v>
      </c>
      <c r="K12">
        <v>73.732391</v>
      </c>
      <c r="L12">
        <v>1204800</v>
      </c>
      <c r="M12">
        <v>8383</v>
      </c>
      <c r="N12">
        <v>261160</v>
      </c>
      <c r="O12" s="80"/>
      <c r="P12" s="113">
        <f t="shared" ref="P12:T12" si="101">(D12-MIN(D$12:D$21))/(MAX(D$12:D$21)-MIN(D$12:D$21))+0.001</f>
        <v>1.001</v>
      </c>
      <c r="Q12" s="113">
        <f t="shared" si="101"/>
        <v>1.001</v>
      </c>
      <c r="R12" s="113">
        <f t="shared" si="101"/>
        <v>0.001</v>
      </c>
      <c r="S12" s="113">
        <f t="shared" si="101"/>
        <v>0.001</v>
      </c>
      <c r="T12" s="113">
        <f t="shared" si="101"/>
        <v>0.001</v>
      </c>
      <c r="U12" s="113">
        <f t="shared" ref="U12:Z12" si="102">(I12-MIN(I$12:I$21))/(MAX(I$12:I$21)-MIN(I$12:I$21))+0.001</f>
        <v>0.126</v>
      </c>
      <c r="V12" s="108" cm="1">
        <f t="array" ref="V12">(MAX(J$12:J$21-J12)/(MAX(J$12:J$21)-MIN(J$12:J$21))+0.001)</f>
        <v>0.0203236714975845</v>
      </c>
      <c r="W12" s="108" cm="1">
        <f t="array" ref="W12">(MAX(K$12:K$21-K12)/(MAX(K$12:K$21)-MIN(K$12:K$21))+0.001)</f>
        <v>0.0258271094841812</v>
      </c>
      <c r="X12" s="113">
        <f t="shared" si="102"/>
        <v>0.001</v>
      </c>
      <c r="Y12" s="113">
        <f t="shared" si="102"/>
        <v>0.001</v>
      </c>
      <c r="Z12" s="113">
        <f t="shared" si="102"/>
        <v>0.001</v>
      </c>
      <c r="AA12" s="80"/>
      <c r="AB12" s="80">
        <f t="shared" ref="AB12:AL12" si="103">P12/SUM(P$12:P$21)</f>
        <v>0.246318379708499</v>
      </c>
      <c r="AC12" s="80">
        <f t="shared" si="103"/>
        <v>0.27208522822257</v>
      </c>
      <c r="AD12" s="80">
        <f t="shared" si="103"/>
        <v>0.000213517093922351</v>
      </c>
      <c r="AE12" s="80">
        <f t="shared" si="103"/>
        <v>0.000317939883983611</v>
      </c>
      <c r="AF12" s="80">
        <f t="shared" si="103"/>
        <v>0.000233985870518399</v>
      </c>
      <c r="AG12" s="80">
        <f t="shared" si="103"/>
        <v>0.0335106382978723</v>
      </c>
      <c r="AH12" s="80">
        <f t="shared" si="103"/>
        <v>0.00326625362960202</v>
      </c>
      <c r="AI12" s="80">
        <f t="shared" si="103"/>
        <v>0.00641775194850392</v>
      </c>
      <c r="AJ12" s="80">
        <f t="shared" si="103"/>
        <v>0.000164747521132384</v>
      </c>
      <c r="AK12" s="80">
        <f t="shared" si="103"/>
        <v>0.000201054547285584</v>
      </c>
      <c r="AL12" s="80">
        <f t="shared" si="103"/>
        <v>0.000262844052816994</v>
      </c>
      <c r="AM12" s="80"/>
      <c r="AN12" s="80">
        <f t="shared" ref="AN12:AX12" si="104">AB12*LN(AB12)</f>
        <v>-0.345124158405353</v>
      </c>
      <c r="AO12" s="80">
        <f t="shared" si="104"/>
        <v>-0.354156995434976</v>
      </c>
      <c r="AP12" s="80">
        <f t="shared" si="104"/>
        <v>-0.00180460242141714</v>
      </c>
      <c r="AQ12" s="80">
        <f t="shared" si="104"/>
        <v>-0.00256057598615852</v>
      </c>
      <c r="AR12" s="80">
        <f t="shared" si="104"/>
        <v>-0.00195618033348203</v>
      </c>
      <c r="AS12" s="80">
        <f t="shared" si="104"/>
        <v>-0.11379851955013</v>
      </c>
      <c r="AT12" s="80">
        <f t="shared" si="104"/>
        <v>-0.0186964003873612</v>
      </c>
      <c r="AU12" s="80">
        <f t="shared" si="104"/>
        <v>-0.0324012233113682</v>
      </c>
      <c r="AV12" s="80">
        <f t="shared" si="104"/>
        <v>-0.00143513154334125</v>
      </c>
      <c r="AW12" s="80">
        <f t="shared" si="104"/>
        <v>-0.00171136309865706</v>
      </c>
      <c r="AX12" s="80">
        <f t="shared" si="104"/>
        <v>-0.00216687313899217</v>
      </c>
      <c r="AY12" s="80"/>
      <c r="AZ12" s="80">
        <f t="shared" ref="AZ12:BJ12" si="105">SUM(AN12:AN21)</f>
        <v>-1.9017251803338</v>
      </c>
      <c r="BA12" s="80">
        <f t="shared" si="105"/>
        <v>-1.83654171789359</v>
      </c>
      <c r="BB12" s="80">
        <f t="shared" si="105"/>
        <v>-2.09462933812453</v>
      </c>
      <c r="BC12" s="80">
        <f t="shared" si="105"/>
        <v>-1.57764804036874</v>
      </c>
      <c r="BD12" s="80">
        <f t="shared" si="105"/>
        <v>-2.01460846832114</v>
      </c>
      <c r="BE12" s="80">
        <f t="shared" si="105"/>
        <v>-1.99196480293598</v>
      </c>
      <c r="BF12" s="80">
        <f t="shared" si="105"/>
        <v>-2.06661117088654</v>
      </c>
      <c r="BG12" s="80">
        <f t="shared" si="105"/>
        <v>-1.94480452417998</v>
      </c>
      <c r="BH12" s="80">
        <f t="shared" si="105"/>
        <v>-2.09896060292002</v>
      </c>
      <c r="BI12" s="80">
        <f t="shared" si="105"/>
        <v>-2.07951681526785</v>
      </c>
      <c r="BJ12" s="80">
        <f t="shared" si="105"/>
        <v>-1.96835315095657</v>
      </c>
      <c r="BK12" s="80"/>
      <c r="BL12" s="80">
        <f t="shared" ref="BL12:BV12" si="106">AZ$17*P12</f>
        <v>0.317036619631336</v>
      </c>
      <c r="BM12" s="80">
        <f t="shared" si="106"/>
        <v>0.53399911285999</v>
      </c>
      <c r="BN12" s="80">
        <f t="shared" si="106"/>
        <v>0.000149814453055618</v>
      </c>
      <c r="BO12" s="80">
        <f t="shared" si="106"/>
        <v>0.000314208081472326</v>
      </c>
      <c r="BP12" s="80">
        <f t="shared" si="106"/>
        <v>0.000422282858354748</v>
      </c>
      <c r="BQ12" s="80">
        <f t="shared" si="106"/>
        <v>0.0332021415817887</v>
      </c>
      <c r="BR12" s="80">
        <f t="shared" si="106"/>
        <v>0.00657904436959269</v>
      </c>
      <c r="BS12" s="80">
        <f t="shared" si="106"/>
        <v>0.0174665286090696</v>
      </c>
      <c r="BT12" s="80">
        <f t="shared" si="106"/>
        <v>0.000188593710204264</v>
      </c>
      <c r="BU12" s="80">
        <f t="shared" si="106"/>
        <v>0.000437208910351013</v>
      </c>
      <c r="BV12" s="80">
        <f t="shared" si="106"/>
        <v>0.000374197379444723</v>
      </c>
      <c r="BW12" s="80"/>
      <c r="BX12" s="80">
        <f t="shared" si="6"/>
        <v>0.851185546944382</v>
      </c>
      <c r="BY12" s="80">
        <f t="shared" si="7"/>
        <v>0.0339386325216158</v>
      </c>
      <c r="BZ12" s="80">
        <f t="shared" si="8"/>
        <v>0.0240455729786623</v>
      </c>
      <c r="CA12" s="80">
        <f t="shared" si="9"/>
        <v>0.001</v>
      </c>
      <c r="CB12" s="80"/>
      <c r="CC12" s="80">
        <f t="shared" ref="CC12:CF12" si="107">BX12/SUM(BX$12:BX$21)</f>
        <v>0.215415359467189</v>
      </c>
      <c r="CD12" s="80">
        <f t="shared" si="107"/>
        <v>0.00896947343217195</v>
      </c>
      <c r="CE12" s="80">
        <f t="shared" si="107"/>
        <v>0.00507735754277826</v>
      </c>
      <c r="CF12" s="80">
        <f t="shared" si="107"/>
        <v>0.00021083834336058</v>
      </c>
      <c r="CG12" s="80"/>
      <c r="CH12" s="80">
        <f t="shared" ref="CH12:CK12" si="108">CC12*LN(CC12)</f>
        <v>-0.330702904709555</v>
      </c>
      <c r="CI12" s="80">
        <f t="shared" si="108"/>
        <v>-0.0422814547184092</v>
      </c>
      <c r="CJ12" s="80">
        <f t="shared" si="108"/>
        <v>-0.0268234987458486</v>
      </c>
      <c r="CK12" s="80">
        <f t="shared" si="108"/>
        <v>-0.00178462405065622</v>
      </c>
      <c r="CL12" s="80"/>
      <c r="CM12">
        <f t="shared" ref="CM12:CP12" si="109">SUM(CH12:CH21)</f>
        <v>-2.083064196501</v>
      </c>
      <c r="CN12">
        <f t="shared" si="109"/>
        <v>-2.10692273714185</v>
      </c>
      <c r="CO12">
        <f t="shared" si="109"/>
        <v>-2.07451773429968</v>
      </c>
      <c r="CP12">
        <f t="shared" si="109"/>
        <v>-2.09850814812017</v>
      </c>
      <c r="CQ12" s="80"/>
      <c r="CR12" s="80">
        <f t="shared" ref="CR12:CU12" si="110">CM$17*BX12</f>
        <v>0.167029612036007</v>
      </c>
      <c r="CS12" s="80">
        <f t="shared" si="110"/>
        <v>0.0055082430628303</v>
      </c>
      <c r="CT12" s="80">
        <f t="shared" si="110"/>
        <v>0.0067697654580134</v>
      </c>
      <c r="CU12" s="80">
        <f t="shared" si="110"/>
        <v>0.000359929228210722</v>
      </c>
      <c r="CV12" s="87">
        <f t="shared" si="14"/>
        <v>0.179667549785062</v>
      </c>
      <c r="CW12" s="80">
        <f>AVERAGE(CV12:CV21)</f>
        <v>0.442995210679146</v>
      </c>
      <c r="CX12">
        <f t="shared" si="28"/>
        <v>0.00613900426042185</v>
      </c>
    </row>
    <row r="13" spans="1:102">
      <c r="A13" s="52" t="s">
        <v>46</v>
      </c>
      <c r="B13" s="53">
        <v>2013</v>
      </c>
      <c r="C13" s="52" t="s">
        <v>44</v>
      </c>
      <c r="D13">
        <v>33129</v>
      </c>
      <c r="E13">
        <v>6.037037</v>
      </c>
      <c r="F13">
        <v>488895</v>
      </c>
      <c r="G13">
        <v>884</v>
      </c>
      <c r="H13">
        <v>38667</v>
      </c>
      <c r="I13">
        <v>28</v>
      </c>
      <c r="J13">
        <v>32300</v>
      </c>
      <c r="K13">
        <v>74.902115</v>
      </c>
      <c r="L13">
        <v>1408100</v>
      </c>
      <c r="M13">
        <v>9607</v>
      </c>
      <c r="N13">
        <v>274062</v>
      </c>
      <c r="P13" s="91">
        <f t="shared" ref="P13:R13" si="111">(D13-MIN(D$12:D$21))/(MAX(D$12:D$21)-MIN(D$12:D$21))+0.001</f>
        <v>0.849076923076923</v>
      </c>
      <c r="Q13" s="91">
        <f t="shared" si="111"/>
        <v>0.619399788533316</v>
      </c>
      <c r="R13" s="91">
        <f t="shared" ref="R13:R21" si="112">(F13-MIN(F$12:F$21))/(MAX(F$12:F$21)-MIN(F$12:F$21))+0.001</f>
        <v>0.2719774948368</v>
      </c>
      <c r="S13" s="91">
        <f t="shared" ref="S13:S21" si="113">(G13-MIN(G$12:G$21))/(MAX(G$12:G$21)-MIN(G$12:G$21))+0.001</f>
        <v>0.00371039436237973</v>
      </c>
      <c r="T13" s="91">
        <f t="shared" ref="T13:T21" si="114">(H13-MIN(H$12:H$21))/(MAX(H$12:H$21)-MIN(H$12:H$21))+0.001</f>
        <v>0.139459049981129</v>
      </c>
      <c r="U13" s="91">
        <f t="shared" ref="U13:Z13" si="115">(I13-MIN(I$12:I$21))/(MAX(I$12:I$21)-MIN(I$12:I$21))+0.001</f>
        <v>0.626</v>
      </c>
      <c r="V13" s="108" cm="1">
        <f t="array" ref="V13">(MAX(J$12:J$21-J13)/(MAX(J$12:J$21)-MIN(J$12:J$21))+0.001)</f>
        <v>0.001</v>
      </c>
      <c r="W13" s="108" cm="1">
        <f t="array" ref="W13">(MAX(K$12:K$21-K13)/(MAX(K$12:K$21)-MIN(K$12:K$21))+0.001)</f>
        <v>0.001</v>
      </c>
      <c r="X13" s="91">
        <f t="shared" si="115"/>
        <v>0.171445589877561</v>
      </c>
      <c r="Y13" s="91">
        <f t="shared" si="115"/>
        <v>0.183468694096601</v>
      </c>
      <c r="Z13" s="91">
        <f t="shared" si="115"/>
        <v>0.135760810528515</v>
      </c>
      <c r="AB13">
        <f t="shared" ref="AB13:AL13" si="116">P13/SUM(P$12:P$21)</f>
        <v>0.208934317622563</v>
      </c>
      <c r="AC13">
        <f t="shared" si="116"/>
        <v>0.168361171652447</v>
      </c>
      <c r="AD13">
        <f t="shared" si="116"/>
        <v>0.0580718443098348</v>
      </c>
      <c r="AE13">
        <f t="shared" si="116"/>
        <v>0.00117968235310846</v>
      </c>
      <c r="AF13">
        <f t="shared" si="116"/>
        <v>0.0326314472115033</v>
      </c>
      <c r="AG13">
        <f t="shared" si="116"/>
        <v>0.166489361702128</v>
      </c>
      <c r="AH13">
        <f t="shared" si="116"/>
        <v>0.000160711790189593</v>
      </c>
      <c r="AI13">
        <f t="shared" si="116"/>
        <v>0.000248488974441167</v>
      </c>
      <c r="AJ13">
        <f t="shared" si="116"/>
        <v>0.0282452359414075</v>
      </c>
      <c r="AK13">
        <f t="shared" si="116"/>
        <v>0.0368872152326694</v>
      </c>
      <c r="AL13">
        <f t="shared" si="116"/>
        <v>0.0356839216530349</v>
      </c>
      <c r="AN13">
        <f t="shared" ref="AN13:AX13" si="117">AB13*LN(AB13)</f>
        <v>-0.32713584612724</v>
      </c>
      <c r="AO13">
        <f t="shared" si="117"/>
        <v>-0.299959633576949</v>
      </c>
      <c r="AP13">
        <f t="shared" si="117"/>
        <v>-0.165276785966014</v>
      </c>
      <c r="AQ13">
        <f t="shared" si="117"/>
        <v>-0.00795402014408403</v>
      </c>
      <c r="AR13">
        <f t="shared" si="117"/>
        <v>-0.111680436855442</v>
      </c>
      <c r="AS13">
        <f t="shared" si="117"/>
        <v>-0.298486100975448</v>
      </c>
      <c r="AT13">
        <f t="shared" si="117"/>
        <v>-0.00140396179367063</v>
      </c>
      <c r="AU13">
        <f t="shared" si="117"/>
        <v>-0.00206248633896761</v>
      </c>
      <c r="AV13">
        <f t="shared" si="117"/>
        <v>-0.100745968325228</v>
      </c>
      <c r="AW13">
        <f t="shared" si="117"/>
        <v>-0.121723762214268</v>
      </c>
      <c r="AX13">
        <f t="shared" si="117"/>
        <v>-0.118936475822906</v>
      </c>
      <c r="AY13" s="81" t="s">
        <v>181</v>
      </c>
      <c r="AZ13" s="108">
        <f t="shared" ref="AZ13:BJ13" si="118">-1/LN(10)*AZ12</f>
        <v>0.825908751915437</v>
      </c>
      <c r="BA13" s="108">
        <f t="shared" si="118"/>
        <v>0.797599933866305</v>
      </c>
      <c r="BB13" s="108">
        <f t="shared" si="118"/>
        <v>0.909685963180145</v>
      </c>
      <c r="BC13" s="108">
        <f t="shared" si="118"/>
        <v>0.685163838317621</v>
      </c>
      <c r="BD13" s="108">
        <f t="shared" si="118"/>
        <v>0.874933340987434</v>
      </c>
      <c r="BE13" s="108">
        <f t="shared" si="118"/>
        <v>0.865099322060594</v>
      </c>
      <c r="BF13" s="108">
        <f t="shared" si="118"/>
        <v>0.897517827755643</v>
      </c>
      <c r="BG13" s="108">
        <f t="shared" si="118"/>
        <v>0.844617873231843</v>
      </c>
      <c r="BH13" s="108">
        <f t="shared" si="118"/>
        <v>0.911567007580487</v>
      </c>
      <c r="BI13" s="108">
        <f t="shared" si="118"/>
        <v>0.903122677895851</v>
      </c>
      <c r="BJ13" s="108">
        <f t="shared" si="118"/>
        <v>0.854844911897317</v>
      </c>
      <c r="BL13">
        <f t="shared" ref="BL13:BV13" si="119">AZ$17*P13</f>
        <v>0.268919557941342</v>
      </c>
      <c r="BM13">
        <f t="shared" si="119"/>
        <v>0.330428509073383</v>
      </c>
      <c r="BN13">
        <f t="shared" si="119"/>
        <v>0.0407461596324123</v>
      </c>
      <c r="BO13">
        <f t="shared" si="119"/>
        <v>0.00116583589410907</v>
      </c>
      <c r="BP13">
        <f t="shared" si="119"/>
        <v>0.0588911662494688</v>
      </c>
      <c r="BQ13">
        <f t="shared" si="119"/>
        <v>0.164956671668252</v>
      </c>
      <c r="BR13">
        <f t="shared" si="119"/>
        <v>0.000323713378774825</v>
      </c>
      <c r="BS13">
        <f t="shared" si="119"/>
        <v>0.000676286621225175</v>
      </c>
      <c r="BT13">
        <f t="shared" si="119"/>
        <v>0.0323335598931678</v>
      </c>
      <c r="BU13">
        <f t="shared" si="119"/>
        <v>0.0802141478294982</v>
      </c>
      <c r="BV13">
        <f t="shared" si="119"/>
        <v>0.0508013395310619</v>
      </c>
      <c r="BX13" s="83">
        <f t="shared" si="6"/>
        <v>0.640094226647138</v>
      </c>
      <c r="BY13" s="84">
        <f t="shared" si="7"/>
        <v>0.22501367381183</v>
      </c>
      <c r="BZ13" s="85">
        <f t="shared" si="8"/>
        <v>0.001</v>
      </c>
      <c r="CA13" s="86">
        <f t="shared" si="9"/>
        <v>0.163349047253728</v>
      </c>
      <c r="CC13">
        <f t="shared" ref="CC13:CF13" si="120">BX13/SUM(BX$12:BX$21)</f>
        <v>0.161993032448746</v>
      </c>
      <c r="CD13">
        <f t="shared" si="120"/>
        <v>0.0594677516203746</v>
      </c>
      <c r="CE13">
        <f t="shared" si="120"/>
        <v>0.000211155606368118</v>
      </c>
      <c r="CF13">
        <f t="shared" si="120"/>
        <v>0.0344402425125051</v>
      </c>
      <c r="CH13">
        <f t="shared" ref="CH13:CK13" si="121">CC13*LN(CC13)</f>
        <v>-0.294860034238145</v>
      </c>
      <c r="CI13">
        <f t="shared" si="121"/>
        <v>-0.167837090342193</v>
      </c>
      <c r="CJ13">
        <f t="shared" si="121"/>
        <v>-0.00178699199605019</v>
      </c>
      <c r="CK13">
        <f t="shared" si="121"/>
        <v>-0.116012974883005</v>
      </c>
      <c r="CL13" s="81" t="s">
        <v>181</v>
      </c>
      <c r="CM13" s="108">
        <f t="shared" ref="CM13:CP13" si="122">-1/LN(10)*CM12</f>
        <v>0.904663285990617</v>
      </c>
      <c r="CN13" s="108">
        <f t="shared" si="122"/>
        <v>0.9150249185372</v>
      </c>
      <c r="CO13" s="108">
        <f t="shared" si="122"/>
        <v>0.900951604616789</v>
      </c>
      <c r="CP13" s="108">
        <f t="shared" si="122"/>
        <v>0.911370508957603</v>
      </c>
      <c r="CR13">
        <f t="shared" ref="CR13:CU13" si="123">CM$17*BX13</f>
        <v>0.125606797163281</v>
      </c>
      <c r="CS13">
        <f t="shared" si="123"/>
        <v>0.0365197391800205</v>
      </c>
      <c r="CT13">
        <f t="shared" si="123"/>
        <v>0.000281538953720122</v>
      </c>
      <c r="CU13">
        <f t="shared" si="123"/>
        <v>0.058794096506991</v>
      </c>
      <c r="CV13" s="87">
        <f t="shared" si="14"/>
        <v>0.221202171804013</v>
      </c>
      <c r="CX13">
        <f t="shared" si="28"/>
        <v>0.0476569178435058</v>
      </c>
    </row>
    <row r="14" spans="1:102">
      <c r="A14" s="52" t="s">
        <v>46</v>
      </c>
      <c r="B14" s="53">
        <v>2014</v>
      </c>
      <c r="C14" s="52" t="s">
        <v>44</v>
      </c>
      <c r="D14">
        <v>33055</v>
      </c>
      <c r="E14">
        <v>5.9030404</v>
      </c>
      <c r="F14">
        <v>509048</v>
      </c>
      <c r="G14">
        <v>904</v>
      </c>
      <c r="H14">
        <v>41235</v>
      </c>
      <c r="I14">
        <v>29</v>
      </c>
      <c r="J14">
        <v>28160</v>
      </c>
      <c r="K14">
        <v>69.343132</v>
      </c>
      <c r="L14">
        <v>1601300</v>
      </c>
      <c r="M14">
        <v>10846</v>
      </c>
      <c r="N14">
        <v>291714</v>
      </c>
      <c r="P14" s="91">
        <f t="shared" ref="P14:R14" si="124">(D14-MIN(D$12:D$21))/(MAX(D$12:D$21)-MIN(D$12:D$21))+0.001</f>
        <v>0.706769230769231</v>
      </c>
      <c r="Q14" s="91">
        <f t="shared" si="124"/>
        <v>0.337619590655511</v>
      </c>
      <c r="R14" s="91">
        <f t="shared" si="112"/>
        <v>0.415006997821165</v>
      </c>
      <c r="S14" s="91">
        <f t="shared" si="113"/>
        <v>0.00642078872475945</v>
      </c>
      <c r="T14" s="91">
        <f t="shared" si="114"/>
        <v>0.277918099962258</v>
      </c>
      <c r="U14" s="91">
        <f t="shared" ref="U14:Z14" si="125">(I14-MIN(I$12:I$21))/(MAX(I$12:I$21)-MIN(I$12:I$21))+0.001</f>
        <v>0.751</v>
      </c>
      <c r="V14" s="108" cm="1">
        <f t="array" ref="V14">(MAX(J$12:J$21-J14)/(MAX(J$12:J$21)-MIN(J$12:J$21))+0.001)</f>
        <v>1.001</v>
      </c>
      <c r="W14" s="108" cm="1">
        <f t="array" ref="W14">(MAX(K$12:K$21-K14)/(MAX(K$12:K$21)-MIN(K$12:K$21))+0.001)</f>
        <v>0.118988072025284</v>
      </c>
      <c r="X14" s="91">
        <f t="shared" si="125"/>
        <v>0.333423395899916</v>
      </c>
      <c r="Y14" s="91">
        <f t="shared" si="125"/>
        <v>0.368173524150268</v>
      </c>
      <c r="Z14" s="91">
        <f t="shared" si="125"/>
        <v>0.320135157718822</v>
      </c>
      <c r="AB14">
        <f t="shared" ref="AB14:AL14" si="126">P14/SUM(P$12:P$21)</f>
        <v>0.173916335415484</v>
      </c>
      <c r="AC14">
        <f t="shared" si="126"/>
        <v>0.0917695338420734</v>
      </c>
      <c r="AD14">
        <f t="shared" si="126"/>
        <v>0.0886110881322146</v>
      </c>
      <c r="AE14">
        <f t="shared" si="126"/>
        <v>0.0020414248222333</v>
      </c>
      <c r="AF14">
        <f t="shared" si="126"/>
        <v>0.0650289085524882</v>
      </c>
      <c r="AG14">
        <f t="shared" si="126"/>
        <v>0.199734042553192</v>
      </c>
      <c r="AH14">
        <f t="shared" si="126"/>
        <v>0.160872501979783</v>
      </c>
      <c r="AI14">
        <f t="shared" si="126"/>
        <v>0.0295672239882945</v>
      </c>
      <c r="AJ14">
        <f t="shared" si="126"/>
        <v>0.0549306779620526</v>
      </c>
      <c r="AK14">
        <f t="shared" si="126"/>
        <v>0.0740229612205701</v>
      </c>
      <c r="AL14">
        <f t="shared" si="126"/>
        <v>0.0841456223040228</v>
      </c>
      <c r="AN14">
        <f t="shared" ref="AN14:AX14" si="127">AB14*LN(AB14)</f>
        <v>-0.304211136689344</v>
      </c>
      <c r="AO14">
        <f t="shared" si="127"/>
        <v>-0.219189229249115</v>
      </c>
      <c r="AP14">
        <f t="shared" si="127"/>
        <v>-0.214748819764399</v>
      </c>
      <c r="AQ14">
        <f t="shared" si="127"/>
        <v>-0.0126448043379678</v>
      </c>
      <c r="AR14">
        <f t="shared" si="127"/>
        <v>-0.177719023323152</v>
      </c>
      <c r="AS14">
        <f t="shared" si="127"/>
        <v>-0.321725321023796</v>
      </c>
      <c r="AT14">
        <f t="shared" si="127"/>
        <v>-0.293937088551074</v>
      </c>
      <c r="AU14">
        <f t="shared" si="127"/>
        <v>-0.104108822085346</v>
      </c>
      <c r="AV14">
        <f t="shared" si="127"/>
        <v>-0.159391430318595</v>
      </c>
      <c r="AW14">
        <f t="shared" si="127"/>
        <v>-0.192709892869738</v>
      </c>
      <c r="AX14">
        <f t="shared" si="127"/>
        <v>-0.208277781363587</v>
      </c>
      <c r="AY14" s="109" t="s">
        <v>182</v>
      </c>
      <c r="AZ14">
        <f t="shared" ref="AZ14:BJ14" si="128">1-AZ13</f>
        <v>0.174091248084563</v>
      </c>
      <c r="BA14">
        <f t="shared" si="128"/>
        <v>0.202400066133695</v>
      </c>
      <c r="BB14">
        <f t="shared" si="128"/>
        <v>0.0903140368198553</v>
      </c>
      <c r="BC14">
        <f t="shared" si="128"/>
        <v>0.314836161682379</v>
      </c>
      <c r="BD14">
        <f t="shared" si="128"/>
        <v>0.125066659012566</v>
      </c>
      <c r="BE14">
        <f t="shared" si="128"/>
        <v>0.134900677939406</v>
      </c>
      <c r="BF14">
        <f t="shared" si="128"/>
        <v>0.102482172244357</v>
      </c>
      <c r="BG14">
        <f t="shared" si="128"/>
        <v>0.155382126768157</v>
      </c>
      <c r="BH14">
        <f t="shared" si="128"/>
        <v>0.0884329924195127</v>
      </c>
      <c r="BI14">
        <f t="shared" si="128"/>
        <v>0.096877322104149</v>
      </c>
      <c r="BJ14">
        <f t="shared" si="128"/>
        <v>0.145155088102683</v>
      </c>
      <c r="BL14">
        <f t="shared" ref="BL14:BV14" si="129">AZ$17*P14</f>
        <v>0.223847879902614</v>
      </c>
      <c r="BM14">
        <f t="shared" si="129"/>
        <v>0.180108453440755</v>
      </c>
      <c r="BN14">
        <f t="shared" si="129"/>
        <v>0.0621740463928319</v>
      </c>
      <c r="BO14">
        <f t="shared" si="129"/>
        <v>0.00201746370674581</v>
      </c>
      <c r="BP14">
        <f t="shared" si="129"/>
        <v>0.117360049640583</v>
      </c>
      <c r="BQ14">
        <f t="shared" si="129"/>
        <v>0.197895304189867</v>
      </c>
      <c r="BR14">
        <f t="shared" si="129"/>
        <v>0.3240370921536</v>
      </c>
      <c r="BS14">
        <f t="shared" si="129"/>
        <v>0.0804700411960771</v>
      </c>
      <c r="BT14">
        <f t="shared" si="129"/>
        <v>0.0628815553016702</v>
      </c>
      <c r="BU14">
        <f t="shared" si="129"/>
        <v>0.160968745313831</v>
      </c>
      <c r="BV14">
        <f t="shared" si="129"/>
        <v>0.119793737086506</v>
      </c>
      <c r="BX14" s="83">
        <f t="shared" si="6"/>
        <v>0.466130379736201</v>
      </c>
      <c r="BY14" s="84">
        <f t="shared" si="7"/>
        <v>0.317272817537196</v>
      </c>
      <c r="BZ14" s="85">
        <f t="shared" si="8"/>
        <v>0.404507133349677</v>
      </c>
      <c r="CA14" s="86">
        <f t="shared" si="9"/>
        <v>0.343644037702008</v>
      </c>
      <c r="CC14">
        <f t="shared" ref="CC14:CF14" si="130">BX14/SUM(BX$12:BX$21)</f>
        <v>0.117966809551587</v>
      </c>
      <c r="CD14">
        <f t="shared" si="130"/>
        <v>0.0838504646832111</v>
      </c>
      <c r="CE14">
        <f t="shared" si="130"/>
        <v>0.0854139490226802</v>
      </c>
      <c r="CF14">
        <f t="shared" si="130"/>
        <v>0.0724533396148321</v>
      </c>
      <c r="CH14">
        <f t="shared" ref="CH14:CK14" si="131">CC14*LN(CC14)</f>
        <v>-0.252136592679783</v>
      </c>
      <c r="CI14">
        <f t="shared" si="131"/>
        <v>-0.207841844689039</v>
      </c>
      <c r="CJ14">
        <f t="shared" si="131"/>
        <v>-0.210139313958834</v>
      </c>
      <c r="CK14">
        <f t="shared" si="131"/>
        <v>-0.190176432635054</v>
      </c>
      <c r="CL14" s="109" t="s">
        <v>182</v>
      </c>
      <c r="CM14">
        <f t="shared" ref="CM14:CP14" si="132">1-CM13</f>
        <v>0.0953367140093829</v>
      </c>
      <c r="CN14">
        <f t="shared" si="132"/>
        <v>0.0849750814627996</v>
      </c>
      <c r="CO14">
        <f t="shared" si="132"/>
        <v>0.0990483953832113</v>
      </c>
      <c r="CP14">
        <f t="shared" si="132"/>
        <v>0.0886294910423967</v>
      </c>
      <c r="CR14">
        <f t="shared" ref="CR14:CU14" si="133">CM$17*BX14</f>
        <v>0.0914695706065858</v>
      </c>
      <c r="CS14">
        <f t="shared" si="133"/>
        <v>0.0514934063743085</v>
      </c>
      <c r="CT14">
        <f t="shared" si="133"/>
        <v>0.113884515095594</v>
      </c>
      <c r="CU14">
        <f t="shared" si="133"/>
        <v>0.1236875332693</v>
      </c>
      <c r="CV14" s="87">
        <f t="shared" si="14"/>
        <v>0.380535025345788</v>
      </c>
      <c r="CX14">
        <f t="shared" si="28"/>
        <v>0.10267704285109</v>
      </c>
    </row>
    <row r="15" spans="1:102">
      <c r="A15" s="52" t="s">
        <v>46</v>
      </c>
      <c r="B15" s="53">
        <v>2015</v>
      </c>
      <c r="C15" s="52" t="s">
        <v>44</v>
      </c>
      <c r="D15">
        <v>32980</v>
      </c>
      <c r="E15">
        <v>6.0979685</v>
      </c>
      <c r="F15">
        <v>514073</v>
      </c>
      <c r="G15">
        <v>1061</v>
      </c>
      <c r="H15">
        <v>40023</v>
      </c>
      <c r="I15">
        <v>31</v>
      </c>
      <c r="J15">
        <v>29024</v>
      </c>
      <c r="K15">
        <v>55.894718</v>
      </c>
      <c r="L15">
        <v>1776300</v>
      </c>
      <c r="M15">
        <v>10135</v>
      </c>
      <c r="N15">
        <v>298715</v>
      </c>
      <c r="P15" s="91">
        <f t="shared" ref="P15:R15" si="134">(D15-MIN(D$12:D$21))/(MAX(D$12:D$21)-MIN(D$12:D$21))+0.001</f>
        <v>0.562538461538462</v>
      </c>
      <c r="Q15" s="91">
        <f t="shared" si="134"/>
        <v>0.747532070449362</v>
      </c>
      <c r="R15" s="91">
        <f t="shared" si="112"/>
        <v>0.45067033590961</v>
      </c>
      <c r="S15" s="91">
        <f t="shared" si="113"/>
        <v>0.0276973844694403</v>
      </c>
      <c r="T15" s="91">
        <f t="shared" si="114"/>
        <v>0.212570604410417</v>
      </c>
      <c r="U15" s="91">
        <f t="shared" ref="U15:Z15" si="135">(I15-MIN(I$12:I$21))/(MAX(I$12:I$21)-MIN(I$12:I$21))+0.001</f>
        <v>1.001</v>
      </c>
      <c r="V15" s="108" cm="1">
        <f t="array" ref="V15">(MAX(J$12:J$21-J15)/(MAX(J$12:J$21)-MIN(J$12:J$21))+0.001)</f>
        <v>0.792304347826087</v>
      </c>
      <c r="W15" s="108" cm="1">
        <f t="array" ref="W15">(MAX(K$12:K$21-K15)/(MAX(K$12:K$21)-MIN(K$12:K$21))+0.001)</f>
        <v>0.404427412217158</v>
      </c>
      <c r="X15" s="91">
        <f t="shared" si="135"/>
        <v>0.480142423094078</v>
      </c>
      <c r="Y15" s="91">
        <f t="shared" si="135"/>
        <v>0.262180679785331</v>
      </c>
      <c r="Z15" s="91">
        <f t="shared" si="135"/>
        <v>0.39326028828076</v>
      </c>
      <c r="AB15">
        <f t="shared" ref="AB15:AL15" si="136">P15/SUM(P$12:P$21)</f>
        <v>0.138425137232633</v>
      </c>
      <c r="AC15">
        <f t="shared" si="136"/>
        <v>0.203189244747158</v>
      </c>
      <c r="AD15">
        <f t="shared" si="136"/>
        <v>0.0962258204404297</v>
      </c>
      <c r="AE15">
        <f t="shared" si="136"/>
        <v>0.00880610320486333</v>
      </c>
      <c r="AF15">
        <f t="shared" si="136"/>
        <v>0.0497385179195936</v>
      </c>
      <c r="AG15">
        <f t="shared" si="136"/>
        <v>0.266223404255319</v>
      </c>
      <c r="AH15">
        <f t="shared" si="136"/>
        <v>0.127332650114129</v>
      </c>
      <c r="AI15">
        <f t="shared" si="136"/>
        <v>0.100495752897736</v>
      </c>
      <c r="AJ15">
        <f t="shared" si="136"/>
        <v>0.0791022739952456</v>
      </c>
      <c r="AK15">
        <f t="shared" si="136"/>
        <v>0.0527126178812664</v>
      </c>
      <c r="AL15">
        <f t="shared" si="136"/>
        <v>0.103366127983694</v>
      </c>
      <c r="AN15">
        <f t="shared" ref="AN15:AX15" si="137">AB15*LN(AB15)</f>
        <v>-0.273725413492365</v>
      </c>
      <c r="AO15">
        <f t="shared" si="137"/>
        <v>-0.323805935036455</v>
      </c>
      <c r="AP15">
        <f t="shared" si="137"/>
        <v>-0.225270183791274</v>
      </c>
      <c r="AQ15">
        <f t="shared" si="137"/>
        <v>-0.0416732124755116</v>
      </c>
      <c r="AR15">
        <f t="shared" si="137"/>
        <v>-0.149264080527081</v>
      </c>
      <c r="AS15">
        <f t="shared" si="137"/>
        <v>-0.352325233118561</v>
      </c>
      <c r="AT15">
        <f t="shared" si="137"/>
        <v>-0.262426521257057</v>
      </c>
      <c r="AU15">
        <f t="shared" si="137"/>
        <v>-0.230903042804802</v>
      </c>
      <c r="AV15">
        <f t="shared" si="137"/>
        <v>-0.200683549367328</v>
      </c>
      <c r="AW15">
        <f t="shared" si="137"/>
        <v>-0.155127985492171</v>
      </c>
      <c r="AX15">
        <f t="shared" si="137"/>
        <v>-0.234587148539495</v>
      </c>
      <c r="AY15" s="109" t="s">
        <v>183</v>
      </c>
      <c r="AZ15" s="77">
        <f t="shared" ref="AZ15:BB15" si="138">AZ14/(3-SUM($AZ13:$BB13))</f>
        <v>0.372941843313079</v>
      </c>
      <c r="BA15" s="77">
        <f t="shared" si="138"/>
        <v>0.433585574123313</v>
      </c>
      <c r="BB15" s="77">
        <f t="shared" si="138"/>
        <v>0.193472582563608</v>
      </c>
      <c r="BC15" s="77">
        <f t="shared" ref="BC15:BE15" si="139">BC14/(3-SUM($BC13:$BE13))</f>
        <v>0.547728332256821</v>
      </c>
      <c r="BD15" s="77">
        <f t="shared" si="139"/>
        <v>0.217581589725369</v>
      </c>
      <c r="BE15" s="77">
        <f t="shared" si="139"/>
        <v>0.23469007801781</v>
      </c>
      <c r="BF15" s="77">
        <f>BF14/(2-SUM($BF13:$BG13))</f>
        <v>0.397426757549651</v>
      </c>
      <c r="BG15" s="77">
        <f>BG14/(2-SUM($BF13:$BG13))</f>
        <v>0.602573242450349</v>
      </c>
      <c r="BH15" s="77">
        <f t="shared" ref="BH15:BJ15" si="140">BH14/(3-SUM($BH13:$BJ13))</f>
        <v>0.267601363763647</v>
      </c>
      <c r="BI15" s="77">
        <f t="shared" si="140"/>
        <v>0.293154204144291</v>
      </c>
      <c r="BJ15" s="77">
        <f t="shared" si="140"/>
        <v>0.43924443209206</v>
      </c>
      <c r="BL15">
        <f t="shared" ref="BL15:BV15" si="141">AZ$17*P15</f>
        <v>0.178167125133633</v>
      </c>
      <c r="BM15">
        <f t="shared" si="141"/>
        <v>0.398782679774577</v>
      </c>
      <c r="BN15">
        <f t="shared" si="141"/>
        <v>0.0675169298826898</v>
      </c>
      <c r="BO15">
        <f t="shared" si="141"/>
        <v>0.00870274203594423</v>
      </c>
      <c r="BP15">
        <f t="shared" si="141"/>
        <v>0.0897649224326273</v>
      </c>
      <c r="BQ15">
        <f t="shared" si="141"/>
        <v>0.263772569233099</v>
      </c>
      <c r="BR15">
        <f t="shared" si="141"/>
        <v>0.256479517452767</v>
      </c>
      <c r="BS15">
        <f t="shared" si="141"/>
        <v>0.273508848139183</v>
      </c>
      <c r="BT15">
        <f t="shared" si="141"/>
        <v>0.0905518409977775</v>
      </c>
      <c r="BU15">
        <f t="shared" si="141"/>
        <v>0.114627729324032</v>
      </c>
      <c r="BV15">
        <f t="shared" si="141"/>
        <v>0.147156969314337</v>
      </c>
      <c r="BX15" s="83">
        <f t="shared" si="6"/>
        <v>0.644466734790899</v>
      </c>
      <c r="BY15" s="84">
        <f t="shared" si="7"/>
        <v>0.36224023370167</v>
      </c>
      <c r="BZ15" s="85">
        <f t="shared" si="8"/>
        <v>0.52998836559195</v>
      </c>
      <c r="CA15" s="86">
        <f t="shared" si="9"/>
        <v>0.352336539636147</v>
      </c>
      <c r="CC15">
        <f t="shared" ref="CC15:CF15" si="142">BX15/SUM(BX$12:BX$21)</f>
        <v>0.163099613049114</v>
      </c>
      <c r="CD15">
        <f t="shared" si="142"/>
        <v>0.0957346808296273</v>
      </c>
      <c r="CE15">
        <f t="shared" si="142"/>
        <v>0.111910014704616</v>
      </c>
      <c r="CF15">
        <f t="shared" si="142"/>
        <v>0.0742860523222846</v>
      </c>
      <c r="CH15">
        <f t="shared" ref="CH15:CK15" si="143">CC15*LN(CC15)</f>
        <v>-0.295763882838703</v>
      </c>
      <c r="CI15">
        <f t="shared" si="143"/>
        <v>-0.224610281772428</v>
      </c>
      <c r="CJ15">
        <f t="shared" si="143"/>
        <v>-0.245089665913231</v>
      </c>
      <c r="CK15">
        <f t="shared" si="143"/>
        <v>-0.193131260882546</v>
      </c>
      <c r="CL15" s="109" t="s">
        <v>183</v>
      </c>
      <c r="CM15">
        <f t="shared" ref="CM15:CP15" si="144">CM14/(4-SUM($CM13:$CP13))</f>
        <v>0.259074421646047</v>
      </c>
      <c r="CN15">
        <f t="shared" si="144"/>
        <v>0.230917021978898</v>
      </c>
      <c r="CO15">
        <f t="shared" si="144"/>
        <v>0.269160795140778</v>
      </c>
      <c r="CP15">
        <f t="shared" si="144"/>
        <v>0.240847761234277</v>
      </c>
      <c r="CR15">
        <f t="shared" ref="CR15:CU15" si="145">CM$17*BX15</f>
        <v>0.126464821998758</v>
      </c>
      <c r="CS15">
        <f t="shared" si="145"/>
        <v>0.0587916219987481</v>
      </c>
      <c r="CT15">
        <f t="shared" si="145"/>
        <v>0.149212369932595</v>
      </c>
      <c r="CU15">
        <f t="shared" si="145"/>
        <v>0.126816218781675</v>
      </c>
      <c r="CV15" s="87">
        <f t="shared" si="14"/>
        <v>0.461285032711775</v>
      </c>
      <c r="CX15">
        <f t="shared" si="28"/>
        <v>0.126640520390217</v>
      </c>
    </row>
    <row r="16" spans="1:102">
      <c r="A16" s="52" t="s">
        <v>46</v>
      </c>
      <c r="B16" s="53">
        <v>2016</v>
      </c>
      <c r="C16" s="52" t="s">
        <v>44</v>
      </c>
      <c r="D16">
        <v>32902</v>
      </c>
      <c r="E16">
        <v>5.9573886</v>
      </c>
      <c r="F16">
        <v>530811</v>
      </c>
      <c r="G16">
        <v>1063</v>
      </c>
      <c r="H16">
        <v>40036</v>
      </c>
      <c r="I16">
        <v>23</v>
      </c>
      <c r="J16">
        <v>28268</v>
      </c>
      <c r="K16">
        <v>63.233101</v>
      </c>
      <c r="L16">
        <v>1935100</v>
      </c>
      <c r="M16">
        <v>10961</v>
      </c>
      <c r="N16">
        <v>306444</v>
      </c>
      <c r="P16" s="91">
        <f t="shared" ref="P16:R16" si="146">(D16-MIN(D$12:D$21))/(MAX(D$12:D$21)-MIN(D$12:D$21))+0.001</f>
        <v>0.412538461538462</v>
      </c>
      <c r="Q16" s="91">
        <f t="shared" si="146"/>
        <v>0.451907912525637</v>
      </c>
      <c r="R16" s="91">
        <f t="shared" si="112"/>
        <v>0.569462963357251</v>
      </c>
      <c r="S16" s="91">
        <f t="shared" si="113"/>
        <v>0.0279684239056783</v>
      </c>
      <c r="T16" s="91">
        <f t="shared" si="114"/>
        <v>0.213271526392408</v>
      </c>
      <c r="U16" s="91">
        <f t="shared" ref="U16:Z16" si="147">(I16-MIN(I$12:I$21))/(MAX(I$12:I$21)-MIN(I$12:I$21))+0.001</f>
        <v>0.001</v>
      </c>
      <c r="V16" s="108" cm="1">
        <f t="array" ref="V16">(MAX(J$12:J$21-J16)/(MAX(J$12:J$21)-MIN(J$12:J$21))+0.001)</f>
        <v>0.974913043478261</v>
      </c>
      <c r="W16" s="108" cm="1">
        <f t="array" ref="W16">(MAX(K$12:K$21-K16)/(MAX(K$12:K$21)-MIN(K$12:K$21))+0.001)</f>
        <v>0.248672004806644</v>
      </c>
      <c r="X16" s="91">
        <f t="shared" si="147"/>
        <v>0.613279460342266</v>
      </c>
      <c r="Y16" s="91">
        <f t="shared" si="147"/>
        <v>0.385317233154442</v>
      </c>
      <c r="Z16" s="91">
        <f t="shared" si="147"/>
        <v>0.473989346145812</v>
      </c>
      <c r="AB16">
        <f t="shared" ref="AB16:AL16" si="148">P16/SUM(P$12:P$21)</f>
        <v>0.101514291122468</v>
      </c>
      <c r="AC16">
        <f t="shared" si="148"/>
        <v>0.122834632882241</v>
      </c>
      <c r="AD16">
        <f t="shared" si="148"/>
        <v>0.12159007703245</v>
      </c>
      <c r="AE16">
        <f t="shared" si="148"/>
        <v>0.00889227745177582</v>
      </c>
      <c r="AF16">
        <f t="shared" si="148"/>
        <v>0.0499025237597152</v>
      </c>
      <c r="AG16">
        <f t="shared" si="148"/>
        <v>0.000265957446808511</v>
      </c>
      <c r="AH16">
        <f t="shared" si="148"/>
        <v>0.156680020496576</v>
      </c>
      <c r="AI16">
        <f t="shared" si="148"/>
        <v>0.0617922514466317</v>
      </c>
      <c r="AJ16">
        <f t="shared" si="148"/>
        <v>0.101036270852794</v>
      </c>
      <c r="AK16">
        <f t="shared" si="148"/>
        <v>0.0774697818732001</v>
      </c>
      <c r="AL16">
        <f t="shared" si="148"/>
        <v>0.124585280733042</v>
      </c>
      <c r="AN16">
        <f t="shared" ref="AN16:AX16" si="149">AB16*LN(AB16)</f>
        <v>-0.232219594392843</v>
      </c>
      <c r="AO16">
        <f t="shared" si="149"/>
        <v>-0.257573940984452</v>
      </c>
      <c r="AP16">
        <f t="shared" si="149"/>
        <v>-0.256202441117482</v>
      </c>
      <c r="AQ16">
        <f t="shared" si="149"/>
        <v>-0.0419944212299336</v>
      </c>
      <c r="AR16">
        <f t="shared" si="149"/>
        <v>-0.149591982121079</v>
      </c>
      <c r="AS16">
        <f t="shared" si="149"/>
        <v>-0.00218940804159147</v>
      </c>
      <c r="AT16">
        <f t="shared" si="149"/>
        <v>-0.290414195487355</v>
      </c>
      <c r="AU16">
        <f t="shared" si="149"/>
        <v>-0.172028225559701</v>
      </c>
      <c r="AV16">
        <f t="shared" si="149"/>
        <v>-0.231602989429436</v>
      </c>
      <c r="AW16">
        <f t="shared" si="149"/>
        <v>-0.198157424113482</v>
      </c>
      <c r="AX16">
        <f t="shared" si="149"/>
        <v>-0.259481838774708</v>
      </c>
      <c r="AY16" s="77" t="s">
        <v>184</v>
      </c>
      <c r="AZ16" s="110">
        <v>0.26049795615013</v>
      </c>
      <c r="BA16" s="110">
        <v>0.633345720302242</v>
      </c>
      <c r="BB16" s="110">
        <v>0.106156323547628</v>
      </c>
      <c r="BC16" s="110">
        <v>0.0806878306878307</v>
      </c>
      <c r="BD16" s="110">
        <v>0.626984126984127</v>
      </c>
      <c r="BE16" s="110">
        <v>0.292328042328042</v>
      </c>
      <c r="BF16" s="110">
        <v>0.25</v>
      </c>
      <c r="BG16" s="110">
        <v>0.75</v>
      </c>
      <c r="BH16" s="110">
        <v>0.10958605664488</v>
      </c>
      <c r="BI16" s="110">
        <v>0.581263616557734</v>
      </c>
      <c r="BJ16" s="110">
        <v>0.309150326797386</v>
      </c>
      <c r="BL16">
        <f t="shared" ref="BL16:BV16" si="150">AZ$17*P16</f>
        <v>0.130659140173892</v>
      </c>
      <c r="BM16">
        <f t="shared" si="150"/>
        <v>0.241077347036064</v>
      </c>
      <c r="BN16">
        <f t="shared" si="150"/>
        <v>0.0853137823907979</v>
      </c>
      <c r="BO16">
        <f t="shared" si="150"/>
        <v>0.00878790481720792</v>
      </c>
      <c r="BP16">
        <f t="shared" si="150"/>
        <v>0.0900609097706661</v>
      </c>
      <c r="BQ16">
        <f t="shared" si="150"/>
        <v>0.000263509060172926</v>
      </c>
      <c r="BR16">
        <f t="shared" si="150"/>
        <v>0.315592395315996</v>
      </c>
      <c r="BS16">
        <f t="shared" si="150"/>
        <v>0.168173549923976</v>
      </c>
      <c r="BT16">
        <f t="shared" si="150"/>
        <v>0.115660648818017</v>
      </c>
      <c r="BU16">
        <f t="shared" si="150"/>
        <v>0.168464127646921</v>
      </c>
      <c r="BV16">
        <f t="shared" si="150"/>
        <v>0.177365571212481</v>
      </c>
      <c r="BX16" s="83">
        <f t="shared" si="6"/>
        <v>0.457050269600754</v>
      </c>
      <c r="BY16" s="84">
        <f t="shared" si="7"/>
        <v>0.099112323648047</v>
      </c>
      <c r="BZ16" s="85">
        <f t="shared" si="8"/>
        <v>0.483765945239972</v>
      </c>
      <c r="CA16" s="86">
        <f t="shared" si="9"/>
        <v>0.461490347677418</v>
      </c>
      <c r="CC16">
        <f t="shared" ref="CC16:CF16" si="151">BX16/SUM(BX$12:BX$21)</f>
        <v>0.115668843854388</v>
      </c>
      <c r="CD16">
        <f t="shared" si="151"/>
        <v>0.0261939061096756</v>
      </c>
      <c r="CE16">
        <f t="shared" si="151"/>
        <v>0.102149891507392</v>
      </c>
      <c r="CF16">
        <f t="shared" si="151"/>
        <v>0.097299860381205</v>
      </c>
      <c r="CH16">
        <f t="shared" ref="CH16:CK16" si="152">CC16*LN(CC16)</f>
        <v>-0.249500468189886</v>
      </c>
      <c r="CI16">
        <f t="shared" si="152"/>
        <v>-0.0954041910054291</v>
      </c>
      <c r="CJ16">
        <f t="shared" si="152"/>
        <v>-0.233035979617903</v>
      </c>
      <c r="CK16">
        <f t="shared" si="152"/>
        <v>-0.22670456130959</v>
      </c>
      <c r="CL16" s="77" t="s">
        <v>184</v>
      </c>
      <c r="CM16" s="111">
        <v>0.133389037433155</v>
      </c>
      <c r="CN16" s="111">
        <v>0.0936831550802139</v>
      </c>
      <c r="CO16" s="111">
        <v>0.293917112299465</v>
      </c>
      <c r="CP16" s="111">
        <v>0.479010695187166</v>
      </c>
      <c r="CR16">
        <f t="shared" ref="CR16:CU16" si="153">CM$17*BX16</f>
        <v>0.089687764890297</v>
      </c>
      <c r="CS16">
        <f t="shared" si="153"/>
        <v>0.016085938902448</v>
      </c>
      <c r="CT16">
        <f t="shared" si="153"/>
        <v>0.136198958068287</v>
      </c>
      <c r="CU16">
        <f t="shared" si="153"/>
        <v>0.166103864666231</v>
      </c>
      <c r="CV16" s="87">
        <f t="shared" si="14"/>
        <v>0.408076526527263</v>
      </c>
      <c r="CX16">
        <f t="shared" si="28"/>
        <v>0.112943361479292</v>
      </c>
    </row>
    <row r="17" spans="1:102">
      <c r="A17" s="52" t="s">
        <v>46</v>
      </c>
      <c r="B17" s="53">
        <v>2017</v>
      </c>
      <c r="C17" s="52" t="s">
        <v>44</v>
      </c>
      <c r="D17">
        <v>32836</v>
      </c>
      <c r="E17">
        <v>5.9380253</v>
      </c>
      <c r="F17">
        <v>541711</v>
      </c>
      <c r="G17">
        <v>1788</v>
      </c>
      <c r="H17">
        <v>42958</v>
      </c>
      <c r="I17">
        <v>25</v>
      </c>
      <c r="J17">
        <v>29175</v>
      </c>
      <c r="K17">
        <v>61.325352</v>
      </c>
      <c r="L17">
        <v>2360900</v>
      </c>
      <c r="M17">
        <v>11787</v>
      </c>
      <c r="N17">
        <v>309069</v>
      </c>
      <c r="P17" s="91">
        <f t="shared" ref="P17:R17" si="154">(D17-MIN(D$12:D$21))/(MAX(D$12:D$21)-MIN(D$12:D$21))+0.001</f>
        <v>0.285615384615385</v>
      </c>
      <c r="Q17" s="91">
        <f t="shared" si="154"/>
        <v>0.411189009914918</v>
      </c>
      <c r="R17" s="91">
        <f t="shared" si="112"/>
        <v>0.646822243986913</v>
      </c>
      <c r="S17" s="91">
        <f t="shared" si="113"/>
        <v>0.126220219541943</v>
      </c>
      <c r="T17" s="91">
        <f t="shared" si="114"/>
        <v>0.370817221113927</v>
      </c>
      <c r="U17" s="91">
        <f t="shared" ref="U17:Z17" si="155">(I17-MIN(I$12:I$21))/(MAX(I$12:I$21)-MIN(I$12:I$21))+0.001</f>
        <v>0.251</v>
      </c>
      <c r="V17" s="108" cm="1">
        <f t="array" ref="V17">(MAX(J$12:J$21-J17)/(MAX(J$12:J$21)-MIN(J$12:J$21))+0.001)</f>
        <v>0.755830917874396</v>
      </c>
      <c r="W17" s="108" cm="1">
        <f t="array" ref="W17">(MAX(K$12:K$21-K17)/(MAX(K$12:K$21)-MIN(K$12:K$21))+0.001)</f>
        <v>0.289163516728548</v>
      </c>
      <c r="X17" s="91">
        <f t="shared" si="155"/>
        <v>0.97026781336669</v>
      </c>
      <c r="Y17" s="91">
        <f t="shared" si="155"/>
        <v>0.508453786523554</v>
      </c>
      <c r="Z17" s="91">
        <f t="shared" si="155"/>
        <v>0.501407353248381</v>
      </c>
      <c r="AB17">
        <f t="shared" ref="AB17:AL17" si="156">P17/SUM(P$12:P$21)</f>
        <v>0.0702820367215598</v>
      </c>
      <c r="AC17">
        <f t="shared" si="156"/>
        <v>0.111766688916397</v>
      </c>
      <c r="AD17">
        <f t="shared" si="156"/>
        <v>0.13810760582042</v>
      </c>
      <c r="AE17">
        <f t="shared" si="156"/>
        <v>0.0401304419575513</v>
      </c>
      <c r="AF17">
        <f t="shared" si="156"/>
        <v>0.0867659902855557</v>
      </c>
      <c r="AG17">
        <f t="shared" si="156"/>
        <v>0.0667553191489362</v>
      </c>
      <c r="AH17">
        <f t="shared" si="156"/>
        <v>0.121470939892238</v>
      </c>
      <c r="AI17">
        <f t="shared" si="156"/>
        <v>0.071853945717678</v>
      </c>
      <c r="AJ17">
        <f t="shared" si="156"/>
        <v>0.159849217086701</v>
      </c>
      <c r="AK17">
        <f t="shared" si="156"/>
        <v>0.102226945865134</v>
      </c>
      <c r="AL17">
        <f t="shared" si="156"/>
        <v>0.131791940840047</v>
      </c>
      <c r="AN17">
        <f t="shared" ref="AN17:AX17" si="157">AB17*LN(AB17)</f>
        <v>-0.186615607431355</v>
      </c>
      <c r="AO17">
        <f t="shared" si="157"/>
        <v>-0.244919007781669</v>
      </c>
      <c r="AP17">
        <f t="shared" si="157"/>
        <v>-0.273414685684223</v>
      </c>
      <c r="AQ17">
        <f t="shared" si="157"/>
        <v>-0.129044255042903</v>
      </c>
      <c r="AR17">
        <f t="shared" si="157"/>
        <v>-0.212102981707902</v>
      </c>
      <c r="AS17">
        <f t="shared" si="157"/>
        <v>-0.18068804404529</v>
      </c>
      <c r="AT17">
        <f t="shared" si="157"/>
        <v>-0.256070486013628</v>
      </c>
      <c r="AU17">
        <f t="shared" si="157"/>
        <v>-0.189200043722756</v>
      </c>
      <c r="AV17">
        <f t="shared" si="157"/>
        <v>-0.293087424070341</v>
      </c>
      <c r="AW17">
        <f t="shared" si="157"/>
        <v>-0.233134681392003</v>
      </c>
      <c r="AX17">
        <f t="shared" si="157"/>
        <v>-0.267080428051676</v>
      </c>
      <c r="AY17" s="77" t="s">
        <v>185</v>
      </c>
      <c r="AZ17">
        <f t="shared" ref="AZ17:BJ17" si="158">AVERAGE(AZ15:AZ16)</f>
        <v>0.316719899731605</v>
      </c>
      <c r="BA17">
        <f t="shared" si="158"/>
        <v>0.533465647212778</v>
      </c>
      <c r="BB17">
        <f t="shared" si="158"/>
        <v>0.149814453055618</v>
      </c>
      <c r="BC17">
        <f t="shared" si="158"/>
        <v>0.314208081472326</v>
      </c>
      <c r="BD17">
        <f t="shared" si="158"/>
        <v>0.422282858354748</v>
      </c>
      <c r="BE17">
        <f t="shared" si="158"/>
        <v>0.263509060172926</v>
      </c>
      <c r="BF17">
        <f t="shared" si="158"/>
        <v>0.323713378774825</v>
      </c>
      <c r="BG17">
        <f t="shared" si="158"/>
        <v>0.676286621225175</v>
      </c>
      <c r="BH17">
        <f t="shared" si="158"/>
        <v>0.188593710204264</v>
      </c>
      <c r="BI17">
        <f t="shared" si="158"/>
        <v>0.437208910351013</v>
      </c>
      <c r="BJ17">
        <f t="shared" si="158"/>
        <v>0.374197379444723</v>
      </c>
      <c r="BL17">
        <f t="shared" ref="BL17:BV17" si="159">AZ$17*P17</f>
        <v>0.0904600759771884</v>
      </c>
      <c r="BM17">
        <f t="shared" si="159"/>
        <v>0.219355211301043</v>
      </c>
      <c r="BN17">
        <f t="shared" si="159"/>
        <v>0.0969033207071068</v>
      </c>
      <c r="BO17">
        <f t="shared" si="159"/>
        <v>0.0396594130252897</v>
      </c>
      <c r="BP17">
        <f t="shared" si="159"/>
        <v>0.156589756059154</v>
      </c>
      <c r="BQ17">
        <f t="shared" si="159"/>
        <v>0.0661407741034044</v>
      </c>
      <c r="BR17">
        <f t="shared" si="159"/>
        <v>0.244672580207598</v>
      </c>
      <c r="BS17">
        <f t="shared" si="159"/>
        <v>0.195557417709939</v>
      </c>
      <c r="BT17">
        <f t="shared" si="159"/>
        <v>0.182986406814602</v>
      </c>
      <c r="BU17">
        <f t="shared" si="159"/>
        <v>0.222300525969809</v>
      </c>
      <c r="BV17">
        <f t="shared" si="159"/>
        <v>0.187625317619859</v>
      </c>
      <c r="BX17" s="83">
        <f t="shared" si="6"/>
        <v>0.406718607985338</v>
      </c>
      <c r="BY17" s="84">
        <f t="shared" si="7"/>
        <v>0.262389943187848</v>
      </c>
      <c r="BZ17" s="85">
        <f t="shared" si="8"/>
        <v>0.440229997917537</v>
      </c>
      <c r="CA17" s="86">
        <f t="shared" si="9"/>
        <v>0.59291225040427</v>
      </c>
      <c r="CC17">
        <f t="shared" ref="CC17:CF17" si="160">BX17/SUM(BX$12:BX$21)</f>
        <v>0.10293106533079</v>
      </c>
      <c r="CD17">
        <f t="shared" si="160"/>
        <v>0.0693457411047292</v>
      </c>
      <c r="CE17">
        <f t="shared" si="160"/>
        <v>0.0929570321517128</v>
      </c>
      <c r="CF17">
        <f t="shared" si="160"/>
        <v>0.12500863663343</v>
      </c>
      <c r="CH17">
        <f t="shared" ref="CH17:CK17" si="161">CC17*LN(CC17)</f>
        <v>-0.234033929228205</v>
      </c>
      <c r="CI17">
        <f t="shared" si="161"/>
        <v>-0.185059549842407</v>
      </c>
      <c r="CJ17">
        <f t="shared" si="161"/>
        <v>-0.22083039066938</v>
      </c>
      <c r="CK17">
        <f t="shared" si="161"/>
        <v>-0.259939515152525</v>
      </c>
      <c r="CL17" s="77" t="s">
        <v>185</v>
      </c>
      <c r="CM17">
        <f t="shared" ref="CM17:CP17" si="162">AVERAGE(CM15:CM16)</f>
        <v>0.196231729539601</v>
      </c>
      <c r="CN17">
        <f t="shared" si="162"/>
        <v>0.162300088529556</v>
      </c>
      <c r="CO17">
        <f t="shared" si="162"/>
        <v>0.281538953720122</v>
      </c>
      <c r="CP17">
        <f t="shared" si="162"/>
        <v>0.359929228210722</v>
      </c>
      <c r="CR17">
        <f t="shared" ref="CR17:CU17" si="163">CM$17*BX17</f>
        <v>0.0798110958809019</v>
      </c>
      <c r="CS17">
        <f t="shared" si="163"/>
        <v>0.0425859110086528</v>
      </c>
      <c r="CT17">
        <f t="shared" si="163"/>
        <v>0.123941893009915</v>
      </c>
      <c r="CU17">
        <f t="shared" si="163"/>
        <v>0.213406448684691</v>
      </c>
      <c r="CV17" s="87">
        <f t="shared" si="14"/>
        <v>0.459745348584161</v>
      </c>
      <c r="CX17">
        <f t="shared" si="28"/>
        <v>0.101876494445408</v>
      </c>
    </row>
    <row r="18" spans="1:102">
      <c r="A18" s="52" t="s">
        <v>46</v>
      </c>
      <c r="B18" s="53">
        <v>2018</v>
      </c>
      <c r="C18" s="52" t="s">
        <v>44</v>
      </c>
      <c r="D18">
        <v>32751</v>
      </c>
      <c r="E18">
        <v>5.7682514</v>
      </c>
      <c r="F18">
        <v>473577</v>
      </c>
      <c r="G18">
        <v>8243</v>
      </c>
      <c r="H18">
        <v>45880</v>
      </c>
      <c r="I18">
        <v>25</v>
      </c>
      <c r="J18">
        <v>28542</v>
      </c>
      <c r="K18">
        <v>52.940845</v>
      </c>
      <c r="L18">
        <v>2397556</v>
      </c>
      <c r="M18">
        <v>12613</v>
      </c>
      <c r="N18">
        <v>265263</v>
      </c>
      <c r="P18" s="91">
        <f t="shared" ref="P18:R18" si="164">(D18-MIN(D$12:D$21))/(MAX(D$12:D$21)-MIN(D$12:D$21))+0.001</f>
        <v>0.122153846153846</v>
      </c>
      <c r="Q18" s="91">
        <f t="shared" si="164"/>
        <v>0.0541730622230615</v>
      </c>
      <c r="R18" s="91">
        <f t="shared" si="112"/>
        <v>0.163262865416143</v>
      </c>
      <c r="S18" s="91">
        <f t="shared" si="113"/>
        <v>1.001</v>
      </c>
      <c r="T18" s="91">
        <f t="shared" si="114"/>
        <v>0.528362915835445</v>
      </c>
      <c r="U18" s="91">
        <f t="shared" ref="U18:Z18" si="165">(I18-MIN(I$12:I$21))/(MAX(I$12:I$21)-MIN(I$12:I$21))+0.001</f>
        <v>0.251</v>
      </c>
      <c r="V18" s="108" cm="1">
        <f t="array" ref="V18">(MAX(J$12:J$21-J18)/(MAX(J$12:J$21)-MIN(J$12:J$21))+0.001)</f>
        <v>0.908729468599034</v>
      </c>
      <c r="W18" s="108" cm="1">
        <f t="array" ref="W18">(MAX(K$12:K$21-K18)/(MAX(K$12:K$21)-MIN(K$12:K$21))+0.001)</f>
        <v>0.46712265346498</v>
      </c>
      <c r="X18" s="91">
        <f t="shared" si="165"/>
        <v>1.001</v>
      </c>
      <c r="Y18" s="91">
        <f t="shared" si="165"/>
        <v>0.631590339892665</v>
      </c>
      <c r="Z18" s="91">
        <f t="shared" si="165"/>
        <v>0.0438556507207019</v>
      </c>
      <c r="AB18">
        <f t="shared" ref="AB18:AL18" si="166">P18/SUM(P$12:P$21)</f>
        <v>0.0300586787809956</v>
      </c>
      <c r="AC18">
        <f t="shared" si="166"/>
        <v>0.0147249650334437</v>
      </c>
      <c r="AD18">
        <f t="shared" si="166"/>
        <v>0.0348594125690908</v>
      </c>
      <c r="AE18">
        <f t="shared" si="166"/>
        <v>0.318257823867595</v>
      </c>
      <c r="AF18">
        <f t="shared" si="166"/>
        <v>0.123629456811396</v>
      </c>
      <c r="AG18">
        <f t="shared" si="166"/>
        <v>0.0667553191489362</v>
      </c>
      <c r="AH18">
        <f t="shared" si="166"/>
        <v>0.146043539696589</v>
      </c>
      <c r="AI18">
        <f t="shared" si="166"/>
        <v>0.116074829097749</v>
      </c>
      <c r="AJ18">
        <f t="shared" si="166"/>
        <v>0.164912268653516</v>
      </c>
      <c r="AK18">
        <f t="shared" si="166"/>
        <v>0.126984109857068</v>
      </c>
      <c r="AL18">
        <f t="shared" si="166"/>
        <v>0.0115271969743558</v>
      </c>
      <c r="AN18">
        <f t="shared" ref="AN18:AX18" si="167">AB18*LN(AB18)</f>
        <v>-0.105343761332232</v>
      </c>
      <c r="AO18">
        <f t="shared" si="167"/>
        <v>-0.0621130083608583</v>
      </c>
      <c r="AP18">
        <f t="shared" si="167"/>
        <v>-0.117003250991619</v>
      </c>
      <c r="AQ18">
        <f t="shared" si="167"/>
        <v>-0.364371300444975</v>
      </c>
      <c r="AR18">
        <f t="shared" si="167"/>
        <v>-0.258443230291064</v>
      </c>
      <c r="AS18">
        <f t="shared" si="167"/>
        <v>-0.18068804404529</v>
      </c>
      <c r="AT18">
        <f t="shared" si="167"/>
        <v>-0.28096593462262</v>
      </c>
      <c r="AU18">
        <f t="shared" si="167"/>
        <v>-0.249969491195639</v>
      </c>
      <c r="AV18">
        <f t="shared" si="167"/>
        <v>-0.297228250656895</v>
      </c>
      <c r="AW18">
        <f t="shared" si="167"/>
        <v>-0.26205625920577</v>
      </c>
      <c r="AX18">
        <f t="shared" si="167"/>
        <v>-0.0514464112862043</v>
      </c>
      <c r="BL18">
        <f t="shared" ref="BL18:BV18" si="168">AZ$17*P18</f>
        <v>0.038688553905676</v>
      </c>
      <c r="BM18">
        <f t="shared" si="168"/>
        <v>0.0288994677003236</v>
      </c>
      <c r="BN18">
        <f t="shared" si="168"/>
        <v>0.0244591368866124</v>
      </c>
      <c r="BO18">
        <f t="shared" si="168"/>
        <v>0.314522289553798</v>
      </c>
      <c r="BP18">
        <f t="shared" si="168"/>
        <v>0.223118602347641</v>
      </c>
      <c r="BQ18">
        <f t="shared" si="168"/>
        <v>0.0661407741034044</v>
      </c>
      <c r="BR18">
        <f t="shared" si="168"/>
        <v>0.294167886672445</v>
      </c>
      <c r="BS18">
        <f t="shared" si="168"/>
        <v>0.31590880100957</v>
      </c>
      <c r="BT18">
        <f t="shared" si="168"/>
        <v>0.188782303914468</v>
      </c>
      <c r="BU18">
        <f t="shared" si="168"/>
        <v>0.276136924292698</v>
      </c>
      <c r="BV18">
        <f t="shared" si="168"/>
        <v>0.0164106695735297</v>
      </c>
      <c r="BX18" s="83">
        <f t="shared" si="6"/>
        <v>0.092047158492612</v>
      </c>
      <c r="BY18" s="84">
        <f t="shared" si="7"/>
        <v>0.603781666004844</v>
      </c>
      <c r="BZ18" s="85">
        <f t="shared" si="8"/>
        <v>0.610076687682014</v>
      </c>
      <c r="CA18" s="86">
        <f t="shared" si="9"/>
        <v>0.481329897780695</v>
      </c>
      <c r="CC18">
        <f t="shared" ref="CC18:CF18" si="169">BX18/SUM(BX$12:BX$21)</f>
        <v>0.0232950051910537</v>
      </c>
      <c r="CD18">
        <f t="shared" si="169"/>
        <v>0.159570472045794</v>
      </c>
      <c r="CE18">
        <f t="shared" si="169"/>
        <v>0.128821112918549</v>
      </c>
      <c r="CF18">
        <f t="shared" si="169"/>
        <v>0.101482798257999</v>
      </c>
      <c r="CH18">
        <f t="shared" ref="CH18:CK18" si="170">CC18*LN(CC18)</f>
        <v>-0.0875779519776511</v>
      </c>
      <c r="CI18">
        <f t="shared" si="170"/>
        <v>-0.292854840125708</v>
      </c>
      <c r="CJ18">
        <f t="shared" si="170"/>
        <v>-0.263997043293012</v>
      </c>
      <c r="CK18">
        <f t="shared" si="170"/>
        <v>-0.23217904069043</v>
      </c>
      <c r="CR18">
        <f t="shared" ref="CR18:CU18" si="171">CM$17*BX18</f>
        <v>0.018062573110211</v>
      </c>
      <c r="CS18">
        <f t="shared" si="171"/>
        <v>0.0979938178451088</v>
      </c>
      <c r="CT18">
        <f t="shared" si="171"/>
        <v>0.171760352339032</v>
      </c>
      <c r="CU18">
        <f t="shared" si="171"/>
        <v>0.173244698622951</v>
      </c>
      <c r="CV18" s="87">
        <f t="shared" si="14"/>
        <v>0.461061441917303</v>
      </c>
      <c r="CX18">
        <f t="shared" si="28"/>
        <v>0.13487708509207</v>
      </c>
    </row>
    <row r="19" spans="1:102">
      <c r="A19" s="52" t="s">
        <v>46</v>
      </c>
      <c r="B19" s="53">
        <v>2019</v>
      </c>
      <c r="C19" s="52" t="s">
        <v>44</v>
      </c>
      <c r="D19">
        <v>32730</v>
      </c>
      <c r="E19">
        <v>5.7598228</v>
      </c>
      <c r="F19">
        <v>512923</v>
      </c>
      <c r="G19">
        <v>5476</v>
      </c>
      <c r="H19">
        <v>48802</v>
      </c>
      <c r="I19">
        <v>25</v>
      </c>
      <c r="J19">
        <v>29203</v>
      </c>
      <c r="K19">
        <v>44.556339</v>
      </c>
      <c r="L19">
        <v>2153480</v>
      </c>
      <c r="M19">
        <v>13439</v>
      </c>
      <c r="N19">
        <v>281000</v>
      </c>
      <c r="P19" s="91">
        <f t="shared" ref="P19:R19" si="172">(D19-MIN(D$12:D$21))/(MAX(D$12:D$21)-MIN(D$12:D$21))+0.001</f>
        <v>0.0817692307692308</v>
      </c>
      <c r="Q19" s="91">
        <f t="shared" si="172"/>
        <v>0.0364486380523536</v>
      </c>
      <c r="R19" s="91">
        <f t="shared" si="112"/>
        <v>0.442508576944096</v>
      </c>
      <c r="S19" s="91">
        <f t="shared" si="113"/>
        <v>0.626016939964765</v>
      </c>
      <c r="T19" s="91">
        <f t="shared" si="114"/>
        <v>0.685908610556963</v>
      </c>
      <c r="U19" s="91">
        <f t="shared" ref="U19:Z19" si="173">(I19-MIN(I$12:I$21))/(MAX(I$12:I$21)-MIN(I$12:I$21))+0.001</f>
        <v>0.251</v>
      </c>
      <c r="V19" s="108" cm="1">
        <f t="array" ref="V19">(MAX(J$12:J$21-J19)/(MAX(J$12:J$21)-MIN(J$12:J$21))+0.001)</f>
        <v>0.749067632850242</v>
      </c>
      <c r="W19" s="108" cm="1">
        <f t="array" ref="W19">(MAX(K$12:K$21-K19)/(MAX(K$12:K$21)-MIN(K$12:K$21))+0.001)</f>
        <v>0.645081768976653</v>
      </c>
      <c r="X19" s="91">
        <f t="shared" si="173"/>
        <v>0.796368038391758</v>
      </c>
      <c r="Y19" s="91">
        <f t="shared" si="173"/>
        <v>0.754726893261777</v>
      </c>
      <c r="Z19" s="91">
        <f t="shared" si="173"/>
        <v>0.208227908919992</v>
      </c>
      <c r="AB19">
        <f t="shared" ref="AB19:AL19" si="174">P19/SUM(P$12:P$21)</f>
        <v>0.0201211432897975</v>
      </c>
      <c r="AC19">
        <f t="shared" si="174"/>
        <v>0.00990722877410238</v>
      </c>
      <c r="AD19">
        <f t="shared" si="174"/>
        <v>0.0944831453848184</v>
      </c>
      <c r="AE19">
        <f t="shared" si="174"/>
        <v>0.199035753264173</v>
      </c>
      <c r="AF19">
        <f t="shared" si="174"/>
        <v>0.160492923337236</v>
      </c>
      <c r="AG19">
        <f t="shared" si="174"/>
        <v>0.0667553191489362</v>
      </c>
      <c r="AH19">
        <f t="shared" si="174"/>
        <v>0.120384000248443</v>
      </c>
      <c r="AI19">
        <f t="shared" si="174"/>
        <v>0.160295707203702</v>
      </c>
      <c r="AJ19">
        <f t="shared" si="174"/>
        <v>0.131199660234101</v>
      </c>
      <c r="AK19">
        <f t="shared" si="174"/>
        <v>0.151741273849002</v>
      </c>
      <c r="AL19">
        <f t="shared" si="174"/>
        <v>0.0547314674901386</v>
      </c>
      <c r="AN19">
        <f t="shared" ref="AN19:AX19" si="175">AB19*LN(AB19)</f>
        <v>-0.0785928660015303</v>
      </c>
      <c r="AO19">
        <f t="shared" si="175"/>
        <v>-0.0457168141402063</v>
      </c>
      <c r="AP19">
        <f t="shared" si="175"/>
        <v>-0.222917279958454</v>
      </c>
      <c r="AQ19">
        <f t="shared" si="175"/>
        <v>-0.321297605795077</v>
      </c>
      <c r="AR19">
        <f t="shared" si="175"/>
        <v>-0.293622674519971</v>
      </c>
      <c r="AS19">
        <f t="shared" si="175"/>
        <v>-0.18068804404529</v>
      </c>
      <c r="AT19">
        <f t="shared" si="175"/>
        <v>-0.254861192073753</v>
      </c>
      <c r="AU19">
        <f t="shared" si="175"/>
        <v>-0.293458961445822</v>
      </c>
      <c r="AV19">
        <f t="shared" si="175"/>
        <v>-0.266471100894255</v>
      </c>
      <c r="AW19">
        <f t="shared" si="175"/>
        <v>-0.286120061402666</v>
      </c>
      <c r="AX19">
        <f t="shared" si="175"/>
        <v>-0.159012233429305</v>
      </c>
      <c r="BL19">
        <f t="shared" ref="BL19:BV19" si="176">AZ$17*P19</f>
        <v>0.0258979425703612</v>
      </c>
      <c r="BM19">
        <f t="shared" si="176"/>
        <v>0.0194440962886231</v>
      </c>
      <c r="BN19">
        <f t="shared" si="176"/>
        <v>0.0662941804272996</v>
      </c>
      <c r="BO19">
        <f t="shared" si="176"/>
        <v>0.196699581675505</v>
      </c>
      <c r="BP19">
        <f t="shared" si="176"/>
        <v>0.289647448636128</v>
      </c>
      <c r="BQ19">
        <f t="shared" si="176"/>
        <v>0.0661407741034044</v>
      </c>
      <c r="BR19">
        <f t="shared" si="176"/>
        <v>0.242483214360812</v>
      </c>
      <c r="BS19">
        <f t="shared" si="176"/>
        <v>0.436260169955179</v>
      </c>
      <c r="BT19">
        <f t="shared" si="176"/>
        <v>0.150190003048393</v>
      </c>
      <c r="BU19">
        <f t="shared" si="176"/>
        <v>0.329973322615587</v>
      </c>
      <c r="BV19">
        <f t="shared" si="176"/>
        <v>0.0779183378451155</v>
      </c>
      <c r="BX19" s="83">
        <f t="shared" si="6"/>
        <v>0.111636219286284</v>
      </c>
      <c r="BY19" s="84">
        <f t="shared" si="7"/>
        <v>0.552487804415038</v>
      </c>
      <c r="BZ19" s="85">
        <f t="shared" si="8"/>
        <v>0.678743384315992</v>
      </c>
      <c r="CA19" s="86">
        <f t="shared" si="9"/>
        <v>0.558081663509095</v>
      </c>
      <c r="CC19">
        <f t="shared" ref="CC19:CF19" si="177">BX19/SUM(BX$12:BX$21)</f>
        <v>0.0282525430482716</v>
      </c>
      <c r="CD19">
        <f t="shared" si="177"/>
        <v>0.146014270909221</v>
      </c>
      <c r="CE19">
        <f t="shared" si="177"/>
        <v>0.143320470883592</v>
      </c>
      <c r="CF19">
        <f t="shared" si="177"/>
        <v>0.117665013394174</v>
      </c>
      <c r="CH19">
        <f t="shared" ref="CH19:CK19" si="178">CC19*LN(CC19)</f>
        <v>-0.100764723484709</v>
      </c>
      <c r="CI19">
        <f t="shared" si="178"/>
        <v>-0.28093889170613</v>
      </c>
      <c r="CJ19">
        <f t="shared" si="178"/>
        <v>-0.278424680289283</v>
      </c>
      <c r="CK19">
        <f t="shared" si="178"/>
        <v>-0.251792957851575</v>
      </c>
      <c r="CR19">
        <f t="shared" ref="CR19:CU19" si="179">CM$17*BX19</f>
        <v>0.0219065683898097</v>
      </c>
      <c r="CS19">
        <f t="shared" si="179"/>
        <v>0.0896688195680605</v>
      </c>
      <c r="CT19">
        <f t="shared" si="179"/>
        <v>0.191092702264779</v>
      </c>
      <c r="CU19">
        <f t="shared" si="179"/>
        <v>0.200869902425384</v>
      </c>
      <c r="CV19" s="87">
        <f t="shared" si="14"/>
        <v>0.503537992648033</v>
      </c>
      <c r="CX19">
        <f t="shared" si="28"/>
        <v>0.14038076091642</v>
      </c>
    </row>
    <row r="20" spans="1:102">
      <c r="A20" s="52" t="s">
        <v>46</v>
      </c>
      <c r="B20" s="53">
        <v>2020</v>
      </c>
      <c r="C20" s="52" t="s">
        <v>44</v>
      </c>
      <c r="D20">
        <v>32709</v>
      </c>
      <c r="E20">
        <v>5.7513942</v>
      </c>
      <c r="F20">
        <v>552269</v>
      </c>
      <c r="G20">
        <v>5633</v>
      </c>
      <c r="H20">
        <v>51724</v>
      </c>
      <c r="I20">
        <v>25</v>
      </c>
      <c r="J20">
        <v>29864</v>
      </c>
      <c r="K20">
        <v>36.171833</v>
      </c>
      <c r="L20">
        <v>2077589</v>
      </c>
      <c r="M20">
        <v>14265</v>
      </c>
      <c r="N20">
        <v>330562</v>
      </c>
      <c r="P20" s="91">
        <f t="shared" ref="P20:R20" si="180">(D20-MIN(D$12:D$21))/(MAX(D$12:D$21)-MIN(D$12:D$21))+0.001</f>
        <v>0.0413846153846154</v>
      </c>
      <c r="Q20" s="91">
        <f t="shared" si="180"/>
        <v>0.0187242138816438</v>
      </c>
      <c r="R20" s="91">
        <f t="shared" si="112"/>
        <v>0.721754288472048</v>
      </c>
      <c r="S20" s="91">
        <f t="shared" si="113"/>
        <v>0.647293535709446</v>
      </c>
      <c r="T20" s="91">
        <f t="shared" si="114"/>
        <v>0.843454305278482</v>
      </c>
      <c r="U20" s="91">
        <f t="shared" ref="U20:Z20" si="181">(I20-MIN(I$12:I$21))/(MAX(I$12:I$21)-MIN(I$12:I$21))+0.001</f>
        <v>0.251</v>
      </c>
      <c r="V20" s="108" cm="1">
        <f t="array" ref="V20">(MAX(J$12:J$21-J20)/(MAX(J$12:J$21)-MIN(J$12:J$21))+0.001)</f>
        <v>0.589405797101449</v>
      </c>
      <c r="W20" s="108" cm="1">
        <f t="array" ref="W20">(MAX(K$12:K$21-K20)/(MAX(K$12:K$21)-MIN(K$12:K$21))+0.001)</f>
        <v>0.823040884488327</v>
      </c>
      <c r="X20" s="91">
        <f t="shared" si="181"/>
        <v>0.732741445861517</v>
      </c>
      <c r="Y20" s="91">
        <f t="shared" si="181"/>
        <v>0.877863446630888</v>
      </c>
      <c r="Z20" s="91">
        <f t="shared" si="181"/>
        <v>0.725900772926676</v>
      </c>
      <c r="AB20">
        <f t="shared" ref="AB20:AL20" si="182">P20/SUM(P$12:P$21)</f>
        <v>0.0101836077985993</v>
      </c>
      <c r="AC20">
        <f t="shared" si="182"/>
        <v>0.00508949251476051</v>
      </c>
      <c r="AD20">
        <f t="shared" si="182"/>
        <v>0.154106878200546</v>
      </c>
      <c r="AE20">
        <f t="shared" si="182"/>
        <v>0.205800431646803</v>
      </c>
      <c r="AF20">
        <f t="shared" si="182"/>
        <v>0.197356389863077</v>
      </c>
      <c r="AG20">
        <f t="shared" si="182"/>
        <v>0.0667553191489362</v>
      </c>
      <c r="AH20">
        <f t="shared" si="182"/>
        <v>0.0947244608002981</v>
      </c>
      <c r="AI20">
        <f t="shared" si="182"/>
        <v>0.204516585309655</v>
      </c>
      <c r="AJ20">
        <f t="shared" si="182"/>
        <v>0.120717336836644</v>
      </c>
      <c r="AK20">
        <f t="shared" si="182"/>
        <v>0.176498437840935</v>
      </c>
      <c r="AL20">
        <f t="shared" si="182"/>
        <v>0.190798701099036</v>
      </c>
      <c r="AN20">
        <f t="shared" ref="AN20:AX20" si="183">AB20*LN(AB20)</f>
        <v>-0.0467119638527003</v>
      </c>
      <c r="AO20">
        <f t="shared" si="183"/>
        <v>-0.0268754579080337</v>
      </c>
      <c r="AP20">
        <f t="shared" si="183"/>
        <v>-0.28819664493573</v>
      </c>
      <c r="AQ20">
        <f t="shared" si="183"/>
        <v>-0.325339274480604</v>
      </c>
      <c r="AR20">
        <f t="shared" si="183"/>
        <v>-0.320258917063911</v>
      </c>
      <c r="AS20">
        <f t="shared" si="183"/>
        <v>-0.18068804404529</v>
      </c>
      <c r="AT20">
        <f t="shared" si="183"/>
        <v>-0.223245000258326</v>
      </c>
      <c r="AU20">
        <f t="shared" si="183"/>
        <v>-0.324589541576326</v>
      </c>
      <c r="AV20">
        <f t="shared" si="183"/>
        <v>-0.255233090854221</v>
      </c>
      <c r="AW20">
        <f t="shared" si="183"/>
        <v>-0.306126524750178</v>
      </c>
      <c r="AX20">
        <f t="shared" si="183"/>
        <v>-0.316064979638637</v>
      </c>
      <c r="BL20">
        <f t="shared" ref="BL20:BV20" si="184">AZ$17*P20</f>
        <v>0.0131073312350464</v>
      </c>
      <c r="BM20">
        <f t="shared" si="184"/>
        <v>0.00998872487692158</v>
      </c>
      <c r="BN20">
        <f t="shared" si="184"/>
        <v>0.108129223967987</v>
      </c>
      <c r="BO20">
        <f t="shared" si="184"/>
        <v>0.203384860004704</v>
      </c>
      <c r="BP20">
        <f t="shared" si="184"/>
        <v>0.356176294924616</v>
      </c>
      <c r="BQ20">
        <f t="shared" si="184"/>
        <v>0.0661407741034044</v>
      </c>
      <c r="BR20">
        <f t="shared" si="184"/>
        <v>0.190798542049179</v>
      </c>
      <c r="BS20">
        <f t="shared" si="184"/>
        <v>0.55661153890079</v>
      </c>
      <c r="BT20">
        <f t="shared" si="184"/>
        <v>0.13819042789546</v>
      </c>
      <c r="BU20">
        <f t="shared" si="184"/>
        <v>0.383809720938475</v>
      </c>
      <c r="BV20">
        <f t="shared" si="184"/>
        <v>0.271630166966061</v>
      </c>
      <c r="BX20" s="83">
        <f t="shared" si="6"/>
        <v>0.131225280079955</v>
      </c>
      <c r="BY20" s="84">
        <f t="shared" si="7"/>
        <v>0.625701929032724</v>
      </c>
      <c r="BZ20" s="85">
        <f t="shared" si="8"/>
        <v>0.747410080949969</v>
      </c>
      <c r="CA20" s="86">
        <f t="shared" si="9"/>
        <v>0.793630315799996</v>
      </c>
      <c r="CC20">
        <f t="shared" ref="CC20:CF20" si="185">BX20/SUM(BX$12:BX$21)</f>
        <v>0.0332100809054891</v>
      </c>
      <c r="CD20">
        <f t="shared" si="185"/>
        <v>0.165363670010667</v>
      </c>
      <c r="CE20">
        <f t="shared" si="185"/>
        <v>0.157819828848635</v>
      </c>
      <c r="CF20">
        <f t="shared" si="185"/>
        <v>0.167327701024005</v>
      </c>
      <c r="CH20">
        <f t="shared" ref="CH20:CK20" si="186">CC20*LN(CC20)</f>
        <v>-0.113077064499595</v>
      </c>
      <c r="CI20">
        <f t="shared" si="186"/>
        <v>-0.29758981153756</v>
      </c>
      <c r="CJ20">
        <f t="shared" si="186"/>
        <v>-0.291382942600525</v>
      </c>
      <c r="CK20">
        <f t="shared" si="186"/>
        <v>-0.299148649246989</v>
      </c>
      <c r="CR20">
        <f t="shared" ref="CR20:CU20" si="187">CM$17*BX20</f>
        <v>0.025750563669408</v>
      </c>
      <c r="CS20">
        <f t="shared" si="187"/>
        <v>0.101551478475125</v>
      </c>
      <c r="CT20">
        <f t="shared" si="187"/>
        <v>0.210425052190526</v>
      </c>
      <c r="CU20">
        <f t="shared" si="187"/>
        <v>0.285650747050524</v>
      </c>
      <c r="CV20" s="87">
        <f t="shared" si="14"/>
        <v>0.623377841385583</v>
      </c>
      <c r="CX20">
        <f t="shared" si="28"/>
        <v>0.155988265332826</v>
      </c>
    </row>
    <row r="21" spans="1:102">
      <c r="A21" s="7" t="s">
        <v>46</v>
      </c>
      <c r="B21" s="9">
        <v>2021</v>
      </c>
      <c r="C21" s="8" t="s">
        <v>44</v>
      </c>
      <c r="D21">
        <v>32688</v>
      </c>
      <c r="E21">
        <v>5.7429657</v>
      </c>
      <c r="F21">
        <v>591615</v>
      </c>
      <c r="G21">
        <v>5859</v>
      </c>
      <c r="H21">
        <v>54646</v>
      </c>
      <c r="I21">
        <v>25</v>
      </c>
      <c r="J21">
        <v>30525</v>
      </c>
      <c r="K21">
        <v>27.787327</v>
      </c>
      <c r="L21">
        <v>2360850</v>
      </c>
      <c r="M21">
        <v>15091</v>
      </c>
      <c r="N21">
        <v>356900</v>
      </c>
      <c r="P21" s="91">
        <f t="shared" ref="P21:R21" si="188">(D21-MIN(D$12:D$21))/(MAX(D$12:D$21)-MIN(D$12:D$21))+0.001</f>
        <v>0.001</v>
      </c>
      <c r="Q21" s="91">
        <f t="shared" si="188"/>
        <v>0.001</v>
      </c>
      <c r="R21" s="91">
        <f t="shared" si="112"/>
        <v>1.001</v>
      </c>
      <c r="S21" s="91">
        <f t="shared" si="113"/>
        <v>0.677920992004337</v>
      </c>
      <c r="T21" s="91">
        <f t="shared" si="114"/>
        <v>1.001</v>
      </c>
      <c r="U21" s="91">
        <f t="shared" ref="U21:Z21" si="189">(I21-MIN(I$12:I$21))/(MAX(I$12:I$21)-MIN(I$12:I$21))+0.001</f>
        <v>0.251</v>
      </c>
      <c r="V21" s="108" cm="1">
        <f t="array" ref="V21">(MAX(J$12:J$21-J21)/(MAX(J$12:J$21)-MIN(J$12:J$21))+0.001)</f>
        <v>0.429743961352657</v>
      </c>
      <c r="W21" s="108" cm="1">
        <f t="array" ref="W21">(MAX(K$12:K$21-K21)/(MAX(K$12:K$21)-MIN(K$12:K$21))+0.001)</f>
        <v>1.001</v>
      </c>
      <c r="X21" s="91">
        <f t="shared" si="189"/>
        <v>0.970225893644635</v>
      </c>
      <c r="Y21" s="91">
        <f t="shared" si="189"/>
        <v>1.001</v>
      </c>
      <c r="Z21" s="91">
        <f t="shared" si="189"/>
        <v>1.001</v>
      </c>
      <c r="AB21">
        <f t="shared" ref="AB21:AL21" si="190">P21/SUM(P$12:P$21)</f>
        <v>0.000246072307401098</v>
      </c>
      <c r="AC21">
        <f t="shared" si="190"/>
        <v>0.000271813414807762</v>
      </c>
      <c r="AD21">
        <f t="shared" si="190"/>
        <v>0.213730611016273</v>
      </c>
      <c r="AE21">
        <f t="shared" si="190"/>
        <v>0.215538121547914</v>
      </c>
      <c r="AF21">
        <f t="shared" si="190"/>
        <v>0.234219856388917</v>
      </c>
      <c r="AG21">
        <f t="shared" si="190"/>
        <v>0.0667553191489362</v>
      </c>
      <c r="AH21">
        <f t="shared" si="190"/>
        <v>0.0690649213521529</v>
      </c>
      <c r="AI21">
        <f t="shared" si="190"/>
        <v>0.248737463415608</v>
      </c>
      <c r="AJ21">
        <f t="shared" si="190"/>
        <v>0.159842310916406</v>
      </c>
      <c r="AK21">
        <f t="shared" si="190"/>
        <v>0.201255601832869</v>
      </c>
      <c r="AL21">
        <f t="shared" si="190"/>
        <v>0.263106896869811</v>
      </c>
      <c r="AN21">
        <f t="shared" ref="AN21:AX21" si="191">AB21*LN(AB21)</f>
        <v>-0.00204483260884079</v>
      </c>
      <c r="AO21">
        <f t="shared" si="191"/>
        <v>-0.00223169542087785</v>
      </c>
      <c r="AP21">
        <f t="shared" si="191"/>
        <v>-0.329794643493919</v>
      </c>
      <c r="AQ21">
        <f t="shared" si="191"/>
        <v>-0.330768570431523</v>
      </c>
      <c r="AR21">
        <f t="shared" si="191"/>
        <v>-0.339968961578058</v>
      </c>
      <c r="AS21">
        <f t="shared" si="191"/>
        <v>-0.18068804404529</v>
      </c>
      <c r="AT21">
        <f t="shared" si="191"/>
        <v>-0.184590390441695</v>
      </c>
      <c r="AU21">
        <f t="shared" si="191"/>
        <v>-0.346082686139251</v>
      </c>
      <c r="AV21">
        <f t="shared" si="191"/>
        <v>-0.293081667460381</v>
      </c>
      <c r="AW21">
        <f t="shared" si="191"/>
        <v>-0.322648860728915</v>
      </c>
      <c r="AX21">
        <f t="shared" si="191"/>
        <v>-0.351298980911059</v>
      </c>
      <c r="AY21" s="81" t="s">
        <v>170</v>
      </c>
      <c r="BL21">
        <f t="shared" ref="BL21:BV21" si="192">AZ$17*P21</f>
        <v>0.000316719899731605</v>
      </c>
      <c r="BM21">
        <f t="shared" si="192"/>
        <v>0.000533465647212778</v>
      </c>
      <c r="BN21">
        <f t="shared" si="192"/>
        <v>0.149964267508674</v>
      </c>
      <c r="BO21">
        <f t="shared" si="192"/>
        <v>0.213008254287499</v>
      </c>
      <c r="BP21">
        <f t="shared" si="192"/>
        <v>0.422705141213103</v>
      </c>
      <c r="BQ21">
        <f t="shared" si="192"/>
        <v>0.0661407741034044</v>
      </c>
      <c r="BR21">
        <f t="shared" si="192"/>
        <v>0.139113869737547</v>
      </c>
      <c r="BS21">
        <f t="shared" si="192"/>
        <v>0.6769629078464</v>
      </c>
      <c r="BT21">
        <f t="shared" si="192"/>
        <v>0.182978501018689</v>
      </c>
      <c r="BU21">
        <f t="shared" si="192"/>
        <v>0.437646119261364</v>
      </c>
      <c r="BV21">
        <f t="shared" si="192"/>
        <v>0.374571576824168</v>
      </c>
      <c r="BX21" s="83">
        <f t="shared" si="6"/>
        <v>0.150814453055618</v>
      </c>
      <c r="BY21" s="84">
        <f t="shared" si="7"/>
        <v>0.701854169604006</v>
      </c>
      <c r="BZ21" s="85">
        <f t="shared" si="8"/>
        <v>0.816076777583946</v>
      </c>
      <c r="CA21" s="86">
        <f t="shared" si="9"/>
        <v>0.995196197104221</v>
      </c>
      <c r="CC21">
        <f t="shared" ref="CC21:CF21" si="193">BX21/SUM(BX$12:BX$21)</f>
        <v>0.0381676471533723</v>
      </c>
      <c r="CD21">
        <f t="shared" si="193"/>
        <v>0.185489569254529</v>
      </c>
      <c r="CE21">
        <f t="shared" si="193"/>
        <v>0.172319186813678</v>
      </c>
      <c r="CF21">
        <f t="shared" si="193"/>
        <v>0.209825517516203</v>
      </c>
      <c r="CH21">
        <f t="shared" ref="CH21:CK21" si="194">CC21*LN(CC21)</f>
        <v>-0.124646644654772</v>
      </c>
      <c r="CI21">
        <f t="shared" si="194"/>
        <v>-0.312504781402544</v>
      </c>
      <c r="CJ21">
        <f t="shared" si="194"/>
        <v>-0.303007227215617</v>
      </c>
      <c r="CK21">
        <f t="shared" si="194"/>
        <v>-0.327638131417804</v>
      </c>
      <c r="CL21" s="81" t="s">
        <v>170</v>
      </c>
      <c r="CR21">
        <f t="shared" ref="CR21:CU21" si="195">CM$17*BX21</f>
        <v>0.0295945809626729</v>
      </c>
      <c r="CS21">
        <f t="shared" si="195"/>
        <v>0.113910993861568</v>
      </c>
      <c r="CT21">
        <f t="shared" si="195"/>
        <v>0.229757402116273</v>
      </c>
      <c r="CU21">
        <f t="shared" si="195"/>
        <v>0.358200199141967</v>
      </c>
      <c r="CV21" s="87">
        <f t="shared" si="14"/>
        <v>0.731463176082481</v>
      </c>
      <c r="CX21">
        <f t="shared" si="28"/>
        <v>0.17183419798892</v>
      </c>
    </row>
    <row r="22" spans="1:102">
      <c r="A22" s="43" t="s">
        <v>49</v>
      </c>
      <c r="B22" s="44">
        <v>2012</v>
      </c>
      <c r="C22" s="43" t="s">
        <v>44</v>
      </c>
      <c r="D22">
        <v>30850</v>
      </c>
      <c r="E22">
        <v>4.1648298</v>
      </c>
      <c r="F22">
        <v>665289</v>
      </c>
      <c r="G22" s="94">
        <v>65</v>
      </c>
      <c r="H22">
        <v>16572</v>
      </c>
      <c r="I22">
        <v>32</v>
      </c>
      <c r="J22">
        <v>92700</v>
      </c>
      <c r="K22">
        <v>61.410019</v>
      </c>
      <c r="L22">
        <v>1086200</v>
      </c>
      <c r="M22">
        <v>8381</v>
      </c>
      <c r="N22">
        <v>426842</v>
      </c>
      <c r="O22" s="80"/>
      <c r="P22" s="113">
        <f t="shared" ref="P22:T22" si="196">(D22-MIN(D$22:D$31))/(MAX(D$22:D$31)-MIN(D$22:D$31))+0.001</f>
        <v>1.001</v>
      </c>
      <c r="Q22" s="113">
        <f t="shared" si="196"/>
        <v>0.753215152386542</v>
      </c>
      <c r="R22" s="113">
        <f t="shared" si="196"/>
        <v>0.001</v>
      </c>
      <c r="S22" s="113">
        <f t="shared" si="196"/>
        <v>0.001</v>
      </c>
      <c r="T22" s="113">
        <f t="shared" si="196"/>
        <v>0.98334552332913</v>
      </c>
      <c r="U22" s="113">
        <f t="shared" ref="U22:Z22" si="197">(I22-MIN(I$22:I$31))/(MAX(I$22:I$31)-MIN(I$22:I$31))+0.001</f>
        <v>0.620047619047619</v>
      </c>
      <c r="V22" s="108" cm="1">
        <f t="array" ref="V22">(MAX(J$22:J$31-J22)/(MAX(J$22:J$31)-MIN(J$22:J$31))+0.001)</f>
        <v>0.639560592697125</v>
      </c>
      <c r="W22" s="108" cm="1">
        <f t="array" ref="W22">(MAX(K$22:K$31-K22)/(MAX(K$22:K$31)-MIN(K$22:K$31))+0.001)</f>
        <v>0.001</v>
      </c>
      <c r="X22" s="113">
        <f t="shared" si="197"/>
        <v>0.001</v>
      </c>
      <c r="Y22" s="113">
        <f t="shared" si="197"/>
        <v>0.001</v>
      </c>
      <c r="Z22" s="113">
        <f t="shared" si="197"/>
        <v>0.001</v>
      </c>
      <c r="AA22" s="80"/>
      <c r="AB22" s="80">
        <f t="shared" ref="AB22:AL22" si="198">P22/SUM(P$22:P$31)</f>
        <v>0.547670548422942</v>
      </c>
      <c r="AC22" s="80">
        <f t="shared" si="198"/>
        <v>0.13003511377212</v>
      </c>
      <c r="AD22" s="80">
        <f t="shared" si="198"/>
        <v>0.000175260289143213</v>
      </c>
      <c r="AE22" s="80">
        <f t="shared" si="198"/>
        <v>0.000268091666553643</v>
      </c>
      <c r="AF22" s="80">
        <f t="shared" si="198"/>
        <v>0.141396717637395</v>
      </c>
      <c r="AG22" s="80">
        <f t="shared" si="198"/>
        <v>0.15838705753558</v>
      </c>
      <c r="AH22" s="80">
        <f t="shared" si="198"/>
        <v>0.108787835053464</v>
      </c>
      <c r="AI22" s="80">
        <f t="shared" si="198"/>
        <v>0.000250874377241019</v>
      </c>
      <c r="AJ22" s="80">
        <f t="shared" si="198"/>
        <v>0.000153000133043594</v>
      </c>
      <c r="AK22" s="80">
        <f t="shared" si="198"/>
        <v>0.000202469365412822</v>
      </c>
      <c r="AL22" s="80">
        <f t="shared" si="198"/>
        <v>0.000171780150406791</v>
      </c>
      <c r="AM22" s="80"/>
      <c r="AN22" s="80">
        <f t="shared" ref="AN22:AX22" si="199">AB22*LN(AB22)</f>
        <v>-0.329742229628627</v>
      </c>
      <c r="AO22" s="80">
        <f t="shared" si="199"/>
        <v>-0.265265229043787</v>
      </c>
      <c r="AP22" s="80">
        <f t="shared" si="199"/>
        <v>-0.00151586800927729</v>
      </c>
      <c r="AQ22" s="80">
        <f t="shared" si="199"/>
        <v>-0.00220483455026058</v>
      </c>
      <c r="AR22" s="80">
        <f t="shared" si="199"/>
        <v>-0.276598242598265</v>
      </c>
      <c r="AS22" s="80">
        <f t="shared" si="199"/>
        <v>-0.291861970796079</v>
      </c>
      <c r="AT22" s="80">
        <f t="shared" si="199"/>
        <v>-0.241330120615599</v>
      </c>
      <c r="AU22" s="80">
        <f t="shared" si="199"/>
        <v>-0.00207988863373409</v>
      </c>
      <c r="AV22" s="80">
        <f t="shared" si="199"/>
        <v>-0.00134411714914948</v>
      </c>
      <c r="AW22" s="80">
        <f t="shared" si="199"/>
        <v>-0.00172198615309335</v>
      </c>
      <c r="AX22" s="80">
        <f t="shared" si="199"/>
        <v>-0.00148921281517652</v>
      </c>
      <c r="AY22" s="80"/>
      <c r="AZ22" s="80">
        <f t="shared" ref="AZ22:BJ22" si="200">SUM(AN22:AN31)</f>
        <v>-1.1793842507699</v>
      </c>
      <c r="BA22" s="80">
        <f t="shared" si="200"/>
        <v>-2.12084438191916</v>
      </c>
      <c r="BB22" s="80">
        <f t="shared" si="200"/>
        <v>-2.12902156197447</v>
      </c>
      <c r="BC22" s="80">
        <f t="shared" si="200"/>
        <v>-1.94570530805505</v>
      </c>
      <c r="BD22" s="80">
        <f t="shared" si="200"/>
        <v>-2.11558009440722</v>
      </c>
      <c r="BE22" s="80">
        <f t="shared" si="200"/>
        <v>-1.74423834261343</v>
      </c>
      <c r="BF22" s="80">
        <f t="shared" si="200"/>
        <v>-2.02982258667196</v>
      </c>
      <c r="BG22" s="80">
        <f t="shared" si="200"/>
        <v>-1.91406862939226</v>
      </c>
      <c r="BH22" s="80">
        <f t="shared" si="200"/>
        <v>-2.15434674307796</v>
      </c>
      <c r="BI22" s="80">
        <f t="shared" si="200"/>
        <v>-2.07583473520943</v>
      </c>
      <c r="BJ22" s="80">
        <f t="shared" si="200"/>
        <v>-2.13175575228394</v>
      </c>
      <c r="BK22" s="80"/>
      <c r="BL22" s="80">
        <f t="shared" ref="BL22:BV22" si="201">AZ$27*P22</f>
        <v>0.510602486002748</v>
      </c>
      <c r="BM22" s="80">
        <f t="shared" si="201"/>
        <v>0.28481612994209</v>
      </c>
      <c r="BN22" s="80">
        <f t="shared" si="201"/>
        <v>0.000111773776980157</v>
      </c>
      <c r="BO22" s="80">
        <f t="shared" si="201"/>
        <v>0.000202233579158093</v>
      </c>
      <c r="BP22" s="80">
        <f t="shared" si="201"/>
        <v>0.391688394864762</v>
      </c>
      <c r="BQ22" s="80">
        <f t="shared" si="201"/>
        <v>0.247674411181081</v>
      </c>
      <c r="BR22" s="80">
        <f t="shared" si="201"/>
        <v>0.211847159396907</v>
      </c>
      <c r="BS22" s="80">
        <f t="shared" si="201"/>
        <v>0.000668761393656987</v>
      </c>
      <c r="BT22" s="80">
        <f t="shared" si="201"/>
        <v>0.000190587685853183</v>
      </c>
      <c r="BU22" s="80">
        <f t="shared" si="201"/>
        <v>0.000498347876339293</v>
      </c>
      <c r="BV22" s="80">
        <f t="shared" si="201"/>
        <v>0.000311064437807524</v>
      </c>
      <c r="BW22" s="80"/>
      <c r="BX22" s="80">
        <f t="shared" si="6"/>
        <v>0.795530389721819</v>
      </c>
      <c r="BY22" s="80">
        <f t="shared" si="7"/>
        <v>0.639565039625001</v>
      </c>
      <c r="BZ22" s="80">
        <f t="shared" si="8"/>
        <v>0.212515920790564</v>
      </c>
      <c r="CA22" s="80">
        <f t="shared" si="9"/>
        <v>0.000999999999999999</v>
      </c>
      <c r="CB22" s="80"/>
      <c r="CC22" s="80">
        <f t="shared" ref="CC22:CF22" si="202">BX22/SUM(BX$22:BX$31)</f>
        <v>0.211556004264651</v>
      </c>
      <c r="CD22" s="80">
        <f t="shared" si="202"/>
        <v>0.12569544961976</v>
      </c>
      <c r="CE22" s="80">
        <f t="shared" si="202"/>
        <v>0.0460682738407891</v>
      </c>
      <c r="CF22" s="80">
        <f t="shared" si="202"/>
        <v>0.000181230062025362</v>
      </c>
      <c r="CG22" s="80"/>
      <c r="CH22" s="80">
        <f t="shared" ref="CH22:CK22" si="203">CC22*LN(CC22)</f>
        <v>-0.328602646966998</v>
      </c>
      <c r="CI22" s="80">
        <f t="shared" si="203"/>
        <v>-0.260678958896832</v>
      </c>
      <c r="CJ22" s="80">
        <f t="shared" si="203"/>
        <v>-0.141781137043431</v>
      </c>
      <c r="CK22" s="80">
        <f t="shared" si="203"/>
        <v>-0.00156143168774206</v>
      </c>
      <c r="CL22" s="80"/>
      <c r="CM22">
        <f t="shared" ref="CM22:CP22" si="204">SUM(CH22:CH31)</f>
        <v>-2.16791209978453</v>
      </c>
      <c r="CN22">
        <f t="shared" si="204"/>
        <v>-2.20776080177289</v>
      </c>
      <c r="CO22">
        <f t="shared" si="204"/>
        <v>-2.02076887074037</v>
      </c>
      <c r="CP22">
        <f t="shared" si="204"/>
        <v>-2.13622129813454</v>
      </c>
      <c r="CQ22" s="80"/>
      <c r="CR22" s="80">
        <f t="shared" ref="CR22:CU22" si="205">CM$27*BX22</f>
        <v>0.132104327190019</v>
      </c>
      <c r="CS22" s="80">
        <f t="shared" si="205"/>
        <v>0.0747039435918332</v>
      </c>
      <c r="CT22" s="80">
        <f t="shared" si="205"/>
        <v>0.0754190511499755</v>
      </c>
      <c r="CU22" s="80">
        <f t="shared" si="205"/>
        <v>0.000362250933494499</v>
      </c>
      <c r="CV22" s="87">
        <f t="shared" si="14"/>
        <v>0.282589572865322</v>
      </c>
      <c r="CW22" s="80">
        <f>AVERAGE(CV22:CV31)</f>
        <v>0.485472684270971</v>
      </c>
      <c r="CX22">
        <f t="shared" si="28"/>
        <v>0.0750614973709044</v>
      </c>
    </row>
    <row r="23" spans="1:102">
      <c r="A23" s="43" t="s">
        <v>49</v>
      </c>
      <c r="B23" s="44">
        <v>2013</v>
      </c>
      <c r="C23" s="43" t="s">
        <v>44</v>
      </c>
      <c r="D23">
        <v>30033</v>
      </c>
      <c r="E23">
        <v>4.0992575</v>
      </c>
      <c r="F23">
        <v>729211</v>
      </c>
      <c r="G23">
        <v>76</v>
      </c>
      <c r="H23">
        <v>16579</v>
      </c>
      <c r="I23">
        <v>38</v>
      </c>
      <c r="J23">
        <v>110800</v>
      </c>
      <c r="K23">
        <v>61.083096</v>
      </c>
      <c r="L23">
        <v>1278600</v>
      </c>
      <c r="M23">
        <v>9571</v>
      </c>
      <c r="N23">
        <v>464901</v>
      </c>
      <c r="P23" s="108">
        <f t="shared" ref="P23:R23" si="206">(D23-MIN(D$22:D$31))/(MAX(D$22:D$31)-MIN(D$22:D$31))+0.001</f>
        <v>0.604974793989336</v>
      </c>
      <c r="Q23" s="108">
        <f t="shared" si="206"/>
        <v>0.656962390372654</v>
      </c>
      <c r="R23" s="108">
        <f t="shared" si="206"/>
        <v>0.259077800432</v>
      </c>
      <c r="S23" s="91">
        <f t="shared" ref="S23:S31" si="207">(G23-MIN(G$22:G$31))/(MAX(G$22:G$31)-MIN(G$22:G$31))+0.001</f>
        <v>0.0195497470489039</v>
      </c>
      <c r="T23" s="91">
        <f t="shared" ref="T23:T31" si="208">(H23-MIN(H$22:H$31))/(MAX(H$22:H$31)-MIN(H$22:H$31))+0.001</f>
        <v>0.992172761664565</v>
      </c>
      <c r="U23" s="108">
        <f t="shared" ref="U23:Z23" si="209">(I23-MIN(I$22:I$31))/(MAX(I$22:I$31)-MIN(I$22:I$31))+0.001</f>
        <v>0.905761904761905</v>
      </c>
      <c r="V23" s="108" cm="1">
        <f t="array" ref="V23">(MAX(J$22:J$31-J23)/(MAX(J$22:J$31)-MIN(J$22:J$31))+0.001)</f>
        <v>0.001</v>
      </c>
      <c r="W23" s="108" cm="1">
        <f t="array" ref="W23">(MAX(K$22:K$31-K23)/(MAX(K$22:K$31)-MIN(K$22:K$31))+0.001)</f>
        <v>0.00944660521773839</v>
      </c>
      <c r="X23" s="108">
        <f t="shared" si="209"/>
        <v>0.294516399694889</v>
      </c>
      <c r="Y23" s="108">
        <f t="shared" si="209"/>
        <v>0.178453027139875</v>
      </c>
      <c r="Z23" s="108">
        <f t="shared" si="209"/>
        <v>0.283292817884454</v>
      </c>
      <c r="AB23" s="89">
        <f t="shared" ref="AB23:AL23" si="210">P23/SUM(P$22:P$31)</f>
        <v>0.330995881324871</v>
      </c>
      <c r="AC23" s="89">
        <f t="shared" si="210"/>
        <v>0.113418030565948</v>
      </c>
      <c r="AD23" s="89">
        <f t="shared" si="210"/>
        <v>0.0454060502142999</v>
      </c>
      <c r="AE23" s="89">
        <f t="shared" si="210"/>
        <v>0.00524112426704281</v>
      </c>
      <c r="AF23" s="89">
        <f t="shared" si="210"/>
        <v>0.142665999387118</v>
      </c>
      <c r="AG23" s="89">
        <f t="shared" si="210"/>
        <v>0.231370879455054</v>
      </c>
      <c r="AH23" s="89">
        <f t="shared" si="210"/>
        <v>0.000170097776966979</v>
      </c>
      <c r="AI23" s="89">
        <f t="shared" si="210"/>
        <v>0.00236991120104188</v>
      </c>
      <c r="AJ23" s="89">
        <f t="shared" si="210"/>
        <v>0.0450610483368383</v>
      </c>
      <c r="AK23" s="89">
        <f t="shared" si="210"/>
        <v>0.0361312711610076</v>
      </c>
      <c r="AL23" s="89">
        <f t="shared" si="210"/>
        <v>0.0486640828653552</v>
      </c>
      <c r="AN23" s="89">
        <f t="shared" ref="AN23:AX23" si="211">AB23*LN(AB23)</f>
        <v>-0.365965379983567</v>
      </c>
      <c r="AO23" s="89">
        <f t="shared" si="211"/>
        <v>-0.246874180411544</v>
      </c>
      <c r="AP23" s="89">
        <f t="shared" si="211"/>
        <v>-0.14040049821309</v>
      </c>
      <c r="AQ23" s="89">
        <f t="shared" si="211"/>
        <v>-0.0275222926368862</v>
      </c>
      <c r="AR23" s="89">
        <f t="shared" si="211"/>
        <v>-0.277806231670075</v>
      </c>
      <c r="AS23" s="89">
        <f t="shared" si="211"/>
        <v>-0.338665264886686</v>
      </c>
      <c r="AT23" s="89">
        <f t="shared" si="211"/>
        <v>-0.00147630193140059</v>
      </c>
      <c r="AU23" s="89">
        <f t="shared" si="211"/>
        <v>-0.014325882837041</v>
      </c>
      <c r="AV23" s="89">
        <f t="shared" si="211"/>
        <v>-0.139677402343576</v>
      </c>
      <c r="AW23" s="89">
        <f t="shared" si="211"/>
        <v>-0.119977374417222</v>
      </c>
      <c r="AX23" s="89">
        <f t="shared" si="211"/>
        <v>-0.147102472888198</v>
      </c>
      <c r="AY23" s="81" t="s">
        <v>181</v>
      </c>
      <c r="AZ23" s="108">
        <f t="shared" ref="AZ23:BJ23" si="212">-1/LN(10)*AZ22</f>
        <v>0.51220007215297</v>
      </c>
      <c r="BA23" s="108">
        <f t="shared" si="212"/>
        <v>0.921071012043004</v>
      </c>
      <c r="BB23" s="108">
        <f t="shared" si="212"/>
        <v>0.924622316218556</v>
      </c>
      <c r="BC23" s="108">
        <f t="shared" si="212"/>
        <v>0.845009078698175</v>
      </c>
      <c r="BD23" s="108">
        <f t="shared" si="212"/>
        <v>0.918784761025417</v>
      </c>
      <c r="BE23" s="108">
        <f t="shared" si="212"/>
        <v>0.757513087321086</v>
      </c>
      <c r="BF23" s="108">
        <f t="shared" si="212"/>
        <v>0.881540748634218</v>
      </c>
      <c r="BG23" s="108">
        <f t="shared" si="212"/>
        <v>0.831269443729179</v>
      </c>
      <c r="BH23" s="108">
        <f t="shared" si="212"/>
        <v>0.935620902624999</v>
      </c>
      <c r="BI23" s="108">
        <f t="shared" si="212"/>
        <v>0.901523570844552</v>
      </c>
      <c r="BJ23" s="108">
        <f t="shared" si="212"/>
        <v>0.925809759982431</v>
      </c>
      <c r="BL23" s="89">
        <f t="shared" ref="BL23:BV23" si="213">AZ$27*P23</f>
        <v>0.308593040739216</v>
      </c>
      <c r="BM23" s="89">
        <f t="shared" si="213"/>
        <v>0.248419704450422</v>
      </c>
      <c r="BN23" s="89">
        <f t="shared" si="213"/>
        <v>0.0289581042859959</v>
      </c>
      <c r="BO23" s="89">
        <f t="shared" si="213"/>
        <v>0.00395361531733519</v>
      </c>
      <c r="BP23" s="89">
        <f t="shared" si="213"/>
        <v>0.395204480241334</v>
      </c>
      <c r="BQ23" s="89">
        <f t="shared" si="213"/>
        <v>0.361801319028902</v>
      </c>
      <c r="BR23" s="89">
        <f t="shared" si="213"/>
        <v>0.000331238606343013</v>
      </c>
      <c r="BS23" s="89">
        <f t="shared" si="213"/>
        <v>0.00631752487074209</v>
      </c>
      <c r="BT23" s="89">
        <f t="shared" si="213"/>
        <v>0.05613119906366</v>
      </c>
      <c r="BU23" s="89">
        <f t="shared" si="213"/>
        <v>0.0889316871014749</v>
      </c>
      <c r="BV23" s="89">
        <f t="shared" si="213"/>
        <v>0.0881223211301368</v>
      </c>
      <c r="BX23" s="89">
        <f t="shared" si="6"/>
        <v>0.585970849475634</v>
      </c>
      <c r="BY23" s="89">
        <f t="shared" si="7"/>
        <v>0.760959414587572</v>
      </c>
      <c r="BZ23" s="89">
        <f t="shared" si="8"/>
        <v>0.0066487634770851</v>
      </c>
      <c r="CA23" s="89">
        <f t="shared" si="9"/>
        <v>0.233185207295272</v>
      </c>
      <c r="CC23" s="89">
        <f t="shared" ref="CC23:CF23" si="214">BX23/SUM(BX$22:BX$31)</f>
        <v>0.155827675639113</v>
      </c>
      <c r="CD23" s="89">
        <f t="shared" si="214"/>
        <v>0.149553414950662</v>
      </c>
      <c r="CE23" s="89">
        <f t="shared" si="214"/>
        <v>0.00144128992983472</v>
      </c>
      <c r="CF23" s="89">
        <f t="shared" si="214"/>
        <v>0.0422601695815189</v>
      </c>
      <c r="CH23" s="89">
        <f t="shared" ref="CH23:CK23" si="215">CC23*LN(CC23)</f>
        <v>-0.289684354233035</v>
      </c>
      <c r="CI23" s="89">
        <f t="shared" si="215"/>
        <v>-0.284166691905416</v>
      </c>
      <c r="CJ23" s="89">
        <f t="shared" si="215"/>
        <v>-0.00942923116634985</v>
      </c>
      <c r="CK23" s="89">
        <f t="shared" si="215"/>
        <v>-0.133707383874252</v>
      </c>
      <c r="CL23" s="81" t="s">
        <v>181</v>
      </c>
      <c r="CM23" s="108">
        <f t="shared" ref="CM23:CP23" si="216">-1/LN(10)*CM22</f>
        <v>0.941512262187713</v>
      </c>
      <c r="CN23" s="108">
        <f t="shared" si="216"/>
        <v>0.958818333572266</v>
      </c>
      <c r="CO23" s="108">
        <f t="shared" si="216"/>
        <v>0.877608769764409</v>
      </c>
      <c r="CP23" s="108">
        <f t="shared" si="216"/>
        <v>0.927749121904033</v>
      </c>
      <c r="CR23" s="89">
        <f t="shared" ref="CR23:CU23" si="217">CM$27*BX23</f>
        <v>0.0973052517201903</v>
      </c>
      <c r="CS23" s="89">
        <f t="shared" si="217"/>
        <v>0.0888833279823356</v>
      </c>
      <c r="CT23" s="89">
        <f t="shared" si="217"/>
        <v>0.00235955701999638</v>
      </c>
      <c r="CU23" s="89">
        <f t="shared" si="217"/>
        <v>0.0844715590198206</v>
      </c>
      <c r="CV23" s="87">
        <f t="shared" si="14"/>
        <v>0.273019695742343</v>
      </c>
      <c r="CX23">
        <f t="shared" si="28"/>
        <v>0.0866774435010781</v>
      </c>
    </row>
    <row r="24" spans="1:102">
      <c r="A24" s="43" t="s">
        <v>49</v>
      </c>
      <c r="B24" s="44">
        <v>2014</v>
      </c>
      <c r="C24" s="43" t="s">
        <v>44</v>
      </c>
      <c r="D24">
        <v>28865</v>
      </c>
      <c r="E24">
        <v>4.1587043</v>
      </c>
      <c r="F24">
        <v>781606</v>
      </c>
      <c r="G24">
        <v>184</v>
      </c>
      <c r="H24">
        <v>16586</v>
      </c>
      <c r="I24">
        <v>39</v>
      </c>
      <c r="J24">
        <v>108311</v>
      </c>
      <c r="K24">
        <v>57.967205</v>
      </c>
      <c r="L24">
        <v>1450200</v>
      </c>
      <c r="M24">
        <v>10796</v>
      </c>
      <c r="N24">
        <v>501987</v>
      </c>
      <c r="P24" s="108">
        <f t="shared" ref="P24:R24" si="218">(D24-MIN(D$22:D$31))/(MAX(D$22:D$31)-MIN(D$22:D$31))+0.001</f>
        <v>0.0388090159961222</v>
      </c>
      <c r="Q24" s="108">
        <f t="shared" si="218"/>
        <v>0.744223607271973</v>
      </c>
      <c r="R24" s="108">
        <f t="shared" si="218"/>
        <v>0.470616650180673</v>
      </c>
      <c r="S24" s="91">
        <f t="shared" si="207"/>
        <v>0.201674536256324</v>
      </c>
      <c r="T24" s="91">
        <f t="shared" si="208"/>
        <v>1.001</v>
      </c>
      <c r="U24" s="108">
        <f t="shared" ref="U24:Z24" si="219">(I24-MIN(I$22:I$31))/(MAX(I$22:I$31)-MIN(I$22:I$31))+0.001</f>
        <v>0.953380952380952</v>
      </c>
      <c r="V24" s="108" cm="1">
        <f t="array" ref="V24">(MAX(J$22:J$31-J24)/(MAX(J$22:J$31)-MIN(J$22:J$31))+0.001)</f>
        <v>0.0888109013935438</v>
      </c>
      <c r="W24" s="108" cm="1">
        <f t="array" ref="W24">(MAX(K$22:K$31-K24)/(MAX(K$22:K$31)-MIN(K$22:K$31))+0.001)</f>
        <v>0.0899508865882874</v>
      </c>
      <c r="X24" s="108">
        <f t="shared" si="219"/>
        <v>0.556301296720061</v>
      </c>
      <c r="Y24" s="108">
        <f t="shared" si="219"/>
        <v>0.361125260960334</v>
      </c>
      <c r="Z24" s="108">
        <f t="shared" si="219"/>
        <v>0.558368659185142</v>
      </c>
      <c r="AB24" s="89">
        <f t="shared" ref="AB24:AL24" si="220">P24/SUM(P$22:P$31)</f>
        <v>0.0212333217525984</v>
      </c>
      <c r="AC24" s="89">
        <f t="shared" si="220"/>
        <v>0.128482812828285</v>
      </c>
      <c r="AD24" s="89">
        <f t="shared" si="220"/>
        <v>0.082480410186275</v>
      </c>
      <c r="AE24" s="89">
        <f t="shared" si="220"/>
        <v>0.054067262526391</v>
      </c>
      <c r="AF24" s="89">
        <f t="shared" si="220"/>
        <v>0.143935281136841</v>
      </c>
      <c r="AG24" s="89">
        <f t="shared" si="220"/>
        <v>0.243534849774966</v>
      </c>
      <c r="AH24" s="89">
        <f t="shared" si="220"/>
        <v>0.0151065368974754</v>
      </c>
      <c r="AI24" s="89">
        <f t="shared" si="220"/>
        <v>0.0225663726551141</v>
      </c>
      <c r="AJ24" s="89">
        <f t="shared" si="220"/>
        <v>0.0851141724104932</v>
      </c>
      <c r="AK24" s="89">
        <f t="shared" si="220"/>
        <v>0.0731168024211785</v>
      </c>
      <c r="AL24" s="89">
        <f t="shared" si="220"/>
        <v>0.095916652257262</v>
      </c>
      <c r="AN24" s="89">
        <f t="shared" ref="AN24:AX24" si="221">AB24*LN(AB24)</f>
        <v>-0.0817946527773197</v>
      </c>
      <c r="AO24" s="89">
        <f t="shared" si="221"/>
        <v>-0.263641610072143</v>
      </c>
      <c r="AP24" s="89">
        <f t="shared" si="221"/>
        <v>-0.205804663060541</v>
      </c>
      <c r="AQ24" s="89">
        <f t="shared" si="221"/>
        <v>-0.157742666077426</v>
      </c>
      <c r="AR24" s="89">
        <f t="shared" si="221"/>
        <v>-0.279002927950177</v>
      </c>
      <c r="AS24" s="89">
        <f t="shared" si="221"/>
        <v>-0.34399181278732</v>
      </c>
      <c r="AT24" s="89">
        <f t="shared" si="221"/>
        <v>-0.0633360853755554</v>
      </c>
      <c r="AU24" s="89">
        <f t="shared" si="221"/>
        <v>-0.0855557626455962</v>
      </c>
      <c r="AV24" s="89">
        <f t="shared" si="221"/>
        <v>-0.209701039725518</v>
      </c>
      <c r="AW24" s="89">
        <f t="shared" si="221"/>
        <v>-0.191251406837408</v>
      </c>
      <c r="AX24" s="89">
        <f t="shared" si="221"/>
        <v>-0.224855074261084</v>
      </c>
      <c r="AY24" s="109" t="s">
        <v>182</v>
      </c>
      <c r="AZ24">
        <f t="shared" ref="AZ24:BJ24" si="222">1-AZ23</f>
        <v>0.48779992784703</v>
      </c>
      <c r="BA24">
        <f t="shared" si="222"/>
        <v>0.0789289879569963</v>
      </c>
      <c r="BB24">
        <f t="shared" si="222"/>
        <v>0.0753776837814437</v>
      </c>
      <c r="BC24">
        <f t="shared" si="222"/>
        <v>0.154990921301825</v>
      </c>
      <c r="BD24">
        <f t="shared" si="222"/>
        <v>0.0812152389745828</v>
      </c>
      <c r="BE24">
        <f t="shared" si="222"/>
        <v>0.242486912678914</v>
      </c>
      <c r="BF24">
        <f t="shared" si="222"/>
        <v>0.118459251365782</v>
      </c>
      <c r="BG24">
        <f t="shared" si="222"/>
        <v>0.168730556270821</v>
      </c>
      <c r="BH24">
        <f t="shared" si="222"/>
        <v>0.0643790973750012</v>
      </c>
      <c r="BI24">
        <f t="shared" si="222"/>
        <v>0.0984764291554479</v>
      </c>
      <c r="BJ24">
        <f t="shared" si="222"/>
        <v>0.0741902400175688</v>
      </c>
      <c r="BL24" s="89">
        <f t="shared" ref="BL24:BV24" si="223">AZ$27*P24</f>
        <v>0.0197961838630773</v>
      </c>
      <c r="BM24" s="89">
        <f t="shared" si="223"/>
        <v>0.281416122555599</v>
      </c>
      <c r="BN24" s="89">
        <f t="shared" si="223"/>
        <v>0.0526026005004429</v>
      </c>
      <c r="BO24" s="89">
        <f t="shared" si="223"/>
        <v>0.0407853632921649</v>
      </c>
      <c r="BP24" s="89">
        <f t="shared" si="223"/>
        <v>0.398720565617906</v>
      </c>
      <c r="BQ24" s="89">
        <f t="shared" si="223"/>
        <v>0.380822470336872</v>
      </c>
      <c r="BR24" s="89">
        <f t="shared" si="223"/>
        <v>0.0294175992056642</v>
      </c>
      <c r="BS24" s="89">
        <f t="shared" si="223"/>
        <v>0.0601556802754647</v>
      </c>
      <c r="BT24" s="89">
        <f t="shared" si="223"/>
        <v>0.106024176779001</v>
      </c>
      <c r="BU24" s="89">
        <f t="shared" si="223"/>
        <v>0.179966006892055</v>
      </c>
      <c r="BV24" s="89">
        <f t="shared" si="223"/>
        <v>0.173688633058767</v>
      </c>
      <c r="BX24" s="89">
        <f t="shared" si="6"/>
        <v>0.35381490691912</v>
      </c>
      <c r="BY24" s="89">
        <f t="shared" si="7"/>
        <v>0.820328399246943</v>
      </c>
      <c r="BZ24" s="89">
        <f t="shared" si="8"/>
        <v>0.0895732794811289</v>
      </c>
      <c r="CA24" s="89">
        <f t="shared" si="9"/>
        <v>0.459678816729824</v>
      </c>
      <c r="CC24" s="89">
        <f t="shared" ref="CC24:CF24" si="224">BX24/SUM(BX$22:BX$31)</f>
        <v>0.0940902684852211</v>
      </c>
      <c r="CD24" s="89">
        <f t="shared" si="224"/>
        <v>0.161221362317835</v>
      </c>
      <c r="CE24" s="89">
        <f t="shared" si="224"/>
        <v>0.0194173046075963</v>
      </c>
      <c r="CF24" s="89">
        <f t="shared" si="224"/>
        <v>0.0833076204676908</v>
      </c>
      <c r="CH24" s="89">
        <f t="shared" ref="CH24:CK24" si="225">CC24*LN(CC24)</f>
        <v>-0.22238241114444</v>
      </c>
      <c r="CI24" s="89">
        <f t="shared" si="225"/>
        <v>-0.294225267999115</v>
      </c>
      <c r="CJ24" s="89">
        <f t="shared" si="225"/>
        <v>-0.0765350657150874</v>
      </c>
      <c r="CK24" s="89">
        <f t="shared" si="225"/>
        <v>-0.207037368976506</v>
      </c>
      <c r="CL24" s="109" t="s">
        <v>182</v>
      </c>
      <c r="CM24">
        <f t="shared" ref="CM24:CP24" si="226">1-CM23</f>
        <v>0.0584877378122872</v>
      </c>
      <c r="CN24">
        <f t="shared" si="226"/>
        <v>0.0411816664277344</v>
      </c>
      <c r="CO24">
        <f t="shared" si="226"/>
        <v>0.122391230235591</v>
      </c>
      <c r="CP24">
        <f t="shared" si="226"/>
        <v>0.072250878095967</v>
      </c>
      <c r="CR24" s="89">
        <f t="shared" ref="CR24:CU24" si="227">CM$27*BX24</f>
        <v>0.0587538588496837</v>
      </c>
      <c r="CS24" s="89">
        <f t="shared" si="227"/>
        <v>0.0958178803832901</v>
      </c>
      <c r="CT24" s="89">
        <f t="shared" si="227"/>
        <v>0.0317883560051763</v>
      </c>
      <c r="CU24" s="89">
        <f t="shared" si="227"/>
        <v>0.166519080468026</v>
      </c>
      <c r="CV24" s="87">
        <f t="shared" si="14"/>
        <v>0.352879175706176</v>
      </c>
      <c r="CX24">
        <f t="shared" si="28"/>
        <v>0.0772858696164869</v>
      </c>
    </row>
    <row r="25" spans="1:102">
      <c r="A25" s="43" t="s">
        <v>49</v>
      </c>
      <c r="B25" s="44">
        <v>2015</v>
      </c>
      <c r="C25" s="43" t="s">
        <v>44</v>
      </c>
      <c r="D25">
        <v>28876</v>
      </c>
      <c r="E25">
        <v>4.3336335</v>
      </c>
      <c r="F25">
        <v>796999</v>
      </c>
      <c r="G25">
        <v>204</v>
      </c>
      <c r="H25">
        <v>16572</v>
      </c>
      <c r="I25">
        <v>40</v>
      </c>
      <c r="J25">
        <v>106940</v>
      </c>
      <c r="K25">
        <v>49.719738</v>
      </c>
      <c r="L25">
        <v>1518300</v>
      </c>
      <c r="M25">
        <v>10089</v>
      </c>
      <c r="N25">
        <v>507949</v>
      </c>
      <c r="P25" s="108">
        <f t="shared" ref="P25:R25" si="228">(D25-MIN(D$22:D$31))/(MAX(D$22:D$31)-MIN(D$22:D$31))+0.001</f>
        <v>0.044141056713524</v>
      </c>
      <c r="Q25" s="108">
        <f t="shared" si="228"/>
        <v>1.001</v>
      </c>
      <c r="R25" s="108">
        <f t="shared" si="228"/>
        <v>0.532764135898419</v>
      </c>
      <c r="S25" s="91">
        <f t="shared" si="207"/>
        <v>0.235401349072513</v>
      </c>
      <c r="T25" s="91">
        <f t="shared" si="208"/>
        <v>0.98334552332913</v>
      </c>
      <c r="U25" s="108">
        <f t="shared" ref="U25:Z25" si="229">(I25-MIN(I$22:I$31))/(MAX(I$22:I$31)-MIN(I$22:I$31))+0.001</f>
        <v>1.001</v>
      </c>
      <c r="V25" s="108" cm="1">
        <f t="array" ref="V25">(MAX(J$22:J$31-J25)/(MAX(J$22:J$31)-MIN(J$22:J$31))+0.001)</f>
        <v>0.137179220321044</v>
      </c>
      <c r="W25" s="108" cm="1">
        <f t="array" ref="W25">(MAX(K$22:K$31-K25)/(MAX(K$22:K$31)-MIN(K$22:K$31))+0.001)</f>
        <v>0.303038059394499</v>
      </c>
      <c r="X25" s="108">
        <f t="shared" si="229"/>
        <v>0.660191456903127</v>
      </c>
      <c r="Y25" s="108">
        <f t="shared" si="229"/>
        <v>0.255697286012526</v>
      </c>
      <c r="Z25" s="108">
        <f t="shared" si="229"/>
        <v>0.60259025671075</v>
      </c>
      <c r="AB25" s="89">
        <f t="shared" ref="AB25:AL25" si="230">P25/SUM(P$22:P$31)</f>
        <v>0.0241506061321318</v>
      </c>
      <c r="AC25" s="89">
        <f t="shared" si="230"/>
        <v>0.17281270626788</v>
      </c>
      <c r="AD25" s="89">
        <f t="shared" si="230"/>
        <v>0.0933723965026909</v>
      </c>
      <c r="AE25" s="89">
        <f t="shared" si="230"/>
        <v>0.0631091399818259</v>
      </c>
      <c r="AF25" s="89">
        <f t="shared" si="230"/>
        <v>0.141396717637395</v>
      </c>
      <c r="AG25" s="89">
        <f t="shared" si="230"/>
        <v>0.255698820094879</v>
      </c>
      <c r="AH25" s="89">
        <f t="shared" si="230"/>
        <v>0.023333880422673</v>
      </c>
      <c r="AI25" s="89">
        <f t="shared" si="230"/>
        <v>0.0760244844309217</v>
      </c>
      <c r="AJ25" s="89">
        <f t="shared" si="230"/>
        <v>0.101009380740423</v>
      </c>
      <c r="AK25" s="89">
        <f t="shared" si="230"/>
        <v>0.051770867236737</v>
      </c>
      <c r="AL25" s="89">
        <f t="shared" si="230"/>
        <v>0.10351304493144</v>
      </c>
      <c r="AN25" s="89">
        <f t="shared" ref="AN25:AX25" si="231">AB25*LN(AB25)</f>
        <v>-0.0899234729836531</v>
      </c>
      <c r="AO25" s="89">
        <f t="shared" si="231"/>
        <v>-0.303380809675745</v>
      </c>
      <c r="AP25" s="89">
        <f t="shared" si="231"/>
        <v>-0.221400846693715</v>
      </c>
      <c r="AQ25" s="89">
        <f t="shared" si="231"/>
        <v>-0.174363590986794</v>
      </c>
      <c r="AR25" s="89">
        <f t="shared" si="231"/>
        <v>-0.276598242598265</v>
      </c>
      <c r="AS25" s="89">
        <f t="shared" si="231"/>
        <v>-0.348710547238675</v>
      </c>
      <c r="AT25" s="89">
        <f t="shared" si="231"/>
        <v>-0.0876851963934899</v>
      </c>
      <c r="AU25" s="89">
        <f t="shared" si="231"/>
        <v>-0.195892275882029</v>
      </c>
      <c r="AV25" s="89">
        <f t="shared" si="231"/>
        <v>-0.231568236411772</v>
      </c>
      <c r="AW25" s="89">
        <f t="shared" si="231"/>
        <v>-0.153289794672298</v>
      </c>
      <c r="AX25" s="89">
        <f t="shared" si="231"/>
        <v>-0.234773552006575</v>
      </c>
      <c r="AY25" s="109" t="s">
        <v>183</v>
      </c>
      <c r="AZ25" s="77">
        <f t="shared" ref="AZ25:BB25" si="232">AZ24/(3-SUM($AZ23:$BB23))</f>
        <v>0.759686831068148</v>
      </c>
      <c r="BA25" s="77">
        <f t="shared" si="232"/>
        <v>0.122921938519167</v>
      </c>
      <c r="BB25" s="77">
        <f t="shared" si="232"/>
        <v>0.117391230412685</v>
      </c>
      <c r="BC25" s="77">
        <f t="shared" ref="BC25:BE25" si="233">BC24/(3-SUM($BC23:$BE23))</f>
        <v>0.323779327628354</v>
      </c>
      <c r="BD25" s="77">
        <f t="shared" si="233"/>
        <v>0.169660359764936</v>
      </c>
      <c r="BE25" s="77">
        <f t="shared" si="233"/>
        <v>0.506560312606709</v>
      </c>
      <c r="BF25" s="77">
        <f>BF24/(2-SUM($BF23:$BG23))</f>
        <v>0.412477212686026</v>
      </c>
      <c r="BG25" s="77">
        <f>BG24/(2-SUM($BF23:$BG23))</f>
        <v>0.587522787313974</v>
      </c>
      <c r="BH25" s="77">
        <f t="shared" ref="BH25:BJ25" si="234">BH24/(3-SUM($BH23:$BJ23))</f>
        <v>0.271589315061486</v>
      </c>
      <c r="BI25" s="77">
        <f t="shared" si="234"/>
        <v>0.415432136120852</v>
      </c>
      <c r="BJ25" s="77">
        <f t="shared" si="234"/>
        <v>0.312978548817661</v>
      </c>
      <c r="BL25" s="89">
        <f t="shared" ref="BL25:BV25" si="235">AZ$27*P25</f>
        <v>0.0225160172754382</v>
      </c>
      <c r="BM25" s="89">
        <f t="shared" si="235"/>
        <v>0.378511963240115</v>
      </c>
      <c r="BN25" s="89">
        <f t="shared" si="235"/>
        <v>0.0595490597089357</v>
      </c>
      <c r="BO25" s="89">
        <f t="shared" si="235"/>
        <v>0.0476060573615778</v>
      </c>
      <c r="BP25" s="89">
        <f t="shared" si="235"/>
        <v>0.391688394864762</v>
      </c>
      <c r="BQ25" s="89">
        <f t="shared" si="235"/>
        <v>0.399843621644843</v>
      </c>
      <c r="BR25" s="89">
        <f t="shared" si="235"/>
        <v>0.0454390537583637</v>
      </c>
      <c r="BS25" s="89">
        <f t="shared" si="235"/>
        <v>0.202660154931774</v>
      </c>
      <c r="BT25" s="89">
        <f t="shared" si="235"/>
        <v>0.125824361991208</v>
      </c>
      <c r="BU25" s="89">
        <f t="shared" si="235"/>
        <v>0.127426199470063</v>
      </c>
      <c r="BV25" s="89">
        <f t="shared" si="235"/>
        <v>0.187444399432021</v>
      </c>
      <c r="BX25" s="89">
        <f t="shared" si="6"/>
        <v>0.460577040224489</v>
      </c>
      <c r="BY25" s="89">
        <f t="shared" si="7"/>
        <v>0.839138073871182</v>
      </c>
      <c r="BZ25" s="89">
        <f t="shared" si="8"/>
        <v>0.248099208690138</v>
      </c>
      <c r="CA25" s="89">
        <f t="shared" si="9"/>
        <v>0.440694960893292</v>
      </c>
      <c r="CC25" s="89">
        <f t="shared" ref="CC25:CF25" si="236">BX25/SUM(BX$22:BX$31)</f>
        <v>0.122481604153431</v>
      </c>
      <c r="CD25" s="89">
        <f t="shared" si="236"/>
        <v>0.16491807862128</v>
      </c>
      <c r="CE25" s="89">
        <f t="shared" si="236"/>
        <v>0.0537818636980342</v>
      </c>
      <c r="CF25" s="89">
        <f t="shared" si="236"/>
        <v>0.0798671750969557</v>
      </c>
      <c r="CH25" s="89">
        <f t="shared" ref="CH25:CK25" si="237">CC25*LN(CC25)</f>
        <v>-0.257186190233968</v>
      </c>
      <c r="CI25" s="89">
        <f t="shared" si="237"/>
        <v>-0.297232912133683</v>
      </c>
      <c r="CJ25" s="89">
        <f t="shared" si="237"/>
        <v>-0.15719465170768</v>
      </c>
      <c r="CK25" s="89">
        <f t="shared" si="237"/>
        <v>-0.20185552645899</v>
      </c>
      <c r="CL25" s="109" t="s">
        <v>183</v>
      </c>
      <c r="CM25">
        <f t="shared" ref="CM25:CP25" si="238">CM24/(4-SUM($CM23:$CP23))</f>
        <v>0.19872731889162</v>
      </c>
      <c r="CN25">
        <f t="shared" si="238"/>
        <v>0.139925435019191</v>
      </c>
      <c r="CO25">
        <f t="shared" si="238"/>
        <v>0.415856074287356</v>
      </c>
      <c r="CP25">
        <f t="shared" si="238"/>
        <v>0.245491171801833</v>
      </c>
      <c r="CR25" s="89">
        <f t="shared" ref="CR25:CU25" si="239">CM$27*BX25</f>
        <v>0.0764825842031032</v>
      </c>
      <c r="CS25" s="89">
        <f t="shared" si="239"/>
        <v>0.0980149311678886</v>
      </c>
      <c r="CT25" s="89">
        <f t="shared" si="239"/>
        <v>0.0880470829708338</v>
      </c>
      <c r="CU25" s="89">
        <f t="shared" si="239"/>
        <v>0.159642160969917</v>
      </c>
      <c r="CV25" s="87">
        <f t="shared" si="14"/>
        <v>0.422186759311743</v>
      </c>
      <c r="CX25">
        <f t="shared" si="28"/>
        <v>0.0930310070693612</v>
      </c>
    </row>
    <row r="26" spans="1:102">
      <c r="A26" s="43" t="s">
        <v>49</v>
      </c>
      <c r="B26" s="44">
        <v>2016</v>
      </c>
      <c r="C26" s="43" t="s">
        <v>44</v>
      </c>
      <c r="D26">
        <v>28874</v>
      </c>
      <c r="E26">
        <v>4.2049595</v>
      </c>
      <c r="F26">
        <v>851118</v>
      </c>
      <c r="G26">
        <v>210</v>
      </c>
      <c r="H26">
        <v>16583</v>
      </c>
      <c r="I26">
        <v>19</v>
      </c>
      <c r="J26">
        <v>98691</v>
      </c>
      <c r="K26">
        <v>51.272572</v>
      </c>
      <c r="L26">
        <v>1641500</v>
      </c>
      <c r="M26">
        <v>10922</v>
      </c>
      <c r="N26">
        <v>540365</v>
      </c>
      <c r="P26" s="108">
        <f t="shared" ref="P26:R26" si="240">(D26-MIN(D$22:D$31))/(MAX(D$22:D$31)-MIN(D$22:D$31))+0.001</f>
        <v>0.0431715947649055</v>
      </c>
      <c r="Q26" s="108">
        <f t="shared" si="240"/>
        <v>0.812121038923827</v>
      </c>
      <c r="R26" s="108">
        <f t="shared" si="240"/>
        <v>0.751263439449301</v>
      </c>
      <c r="S26" s="91">
        <f t="shared" si="207"/>
        <v>0.245519392917369</v>
      </c>
      <c r="T26" s="91">
        <f t="shared" si="208"/>
        <v>0.997216897856242</v>
      </c>
      <c r="U26" s="108">
        <f t="shared" ref="U26:Z26" si="241">(I26-MIN(I$22:I$31))/(MAX(I$22:I$31)-MIN(I$22:I$31))+0.001</f>
        <v>0.001</v>
      </c>
      <c r="V26" s="108" cm="1">
        <f t="array" ref="V26">(MAX(J$22:J$31-J26)/(MAX(J$22:J$31)-MIN(J$22:J$31))+0.001)</f>
        <v>0.428200564473452</v>
      </c>
      <c r="W26" s="108" cm="1">
        <f t="array" ref="W26">(MAX(K$22:K$31-K26)/(MAX(K$22:K$31)-MIN(K$22:K$31))+0.001)</f>
        <v>0.262917982903455</v>
      </c>
      <c r="X26" s="108">
        <f t="shared" si="241"/>
        <v>0.848139588100686</v>
      </c>
      <c r="Y26" s="108">
        <f t="shared" si="241"/>
        <v>0.379914405010438</v>
      </c>
      <c r="Z26" s="108">
        <f t="shared" si="241"/>
        <v>0.843027577306206</v>
      </c>
      <c r="AB26" s="89">
        <f t="shared" ref="AB26:AL26" si="242">P26/SUM(P$22:P$31)</f>
        <v>0.0236201907903984</v>
      </c>
      <c r="AC26" s="89">
        <f t="shared" si="242"/>
        <v>0.140204629923585</v>
      </c>
      <c r="AD26" s="89">
        <f t="shared" si="242"/>
        <v>0.131666647620609</v>
      </c>
      <c r="AE26" s="89">
        <f t="shared" si="242"/>
        <v>0.0658217032184562</v>
      </c>
      <c r="AF26" s="89">
        <f t="shared" si="242"/>
        <v>0.143391303244103</v>
      </c>
      <c r="AG26" s="89">
        <f t="shared" si="242"/>
        <v>0.000255443376718161</v>
      </c>
      <c r="AH26" s="89">
        <f t="shared" si="242"/>
        <v>0.0728359641129397</v>
      </c>
      <c r="AI26" s="89">
        <f t="shared" si="242"/>
        <v>0.0659593852263691</v>
      </c>
      <c r="AJ26" s="89">
        <f t="shared" si="242"/>
        <v>0.129765469818944</v>
      </c>
      <c r="AK26" s="89">
        <f t="shared" si="242"/>
        <v>0.0769210284936532</v>
      </c>
      <c r="AL26" s="89">
        <f t="shared" si="242"/>
        <v>0.144815404026733</v>
      </c>
      <c r="AN26" s="89">
        <f t="shared" ref="AN26:AX26" si="243">AB26*LN(AB26)</f>
        <v>-0.0884730477242641</v>
      </c>
      <c r="AO26" s="89">
        <f t="shared" si="243"/>
        <v>-0.275453346017102</v>
      </c>
      <c r="AP26" s="89">
        <f t="shared" si="243"/>
        <v>-0.266951751125823</v>
      </c>
      <c r="AQ26" s="89">
        <f t="shared" si="243"/>
        <v>-0.179088062594429</v>
      </c>
      <c r="AR26" s="89">
        <f t="shared" si="243"/>
        <v>-0.278491434478756</v>
      </c>
      <c r="AS26" s="89">
        <f t="shared" si="243"/>
        <v>-0.00211315783479963</v>
      </c>
      <c r="AT26" s="89">
        <f t="shared" si="243"/>
        <v>-0.190797117166456</v>
      </c>
      <c r="AU26" s="89">
        <f t="shared" si="243"/>
        <v>-0.179324842675464</v>
      </c>
      <c r="AV26" s="89">
        <f t="shared" si="243"/>
        <v>-0.264984532846457</v>
      </c>
      <c r="AW26" s="89">
        <f t="shared" si="243"/>
        <v>-0.197300591012225</v>
      </c>
      <c r="AX26" s="89">
        <f t="shared" si="243"/>
        <v>-0.279826142422536</v>
      </c>
      <c r="AY26" s="77" t="s">
        <v>184</v>
      </c>
      <c r="AZ26" s="110">
        <v>0.26049795615013</v>
      </c>
      <c r="BA26" s="110">
        <v>0.633345720302242</v>
      </c>
      <c r="BB26" s="110">
        <v>0.106156323547628</v>
      </c>
      <c r="BC26" s="110">
        <v>0.0806878306878307</v>
      </c>
      <c r="BD26" s="110">
        <v>0.626984126984127</v>
      </c>
      <c r="BE26" s="110">
        <v>0.292328042328042</v>
      </c>
      <c r="BF26" s="110">
        <v>0.25</v>
      </c>
      <c r="BG26" s="110">
        <v>0.75</v>
      </c>
      <c r="BH26" s="110">
        <v>0.10958605664488</v>
      </c>
      <c r="BI26" s="110">
        <v>0.581263616557734</v>
      </c>
      <c r="BJ26" s="110">
        <v>0.309150326797386</v>
      </c>
      <c r="BL26" s="89">
        <f t="shared" ref="BL26:BV26" si="244">AZ$27*P26</f>
        <v>0.0220215021095544</v>
      </c>
      <c r="BM26" s="89">
        <f t="shared" si="244"/>
        <v>0.307090438393266</v>
      </c>
      <c r="BN26" s="89">
        <f t="shared" si="244"/>
        <v>0.0839715521343516</v>
      </c>
      <c r="BO26" s="89">
        <f t="shared" si="244"/>
        <v>0.0496522655824016</v>
      </c>
      <c r="BP26" s="89">
        <f t="shared" si="244"/>
        <v>0.397213671885089</v>
      </c>
      <c r="BQ26" s="89">
        <f t="shared" si="244"/>
        <v>0.000399444177467375</v>
      </c>
      <c r="BR26" s="89">
        <f t="shared" si="244"/>
        <v>0.141836558211478</v>
      </c>
      <c r="BS26" s="89">
        <f t="shared" si="244"/>
        <v>0.175829396663998</v>
      </c>
      <c r="BT26" s="89">
        <f t="shared" si="244"/>
        <v>0.161644961376582</v>
      </c>
      <c r="BU26" s="89">
        <f t="shared" si="244"/>
        <v>0.189329536927658</v>
      </c>
      <c r="BV26" s="89">
        <f t="shared" si="244"/>
        <v>0.262235899390994</v>
      </c>
      <c r="BX26" s="89">
        <f t="shared" si="6"/>
        <v>0.413083492637172</v>
      </c>
      <c r="BY26" s="89">
        <f t="shared" si="7"/>
        <v>0.447265381644958</v>
      </c>
      <c r="BZ26" s="89">
        <f t="shared" si="8"/>
        <v>0.317665954875476</v>
      </c>
      <c r="CA26" s="89">
        <f t="shared" si="9"/>
        <v>0.613210397695233</v>
      </c>
      <c r="CC26" s="89">
        <f t="shared" ref="CC26:CF26" si="245">BX26/SUM(BX$22:BX$31)</f>
        <v>0.109851608762005</v>
      </c>
      <c r="CD26" s="89">
        <f t="shared" si="245"/>
        <v>0.0879022769571334</v>
      </c>
      <c r="CE26" s="89">
        <f t="shared" si="245"/>
        <v>0.0688622393308661</v>
      </c>
      <c r="CF26" s="89">
        <f t="shared" si="245"/>
        <v>0.111132158408904</v>
      </c>
      <c r="CH26" s="89">
        <f t="shared" ref="CH26:CK26" si="246">CC26*LN(CC26)</f>
        <v>-0.242620991296138</v>
      </c>
      <c r="CI26" s="89">
        <f t="shared" si="246"/>
        <v>-0.213736985751138</v>
      </c>
      <c r="CJ26" s="89">
        <f t="shared" si="246"/>
        <v>-0.184251064844135</v>
      </c>
      <c r="CK26" s="89">
        <f t="shared" si="246"/>
        <v>-0.244161260497349</v>
      </c>
      <c r="CL26" s="77" t="s">
        <v>184</v>
      </c>
      <c r="CM26" s="111">
        <v>0.133389037433155</v>
      </c>
      <c r="CN26" s="111">
        <v>0.0936831550802139</v>
      </c>
      <c r="CO26" s="111">
        <v>0.293917112299465</v>
      </c>
      <c r="CP26" s="111">
        <v>0.479010695187166</v>
      </c>
      <c r="CR26" s="89">
        <f t="shared" ref="CR26:CU26" si="247">CM$27*BX26</f>
        <v>0.0685958922162848</v>
      </c>
      <c r="CS26" s="89">
        <f t="shared" si="247"/>
        <v>0.0522425176031755</v>
      </c>
      <c r="CT26" s="89">
        <f t="shared" si="247"/>
        <v>0.112735388531056</v>
      </c>
      <c r="CU26" s="89">
        <f t="shared" si="247"/>
        <v>0.222136038993631</v>
      </c>
      <c r="CV26" s="87">
        <f t="shared" si="14"/>
        <v>0.455709837344148</v>
      </c>
      <c r="CX26">
        <f t="shared" si="28"/>
        <v>0.0906656403736704</v>
      </c>
    </row>
    <row r="27" spans="1:102">
      <c r="A27" s="43" t="s">
        <v>49</v>
      </c>
      <c r="B27" s="44">
        <v>2017</v>
      </c>
      <c r="C27" s="43" t="s">
        <v>44</v>
      </c>
      <c r="D27">
        <v>28866</v>
      </c>
      <c r="E27">
        <v>4.1626135</v>
      </c>
      <c r="F27">
        <v>887487</v>
      </c>
      <c r="G27">
        <v>238</v>
      </c>
      <c r="H27">
        <v>16425</v>
      </c>
      <c r="I27">
        <v>20</v>
      </c>
      <c r="J27">
        <v>89582</v>
      </c>
      <c r="K27">
        <v>48.796864</v>
      </c>
      <c r="L27">
        <v>1741700</v>
      </c>
      <c r="M27">
        <v>11755</v>
      </c>
      <c r="N27">
        <v>546388</v>
      </c>
      <c r="P27" s="108">
        <f t="shared" ref="P27:R27" si="248">(D27-MIN(D$22:D$31))/(MAX(D$22:D$31)-MIN(D$22:D$31))+0.001</f>
        <v>0.0392937469704314</v>
      </c>
      <c r="Q27" s="108">
        <f t="shared" si="248"/>
        <v>0.749961873235874</v>
      </c>
      <c r="R27" s="108">
        <f t="shared" si="248"/>
        <v>0.898099138018047</v>
      </c>
      <c r="S27" s="91">
        <f t="shared" si="207"/>
        <v>0.292736930860034</v>
      </c>
      <c r="T27" s="91">
        <f t="shared" si="208"/>
        <v>0.797973518284994</v>
      </c>
      <c r="U27" s="108">
        <f t="shared" ref="U27:Z27" si="249">(I27-MIN(I$22:I$31))/(MAX(I$22:I$31)-MIN(I$22:I$31))+0.001</f>
        <v>0.0486190476190476</v>
      </c>
      <c r="V27" s="108" cm="1">
        <f t="array" ref="V27">(MAX(J$22:J$31-J27)/(MAX(J$22:J$31)-MIN(J$22:J$31))+0.001)</f>
        <v>0.749562356676663</v>
      </c>
      <c r="W27" s="108" cm="1">
        <f t="array" ref="W27">(MAX(K$22:K$31-K27)/(MAX(K$22:K$31)-MIN(K$22:K$31))+0.001)</f>
        <v>0.326882060409157</v>
      </c>
      <c r="X27" s="108">
        <f t="shared" si="249"/>
        <v>1.001</v>
      </c>
      <c r="Y27" s="108">
        <f t="shared" si="249"/>
        <v>0.504131524008351</v>
      </c>
      <c r="Z27" s="108">
        <f t="shared" si="249"/>
        <v>0.887701626601197</v>
      </c>
      <c r="AB27" s="89">
        <f t="shared" ref="AB27:AL27" si="250">P27/SUM(P$22:P$31)</f>
        <v>0.021498529423465</v>
      </c>
      <c r="AC27" s="89">
        <f t="shared" si="250"/>
        <v>0.129473467444176</v>
      </c>
      <c r="AD27" s="89">
        <f t="shared" si="250"/>
        <v>0.157401114608313</v>
      </c>
      <c r="AE27" s="89">
        <f t="shared" si="250"/>
        <v>0.0784803316560651</v>
      </c>
      <c r="AF27" s="89">
        <f t="shared" si="250"/>
        <v>0.114741800893212</v>
      </c>
      <c r="AG27" s="89">
        <f t="shared" si="250"/>
        <v>0.0124194136966306</v>
      </c>
      <c r="AH27" s="89">
        <f t="shared" si="250"/>
        <v>0.12749889056883</v>
      </c>
      <c r="AI27" s="89">
        <f t="shared" si="250"/>
        <v>0.0820063333364083</v>
      </c>
      <c r="AJ27" s="89">
        <f t="shared" si="250"/>
        <v>0.153153133176638</v>
      </c>
      <c r="AK27" s="89">
        <f t="shared" si="250"/>
        <v>0.10207118975057</v>
      </c>
      <c r="AL27" s="89">
        <f t="shared" si="250"/>
        <v>0.152489518933907</v>
      </c>
      <c r="AN27" s="89">
        <f t="shared" ref="AN27:AX27" si="251">AB27*LN(AB27)</f>
        <v>-0.082549424342816</v>
      </c>
      <c r="AO27" s="89">
        <f t="shared" si="251"/>
        <v>-0.264679929840123</v>
      </c>
      <c r="AP27" s="89">
        <f t="shared" si="251"/>
        <v>-0.291028028287453</v>
      </c>
      <c r="AQ27" s="89">
        <f t="shared" si="251"/>
        <v>-0.199725164051697</v>
      </c>
      <c r="AR27" s="89">
        <f t="shared" si="251"/>
        <v>-0.248424132349597</v>
      </c>
      <c r="AS27" s="89">
        <f t="shared" si="251"/>
        <v>-0.0545025275829111</v>
      </c>
      <c r="AT27" s="89">
        <f t="shared" si="251"/>
        <v>-0.262602785982649</v>
      </c>
      <c r="AU27" s="89">
        <f t="shared" si="251"/>
        <v>-0.205094460922443</v>
      </c>
      <c r="AV27" s="89">
        <f t="shared" si="251"/>
        <v>-0.287363825497431</v>
      </c>
      <c r="AW27" s="89">
        <f t="shared" si="251"/>
        <v>-0.232935107627686</v>
      </c>
      <c r="AX27" s="89">
        <f t="shared" si="251"/>
        <v>-0.286780849258207</v>
      </c>
      <c r="AY27" s="77" t="s">
        <v>185</v>
      </c>
      <c r="AZ27">
        <f t="shared" ref="AZ27:BJ27" si="252">AVERAGE(AZ25:AZ26)</f>
        <v>0.510092393609139</v>
      </c>
      <c r="BA27">
        <f t="shared" si="252"/>
        <v>0.378133829410704</v>
      </c>
      <c r="BB27">
        <f t="shared" si="252"/>
        <v>0.111773776980157</v>
      </c>
      <c r="BC27">
        <f t="shared" si="252"/>
        <v>0.202233579158093</v>
      </c>
      <c r="BD27">
        <f t="shared" si="252"/>
        <v>0.398322243374532</v>
      </c>
      <c r="BE27">
        <f t="shared" si="252"/>
        <v>0.399444177467375</v>
      </c>
      <c r="BF27">
        <f t="shared" si="252"/>
        <v>0.331238606343013</v>
      </c>
      <c r="BG27">
        <f t="shared" si="252"/>
        <v>0.668761393656987</v>
      </c>
      <c r="BH27">
        <f t="shared" si="252"/>
        <v>0.190587685853183</v>
      </c>
      <c r="BI27">
        <f t="shared" si="252"/>
        <v>0.498347876339293</v>
      </c>
      <c r="BJ27">
        <f t="shared" si="252"/>
        <v>0.311064437807524</v>
      </c>
      <c r="BL27" s="89">
        <f t="shared" ref="BL27:BV27" si="253">AZ$27*P27</f>
        <v>0.0200434414460192</v>
      </c>
      <c r="BM27" s="89">
        <f t="shared" si="253"/>
        <v>0.283585955038706</v>
      </c>
      <c r="BN27" s="89">
        <f t="shared" si="253"/>
        <v>0.1003839327589</v>
      </c>
      <c r="BO27" s="89">
        <f t="shared" si="253"/>
        <v>0.0592012372795798</v>
      </c>
      <c r="BP27" s="89">
        <f t="shared" si="253"/>
        <v>0.317850601956747</v>
      </c>
      <c r="BQ27" s="89">
        <f t="shared" si="253"/>
        <v>0.0194205954854376</v>
      </c>
      <c r="BR27" s="89">
        <f t="shared" si="253"/>
        <v>0.248283990392762</v>
      </c>
      <c r="BS27" s="89">
        <f t="shared" si="253"/>
        <v>0.218606102280695</v>
      </c>
      <c r="BT27" s="89">
        <f t="shared" si="253"/>
        <v>0.190778273539036</v>
      </c>
      <c r="BU27" s="89">
        <f t="shared" si="253"/>
        <v>0.251232874385253</v>
      </c>
      <c r="BV27" s="89">
        <f t="shared" si="253"/>
        <v>0.276132407419526</v>
      </c>
      <c r="BX27" s="89">
        <f t="shared" si="6"/>
        <v>0.404013329243626</v>
      </c>
      <c r="BY27" s="89">
        <f t="shared" si="7"/>
        <v>0.396472434721764</v>
      </c>
      <c r="BZ27" s="89">
        <f t="shared" si="8"/>
        <v>0.466890092673457</v>
      </c>
      <c r="CA27" s="89">
        <f t="shared" si="9"/>
        <v>0.718143555343815</v>
      </c>
      <c r="CC27" s="89">
        <f t="shared" ref="CC27:CF27" si="254">BX27/SUM(BX$22:BX$31)</f>
        <v>0.10743957328183</v>
      </c>
      <c r="CD27" s="89">
        <f t="shared" si="254"/>
        <v>0.0779198015160633</v>
      </c>
      <c r="CE27" s="89">
        <f t="shared" si="254"/>
        <v>0.101210396674371</v>
      </c>
      <c r="CF27" s="89">
        <f t="shared" si="254"/>
        <v>0.130149201078073</v>
      </c>
      <c r="CH27" s="89">
        <f t="shared" ref="CH27:CK27" si="255">CC27*LN(CC27)</f>
        <v>-0.239679068548595</v>
      </c>
      <c r="CI27" s="89">
        <f t="shared" si="255"/>
        <v>-0.198857190461225</v>
      </c>
      <c r="CJ27" s="89">
        <f t="shared" si="255"/>
        <v>-0.23182785804099</v>
      </c>
      <c r="CK27" s="89">
        <f t="shared" si="255"/>
        <v>-0.265383824191155</v>
      </c>
      <c r="CL27" s="77" t="s">
        <v>185</v>
      </c>
      <c r="CM27">
        <f t="shared" ref="CM27:CP27" si="256">AVERAGE(CM25:CM26)</f>
        <v>0.166058178162387</v>
      </c>
      <c r="CN27">
        <f t="shared" si="256"/>
        <v>0.116804295049702</v>
      </c>
      <c r="CO27">
        <f t="shared" si="256"/>
        <v>0.35488659329341</v>
      </c>
      <c r="CP27">
        <f t="shared" si="256"/>
        <v>0.3622509334945</v>
      </c>
      <c r="CR27" s="89">
        <f t="shared" ref="CR27:CU27" si="257">CM$27*BX27</f>
        <v>0.0670897174075172</v>
      </c>
      <c r="CS27" s="89">
        <f t="shared" si="257"/>
        <v>0.0463096832443148</v>
      </c>
      <c r="CT27" s="89">
        <f t="shared" si="257"/>
        <v>0.165693034431328</v>
      </c>
      <c r="CU27" s="89">
        <f t="shared" si="257"/>
        <v>0.260148173306356</v>
      </c>
      <c r="CV27" s="87">
        <f t="shared" si="14"/>
        <v>0.539240608389516</v>
      </c>
      <c r="CX27">
        <f t="shared" si="28"/>
        <v>0.116391375919423</v>
      </c>
    </row>
    <row r="28" spans="1:102">
      <c r="A28" s="43" t="s">
        <v>49</v>
      </c>
      <c r="B28" s="44">
        <v>2018</v>
      </c>
      <c r="C28" s="43" t="s">
        <v>44</v>
      </c>
      <c r="D28">
        <v>28841</v>
      </c>
      <c r="E28">
        <v>4.0171631</v>
      </c>
      <c r="F28">
        <v>762998</v>
      </c>
      <c r="G28">
        <v>290</v>
      </c>
      <c r="H28">
        <v>16267</v>
      </c>
      <c r="I28">
        <v>21</v>
      </c>
      <c r="J28">
        <v>82455</v>
      </c>
      <c r="K28">
        <v>42.273987</v>
      </c>
      <c r="L28">
        <v>1605154</v>
      </c>
      <c r="M28">
        <v>12588</v>
      </c>
      <c r="N28">
        <v>473923</v>
      </c>
      <c r="P28" s="108">
        <f t="shared" ref="P28:R28" si="258">(D28-MIN(D$22:D$31))/(MAX(D$22:D$31)-MIN(D$22:D$31))+0.001</f>
        <v>0.0271754726127</v>
      </c>
      <c r="Q28" s="108">
        <f t="shared" si="258"/>
        <v>0.536457043665691</v>
      </c>
      <c r="R28" s="108">
        <f t="shared" si="258"/>
        <v>0.395488967842219</v>
      </c>
      <c r="S28" s="91">
        <f t="shared" si="207"/>
        <v>0.380426644182125</v>
      </c>
      <c r="T28" s="91">
        <f t="shared" si="208"/>
        <v>0.598730138713745</v>
      </c>
      <c r="U28" s="108">
        <f t="shared" ref="U28:Z28" si="259">(I28-MIN(I$22:I$31))/(MAX(I$22:I$31)-MIN(I$22:I$31))+0.001</f>
        <v>0.0962380952380952</v>
      </c>
      <c r="V28" s="108" cm="1">
        <f t="array" ref="V28">(MAX(J$22:J$31-J28)/(MAX(J$22:J$31)-MIN(J$22:J$31))+0.001)</f>
        <v>1.001</v>
      </c>
      <c r="W28" s="108" cm="1">
        <f t="array" ref="W28">(MAX(K$22:K$31-K28)/(MAX(K$22:K$31)-MIN(K$22:K$31))+0.001)</f>
        <v>0.495411551766038</v>
      </c>
      <c r="X28" s="108">
        <f t="shared" si="259"/>
        <v>0.792691838291381</v>
      </c>
      <c r="Y28" s="108">
        <f t="shared" si="259"/>
        <v>0.628348643006263</v>
      </c>
      <c r="Z28" s="108">
        <f t="shared" si="259"/>
        <v>0.350211176300428</v>
      </c>
      <c r="AB28" s="89">
        <f t="shared" ref="AB28:AL28" si="260">P28/SUM(P$22:P$31)</f>
        <v>0.0148683376517983</v>
      </c>
      <c r="AC28" s="89">
        <f t="shared" si="260"/>
        <v>0.0926139795328015</v>
      </c>
      <c r="AD28" s="89">
        <f t="shared" si="260"/>
        <v>0.0693135108569781</v>
      </c>
      <c r="AE28" s="89">
        <f t="shared" si="260"/>
        <v>0.101989213040196</v>
      </c>
      <c r="AF28" s="89">
        <f t="shared" si="260"/>
        <v>0.0860922985423205</v>
      </c>
      <c r="AG28" s="89">
        <f t="shared" si="260"/>
        <v>0.024583384016543</v>
      </c>
      <c r="AH28" s="89">
        <f t="shared" si="260"/>
        <v>0.170267874743946</v>
      </c>
      <c r="AI28" s="89">
        <f t="shared" si="260"/>
        <v>0.124286064527312</v>
      </c>
      <c r="AJ28" s="89">
        <f t="shared" si="260"/>
        <v>0.121281956721152</v>
      </c>
      <c r="AK28" s="89">
        <f t="shared" si="260"/>
        <v>0.127221351007486</v>
      </c>
      <c r="AL28" s="89">
        <f t="shared" si="260"/>
        <v>0.0601593285390268</v>
      </c>
      <c r="AN28" s="89">
        <f t="shared" ref="AN28:AX28" si="261">AB28*LN(AB28)</f>
        <v>-0.0625737159535291</v>
      </c>
      <c r="AO28" s="89">
        <f t="shared" si="261"/>
        <v>-0.220357847553704</v>
      </c>
      <c r="AP28" s="89">
        <f t="shared" si="261"/>
        <v>-0.185005761330823</v>
      </c>
      <c r="AQ28" s="89">
        <f t="shared" si="261"/>
        <v>-0.232829973607882</v>
      </c>
      <c r="AR28" s="89">
        <f t="shared" si="261"/>
        <v>-0.211127184441383</v>
      </c>
      <c r="AS28" s="89">
        <f t="shared" si="261"/>
        <v>-0.0910982653717395</v>
      </c>
      <c r="AT28" s="89">
        <f t="shared" si="261"/>
        <v>-0.301439239930911</v>
      </c>
      <c r="AU28" s="89">
        <f t="shared" si="261"/>
        <v>-0.259157498394567</v>
      </c>
      <c r="AV28" s="89">
        <f t="shared" si="261"/>
        <v>-0.255860930414053</v>
      </c>
      <c r="AW28" s="89">
        <f t="shared" si="261"/>
        <v>-0.262308389554712</v>
      </c>
      <c r="AX28" s="89">
        <f t="shared" si="261"/>
        <v>-0.169093359726235</v>
      </c>
      <c r="BL28" s="89">
        <f t="shared" ref="BL28:BV28" si="262">AZ$27*P28</f>
        <v>0.0138620018724718</v>
      </c>
      <c r="BM28" s="89">
        <f t="shared" si="262"/>
        <v>0.202852556235653</v>
      </c>
      <c r="BN28" s="89">
        <f t="shared" si="262"/>
        <v>0.0442052956897085</v>
      </c>
      <c r="BO28" s="89">
        <f t="shared" si="262"/>
        <v>0.0769350418600533</v>
      </c>
      <c r="BP28" s="89">
        <f t="shared" si="262"/>
        <v>0.238487532028403</v>
      </c>
      <c r="BQ28" s="89">
        <f t="shared" si="262"/>
        <v>0.0384417467934079</v>
      </c>
      <c r="BR28" s="89">
        <f t="shared" si="262"/>
        <v>0.331569844949356</v>
      </c>
      <c r="BS28" s="89">
        <f t="shared" si="262"/>
        <v>0.331312119792826</v>
      </c>
      <c r="BT28" s="89">
        <f t="shared" si="262"/>
        <v>0.15107730305466</v>
      </c>
      <c r="BU28" s="89">
        <f t="shared" si="262"/>
        <v>0.313136211842848</v>
      </c>
      <c r="BV28" s="89">
        <f t="shared" si="262"/>
        <v>0.108938242669804</v>
      </c>
      <c r="BX28" s="89">
        <f t="shared" si="6"/>
        <v>0.260919853797833</v>
      </c>
      <c r="BY28" s="89">
        <f t="shared" si="7"/>
        <v>0.353864320681865</v>
      </c>
      <c r="BZ28" s="89">
        <f t="shared" si="8"/>
        <v>0.662881964742182</v>
      </c>
      <c r="CA28" s="89">
        <f t="shared" si="9"/>
        <v>0.573151757567312</v>
      </c>
      <c r="CC28" s="89">
        <f t="shared" ref="CC28:CF28" si="263">BX28/SUM(BX$22:BX$31)</f>
        <v>0.0693866160437802</v>
      </c>
      <c r="CD28" s="89">
        <f t="shared" si="263"/>
        <v>0.0695459134517073</v>
      </c>
      <c r="CE28" s="89">
        <f t="shared" si="263"/>
        <v>0.143696659347976</v>
      </c>
      <c r="CF28" s="89">
        <f t="shared" si="263"/>
        <v>0.103872328573869</v>
      </c>
      <c r="CH28" s="89">
        <f t="shared" ref="CH28:CK28" si="264">CC28*LN(CC28)</f>
        <v>-0.185127743787528</v>
      </c>
      <c r="CI28" s="89">
        <f t="shared" si="264"/>
        <v>-0.18539327890881</v>
      </c>
      <c r="CJ28" s="89">
        <f t="shared" si="264"/>
        <v>-0.278778809379867</v>
      </c>
      <c r="CK28" s="89">
        <f t="shared" si="264"/>
        <v>-0.235228521573904</v>
      </c>
      <c r="CR28" s="89">
        <f t="shared" ref="CR28:CU28" si="265">CM$27*BX28</f>
        <v>0.0433278755680647</v>
      </c>
      <c r="CS28" s="89">
        <f t="shared" si="265"/>
        <v>0.041332872520487</v>
      </c>
      <c r="CT28" s="89">
        <f t="shared" si="265"/>
        <v>0.235247922222996</v>
      </c>
      <c r="CU28" s="89">
        <f t="shared" si="265"/>
        <v>0.207624759212772</v>
      </c>
      <c r="CV28" s="87">
        <f t="shared" si="14"/>
        <v>0.527533429524319</v>
      </c>
      <c r="CX28">
        <f t="shared" si="28"/>
        <v>0.125476317390418</v>
      </c>
    </row>
    <row r="29" spans="1:102">
      <c r="A29" s="43" t="s">
        <v>49</v>
      </c>
      <c r="B29" s="44">
        <v>2019</v>
      </c>
      <c r="C29" s="43" t="s">
        <v>44</v>
      </c>
      <c r="D29">
        <v>28823</v>
      </c>
      <c r="E29">
        <v>3.8955695</v>
      </c>
      <c r="F29">
        <v>812990</v>
      </c>
      <c r="G29">
        <v>466</v>
      </c>
      <c r="H29">
        <v>16109</v>
      </c>
      <c r="I29">
        <v>21</v>
      </c>
      <c r="J29">
        <v>83255</v>
      </c>
      <c r="K29">
        <v>35.75111</v>
      </c>
      <c r="L29">
        <v>1535000</v>
      </c>
      <c r="M29">
        <v>13421</v>
      </c>
      <c r="N29">
        <v>499000</v>
      </c>
      <c r="P29" s="108">
        <f t="shared" ref="P29:R29" si="266">(D29-MIN(D$22:D$31))/(MAX(D$22:D$31)-MIN(D$22:D$31))+0.001</f>
        <v>0.0184503150751333</v>
      </c>
      <c r="Q29" s="108">
        <f t="shared" si="266"/>
        <v>0.357971313514209</v>
      </c>
      <c r="R29" s="108">
        <f t="shared" si="266"/>
        <v>0.597325978561479</v>
      </c>
      <c r="S29" s="91">
        <f t="shared" si="207"/>
        <v>0.677222596964587</v>
      </c>
      <c r="T29" s="91">
        <f t="shared" si="208"/>
        <v>0.399486759142497</v>
      </c>
      <c r="U29" s="108">
        <f t="shared" ref="U29:Z29" si="267">(I29-MIN(I$22:I$31))/(MAX(I$22:I$31)-MIN(I$22:I$31))+0.001</f>
        <v>0.0962380952380952</v>
      </c>
      <c r="V29" s="108" cm="1">
        <f t="array" ref="V29">(MAX(J$22:J$31-J29)/(MAX(J$22:J$31)-MIN(J$22:J$31))+0.001)</f>
        <v>0.972776327394602</v>
      </c>
      <c r="W29" s="108" cm="1">
        <f t="array" ref="W29">(MAX(K$22:K$31-K29)/(MAX(K$22:K$31)-MIN(K$22:K$31))+0.001)</f>
        <v>0.663941043122919</v>
      </c>
      <c r="X29" s="108">
        <f t="shared" si="267"/>
        <v>0.68566819221968</v>
      </c>
      <c r="Y29" s="108">
        <f t="shared" si="267"/>
        <v>0.752565762004175</v>
      </c>
      <c r="Z29" s="108">
        <f t="shared" si="267"/>
        <v>0.536213356969612</v>
      </c>
      <c r="AB29" s="89">
        <f t="shared" ref="AB29:AL29" si="268">P29/SUM(P$22:P$31)</f>
        <v>0.0100945995761981</v>
      </c>
      <c r="AC29" s="89">
        <f t="shared" si="268"/>
        <v>0.0618001912633947</v>
      </c>
      <c r="AD29" s="89">
        <f t="shared" si="268"/>
        <v>0.104687523715437</v>
      </c>
      <c r="AE29" s="89">
        <f t="shared" si="268"/>
        <v>0.181557734648022</v>
      </c>
      <c r="AF29" s="89">
        <f t="shared" si="268"/>
        <v>0.0574427961914295</v>
      </c>
      <c r="AG29" s="89">
        <f t="shared" si="268"/>
        <v>0.024583384016543</v>
      </c>
      <c r="AH29" s="89">
        <f t="shared" si="268"/>
        <v>0.165467090775924</v>
      </c>
      <c r="AI29" s="89">
        <f t="shared" si="268"/>
        <v>0.166565795718215</v>
      </c>
      <c r="AJ29" s="89">
        <f t="shared" si="268"/>
        <v>0.104907324633372</v>
      </c>
      <c r="AK29" s="89">
        <f t="shared" si="268"/>
        <v>0.152371512264402</v>
      </c>
      <c r="AL29" s="89">
        <f t="shared" si="268"/>
        <v>0.0921108111103704</v>
      </c>
      <c r="AN29" s="89">
        <f t="shared" ref="AN29:AX29" si="269">AB29*LN(AB29)</f>
        <v>-0.0463923033819358</v>
      </c>
      <c r="AO29" s="89">
        <f t="shared" si="269"/>
        <v>-0.17204238950252</v>
      </c>
      <c r="AP29" s="89">
        <f t="shared" si="269"/>
        <v>-0.236256220924517</v>
      </c>
      <c r="AQ29" s="89">
        <f t="shared" si="269"/>
        <v>-0.309770462313368</v>
      </c>
      <c r="AR29" s="89">
        <f t="shared" si="269"/>
        <v>-0.164112097007233</v>
      </c>
      <c r="AS29" s="89">
        <f t="shared" si="269"/>
        <v>-0.0910982653717395</v>
      </c>
      <c r="AT29" s="89">
        <f t="shared" si="269"/>
        <v>-0.297672475292725</v>
      </c>
      <c r="AU29" s="89">
        <f t="shared" si="269"/>
        <v>-0.298546682145064</v>
      </c>
      <c r="AV29" s="89">
        <f t="shared" si="269"/>
        <v>-0.236532230711157</v>
      </c>
      <c r="AW29" s="89">
        <f t="shared" si="269"/>
        <v>-0.286676879901299</v>
      </c>
      <c r="AX29" s="89">
        <f t="shared" si="269"/>
        <v>-0.219662450379548</v>
      </c>
      <c r="BL29" s="89">
        <f t="shared" ref="BL29:BV29" si="270">AZ$27*P29</f>
        <v>0.00941136537951753</v>
      </c>
      <c r="BM29" s="89">
        <f t="shared" si="270"/>
        <v>0.135361063598308</v>
      </c>
      <c r="BN29" s="89">
        <f t="shared" si="270"/>
        <v>0.0667653807121846</v>
      </c>
      <c r="BO29" s="89">
        <f t="shared" si="270"/>
        <v>0.136957149670887</v>
      </c>
      <c r="BP29" s="89">
        <f t="shared" si="270"/>
        <v>0.159124462100061</v>
      </c>
      <c r="BQ29" s="89">
        <f t="shared" si="270"/>
        <v>0.0384417467934079</v>
      </c>
      <c r="BR29" s="89">
        <f t="shared" si="270"/>
        <v>0.322221074969662</v>
      </c>
      <c r="BS29" s="89">
        <f t="shared" si="270"/>
        <v>0.444018137304957</v>
      </c>
      <c r="BT29" s="89">
        <f t="shared" si="270"/>
        <v>0.130679914018284</v>
      </c>
      <c r="BU29" s="89">
        <f t="shared" si="270"/>
        <v>0.375039549300442</v>
      </c>
      <c r="BV29" s="89">
        <f t="shared" si="270"/>
        <v>0.166796906430637</v>
      </c>
      <c r="BX29" s="89">
        <f t="shared" si="6"/>
        <v>0.21153780969001</v>
      </c>
      <c r="BY29" s="89">
        <f t="shared" si="7"/>
        <v>0.334523358564355</v>
      </c>
      <c r="BZ29" s="89">
        <f t="shared" si="8"/>
        <v>0.766239212274619</v>
      </c>
      <c r="CA29" s="89">
        <f t="shared" si="9"/>
        <v>0.672516369749364</v>
      </c>
      <c r="CC29" s="89">
        <f t="shared" ref="CC29:CF29" si="271">BX29/SUM(BX$22:BX$31)</f>
        <v>0.0562544113299853</v>
      </c>
      <c r="CD29" s="89">
        <f t="shared" si="271"/>
        <v>0.0657447817781179</v>
      </c>
      <c r="CE29" s="89">
        <f t="shared" si="271"/>
        <v>0.166101992393339</v>
      </c>
      <c r="CF29" s="89">
        <f t="shared" si="271"/>
        <v>0.121880183402748</v>
      </c>
      <c r="CH29" s="89">
        <f t="shared" ref="CH29:CK29" si="272">CC29*LN(CC29)</f>
        <v>-0.161892928712553</v>
      </c>
      <c r="CI29" s="89">
        <f t="shared" si="272"/>
        <v>-0.178955650780604</v>
      </c>
      <c r="CJ29" s="89">
        <f t="shared" si="272"/>
        <v>-0.298178534348498</v>
      </c>
      <c r="CK29" s="89">
        <f t="shared" si="272"/>
        <v>-0.25652327204274</v>
      </c>
      <c r="CR29" s="89">
        <f t="shared" ref="CR29:CU29" si="273">CM$27*BX29</f>
        <v>0.0351275832895848</v>
      </c>
      <c r="CS29" s="89">
        <f t="shared" si="273"/>
        <v>0.0390737650747684</v>
      </c>
      <c r="CT29" s="89">
        <f t="shared" si="273"/>
        <v>0.271928023691966</v>
      </c>
      <c r="CU29" s="89">
        <f t="shared" si="273"/>
        <v>0.243619682732039</v>
      </c>
      <c r="CV29" s="87">
        <f t="shared" si="14"/>
        <v>0.589749054788358</v>
      </c>
      <c r="CX29">
        <f t="shared" si="28"/>
        <v>0.141346723903404</v>
      </c>
    </row>
    <row r="30" spans="1:102">
      <c r="A30" s="43" t="s">
        <v>49</v>
      </c>
      <c r="B30" s="44">
        <v>2020</v>
      </c>
      <c r="C30" s="43" t="s">
        <v>44</v>
      </c>
      <c r="D30">
        <v>28805</v>
      </c>
      <c r="E30">
        <v>3.773976</v>
      </c>
      <c r="F30">
        <v>862982</v>
      </c>
      <c r="G30">
        <v>465</v>
      </c>
      <c r="H30">
        <v>15951</v>
      </c>
      <c r="I30">
        <v>21</v>
      </c>
      <c r="J30">
        <v>84055</v>
      </c>
      <c r="K30">
        <v>29.228233</v>
      </c>
      <c r="L30">
        <v>1561800</v>
      </c>
      <c r="M30">
        <v>14254</v>
      </c>
      <c r="N30">
        <v>528900</v>
      </c>
      <c r="P30" s="108">
        <f t="shared" ref="P30:R30" si="274">(D30-MIN(D$22:D$31))/(MAX(D$22:D$31)-MIN(D$22:D$31))+0.001</f>
        <v>0.00972515753756665</v>
      </c>
      <c r="Q30" s="108">
        <f t="shared" si="274"/>
        <v>0.179485730151482</v>
      </c>
      <c r="R30" s="108">
        <f t="shared" si="274"/>
        <v>0.79916298928074</v>
      </c>
      <c r="S30" s="91">
        <f t="shared" si="207"/>
        <v>0.675536256323777</v>
      </c>
      <c r="T30" s="91">
        <f t="shared" si="208"/>
        <v>0.200243379571248</v>
      </c>
      <c r="U30" s="108">
        <f t="shared" ref="U30:Z30" si="275">(I30-MIN(I$22:I$31))/(MAX(I$22:I$31)-MIN(I$22:I$31))+0.001</f>
        <v>0.0962380952380952</v>
      </c>
      <c r="V30" s="108" cm="1">
        <f t="array" ref="V30">(MAX(J$22:J$31-J30)/(MAX(J$22:J$31)-MIN(J$22:J$31))+0.001)</f>
        <v>0.944552654789204</v>
      </c>
      <c r="W30" s="108" cm="1">
        <f t="array" ref="W30">(MAX(K$22:K$31-K30)/(MAX(K$22:K$31)-MIN(K$22:K$31))+0.001)</f>
        <v>0.8324705344798</v>
      </c>
      <c r="X30" s="108">
        <f t="shared" si="275"/>
        <v>0.726553012967201</v>
      </c>
      <c r="Y30" s="108">
        <f t="shared" si="275"/>
        <v>0.876782881002088</v>
      </c>
      <c r="Z30" s="108">
        <f t="shared" si="275"/>
        <v>0.757988896388545</v>
      </c>
      <c r="AB30" s="89">
        <f t="shared" ref="AB30:AL30" si="276">P30/SUM(P$22:P$31)</f>
        <v>0.00532086150059804</v>
      </c>
      <c r="AC30" s="89">
        <f t="shared" si="276"/>
        <v>0.0309864283356084</v>
      </c>
      <c r="AD30" s="89">
        <f t="shared" si="276"/>
        <v>0.140061536573897</v>
      </c>
      <c r="AE30" s="89">
        <f t="shared" si="276"/>
        <v>0.18110564077525</v>
      </c>
      <c r="AF30" s="89">
        <f t="shared" si="276"/>
        <v>0.0287932938405383</v>
      </c>
      <c r="AG30" s="89">
        <f t="shared" si="276"/>
        <v>0.024583384016543</v>
      </c>
      <c r="AH30" s="89">
        <f t="shared" si="276"/>
        <v>0.160666306807902</v>
      </c>
      <c r="AI30" s="89">
        <f t="shared" si="276"/>
        <v>0.208845526909118</v>
      </c>
      <c r="AJ30" s="89">
        <f t="shared" si="276"/>
        <v>0.111162707647206</v>
      </c>
      <c r="AK30" s="89">
        <f t="shared" si="276"/>
        <v>0.177521673521319</v>
      </c>
      <c r="AL30" s="89">
        <f t="shared" si="276"/>
        <v>0.130207446628302</v>
      </c>
      <c r="AN30" s="89">
        <f t="shared" ref="AN30:AX30" si="277">AB30*LN(AB30)</f>
        <v>-0.0278606696000492</v>
      </c>
      <c r="AO30" s="89">
        <f t="shared" si="277"/>
        <v>-0.107653234188076</v>
      </c>
      <c r="AP30" s="89">
        <f t="shared" si="277"/>
        <v>-0.27531523764525</v>
      </c>
      <c r="AQ30" s="89">
        <f t="shared" si="277"/>
        <v>-0.309450638605134</v>
      </c>
      <c r="AR30" s="89">
        <f t="shared" si="277"/>
        <v>-0.1021474569684</v>
      </c>
      <c r="AS30" s="89">
        <f t="shared" si="277"/>
        <v>-0.0910982653717395</v>
      </c>
      <c r="AT30" s="89">
        <f t="shared" si="277"/>
        <v>-0.293766403429166</v>
      </c>
      <c r="AU30" s="89">
        <f t="shared" si="277"/>
        <v>-0.327085595212888</v>
      </c>
      <c r="AV30" s="89">
        <f t="shared" si="277"/>
        <v>-0.244197824811529</v>
      </c>
      <c r="AW30" s="89">
        <f t="shared" si="277"/>
        <v>-0.306875072943755</v>
      </c>
      <c r="AX30" s="89">
        <f t="shared" si="277"/>
        <v>-0.265444332584206</v>
      </c>
      <c r="BL30" s="89">
        <f t="shared" ref="BL30:BV30" si="278">AZ$27*P30</f>
        <v>0.00496072888656334</v>
      </c>
      <c r="BM30" s="89">
        <f t="shared" si="278"/>
        <v>0.0678696264667562</v>
      </c>
      <c r="BN30" s="89">
        <f t="shared" si="278"/>
        <v>0.0893254657346607</v>
      </c>
      <c r="BO30" s="89">
        <f t="shared" si="278"/>
        <v>0.136616114967416</v>
      </c>
      <c r="BP30" s="89">
        <f t="shared" si="278"/>
        <v>0.0797613921717173</v>
      </c>
      <c r="BQ30" s="89">
        <f t="shared" si="278"/>
        <v>0.0384417467934079</v>
      </c>
      <c r="BR30" s="89">
        <f t="shared" si="278"/>
        <v>0.312872304989969</v>
      </c>
      <c r="BS30" s="89">
        <f t="shared" si="278"/>
        <v>0.556724154817088</v>
      </c>
      <c r="BT30" s="89">
        <f t="shared" si="278"/>
        <v>0.138472057391077</v>
      </c>
      <c r="BU30" s="89">
        <f t="shared" si="278"/>
        <v>0.436942886758037</v>
      </c>
      <c r="BV30" s="89">
        <f t="shared" si="278"/>
        <v>0.235783389919448</v>
      </c>
      <c r="BX30" s="89">
        <f t="shared" si="6"/>
        <v>0.16215582108798</v>
      </c>
      <c r="BY30" s="89">
        <f t="shared" si="7"/>
        <v>0.254819253932541</v>
      </c>
      <c r="BZ30" s="89">
        <f t="shared" si="8"/>
        <v>0.869596459807057</v>
      </c>
      <c r="CA30" s="89">
        <f t="shared" si="9"/>
        <v>0.811198334068562</v>
      </c>
      <c r="CC30" s="89">
        <f t="shared" ref="CC30:CF30" si="279">BX30/SUM(BX$22:BX$31)</f>
        <v>0.0431222213768887</v>
      </c>
      <c r="CD30" s="89">
        <f t="shared" si="279"/>
        <v>0.0500803182012619</v>
      </c>
      <c r="CE30" s="89">
        <f t="shared" si="279"/>
        <v>0.188507325438702</v>
      </c>
      <c r="CF30" s="89">
        <f t="shared" si="279"/>
        <v>0.147013524398116</v>
      </c>
      <c r="CH30" s="89">
        <f t="shared" ref="CH30:CK30" si="280">CC30*LN(CC30)</f>
        <v>-0.135564053414941</v>
      </c>
      <c r="CI30" s="89">
        <f t="shared" si="280"/>
        <v>-0.149946842828492</v>
      </c>
      <c r="CJ30" s="89">
        <f t="shared" si="280"/>
        <v>-0.314546793855254</v>
      </c>
      <c r="CK30" s="89">
        <f t="shared" si="280"/>
        <v>-0.281858841369068</v>
      </c>
      <c r="CR30" s="89">
        <f t="shared" ref="CR30:CU30" si="281">CM$27*BX30</f>
        <v>0.026927300228296</v>
      </c>
      <c r="CS30" s="89">
        <f t="shared" si="281"/>
        <v>0.0297639833206816</v>
      </c>
      <c r="CT30" s="89">
        <f t="shared" si="281"/>
        <v>0.308608125160936</v>
      </c>
      <c r="CU30" s="89">
        <f t="shared" si="281"/>
        <v>0.293857353765519</v>
      </c>
      <c r="CV30" s="87">
        <f t="shared" si="14"/>
        <v>0.659156762475434</v>
      </c>
      <c r="CX30">
        <f t="shared" si="28"/>
        <v>0.1618106685431</v>
      </c>
    </row>
    <row r="31" spans="1:102">
      <c r="A31" s="7" t="s">
        <v>49</v>
      </c>
      <c r="B31" s="9">
        <v>2021</v>
      </c>
      <c r="C31" s="8" t="s">
        <v>44</v>
      </c>
      <c r="D31">
        <v>28787</v>
      </c>
      <c r="E31">
        <v>3.6523824</v>
      </c>
      <c r="F31">
        <v>912974</v>
      </c>
      <c r="G31">
        <v>658</v>
      </c>
      <c r="H31">
        <v>15793</v>
      </c>
      <c r="I31">
        <v>21</v>
      </c>
      <c r="J31">
        <v>84855</v>
      </c>
      <c r="K31">
        <v>22.705357</v>
      </c>
      <c r="L31">
        <v>1721301</v>
      </c>
      <c r="M31">
        <v>15087</v>
      </c>
      <c r="N31">
        <v>561663</v>
      </c>
      <c r="P31" s="108">
        <f t="shared" ref="P31:R31" si="282">(D31-MIN(D$22:D$31))/(MAX(D$22:D$31)-MIN(D$22:D$31))+0.001</f>
        <v>0.001</v>
      </c>
      <c r="Q31" s="108">
        <f t="shared" si="282"/>
        <v>0.001</v>
      </c>
      <c r="R31" s="108">
        <f t="shared" si="282"/>
        <v>1.001</v>
      </c>
      <c r="S31" s="91">
        <f t="shared" si="207"/>
        <v>1.001</v>
      </c>
      <c r="T31" s="91">
        <f t="shared" si="208"/>
        <v>0.001</v>
      </c>
      <c r="U31" s="108">
        <f t="shared" ref="U31:Z31" si="283">(I31-MIN(I$22:I$31))/(MAX(I$22:I$31)-MIN(I$22:I$31))+0.001</f>
        <v>0.0962380952380952</v>
      </c>
      <c r="V31" s="108" cm="1">
        <f t="array" ref="V31">(MAX(J$22:J$31-J31)/(MAX(J$22:J$31)-MIN(J$22:J$31))+0.001)</f>
        <v>0.916328982183807</v>
      </c>
      <c r="W31" s="108" cm="1">
        <f t="array" ref="W31">(MAX(K$22:K$31-K31)/(MAX(K$22:K$31)-MIN(K$22:K$31))+0.001)</f>
        <v>1.001</v>
      </c>
      <c r="X31" s="108">
        <f t="shared" si="283"/>
        <v>0.969880244088482</v>
      </c>
      <c r="Y31" s="108">
        <f t="shared" si="283"/>
        <v>1.001</v>
      </c>
      <c r="Z31" s="108">
        <f t="shared" si="283"/>
        <v>1.001</v>
      </c>
      <c r="AB31" s="89">
        <f t="shared" ref="AB31:AL31" si="284">P31/SUM(P$22:P$31)</f>
        <v>0.000547123424997945</v>
      </c>
      <c r="AC31" s="89">
        <f t="shared" si="284"/>
        <v>0.000172640066201678</v>
      </c>
      <c r="AD31" s="89">
        <f t="shared" si="284"/>
        <v>0.175435549432356</v>
      </c>
      <c r="AE31" s="89">
        <f t="shared" si="284"/>
        <v>0.268359758220197</v>
      </c>
      <c r="AF31" s="89">
        <f t="shared" si="284"/>
        <v>0.000143791489647194</v>
      </c>
      <c r="AG31" s="89">
        <f t="shared" si="284"/>
        <v>0.024583384016543</v>
      </c>
      <c r="AH31" s="89">
        <f t="shared" si="284"/>
        <v>0.15586552283988</v>
      </c>
      <c r="AI31" s="89">
        <f t="shared" si="284"/>
        <v>0.25112525161826</v>
      </c>
      <c r="AJ31" s="89">
        <f t="shared" si="284"/>
        <v>0.148391806381891</v>
      </c>
      <c r="AK31" s="89">
        <f t="shared" si="284"/>
        <v>0.202671834778235</v>
      </c>
      <c r="AL31" s="89">
        <f t="shared" si="284"/>
        <v>0.171951930557198</v>
      </c>
      <c r="AN31" s="89">
        <f t="shared" ref="AN31:AX31" si="285">AB31*LN(AB31)</f>
        <v>-0.00410935439414168</v>
      </c>
      <c r="AO31" s="89">
        <f t="shared" si="285"/>
        <v>-0.00149580561441594</v>
      </c>
      <c r="AP31" s="89">
        <f t="shared" si="285"/>
        <v>-0.305342686683986</v>
      </c>
      <c r="AQ31" s="89">
        <f t="shared" si="285"/>
        <v>-0.353007622631175</v>
      </c>
      <c r="AR31" s="89">
        <f t="shared" si="285"/>
        <v>-0.00127214434507134</v>
      </c>
      <c r="AS31" s="89">
        <f t="shared" si="285"/>
        <v>-0.0910982653717395</v>
      </c>
      <c r="AT31" s="89">
        <f t="shared" si="285"/>
        <v>-0.289716860554011</v>
      </c>
      <c r="AU31" s="89">
        <f t="shared" si="285"/>
        <v>-0.347005740043434</v>
      </c>
      <c r="AV31" s="89">
        <f t="shared" si="285"/>
        <v>-0.283116603167314</v>
      </c>
      <c r="AW31" s="89">
        <f t="shared" si="285"/>
        <v>-0.323498132089728</v>
      </c>
      <c r="AX31" s="89">
        <f t="shared" si="285"/>
        <v>-0.302728305942176</v>
      </c>
      <c r="AY31" s="81" t="s">
        <v>170</v>
      </c>
      <c r="BL31" s="89">
        <f t="shared" ref="BL31:BV31" si="286">AZ$27*P31</f>
        <v>0.000510092393609139</v>
      </c>
      <c r="BM31" s="89">
        <f t="shared" si="286"/>
        <v>0.000378133829410704</v>
      </c>
      <c r="BN31" s="89">
        <f t="shared" si="286"/>
        <v>0.111885550757137</v>
      </c>
      <c r="BO31" s="89">
        <f t="shared" si="286"/>
        <v>0.202435812737251</v>
      </c>
      <c r="BP31" s="89">
        <f t="shared" si="286"/>
        <v>0.000398322243374532</v>
      </c>
      <c r="BQ31" s="89">
        <f t="shared" si="286"/>
        <v>0.0384417467934079</v>
      </c>
      <c r="BR31" s="89">
        <f t="shared" si="286"/>
        <v>0.303523535010276</v>
      </c>
      <c r="BS31" s="89">
        <f t="shared" si="286"/>
        <v>0.669430155050644</v>
      </c>
      <c r="BT31" s="89">
        <f t="shared" si="286"/>
        <v>0.184847231275544</v>
      </c>
      <c r="BU31" s="89">
        <f t="shared" si="286"/>
        <v>0.498846224215632</v>
      </c>
      <c r="BV31" s="89">
        <f t="shared" si="286"/>
        <v>0.311375502245331</v>
      </c>
      <c r="BX31" s="89">
        <f t="shared" si="6"/>
        <v>0.112773776980157</v>
      </c>
      <c r="BY31" s="89">
        <f t="shared" si="7"/>
        <v>0.241275881774033</v>
      </c>
      <c r="BZ31" s="89">
        <f t="shared" si="8"/>
        <v>0.97295369006092</v>
      </c>
      <c r="CA31" s="89">
        <f t="shared" si="9"/>
        <v>0.995068957736507</v>
      </c>
      <c r="CC31" s="89">
        <f t="shared" ref="CC31:CF31" si="287">BX31/SUM(BX$22:BX$31)</f>
        <v>0.0299900166630938</v>
      </c>
      <c r="CD31" s="89">
        <f t="shared" si="287"/>
        <v>0.0474186025861782</v>
      </c>
      <c r="CE31" s="89">
        <f t="shared" si="287"/>
        <v>0.210912654738491</v>
      </c>
      <c r="CF31" s="89">
        <f t="shared" si="287"/>
        <v>0.180336408930099</v>
      </c>
      <c r="CH31" s="89">
        <f t="shared" ref="CH31:CK31" si="288">CC31*LN(CC31)</f>
        <v>-0.105171711446334</v>
      </c>
      <c r="CI31" s="89">
        <f t="shared" si="288"/>
        <v>-0.144567022107578</v>
      </c>
      <c r="CJ31" s="89">
        <f t="shared" si="288"/>
        <v>-0.328245724639079</v>
      </c>
      <c r="CK31" s="89">
        <f t="shared" si="288"/>
        <v>-0.308903867462836</v>
      </c>
      <c r="CL31" s="81" t="s">
        <v>170</v>
      </c>
      <c r="CR31" s="89">
        <f t="shared" ref="CR31:CU31" si="289">CM$27*BX31</f>
        <v>0.0187270079498162</v>
      </c>
      <c r="CS31" s="89">
        <f t="shared" si="289"/>
        <v>0.0281820592831113</v>
      </c>
      <c r="CT31" s="89">
        <f t="shared" si="289"/>
        <v>0.345288220497972</v>
      </c>
      <c r="CU31" s="89">
        <f t="shared" si="289"/>
        <v>0.360464658831448</v>
      </c>
      <c r="CV31" s="87">
        <f t="shared" si="14"/>
        <v>0.752661946562348</v>
      </c>
      <c r="CX31">
        <f t="shared" si="28"/>
        <v>0.186735139890542</v>
      </c>
    </row>
    <row r="32" spans="1:102">
      <c r="A32" s="11" t="s">
        <v>43</v>
      </c>
      <c r="B32" s="53">
        <v>2012</v>
      </c>
      <c r="C32" s="51" t="s">
        <v>44</v>
      </c>
      <c r="D32">
        <v>10335</v>
      </c>
      <c r="E32">
        <v>6.8106434</v>
      </c>
      <c r="F32">
        <v>238008</v>
      </c>
      <c r="I32">
        <v>20</v>
      </c>
      <c r="J32">
        <v>15140</v>
      </c>
      <c r="K32">
        <v>79.377197</v>
      </c>
      <c r="L32">
        <v>3300400</v>
      </c>
      <c r="M32">
        <v>9355</v>
      </c>
      <c r="N32">
        <v>143100</v>
      </c>
      <c r="O32" s="80"/>
      <c r="P32" s="113">
        <f t="shared" ref="P32:Z32" si="290">(D32-MIN(D$32:D$41))/(MAX(D$32:D$41)-MIN(D$32:D$41))+0.001</f>
        <v>1.001</v>
      </c>
      <c r="Q32" s="113">
        <f t="shared" si="290"/>
        <v>0.242445440675051</v>
      </c>
      <c r="R32" s="113">
        <f t="shared" si="290"/>
        <v>0.577999137159486</v>
      </c>
      <c r="S32" s="113">
        <v>0.001</v>
      </c>
      <c r="T32" s="113">
        <v>0.001</v>
      </c>
      <c r="U32" s="113">
        <f t="shared" si="290"/>
        <v>0.693307692307692</v>
      </c>
      <c r="V32" s="108" cm="1">
        <f t="array" ref="V32">(MAX(J$32:J$41-J32)/(MAX(J$32:J$41)-MIN(J$32:J$41))+0.001)</f>
        <v>0.001</v>
      </c>
      <c r="W32" s="108" cm="1">
        <f t="array" ref="W32">(MAX(K$32:K$41-K32)/(MAX(K$32:K$41)-MIN(K$32:K$41))+0.001)</f>
        <v>0.001</v>
      </c>
      <c r="X32" s="113">
        <f t="shared" si="290"/>
        <v>0.001</v>
      </c>
      <c r="Y32" s="113">
        <f t="shared" si="290"/>
        <v>0.001</v>
      </c>
      <c r="Z32" s="113">
        <f t="shared" si="290"/>
        <v>0.0251124627606753</v>
      </c>
      <c r="AA32" s="80"/>
      <c r="AB32" s="80">
        <f t="shared" ref="AB32:AL32" si="291">P32/SUM(P$32:P$41)</f>
        <v>0.233418279654296</v>
      </c>
      <c r="AC32" s="80">
        <f t="shared" si="291"/>
        <v>0.0751883670787332</v>
      </c>
      <c r="AD32" s="80">
        <f t="shared" si="291"/>
        <v>0.137003946339819</v>
      </c>
      <c r="AE32" s="80">
        <f t="shared" si="291"/>
        <v>0.1</v>
      </c>
      <c r="AF32" s="80">
        <f t="shared" si="291"/>
        <v>0.1</v>
      </c>
      <c r="AG32" s="80">
        <f t="shared" si="291"/>
        <v>0.147439882218223</v>
      </c>
      <c r="AH32" s="80">
        <f t="shared" si="291"/>
        <v>0.000195478245829899</v>
      </c>
      <c r="AI32" s="80">
        <f t="shared" si="291"/>
        <v>0.000273210224585909</v>
      </c>
      <c r="AJ32" s="80">
        <f t="shared" si="291"/>
        <v>0.000275677282481666</v>
      </c>
      <c r="AK32" s="80">
        <f t="shared" si="291"/>
        <v>0.000199249312903949</v>
      </c>
      <c r="AL32" s="80">
        <f t="shared" si="291"/>
        <v>0.011966301339559</v>
      </c>
      <c r="AM32" s="80"/>
      <c r="AN32" s="80">
        <f t="shared" ref="AN32:AX32" si="292">AB32*LN(AB32)</f>
        <v>-0.339605680456269</v>
      </c>
      <c r="AO32" s="80">
        <f t="shared" si="292"/>
        <v>-0.194569355038875</v>
      </c>
      <c r="AP32" s="80">
        <f t="shared" si="292"/>
        <v>-0.272328984418524</v>
      </c>
      <c r="AQ32" s="80">
        <f t="shared" si="292"/>
        <v>-0.230258509299405</v>
      </c>
      <c r="AR32" s="80">
        <f t="shared" si="292"/>
        <v>-0.230258509299405</v>
      </c>
      <c r="AS32" s="80">
        <f t="shared" si="292"/>
        <v>-0.282249292199171</v>
      </c>
      <c r="AT32" s="80">
        <f t="shared" si="292"/>
        <v>-0.00166939623333522</v>
      </c>
      <c r="AU32" s="80">
        <f t="shared" si="292"/>
        <v>-0.00224176338783239</v>
      </c>
      <c r="AV32" s="80">
        <f t="shared" si="292"/>
        <v>-0.00225952809837123</v>
      </c>
      <c r="AW32" s="80">
        <f t="shared" si="292"/>
        <v>-0.00169779416776218</v>
      </c>
      <c r="AX32" s="80">
        <f t="shared" si="292"/>
        <v>-0.0529587907756246</v>
      </c>
      <c r="AY32" s="80"/>
      <c r="AZ32" s="80">
        <f t="shared" ref="AZ32:BJ32" si="293">SUM(AN32:AN41)</f>
        <v>-1.68321911709514</v>
      </c>
      <c r="BA32" s="80">
        <f t="shared" si="293"/>
        <v>-2.01730476249018</v>
      </c>
      <c r="BB32" s="80">
        <f t="shared" si="293"/>
        <v>-1.73203530485555</v>
      </c>
      <c r="BC32" s="80">
        <f t="shared" si="293"/>
        <v>-2.30258509299405</v>
      </c>
      <c r="BD32" s="80">
        <f t="shared" si="293"/>
        <v>-2.30258509299405</v>
      </c>
      <c r="BE32" s="80">
        <f t="shared" si="293"/>
        <v>-1.77997753088599</v>
      </c>
      <c r="BF32" s="80">
        <f t="shared" si="293"/>
        <v>-1.96683360983573</v>
      </c>
      <c r="BG32" s="80">
        <f t="shared" si="293"/>
        <v>-1.91395571882757</v>
      </c>
      <c r="BH32" s="80">
        <f t="shared" si="293"/>
        <v>-1.97746026683263</v>
      </c>
      <c r="BI32" s="80">
        <f t="shared" si="293"/>
        <v>-2.08411816297711</v>
      </c>
      <c r="BJ32" s="80">
        <f t="shared" si="293"/>
        <v>-0.962828156941409</v>
      </c>
      <c r="BK32" s="80"/>
      <c r="BL32" s="80">
        <f t="shared" ref="BL32:BV32" si="294">AZ$37*P32</f>
        <v>0.340515813019223</v>
      </c>
      <c r="BM32" s="80">
        <f t="shared" si="294"/>
        <v>0.10021850858893</v>
      </c>
      <c r="BN32" s="80">
        <f t="shared" si="294"/>
        <v>0.142453182110089</v>
      </c>
      <c r="BO32" s="80">
        <f t="shared" si="294"/>
        <v>4.03439153439154e-5</v>
      </c>
      <c r="BP32" s="80">
        <f t="shared" si="294"/>
        <v>0.000313492063492064</v>
      </c>
      <c r="BQ32" s="80">
        <f t="shared" si="294"/>
        <v>0.447990486365486</v>
      </c>
      <c r="BR32" s="80">
        <f t="shared" si="294"/>
        <v>0.000356750659727729</v>
      </c>
      <c r="BS32" s="80">
        <f t="shared" si="294"/>
        <v>0.000643249340272271</v>
      </c>
      <c r="BT32" s="80">
        <f t="shared" si="294"/>
        <v>0.000141108649933718</v>
      </c>
      <c r="BU32" s="80">
        <f t="shared" si="294"/>
        <v>0.000348631405198475</v>
      </c>
      <c r="BV32" s="80">
        <f t="shared" si="294"/>
        <v>0.012813883863757</v>
      </c>
      <c r="BW32" s="80"/>
      <c r="BX32" s="80">
        <f t="shared" si="6"/>
        <v>0.583187503718243</v>
      </c>
      <c r="BY32" s="80">
        <f t="shared" si="7"/>
        <v>0.448344322344322</v>
      </c>
      <c r="BZ32" s="80">
        <f t="shared" si="8"/>
        <v>0.001</v>
      </c>
      <c r="CA32" s="80">
        <f t="shared" si="9"/>
        <v>0.0133036239188892</v>
      </c>
      <c r="CB32" s="80"/>
      <c r="CC32" s="80">
        <f t="shared" ref="CC32:CF32" si="295">BX32/SUM(BX$32:BX$41)</f>
        <v>0.152208832301735</v>
      </c>
      <c r="CD32" s="80">
        <f t="shared" si="295"/>
        <v>0.147384701630075</v>
      </c>
      <c r="CE32" s="80">
        <f t="shared" si="295"/>
        <v>0.000239267288725784</v>
      </c>
      <c r="CF32" s="80">
        <f t="shared" si="295"/>
        <v>0.0039921846072219</v>
      </c>
      <c r="CG32" s="80"/>
      <c r="CH32" s="80">
        <f t="shared" ref="CH32:CK32" si="296">CC32*LN(CC32)</f>
        <v>-0.286533401445484</v>
      </c>
      <c r="CI32" s="80">
        <f t="shared" si="296"/>
        <v>-0.28219882834192</v>
      </c>
      <c r="CJ32" s="80">
        <f t="shared" si="296"/>
        <v>-0.00199499372955734</v>
      </c>
      <c r="CK32" s="80">
        <f t="shared" si="296"/>
        <v>-0.0220504990384221</v>
      </c>
      <c r="CL32" s="80"/>
      <c r="CM32">
        <f t="shared" ref="CM32:CP32" si="297">SUM(CH32:CH41)</f>
        <v>-2.1566264903744</v>
      </c>
      <c r="CN32">
        <f t="shared" si="297"/>
        <v>-1.78299671391951</v>
      </c>
      <c r="CO32">
        <f t="shared" si="297"/>
        <v>-1.97085160561248</v>
      </c>
      <c r="CP32">
        <f t="shared" si="297"/>
        <v>-2.08564423504377</v>
      </c>
      <c r="CQ32" s="80"/>
      <c r="CR32" s="80">
        <f t="shared" ref="CR32:CU32" si="298">CM$37*BX32</f>
        <v>0.0739471880106484</v>
      </c>
      <c r="CS32" s="80">
        <f t="shared" si="298"/>
        <v>0.116928682936695</v>
      </c>
      <c r="CT32" s="80">
        <f t="shared" si="298"/>
        <v>0.000283561941380199</v>
      </c>
      <c r="CU32" s="80">
        <f t="shared" si="298"/>
        <v>0.00437474603615394</v>
      </c>
      <c r="CV32" s="87">
        <f t="shared" si="14"/>
        <v>0.195534178924877</v>
      </c>
      <c r="CW32" s="80">
        <f>AVERAGE(CV32:CV41)</f>
        <v>0.356013799560943</v>
      </c>
      <c r="CX32">
        <f t="shared" si="28"/>
        <v>0.0391609670234012</v>
      </c>
    </row>
    <row r="33" spans="1:102">
      <c r="A33" s="11" t="s">
        <v>43</v>
      </c>
      <c r="B33" s="53">
        <v>2013</v>
      </c>
      <c r="C33" s="51" t="s">
        <v>44</v>
      </c>
      <c r="D33">
        <v>9962</v>
      </c>
      <c r="E33">
        <v>6.3009436</v>
      </c>
      <c r="F33">
        <v>270448</v>
      </c>
      <c r="I33">
        <v>22</v>
      </c>
      <c r="J33">
        <v>14189</v>
      </c>
      <c r="K33">
        <v>77.584801</v>
      </c>
      <c r="L33">
        <v>3752900</v>
      </c>
      <c r="M33">
        <v>10787</v>
      </c>
      <c r="N33">
        <v>163000</v>
      </c>
      <c r="P33" s="91">
        <f t="shared" ref="P33:Z33" si="299">(D33-MIN(D$32:D$41))/(MAX(D$32:D$41)-MIN(D$32:D$41))+0.001</f>
        <v>0.946879280325015</v>
      </c>
      <c r="Q33" s="91">
        <f t="shared" si="299"/>
        <v>0.001</v>
      </c>
      <c r="R33" s="91">
        <f t="shared" si="299"/>
        <v>0.751853461812608</v>
      </c>
      <c r="S33" s="91">
        <v>0.001</v>
      </c>
      <c r="T33" s="91">
        <v>0.001</v>
      </c>
      <c r="U33" s="91">
        <f t="shared" si="299"/>
        <v>0.847153846153846</v>
      </c>
      <c r="V33" s="108" cm="1">
        <f t="array" ref="V33">(MAX(J$32:J$41-J33)/(MAX(J$32:J$41)-MIN(J$32:J$41))+0.001)</f>
        <v>0.103115322667239</v>
      </c>
      <c r="W33" s="108" cm="1">
        <f t="array" ref="W33">(MAX(K$32:K$41-K33)/(MAX(K$32:K$41)-MIN(K$32:K$41))+0.001)</f>
        <v>0.0354569653572926</v>
      </c>
      <c r="X33" s="91">
        <f t="shared" si="299"/>
        <v>0.239710698459591</v>
      </c>
      <c r="Y33" s="91">
        <f t="shared" si="299"/>
        <v>0.189893285846194</v>
      </c>
      <c r="Z33" s="91">
        <f t="shared" si="299"/>
        <v>0.0312879841112214</v>
      </c>
      <c r="AB33" s="89">
        <f t="shared" ref="AB33:AL33" si="300">P33/SUM(P$32:P$41)</f>
        <v>0.220798134519244</v>
      </c>
      <c r="AC33" s="89">
        <f t="shared" si="300"/>
        <v>0.000310124896015298</v>
      </c>
      <c r="AD33" s="89">
        <f t="shared" si="300"/>
        <v>0.178212880807743</v>
      </c>
      <c r="AE33" s="89">
        <f t="shared" si="300"/>
        <v>0.1</v>
      </c>
      <c r="AF33" s="89">
        <f t="shared" si="300"/>
        <v>0.1</v>
      </c>
      <c r="AG33" s="89">
        <f t="shared" si="300"/>
        <v>0.180157042368722</v>
      </c>
      <c r="AH33" s="89">
        <f t="shared" si="300"/>
        <v>0.020156802393176</v>
      </c>
      <c r="AI33" s="89">
        <f t="shared" si="300"/>
        <v>0.00968720546840072</v>
      </c>
      <c r="AJ33" s="89">
        <f t="shared" si="300"/>
        <v>0.066082793933122</v>
      </c>
      <c r="AK33" s="89">
        <f t="shared" si="300"/>
        <v>0.0378361067299274</v>
      </c>
      <c r="AL33" s="89">
        <f t="shared" si="300"/>
        <v>0.0149089896021071</v>
      </c>
      <c r="AN33" s="89">
        <f t="shared" ref="AN33:AX33" si="301">AB33*LN(AB33)</f>
        <v>-0.333516998247077</v>
      </c>
      <c r="AO33" s="89">
        <f t="shared" si="301"/>
        <v>-0.00250535496677533</v>
      </c>
      <c r="AP33" s="89">
        <f t="shared" si="301"/>
        <v>-0.307377385907127</v>
      </c>
      <c r="AQ33" s="89">
        <f t="shared" si="301"/>
        <v>-0.230258509299405</v>
      </c>
      <c r="AR33" s="89">
        <f t="shared" si="301"/>
        <v>-0.230258509299405</v>
      </c>
      <c r="AS33" s="89">
        <f t="shared" si="301"/>
        <v>-0.308775902208363</v>
      </c>
      <c r="AT33" s="89">
        <f t="shared" si="301"/>
        <v>-0.0786964592101418</v>
      </c>
      <c r="AU33" s="89">
        <f t="shared" si="301"/>
        <v>-0.0449190804996693</v>
      </c>
      <c r="AV33" s="89">
        <f t="shared" si="301"/>
        <v>-0.179536831831161</v>
      </c>
      <c r="AW33" s="89">
        <f t="shared" si="301"/>
        <v>-0.123894007147666</v>
      </c>
      <c r="AX33" s="89">
        <f t="shared" si="301"/>
        <v>-0.0627040930794114</v>
      </c>
      <c r="AY33" s="81" t="s">
        <v>181</v>
      </c>
      <c r="AZ33" s="108">
        <f t="shared" ref="AZ33:BJ33" si="302">-1/LN(10)*AZ32</f>
        <v>0.731012774388484</v>
      </c>
      <c r="BA33" s="108">
        <f t="shared" si="302"/>
        <v>0.876104326666633</v>
      </c>
      <c r="BB33" s="108">
        <f t="shared" si="302"/>
        <v>0.752213375360382</v>
      </c>
      <c r="BC33" s="108">
        <f t="shared" si="302"/>
        <v>1</v>
      </c>
      <c r="BD33" s="108">
        <f t="shared" si="302"/>
        <v>1</v>
      </c>
      <c r="BE33" s="108">
        <f t="shared" si="302"/>
        <v>0.773034419575559</v>
      </c>
      <c r="BF33" s="108">
        <f t="shared" si="302"/>
        <v>0.854184983573509</v>
      </c>
      <c r="BG33" s="108">
        <f t="shared" si="302"/>
        <v>0.831220407293984</v>
      </c>
      <c r="BH33" s="108">
        <f t="shared" si="302"/>
        <v>0.858800082068345</v>
      </c>
      <c r="BI33" s="108">
        <f t="shared" si="302"/>
        <v>0.9051210178153</v>
      </c>
      <c r="BJ33" s="108">
        <f t="shared" si="302"/>
        <v>0.418150955580732</v>
      </c>
      <c r="BL33" s="89">
        <f t="shared" ref="BL33:BV33" si="303">AZ$37*P33</f>
        <v>0.322105262708221</v>
      </c>
      <c r="BM33" s="89">
        <f t="shared" si="303"/>
        <v>0.000413365202125014</v>
      </c>
      <c r="BN33" s="89">
        <f t="shared" si="303"/>
        <v>0.1853011730122</v>
      </c>
      <c r="BO33" s="89">
        <f t="shared" si="303"/>
        <v>4.03439153439154e-5</v>
      </c>
      <c r="BP33" s="89">
        <f t="shared" si="303"/>
        <v>0.000313492063492064</v>
      </c>
      <c r="BQ33" s="89">
        <f t="shared" si="303"/>
        <v>0.547400335775336</v>
      </c>
      <c r="BR33" s="89">
        <f t="shared" si="303"/>
        <v>0.0367864593895752</v>
      </c>
      <c r="BS33" s="89">
        <f t="shared" si="303"/>
        <v>0.0228076695741352</v>
      </c>
      <c r="BT33" s="89">
        <f t="shared" si="303"/>
        <v>0.0338252530343015</v>
      </c>
      <c r="BU33" s="89">
        <f t="shared" si="303"/>
        <v>0.0662027630823144</v>
      </c>
      <c r="BV33" s="89">
        <f t="shared" si="303"/>
        <v>0.0159650050476166</v>
      </c>
      <c r="BX33" s="89">
        <f t="shared" si="6"/>
        <v>0.507819800922546</v>
      </c>
      <c r="BY33" s="89">
        <f t="shared" si="7"/>
        <v>0.547754171754172</v>
      </c>
      <c r="BZ33" s="89">
        <f t="shared" si="8"/>
        <v>0.0595941289637104</v>
      </c>
      <c r="CA33" s="89">
        <f t="shared" si="9"/>
        <v>0.115993021164233</v>
      </c>
      <c r="CC33" s="89">
        <f t="shared" ref="CC33:CF33" si="304">BX33/SUM(BX$32:BX$41)</f>
        <v>0.132538263294928</v>
      </c>
      <c r="CD33" s="89">
        <f t="shared" si="304"/>
        <v>0.180063806202541</v>
      </c>
      <c r="CE33" s="89">
        <f t="shared" si="304"/>
        <v>0.0142589256611217</v>
      </c>
      <c r="CF33" s="89">
        <f t="shared" si="304"/>
        <v>0.034807474749758</v>
      </c>
      <c r="CH33" s="89">
        <f t="shared" ref="CH33:CK33" si="305">CC33*LN(CC33)</f>
        <v>-0.267844441851504</v>
      </c>
      <c r="CI33" s="89">
        <f t="shared" si="305"/>
        <v>-0.308709314322185</v>
      </c>
      <c r="CJ33" s="89">
        <f t="shared" si="305"/>
        <v>-0.0606057413198248</v>
      </c>
      <c r="CK33" s="89">
        <f t="shared" si="305"/>
        <v>-0.116880824336559</v>
      </c>
      <c r="CL33" s="81" t="s">
        <v>181</v>
      </c>
      <c r="CM33" s="108">
        <f t="shared" ref="CM33:CP33" si="306">-1/LN(10)*CM32</f>
        <v>0.936610984295979</v>
      </c>
      <c r="CN33" s="108">
        <f t="shared" si="306"/>
        <v>0.774345634106876</v>
      </c>
      <c r="CO33" s="108">
        <f t="shared" si="306"/>
        <v>0.855929976967663</v>
      </c>
      <c r="CP33" s="108">
        <f t="shared" si="306"/>
        <v>0.905783782492836</v>
      </c>
      <c r="CR33" s="89">
        <f t="shared" ref="CR33:CU33" si="307">CM$37*BX33</f>
        <v>0.0643906909097492</v>
      </c>
      <c r="CS33" s="89">
        <f t="shared" si="307"/>
        <v>0.142854878905118</v>
      </c>
      <c r="CT33" s="89">
        <f t="shared" si="307"/>
        <v>0.0168986269038117</v>
      </c>
      <c r="CU33" s="89">
        <f t="shared" si="307"/>
        <v>0.0381429911619236</v>
      </c>
      <c r="CV33" s="87">
        <f t="shared" si="14"/>
        <v>0.262287187880603</v>
      </c>
      <c r="CX33">
        <f t="shared" si="28"/>
        <v>0.0512668410358364</v>
      </c>
    </row>
    <row r="34" spans="1:102">
      <c r="A34" s="11" t="s">
        <v>43</v>
      </c>
      <c r="B34" s="53">
        <v>2014</v>
      </c>
      <c r="C34" s="51" t="s">
        <v>44</v>
      </c>
      <c r="D34">
        <v>8891</v>
      </c>
      <c r="E34">
        <v>6.6271511</v>
      </c>
      <c r="F34">
        <v>285600</v>
      </c>
      <c r="I34">
        <v>23</v>
      </c>
      <c r="J34">
        <v>13447</v>
      </c>
      <c r="K34">
        <v>69.702003</v>
      </c>
      <c r="L34">
        <v>4250100</v>
      </c>
      <c r="M34">
        <v>12211</v>
      </c>
      <c r="N34">
        <v>3217200</v>
      </c>
      <c r="P34" s="91">
        <f t="shared" ref="P34:Z34" si="308">(D34-MIN(D$32:D$41))/(MAX(D$32:D$41)-MIN(D$32:D$41))+0.001</f>
        <v>0.791481717933836</v>
      </c>
      <c r="Q34" s="91">
        <f t="shared" si="308"/>
        <v>0.155524905815161</v>
      </c>
      <c r="R34" s="91">
        <f t="shared" si="308"/>
        <v>0.833056936755398</v>
      </c>
      <c r="S34" s="113">
        <v>0.001</v>
      </c>
      <c r="T34" s="113">
        <v>0.001</v>
      </c>
      <c r="U34" s="91">
        <f t="shared" si="308"/>
        <v>0.924076923076923</v>
      </c>
      <c r="V34" s="108" cm="1">
        <f t="array" ref="V34">(MAX(J$32:J$41-J34)/(MAX(J$32:J$41)-MIN(J$32:J$41))+0.001)</f>
        <v>0.182788897240417</v>
      </c>
      <c r="W34" s="108" cm="1">
        <f t="array" ref="W34">(MAX(K$32:K$41-K34)/(MAX(K$32:K$41)-MIN(K$32:K$41))+0.001)</f>
        <v>0.186995630699402</v>
      </c>
      <c r="X34" s="91">
        <f t="shared" si="308"/>
        <v>0.502002321164803</v>
      </c>
      <c r="Y34" s="91">
        <f t="shared" si="308"/>
        <v>0.377731301939058</v>
      </c>
      <c r="Z34" s="91">
        <f t="shared" si="308"/>
        <v>0.979090863952334</v>
      </c>
      <c r="AB34" s="89">
        <f t="shared" ref="AB34:AL34" si="309">P34/SUM(P$32:P$41)</f>
        <v>0.184561739238704</v>
      </c>
      <c r="AC34" s="89">
        <f t="shared" si="309"/>
        <v>0.0482321452437158</v>
      </c>
      <c r="AD34" s="89">
        <f t="shared" si="309"/>
        <v>0.197460654391528</v>
      </c>
      <c r="AE34" s="89">
        <f t="shared" si="309"/>
        <v>0.1</v>
      </c>
      <c r="AF34" s="89">
        <f t="shared" si="309"/>
        <v>0.1</v>
      </c>
      <c r="AG34" s="89">
        <f t="shared" si="309"/>
        <v>0.196515622443972</v>
      </c>
      <c r="AH34" s="89">
        <f t="shared" si="309"/>
        <v>0.0357312529897383</v>
      </c>
      <c r="AI34" s="89">
        <f t="shared" si="309"/>
        <v>0.0510891182599674</v>
      </c>
      <c r="AJ34" s="89">
        <f t="shared" si="309"/>
        <v>0.138390635698201</v>
      </c>
      <c r="AK34" s="89">
        <f t="shared" si="309"/>
        <v>0.0752627023736714</v>
      </c>
      <c r="AL34" s="89">
        <f t="shared" si="309"/>
        <v>0.466545094701328</v>
      </c>
      <c r="AN34" s="89">
        <f t="shared" ref="AN34:AX34" si="310">AB34*LN(AB34)</f>
        <v>-0.311867119238962</v>
      </c>
      <c r="AO34" s="89">
        <f t="shared" si="310"/>
        <v>-0.14622682078838</v>
      </c>
      <c r="AP34" s="89">
        <f t="shared" si="310"/>
        <v>-0.320323819646817</v>
      </c>
      <c r="AQ34" s="89">
        <f t="shared" si="310"/>
        <v>-0.230258509299405</v>
      </c>
      <c r="AR34" s="89">
        <f t="shared" si="310"/>
        <v>-0.230258509299405</v>
      </c>
      <c r="AS34" s="89">
        <f t="shared" si="310"/>
        <v>-0.319733540669584</v>
      </c>
      <c r="AT34" s="89">
        <f t="shared" si="310"/>
        <v>-0.119046871061365</v>
      </c>
      <c r="AU34" s="89">
        <f t="shared" si="310"/>
        <v>-0.151948425552979</v>
      </c>
      <c r="AV34" s="89">
        <f t="shared" si="310"/>
        <v>-0.273691686508518</v>
      </c>
      <c r="AW34" s="89">
        <f t="shared" si="310"/>
        <v>-0.19468734482023</v>
      </c>
      <c r="AX34" s="89">
        <f t="shared" si="310"/>
        <v>-0.355694258886419</v>
      </c>
      <c r="AY34" s="109" t="s">
        <v>182</v>
      </c>
      <c r="AZ34">
        <f t="shared" ref="AZ34:BJ34" si="311">1-AZ33</f>
        <v>0.268987225611516</v>
      </c>
      <c r="BA34">
        <f t="shared" si="311"/>
        <v>0.123895673333367</v>
      </c>
      <c r="BB34">
        <f t="shared" si="311"/>
        <v>0.247786624639618</v>
      </c>
      <c r="BC34">
        <f t="shared" si="311"/>
        <v>0</v>
      </c>
      <c r="BD34">
        <f t="shared" si="311"/>
        <v>0</v>
      </c>
      <c r="BE34">
        <f t="shared" si="311"/>
        <v>0.226965580424441</v>
      </c>
      <c r="BF34">
        <f t="shared" si="311"/>
        <v>0.145815016426491</v>
      </c>
      <c r="BG34">
        <f t="shared" si="311"/>
        <v>0.168779592706016</v>
      </c>
      <c r="BH34">
        <f t="shared" si="311"/>
        <v>0.141199917931655</v>
      </c>
      <c r="BI34">
        <f t="shared" si="311"/>
        <v>0.0948789821846999</v>
      </c>
      <c r="BJ34">
        <f t="shared" si="311"/>
        <v>0.581849044419268</v>
      </c>
      <c r="BL34" s="89">
        <f t="shared" ref="BL34:BV34" si="312">AZ$37*P34</f>
        <v>0.269242797874217</v>
      </c>
      <c r="BM34" s="89">
        <f t="shared" si="312"/>
        <v>0.0642885841277578</v>
      </c>
      <c r="BN34" s="89">
        <f t="shared" si="312"/>
        <v>0.205314513275727</v>
      </c>
      <c r="BO34" s="89">
        <f t="shared" si="312"/>
        <v>4.03439153439154e-5</v>
      </c>
      <c r="BP34" s="89">
        <f t="shared" si="312"/>
        <v>0.000313492063492064</v>
      </c>
      <c r="BQ34" s="89">
        <f t="shared" si="312"/>
        <v>0.597105260480261</v>
      </c>
      <c r="BR34" s="89">
        <f t="shared" si="312"/>
        <v>0.0652100596814228</v>
      </c>
      <c r="BS34" s="89">
        <f t="shared" si="312"/>
        <v>0.120284816081188</v>
      </c>
      <c r="BT34" s="89">
        <f t="shared" si="312"/>
        <v>0.0708368698031582</v>
      </c>
      <c r="BU34" s="89">
        <f t="shared" si="312"/>
        <v>0.131688994582463</v>
      </c>
      <c r="BV34" s="89">
        <f t="shared" si="312"/>
        <v>0.499590850260891</v>
      </c>
      <c r="BX34" s="89">
        <f t="shared" si="6"/>
        <v>0.538845895277702</v>
      </c>
      <c r="BY34" s="89">
        <f t="shared" si="7"/>
        <v>0.597459096459097</v>
      </c>
      <c r="BZ34" s="89">
        <f t="shared" si="8"/>
        <v>0.18549487576261</v>
      </c>
      <c r="CA34" s="89">
        <f t="shared" si="9"/>
        <v>0.702116714646512</v>
      </c>
      <c r="CC34" s="89">
        <f t="shared" ref="CC34:CF34" si="313">BX34/SUM(BX$32:BX$41)</f>
        <v>0.140635908670682</v>
      </c>
      <c r="CD34" s="89">
        <f t="shared" si="313"/>
        <v>0.196403358488774</v>
      </c>
      <c r="CE34" s="89">
        <f t="shared" si="313"/>
        <v>0.0443828559962459</v>
      </c>
      <c r="CF34" s="89">
        <f t="shared" si="313"/>
        <v>0.21069293282601</v>
      </c>
      <c r="CH34" s="89">
        <f t="shared" ref="CH34:CK34" si="314">CC34*LN(CC34)</f>
        <v>-0.275868717402402</v>
      </c>
      <c r="CI34" s="89">
        <f t="shared" si="314"/>
        <v>-0.319663117598495</v>
      </c>
      <c r="CJ34" s="89">
        <f t="shared" si="314"/>
        <v>-0.138248247366474</v>
      </c>
      <c r="CK34" s="89">
        <f t="shared" si="314"/>
        <v>-0.328123376391204</v>
      </c>
      <c r="CL34" s="109" t="s">
        <v>182</v>
      </c>
      <c r="CM34">
        <f t="shared" ref="CM34:CP34" si="315">1-CM33</f>
        <v>0.063389015704021</v>
      </c>
      <c r="CN34">
        <f t="shared" si="315"/>
        <v>0.225654365893124</v>
      </c>
      <c r="CO34">
        <f t="shared" si="315"/>
        <v>0.144070023032337</v>
      </c>
      <c r="CP34">
        <f t="shared" si="315"/>
        <v>0.0942162175071641</v>
      </c>
      <c r="CR34" s="89">
        <f t="shared" ref="CR34:CU34" si="316">CM$37*BX34</f>
        <v>0.068324747140188</v>
      </c>
      <c r="CS34" s="89">
        <f t="shared" si="316"/>
        <v>0.15581797688933</v>
      </c>
      <c r="CT34" s="89">
        <f t="shared" si="316"/>
        <v>0.0525992870873246</v>
      </c>
      <c r="CU34" s="89">
        <f t="shared" si="316"/>
        <v>0.230883128765844</v>
      </c>
      <c r="CV34" s="87">
        <f t="shared" si="14"/>
        <v>0.507625139882686</v>
      </c>
      <c r="CX34">
        <f t="shared" si="28"/>
        <v>0.112071362014759</v>
      </c>
    </row>
    <row r="35" spans="1:102">
      <c r="A35" s="11" t="s">
        <v>43</v>
      </c>
      <c r="B35" s="53">
        <v>2015</v>
      </c>
      <c r="C35" s="51" t="s">
        <v>44</v>
      </c>
      <c r="D35">
        <v>8524</v>
      </c>
      <c r="E35">
        <v>7.0402393</v>
      </c>
      <c r="F35">
        <v>299386</v>
      </c>
      <c r="I35">
        <v>24</v>
      </c>
      <c r="J35">
        <v>13434</v>
      </c>
      <c r="K35">
        <v>59.5084</v>
      </c>
      <c r="L35">
        <v>4665400</v>
      </c>
      <c r="M35">
        <v>11398</v>
      </c>
      <c r="N35">
        <v>3287800</v>
      </c>
      <c r="P35" s="91">
        <f t="shared" ref="P35:Z35" si="317">(D35-MIN(D$32:D$41))/(MAX(D$32:D$41)-MIN(D$32:D$41))+0.001</f>
        <v>0.738231572838073</v>
      </c>
      <c r="Q35" s="91">
        <f t="shared" si="317"/>
        <v>0.351205309234318</v>
      </c>
      <c r="R35" s="91">
        <f t="shared" si="317"/>
        <v>0.906939665475125</v>
      </c>
      <c r="S35" s="91">
        <v>0.001</v>
      </c>
      <c r="T35" s="91">
        <v>0.001</v>
      </c>
      <c r="U35" s="91">
        <f t="shared" si="317"/>
        <v>1.001</v>
      </c>
      <c r="V35" s="108" cm="1">
        <f t="array" ref="V35">(MAX(J$32:J$41-J35)/(MAX(J$32:J$41)-MIN(J$32:J$41))+0.001)</f>
        <v>0.184184795447224</v>
      </c>
      <c r="W35" s="108" cm="1">
        <f t="array" ref="W35">(MAX(K$32:K$41-K35)/(MAX(K$32:K$41)-MIN(K$32:K$41))+0.001)</f>
        <v>0.382957140007052</v>
      </c>
      <c r="X35" s="91">
        <f t="shared" si="317"/>
        <v>0.721088626292467</v>
      </c>
      <c r="Y35" s="91">
        <f t="shared" si="317"/>
        <v>0.270489513256826</v>
      </c>
      <c r="Z35" s="91">
        <f t="shared" si="317"/>
        <v>1.001</v>
      </c>
      <c r="AB35" s="89">
        <f t="shared" ref="AB35:AL35" si="318">P35/SUM(P$32:P$41)</f>
        <v>0.172144599119229</v>
      </c>
      <c r="AC35" s="89">
        <f t="shared" si="318"/>
        <v>0.108917510006313</v>
      </c>
      <c r="AD35" s="89">
        <f t="shared" si="318"/>
        <v>0.214973181227989</v>
      </c>
      <c r="AE35" s="89">
        <f t="shared" si="318"/>
        <v>0.1</v>
      </c>
      <c r="AF35" s="89">
        <f t="shared" si="318"/>
        <v>0.1</v>
      </c>
      <c r="AG35" s="89">
        <f t="shared" si="318"/>
        <v>0.212874202519221</v>
      </c>
      <c r="AH35" s="89">
        <f t="shared" si="318"/>
        <v>0.0360041207225621</v>
      </c>
      <c r="AI35" s="89">
        <f t="shared" si="318"/>
        <v>0.104627806228104</v>
      </c>
      <c r="AJ35" s="89">
        <f t="shared" si="318"/>
        <v>0.198787752924745</v>
      </c>
      <c r="AK35" s="89">
        <f t="shared" si="318"/>
        <v>0.0538948496641462</v>
      </c>
      <c r="AL35" s="89">
        <f t="shared" si="318"/>
        <v>0.476984983713182</v>
      </c>
      <c r="AN35" s="89">
        <f t="shared" ref="AN35:AX35" si="319">AB35*LN(AB35)</f>
        <v>-0.302874730250716</v>
      </c>
      <c r="AO35" s="89">
        <f t="shared" si="319"/>
        <v>-0.241488033585964</v>
      </c>
      <c r="AP35" s="89">
        <f t="shared" si="319"/>
        <v>-0.330465802435882</v>
      </c>
      <c r="AQ35" s="89">
        <f t="shared" si="319"/>
        <v>-0.230258509299405</v>
      </c>
      <c r="AR35" s="89">
        <f t="shared" si="319"/>
        <v>-0.230258509299405</v>
      </c>
      <c r="AS35" s="89">
        <f t="shared" si="319"/>
        <v>-0.329327862288882</v>
      </c>
      <c r="AT35" s="89">
        <f t="shared" si="319"/>
        <v>-0.119682085556236</v>
      </c>
      <c r="AU35" s="89">
        <f t="shared" si="319"/>
        <v>-0.236181152423913</v>
      </c>
      <c r="AV35" s="89">
        <f t="shared" si="319"/>
        <v>-0.321145111857211</v>
      </c>
      <c r="AW35" s="89">
        <f t="shared" si="319"/>
        <v>-0.157411784668672</v>
      </c>
      <c r="AX35" s="89">
        <f t="shared" si="319"/>
        <v>-0.353097802333239</v>
      </c>
      <c r="AY35" s="109" t="s">
        <v>183</v>
      </c>
      <c r="AZ35" s="77">
        <f t="shared" ref="AZ35:BB35" si="320">AZ34/(3-SUM($AZ33:$BB33))</f>
        <v>0.419853318613552</v>
      </c>
      <c r="BA35" s="77">
        <f t="shared" si="320"/>
        <v>0.193384683947785</v>
      </c>
      <c r="BB35" s="77">
        <f t="shared" si="320"/>
        <v>0.386761997438663</v>
      </c>
      <c r="BC35" s="77">
        <f t="shared" ref="BC35:BE35" si="321">BC34/(3-SUM($BC33:$BE33))</f>
        <v>0</v>
      </c>
      <c r="BD35" s="77">
        <f t="shared" si="321"/>
        <v>0</v>
      </c>
      <c r="BE35" s="77">
        <f t="shared" si="321"/>
        <v>1</v>
      </c>
      <c r="BF35" s="77">
        <f>BF34/(2-SUM($BF33:$BG33))</f>
        <v>0.463501319455458</v>
      </c>
      <c r="BG35" s="77">
        <f>BG34/(2-SUM($BF33:$BG33))</f>
        <v>0.536498680544542</v>
      </c>
      <c r="BH35" s="77">
        <f t="shared" ref="BH35:BJ35" si="322">BH34/(3-SUM($BH33:$BJ33))</f>
        <v>0.172631243222557</v>
      </c>
      <c r="BI35" s="77">
        <f t="shared" si="322"/>
        <v>0.115999193839217</v>
      </c>
      <c r="BJ35" s="77">
        <f t="shared" si="322"/>
        <v>0.711369562938226</v>
      </c>
      <c r="BL35" s="89">
        <f t="shared" ref="BL35:BV35" si="323">AZ$37*P35</f>
        <v>0.25112839582559</v>
      </c>
      <c r="BM35" s="89">
        <f t="shared" si="323"/>
        <v>0.145176053639022</v>
      </c>
      <c r="BN35" s="89">
        <f t="shared" si="323"/>
        <v>0.223523588570933</v>
      </c>
      <c r="BO35" s="89">
        <f t="shared" si="323"/>
        <v>4.03439153439154e-5</v>
      </c>
      <c r="BP35" s="89">
        <f t="shared" si="323"/>
        <v>0.000313492063492064</v>
      </c>
      <c r="BQ35" s="89">
        <f t="shared" si="323"/>
        <v>0.646810185185185</v>
      </c>
      <c r="BR35" s="89">
        <f t="shared" si="323"/>
        <v>0.065708047287614</v>
      </c>
      <c r="BS35" s="89">
        <f t="shared" si="323"/>
        <v>0.246336927662092</v>
      </c>
      <c r="BT35" s="89">
        <f t="shared" si="323"/>
        <v>0.10175184253869</v>
      </c>
      <c r="BU35" s="89">
        <f t="shared" si="323"/>
        <v>0.0943011390981789</v>
      </c>
      <c r="BV35" s="89">
        <f t="shared" si="323"/>
        <v>0.510770204812674</v>
      </c>
      <c r="BX35" s="89">
        <f t="shared" si="6"/>
        <v>0.619828038035546</v>
      </c>
      <c r="BY35" s="89">
        <f t="shared" si="7"/>
        <v>0.647164021164021</v>
      </c>
      <c r="BZ35" s="89">
        <f t="shared" si="8"/>
        <v>0.312044974949706</v>
      </c>
      <c r="CA35" s="89">
        <f t="shared" si="9"/>
        <v>0.706823186449542</v>
      </c>
      <c r="CC35" s="89">
        <f t="shared" ref="CC35:CF35" si="324">BX35/SUM(BX$32:BX$41)</f>
        <v>0.161771816604024</v>
      </c>
      <c r="CD35" s="89">
        <f t="shared" si="324"/>
        <v>0.212742910775007</v>
      </c>
      <c r="CE35" s="89">
        <f t="shared" si="324"/>
        <v>0.0746621551167213</v>
      </c>
      <c r="CF35" s="89">
        <f t="shared" si="324"/>
        <v>0.212105262609303</v>
      </c>
      <c r="CH35" s="89">
        <f t="shared" ref="CH35:CK35" si="325">CC35*LN(CC35)</f>
        <v>-0.294678441456268</v>
      </c>
      <c r="CI35" s="89">
        <f t="shared" si="325"/>
        <v>-0.329255998134073</v>
      </c>
      <c r="CJ35" s="89">
        <f t="shared" si="325"/>
        <v>-0.193732011710639</v>
      </c>
      <c r="CK35" s="89">
        <f t="shared" si="325"/>
        <v>-0.328905820273044</v>
      </c>
      <c r="CL35" s="109" t="s">
        <v>183</v>
      </c>
      <c r="CM35">
        <f t="shared" ref="CM35:CP35" si="326">CM34/(4-SUM($CM33:$CP33))</f>
        <v>0.120207576140289</v>
      </c>
      <c r="CN35">
        <f t="shared" si="326"/>
        <v>0.427919002499447</v>
      </c>
      <c r="CO35">
        <f t="shared" si="326"/>
        <v>0.273206770460933</v>
      </c>
      <c r="CP35">
        <f t="shared" si="326"/>
        <v>0.178666650899331</v>
      </c>
      <c r="CR35" s="89">
        <f t="shared" ref="CR35:CU35" si="327">CM$37*BX35</f>
        <v>0.0785931457218432</v>
      </c>
      <c r="CS35" s="89">
        <f t="shared" si="327"/>
        <v>0.168781074873541</v>
      </c>
      <c r="CT35" s="89">
        <f t="shared" si="327"/>
        <v>0.0884840788946742</v>
      </c>
      <c r="CU35" s="89">
        <f t="shared" si="327"/>
        <v>0.232430798708268</v>
      </c>
      <c r="CV35" s="87">
        <f t="shared" si="14"/>
        <v>0.568289098198327</v>
      </c>
      <c r="CX35">
        <f t="shared" ref="CX35:CX81" si="328">MEDIAN(CR35:CU35)</f>
        <v>0.128632576884108</v>
      </c>
    </row>
    <row r="36" spans="1:102">
      <c r="A36" s="11" t="s">
        <v>43</v>
      </c>
      <c r="B36" s="53">
        <v>2016</v>
      </c>
      <c r="C36" s="51" t="s">
        <v>44</v>
      </c>
      <c r="D36">
        <v>8524</v>
      </c>
      <c r="E36">
        <v>6.5835289</v>
      </c>
      <c r="F36">
        <v>316937</v>
      </c>
      <c r="I36">
        <v>19</v>
      </c>
      <c r="J36">
        <v>13158</v>
      </c>
      <c r="K36">
        <v>71.360802</v>
      </c>
      <c r="L36">
        <v>5196000</v>
      </c>
      <c r="M36">
        <v>12321</v>
      </c>
      <c r="N36">
        <v>164200</v>
      </c>
      <c r="P36" s="91">
        <f t="shared" ref="P36:Z36" si="329">(D36-MIN(D$32:D$41))/(MAX(D$32:D$41)-MIN(D$32:D$41))+0.001</f>
        <v>0.738231572838073</v>
      </c>
      <c r="Q36" s="91">
        <f t="shared" si="329"/>
        <v>0.134861014437894</v>
      </c>
      <c r="R36" s="91">
        <f t="shared" si="329"/>
        <v>1.001</v>
      </c>
      <c r="S36" s="113">
        <v>0.001</v>
      </c>
      <c r="T36" s="113">
        <v>0.001</v>
      </c>
      <c r="U36" s="91">
        <f t="shared" si="329"/>
        <v>0.616384615384615</v>
      </c>
      <c r="V36" s="108" cm="1">
        <f t="array" ref="V36">(MAX(J$32:J$41-J36)/(MAX(J$32:J$41)-MIN(J$32:J$41))+0.001)</f>
        <v>0.213820788145603</v>
      </c>
      <c r="W36" s="108" cm="1">
        <f t="array" ref="W36">(MAX(K$32:K$41-K36)/(MAX(K$32:K$41)-MIN(K$32:K$41))+0.001)</f>
        <v>0.155106929944819</v>
      </c>
      <c r="X36" s="91">
        <f t="shared" si="329"/>
        <v>1.001</v>
      </c>
      <c r="Y36" s="91">
        <f t="shared" si="329"/>
        <v>0.392241261047355</v>
      </c>
      <c r="Z36" s="91">
        <f t="shared" si="329"/>
        <v>0.0316603773584906</v>
      </c>
      <c r="AB36" s="89">
        <f t="shared" ref="AB36:AL36" si="330">P36/SUM(P$32:P$41)</f>
        <v>0.172144599119229</v>
      </c>
      <c r="AC36" s="89">
        <f t="shared" si="330"/>
        <v>0.0418237580790695</v>
      </c>
      <c r="AD36" s="89">
        <f t="shared" si="330"/>
        <v>0.237268434275046</v>
      </c>
      <c r="AE36" s="89">
        <f t="shared" si="330"/>
        <v>0.1</v>
      </c>
      <c r="AF36" s="89">
        <f t="shared" si="330"/>
        <v>0.1</v>
      </c>
      <c r="AG36" s="89">
        <f t="shared" si="330"/>
        <v>0.131081302142974</v>
      </c>
      <c r="AH36" s="89">
        <f t="shared" si="330"/>
        <v>0.0417973125886689</v>
      </c>
      <c r="AI36" s="89">
        <f t="shared" si="330"/>
        <v>0.0423767991650549</v>
      </c>
      <c r="AJ36" s="89">
        <f t="shared" si="330"/>
        <v>0.275952959764147</v>
      </c>
      <c r="AK36" s="89">
        <f t="shared" si="330"/>
        <v>0.078153801756264</v>
      </c>
      <c r="AL36" s="89">
        <f t="shared" si="330"/>
        <v>0.0150864381405523</v>
      </c>
      <c r="AN36" s="89">
        <f t="shared" ref="AN36:AX36" si="331">AB36*LN(AB36)</f>
        <v>-0.302874730250716</v>
      </c>
      <c r="AO36" s="89">
        <f t="shared" si="331"/>
        <v>-0.132760767389247</v>
      </c>
      <c r="AP36" s="89">
        <f t="shared" si="331"/>
        <v>-0.341325624953768</v>
      </c>
      <c r="AQ36" s="89">
        <f t="shared" si="331"/>
        <v>-0.230258509299405</v>
      </c>
      <c r="AR36" s="89">
        <f t="shared" si="331"/>
        <v>-0.230258509299405</v>
      </c>
      <c r="AS36" s="89">
        <f t="shared" si="331"/>
        <v>-0.266349016157922</v>
      </c>
      <c r="AT36" s="89">
        <f t="shared" si="331"/>
        <v>-0.132703258842121</v>
      </c>
      <c r="AU36" s="89">
        <f t="shared" si="331"/>
        <v>-0.133959599036714</v>
      </c>
      <c r="AV36" s="89">
        <f t="shared" si="331"/>
        <v>-0.355296296832869</v>
      </c>
      <c r="AW36" s="89">
        <f t="shared" si="331"/>
        <v>-0.199220025412307</v>
      </c>
      <c r="AX36" s="89">
        <f t="shared" si="331"/>
        <v>-0.0632719041507252</v>
      </c>
      <c r="AY36" s="77" t="s">
        <v>184</v>
      </c>
      <c r="AZ36" s="110">
        <v>0.26049795615013</v>
      </c>
      <c r="BA36" s="110">
        <v>0.633345720302242</v>
      </c>
      <c r="BB36" s="110">
        <v>0.106156323547628</v>
      </c>
      <c r="BC36" s="110">
        <v>0.0806878306878307</v>
      </c>
      <c r="BD36" s="110">
        <v>0.626984126984127</v>
      </c>
      <c r="BE36" s="110">
        <v>0.292328042328042</v>
      </c>
      <c r="BF36" s="110">
        <v>0.25</v>
      </c>
      <c r="BG36" s="110">
        <v>0.75</v>
      </c>
      <c r="BH36" s="110">
        <v>0.10958605664488</v>
      </c>
      <c r="BI36" s="110">
        <v>0.581263616557734</v>
      </c>
      <c r="BJ36" s="110">
        <v>0.309150326797386</v>
      </c>
      <c r="BL36" s="89">
        <f t="shared" ref="BL36:BV36" si="332">AZ$37*P36</f>
        <v>0.25112839582559</v>
      </c>
      <c r="BM36" s="89">
        <f t="shared" si="332"/>
        <v>0.0557468504919044</v>
      </c>
      <c r="BN36" s="89">
        <f t="shared" si="332"/>
        <v>0.246705619653638</v>
      </c>
      <c r="BO36" s="89">
        <f t="shared" si="332"/>
        <v>4.03439153439154e-5</v>
      </c>
      <c r="BP36" s="89">
        <f t="shared" si="332"/>
        <v>0.000313492063492064</v>
      </c>
      <c r="BQ36" s="89">
        <f t="shared" si="332"/>
        <v>0.398285561660562</v>
      </c>
      <c r="BR36" s="89">
        <f t="shared" si="332"/>
        <v>0.0762807072344468</v>
      </c>
      <c r="BS36" s="89">
        <f t="shared" si="332"/>
        <v>0.0997724303586622</v>
      </c>
      <c r="BT36" s="89">
        <f t="shared" si="332"/>
        <v>0.141249758583652</v>
      </c>
      <c r="BU36" s="89">
        <f t="shared" si="332"/>
        <v>0.136747622015761</v>
      </c>
      <c r="BV36" s="89">
        <f t="shared" si="332"/>
        <v>0.0161550224054374</v>
      </c>
      <c r="BX36" s="89">
        <f t="shared" si="6"/>
        <v>0.553580865971133</v>
      </c>
      <c r="BY36" s="89">
        <f t="shared" si="7"/>
        <v>0.398639397639398</v>
      </c>
      <c r="BZ36" s="89">
        <f t="shared" si="8"/>
        <v>0.176053137593109</v>
      </c>
      <c r="CA36" s="89">
        <f t="shared" si="9"/>
        <v>0.294152403004851</v>
      </c>
      <c r="CC36" s="89">
        <f t="shared" ref="CC36:CF36" si="333">BX36/SUM(BX$32:BX$41)</f>
        <v>0.144481657540382</v>
      </c>
      <c r="CD36" s="89">
        <f t="shared" si="333"/>
        <v>0.131045149343842</v>
      </c>
      <c r="CE36" s="89">
        <f t="shared" si="333"/>
        <v>0.0421237569035706</v>
      </c>
      <c r="CF36" s="89">
        <f t="shared" si="333"/>
        <v>0.0882699858785055</v>
      </c>
      <c r="CH36" s="89">
        <f t="shared" ref="CH36:CK36" si="334">CC36*LN(CC36)</f>
        <v>-0.279514607223262</v>
      </c>
      <c r="CI36" s="89">
        <f t="shared" si="334"/>
        <v>-0.266311703741991</v>
      </c>
      <c r="CJ36" s="89">
        <f t="shared" si="334"/>
        <v>-0.133411978679411</v>
      </c>
      <c r="CK36" s="89">
        <f t="shared" si="334"/>
        <v>-0.2142626039238</v>
      </c>
      <c r="CL36" s="77" t="s">
        <v>184</v>
      </c>
      <c r="CM36" s="111">
        <v>0.133389037433155</v>
      </c>
      <c r="CN36" s="111">
        <v>0.0936831550802139</v>
      </c>
      <c r="CO36" s="111">
        <v>0.293917112299465</v>
      </c>
      <c r="CP36" s="111">
        <v>0.479010695187166</v>
      </c>
      <c r="CR36" s="89">
        <f t="shared" ref="CR36:CU36" si="335">CM$37*BX36</f>
        <v>0.0701931164746671</v>
      </c>
      <c r="CS36" s="89">
        <f t="shared" si="335"/>
        <v>0.103965584952483</v>
      </c>
      <c r="CT36" s="89">
        <f t="shared" si="335"/>
        <v>0.0499219694819773</v>
      </c>
      <c r="CU36" s="89">
        <f t="shared" si="335"/>
        <v>0.0967286858765979</v>
      </c>
      <c r="CV36" s="87">
        <f t="shared" si="14"/>
        <v>0.320809356785725</v>
      </c>
      <c r="CX36">
        <f t="shared" si="328"/>
        <v>0.0834609011756325</v>
      </c>
    </row>
    <row r="37" spans="1:102">
      <c r="A37" s="11" t="s">
        <v>43</v>
      </c>
      <c r="B37" s="53">
        <v>2017</v>
      </c>
      <c r="C37" s="51" t="s">
        <v>44</v>
      </c>
      <c r="D37">
        <v>3573</v>
      </c>
      <c r="E37">
        <v>8.4119787</v>
      </c>
      <c r="F37">
        <v>131851</v>
      </c>
      <c r="I37">
        <v>19</v>
      </c>
      <c r="J37">
        <v>7863</v>
      </c>
      <c r="K37">
        <v>71.185997</v>
      </c>
      <c r="L37">
        <v>4010000</v>
      </c>
      <c r="M37">
        <v>13244</v>
      </c>
      <c r="N37">
        <v>67000</v>
      </c>
      <c r="P37" s="91">
        <f t="shared" ref="P37:Z37" si="336">(D37-MIN(D$32:D$41))/(MAX(D$32:D$41)-MIN(D$32:D$41))+0.001</f>
        <v>0.0198624492164829</v>
      </c>
      <c r="Q37" s="91">
        <f t="shared" si="336"/>
        <v>1.001</v>
      </c>
      <c r="R37" s="91">
        <f t="shared" si="336"/>
        <v>0.00907640157990922</v>
      </c>
      <c r="S37" s="91">
        <v>0.001</v>
      </c>
      <c r="T37" s="91">
        <v>0.001</v>
      </c>
      <c r="U37" s="91">
        <f t="shared" si="336"/>
        <v>0.616384615384615</v>
      </c>
      <c r="V37" s="108" cm="1">
        <f t="array" ref="V37">(MAX(J$32:J$41-J37)/(MAX(J$32:J$41)-MIN(J$32:J$41))+0.001)</f>
        <v>0.782380865456888</v>
      </c>
      <c r="W37" s="108" cm="1">
        <f t="array" ref="W37">(MAX(K$32:K$41-K37)/(MAX(K$32:K$41)-MIN(K$32:K$41))+0.001)</f>
        <v>0.158467375867083</v>
      </c>
      <c r="X37" s="91">
        <f t="shared" si="336"/>
        <v>0.375340578181051</v>
      </c>
      <c r="Y37" s="91">
        <f t="shared" si="336"/>
        <v>0.513993008837884</v>
      </c>
      <c r="Z37" s="91">
        <f t="shared" si="336"/>
        <v>0.00149652432969216</v>
      </c>
      <c r="AB37" s="89">
        <f t="shared" ref="AB37:AL37" si="337">P37/SUM(P$32:P$41)</f>
        <v>0.00463162709873352</v>
      </c>
      <c r="AC37" s="89">
        <f t="shared" si="337"/>
        <v>0.310435020911313</v>
      </c>
      <c r="AD37" s="89">
        <f t="shared" si="337"/>
        <v>0.0021513921995171</v>
      </c>
      <c r="AE37" s="89">
        <f t="shared" si="337"/>
        <v>0.1</v>
      </c>
      <c r="AF37" s="89">
        <f t="shared" si="337"/>
        <v>0.1</v>
      </c>
      <c r="AG37" s="89">
        <f t="shared" si="337"/>
        <v>0.131081302142974</v>
      </c>
      <c r="AH37" s="89">
        <f t="shared" si="337"/>
        <v>0.152938439150391</v>
      </c>
      <c r="AI37" s="89">
        <f t="shared" si="337"/>
        <v>0.0432949073501854</v>
      </c>
      <c r="AJ37" s="89">
        <f t="shared" si="337"/>
        <v>0.103472870598049</v>
      </c>
      <c r="AK37" s="89">
        <f t="shared" si="337"/>
        <v>0.102412753848382</v>
      </c>
      <c r="AL37" s="89">
        <f t="shared" si="337"/>
        <v>0.000713106526498097</v>
      </c>
      <c r="AN37" s="89">
        <f t="shared" ref="AN37:AX37" si="338">AB37*LN(AB37)</f>
        <v>-0.0248942872363179</v>
      </c>
      <c r="AO37" s="89">
        <f t="shared" si="338"/>
        <v>-0.363140887354247</v>
      </c>
      <c r="AP37" s="89">
        <f t="shared" si="338"/>
        <v>-0.0132130766286464</v>
      </c>
      <c r="AQ37" s="89">
        <f t="shared" si="338"/>
        <v>-0.230258509299405</v>
      </c>
      <c r="AR37" s="89">
        <f t="shared" si="338"/>
        <v>-0.230258509299405</v>
      </c>
      <c r="AS37" s="89">
        <f t="shared" si="338"/>
        <v>-0.266349016157922</v>
      </c>
      <c r="AT37" s="89">
        <f t="shared" si="338"/>
        <v>-0.287175534922887</v>
      </c>
      <c r="AU37" s="89">
        <f t="shared" si="338"/>
        <v>-0.13593389793756</v>
      </c>
      <c r="AV37" s="89">
        <f t="shared" si="338"/>
        <v>-0.234722600839322</v>
      </c>
      <c r="AW37" s="89">
        <f t="shared" si="338"/>
        <v>-0.233372450898564</v>
      </c>
      <c r="AX37" s="89">
        <f t="shared" si="338"/>
        <v>-0.00516708413472672</v>
      </c>
      <c r="AY37" s="77" t="s">
        <v>185</v>
      </c>
      <c r="AZ37">
        <f t="shared" ref="AZ37:BJ37" si="339">AVERAGE(AZ35:AZ36)</f>
        <v>0.340175637381841</v>
      </c>
      <c r="BA37">
        <f t="shared" si="339"/>
        <v>0.413365202125014</v>
      </c>
      <c r="BB37">
        <f t="shared" si="339"/>
        <v>0.246459160493145</v>
      </c>
      <c r="BC37">
        <f t="shared" si="339"/>
        <v>0.0403439153439153</v>
      </c>
      <c r="BD37">
        <f t="shared" si="339"/>
        <v>0.313492063492063</v>
      </c>
      <c r="BE37">
        <f t="shared" si="339"/>
        <v>0.646164021164021</v>
      </c>
      <c r="BF37">
        <f t="shared" si="339"/>
        <v>0.356750659727729</v>
      </c>
      <c r="BG37">
        <f t="shared" si="339"/>
        <v>0.643249340272271</v>
      </c>
      <c r="BH37">
        <f t="shared" si="339"/>
        <v>0.141108649933718</v>
      </c>
      <c r="BI37">
        <f t="shared" si="339"/>
        <v>0.348631405198475</v>
      </c>
      <c r="BJ37">
        <f t="shared" si="339"/>
        <v>0.510259944867806</v>
      </c>
      <c r="BL37" s="89">
        <f t="shared" ref="BL37:BV37" si="340">AZ$37*P37</f>
        <v>0.00675672132218152</v>
      </c>
      <c r="BM37" s="89">
        <f t="shared" si="340"/>
        <v>0.413778567327139</v>
      </c>
      <c r="BN37" s="89">
        <f t="shared" si="340"/>
        <v>0.00223696231368308</v>
      </c>
      <c r="BO37" s="89">
        <f t="shared" si="340"/>
        <v>4.03439153439154e-5</v>
      </c>
      <c r="BP37" s="89">
        <f t="shared" si="340"/>
        <v>0.000313492063492064</v>
      </c>
      <c r="BQ37" s="89">
        <f t="shared" si="340"/>
        <v>0.398285561660562</v>
      </c>
      <c r="BR37" s="89">
        <f t="shared" si="340"/>
        <v>0.279114889910096</v>
      </c>
      <c r="BS37" s="89">
        <f t="shared" si="340"/>
        <v>0.101934034981179</v>
      </c>
      <c r="BT37" s="89">
        <f t="shared" si="340"/>
        <v>0.0529638022524694</v>
      </c>
      <c r="BU37" s="89">
        <f t="shared" si="340"/>
        <v>0.179194104933344</v>
      </c>
      <c r="BV37" s="89">
        <f t="shared" si="340"/>
        <v>0.000763616421962052</v>
      </c>
      <c r="BX37" s="89">
        <f t="shared" si="6"/>
        <v>0.422772250963003</v>
      </c>
      <c r="BY37" s="89">
        <f t="shared" si="7"/>
        <v>0.398639397639398</v>
      </c>
      <c r="BZ37" s="89">
        <f t="shared" si="8"/>
        <v>0.381048924891276</v>
      </c>
      <c r="CA37" s="89">
        <f t="shared" si="9"/>
        <v>0.232921523607775</v>
      </c>
      <c r="CC37" s="89">
        <f t="shared" ref="CC37:CF37" si="341">BX37/SUM(BX$32:BX$41)</f>
        <v>0.110341305735084</v>
      </c>
      <c r="CD37" s="89">
        <f t="shared" si="341"/>
        <v>0.131045149343842</v>
      </c>
      <c r="CE37" s="89">
        <f t="shared" si="341"/>
        <v>0.0911725431306104</v>
      </c>
      <c r="CF37" s="89">
        <f t="shared" si="341"/>
        <v>0.0698956710522581</v>
      </c>
      <c r="CH37" s="89">
        <f t="shared" ref="CH37:CK37" si="342">CC37*LN(CC37)</f>
        <v>-0.243211761351151</v>
      </c>
      <c r="CI37" s="89">
        <f t="shared" si="342"/>
        <v>-0.266311703741991</v>
      </c>
      <c r="CJ37" s="89">
        <f t="shared" si="342"/>
        <v>-0.218358376589698</v>
      </c>
      <c r="CK37" s="89">
        <f t="shared" si="342"/>
        <v>-0.185975015946319</v>
      </c>
      <c r="CL37" s="77" t="s">
        <v>185</v>
      </c>
      <c r="CM37">
        <f t="shared" ref="CM37:CP37" si="343">AVERAGE(CM35:CM36)</f>
        <v>0.126798306786722</v>
      </c>
      <c r="CN37">
        <f t="shared" si="343"/>
        <v>0.26080107878983</v>
      </c>
      <c r="CO37">
        <f t="shared" si="343"/>
        <v>0.283561941380199</v>
      </c>
      <c r="CP37">
        <f t="shared" si="343"/>
        <v>0.328838673043248</v>
      </c>
      <c r="CR37" s="89">
        <f t="shared" ref="CR37:CU37" si="344">CM$37*BX37</f>
        <v>0.05360680557852</v>
      </c>
      <c r="CS37" s="89">
        <f t="shared" si="344"/>
        <v>0.103965584952483</v>
      </c>
      <c r="CT37" s="89">
        <f t="shared" si="344"/>
        <v>0.108050972903008</v>
      </c>
      <c r="CU37" s="89">
        <f t="shared" si="344"/>
        <v>0.0765936047463925</v>
      </c>
      <c r="CV37" s="87">
        <f t="shared" si="14"/>
        <v>0.342216968180403</v>
      </c>
      <c r="CX37">
        <f t="shared" si="328"/>
        <v>0.0902795948494377</v>
      </c>
    </row>
    <row r="38" spans="1:102">
      <c r="A38" s="11" t="s">
        <v>43</v>
      </c>
      <c r="B38" s="53">
        <v>2018</v>
      </c>
      <c r="C38" s="51" t="s">
        <v>44</v>
      </c>
      <c r="D38">
        <v>3611</v>
      </c>
      <c r="E38">
        <v>6.8773193</v>
      </c>
      <c r="F38">
        <v>130344</v>
      </c>
      <c r="I38">
        <v>11</v>
      </c>
      <c r="J38">
        <v>7483</v>
      </c>
      <c r="K38">
        <v>60.229198</v>
      </c>
      <c r="L38">
        <v>3828200</v>
      </c>
      <c r="M38">
        <v>14167</v>
      </c>
      <c r="N38">
        <v>65400</v>
      </c>
      <c r="P38" s="91">
        <f t="shared" ref="P38:Z38" si="345">(D38-MIN(D$32:D$41))/(MAX(D$32:D$41)-MIN(D$32:D$41))+0.001</f>
        <v>0.025376088218224</v>
      </c>
      <c r="Q38" s="91">
        <f t="shared" si="345"/>
        <v>0.274029898934414</v>
      </c>
      <c r="R38" s="91">
        <f t="shared" si="345"/>
        <v>0.001</v>
      </c>
      <c r="S38" s="113">
        <v>0.001</v>
      </c>
      <c r="T38" s="113">
        <v>0.001</v>
      </c>
      <c r="U38" s="91">
        <f t="shared" si="345"/>
        <v>0.001</v>
      </c>
      <c r="V38" s="108" cm="1">
        <f t="array" ref="V38">(MAX(J$32:J$41-J38)/(MAX(J$32:J$41)-MIN(J$32:J$41))+0.001)</f>
        <v>0.823184043809728</v>
      </c>
      <c r="W38" s="108" cm="1">
        <f t="array" ref="W38">(MAX(K$32:K$41-K38)/(MAX(K$32:K$41)-MIN(K$32:K$41))+0.001)</f>
        <v>0.369100541512297</v>
      </c>
      <c r="X38" s="91">
        <f t="shared" si="345"/>
        <v>0.279434268833087</v>
      </c>
      <c r="Y38" s="91">
        <f t="shared" si="345"/>
        <v>0.635744756628413</v>
      </c>
      <c r="Z38" s="91">
        <f t="shared" si="345"/>
        <v>0.001</v>
      </c>
      <c r="AB38" s="89">
        <f t="shared" ref="AB38:AL38" si="346">P38/SUM(P$32:P$41)</f>
        <v>0.00591732553072277</v>
      </c>
      <c r="AC38" s="89">
        <f t="shared" si="346"/>
        <v>0.0849834939121177</v>
      </c>
      <c r="AD38" s="89">
        <f t="shared" si="346"/>
        <v>0.000237031402872174</v>
      </c>
      <c r="AE38" s="89">
        <f t="shared" si="346"/>
        <v>0.1</v>
      </c>
      <c r="AF38" s="89">
        <f t="shared" si="346"/>
        <v>0.1</v>
      </c>
      <c r="AG38" s="89">
        <f t="shared" si="346"/>
        <v>0.000212661540978243</v>
      </c>
      <c r="AH38" s="89">
        <f t="shared" si="346"/>
        <v>0.160914572879088</v>
      </c>
      <c r="AI38" s="89">
        <f t="shared" si="346"/>
        <v>0.100842041841355</v>
      </c>
      <c r="AJ38" s="89">
        <f t="shared" si="346"/>
        <v>0.0770336798641566</v>
      </c>
      <c r="AK38" s="89">
        <f t="shared" si="346"/>
        <v>0.1266717059405</v>
      </c>
      <c r="AL38" s="89">
        <f t="shared" si="346"/>
        <v>0.000476508475237944</v>
      </c>
      <c r="AN38" s="89">
        <f t="shared" ref="AN38:AX38" si="347">AB38*LN(AB38)</f>
        <v>-0.0303551148661051</v>
      </c>
      <c r="AO38" s="89">
        <f t="shared" si="347"/>
        <v>-0.209509657173297</v>
      </c>
      <c r="AP38" s="89">
        <f t="shared" si="347"/>
        <v>-0.00197857647775438</v>
      </c>
      <c r="AQ38" s="89">
        <f t="shared" si="347"/>
        <v>-0.230258509299405</v>
      </c>
      <c r="AR38" s="89">
        <f t="shared" si="347"/>
        <v>-0.230258509299405</v>
      </c>
      <c r="AS38" s="89">
        <f t="shared" si="347"/>
        <v>-0.00179822530103543</v>
      </c>
      <c r="AT38" s="89">
        <f t="shared" si="347"/>
        <v>-0.293971881706217</v>
      </c>
      <c r="AU38" s="89">
        <f t="shared" si="347"/>
        <v>-0.231351805186246</v>
      </c>
      <c r="AV38" s="89">
        <f t="shared" si="347"/>
        <v>-0.1974768052529</v>
      </c>
      <c r="AW38" s="89">
        <f t="shared" si="347"/>
        <v>-0.261723572646061</v>
      </c>
      <c r="AX38" s="89">
        <f t="shared" si="347"/>
        <v>-0.00364482526296031</v>
      </c>
      <c r="BL38" s="89">
        <f t="shared" ref="BL38:BV38" si="348">AZ$37*P38</f>
        <v>0.00863232698389217</v>
      </c>
      <c r="BM38" s="89">
        <f t="shared" si="348"/>
        <v>0.113274424561321</v>
      </c>
      <c r="BN38" s="89">
        <f t="shared" si="348"/>
        <v>0.000246459160493145</v>
      </c>
      <c r="BO38" s="89">
        <f t="shared" si="348"/>
        <v>4.03439153439154e-5</v>
      </c>
      <c r="BP38" s="89">
        <f t="shared" si="348"/>
        <v>0.000313492063492064</v>
      </c>
      <c r="BQ38" s="89">
        <f t="shared" si="348"/>
        <v>0.000646164021164021</v>
      </c>
      <c r="BR38" s="89">
        <f t="shared" si="348"/>
        <v>0.29367145070646</v>
      </c>
      <c r="BS38" s="89">
        <f t="shared" si="348"/>
        <v>0.237423679821923</v>
      </c>
      <c r="BT38" s="89">
        <f t="shared" si="348"/>
        <v>0.0394305924202526</v>
      </c>
      <c r="BU38" s="89">
        <f t="shared" si="348"/>
        <v>0.221640587850926</v>
      </c>
      <c r="BV38" s="89">
        <f t="shared" si="348"/>
        <v>0.000510259944867806</v>
      </c>
      <c r="BX38" s="89">
        <f t="shared" si="6"/>
        <v>0.122153210705706</v>
      </c>
      <c r="BY38" s="89">
        <f t="shared" si="7"/>
        <v>0.001</v>
      </c>
      <c r="BZ38" s="89">
        <f t="shared" si="8"/>
        <v>0.531095130528383</v>
      </c>
      <c r="CA38" s="89">
        <f t="shared" si="9"/>
        <v>0.261581440216047</v>
      </c>
      <c r="CC38" s="89">
        <f t="shared" ref="CC38:CF38" si="349">BX38/SUM(BX$32:BX$41)</f>
        <v>0.0318813373827128</v>
      </c>
      <c r="CD38" s="89">
        <f t="shared" si="349"/>
        <v>0.000328731053979726</v>
      </c>
      <c r="CE38" s="89">
        <f t="shared" si="349"/>
        <v>0.127073691936993</v>
      </c>
      <c r="CF38" s="89">
        <f t="shared" si="349"/>
        <v>0.0784960102249065</v>
      </c>
      <c r="CH38" s="89">
        <f t="shared" ref="CH38:CK38" si="350">CC38*LN(CC38)</f>
        <v>-0.109854623341976</v>
      </c>
      <c r="CI38" s="89">
        <f t="shared" si="350"/>
        <v>-0.00263651200971448</v>
      </c>
      <c r="CJ38" s="89">
        <f t="shared" si="350"/>
        <v>-0.262151515474928</v>
      </c>
      <c r="CK38" s="89">
        <f t="shared" si="350"/>
        <v>-0.199749384420172</v>
      </c>
      <c r="CR38" s="89">
        <f t="shared" ref="CR38:CU38" si="351">CM$37*BX38</f>
        <v>0.0154888202860453</v>
      </c>
      <c r="CS38" s="89">
        <f t="shared" si="351"/>
        <v>0.00026080107878983</v>
      </c>
      <c r="CT38" s="89">
        <f t="shared" si="351"/>
        <v>0.150598366270199</v>
      </c>
      <c r="CU38" s="89">
        <f t="shared" si="351"/>
        <v>0.0860180936933866</v>
      </c>
      <c r="CV38" s="87">
        <f t="shared" si="14"/>
        <v>0.25236608132842</v>
      </c>
      <c r="CX38">
        <f t="shared" si="328"/>
        <v>0.050753456989716</v>
      </c>
    </row>
    <row r="39" spans="1:102">
      <c r="A39" s="11" t="s">
        <v>43</v>
      </c>
      <c r="B39" s="53">
        <v>2019</v>
      </c>
      <c r="C39" s="51" t="s">
        <v>44</v>
      </c>
      <c r="D39">
        <v>3555</v>
      </c>
      <c r="E39">
        <v>6.9625879</v>
      </c>
      <c r="F39">
        <v>134540</v>
      </c>
      <c r="I39">
        <v>11</v>
      </c>
      <c r="J39">
        <v>6931</v>
      </c>
      <c r="K39">
        <v>49.2724</v>
      </c>
      <c r="L39">
        <v>3438500</v>
      </c>
      <c r="M39">
        <v>15090</v>
      </c>
      <c r="N39">
        <v>68600</v>
      </c>
      <c r="P39" s="91">
        <f t="shared" ref="P39:Z39" si="352">(D39-MIN(D$32:D$41))/(MAX(D$32:D$41)-MIN(D$32:D$41))+0.001</f>
        <v>0.017250725478816</v>
      </c>
      <c r="Q39" s="91">
        <f t="shared" si="352"/>
        <v>0.314421742727063</v>
      </c>
      <c r="R39" s="91">
        <f t="shared" si="352"/>
        <v>0.0234874459384864</v>
      </c>
      <c r="S39" s="91">
        <v>0.001</v>
      </c>
      <c r="T39" s="91">
        <v>0.001</v>
      </c>
      <c r="U39" s="91">
        <f t="shared" si="352"/>
        <v>0.001</v>
      </c>
      <c r="V39" s="108" cm="1">
        <f t="array" ref="V39">(MAX(J$32:J$41-J39)/(MAX(J$32:J$41)-MIN(J$32:J$41))+0.001)</f>
        <v>0.882456029206486</v>
      </c>
      <c r="W39" s="108" cm="1">
        <f t="array" ref="W39">(MAX(K$32:K$41-K39)/(MAX(K$32:K$41)-MIN(K$32:K$41))+0.001)</f>
        <v>0.579733687933541</v>
      </c>
      <c r="X39" s="91">
        <f t="shared" si="352"/>
        <v>0.0738529225575016</v>
      </c>
      <c r="Y39" s="91">
        <f t="shared" si="352"/>
        <v>0.757496504418942</v>
      </c>
      <c r="Z39" s="91">
        <f t="shared" si="352"/>
        <v>0.00199304865938431</v>
      </c>
      <c r="AB39" s="89">
        <f t="shared" ref="AB39:AL39" si="353">P39/SUM(P$32:P$41)</f>
        <v>0.00402261205200176</v>
      </c>
      <c r="AC39" s="89">
        <f t="shared" si="353"/>
        <v>0.0975100102681792</v>
      </c>
      <c r="AD39" s="89">
        <f t="shared" si="353"/>
        <v>0.00556726226068377</v>
      </c>
      <c r="AE39" s="89">
        <f t="shared" si="353"/>
        <v>0.1</v>
      </c>
      <c r="AF39" s="89">
        <f t="shared" si="353"/>
        <v>0.1</v>
      </c>
      <c r="AG39" s="89">
        <f t="shared" si="353"/>
        <v>0.000212661540978243</v>
      </c>
      <c r="AH39" s="89">
        <f t="shared" si="353"/>
        <v>0.172500956611302</v>
      </c>
      <c r="AI39" s="89">
        <f t="shared" si="353"/>
        <v>0.15838917108034</v>
      </c>
      <c r="AJ39" s="89">
        <f t="shared" si="353"/>
        <v>0.0203595729939809</v>
      </c>
      <c r="AK39" s="89">
        <f t="shared" si="353"/>
        <v>0.150930658032617</v>
      </c>
      <c r="AL39" s="89">
        <f t="shared" si="353"/>
        <v>0.000949704577758245</v>
      </c>
      <c r="AN39" s="89">
        <f t="shared" ref="AN39:AX39" si="354">AB39*LN(AB39)</f>
        <v>-0.0221880193878303</v>
      </c>
      <c r="AO39" s="89">
        <f t="shared" si="354"/>
        <v>-0.226983824995686</v>
      </c>
      <c r="AP39" s="89">
        <f t="shared" si="354"/>
        <v>-0.0288988336666215</v>
      </c>
      <c r="AQ39" s="89">
        <f t="shared" si="354"/>
        <v>-0.230258509299405</v>
      </c>
      <c r="AR39" s="89">
        <f t="shared" si="354"/>
        <v>-0.230258509299405</v>
      </c>
      <c r="AS39" s="89">
        <f t="shared" si="354"/>
        <v>-0.00179822530103543</v>
      </c>
      <c r="AT39" s="89">
        <f t="shared" si="354"/>
        <v>-0.30314498682771</v>
      </c>
      <c r="AU39" s="89">
        <f t="shared" si="354"/>
        <v>-0.291863751894702</v>
      </c>
      <c r="AV39" s="89">
        <f t="shared" si="354"/>
        <v>-0.0792843318193479</v>
      </c>
      <c r="AW39" s="89">
        <f t="shared" si="354"/>
        <v>-0.285400028524195</v>
      </c>
      <c r="AX39" s="89">
        <f t="shared" si="354"/>
        <v>-0.00660933566327433</v>
      </c>
      <c r="BL39" s="89">
        <f t="shared" ref="BL39:BV39" si="355">AZ$37*P39</f>
        <v>0.0058682765350554</v>
      </c>
      <c r="BM39" s="89">
        <f t="shared" si="355"/>
        <v>0.129971007234871</v>
      </c>
      <c r="BN39" s="89">
        <f t="shared" si="355"/>
        <v>0.00578869620812749</v>
      </c>
      <c r="BO39" s="89">
        <f t="shared" si="355"/>
        <v>4.03439153439154e-5</v>
      </c>
      <c r="BP39" s="89">
        <f t="shared" si="355"/>
        <v>0.000313492063492064</v>
      </c>
      <c r="BQ39" s="89">
        <f t="shared" si="355"/>
        <v>0.000646164021164021</v>
      </c>
      <c r="BR39" s="89">
        <f t="shared" si="355"/>
        <v>0.314816770600126</v>
      </c>
      <c r="BS39" s="89">
        <f t="shared" si="355"/>
        <v>0.372913312296861</v>
      </c>
      <c r="BT39" s="89">
        <f t="shared" si="355"/>
        <v>0.0104212861957485</v>
      </c>
      <c r="BU39" s="89">
        <f t="shared" si="355"/>
        <v>0.264087070768509</v>
      </c>
      <c r="BV39" s="89">
        <f t="shared" si="355"/>
        <v>0.00101697289905629</v>
      </c>
      <c r="BX39" s="89">
        <f t="shared" si="6"/>
        <v>0.141627979978054</v>
      </c>
      <c r="BY39" s="89">
        <f t="shared" si="7"/>
        <v>0.001</v>
      </c>
      <c r="BZ39" s="89">
        <f t="shared" si="8"/>
        <v>0.687730082896987</v>
      </c>
      <c r="CA39" s="89">
        <f t="shared" si="9"/>
        <v>0.275525329863314</v>
      </c>
      <c r="CC39" s="89">
        <f t="shared" ref="CC39:CF39" si="356">BX39/SUM(BX$32:BX$41)</f>
        <v>0.0369641484364317</v>
      </c>
      <c r="CD39" s="89">
        <f t="shared" si="356"/>
        <v>0.000328731053979726</v>
      </c>
      <c r="CE39" s="89">
        <f t="shared" si="356"/>
        <v>0.164551312309921</v>
      </c>
      <c r="CF39" s="89">
        <f t="shared" si="356"/>
        <v>0.0826803273669133</v>
      </c>
      <c r="CH39" s="89">
        <f t="shared" ref="CH39:CK39" si="357">CC39*LN(CC39)</f>
        <v>-0.121900619968658</v>
      </c>
      <c r="CI39" s="89">
        <f t="shared" si="357"/>
        <v>-0.00263651200971448</v>
      </c>
      <c r="CJ39" s="89">
        <f t="shared" si="357"/>
        <v>-0.296938245032838</v>
      </c>
      <c r="CK39" s="89">
        <f t="shared" si="357"/>
        <v>-0.206103336037186</v>
      </c>
      <c r="CR39" s="89">
        <f t="shared" ref="CR39:CU39" si="358">CM$37*BX39</f>
        <v>0.0179581880548411</v>
      </c>
      <c r="CS39" s="89">
        <f t="shared" si="358"/>
        <v>0.00026080107878983</v>
      </c>
      <c r="CT39" s="89">
        <f t="shared" si="358"/>
        <v>0.195014077451835</v>
      </c>
      <c r="CU39" s="89">
        <f t="shared" si="358"/>
        <v>0.0906033838620553</v>
      </c>
      <c r="CV39" s="87">
        <f t="shared" si="14"/>
        <v>0.303836450447521</v>
      </c>
      <c r="CX39">
        <f t="shared" si="328"/>
        <v>0.0542807859584482</v>
      </c>
    </row>
    <row r="40" spans="1:102">
      <c r="A40" s="11" t="s">
        <v>43</v>
      </c>
      <c r="B40" s="53">
        <v>2020</v>
      </c>
      <c r="C40" s="51" t="s">
        <v>44</v>
      </c>
      <c r="D40">
        <v>3499</v>
      </c>
      <c r="E40">
        <v>7.0478565</v>
      </c>
      <c r="F40">
        <v>138736</v>
      </c>
      <c r="I40">
        <v>11</v>
      </c>
      <c r="J40">
        <v>6379</v>
      </c>
      <c r="K40">
        <v>38.315601</v>
      </c>
      <c r="L40">
        <v>3619400</v>
      </c>
      <c r="M40">
        <v>16013</v>
      </c>
      <c r="N40">
        <v>75200</v>
      </c>
      <c r="P40" s="91">
        <f t="shared" ref="P40:Z40" si="359">(D40-MIN(D$32:D$41))/(MAX(D$32:D$41)-MIN(D$32:D$41))+0.001</f>
        <v>0.00912536273940801</v>
      </c>
      <c r="Q40" s="91">
        <f t="shared" si="359"/>
        <v>0.354813586519712</v>
      </c>
      <c r="R40" s="91">
        <f t="shared" si="359"/>
        <v>0.0459748918769729</v>
      </c>
      <c r="S40" s="113">
        <v>0.001</v>
      </c>
      <c r="T40" s="113">
        <v>0.001</v>
      </c>
      <c r="U40" s="91">
        <f t="shared" si="359"/>
        <v>0.001</v>
      </c>
      <c r="V40" s="108" cm="1">
        <f t="array" ref="V40">(MAX(J$32:J$41-J40)/(MAX(J$32:J$41)-MIN(J$32:J$41))+0.001)</f>
        <v>0.941728014603243</v>
      </c>
      <c r="W40" s="108" cm="1">
        <f t="array" ref="W40">(MAX(K$32:K$41-K40)/(MAX(K$32:K$41)-MIN(K$32:K$41))+0.001)</f>
        <v>0.790366853578755</v>
      </c>
      <c r="X40" s="91">
        <f t="shared" si="359"/>
        <v>0.169284448195822</v>
      </c>
      <c r="Y40" s="91">
        <f t="shared" si="359"/>
        <v>0.879248252209471</v>
      </c>
      <c r="Z40" s="91">
        <f t="shared" si="359"/>
        <v>0.00404121151936445</v>
      </c>
      <c r="AB40" s="89">
        <f t="shared" ref="AB40:AL40" si="360">P40/SUM(P$32:P$41)</f>
        <v>0.00212789857328075</v>
      </c>
      <c r="AC40" s="89">
        <f t="shared" si="360"/>
        <v>0.110036526624241</v>
      </c>
      <c r="AD40" s="89">
        <f t="shared" si="360"/>
        <v>0.0108974931184954</v>
      </c>
      <c r="AE40" s="89">
        <f t="shared" si="360"/>
        <v>0.1</v>
      </c>
      <c r="AF40" s="89">
        <f t="shared" si="360"/>
        <v>0.1</v>
      </c>
      <c r="AG40" s="89">
        <f t="shared" si="360"/>
        <v>0.000212661540978243</v>
      </c>
      <c r="AH40" s="89">
        <f t="shared" si="360"/>
        <v>0.184087340343515</v>
      </c>
      <c r="AI40" s="89">
        <f t="shared" si="360"/>
        <v>0.21593630557151</v>
      </c>
      <c r="AJ40" s="89">
        <f t="shared" si="360"/>
        <v>0.0466678766450325</v>
      </c>
      <c r="AK40" s="89">
        <f t="shared" si="360"/>
        <v>0.175189610124735</v>
      </c>
      <c r="AL40" s="89">
        <f t="shared" si="360"/>
        <v>0.00192567153920637</v>
      </c>
      <c r="AN40" s="89">
        <f t="shared" ref="AN40:AX40" si="361">AB40*LN(AB40)</f>
        <v>-0.0130921521106032</v>
      </c>
      <c r="AO40" s="89">
        <f t="shared" si="361"/>
        <v>-0.24284433206413</v>
      </c>
      <c r="AP40" s="89">
        <f t="shared" si="361"/>
        <v>-0.0492481961527555</v>
      </c>
      <c r="AQ40" s="89">
        <f t="shared" si="361"/>
        <v>-0.230258509299405</v>
      </c>
      <c r="AR40" s="89">
        <f t="shared" si="361"/>
        <v>-0.230258509299405</v>
      </c>
      <c r="AS40" s="89">
        <f t="shared" si="361"/>
        <v>-0.00179822530103543</v>
      </c>
      <c r="AT40" s="89">
        <f t="shared" si="361"/>
        <v>-0.311539282301757</v>
      </c>
      <c r="AU40" s="89">
        <f t="shared" si="361"/>
        <v>-0.33098107899828</v>
      </c>
      <c r="AV40" s="89">
        <f t="shared" si="361"/>
        <v>-0.143023005025648</v>
      </c>
      <c r="AW40" s="89">
        <f t="shared" si="361"/>
        <v>-0.305160400204946</v>
      </c>
      <c r="AX40" s="89">
        <f t="shared" si="361"/>
        <v>-0.0120402237878483</v>
      </c>
      <c r="BL40" s="89">
        <f t="shared" ref="BL40:BV40" si="362">AZ$37*P40</f>
        <v>0.00310422608621862</v>
      </c>
      <c r="BM40" s="89">
        <f t="shared" si="362"/>
        <v>0.146667589908422</v>
      </c>
      <c r="BN40" s="89">
        <f t="shared" si="362"/>
        <v>0.0113309332557619</v>
      </c>
      <c r="BO40" s="89">
        <f t="shared" si="362"/>
        <v>4.03439153439154e-5</v>
      </c>
      <c r="BP40" s="89">
        <f t="shared" si="362"/>
        <v>0.000313492063492064</v>
      </c>
      <c r="BQ40" s="89">
        <f t="shared" si="362"/>
        <v>0.000646164021164021</v>
      </c>
      <c r="BR40" s="89">
        <f t="shared" si="362"/>
        <v>0.335962090493791</v>
      </c>
      <c r="BS40" s="89">
        <f t="shared" si="362"/>
        <v>0.508402957137605</v>
      </c>
      <c r="BT40" s="89">
        <f t="shared" si="362"/>
        <v>0.0238874999396869</v>
      </c>
      <c r="BU40" s="89">
        <f t="shared" si="362"/>
        <v>0.306533553686091</v>
      </c>
      <c r="BV40" s="89">
        <f t="shared" si="362"/>
        <v>0.00206206836707005</v>
      </c>
      <c r="BX40" s="89">
        <f t="shared" si="6"/>
        <v>0.161102749250402</v>
      </c>
      <c r="BY40" s="89">
        <f t="shared" si="7"/>
        <v>0.001</v>
      </c>
      <c r="BZ40" s="89">
        <f t="shared" si="8"/>
        <v>0.844365047631396</v>
      </c>
      <c r="CA40" s="89">
        <f t="shared" si="9"/>
        <v>0.332483121992848</v>
      </c>
      <c r="CC40" s="89">
        <f t="shared" ref="CC40:CF40" si="363">BX40/SUM(BX$32:BX$41)</f>
        <v>0.0420469594901506</v>
      </c>
      <c r="CD40" s="89">
        <f t="shared" si="363"/>
        <v>0.000328731053979726</v>
      </c>
      <c r="CE40" s="89">
        <f t="shared" si="363"/>
        <v>0.202028935641582</v>
      </c>
      <c r="CF40" s="89">
        <f t="shared" si="363"/>
        <v>0.0997723635209133</v>
      </c>
      <c r="CH40" s="89">
        <f t="shared" ref="CH40:CK40" si="364">CC40*LN(CC40)</f>
        <v>-0.13324547762303</v>
      </c>
      <c r="CI40" s="89">
        <f t="shared" si="364"/>
        <v>-0.00263651200971448</v>
      </c>
      <c r="CJ40" s="89">
        <f t="shared" si="364"/>
        <v>-0.323113835964787</v>
      </c>
      <c r="CK40" s="89">
        <f t="shared" si="364"/>
        <v>-0.229961734126472</v>
      </c>
      <c r="CR40" s="89">
        <f t="shared" ref="CR40:CU40" si="365">CM$37*BX40</f>
        <v>0.0204275558236369</v>
      </c>
      <c r="CS40" s="89">
        <f t="shared" si="365"/>
        <v>0.00026080107878983</v>
      </c>
      <c r="CT40" s="89">
        <f t="shared" si="365"/>
        <v>0.239429792139943</v>
      </c>
      <c r="CU40" s="89">
        <f t="shared" si="365"/>
        <v>0.109333308645405</v>
      </c>
      <c r="CV40" s="87">
        <f t="shared" si="14"/>
        <v>0.369451457687774</v>
      </c>
      <c r="CX40">
        <f t="shared" si="328"/>
        <v>0.0648804322345209</v>
      </c>
    </row>
    <row r="41" spans="1:102">
      <c r="A41" s="11" t="s">
        <v>43</v>
      </c>
      <c r="B41" s="53">
        <v>2021</v>
      </c>
      <c r="C41" s="51" t="s">
        <v>44</v>
      </c>
      <c r="D41">
        <v>3443</v>
      </c>
      <c r="E41">
        <v>7.1331251</v>
      </c>
      <c r="F41">
        <v>142932</v>
      </c>
      <c r="I41">
        <v>11</v>
      </c>
      <c r="J41">
        <v>5827</v>
      </c>
      <c r="K41">
        <v>27.358803</v>
      </c>
      <c r="L41">
        <v>3800300</v>
      </c>
      <c r="M41">
        <v>16936</v>
      </c>
      <c r="N41">
        <v>132800</v>
      </c>
      <c r="P41" s="91">
        <f t="shared" ref="P41:Z41" si="366">(D41-MIN(D$32:D$41))/(MAX(D$32:D$41)-MIN(D$32:D$41))+0.001</f>
        <v>0.001</v>
      </c>
      <c r="Q41" s="91">
        <f t="shared" si="366"/>
        <v>0.395205430312362</v>
      </c>
      <c r="R41" s="91">
        <f t="shared" si="366"/>
        <v>0.0684623378154593</v>
      </c>
      <c r="S41" s="91">
        <v>0.001</v>
      </c>
      <c r="T41" s="91">
        <v>0.001</v>
      </c>
      <c r="U41" s="91">
        <f t="shared" si="366"/>
        <v>0.001</v>
      </c>
      <c r="V41" s="108" cm="1">
        <f t="array" ref="V41">(MAX(J$32:J$41-J41)/(MAX(J$32:J$41)-MIN(J$32:J$41))+0.001)</f>
        <v>1.001</v>
      </c>
      <c r="W41" s="108" cm="1">
        <f t="array" ref="W41">(MAX(K$32:K$41-K41)/(MAX(K$32:K$41)-MIN(K$32:K$41))+0.001)</f>
        <v>1.001</v>
      </c>
      <c r="X41" s="91">
        <f t="shared" si="366"/>
        <v>0.264715973834142</v>
      </c>
      <c r="Y41" s="91">
        <f t="shared" si="366"/>
        <v>1.001</v>
      </c>
      <c r="Z41" s="91">
        <f t="shared" si="366"/>
        <v>0.021916087388282</v>
      </c>
      <c r="AB41" s="89">
        <f t="shared" ref="AB41:AL41" si="367">P41/SUM(P$32:P$41)</f>
        <v>0.000233185094559736</v>
      </c>
      <c r="AC41" s="89">
        <f t="shared" si="367"/>
        <v>0.122563042980302</v>
      </c>
      <c r="AD41" s="89">
        <f t="shared" si="367"/>
        <v>0.016227723976307</v>
      </c>
      <c r="AE41" s="89">
        <f t="shared" si="367"/>
        <v>0.1</v>
      </c>
      <c r="AF41" s="89">
        <f t="shared" si="367"/>
        <v>0.1</v>
      </c>
      <c r="AG41" s="89">
        <f t="shared" si="367"/>
        <v>0.000212661540978243</v>
      </c>
      <c r="AH41" s="89">
        <f t="shared" si="367"/>
        <v>0.195673724075729</v>
      </c>
      <c r="AI41" s="89">
        <f t="shared" si="367"/>
        <v>0.273483434810495</v>
      </c>
      <c r="AJ41" s="89">
        <f t="shared" si="367"/>
        <v>0.072976180296084</v>
      </c>
      <c r="AK41" s="89">
        <f t="shared" si="367"/>
        <v>0.199448562216853</v>
      </c>
      <c r="AL41" s="89">
        <f t="shared" si="367"/>
        <v>0.0104432013845718</v>
      </c>
      <c r="AN41" s="89">
        <f t="shared" ref="AN41:AX41" si="368">AB41*LN(AB41)</f>
        <v>-0.00195028505054688</v>
      </c>
      <c r="AO41" s="89">
        <f t="shared" si="368"/>
        <v>-0.257275729133576</v>
      </c>
      <c r="AP41" s="89">
        <f t="shared" si="368"/>
        <v>-0.0668750045676538</v>
      </c>
      <c r="AQ41" s="89">
        <f t="shared" si="368"/>
        <v>-0.230258509299405</v>
      </c>
      <c r="AR41" s="89">
        <f t="shared" si="368"/>
        <v>-0.230258509299405</v>
      </c>
      <c r="AS41" s="89">
        <f t="shared" si="368"/>
        <v>-0.00179822530103543</v>
      </c>
      <c r="AT41" s="89">
        <f t="shared" si="368"/>
        <v>-0.319203853173957</v>
      </c>
      <c r="AU41" s="89">
        <f t="shared" si="368"/>
        <v>-0.354575163909673</v>
      </c>
      <c r="AV41" s="89">
        <f t="shared" si="368"/>
        <v>-0.191024068767286</v>
      </c>
      <c r="AW41" s="89">
        <f t="shared" si="368"/>
        <v>-0.321550754486705</v>
      </c>
      <c r="AX41" s="89">
        <f t="shared" si="368"/>
        <v>-0.0476398388671797</v>
      </c>
      <c r="AY41" s="81" t="s">
        <v>170</v>
      </c>
      <c r="BL41" s="89">
        <f t="shared" ref="BL41:BV41" si="369">AZ$37*P41</f>
        <v>0.000340175637381841</v>
      </c>
      <c r="BM41" s="89">
        <f t="shared" si="369"/>
        <v>0.163364172581973</v>
      </c>
      <c r="BN41" s="89">
        <f t="shared" si="369"/>
        <v>0.0168731703033962</v>
      </c>
      <c r="BO41" s="89">
        <f t="shared" si="369"/>
        <v>4.03439153439154e-5</v>
      </c>
      <c r="BP41" s="89">
        <f t="shared" si="369"/>
        <v>0.000313492063492064</v>
      </c>
      <c r="BQ41" s="89">
        <f t="shared" si="369"/>
        <v>0.000646164021164021</v>
      </c>
      <c r="BR41" s="89">
        <f t="shared" si="369"/>
        <v>0.357107410387457</v>
      </c>
      <c r="BS41" s="89">
        <f t="shared" si="369"/>
        <v>0.643892589612543</v>
      </c>
      <c r="BT41" s="89">
        <f t="shared" si="369"/>
        <v>0.0373537136836253</v>
      </c>
      <c r="BU41" s="89">
        <f t="shared" si="369"/>
        <v>0.348980036603674</v>
      </c>
      <c r="BV41" s="89">
        <f t="shared" si="369"/>
        <v>0.0111829015424628</v>
      </c>
      <c r="BX41" s="89">
        <f t="shared" si="6"/>
        <v>0.180577518522751</v>
      </c>
      <c r="BY41" s="89">
        <f t="shared" si="7"/>
        <v>0.001</v>
      </c>
      <c r="BZ41" s="89">
        <f t="shared" si="8"/>
        <v>1.001</v>
      </c>
      <c r="CA41" s="89">
        <f t="shared" si="9"/>
        <v>0.397516651829762</v>
      </c>
      <c r="CC41" s="89">
        <f t="shared" ref="CC41:CF41" si="370">BX41/SUM(BX$32:BX$41)</f>
        <v>0.0471297705438695</v>
      </c>
      <c r="CD41" s="89">
        <f t="shared" si="370"/>
        <v>0.000328731053979726</v>
      </c>
      <c r="CE41" s="89">
        <f t="shared" si="370"/>
        <v>0.23950655601451</v>
      </c>
      <c r="CF41" s="89">
        <f t="shared" si="370"/>
        <v>0.119287787164211</v>
      </c>
      <c r="CH41" s="89">
        <f t="shared" ref="CH41:CK41" si="371">CC41*LN(CC41)</f>
        <v>-0.143974398710667</v>
      </c>
      <c r="CI41" s="89">
        <f t="shared" si="371"/>
        <v>-0.00263651200971448</v>
      </c>
      <c r="CJ41" s="89">
        <f t="shared" si="371"/>
        <v>-0.34229665974432</v>
      </c>
      <c r="CK41" s="89">
        <f t="shared" si="371"/>
        <v>-0.253631640550588</v>
      </c>
      <c r="CL41" s="81" t="s">
        <v>170</v>
      </c>
      <c r="CR41" s="89">
        <f t="shared" ref="CR41:CU41" si="372">CM$37*BX41</f>
        <v>0.0228969235924327</v>
      </c>
      <c r="CS41" s="89">
        <f t="shared" si="372"/>
        <v>0.00026080107878983</v>
      </c>
      <c r="CT41" s="89">
        <f t="shared" si="372"/>
        <v>0.283845503321579</v>
      </c>
      <c r="CU41" s="89">
        <f t="shared" si="372"/>
        <v>0.130718848300294</v>
      </c>
      <c r="CV41" s="87">
        <f t="shared" si="14"/>
        <v>0.437722076293096</v>
      </c>
      <c r="CX41">
        <f t="shared" si="328"/>
        <v>0.0768078859463634</v>
      </c>
    </row>
    <row r="42" spans="1:102">
      <c r="A42" s="7" t="s">
        <v>45</v>
      </c>
      <c r="B42" s="46">
        <v>2012</v>
      </c>
      <c r="C42" s="51" t="s">
        <v>44</v>
      </c>
      <c r="D42">
        <v>13124</v>
      </c>
      <c r="E42">
        <v>8.1982627</v>
      </c>
      <c r="F42">
        <v>200596</v>
      </c>
      <c r="I42">
        <v>19</v>
      </c>
      <c r="J42">
        <v>10039</v>
      </c>
      <c r="K42">
        <v>77.060379</v>
      </c>
      <c r="L42">
        <v>2664400</v>
      </c>
      <c r="M42">
        <v>9218</v>
      </c>
      <c r="N42">
        <v>1213500</v>
      </c>
      <c r="O42" s="80"/>
      <c r="P42" s="113">
        <f t="shared" ref="P42:Z42" si="373">(D42-MIN(D$42:D$51))/(MAX(D$42:D$451)-MIN(D$42:D$51))+0.001</f>
        <v>0.047029919447641</v>
      </c>
      <c r="Q42" s="113">
        <f t="shared" si="373"/>
        <v>1.001</v>
      </c>
      <c r="R42" s="113">
        <f t="shared" si="373"/>
        <v>0.001</v>
      </c>
      <c r="S42" s="113">
        <f t="shared" si="373"/>
        <v>0.001</v>
      </c>
      <c r="T42" s="113">
        <f t="shared" si="373"/>
        <v>0.001</v>
      </c>
      <c r="U42" s="113">
        <f t="shared" si="373"/>
        <v>0.139888888888889</v>
      </c>
      <c r="V42" s="108" cm="1">
        <f t="array" ref="V42">(MAX(J$42:J$51-J42)/(MAX(J$42:J$51)-MIN(J$42:J$51))+0.001)</f>
        <v>0.001</v>
      </c>
      <c r="W42" s="108" cm="1">
        <f t="array" ref="W42">(MAX(K$42:K$51-K42)/(MAX(K$42:K$51)-MIN(K$42:K$51))+0.001)</f>
        <v>0.001</v>
      </c>
      <c r="X42" s="113">
        <f t="shared" si="373"/>
        <v>0.0816517645132236</v>
      </c>
      <c r="Y42" s="113">
        <f t="shared" si="373"/>
        <v>0.001</v>
      </c>
      <c r="Z42" s="113">
        <f t="shared" si="373"/>
        <v>0.001</v>
      </c>
      <c r="AA42" s="80"/>
      <c r="AB42" s="80">
        <f t="shared" ref="AB42:AL42" si="374">P42/SUM(P$42:P$51)</f>
        <v>0.247080857014434</v>
      </c>
      <c r="AC42" s="80">
        <f t="shared" si="374"/>
        <v>0.177718024547182</v>
      </c>
      <c r="AD42" s="80">
        <f t="shared" si="374"/>
        <v>0.000691458264874686</v>
      </c>
      <c r="AE42" s="80">
        <f t="shared" si="374"/>
        <v>0.1</v>
      </c>
      <c r="AF42" s="80">
        <f t="shared" si="374"/>
        <v>0.1</v>
      </c>
      <c r="AG42" s="80">
        <f t="shared" si="374"/>
        <v>0.155624227441286</v>
      </c>
      <c r="AH42" s="80">
        <f t="shared" si="374"/>
        <v>0.000209622553880528</v>
      </c>
      <c r="AI42" s="80">
        <f t="shared" si="374"/>
        <v>0.000268927426756966</v>
      </c>
      <c r="AJ42" s="80">
        <f t="shared" si="374"/>
        <v>0.0204451120888863</v>
      </c>
      <c r="AK42" s="80">
        <f t="shared" si="374"/>
        <v>0.000198360934077083</v>
      </c>
      <c r="AL42" s="80">
        <f t="shared" si="374"/>
        <v>0.000199600798403194</v>
      </c>
      <c r="AM42" s="80"/>
      <c r="AN42" s="80">
        <f t="shared" ref="AN42:AX42" si="375">AB42*LN(AB42)</f>
        <v>-0.345428832290001</v>
      </c>
      <c r="AO42" s="80">
        <f t="shared" si="375"/>
        <v>-0.307018038038736</v>
      </c>
      <c r="AP42" s="80">
        <f t="shared" si="375"/>
        <v>-0.00503153972391776</v>
      </c>
      <c r="AQ42" s="80">
        <f t="shared" si="375"/>
        <v>-0.230258509299405</v>
      </c>
      <c r="AR42" s="80">
        <f t="shared" si="375"/>
        <v>-0.230258509299405</v>
      </c>
      <c r="AS42" s="80">
        <f t="shared" si="375"/>
        <v>-0.289509458441819</v>
      </c>
      <c r="AT42" s="80">
        <f t="shared" si="375"/>
        <v>-0.00177554537657339</v>
      </c>
      <c r="AU42" s="80">
        <f t="shared" si="375"/>
        <v>-0.00221087093237521</v>
      </c>
      <c r="AV42" s="80">
        <f t="shared" si="375"/>
        <v>-0.0795317199734805</v>
      </c>
      <c r="AW42" s="80">
        <f t="shared" si="375"/>
        <v>-0.00169111072832137</v>
      </c>
      <c r="AX42" s="80">
        <f t="shared" si="375"/>
        <v>-0.00170043736408761</v>
      </c>
      <c r="AY42" s="80"/>
      <c r="AZ42" s="80">
        <f t="shared" ref="AZ42:BJ42" si="376">SUM(AN42:AN51)</f>
        <v>-2.0253956807072</v>
      </c>
      <c r="BA42" s="80">
        <f t="shared" si="376"/>
        <v>-2.09287559844433</v>
      </c>
      <c r="BB42" s="80">
        <f t="shared" si="376"/>
        <v>-2.12045137857093</v>
      </c>
      <c r="BC42" s="80">
        <f t="shared" si="376"/>
        <v>-2.30258509299405</v>
      </c>
      <c r="BD42" s="80">
        <f t="shared" si="376"/>
        <v>-2.30258509299405</v>
      </c>
      <c r="BE42" s="80">
        <f t="shared" si="376"/>
        <v>-1.4001400706847</v>
      </c>
      <c r="BF42" s="80">
        <f t="shared" si="376"/>
        <v>-2.0463476525194</v>
      </c>
      <c r="BG42" s="80">
        <f t="shared" si="376"/>
        <v>-1.90281739029823</v>
      </c>
      <c r="BH42" s="80">
        <f t="shared" si="376"/>
        <v>-2.01745592433392</v>
      </c>
      <c r="BI42" s="80">
        <f t="shared" si="376"/>
        <v>-2.08604735011056</v>
      </c>
      <c r="BJ42" s="80">
        <f t="shared" si="376"/>
        <v>-2.051931379996</v>
      </c>
      <c r="BK42" s="80"/>
      <c r="BL42" s="80">
        <f t="shared" ref="BL42:BV42" si="377">AZ$47*P42</f>
        <v>0.015868170024517</v>
      </c>
      <c r="BM42" s="80">
        <f t="shared" si="377"/>
        <v>0.473872170250263</v>
      </c>
      <c r="BN42" s="80">
        <f t="shared" si="377"/>
        <v>0.000189195376865798</v>
      </c>
      <c r="BO42" s="80">
        <f t="shared" si="377"/>
        <v>4.03439153439154e-5</v>
      </c>
      <c r="BP42" s="80">
        <f t="shared" si="377"/>
        <v>0.000313492063492064</v>
      </c>
      <c r="BQ42" s="80">
        <f t="shared" si="377"/>
        <v>0.0903911669606114</v>
      </c>
      <c r="BR42" s="80">
        <f t="shared" si="377"/>
        <v>0.000320301395989257</v>
      </c>
      <c r="BS42" s="80">
        <f t="shared" si="377"/>
        <v>0.000679698604010743</v>
      </c>
      <c r="BT42" s="80">
        <f t="shared" si="377"/>
        <v>0.0199469379337957</v>
      </c>
      <c r="BU42" s="80">
        <f t="shared" si="377"/>
        <v>0.000434545012184058</v>
      </c>
      <c r="BV42" s="80">
        <f t="shared" si="377"/>
        <v>0.000321162190805226</v>
      </c>
      <c r="BW42" s="80"/>
      <c r="BX42" s="80">
        <f t="shared" si="6"/>
        <v>0.489929535651645</v>
      </c>
      <c r="BY42" s="80">
        <f t="shared" si="7"/>
        <v>0.0907450029394474</v>
      </c>
      <c r="BZ42" s="80">
        <f t="shared" si="8"/>
        <v>0.001</v>
      </c>
      <c r="CA42" s="80">
        <f t="shared" si="9"/>
        <v>0.0207026451367849</v>
      </c>
      <c r="CB42" s="80"/>
      <c r="CC42" s="80">
        <f t="shared" ref="CC42:CF42" si="378">BX42/SUM(BX$42:BX$51)</f>
        <v>0.163077857070191</v>
      </c>
      <c r="CD42" s="80">
        <f t="shared" si="378"/>
        <v>0.155287421655718</v>
      </c>
      <c r="CE42" s="80">
        <f t="shared" si="378"/>
        <v>0.000246582758573164</v>
      </c>
      <c r="CF42" s="80">
        <f t="shared" si="378"/>
        <v>0.00433532874401324</v>
      </c>
      <c r="CG42" s="80"/>
      <c r="CH42" s="80">
        <f t="shared" ref="CH42:CK42" si="379">CC42*LN(CC42)</f>
        <v>-0.29574618520181</v>
      </c>
      <c r="CI42" s="80">
        <f t="shared" si="379"/>
        <v>-0.289219336002813</v>
      </c>
      <c r="CJ42" s="80">
        <f t="shared" si="379"/>
        <v>-0.00204856341920146</v>
      </c>
      <c r="CK42" s="80">
        <f t="shared" si="379"/>
        <v>-0.023588340904796</v>
      </c>
      <c r="CL42" s="80"/>
      <c r="CM42">
        <f t="shared" ref="CM42:CP42" si="380">SUM(CH42:CH51)</f>
        <v>-2.17418996311658</v>
      </c>
      <c r="CN42">
        <f t="shared" si="380"/>
        <v>-1.41898649908077</v>
      </c>
      <c r="CO42">
        <f t="shared" si="380"/>
        <v>-1.97997048120801</v>
      </c>
      <c r="CP42">
        <f t="shared" si="380"/>
        <v>-2.14693560159157</v>
      </c>
      <c r="CQ42" s="80"/>
      <c r="CR42" s="80">
        <f t="shared" ref="CR42:CU42" si="381">CM$47*BX42</f>
        <v>0.0537808774539328</v>
      </c>
      <c r="CS42" s="80">
        <f t="shared" si="381"/>
        <v>0.0311527480925562</v>
      </c>
      <c r="CT42" s="80">
        <f t="shared" si="381"/>
        <v>0.000255199763122614</v>
      </c>
      <c r="CU42" s="80">
        <f t="shared" si="381"/>
        <v>0.0060395347202123</v>
      </c>
      <c r="CV42" s="87">
        <f t="shared" si="14"/>
        <v>0.091228360029824</v>
      </c>
      <c r="CW42" s="80">
        <f>AVERAGE(CV42:CV51)</f>
        <v>0.295844295666099</v>
      </c>
      <c r="CX42">
        <f t="shared" si="328"/>
        <v>0.0185961414063842</v>
      </c>
    </row>
    <row r="43" spans="1:102">
      <c r="A43" s="7" t="s">
        <v>45</v>
      </c>
      <c r="B43" s="46">
        <v>2013</v>
      </c>
      <c r="C43" s="51" t="s">
        <v>44</v>
      </c>
      <c r="D43">
        <v>12660</v>
      </c>
      <c r="E43">
        <v>7.6806477</v>
      </c>
      <c r="F43">
        <v>223316</v>
      </c>
      <c r="I43">
        <v>22</v>
      </c>
      <c r="J43">
        <v>9615</v>
      </c>
      <c r="K43">
        <v>76.354713</v>
      </c>
      <c r="L43">
        <v>3052200</v>
      </c>
      <c r="M43">
        <v>10582</v>
      </c>
      <c r="N43">
        <v>1486200</v>
      </c>
      <c r="P43" s="91">
        <f t="shared" ref="P43:Z43" si="382">(D43-MIN(D$42:D$51))/(MAX(D$42:D$451)-MIN(D$42:D$51))+0.001</f>
        <v>0.0354223745434532</v>
      </c>
      <c r="Q43" s="91">
        <f t="shared" si="382"/>
        <v>0.817151124510884</v>
      </c>
      <c r="R43" s="91">
        <f t="shared" si="382"/>
        <v>0.0629461788041552</v>
      </c>
      <c r="S43" s="91">
        <f t="shared" si="382"/>
        <v>0.001</v>
      </c>
      <c r="T43" s="91">
        <f t="shared" si="382"/>
        <v>0.001</v>
      </c>
      <c r="U43" s="91">
        <f t="shared" si="382"/>
        <v>0.223222222222222</v>
      </c>
      <c r="V43" s="108" cm="1">
        <f t="array" ref="V43">(MAX(J$42:J$51-J43)/(MAX(J$42:J$51)-MIN(J$42:J$51))+0.001)</f>
        <v>0.106788423153693</v>
      </c>
      <c r="W43" s="108" cm="1">
        <f t="array" ref="W43">(MAX(K$42:K$51-K43)/(MAX(K$42:K$51)-MIN(K$42:K$51))+0.001)</f>
        <v>0.0144188782878381</v>
      </c>
      <c r="X43" s="91">
        <f t="shared" si="382"/>
        <v>0.399182264799804</v>
      </c>
      <c r="Y43" s="91">
        <f t="shared" si="382"/>
        <v>0.190839944328462</v>
      </c>
      <c r="Z43" s="91">
        <f t="shared" si="382"/>
        <v>0.112111111111111</v>
      </c>
      <c r="AB43" s="89">
        <f t="shared" ref="AB43:AL43" si="383">P43/SUM(P$42:P$51)</f>
        <v>0.186098355312443</v>
      </c>
      <c r="AC43" s="89">
        <f t="shared" si="383"/>
        <v>0.145077406198384</v>
      </c>
      <c r="AD43" s="89">
        <f t="shared" si="383"/>
        <v>0.0435246555764129</v>
      </c>
      <c r="AE43" s="89">
        <f t="shared" si="383"/>
        <v>0.1</v>
      </c>
      <c r="AF43" s="89">
        <f t="shared" si="383"/>
        <v>0.1</v>
      </c>
      <c r="AG43" s="89">
        <f t="shared" si="383"/>
        <v>0.248331273176761</v>
      </c>
      <c r="AH43" s="89">
        <f t="shared" si="383"/>
        <v>0.0223852619863515</v>
      </c>
      <c r="AI43" s="89">
        <f t="shared" si="383"/>
        <v>0.00387763183467019</v>
      </c>
      <c r="AJ43" s="89">
        <f t="shared" si="383"/>
        <v>0.099952844820711</v>
      </c>
      <c r="AK43" s="89">
        <f t="shared" si="383"/>
        <v>0.0378551896162123</v>
      </c>
      <c r="AL43" s="89">
        <f t="shared" si="383"/>
        <v>0.0223774672876469</v>
      </c>
      <c r="AN43" s="89">
        <f t="shared" ref="AN43:AX43" si="384">AB43*LN(AB43)</f>
        <v>-0.312920653749313</v>
      </c>
      <c r="AO43" s="89">
        <f t="shared" si="384"/>
        <v>-0.280070168981759</v>
      </c>
      <c r="AP43" s="89">
        <f t="shared" si="384"/>
        <v>-0.136424886358712</v>
      </c>
      <c r="AQ43" s="89">
        <f t="shared" si="384"/>
        <v>-0.230258509299405</v>
      </c>
      <c r="AR43" s="89">
        <f t="shared" si="384"/>
        <v>-0.230258509299405</v>
      </c>
      <c r="AS43" s="89">
        <f t="shared" si="384"/>
        <v>-0.345923388786445</v>
      </c>
      <c r="AT43" s="89">
        <f t="shared" si="384"/>
        <v>-0.0850495007261458</v>
      </c>
      <c r="AU43" s="89">
        <f t="shared" si="384"/>
        <v>-0.0215306696640671</v>
      </c>
      <c r="AV43" s="89">
        <f t="shared" si="384"/>
        <v>-0.230197074546003</v>
      </c>
      <c r="AW43" s="89">
        <f t="shared" si="384"/>
        <v>-0.123937406197458</v>
      </c>
      <c r="AX43" s="89">
        <f t="shared" si="384"/>
        <v>-0.0850276792597266</v>
      </c>
      <c r="AY43" s="81" t="s">
        <v>181</v>
      </c>
      <c r="AZ43" s="108">
        <f t="shared" ref="AZ43:BJ43" si="385">-1/LN(10)*AZ42</f>
        <v>0.879618167801816</v>
      </c>
      <c r="BA43" s="108">
        <f t="shared" si="385"/>
        <v>0.908924323714337</v>
      </c>
      <c r="BB43" s="108">
        <f t="shared" si="385"/>
        <v>0.920900332857498</v>
      </c>
      <c r="BC43" s="108">
        <f t="shared" si="385"/>
        <v>1</v>
      </c>
      <c r="BD43" s="108">
        <f t="shared" si="385"/>
        <v>1</v>
      </c>
      <c r="BE43" s="108">
        <f t="shared" si="385"/>
        <v>0.608073106589996</v>
      </c>
      <c r="BF43" s="108">
        <f t="shared" si="385"/>
        <v>0.888717493544848</v>
      </c>
      <c r="BG43" s="108">
        <f t="shared" si="385"/>
        <v>0.826383092676068</v>
      </c>
      <c r="BH43" s="108">
        <f t="shared" si="385"/>
        <v>0.876169975421245</v>
      </c>
      <c r="BI43" s="108">
        <f t="shared" si="385"/>
        <v>0.905958853141915</v>
      </c>
      <c r="BJ43" s="108">
        <f t="shared" si="385"/>
        <v>0.891142475576388</v>
      </c>
      <c r="BL43" s="89">
        <f t="shared" ref="BL43:BV43" si="386">AZ$47*P43</f>
        <v>0.011951716450491</v>
      </c>
      <c r="BM43" s="89">
        <f t="shared" si="386"/>
        <v>0.386838338455959</v>
      </c>
      <c r="BN43" s="89">
        <f t="shared" si="386"/>
        <v>0.0119091260211141</v>
      </c>
      <c r="BO43" s="89">
        <f t="shared" si="386"/>
        <v>4.03439153439154e-5</v>
      </c>
      <c r="BP43" s="89">
        <f t="shared" si="386"/>
        <v>0.000313492063492064</v>
      </c>
      <c r="BQ43" s="89">
        <f t="shared" si="386"/>
        <v>0.14423816872428</v>
      </c>
      <c r="BR43" s="89">
        <f t="shared" si="386"/>
        <v>0.0342044810116193</v>
      </c>
      <c r="BS43" s="89">
        <f t="shared" si="386"/>
        <v>0.00980049144364437</v>
      </c>
      <c r="BT43" s="89">
        <f t="shared" si="386"/>
        <v>0.0975173519850161</v>
      </c>
      <c r="BU43" s="89">
        <f t="shared" si="386"/>
        <v>0.0829285459334166</v>
      </c>
      <c r="BV43" s="89">
        <f t="shared" si="386"/>
        <v>0.0360058500580526</v>
      </c>
      <c r="BX43" s="89">
        <f t="shared" si="6"/>
        <v>0.410699180927564</v>
      </c>
      <c r="BY43" s="89">
        <f t="shared" si="7"/>
        <v>0.144592004703116</v>
      </c>
      <c r="BZ43" s="89">
        <f t="shared" si="8"/>
        <v>0.0440049724552637</v>
      </c>
      <c r="CA43" s="89">
        <f t="shared" si="9"/>
        <v>0.216451747976485</v>
      </c>
      <c r="CC43" s="89">
        <f t="shared" ref="CC43:CF43" si="387">BX43/SUM(BX$42:BX$51)</f>
        <v>0.136705255454882</v>
      </c>
      <c r="CD43" s="89">
        <f t="shared" si="387"/>
        <v>0.247433124415247</v>
      </c>
      <c r="CE43" s="89">
        <f t="shared" si="387"/>
        <v>0.010850867498955</v>
      </c>
      <c r="CF43" s="89">
        <f t="shared" si="387"/>
        <v>0.045327033260451</v>
      </c>
      <c r="CH43" s="89">
        <f t="shared" ref="CH43:CK43" si="388">CC43*LN(CC43)</f>
        <v>-0.272033627992419</v>
      </c>
      <c r="CI43" s="89">
        <f t="shared" si="388"/>
        <v>-0.345568797681689</v>
      </c>
      <c r="CJ43" s="89">
        <f t="shared" si="388"/>
        <v>-0.0490840103352395</v>
      </c>
      <c r="CK43" s="89">
        <f t="shared" si="388"/>
        <v>-0.140235117266498</v>
      </c>
      <c r="CL43" s="81" t="s">
        <v>181</v>
      </c>
      <c r="CM43" s="108">
        <f t="shared" ref="CM43:CP43" si="389">-1/LN(10)*CM42</f>
        <v>0.944238703590963</v>
      </c>
      <c r="CN43" s="108">
        <f t="shared" si="389"/>
        <v>0.616258006445993</v>
      </c>
      <c r="CO43" s="108">
        <f t="shared" si="389"/>
        <v>0.859890254319964</v>
      </c>
      <c r="CP43" s="108">
        <f t="shared" si="389"/>
        <v>0.932402284772857</v>
      </c>
      <c r="CR43" s="89">
        <f t="shared" ref="CR43:CU43" si="390">CM$47*BX43</f>
        <v>0.0450835491894103</v>
      </c>
      <c r="CS43" s="89">
        <f t="shared" si="390"/>
        <v>0.0496384170235754</v>
      </c>
      <c r="CT43" s="89">
        <f t="shared" si="390"/>
        <v>0.0112300585468005</v>
      </c>
      <c r="CU43" s="89">
        <f t="shared" si="390"/>
        <v>0.0631449671535857</v>
      </c>
      <c r="CV43" s="87">
        <f t="shared" si="14"/>
        <v>0.169096991913372</v>
      </c>
      <c r="CX43">
        <f t="shared" si="328"/>
        <v>0.0473609831064929</v>
      </c>
    </row>
    <row r="44" spans="1:102">
      <c r="A44" s="7" t="s">
        <v>45</v>
      </c>
      <c r="B44" s="46">
        <v>2014</v>
      </c>
      <c r="C44" s="51" t="s">
        <v>44</v>
      </c>
      <c r="D44">
        <v>12421</v>
      </c>
      <c r="E44">
        <v>7.4842605</v>
      </c>
      <c r="F44">
        <v>232705</v>
      </c>
      <c r="I44">
        <v>23</v>
      </c>
      <c r="J44">
        <v>8393</v>
      </c>
      <c r="K44">
        <v>68.190567</v>
      </c>
      <c r="L44">
        <v>3164300</v>
      </c>
      <c r="M44">
        <v>11979</v>
      </c>
      <c r="N44">
        <v>1758900</v>
      </c>
      <c r="P44" s="91">
        <f t="shared" ref="P44:Z44" si="391">(D44-MIN(D$42:D$51))/(MAX(D$42:D$451)-MIN(D$42:D$51))+0.001</f>
        <v>0.0294434882673738</v>
      </c>
      <c r="Q44" s="91">
        <f t="shared" si="391"/>
        <v>0.747397415904186</v>
      </c>
      <c r="R44" s="91">
        <f t="shared" si="391"/>
        <v>0.0885453281347984</v>
      </c>
      <c r="S44" s="91">
        <f t="shared" si="391"/>
        <v>0.001</v>
      </c>
      <c r="T44" s="91">
        <f t="shared" si="391"/>
        <v>0.001</v>
      </c>
      <c r="U44" s="91">
        <f t="shared" si="391"/>
        <v>0.251</v>
      </c>
      <c r="V44" s="108" cm="1">
        <f t="array" ref="V44">(MAX(J$42:J$51-J44)/(MAX(J$42:J$51)-MIN(J$42:J$51))+0.001)</f>
        <v>0.411678642714571</v>
      </c>
      <c r="W44" s="108" cm="1">
        <f t="array" ref="W44">(MAX(K$42:K$51-K44)/(MAX(K$42:K$51)-MIN(K$42:K$51))+0.001)</f>
        <v>0.169667510782732</v>
      </c>
      <c r="X44" s="91">
        <f t="shared" si="391"/>
        <v>0.49096970441333</v>
      </c>
      <c r="Y44" s="91">
        <f t="shared" si="391"/>
        <v>0.385272790535839</v>
      </c>
      <c r="Z44" s="91">
        <f t="shared" si="391"/>
        <v>0.223222222222222</v>
      </c>
      <c r="AB44" s="89">
        <f t="shared" ref="AB44:AL44" si="392">P44/SUM(P$42:P$51)</f>
        <v>0.154687109823703</v>
      </c>
      <c r="AC44" s="89">
        <f t="shared" si="392"/>
        <v>0.132693299007153</v>
      </c>
      <c r="AD44" s="89">
        <f t="shared" si="392"/>
        <v>0.0612253989548474</v>
      </c>
      <c r="AE44" s="89">
        <f t="shared" si="392"/>
        <v>0.1</v>
      </c>
      <c r="AF44" s="89">
        <f t="shared" si="392"/>
        <v>0.1</v>
      </c>
      <c r="AG44" s="89">
        <f t="shared" si="392"/>
        <v>0.279233621755253</v>
      </c>
      <c r="AH44" s="89">
        <f t="shared" si="392"/>
        <v>0.0862971284638976</v>
      </c>
      <c r="AI44" s="89">
        <f t="shared" si="392"/>
        <v>0.0456282470790598</v>
      </c>
      <c r="AJ44" s="89">
        <f t="shared" si="392"/>
        <v>0.122935869161189</v>
      </c>
      <c r="AK44" s="89">
        <f t="shared" si="392"/>
        <v>0.0764230706051735</v>
      </c>
      <c r="AL44" s="89">
        <f t="shared" si="392"/>
        <v>0.0445553337768906</v>
      </c>
      <c r="AN44" s="89">
        <f t="shared" ref="AN44:AX44" si="393">AB44*LN(AB44)</f>
        <v>-0.288700418682947</v>
      </c>
      <c r="AO44" s="89">
        <f t="shared" si="393"/>
        <v>-0.268002624672729</v>
      </c>
      <c r="AP44" s="89">
        <f t="shared" si="393"/>
        <v>-0.171014365576314</v>
      </c>
      <c r="AQ44" s="89">
        <f t="shared" si="393"/>
        <v>-0.230258509299405</v>
      </c>
      <c r="AR44" s="89">
        <f t="shared" si="393"/>
        <v>-0.230258509299405</v>
      </c>
      <c r="AS44" s="89">
        <f t="shared" si="393"/>
        <v>-0.356220144500304</v>
      </c>
      <c r="AT44" s="89">
        <f t="shared" si="393"/>
        <v>-0.211424422699332</v>
      </c>
      <c r="AU44" s="89">
        <f t="shared" si="393"/>
        <v>-0.14086481569635</v>
      </c>
      <c r="AV44" s="89">
        <f t="shared" si="393"/>
        <v>-0.257684947000227</v>
      </c>
      <c r="AW44" s="89">
        <f t="shared" si="393"/>
        <v>-0.196519683588359</v>
      </c>
      <c r="AX44" s="89">
        <f t="shared" si="393"/>
        <v>-0.138612686268791</v>
      </c>
      <c r="AY44" s="109" t="s">
        <v>182</v>
      </c>
      <c r="AZ44">
        <f t="shared" ref="AZ44:BJ44" si="394">1-AZ43</f>
        <v>0.120381832198184</v>
      </c>
      <c r="BA44">
        <f t="shared" si="394"/>
        <v>0.0910756762856627</v>
      </c>
      <c r="BB44">
        <f t="shared" si="394"/>
        <v>0.0790996671425025</v>
      </c>
      <c r="BC44">
        <f t="shared" si="394"/>
        <v>0</v>
      </c>
      <c r="BD44">
        <f t="shared" si="394"/>
        <v>0</v>
      </c>
      <c r="BE44">
        <f t="shared" si="394"/>
        <v>0.391926893410004</v>
      </c>
      <c r="BF44">
        <f t="shared" si="394"/>
        <v>0.111282506455152</v>
      </c>
      <c r="BG44">
        <f t="shared" si="394"/>
        <v>0.173616907323932</v>
      </c>
      <c r="BH44">
        <f t="shared" si="394"/>
        <v>0.123830024578755</v>
      </c>
      <c r="BI44">
        <f t="shared" si="394"/>
        <v>0.0940411468580851</v>
      </c>
      <c r="BJ44">
        <f t="shared" si="394"/>
        <v>0.108857524423612</v>
      </c>
      <c r="BL44" s="89">
        <f t="shared" ref="BL44:BV44" si="395">AZ$47*P44</f>
        <v>0.00993440523455956</v>
      </c>
      <c r="BM44" s="89">
        <f t="shared" si="395"/>
        <v>0.353817018495459</v>
      </c>
      <c r="BN44" s="89">
        <f t="shared" si="395"/>
        <v>0.016752366726169</v>
      </c>
      <c r="BO44" s="89">
        <f t="shared" si="395"/>
        <v>4.03439153439154e-5</v>
      </c>
      <c r="BP44" s="89">
        <f t="shared" si="395"/>
        <v>0.000313492063492064</v>
      </c>
      <c r="BQ44" s="89">
        <f t="shared" si="395"/>
        <v>0.162187169312169</v>
      </c>
      <c r="BR44" s="89">
        <f t="shared" si="395"/>
        <v>0.13186124396044</v>
      </c>
      <c r="BS44" s="89">
        <f t="shared" si="395"/>
        <v>0.115322770225001</v>
      </c>
      <c r="BT44" s="89">
        <f t="shared" si="395"/>
        <v>0.119940362338656</v>
      </c>
      <c r="BU44" s="89">
        <f t="shared" si="395"/>
        <v>0.167418369457582</v>
      </c>
      <c r="BV44" s="89">
        <f t="shared" si="395"/>
        <v>0.0716905379252999</v>
      </c>
      <c r="BX44" s="89">
        <f t="shared" si="6"/>
        <v>0.380503790456188</v>
      </c>
      <c r="BY44" s="89">
        <f t="shared" si="7"/>
        <v>0.162541005291005</v>
      </c>
      <c r="BZ44" s="89">
        <f t="shared" si="8"/>
        <v>0.24718401418544</v>
      </c>
      <c r="CA44" s="89">
        <f t="shared" si="9"/>
        <v>0.359049269721539</v>
      </c>
      <c r="CC44" s="89">
        <f t="shared" ref="CC44:CF44" si="396">BX44/SUM(BX$42:BX$51)</f>
        <v>0.126654423216486</v>
      </c>
      <c r="CD44" s="89">
        <f t="shared" si="396"/>
        <v>0.278148358668424</v>
      </c>
      <c r="CE44" s="89">
        <f t="shared" si="396"/>
        <v>0.0609513160930338</v>
      </c>
      <c r="CF44" s="89">
        <f t="shared" si="396"/>
        <v>0.0751882964353647</v>
      </c>
      <c r="CH44" s="89">
        <f t="shared" ref="CH44:CK44" si="397">CC44*LN(CC44)</f>
        <v>-0.261705145377908</v>
      </c>
      <c r="CI44" s="89">
        <f t="shared" si="397"/>
        <v>-0.355918818702959</v>
      </c>
      <c r="CJ44" s="89">
        <f t="shared" si="397"/>
        <v>-0.170522267663304</v>
      </c>
      <c r="CK44" s="89">
        <f t="shared" si="397"/>
        <v>-0.194569242874215</v>
      </c>
      <c r="CL44" s="109" t="s">
        <v>182</v>
      </c>
      <c r="CM44">
        <f t="shared" ref="CM44:CP44" si="398">1-CM43</f>
        <v>0.0557612964090366</v>
      </c>
      <c r="CN44">
        <f t="shared" si="398"/>
        <v>0.383741993554007</v>
      </c>
      <c r="CO44">
        <f t="shared" si="398"/>
        <v>0.140109745680036</v>
      </c>
      <c r="CP44">
        <f t="shared" si="398"/>
        <v>0.067597715227143</v>
      </c>
      <c r="CR44" s="89">
        <f t="shared" ref="CR44:CU44" si="399">CM$47*BX44</f>
        <v>0.0417689202959823</v>
      </c>
      <c r="CS44" s="89">
        <f t="shared" si="399"/>
        <v>0.0558003066672486</v>
      </c>
      <c r="CT44" s="89">
        <f t="shared" si="399"/>
        <v>0.0630813018678213</v>
      </c>
      <c r="CU44" s="89">
        <f t="shared" si="399"/>
        <v>0.104744611928699</v>
      </c>
      <c r="CV44" s="87">
        <f t="shared" si="14"/>
        <v>0.265395140759751</v>
      </c>
      <c r="CX44">
        <f t="shared" si="328"/>
        <v>0.0594408042675349</v>
      </c>
    </row>
    <row r="45" spans="1:102">
      <c r="A45" s="7" t="s">
        <v>45</v>
      </c>
      <c r="B45" s="46">
        <v>2015</v>
      </c>
      <c r="C45" s="51" t="s">
        <v>44</v>
      </c>
      <c r="D45">
        <v>12100</v>
      </c>
      <c r="E45">
        <v>7.8442975</v>
      </c>
      <c r="F45">
        <v>240934</v>
      </c>
      <c r="I45">
        <v>24</v>
      </c>
      <c r="J45">
        <v>9187</v>
      </c>
      <c r="K45">
        <v>54.739246</v>
      </c>
      <c r="L45">
        <v>3130900</v>
      </c>
      <c r="M45">
        <v>11183</v>
      </c>
      <c r="N45">
        <v>2031600</v>
      </c>
      <c r="P45" s="91">
        <f t="shared" ref="P45:Z45" si="400">(D45-MIN(D$42:D$51))/(MAX(D$42:D$451)-MIN(D$42:D$51))+0.001</f>
        <v>0.021413268624606</v>
      </c>
      <c r="Q45" s="91">
        <f t="shared" si="400"/>
        <v>0.87527701287196</v>
      </c>
      <c r="R45" s="91">
        <f t="shared" si="400"/>
        <v>0.110981732420863</v>
      </c>
      <c r="S45" s="91">
        <f t="shared" si="400"/>
        <v>0.001</v>
      </c>
      <c r="T45" s="91">
        <f t="shared" si="400"/>
        <v>0.001</v>
      </c>
      <c r="U45" s="91">
        <f t="shared" si="400"/>
        <v>0.278777777777778</v>
      </c>
      <c r="V45" s="108" cm="1">
        <f t="array" ref="V45">(MAX(J$42:J$51-J45)/(MAX(J$42:J$51)-MIN(J$42:J$51))+0.001)</f>
        <v>0.213574850299401</v>
      </c>
      <c r="W45" s="108" cm="1">
        <f t="array" ref="W45">(MAX(K$42:K$51-K45)/(MAX(K$42:K$51)-MIN(K$42:K$51))+0.001)</f>
        <v>0.42545656581676</v>
      </c>
      <c r="X45" s="91">
        <f t="shared" si="400"/>
        <v>0.46362179644641</v>
      </c>
      <c r="Y45" s="91">
        <f t="shared" si="400"/>
        <v>0.27448643006263</v>
      </c>
      <c r="Z45" s="91">
        <f t="shared" si="400"/>
        <v>0.334333333333333</v>
      </c>
      <c r="AB45" s="89">
        <f t="shared" ref="AB45:AL45" si="401">P45/SUM(P$42:P$51)</f>
        <v>0.1124987842928</v>
      </c>
      <c r="AC45" s="89">
        <f t="shared" si="401"/>
        <v>0.155397104554609</v>
      </c>
      <c r="AD45" s="89">
        <f t="shared" si="401"/>
        <v>0.0767392361325166</v>
      </c>
      <c r="AE45" s="89">
        <f t="shared" si="401"/>
        <v>0.1</v>
      </c>
      <c r="AF45" s="89">
        <f t="shared" si="401"/>
        <v>0.1</v>
      </c>
      <c r="AG45" s="89">
        <f t="shared" si="401"/>
        <v>0.310135970333746</v>
      </c>
      <c r="AH45" s="89">
        <f t="shared" si="401"/>
        <v>0.0447701055644119</v>
      </c>
      <c r="AI45" s="89">
        <f t="shared" si="401"/>
        <v>0.114416939441957</v>
      </c>
      <c r="AJ45" s="89">
        <f t="shared" si="401"/>
        <v>0.116088117038335</v>
      </c>
      <c r="AK45" s="89">
        <f t="shared" si="401"/>
        <v>0.0544473846587073</v>
      </c>
      <c r="AL45" s="89">
        <f t="shared" si="401"/>
        <v>0.0667332002661343</v>
      </c>
      <c r="AN45" s="89">
        <f t="shared" ref="AN45:AX45" si="402">AB45*LN(AB45)</f>
        <v>-0.245788791071527</v>
      </c>
      <c r="AO45" s="89">
        <f t="shared" si="402"/>
        <v>-0.289313896313684</v>
      </c>
      <c r="AP45" s="89">
        <f t="shared" si="402"/>
        <v>-0.197015875342193</v>
      </c>
      <c r="AQ45" s="89">
        <f t="shared" si="402"/>
        <v>-0.230258509299405</v>
      </c>
      <c r="AR45" s="89">
        <f t="shared" si="402"/>
        <v>-0.230258509299405</v>
      </c>
      <c r="AS45" s="89">
        <f t="shared" si="402"/>
        <v>-0.363089970258154</v>
      </c>
      <c r="AT45" s="89">
        <f t="shared" si="402"/>
        <v>-0.139065557732704</v>
      </c>
      <c r="AU45" s="89">
        <f t="shared" si="402"/>
        <v>-0.248045185416426</v>
      </c>
      <c r="AV45" s="89">
        <f t="shared" si="402"/>
        <v>-0.249984818343197</v>
      </c>
      <c r="AW45" s="89">
        <f t="shared" si="402"/>
        <v>-0.158470227191648</v>
      </c>
      <c r="AX45" s="89">
        <f t="shared" si="402"/>
        <v>-0.180650289612072</v>
      </c>
      <c r="AY45" s="109" t="s">
        <v>183</v>
      </c>
      <c r="AZ45" s="77">
        <f t="shared" ref="AZ45:BB45" si="403">AZ44/(3-SUM($AZ43:$BB43))</f>
        <v>0.414313747160706</v>
      </c>
      <c r="BA45" s="77">
        <f t="shared" si="403"/>
        <v>0.313451822655326</v>
      </c>
      <c r="BB45" s="77">
        <f t="shared" si="403"/>
        <v>0.272234430183969</v>
      </c>
      <c r="BC45" s="77">
        <f t="shared" ref="BC45:BE45" si="404">BC44/(3-SUM($BC43:$BE43))</f>
        <v>0</v>
      </c>
      <c r="BD45" s="77">
        <f t="shared" si="404"/>
        <v>0</v>
      </c>
      <c r="BE45" s="77">
        <f t="shared" si="404"/>
        <v>1</v>
      </c>
      <c r="BF45" s="77">
        <f>BF44/(2-SUM($BF43:$BG43))</f>
        <v>0.390602791978513</v>
      </c>
      <c r="BG45" s="77">
        <f>BG44/(2-SUM($BF43:$BG43))</f>
        <v>0.609397208021486</v>
      </c>
      <c r="BH45" s="77">
        <f t="shared" ref="BH45:BJ45" si="405">BH44/(3-SUM($BH43:$BJ43))</f>
        <v>0.378999537376551</v>
      </c>
      <c r="BI45" s="77">
        <f t="shared" si="405"/>
        <v>0.287826407810383</v>
      </c>
      <c r="BJ45" s="77">
        <f t="shared" si="405"/>
        <v>0.333174054813067</v>
      </c>
      <c r="BL45" s="89">
        <f t="shared" ref="BL45:BV45" si="406">AZ$47*P45</f>
        <v>0.00722496213701143</v>
      </c>
      <c r="BM45" s="89">
        <f t="shared" si="406"/>
        <v>0.414355062597206</v>
      </c>
      <c r="BN45" s="89">
        <f t="shared" si="406"/>
        <v>0.0209972306905844</v>
      </c>
      <c r="BO45" s="89">
        <f t="shared" si="406"/>
        <v>4.03439153439154e-5</v>
      </c>
      <c r="BP45" s="89">
        <f t="shared" si="406"/>
        <v>0.000313492063492064</v>
      </c>
      <c r="BQ45" s="89">
        <f t="shared" si="406"/>
        <v>0.180136169900059</v>
      </c>
      <c r="BR45" s="89">
        <f t="shared" si="406"/>
        <v>0.0684083226990947</v>
      </c>
      <c r="BS45" s="89">
        <f t="shared" si="406"/>
        <v>0.289182233852857</v>
      </c>
      <c r="BT45" s="89">
        <f t="shared" si="406"/>
        <v>0.113259465409026</v>
      </c>
      <c r="BU45" s="89">
        <f t="shared" si="406"/>
        <v>0.119276709095924</v>
      </c>
      <c r="BV45" s="89">
        <f t="shared" si="406"/>
        <v>0.107375225792547</v>
      </c>
      <c r="BX45" s="89">
        <f t="shared" si="6"/>
        <v>0.442577255424801</v>
      </c>
      <c r="BY45" s="89">
        <f t="shared" si="7"/>
        <v>0.180490005878895</v>
      </c>
      <c r="BZ45" s="89">
        <f t="shared" si="8"/>
        <v>0.357590556551951</v>
      </c>
      <c r="CA45" s="89">
        <f t="shared" si="9"/>
        <v>0.339911400297497</v>
      </c>
      <c r="CC45" s="89">
        <f t="shared" ref="CC45:CF45" si="407">BX45/SUM(BX$42:BX$51)</f>
        <v>0.147316185595313</v>
      </c>
      <c r="CD45" s="89">
        <f t="shared" si="407"/>
        <v>0.308863592921601</v>
      </c>
      <c r="CE45" s="89">
        <f t="shared" si="407"/>
        <v>0.088175665874293</v>
      </c>
      <c r="CF45" s="89">
        <f t="shared" si="407"/>
        <v>0.0711806464531991</v>
      </c>
      <c r="CH45" s="89">
        <f t="shared" ref="CH45:CK45" si="408">CC45*LN(CC45)</f>
        <v>-0.282136140173628</v>
      </c>
      <c r="CI45" s="89">
        <f t="shared" si="408"/>
        <v>-0.362870105226951</v>
      </c>
      <c r="CJ45" s="89">
        <f t="shared" si="408"/>
        <v>-0.214127925370685</v>
      </c>
      <c r="CK45" s="89">
        <f t="shared" si="408"/>
        <v>-0.188097300958208</v>
      </c>
      <c r="CL45" s="109" t="s">
        <v>183</v>
      </c>
      <c r="CM45">
        <f t="shared" ref="CM45:CP45" si="409">CM44/(4-SUM($CM43:$CP43))</f>
        <v>0.0861563197676513</v>
      </c>
      <c r="CN45">
        <f t="shared" si="409"/>
        <v>0.59291659330139</v>
      </c>
      <c r="CO45">
        <f t="shared" si="409"/>
        <v>0.216482413945764</v>
      </c>
      <c r="CP45">
        <f t="shared" si="409"/>
        <v>0.104444672985195</v>
      </c>
      <c r="CR45" s="89">
        <f t="shared" ref="CR45:CU45" si="410">CM$47*BX45</f>
        <v>0.0485828908155952</v>
      </c>
      <c r="CS45" s="89">
        <f t="shared" si="410"/>
        <v>0.0619621963109217</v>
      </c>
      <c r="CT45" s="89">
        <f t="shared" si="410"/>
        <v>0.0912570253269418</v>
      </c>
      <c r="CU45" s="89">
        <f t="shared" si="410"/>
        <v>0.0991615656032796</v>
      </c>
      <c r="CV45" s="87">
        <f t="shared" si="14"/>
        <v>0.300963678056738</v>
      </c>
      <c r="CX45">
        <f t="shared" si="328"/>
        <v>0.0766096108189318</v>
      </c>
    </row>
    <row r="46" spans="1:102">
      <c r="A46" s="7" t="s">
        <v>45</v>
      </c>
      <c r="B46" s="46">
        <v>2016</v>
      </c>
      <c r="C46" s="51" t="s">
        <v>44</v>
      </c>
      <c r="D46">
        <v>11964</v>
      </c>
      <c r="E46">
        <v>7.4340522</v>
      </c>
      <c r="F46">
        <v>249961</v>
      </c>
      <c r="I46">
        <v>14</v>
      </c>
      <c r="J46">
        <v>8661</v>
      </c>
      <c r="K46">
        <v>68.792076</v>
      </c>
      <c r="L46">
        <v>3449000</v>
      </c>
      <c r="M46">
        <v>12053</v>
      </c>
      <c r="N46">
        <v>2304300</v>
      </c>
      <c r="P46" s="91">
        <f t="shared" ref="P46:Z46" si="411">(D46-MIN(D$42:D$51))/(MAX(D$42:D$451)-MIN(D$42:D$51))+0.001</f>
        <v>0.0180110571871717</v>
      </c>
      <c r="Q46" s="91">
        <f t="shared" si="411"/>
        <v>0.729564201072274</v>
      </c>
      <c r="R46" s="91">
        <f t="shared" si="411"/>
        <v>0.13559388717725</v>
      </c>
      <c r="S46" s="91">
        <f t="shared" si="411"/>
        <v>0.001</v>
      </c>
      <c r="T46" s="91">
        <f t="shared" si="411"/>
        <v>0.001</v>
      </c>
      <c r="U46" s="91">
        <f t="shared" si="411"/>
        <v>0.001</v>
      </c>
      <c r="V46" s="108" cm="1">
        <f t="array" ref="V46">(MAX(J$42:J$51-J46)/(MAX(J$42:J$51)-MIN(J$42:J$51))+0.001)</f>
        <v>0.344812375249501</v>
      </c>
      <c r="W46" s="108" cm="1">
        <f t="array" ref="W46">(MAX(K$42:K$51-K46)/(MAX(K$42:K$51)-MIN(K$42:K$51))+0.001)</f>
        <v>0.158229272210887</v>
      </c>
      <c r="X46" s="91">
        <f t="shared" si="411"/>
        <v>0.724081961843937</v>
      </c>
      <c r="Y46" s="91">
        <f t="shared" si="411"/>
        <v>0.395572025052192</v>
      </c>
      <c r="Z46" s="91">
        <f t="shared" si="411"/>
        <v>0.445444444444444</v>
      </c>
      <c r="AB46" s="89">
        <f t="shared" ref="AB46:AL46" si="412">P46/SUM(P$42:P$51)</f>
        <v>0.0946246027594584</v>
      </c>
      <c r="AC46" s="89">
        <f t="shared" si="412"/>
        <v>0.129527181413494</v>
      </c>
      <c r="AD46" s="89">
        <f t="shared" si="412"/>
        <v>0.0937575139551952</v>
      </c>
      <c r="AE46" s="89">
        <f t="shared" si="412"/>
        <v>0.1</v>
      </c>
      <c r="AF46" s="89">
        <f t="shared" si="412"/>
        <v>0.1</v>
      </c>
      <c r="AG46" s="89">
        <f t="shared" si="412"/>
        <v>0.00111248454882571</v>
      </c>
      <c r="AH46" s="89">
        <f t="shared" si="412"/>
        <v>0.0722804507094112</v>
      </c>
      <c r="AI46" s="89">
        <f t="shared" si="412"/>
        <v>0.0425521910133014</v>
      </c>
      <c r="AJ46" s="89">
        <f t="shared" si="412"/>
        <v>0.181305780220371</v>
      </c>
      <c r="AK46" s="89">
        <f t="shared" si="412"/>
        <v>0.0784660363841162</v>
      </c>
      <c r="AL46" s="89">
        <f t="shared" si="412"/>
        <v>0.088911066755378</v>
      </c>
      <c r="AN46" s="89">
        <f t="shared" ref="AN46:AX46" si="413">AB46*LN(AB46)</f>
        <v>-0.223109461911245</v>
      </c>
      <c r="AO46" s="89">
        <f t="shared" si="413"/>
        <v>-0.264736011086113</v>
      </c>
      <c r="AP46" s="89">
        <f t="shared" si="413"/>
        <v>-0.221928111029312</v>
      </c>
      <c r="AQ46" s="89">
        <f t="shared" si="413"/>
        <v>-0.230258509299405</v>
      </c>
      <c r="AR46" s="89">
        <f t="shared" si="413"/>
        <v>-0.230258509299405</v>
      </c>
      <c r="AS46" s="89">
        <f t="shared" si="413"/>
        <v>-0.00756618478299714</v>
      </c>
      <c r="AT46" s="89">
        <f t="shared" si="413"/>
        <v>-0.189895314138766</v>
      </c>
      <c r="AU46" s="89">
        <f t="shared" si="413"/>
        <v>-0.134338285414152</v>
      </c>
      <c r="AV46" s="89">
        <f t="shared" si="413"/>
        <v>-0.309592361833712</v>
      </c>
      <c r="AW46" s="89">
        <f t="shared" si="413"/>
        <v>-0.199703077880569</v>
      </c>
      <c r="AX46" s="89">
        <f t="shared" si="413"/>
        <v>-0.215175331626069</v>
      </c>
      <c r="AY46" s="77" t="s">
        <v>184</v>
      </c>
      <c r="AZ46" s="110">
        <v>0.26049795615013</v>
      </c>
      <c r="BA46" s="110">
        <v>0.633345720302242</v>
      </c>
      <c r="BB46" s="110">
        <v>0.106156323547628</v>
      </c>
      <c r="BC46" s="110">
        <v>0.0806878306878307</v>
      </c>
      <c r="BD46" s="110">
        <v>0.626984126984127</v>
      </c>
      <c r="BE46" s="110">
        <v>0.292328042328042</v>
      </c>
      <c r="BF46" s="110">
        <v>0.25</v>
      </c>
      <c r="BG46" s="110">
        <v>0.75</v>
      </c>
      <c r="BH46" s="110">
        <v>0.10958605664488</v>
      </c>
      <c r="BI46" s="110">
        <v>0.581263616557734</v>
      </c>
      <c r="BJ46" s="110">
        <v>0.309150326797386</v>
      </c>
      <c r="BL46" s="89">
        <f t="shared" ref="BL46:BV46" si="414">AZ$47*P46</f>
        <v>0.0060770360894521</v>
      </c>
      <c r="BM46" s="89">
        <f t="shared" si="414"/>
        <v>0.345374796502515</v>
      </c>
      <c r="BN46" s="89">
        <f t="shared" si="414"/>
        <v>0.0256537365851984</v>
      </c>
      <c r="BO46" s="89">
        <f t="shared" si="414"/>
        <v>4.03439153439154e-5</v>
      </c>
      <c r="BP46" s="89">
        <f t="shared" si="414"/>
        <v>0.000313492063492064</v>
      </c>
      <c r="BQ46" s="89">
        <f t="shared" si="414"/>
        <v>0.000646164021164021</v>
      </c>
      <c r="BR46" s="89">
        <f t="shared" si="414"/>
        <v>0.110443885146787</v>
      </c>
      <c r="BS46" s="89">
        <f t="shared" si="414"/>
        <v>0.107548215435376</v>
      </c>
      <c r="BT46" s="89">
        <f t="shared" si="414"/>
        <v>0.176888007723861</v>
      </c>
      <c r="BU46" s="89">
        <f t="shared" si="414"/>
        <v>0.171893850445977</v>
      </c>
      <c r="BV46" s="89">
        <f t="shared" si="414"/>
        <v>0.143059913659795</v>
      </c>
      <c r="BX46" s="89">
        <f t="shared" si="6"/>
        <v>0.377105569177165</v>
      </c>
      <c r="BY46" s="89">
        <f t="shared" si="7"/>
        <v>0.001</v>
      </c>
      <c r="BZ46" s="89">
        <f t="shared" si="8"/>
        <v>0.217992100582162</v>
      </c>
      <c r="CA46" s="89">
        <f t="shared" si="9"/>
        <v>0.491841771829633</v>
      </c>
      <c r="CC46" s="89">
        <f t="shared" ref="CC46:CF46" si="415">BX46/SUM(BX$42:BX$51)</f>
        <v>0.125523291893089</v>
      </c>
      <c r="CD46" s="89">
        <f t="shared" si="415"/>
        <v>0.00171125038983511</v>
      </c>
      <c r="CE46" s="89">
        <f t="shared" si="415"/>
        <v>0.0537530935087081</v>
      </c>
      <c r="CF46" s="89">
        <f t="shared" si="415"/>
        <v>0.102996296213893</v>
      </c>
      <c r="CH46" s="89">
        <f t="shared" ref="CH46:CK46" si="416">CC46*LN(CC46)</f>
        <v>-0.260493961905474</v>
      </c>
      <c r="CI46" s="89">
        <f t="shared" si="416"/>
        <v>-0.0109015735777266</v>
      </c>
      <c r="CJ46" s="89">
        <f t="shared" si="416"/>
        <v>-0.157139324145173</v>
      </c>
      <c r="CK46" s="89">
        <f t="shared" si="416"/>
        <v>-0.234116992863825</v>
      </c>
      <c r="CL46" s="77" t="s">
        <v>184</v>
      </c>
      <c r="CM46" s="111">
        <v>0.133389037433155</v>
      </c>
      <c r="CN46" s="111">
        <v>0.0936831550802139</v>
      </c>
      <c r="CO46" s="111">
        <v>0.293917112299465</v>
      </c>
      <c r="CP46" s="111">
        <v>0.479010695187166</v>
      </c>
      <c r="CR46" s="89">
        <f t="shared" ref="CR46:CU46" si="417">CM$47*BX46</f>
        <v>0.0413958884437071</v>
      </c>
      <c r="CS46" s="89">
        <f t="shared" si="417"/>
        <v>0.000343299874190802</v>
      </c>
      <c r="CT46" s="89">
        <f t="shared" si="417"/>
        <v>0.0556315324311689</v>
      </c>
      <c r="CU46" s="89">
        <f t="shared" si="417"/>
        <v>0.143483861032703</v>
      </c>
      <c r="CV46" s="87">
        <f t="shared" si="14"/>
        <v>0.240854581781769</v>
      </c>
      <c r="CX46">
        <f t="shared" si="328"/>
        <v>0.048513710437438</v>
      </c>
    </row>
    <row r="47" spans="1:102">
      <c r="A47" s="7" t="s">
        <v>45</v>
      </c>
      <c r="B47" s="46">
        <v>2017</v>
      </c>
      <c r="C47" s="51" t="s">
        <v>44</v>
      </c>
      <c r="D47">
        <v>11828</v>
      </c>
      <c r="E47">
        <v>7.0238068</v>
      </c>
      <c r="F47">
        <v>258988</v>
      </c>
      <c r="I47">
        <v>14</v>
      </c>
      <c r="J47">
        <v>8135</v>
      </c>
      <c r="K47">
        <v>67.706039</v>
      </c>
      <c r="L47">
        <v>3039200</v>
      </c>
      <c r="M47">
        <v>12923</v>
      </c>
      <c r="N47">
        <v>2577000</v>
      </c>
      <c r="P47" s="91">
        <f t="shared" ref="P47:Z47" si="418">(D47-MIN(D$42:D$51))/(MAX(D$42:D$451)-MIN(D$42:D$51))+0.001</f>
        <v>0.0146088457497373</v>
      </c>
      <c r="Q47" s="91">
        <f t="shared" si="418"/>
        <v>0.583851353754127</v>
      </c>
      <c r="R47" s="91">
        <f t="shared" si="418"/>
        <v>0.160206041933637</v>
      </c>
      <c r="S47" s="91">
        <f t="shared" si="418"/>
        <v>0.001</v>
      </c>
      <c r="T47" s="91">
        <f t="shared" si="418"/>
        <v>0.001</v>
      </c>
      <c r="U47" s="91">
        <f t="shared" si="418"/>
        <v>0.001</v>
      </c>
      <c r="V47" s="108" cm="1">
        <f t="array" ref="V47">(MAX(J$42:J$51-J47)/(MAX(J$42:J$51)-MIN(J$42:J$51))+0.001)</f>
        <v>0.476049900199601</v>
      </c>
      <c r="W47" s="108" cm="1">
        <f t="array" ref="W47">(MAX(K$42:K$51-K47)/(MAX(K$42:K$51)-MIN(K$42:K$51))+0.001)</f>
        <v>0.178881249660685</v>
      </c>
      <c r="X47" s="91">
        <f t="shared" si="418"/>
        <v>0.388537869483337</v>
      </c>
      <c r="Y47" s="91">
        <f t="shared" si="418"/>
        <v>0.516657620041754</v>
      </c>
      <c r="Z47" s="91">
        <f t="shared" si="418"/>
        <v>0.556555555555556</v>
      </c>
      <c r="AB47" s="89">
        <f t="shared" ref="AB47:AL47" si="419">P47/SUM(P$42:P$51)</f>
        <v>0.0767504212261161</v>
      </c>
      <c r="AC47" s="89">
        <f t="shared" si="419"/>
        <v>0.103657251966415</v>
      </c>
      <c r="AD47" s="89">
        <f t="shared" si="419"/>
        <v>0.110775791777874</v>
      </c>
      <c r="AE47" s="89">
        <f t="shared" si="419"/>
        <v>0.1</v>
      </c>
      <c r="AF47" s="89">
        <f t="shared" si="419"/>
        <v>0.1</v>
      </c>
      <c r="AG47" s="89">
        <f t="shared" si="419"/>
        <v>0.00111248454882571</v>
      </c>
      <c r="AH47" s="89">
        <f t="shared" si="419"/>
        <v>0.0997907958544106</v>
      </c>
      <c r="AI47" s="89">
        <f t="shared" si="419"/>
        <v>0.0481060741663183</v>
      </c>
      <c r="AJ47" s="89">
        <f t="shared" si="419"/>
        <v>0.0972875520782824</v>
      </c>
      <c r="AK47" s="89">
        <f t="shared" si="419"/>
        <v>0.102484688109525</v>
      </c>
      <c r="AL47" s="89">
        <f t="shared" si="419"/>
        <v>0.111088933244622</v>
      </c>
      <c r="AN47" s="89">
        <f t="shared" ref="AN47:AX47" si="420">AB47*LN(AB47)</f>
        <v>-0.197033405395724</v>
      </c>
      <c r="AO47" s="89">
        <f t="shared" si="420"/>
        <v>-0.23495631443558</v>
      </c>
      <c r="AP47" s="89">
        <f t="shared" si="420"/>
        <v>-0.243734105115953</v>
      </c>
      <c r="AQ47" s="89">
        <f t="shared" si="420"/>
        <v>-0.230258509299405</v>
      </c>
      <c r="AR47" s="89">
        <f t="shared" si="420"/>
        <v>-0.230258509299405</v>
      </c>
      <c r="AS47" s="89">
        <f t="shared" si="420"/>
        <v>-0.00756618478299714</v>
      </c>
      <c r="AT47" s="89">
        <f t="shared" si="420"/>
        <v>-0.229985784113333</v>
      </c>
      <c r="AU47" s="89">
        <f t="shared" si="420"/>
        <v>-0.145970513544445</v>
      </c>
      <c r="AV47" s="89">
        <f t="shared" si="420"/>
        <v>-0.226688191008515</v>
      </c>
      <c r="AW47" s="89">
        <f t="shared" si="420"/>
        <v>-0.233464411147943</v>
      </c>
      <c r="AX47" s="89">
        <f t="shared" si="420"/>
        <v>-0.244109510048128</v>
      </c>
      <c r="AY47" s="77" t="s">
        <v>185</v>
      </c>
      <c r="AZ47">
        <f t="shared" ref="AZ47:BJ47" si="421">AVERAGE(AZ45:AZ46)</f>
        <v>0.337405851655418</v>
      </c>
      <c r="BA47">
        <f t="shared" si="421"/>
        <v>0.473398771478784</v>
      </c>
      <c r="BB47">
        <f t="shared" si="421"/>
        <v>0.189195376865798</v>
      </c>
      <c r="BC47">
        <f t="shared" si="421"/>
        <v>0.0403439153439153</v>
      </c>
      <c r="BD47">
        <f t="shared" si="421"/>
        <v>0.313492063492063</v>
      </c>
      <c r="BE47">
        <f t="shared" si="421"/>
        <v>0.646164021164021</v>
      </c>
      <c r="BF47">
        <f t="shared" si="421"/>
        <v>0.320301395989257</v>
      </c>
      <c r="BG47">
        <f t="shared" si="421"/>
        <v>0.679698604010743</v>
      </c>
      <c r="BH47">
        <f t="shared" si="421"/>
        <v>0.244292797010715</v>
      </c>
      <c r="BI47">
        <f t="shared" si="421"/>
        <v>0.434545012184058</v>
      </c>
      <c r="BJ47">
        <f t="shared" si="421"/>
        <v>0.321162190805226</v>
      </c>
      <c r="BL47" s="89">
        <f t="shared" ref="BL47:BV47" si="422">AZ$47*P47</f>
        <v>0.00492911004189275</v>
      </c>
      <c r="BM47" s="89">
        <f t="shared" si="422"/>
        <v>0.276394513593429</v>
      </c>
      <c r="BN47" s="89">
        <f t="shared" si="422"/>
        <v>0.0303102424798123</v>
      </c>
      <c r="BO47" s="89">
        <f t="shared" si="422"/>
        <v>4.03439153439154e-5</v>
      </c>
      <c r="BP47" s="89">
        <f t="shared" si="422"/>
        <v>0.000313492063492064</v>
      </c>
      <c r="BQ47" s="89">
        <f t="shared" si="422"/>
        <v>0.000646164021164021</v>
      </c>
      <c r="BR47" s="89">
        <f t="shared" si="422"/>
        <v>0.152479447594479</v>
      </c>
      <c r="BS47" s="89">
        <f t="shared" si="422"/>
        <v>0.121585335678065</v>
      </c>
      <c r="BT47" s="89">
        <f t="shared" si="422"/>
        <v>0.0949170028806686</v>
      </c>
      <c r="BU47" s="89">
        <f t="shared" si="422"/>
        <v>0.224510991796031</v>
      </c>
      <c r="BV47" s="89">
        <f t="shared" si="422"/>
        <v>0.178744601527042</v>
      </c>
      <c r="BX47" s="89">
        <f t="shared" si="6"/>
        <v>0.311633866115134</v>
      </c>
      <c r="BY47" s="89">
        <f t="shared" si="7"/>
        <v>0.001</v>
      </c>
      <c r="BZ47" s="89">
        <f t="shared" si="8"/>
        <v>0.274064783272543</v>
      </c>
      <c r="CA47" s="89">
        <f t="shared" si="9"/>
        <v>0.498172596203741</v>
      </c>
      <c r="CC47" s="89">
        <f t="shared" ref="CC47:CF47" si="423">BX47/SUM(BX$42:BX$51)</f>
        <v>0.103730392594028</v>
      </c>
      <c r="CD47" s="89">
        <f t="shared" si="423"/>
        <v>0.00171125038983511</v>
      </c>
      <c r="CE47" s="89">
        <f t="shared" si="423"/>
        <v>0.0675796502870999</v>
      </c>
      <c r="CF47" s="89">
        <f t="shared" si="423"/>
        <v>0.104322030423267</v>
      </c>
      <c r="CH47" s="89">
        <f t="shared" ref="CH47:CK47" si="424">CC47*LN(CC47)</f>
        <v>-0.235048933345545</v>
      </c>
      <c r="CI47" s="89">
        <f t="shared" si="424"/>
        <v>-0.0109015735777266</v>
      </c>
      <c r="CJ47" s="89">
        <f t="shared" si="424"/>
        <v>-0.182089878730746</v>
      </c>
      <c r="CK47" s="89">
        <f t="shared" si="424"/>
        <v>-0.23579623920826</v>
      </c>
      <c r="CL47" s="77" t="s">
        <v>185</v>
      </c>
      <c r="CM47">
        <f t="shared" ref="CM47:CP47" si="425">AVERAGE(CM45:CM46)</f>
        <v>0.109772678600403</v>
      </c>
      <c r="CN47">
        <f t="shared" si="425"/>
        <v>0.343299874190802</v>
      </c>
      <c r="CO47">
        <f t="shared" si="425"/>
        <v>0.255199763122614</v>
      </c>
      <c r="CP47">
        <f t="shared" si="425"/>
        <v>0.291727684086181</v>
      </c>
      <c r="CR47" s="89">
        <f t="shared" ref="CR47:CU47" si="426">CM$47*BX47</f>
        <v>0.0342088842260576</v>
      </c>
      <c r="CS47" s="89">
        <f t="shared" si="426"/>
        <v>0.000343299874190802</v>
      </c>
      <c r="CT47" s="89">
        <f t="shared" si="426"/>
        <v>0.0699412677714037</v>
      </c>
      <c r="CU47" s="89">
        <f t="shared" si="426"/>
        <v>0.145330737765717</v>
      </c>
      <c r="CV47" s="87">
        <f t="shared" si="14"/>
        <v>0.24982418963737</v>
      </c>
      <c r="CX47">
        <f t="shared" si="328"/>
        <v>0.0520750759987307</v>
      </c>
    </row>
    <row r="48" spans="1:102">
      <c r="A48" s="7" t="s">
        <v>45</v>
      </c>
      <c r="B48" s="46">
        <v>2018</v>
      </c>
      <c r="C48" s="51" t="s">
        <v>44</v>
      </c>
      <c r="D48">
        <v>11692</v>
      </c>
      <c r="E48">
        <v>6.6135614</v>
      </c>
      <c r="F48">
        <v>268015</v>
      </c>
      <c r="I48">
        <v>14</v>
      </c>
      <c r="J48">
        <v>7609</v>
      </c>
      <c r="K48">
        <v>56.897736</v>
      </c>
      <c r="L48">
        <v>3787200</v>
      </c>
      <c r="M48">
        <v>13793</v>
      </c>
      <c r="N48">
        <v>2849700</v>
      </c>
      <c r="P48" s="91">
        <f t="shared" ref="P48:Z48" si="427">(D48-MIN(D$42:D$51))/(MAX(D$42:D$451)-MIN(D$42:D$51))+0.001</f>
        <v>0.011206634312303</v>
      </c>
      <c r="Q48" s="91">
        <f t="shared" si="427"/>
        <v>0.43813850643598</v>
      </c>
      <c r="R48" s="91">
        <f t="shared" si="427"/>
        <v>0.184818196690024</v>
      </c>
      <c r="S48" s="91">
        <f t="shared" si="427"/>
        <v>0.001</v>
      </c>
      <c r="T48" s="91">
        <f t="shared" si="427"/>
        <v>0.001</v>
      </c>
      <c r="U48" s="91">
        <f t="shared" si="427"/>
        <v>0.001</v>
      </c>
      <c r="V48" s="108" cm="1">
        <f t="array" ref="V48">(MAX(J$42:J$51-J48)/(MAX(J$42:J$51)-MIN(J$42:J$51))+0.001)</f>
        <v>0.607287425149701</v>
      </c>
      <c r="W48" s="108" cm="1">
        <f t="array" ref="W48">(MAX(K$42:K$51-K48)/(MAX(K$42:K$51)-MIN(K$42:K$51))+0.001)</f>
        <v>0.384410922983584</v>
      </c>
      <c r="X48" s="91">
        <f t="shared" si="427"/>
        <v>1.001</v>
      </c>
      <c r="Y48" s="91">
        <f t="shared" si="427"/>
        <v>0.637743215031315</v>
      </c>
      <c r="Z48" s="91">
        <f t="shared" si="427"/>
        <v>0.667666666666667</v>
      </c>
      <c r="AB48" s="89">
        <f t="shared" ref="AB48:AL48" si="428">P48/SUM(P$42:P$51)</f>
        <v>0.0588762396927744</v>
      </c>
      <c r="AC48" s="89">
        <f t="shared" si="428"/>
        <v>0.0777873225193358</v>
      </c>
      <c r="AD48" s="89">
        <f t="shared" si="428"/>
        <v>0.127794069600552</v>
      </c>
      <c r="AE48" s="89">
        <f t="shared" si="428"/>
        <v>0.1</v>
      </c>
      <c r="AF48" s="89">
        <f t="shared" si="428"/>
        <v>0.1</v>
      </c>
      <c r="AG48" s="89">
        <f t="shared" si="428"/>
        <v>0.00111248454882571</v>
      </c>
      <c r="AH48" s="89">
        <f t="shared" si="428"/>
        <v>0.12730114099941</v>
      </c>
      <c r="AI48" s="89">
        <f t="shared" si="428"/>
        <v>0.103378640335245</v>
      </c>
      <c r="AJ48" s="89">
        <f t="shared" si="428"/>
        <v>0.250644396027238</v>
      </c>
      <c r="AK48" s="89">
        <f t="shared" si="428"/>
        <v>0.126503339834934</v>
      </c>
      <c r="AL48" s="89">
        <f t="shared" si="428"/>
        <v>0.133266799733866</v>
      </c>
      <c r="AN48" s="89">
        <f t="shared" ref="AN48:AX48" si="429">AB48*LN(AB48)</f>
        <v>-0.166756214055285</v>
      </c>
      <c r="AO48" s="89">
        <f t="shared" si="429"/>
        <v>-0.198651460416202</v>
      </c>
      <c r="AP48" s="89">
        <f t="shared" si="429"/>
        <v>-0.262915230311406</v>
      </c>
      <c r="AQ48" s="89">
        <f t="shared" si="429"/>
        <v>-0.230258509299405</v>
      </c>
      <c r="AR48" s="89">
        <f t="shared" si="429"/>
        <v>-0.230258509299405</v>
      </c>
      <c r="AS48" s="89">
        <f t="shared" si="429"/>
        <v>-0.00756618478299714</v>
      </c>
      <c r="AT48" s="89">
        <f t="shared" si="429"/>
        <v>-0.262393087689681</v>
      </c>
      <c r="AU48" s="89">
        <f t="shared" si="429"/>
        <v>-0.234603031936656</v>
      </c>
      <c r="AV48" s="89">
        <f t="shared" si="429"/>
        <v>-0.346821687051779</v>
      </c>
      <c r="AW48" s="89">
        <f t="shared" si="429"/>
        <v>-0.261543956081066</v>
      </c>
      <c r="AX48" s="89">
        <f t="shared" si="429"/>
        <v>-0.268586194318273</v>
      </c>
      <c r="BL48" s="89">
        <f t="shared" ref="BL48:BV48" si="430">AZ$47*P48</f>
        <v>0.00378118399433342</v>
      </c>
      <c r="BM48" s="89">
        <f t="shared" si="430"/>
        <v>0.207414230684342</v>
      </c>
      <c r="BN48" s="89">
        <f t="shared" si="430"/>
        <v>0.0349667483744263</v>
      </c>
      <c r="BO48" s="89">
        <f t="shared" si="430"/>
        <v>4.03439153439154e-5</v>
      </c>
      <c r="BP48" s="89">
        <f t="shared" si="430"/>
        <v>0.000313492063492064</v>
      </c>
      <c r="BQ48" s="89">
        <f t="shared" si="430"/>
        <v>0.000646164021164021</v>
      </c>
      <c r="BR48" s="89">
        <f t="shared" si="430"/>
        <v>0.19451501004217</v>
      </c>
      <c r="BS48" s="89">
        <f t="shared" si="430"/>
        <v>0.261283567718423</v>
      </c>
      <c r="BT48" s="89">
        <f t="shared" si="430"/>
        <v>0.244537089807726</v>
      </c>
      <c r="BU48" s="89">
        <f t="shared" si="430"/>
        <v>0.277128133146083</v>
      </c>
      <c r="BV48" s="89">
        <f t="shared" si="430"/>
        <v>0.21442928939429</v>
      </c>
      <c r="BX48" s="89">
        <f t="shared" si="6"/>
        <v>0.246162163053102</v>
      </c>
      <c r="BY48" s="89">
        <f t="shared" si="7"/>
        <v>0.001</v>
      </c>
      <c r="BZ48" s="89">
        <f t="shared" si="8"/>
        <v>0.455798577760594</v>
      </c>
      <c r="CA48" s="89">
        <f t="shared" si="9"/>
        <v>0.736094512348099</v>
      </c>
      <c r="CC48" s="89">
        <f t="shared" ref="CC48:CF48" si="431">BX48/SUM(BX$42:BX$51)</f>
        <v>0.0819374932949667</v>
      </c>
      <c r="CD48" s="89">
        <f t="shared" si="431"/>
        <v>0.00171125038983511</v>
      </c>
      <c r="CE48" s="89">
        <f t="shared" si="431"/>
        <v>0.112392070657932</v>
      </c>
      <c r="CF48" s="89">
        <f t="shared" si="431"/>
        <v>0.154145118974333</v>
      </c>
      <c r="CH48" s="89">
        <f t="shared" ref="CH48:CK48" si="432">CC48*LN(CC48)</f>
        <v>-0.204991105954623</v>
      </c>
      <c r="CI48" s="89">
        <f t="shared" si="432"/>
        <v>-0.0109015735777266</v>
      </c>
      <c r="CJ48" s="89">
        <f t="shared" si="432"/>
        <v>-0.245662304755203</v>
      </c>
      <c r="CK48" s="89">
        <f t="shared" si="432"/>
        <v>-0.288229913829234</v>
      </c>
      <c r="CR48" s="89">
        <f t="shared" ref="CR48:CU48" si="433">CM$47*BX48</f>
        <v>0.0270218800084082</v>
      </c>
      <c r="CS48" s="89">
        <f t="shared" si="433"/>
        <v>0.000343299874190802</v>
      </c>
      <c r="CT48" s="89">
        <f t="shared" si="433"/>
        <v>0.116319689076128</v>
      </c>
      <c r="CU48" s="89">
        <f t="shared" si="433"/>
        <v>0.214739147355857</v>
      </c>
      <c r="CV48" s="87">
        <f t="shared" si="14"/>
        <v>0.358424016314584</v>
      </c>
      <c r="CX48">
        <f t="shared" si="328"/>
        <v>0.0716707845422681</v>
      </c>
    </row>
    <row r="49" spans="1:102">
      <c r="A49" s="7" t="s">
        <v>45</v>
      </c>
      <c r="B49" s="46">
        <v>2019</v>
      </c>
      <c r="C49" s="51" t="s">
        <v>44</v>
      </c>
      <c r="D49">
        <v>11556</v>
      </c>
      <c r="E49">
        <v>6.2033161</v>
      </c>
      <c r="F49">
        <v>277042</v>
      </c>
      <c r="I49">
        <v>14</v>
      </c>
      <c r="J49">
        <v>7083</v>
      </c>
      <c r="K49">
        <v>46.089432</v>
      </c>
      <c r="L49">
        <v>2565900</v>
      </c>
      <c r="M49">
        <v>14663</v>
      </c>
      <c r="N49">
        <v>3122400</v>
      </c>
      <c r="P49" s="91">
        <f t="shared" ref="P49:Z49" si="434">(D49-MIN(D$42:D$51))/(MAX(D$42:D$451)-MIN(D$42:D$51))+0.001</f>
        <v>0.00780442287486866</v>
      </c>
      <c r="Q49" s="91">
        <f t="shared" si="434"/>
        <v>0.292425694636293</v>
      </c>
      <c r="R49" s="91">
        <f t="shared" si="434"/>
        <v>0.209430351446411</v>
      </c>
      <c r="S49" s="91">
        <f t="shared" si="434"/>
        <v>0.001</v>
      </c>
      <c r="T49" s="91">
        <f t="shared" si="434"/>
        <v>0.001</v>
      </c>
      <c r="U49" s="91">
        <f t="shared" si="434"/>
        <v>0.001</v>
      </c>
      <c r="V49" s="108" cm="1">
        <f t="array" ref="V49">(MAX(J$42:J$51-J49)/(MAX(J$42:J$51)-MIN(J$42:J$51))+0.001)</f>
        <v>0.7385249500998</v>
      </c>
      <c r="W49" s="108" cm="1">
        <f t="array" ref="W49">(MAX(K$42:K$51-K49)/(MAX(K$42:K$51)-MIN(K$42:K$51))+0.001)</f>
        <v>0.58994061532239</v>
      </c>
      <c r="X49" s="91">
        <f t="shared" si="434"/>
        <v>0.001</v>
      </c>
      <c r="Y49" s="91">
        <f t="shared" si="434"/>
        <v>0.758828810020877</v>
      </c>
      <c r="Z49" s="91">
        <f t="shared" si="434"/>
        <v>0.778777777777778</v>
      </c>
      <c r="AB49" s="89">
        <f t="shared" ref="AB49:AL49" si="435">P49/SUM(P$42:P$51)</f>
        <v>0.0410020581594324</v>
      </c>
      <c r="AC49" s="89">
        <f t="shared" si="435"/>
        <v>0.0519173993782212</v>
      </c>
      <c r="AD49" s="89">
        <f t="shared" si="435"/>
        <v>0.144812347423231</v>
      </c>
      <c r="AE49" s="89">
        <f t="shared" si="435"/>
        <v>0.1</v>
      </c>
      <c r="AF49" s="89">
        <f t="shared" si="435"/>
        <v>0.1</v>
      </c>
      <c r="AG49" s="89">
        <f t="shared" si="435"/>
        <v>0.00111248454882571</v>
      </c>
      <c r="AH49" s="89">
        <f t="shared" si="435"/>
        <v>0.154811486144409</v>
      </c>
      <c r="AI49" s="89">
        <f t="shared" si="435"/>
        <v>0.158651211618071</v>
      </c>
      <c r="AJ49" s="89">
        <f t="shared" si="435"/>
        <v>0.000250394002025212</v>
      </c>
      <c r="AK49" s="89">
        <f t="shared" si="435"/>
        <v>0.150521991560343</v>
      </c>
      <c r="AL49" s="89">
        <f t="shared" si="435"/>
        <v>0.155444666223109</v>
      </c>
      <c r="AN49" s="89">
        <f t="shared" ref="AN49:AX49" si="436">AB49*LN(AB49)</f>
        <v>-0.130966027630608</v>
      </c>
      <c r="AO49" s="89">
        <f t="shared" si="436"/>
        <v>-0.153576926430217</v>
      </c>
      <c r="AP49" s="89">
        <f t="shared" si="436"/>
        <v>-0.279823292732822</v>
      </c>
      <c r="AQ49" s="89">
        <f t="shared" si="436"/>
        <v>-0.230258509299405</v>
      </c>
      <c r="AR49" s="89">
        <f t="shared" si="436"/>
        <v>-0.230258509299405</v>
      </c>
      <c r="AS49" s="89">
        <f t="shared" si="436"/>
        <v>-0.00756618478299714</v>
      </c>
      <c r="AT49" s="89">
        <f t="shared" si="436"/>
        <v>-0.288808122224879</v>
      </c>
      <c r="AU49" s="89">
        <f t="shared" si="436"/>
        <v>-0.292084356857703</v>
      </c>
      <c r="AV49" s="89">
        <f t="shared" si="436"/>
        <v>-0.00207638597004349</v>
      </c>
      <c r="AW49" s="89">
        <f t="shared" si="436"/>
        <v>-0.285035379594702</v>
      </c>
      <c r="AX49" s="89">
        <f t="shared" si="436"/>
        <v>-0.28935487632508</v>
      </c>
      <c r="BL49" s="89">
        <f t="shared" ref="BL49:BV49" si="437">AZ$47*P49</f>
        <v>0.00263325794677408</v>
      </c>
      <c r="BM49" s="89">
        <f t="shared" si="437"/>
        <v>0.138433964589651</v>
      </c>
      <c r="BN49" s="89">
        <f t="shared" si="437"/>
        <v>0.0396232542690403</v>
      </c>
      <c r="BO49" s="89">
        <f t="shared" si="437"/>
        <v>4.03439153439154e-5</v>
      </c>
      <c r="BP49" s="89">
        <f t="shared" si="437"/>
        <v>0.000313492063492064</v>
      </c>
      <c r="BQ49" s="89">
        <f t="shared" si="437"/>
        <v>0.000646164021164021</v>
      </c>
      <c r="BR49" s="89">
        <f t="shared" si="437"/>
        <v>0.236550572489862</v>
      </c>
      <c r="BS49" s="89">
        <f t="shared" si="437"/>
        <v>0.400981812683867</v>
      </c>
      <c r="BT49" s="89">
        <f t="shared" si="437"/>
        <v>0.000244292797010715</v>
      </c>
      <c r="BU49" s="89">
        <f t="shared" si="437"/>
        <v>0.329745274496137</v>
      </c>
      <c r="BV49" s="89">
        <f t="shared" si="437"/>
        <v>0.250113977261537</v>
      </c>
      <c r="BX49" s="89">
        <f t="shared" si="6"/>
        <v>0.180690476805465</v>
      </c>
      <c r="BY49" s="89">
        <f t="shared" si="7"/>
        <v>0.001</v>
      </c>
      <c r="BZ49" s="89">
        <f t="shared" si="8"/>
        <v>0.637532385173729</v>
      </c>
      <c r="CA49" s="89">
        <f t="shared" si="9"/>
        <v>0.580103544554684</v>
      </c>
      <c r="CC49" s="89">
        <f t="shared" ref="CC49:CF49" si="438">BX49/SUM(BX$42:BX$51)</f>
        <v>0.0601445995927423</v>
      </c>
      <c r="CD49" s="89">
        <f t="shared" si="438"/>
        <v>0.00171125038983511</v>
      </c>
      <c r="CE49" s="89">
        <f t="shared" si="438"/>
        <v>0.157204494215867</v>
      </c>
      <c r="CF49" s="89">
        <f t="shared" si="438"/>
        <v>0.121479142138377</v>
      </c>
      <c r="CH49" s="89">
        <f t="shared" ref="CH49:CK49" si="439">CC49*LN(CC49)</f>
        <v>-0.169066687354507</v>
      </c>
      <c r="CI49" s="89">
        <f t="shared" si="439"/>
        <v>-0.0109015735777266</v>
      </c>
      <c r="CJ49" s="89">
        <f t="shared" si="439"/>
        <v>-0.290860983002434</v>
      </c>
      <c r="CK49" s="89">
        <f t="shared" si="439"/>
        <v>-0.256079574483437</v>
      </c>
      <c r="CR49" s="89">
        <f t="shared" ref="CR49:CU49" si="440">CM$47*BX49</f>
        <v>0.01983487763652</v>
      </c>
      <c r="CS49" s="89">
        <f t="shared" si="440"/>
        <v>0.000343299874190802</v>
      </c>
      <c r="CT49" s="89">
        <f t="shared" si="440"/>
        <v>0.162698113679331</v>
      </c>
      <c r="CU49" s="89">
        <f t="shared" si="440"/>
        <v>0.169232263583122</v>
      </c>
      <c r="CV49" s="87">
        <f t="shared" si="14"/>
        <v>0.352108554773164</v>
      </c>
      <c r="CX49">
        <f t="shared" si="328"/>
        <v>0.0912664956579255</v>
      </c>
    </row>
    <row r="50" spans="1:102">
      <c r="A50" s="7" t="s">
        <v>45</v>
      </c>
      <c r="B50" s="46">
        <v>2020</v>
      </c>
      <c r="C50" s="51" t="s">
        <v>44</v>
      </c>
      <c r="D50">
        <v>11420</v>
      </c>
      <c r="E50">
        <v>5.7930707</v>
      </c>
      <c r="F50">
        <v>286069</v>
      </c>
      <c r="I50">
        <v>14</v>
      </c>
      <c r="J50">
        <v>6557</v>
      </c>
      <c r="K50">
        <v>35.281128</v>
      </c>
      <c r="L50">
        <v>2745700</v>
      </c>
      <c r="M50">
        <v>15533</v>
      </c>
      <c r="N50">
        <v>3395100</v>
      </c>
      <c r="P50" s="91">
        <f t="shared" ref="P50:Z50" si="441">(D50-MIN(D$42:D$51))/(MAX(D$42:D$451)-MIN(D$42:D$51))+0.001</f>
        <v>0.00440221143743433</v>
      </c>
      <c r="Q50" s="91">
        <f t="shared" si="441"/>
        <v>0.146712847318147</v>
      </c>
      <c r="R50" s="91">
        <f t="shared" si="441"/>
        <v>0.234042506202797</v>
      </c>
      <c r="S50" s="91">
        <f t="shared" si="441"/>
        <v>0.001</v>
      </c>
      <c r="T50" s="91">
        <f t="shared" si="441"/>
        <v>0.001</v>
      </c>
      <c r="U50" s="91">
        <f t="shared" si="441"/>
        <v>0.001</v>
      </c>
      <c r="V50" s="108" cm="1">
        <f t="array" ref="V50">(MAX(J$42:J$51-J50)/(MAX(J$42:J$51)-MIN(J$42:J$51))+0.001)</f>
        <v>0.8697624750499</v>
      </c>
      <c r="W50" s="108" cm="1">
        <f t="array" ref="W50">(MAX(K$42:K$51-K50)/(MAX(K$42:K$51)-MIN(K$42:K$51))+0.001)</f>
        <v>0.795470307661195</v>
      </c>
      <c r="X50" s="91">
        <f t="shared" si="441"/>
        <v>0.148220175223123</v>
      </c>
      <c r="Y50" s="91">
        <f t="shared" si="441"/>
        <v>0.879914405010438</v>
      </c>
      <c r="Z50" s="91">
        <f t="shared" si="441"/>
        <v>0.889888888888889</v>
      </c>
      <c r="AB50" s="89">
        <f t="shared" ref="AB50:AL50" si="442">P50/SUM(P$42:P$51)</f>
        <v>0.0231278766260905</v>
      </c>
      <c r="AC50" s="89">
        <f t="shared" si="442"/>
        <v>0.0260474699311423</v>
      </c>
      <c r="AD50" s="89">
        <f t="shared" si="442"/>
        <v>0.161830625245909</v>
      </c>
      <c r="AE50" s="89">
        <f t="shared" si="442"/>
        <v>0.1</v>
      </c>
      <c r="AF50" s="89">
        <f t="shared" si="442"/>
        <v>0.1</v>
      </c>
      <c r="AG50" s="89">
        <f t="shared" si="442"/>
        <v>0.00111248454882571</v>
      </c>
      <c r="AH50" s="89">
        <f t="shared" si="442"/>
        <v>0.182321831289409</v>
      </c>
      <c r="AI50" s="89">
        <f t="shared" si="442"/>
        <v>0.213923782900897</v>
      </c>
      <c r="AJ50" s="89">
        <f t="shared" si="442"/>
        <v>0.037113442854996</v>
      </c>
      <c r="AK50" s="89">
        <f t="shared" si="442"/>
        <v>0.174540643285752</v>
      </c>
      <c r="AL50" s="89">
        <f t="shared" si="442"/>
        <v>0.177622532712353</v>
      </c>
      <c r="AN50" s="89">
        <f t="shared" ref="AN50:AX50" si="443">AB50*LN(AB50)</f>
        <v>-0.087116157010957</v>
      </c>
      <c r="AO50" s="89">
        <f t="shared" si="443"/>
        <v>-0.0950168630748028</v>
      </c>
      <c r="AP50" s="89">
        <f t="shared" si="443"/>
        <v>-0.294726746094558</v>
      </c>
      <c r="AQ50" s="89">
        <f t="shared" si="443"/>
        <v>-0.230258509299405</v>
      </c>
      <c r="AR50" s="89">
        <f t="shared" si="443"/>
        <v>-0.230258509299405</v>
      </c>
      <c r="AS50" s="89">
        <f t="shared" si="443"/>
        <v>-0.00756618478299714</v>
      </c>
      <c r="AT50" s="89">
        <f t="shared" si="443"/>
        <v>-0.310308447663355</v>
      </c>
      <c r="AU50" s="89">
        <f t="shared" si="443"/>
        <v>-0.329899456069498</v>
      </c>
      <c r="AV50" s="89">
        <f t="shared" si="443"/>
        <v>-0.122243368611059</v>
      </c>
      <c r="AW50" s="89">
        <f t="shared" si="443"/>
        <v>-0.304677737036618</v>
      </c>
      <c r="AX50" s="89">
        <f t="shared" si="443"/>
        <v>-0.306948536615201</v>
      </c>
      <c r="BL50" s="89">
        <f t="shared" ref="BL50:BV50" si="444">AZ$47*P50</f>
        <v>0.00148533189921475</v>
      </c>
      <c r="BM50" s="89">
        <f t="shared" si="444"/>
        <v>0.0694536816805652</v>
      </c>
      <c r="BN50" s="89">
        <f t="shared" si="444"/>
        <v>0.0442797601636541</v>
      </c>
      <c r="BO50" s="89">
        <f t="shared" si="444"/>
        <v>4.03439153439154e-5</v>
      </c>
      <c r="BP50" s="89">
        <f t="shared" si="444"/>
        <v>0.000313492063492064</v>
      </c>
      <c r="BQ50" s="89">
        <f t="shared" si="444"/>
        <v>0.000646164021164021</v>
      </c>
      <c r="BR50" s="89">
        <f t="shared" si="444"/>
        <v>0.278586134937554</v>
      </c>
      <c r="BS50" s="89">
        <f t="shared" si="444"/>
        <v>0.540680057649311</v>
      </c>
      <c r="BT50" s="89">
        <f t="shared" si="444"/>
        <v>0.036209121178675</v>
      </c>
      <c r="BU50" s="89">
        <f t="shared" si="444"/>
        <v>0.382362415846189</v>
      </c>
      <c r="BV50" s="89">
        <f t="shared" si="444"/>
        <v>0.285798665128784</v>
      </c>
      <c r="BX50" s="89">
        <f t="shared" si="6"/>
        <v>0.115218773743434</v>
      </c>
      <c r="BY50" s="89">
        <f t="shared" si="7"/>
        <v>0.001</v>
      </c>
      <c r="BZ50" s="89">
        <f t="shared" si="8"/>
        <v>0.819266192586865</v>
      </c>
      <c r="CA50" s="89">
        <f t="shared" si="9"/>
        <v>0.704370202153649</v>
      </c>
      <c r="CC50" s="89">
        <f t="shared" ref="CC50:CF50" si="445">BX50/SUM(BX$42:BX$51)</f>
        <v>0.0383517002936815</v>
      </c>
      <c r="CD50" s="89">
        <f t="shared" si="445"/>
        <v>0.00171125038983511</v>
      </c>
      <c r="CE50" s="89">
        <f t="shared" si="445"/>
        <v>0.202016917773802</v>
      </c>
      <c r="CF50" s="89">
        <f t="shared" si="445"/>
        <v>0.147501749831826</v>
      </c>
      <c r="CH50" s="89">
        <f t="shared" ref="CH50:CK50" si="446">CC50*LN(CC50)</f>
        <v>-0.125063223134926</v>
      </c>
      <c r="CI50" s="89">
        <f t="shared" si="446"/>
        <v>-0.0109015735777266</v>
      </c>
      <c r="CJ50" s="89">
        <f t="shared" si="446"/>
        <v>-0.323106632766227</v>
      </c>
      <c r="CK50" s="89">
        <f t="shared" si="446"/>
        <v>-0.282305846930686</v>
      </c>
      <c r="CR50" s="89">
        <f t="shared" ref="CR50:CU50" si="447">CM$47*BX50</f>
        <v>0.0126478734188706</v>
      </c>
      <c r="CS50" s="89">
        <f t="shared" si="447"/>
        <v>0.000343299874190802</v>
      </c>
      <c r="CT50" s="89">
        <f t="shared" si="447"/>
        <v>0.209076538282534</v>
      </c>
      <c r="CU50" s="89">
        <f t="shared" si="447"/>
        <v>0.205484287813599</v>
      </c>
      <c r="CV50" s="87">
        <f t="shared" si="14"/>
        <v>0.427551999389194</v>
      </c>
      <c r="CX50">
        <f t="shared" si="328"/>
        <v>0.109066080616235</v>
      </c>
    </row>
    <row r="51" spans="1:102">
      <c r="A51" s="7" t="s">
        <v>45</v>
      </c>
      <c r="B51" s="46">
        <v>2021</v>
      </c>
      <c r="C51" s="51" t="s">
        <v>44</v>
      </c>
      <c r="D51">
        <v>11284</v>
      </c>
      <c r="E51">
        <v>5.3828253</v>
      </c>
      <c r="F51">
        <v>295096</v>
      </c>
      <c r="I51">
        <v>14</v>
      </c>
      <c r="J51">
        <v>6031</v>
      </c>
      <c r="K51">
        <v>24.472824</v>
      </c>
      <c r="L51">
        <v>2925500</v>
      </c>
      <c r="M51">
        <v>16403</v>
      </c>
      <c r="N51">
        <v>3667800</v>
      </c>
      <c r="P51" s="91">
        <f t="shared" ref="P51:Z51" si="448">(D51-MIN(D$42:D$51))/(MAX(D$42:D$451)-MIN(D$42:D$51))+0.001</f>
        <v>0.001</v>
      </c>
      <c r="Q51" s="91">
        <f t="shared" si="448"/>
        <v>0.001</v>
      </c>
      <c r="R51" s="91">
        <f t="shared" si="448"/>
        <v>0.258654660959184</v>
      </c>
      <c r="S51" s="91">
        <f t="shared" si="448"/>
        <v>0.001</v>
      </c>
      <c r="T51" s="91">
        <f t="shared" si="448"/>
        <v>0.001</v>
      </c>
      <c r="U51" s="91">
        <f t="shared" si="448"/>
        <v>0.001</v>
      </c>
      <c r="V51" s="108" cm="1">
        <f t="array" ref="V51">(MAX(J$42:J$51-J51)/(MAX(J$42:J$51)-MIN(J$42:J$51))+0.001)</f>
        <v>1.001</v>
      </c>
      <c r="W51" s="108" cm="1">
        <f t="array" ref="W51">(MAX(K$42:K$51-K51)/(MAX(K$42:K$51)-MIN(K$42:K$51))+0.001)</f>
        <v>1.001</v>
      </c>
      <c r="X51" s="91">
        <f t="shared" si="448"/>
        <v>0.295440350446246</v>
      </c>
      <c r="Y51" s="91">
        <f t="shared" si="448"/>
        <v>1.001</v>
      </c>
      <c r="Z51" s="91">
        <f t="shared" si="448"/>
        <v>1.001</v>
      </c>
      <c r="AB51" s="89">
        <f t="shared" ref="AB51:AL51" si="449">P51/SUM(P$42:P$51)</f>
        <v>0.0052536950927486</v>
      </c>
      <c r="AC51" s="89">
        <f t="shared" si="449"/>
        <v>0.000177540484063119</v>
      </c>
      <c r="AD51" s="89">
        <f t="shared" si="449"/>
        <v>0.178848903068587</v>
      </c>
      <c r="AE51" s="89">
        <f t="shared" si="449"/>
        <v>0.1</v>
      </c>
      <c r="AF51" s="89">
        <f t="shared" si="449"/>
        <v>0.1</v>
      </c>
      <c r="AG51" s="89">
        <f t="shared" si="449"/>
        <v>0.00111248454882571</v>
      </c>
      <c r="AH51" s="89">
        <f t="shared" si="449"/>
        <v>0.209832176434408</v>
      </c>
      <c r="AI51" s="89">
        <f t="shared" si="449"/>
        <v>0.269196354183723</v>
      </c>
      <c r="AJ51" s="89">
        <f t="shared" si="449"/>
        <v>0.0739764917079668</v>
      </c>
      <c r="AK51" s="89">
        <f t="shared" si="449"/>
        <v>0.19855929501116</v>
      </c>
      <c r="AL51" s="89">
        <f t="shared" si="449"/>
        <v>0.199800399201597</v>
      </c>
      <c r="AN51" s="89">
        <f t="shared" ref="AN51:AX51" si="450">AB51*LN(AB51)</f>
        <v>-0.0275757189095898</v>
      </c>
      <c r="AO51" s="89">
        <f t="shared" si="450"/>
        <v>-0.00153329499450503</v>
      </c>
      <c r="AP51" s="89">
        <f t="shared" si="450"/>
        <v>-0.307837226285742</v>
      </c>
      <c r="AQ51" s="89">
        <f t="shared" si="450"/>
        <v>-0.230258509299405</v>
      </c>
      <c r="AR51" s="89">
        <f t="shared" si="450"/>
        <v>-0.230258509299405</v>
      </c>
      <c r="AS51" s="89">
        <f t="shared" si="450"/>
        <v>-0.00756618478299714</v>
      </c>
      <c r="AT51" s="89">
        <f t="shared" si="450"/>
        <v>-0.327641870154628</v>
      </c>
      <c r="AU51" s="89">
        <f t="shared" si="450"/>
        <v>-0.353270204766558</v>
      </c>
      <c r="AV51" s="89">
        <f t="shared" si="450"/>
        <v>-0.192635369995903</v>
      </c>
      <c r="AW51" s="89">
        <f t="shared" si="450"/>
        <v>-0.321004360663871</v>
      </c>
      <c r="AX51" s="89">
        <f t="shared" si="450"/>
        <v>-0.321765838558574</v>
      </c>
      <c r="AY51" s="81" t="s">
        <v>170</v>
      </c>
      <c r="BL51" s="89">
        <f t="shared" ref="BL51:BV51" si="451">AZ$47*P51</f>
        <v>0.000337405851655418</v>
      </c>
      <c r="BM51" s="89">
        <f t="shared" si="451"/>
        <v>0.000473398771478784</v>
      </c>
      <c r="BN51" s="89">
        <f t="shared" si="451"/>
        <v>0.0489362660582681</v>
      </c>
      <c r="BO51" s="89">
        <f t="shared" si="451"/>
        <v>4.03439153439154e-5</v>
      </c>
      <c r="BP51" s="89">
        <f t="shared" si="451"/>
        <v>0.000313492063492064</v>
      </c>
      <c r="BQ51" s="89">
        <f t="shared" si="451"/>
        <v>0.000646164021164021</v>
      </c>
      <c r="BR51" s="89">
        <f t="shared" si="451"/>
        <v>0.320621697385246</v>
      </c>
      <c r="BS51" s="89">
        <f t="shared" si="451"/>
        <v>0.680378302614754</v>
      </c>
      <c r="BT51" s="89">
        <f t="shared" si="451"/>
        <v>0.0721739495603394</v>
      </c>
      <c r="BU51" s="89">
        <f t="shared" si="451"/>
        <v>0.434979557196242</v>
      </c>
      <c r="BV51" s="89">
        <f t="shared" si="451"/>
        <v>0.321483352996031</v>
      </c>
      <c r="BX51" s="89">
        <f t="shared" si="6"/>
        <v>0.0497470706814023</v>
      </c>
      <c r="BY51" s="89">
        <f t="shared" si="7"/>
        <v>0.001</v>
      </c>
      <c r="BZ51" s="89">
        <f t="shared" si="8"/>
        <v>1.001</v>
      </c>
      <c r="CA51" s="89">
        <f t="shared" si="9"/>
        <v>0.828636859752613</v>
      </c>
      <c r="CC51" s="89">
        <f t="shared" ref="CC51:CF51" si="452">BX51/SUM(BX$42:BX$51)</f>
        <v>0.0165588009946205</v>
      </c>
      <c r="CD51" s="89">
        <f t="shared" si="452"/>
        <v>0.00171125038983511</v>
      </c>
      <c r="CE51" s="89">
        <f t="shared" si="452"/>
        <v>0.246829341331737</v>
      </c>
      <c r="CF51" s="89">
        <f t="shared" si="452"/>
        <v>0.173524357525275</v>
      </c>
      <c r="CH51" s="89">
        <f t="shared" ref="CH51:CK51" si="453">CC51*LN(CC51)</f>
        <v>-0.0679049526757357</v>
      </c>
      <c r="CI51" s="89">
        <f t="shared" si="453"/>
        <v>-0.0109015735777266</v>
      </c>
      <c r="CJ51" s="89">
        <f t="shared" si="453"/>
        <v>-0.345328591019795</v>
      </c>
      <c r="CK51" s="89">
        <f t="shared" si="453"/>
        <v>-0.303917032272412</v>
      </c>
      <c r="CL51" s="81" t="s">
        <v>170</v>
      </c>
      <c r="CR51" s="89">
        <f t="shared" ref="CR51:CU51" si="454">CM$47*BX51</f>
        <v>0.00546086920122112</v>
      </c>
      <c r="CS51" s="89">
        <f t="shared" si="454"/>
        <v>0.000343299874190802</v>
      </c>
      <c r="CT51" s="89">
        <f t="shared" si="454"/>
        <v>0.255454962885737</v>
      </c>
      <c r="CU51" s="89">
        <f t="shared" si="454"/>
        <v>0.241736312044075</v>
      </c>
      <c r="CV51" s="87">
        <f t="shared" si="14"/>
        <v>0.502995444005224</v>
      </c>
      <c r="CX51">
        <f t="shared" si="328"/>
        <v>0.123598590622648</v>
      </c>
    </row>
    <row r="52" spans="1:102">
      <c r="A52" s="45" t="s">
        <v>48</v>
      </c>
      <c r="B52" s="46">
        <v>2012</v>
      </c>
      <c r="C52" s="45" t="s">
        <v>44</v>
      </c>
      <c r="D52">
        <v>51258</v>
      </c>
      <c r="E52">
        <v>5.2323345</v>
      </c>
      <c r="F52">
        <v>426941</v>
      </c>
      <c r="G52">
        <v>84</v>
      </c>
      <c r="H52">
        <v>70400</v>
      </c>
      <c r="I52">
        <v>32</v>
      </c>
      <c r="J52">
        <v>274558</v>
      </c>
      <c r="K52">
        <v>63.767612</v>
      </c>
      <c r="L52">
        <v>1080900</v>
      </c>
      <c r="M52">
        <v>8314</v>
      </c>
      <c r="N52">
        <v>254753</v>
      </c>
      <c r="O52" s="80"/>
      <c r="P52" s="113">
        <f t="shared" ref="P52:Z52" si="455">(D52-MIN(D$52:D$61))/(MAX(D$52:D$61)-MIN(D$52:D$61))+0.001</f>
        <v>1.001</v>
      </c>
      <c r="Q52" s="113">
        <f t="shared" si="455"/>
        <v>0.287636511885098</v>
      </c>
      <c r="R52" s="113">
        <f t="shared" si="455"/>
        <v>0.001</v>
      </c>
      <c r="S52" s="113">
        <f t="shared" si="455"/>
        <v>0.001</v>
      </c>
      <c r="T52" s="113">
        <f t="shared" si="455"/>
        <v>1.001</v>
      </c>
      <c r="U52" s="113">
        <f t="shared" si="455"/>
        <v>0.301</v>
      </c>
      <c r="V52" s="108" cm="1">
        <f t="array" ref="V52">(MAX(J$52:J$61-J52)/(MAX(J$52:J$61)-MIN(J$52:J$61))+0.001)</f>
        <v>0.00675767059864665</v>
      </c>
      <c r="W52" s="108" cm="1">
        <f t="array" ref="W52">(MAX(K$52:K$61-K52)/(MAX(K$52:K$61)-MIN(K$52:K$61))+0.001)</f>
        <v>0.001</v>
      </c>
      <c r="X52" s="113">
        <f t="shared" si="455"/>
        <v>0.001</v>
      </c>
      <c r="Y52" s="113">
        <f t="shared" si="455"/>
        <v>0.001</v>
      </c>
      <c r="Z52" s="113">
        <f t="shared" si="455"/>
        <v>0.001</v>
      </c>
      <c r="AA52" s="80"/>
      <c r="AB52" s="80">
        <f t="shared" ref="AB52:AL52" si="456">P52/SUM(P$52:P$61)</f>
        <v>0.381497256095552</v>
      </c>
      <c r="AC52" s="80">
        <f t="shared" si="456"/>
        <v>0.0629484399483364</v>
      </c>
      <c r="AD52" s="80">
        <f t="shared" si="456"/>
        <v>0.000149630532194007</v>
      </c>
      <c r="AE52" s="80">
        <f t="shared" si="456"/>
        <v>0.000550210374554977</v>
      </c>
      <c r="AF52" s="80">
        <f t="shared" si="456"/>
        <v>0.287561428461423</v>
      </c>
      <c r="AG52" s="80">
        <f t="shared" si="456"/>
        <v>0.0833795013850415</v>
      </c>
      <c r="AH52" s="80">
        <f t="shared" si="456"/>
        <v>0.000909804606013772</v>
      </c>
      <c r="AI52" s="80">
        <f t="shared" si="456"/>
        <v>0.000249359088411274</v>
      </c>
      <c r="AJ52" s="80">
        <f t="shared" si="456"/>
        <v>0.000151095898444789</v>
      </c>
      <c r="AK52" s="80">
        <f t="shared" si="456"/>
        <v>0.000199227735136404</v>
      </c>
      <c r="AL52" s="80">
        <f t="shared" si="456"/>
        <v>0.000241509521476132</v>
      </c>
      <c r="AM52" s="80"/>
      <c r="AN52" s="80">
        <f t="shared" ref="AN52:AX52" si="457">AB52*LN(AB52)</f>
        <v>-0.367630449126631</v>
      </c>
      <c r="AO52" s="80">
        <f t="shared" si="457"/>
        <v>-0.17408008978187</v>
      </c>
      <c r="AP52" s="80">
        <f t="shared" si="457"/>
        <v>-0.00131784718404483</v>
      </c>
      <c r="AQ52" s="80">
        <f t="shared" si="457"/>
        <v>-0.00412944432470756</v>
      </c>
      <c r="AR52" s="80">
        <f t="shared" si="457"/>
        <v>-0.35839320793422</v>
      </c>
      <c r="AS52" s="80">
        <f t="shared" si="457"/>
        <v>-0.207144096609416</v>
      </c>
      <c r="AT52" s="80">
        <f t="shared" si="457"/>
        <v>-0.00637070723362048</v>
      </c>
      <c r="AU52" s="80">
        <f t="shared" si="457"/>
        <v>-0.00206883674684415</v>
      </c>
      <c r="AV52" s="80">
        <f t="shared" si="457"/>
        <v>-0.00132928064664624</v>
      </c>
      <c r="AW52" s="80">
        <f t="shared" si="457"/>
        <v>-0.00169763188120334</v>
      </c>
      <c r="AX52" s="80">
        <f t="shared" si="457"/>
        <v>-0.00201143660128998</v>
      </c>
      <c r="AY52" s="80"/>
      <c r="AZ52" s="80">
        <f t="shared" ref="AZ52:BJ52" si="458">SUM(AN52:AN61)</f>
        <v>-1.64162527983917</v>
      </c>
      <c r="BA52" s="80">
        <f t="shared" si="458"/>
        <v>-1.98577481038981</v>
      </c>
      <c r="BB52" s="80">
        <f t="shared" si="458"/>
        <v>-2.14866424650797</v>
      </c>
      <c r="BC52" s="80">
        <f t="shared" si="458"/>
        <v>-1.44290490398714</v>
      </c>
      <c r="BD52" s="80">
        <f t="shared" si="458"/>
        <v>-1.99365129184884</v>
      </c>
      <c r="BE52" s="80">
        <f t="shared" si="458"/>
        <v>-1.71812005190835</v>
      </c>
      <c r="BF52" s="80">
        <f t="shared" si="458"/>
        <v>-2.0841858726796</v>
      </c>
      <c r="BG52" s="80">
        <f t="shared" si="458"/>
        <v>-1.9594121018028</v>
      </c>
      <c r="BH52" s="80">
        <f t="shared" si="458"/>
        <v>-2.14434433998357</v>
      </c>
      <c r="BI52" s="80">
        <f t="shared" si="458"/>
        <v>-2.08404951858029</v>
      </c>
      <c r="BJ52" s="80">
        <f t="shared" si="458"/>
        <v>-2.07046686664556</v>
      </c>
      <c r="BK52" s="80"/>
      <c r="BL52" s="80">
        <f t="shared" ref="BL52:BV52" si="459">AZ$57*P52</f>
        <v>0.422694358450863</v>
      </c>
      <c r="BM52" s="80">
        <f t="shared" si="459"/>
        <v>0.131347759330593</v>
      </c>
      <c r="BN52" s="80">
        <f t="shared" si="459"/>
        <v>0.000121082968006824</v>
      </c>
      <c r="BO52" s="80">
        <f t="shared" si="459"/>
        <v>0.000285535425164185</v>
      </c>
      <c r="BP52" s="80">
        <f t="shared" si="459"/>
        <v>0.402005439712519</v>
      </c>
      <c r="BQ52" s="80">
        <f t="shared" si="459"/>
        <v>0.0941710824267111</v>
      </c>
      <c r="BR52" s="80">
        <f t="shared" si="459"/>
        <v>0.00215876065970452</v>
      </c>
      <c r="BS52" s="80">
        <f t="shared" si="459"/>
        <v>0.000680546627984967</v>
      </c>
      <c r="BT52" s="80">
        <f t="shared" si="459"/>
        <v>0.000184734043585276</v>
      </c>
      <c r="BU52" s="80">
        <f t="shared" si="459"/>
        <v>0.000470084533762864</v>
      </c>
      <c r="BV52" s="80">
        <f t="shared" si="459"/>
        <v>0.00034518142265186</v>
      </c>
      <c r="BW52" s="80"/>
      <c r="BX52" s="80">
        <f t="shared" si="6"/>
        <v>0.554163200749463</v>
      </c>
      <c r="BY52" s="80">
        <f t="shared" si="7"/>
        <v>0.496462057564394</v>
      </c>
      <c r="BZ52" s="80">
        <f t="shared" si="8"/>
        <v>0.00283930728768949</v>
      </c>
      <c r="CA52" s="80">
        <f t="shared" si="9"/>
        <v>0.001</v>
      </c>
      <c r="CB52" s="80"/>
      <c r="CC52" s="80">
        <f t="shared" ref="CC52:CF52" si="460">BX52/SUM(BX$52:BX$61)</f>
        <v>0.138409529903262</v>
      </c>
      <c r="CD52" s="80">
        <f t="shared" si="460"/>
        <v>0.162968662213671</v>
      </c>
      <c r="CE52" s="80">
        <f t="shared" si="460"/>
        <v>0.000556513358517357</v>
      </c>
      <c r="CF52" s="80">
        <f t="shared" si="460"/>
        <v>0.00019954393482759</v>
      </c>
      <c r="CG52" s="80"/>
      <c r="CH52" s="80">
        <f t="shared" ref="CH52:CK52" si="461">CC52*LN(CC52)</f>
        <v>-0.273710157608811</v>
      </c>
      <c r="CI52" s="80">
        <f t="shared" si="461"/>
        <v>-0.295657315612738</v>
      </c>
      <c r="CJ52" s="80">
        <f t="shared" si="461"/>
        <v>-0.00417041059296316</v>
      </c>
      <c r="CK52" s="80">
        <f t="shared" si="461"/>
        <v>-0.00170000978789006</v>
      </c>
      <c r="CL52" s="80"/>
      <c r="CM52">
        <f t="shared" ref="CM52:CP52" si="462">SUM(CH52:CH61)</f>
        <v>-2.24901551361579</v>
      </c>
      <c r="CN52">
        <f t="shared" si="462"/>
        <v>-2.18017025104418</v>
      </c>
      <c r="CO52">
        <f t="shared" si="462"/>
        <v>-2.06847389230335</v>
      </c>
      <c r="CP52">
        <f t="shared" si="462"/>
        <v>-2.11620309669072</v>
      </c>
      <c r="CQ52" s="80"/>
      <c r="CR52" s="80">
        <f t="shared" ref="CR52:CU52" si="463">CM$57*BX52</f>
        <v>0.0618443114112802</v>
      </c>
      <c r="CS52" s="80">
        <f t="shared" si="463"/>
        <v>0.074199411942266</v>
      </c>
      <c r="CT52" s="80">
        <f t="shared" si="463"/>
        <v>0.000974459644773881</v>
      </c>
      <c r="CU52" s="80">
        <f t="shared" si="463"/>
        <v>0.000395740879806513</v>
      </c>
      <c r="CV52" s="87">
        <f t="shared" si="14"/>
        <v>0.137413923878127</v>
      </c>
      <c r="CW52" s="80">
        <f>AVERAGE(CV52:CV61)</f>
        <v>0.463635518915342</v>
      </c>
      <c r="CX52">
        <f t="shared" si="328"/>
        <v>0.031409385528027</v>
      </c>
    </row>
    <row r="53" spans="1:102">
      <c r="A53" s="45" t="s">
        <v>48</v>
      </c>
      <c r="B53" s="46">
        <v>2013</v>
      </c>
      <c r="C53" s="45" t="s">
        <v>44</v>
      </c>
      <c r="D53">
        <v>49915</v>
      </c>
      <c r="E53">
        <v>5.0706401</v>
      </c>
      <c r="F53">
        <v>465953</v>
      </c>
      <c r="G53">
        <v>84</v>
      </c>
      <c r="H53">
        <v>64200</v>
      </c>
      <c r="I53">
        <v>37</v>
      </c>
      <c r="J53">
        <v>275625</v>
      </c>
      <c r="K53">
        <v>61.88406</v>
      </c>
      <c r="L53">
        <v>1272100</v>
      </c>
      <c r="M53">
        <v>9495</v>
      </c>
      <c r="N53">
        <v>278552</v>
      </c>
      <c r="P53" s="91">
        <f t="shared" ref="P53:Z53" si="464">(D53-MIN(D$52:D$61))/(MAX(D$52:D$61)-MIN(D$52:D$61))+0.001</f>
        <v>0.71080985306828</v>
      </c>
      <c r="Q53" s="91">
        <f t="shared" si="464"/>
        <v>0.00325246298834245</v>
      </c>
      <c r="R53" s="91">
        <f t="shared" si="464"/>
        <v>0.27881377959765</v>
      </c>
      <c r="S53" s="91">
        <f t="shared" si="464"/>
        <v>0.001</v>
      </c>
      <c r="T53" s="91">
        <f t="shared" si="464"/>
        <v>0.637342307466714</v>
      </c>
      <c r="U53" s="91">
        <f t="shared" si="464"/>
        <v>0.801</v>
      </c>
      <c r="V53" s="108" cm="1">
        <f t="array" ref="V53">(MAX(J$52:J$61-J53)/(MAX(J$52:J$61)-MIN(J$52:J$61))+0.001)</f>
        <v>0.001</v>
      </c>
      <c r="W53" s="108" cm="1">
        <f t="array" ref="W53">(MAX(K$52:K$61-K53)/(MAX(K$52:K$61)-MIN(K$52:K$61))+0.001)</f>
        <v>0.0456029240476627</v>
      </c>
      <c r="X53" s="91">
        <f t="shared" si="464"/>
        <v>0.270865913902611</v>
      </c>
      <c r="Y53" s="91">
        <f t="shared" si="464"/>
        <v>0.188788201621879</v>
      </c>
      <c r="Z53" s="91">
        <f t="shared" si="464"/>
        <v>0.177882427701844</v>
      </c>
      <c r="AB53" s="89">
        <f t="shared" ref="AB53:AL53" si="465">P53/SUM(P$52:P$61)</f>
        <v>0.270901107443788</v>
      </c>
      <c r="AC53" s="89">
        <f t="shared" si="465"/>
        <v>0.00071179235822345</v>
      </c>
      <c r="AD53" s="89">
        <f t="shared" si="465"/>
        <v>0.0417190542242188</v>
      </c>
      <c r="AE53" s="89">
        <f t="shared" si="465"/>
        <v>0.000550210374554977</v>
      </c>
      <c r="AF53" s="89">
        <f t="shared" si="465"/>
        <v>0.183091972381646</v>
      </c>
      <c r="AG53" s="89">
        <f t="shared" si="465"/>
        <v>0.221883656509695</v>
      </c>
      <c r="AH53" s="89">
        <f t="shared" si="465"/>
        <v>0.00013463287278252</v>
      </c>
      <c r="AI53" s="89">
        <f t="shared" si="465"/>
        <v>0.0113715035694137</v>
      </c>
      <c r="AJ53" s="89">
        <f t="shared" si="465"/>
        <v>0.0409267286191839</v>
      </c>
      <c r="AK53" s="89">
        <f t="shared" si="465"/>
        <v>0.0376118458296017</v>
      </c>
      <c r="AL53" s="89">
        <f t="shared" si="465"/>
        <v>0.042960299993285</v>
      </c>
      <c r="AN53" s="89">
        <f t="shared" ref="AN53:AX53" si="466">AB53*LN(AB53)</f>
        <v>-0.353797236929155</v>
      </c>
      <c r="AO53" s="89">
        <f t="shared" si="466"/>
        <v>-0.00515887478605122</v>
      </c>
      <c r="AP53" s="89">
        <f t="shared" si="466"/>
        <v>-0.13253297959854</v>
      </c>
      <c r="AQ53" s="89">
        <f t="shared" si="466"/>
        <v>-0.00412944432470756</v>
      </c>
      <c r="AR53" s="89">
        <f t="shared" si="466"/>
        <v>-0.310847448450382</v>
      </c>
      <c r="AS53" s="89">
        <f t="shared" si="466"/>
        <v>-0.334068500141582</v>
      </c>
      <c r="AT53" s="89">
        <f t="shared" si="466"/>
        <v>-0.00119997726773746</v>
      </c>
      <c r="AU53" s="89">
        <f t="shared" si="466"/>
        <v>-0.0509061816388685</v>
      </c>
      <c r="AV53" s="89">
        <f t="shared" si="466"/>
        <v>-0.130800675358734</v>
      </c>
      <c r="AW53" s="89">
        <f t="shared" si="466"/>
        <v>-0.123383261719452</v>
      </c>
      <c r="AX53" s="89">
        <f t="shared" si="466"/>
        <v>-0.135216635434735</v>
      </c>
      <c r="AY53" s="81" t="s">
        <v>181</v>
      </c>
      <c r="AZ53" s="108">
        <f t="shared" ref="AZ53:BJ53" si="467">-1/LN(10)*AZ52</f>
        <v>0.712948800387035</v>
      </c>
      <c r="BA53" s="108">
        <f t="shared" si="467"/>
        <v>0.862411042454769</v>
      </c>
      <c r="BB53" s="108">
        <f t="shared" si="467"/>
        <v>0.933153025721222</v>
      </c>
      <c r="BC53" s="108">
        <f t="shared" si="467"/>
        <v>0.626645637712754</v>
      </c>
      <c r="BD53" s="108">
        <f t="shared" si="467"/>
        <v>0.86583175488924</v>
      </c>
      <c r="BE53" s="108">
        <f t="shared" si="467"/>
        <v>0.746170057791124</v>
      </c>
      <c r="BF53" s="108">
        <f t="shared" si="467"/>
        <v>0.905150423765465</v>
      </c>
      <c r="BG53" s="108">
        <f t="shared" si="467"/>
        <v>0.850961863587407</v>
      </c>
      <c r="BH53" s="108">
        <f t="shared" si="467"/>
        <v>0.931276914155334</v>
      </c>
      <c r="BI53" s="108">
        <f t="shared" si="467"/>
        <v>0.905091205932549</v>
      </c>
      <c r="BJ53" s="108">
        <f t="shared" si="467"/>
        <v>0.899192335147681</v>
      </c>
      <c r="BL53" s="89">
        <f t="shared" ref="BL53:BV53" si="468">AZ$57*P53</f>
        <v>0.300155159663585</v>
      </c>
      <c r="BM53" s="89">
        <f t="shared" si="468"/>
        <v>0.00148522078447093</v>
      </c>
      <c r="BN53" s="89">
        <f t="shared" si="468"/>
        <v>0.0337595999548838</v>
      </c>
      <c r="BO53" s="89">
        <f t="shared" si="468"/>
        <v>0.000285535425164185</v>
      </c>
      <c r="BP53" s="89">
        <f t="shared" si="468"/>
        <v>0.255959115445102</v>
      </c>
      <c r="BQ53" s="89">
        <f t="shared" si="468"/>
        <v>0.250601451906298</v>
      </c>
      <c r="BR53" s="89">
        <f t="shared" si="468"/>
        <v>0.000319453372015034</v>
      </c>
      <c r="BS53" s="89">
        <f t="shared" si="468"/>
        <v>0.0310349161868914</v>
      </c>
      <c r="BT53" s="89">
        <f t="shared" si="468"/>
        <v>0.0500381555446505</v>
      </c>
      <c r="BU53" s="89">
        <f t="shared" si="468"/>
        <v>0.0887464137393505</v>
      </c>
      <c r="BV53" s="89">
        <f t="shared" si="468"/>
        <v>0.0614017094588891</v>
      </c>
      <c r="BX53" s="89">
        <f t="shared" si="6"/>
        <v>0.33539998040294</v>
      </c>
      <c r="BY53" s="89">
        <f t="shared" si="7"/>
        <v>0.506846102776564</v>
      </c>
      <c r="BZ53" s="89">
        <f t="shared" si="8"/>
        <v>0.0313543695589064</v>
      </c>
      <c r="CA53" s="89">
        <f t="shared" si="9"/>
        <v>0.20018627874289</v>
      </c>
      <c r="CC53" s="89">
        <f t="shared" ref="CC53:CF53" si="469">BX53/SUM(BX$52:BX$61)</f>
        <v>0.0837705454897606</v>
      </c>
      <c r="CD53" s="89">
        <f t="shared" si="469"/>
        <v>0.166377329463885</v>
      </c>
      <c r="CE53" s="89">
        <f t="shared" si="469"/>
        <v>0.00614555725724945</v>
      </c>
      <c r="CF53" s="89">
        <f t="shared" si="469"/>
        <v>0.0399459577588491</v>
      </c>
      <c r="CH53" s="89">
        <f t="shared" ref="CH53:CK53" si="470">CC53*LN(CC53)</f>
        <v>-0.207723628461185</v>
      </c>
      <c r="CI53" s="89">
        <f t="shared" si="470"/>
        <v>-0.298397241441064</v>
      </c>
      <c r="CJ53" s="89">
        <f t="shared" si="470"/>
        <v>-0.0312933364498383</v>
      </c>
      <c r="CK53" s="89">
        <f t="shared" si="470"/>
        <v>-0.128635083448817</v>
      </c>
      <c r="CL53" s="81" t="s">
        <v>181</v>
      </c>
      <c r="CM53" s="108">
        <f t="shared" ref="CM53:CP53" si="471">-1/LN(10)*CM52</f>
        <v>0.976735027278144</v>
      </c>
      <c r="CN53" s="108">
        <f t="shared" si="471"/>
        <v>0.946835909638114</v>
      </c>
      <c r="CO53" s="108">
        <f t="shared" si="471"/>
        <v>0.898326797388285</v>
      </c>
      <c r="CP53" s="108">
        <f t="shared" si="471"/>
        <v>0.919055327479354</v>
      </c>
      <c r="CR53" s="89">
        <f t="shared" ref="CR53:CU53" si="472">CM$57*BX53</f>
        <v>0.0374304551571161</v>
      </c>
      <c r="CS53" s="89">
        <f t="shared" si="472"/>
        <v>0.0757513735405096</v>
      </c>
      <c r="CT53" s="89">
        <f t="shared" si="472"/>
        <v>0.0107609232558073</v>
      </c>
      <c r="CU53" s="89">
        <f t="shared" si="472"/>
        <v>0.0792218940749033</v>
      </c>
      <c r="CV53" s="87">
        <f t="shared" si="14"/>
        <v>0.203164646028336</v>
      </c>
      <c r="CX53">
        <f t="shared" si="328"/>
        <v>0.0565909143488129</v>
      </c>
    </row>
    <row r="54" spans="1:102">
      <c r="A54" s="45" t="s">
        <v>48</v>
      </c>
      <c r="B54" s="46">
        <v>2014</v>
      </c>
      <c r="C54" s="45" t="s">
        <v>44</v>
      </c>
      <c r="D54">
        <v>48443</v>
      </c>
      <c r="E54">
        <v>5.5132217</v>
      </c>
      <c r="F54">
        <v>513509</v>
      </c>
      <c r="G54">
        <v>84</v>
      </c>
      <c r="H54">
        <v>58000</v>
      </c>
      <c r="I54">
        <v>38</v>
      </c>
      <c r="J54">
        <v>90307</v>
      </c>
      <c r="K54">
        <v>58.746193</v>
      </c>
      <c r="L54">
        <v>1450400</v>
      </c>
      <c r="M54">
        <v>10700</v>
      </c>
      <c r="N54">
        <v>296239</v>
      </c>
      <c r="P54" s="91">
        <f t="shared" ref="P54:Z54" si="473">(D54-MIN(D$52:D$61))/(MAX(D$52:D$61)-MIN(D$52:D$61))+0.001</f>
        <v>0.392745894554883</v>
      </c>
      <c r="Q54" s="91">
        <f t="shared" si="473"/>
        <v>0.78165386325455</v>
      </c>
      <c r="R54" s="91">
        <f t="shared" si="473"/>
        <v>0.617471426028129</v>
      </c>
      <c r="S54" s="91">
        <f t="shared" si="473"/>
        <v>0.001</v>
      </c>
      <c r="T54" s="91">
        <f t="shared" si="473"/>
        <v>0.273684614933427</v>
      </c>
      <c r="U54" s="91">
        <f t="shared" si="473"/>
        <v>0.901</v>
      </c>
      <c r="V54" s="108" cm="1">
        <f t="array" ref="V54">(MAX(J$52:J$61-J54)/(MAX(J$52:J$61)-MIN(J$52:J$61))+0.001)</f>
        <v>1.001</v>
      </c>
      <c r="W54" s="108" cm="1">
        <f t="array" ref="W54">(MAX(K$52:K$61-K54)/(MAX(K$52:K$61)-MIN(K$52:K$61))+0.001)</f>
        <v>0.119908302116687</v>
      </c>
      <c r="X54" s="91">
        <f t="shared" si="473"/>
        <v>0.522524347212421</v>
      </c>
      <c r="Y54" s="91">
        <f t="shared" si="473"/>
        <v>0.380392590236922</v>
      </c>
      <c r="Z54" s="91">
        <f t="shared" si="473"/>
        <v>0.309338350167599</v>
      </c>
      <c r="AB54" s="89">
        <f t="shared" ref="AB54:AL54" si="474">P54/SUM(P$52:P$61)</f>
        <v>0.149681799316165</v>
      </c>
      <c r="AC54" s="89">
        <f t="shared" si="474"/>
        <v>0.171062744951933</v>
      </c>
      <c r="AD54" s="89">
        <f t="shared" si="474"/>
        <v>0.0923925780911811</v>
      </c>
      <c r="AE54" s="89">
        <f t="shared" si="474"/>
        <v>0.000550210374554977</v>
      </c>
      <c r="AF54" s="89">
        <f t="shared" si="474"/>
        <v>0.0786225163018688</v>
      </c>
      <c r="AG54" s="89">
        <f t="shared" si="474"/>
        <v>0.249584487534626</v>
      </c>
      <c r="AH54" s="89">
        <f t="shared" si="474"/>
        <v>0.134767505655303</v>
      </c>
      <c r="AI54" s="89">
        <f t="shared" si="474"/>
        <v>0.0299002249087607</v>
      </c>
      <c r="AJ54" s="89">
        <f t="shared" si="474"/>
        <v>0.0789512857013378</v>
      </c>
      <c r="AK54" s="89">
        <f t="shared" si="474"/>
        <v>0.0757847542155722</v>
      </c>
      <c r="AL54" s="89">
        <f t="shared" si="474"/>
        <v>0.074708156923193</v>
      </c>
      <c r="AN54" s="89">
        <f t="shared" ref="AN54:AX54" si="475">AB54*LN(AB54)</f>
        <v>-0.284282195795718</v>
      </c>
      <c r="AO54" s="89">
        <f t="shared" si="475"/>
        <v>-0.302049741422213</v>
      </c>
      <c r="AP54" s="89">
        <f t="shared" si="475"/>
        <v>-0.220052200333555</v>
      </c>
      <c r="AQ54" s="89">
        <f t="shared" si="475"/>
        <v>-0.00412944432470756</v>
      </c>
      <c r="AR54" s="89">
        <f t="shared" si="475"/>
        <v>-0.199944697418189</v>
      </c>
      <c r="AS54" s="89">
        <f t="shared" si="475"/>
        <v>-0.346412734664944</v>
      </c>
      <c r="AT54" s="89">
        <f t="shared" si="475"/>
        <v>-0.270101596212736</v>
      </c>
      <c r="AU54" s="89">
        <f t="shared" si="475"/>
        <v>-0.104946478774639</v>
      </c>
      <c r="AV54" s="89">
        <f t="shared" si="475"/>
        <v>-0.200451334104684</v>
      </c>
      <c r="AW54" s="89">
        <f t="shared" si="475"/>
        <v>-0.195513914920911</v>
      </c>
      <c r="AX54" s="89">
        <f t="shared" si="475"/>
        <v>-0.193805360392112</v>
      </c>
      <c r="AY54" s="109" t="s">
        <v>182</v>
      </c>
      <c r="AZ54">
        <f t="shared" ref="AZ54:BJ54" si="476">1-AZ53</f>
        <v>0.287051199612965</v>
      </c>
      <c r="BA54">
        <f t="shared" si="476"/>
        <v>0.137588957545231</v>
      </c>
      <c r="BB54">
        <f t="shared" si="476"/>
        <v>0.0668469742787782</v>
      </c>
      <c r="BC54">
        <f t="shared" si="476"/>
        <v>0.373354362287246</v>
      </c>
      <c r="BD54">
        <f t="shared" si="476"/>
        <v>0.13416824511076</v>
      </c>
      <c r="BE54">
        <f t="shared" si="476"/>
        <v>0.253829942208876</v>
      </c>
      <c r="BF54">
        <f t="shared" si="476"/>
        <v>0.0948495762345352</v>
      </c>
      <c r="BG54">
        <f t="shared" si="476"/>
        <v>0.149038136412593</v>
      </c>
      <c r="BH54">
        <f t="shared" si="476"/>
        <v>0.0687230858446659</v>
      </c>
      <c r="BI54">
        <f t="shared" si="476"/>
        <v>0.0949087940674509</v>
      </c>
      <c r="BJ54">
        <f t="shared" si="476"/>
        <v>0.100807664852319</v>
      </c>
      <c r="BL54" s="89">
        <f t="shared" ref="BL54:BV54" si="477">AZ$57*P54</f>
        <v>0.165845628304782</v>
      </c>
      <c r="BM54" s="89">
        <f t="shared" si="477"/>
        <v>0.35693828588632</v>
      </c>
      <c r="BN54" s="89">
        <f t="shared" si="477"/>
        <v>0.0747652729228916</v>
      </c>
      <c r="BO54" s="89">
        <f t="shared" si="477"/>
        <v>0.000285535425164185</v>
      </c>
      <c r="BP54" s="89">
        <f t="shared" si="477"/>
        <v>0.109912791177686</v>
      </c>
      <c r="BQ54" s="89">
        <f t="shared" si="477"/>
        <v>0.281887525802215</v>
      </c>
      <c r="BR54" s="89">
        <f t="shared" si="477"/>
        <v>0.319772825387049</v>
      </c>
      <c r="BS54" s="89">
        <f t="shared" si="477"/>
        <v>0.081603190672914</v>
      </c>
      <c r="BT54" s="89">
        <f t="shared" si="477"/>
        <v>0.0965280355323072</v>
      </c>
      <c r="BU54" s="89">
        <f t="shared" si="477"/>
        <v>0.178816673428372</v>
      </c>
      <c r="BV54" s="89">
        <f t="shared" si="477"/>
        <v>0.106777851791631</v>
      </c>
      <c r="BX54" s="89">
        <f t="shared" si="6"/>
        <v>0.597549187113994</v>
      </c>
      <c r="BY54" s="89">
        <f t="shared" si="7"/>
        <v>0.392085852405065</v>
      </c>
      <c r="BZ54" s="89">
        <f t="shared" si="8"/>
        <v>0.401376016059963</v>
      </c>
      <c r="CA54" s="89">
        <f t="shared" si="9"/>
        <v>0.38212256075231</v>
      </c>
      <c r="CC54" s="89">
        <f t="shared" ref="CC54:CF54" si="478">BX54/SUM(BX$52:BX$61)</f>
        <v>0.149245749213716</v>
      </c>
      <c r="CD54" s="89">
        <f t="shared" si="478"/>
        <v>0.128706123390049</v>
      </c>
      <c r="CE54" s="89">
        <f t="shared" si="478"/>
        <v>0.0786709898200616</v>
      </c>
      <c r="CF54" s="89">
        <f t="shared" si="478"/>
        <v>0.0762502393589109</v>
      </c>
      <c r="CH54" s="89">
        <f t="shared" ref="CH54:CK54" si="479">CC54*LN(CC54)</f>
        <v>-0.283889444778277</v>
      </c>
      <c r="CI54" s="89">
        <f t="shared" si="479"/>
        <v>-0.26387632993004</v>
      </c>
      <c r="CJ54" s="89">
        <f t="shared" si="479"/>
        <v>-0.200019481826402</v>
      </c>
      <c r="CK54" s="89">
        <f t="shared" si="479"/>
        <v>-0.19624788877927</v>
      </c>
      <c r="CL54" s="109" t="s">
        <v>182</v>
      </c>
      <c r="CM54">
        <f t="shared" ref="CM54:CP54" si="480">1-CM53</f>
        <v>0.0232649727218562</v>
      </c>
      <c r="CN54">
        <f t="shared" si="480"/>
        <v>0.0531640903618859</v>
      </c>
      <c r="CO54">
        <f t="shared" si="480"/>
        <v>0.101673202611715</v>
      </c>
      <c r="CP54">
        <f t="shared" si="480"/>
        <v>0.0809446725206461</v>
      </c>
      <c r="CR54" s="89">
        <f t="shared" ref="CR54:CU54" si="481">CM$57*BX54</f>
        <v>0.0666861638619388</v>
      </c>
      <c r="CS54" s="89">
        <f t="shared" si="481"/>
        <v>0.0585997242610317</v>
      </c>
      <c r="CT54" s="89">
        <f t="shared" si="481"/>
        <v>0.137753575221098</v>
      </c>
      <c r="CU54" s="89">
        <f t="shared" si="481"/>
        <v>0.151221518386037</v>
      </c>
      <c r="CV54" s="87">
        <f t="shared" si="14"/>
        <v>0.414260981730106</v>
      </c>
      <c r="CX54">
        <f t="shared" si="328"/>
        <v>0.102219869541518</v>
      </c>
    </row>
    <row r="55" spans="1:102">
      <c r="A55" s="45" t="s">
        <v>48</v>
      </c>
      <c r="B55" s="46">
        <v>2015</v>
      </c>
      <c r="C55" s="45" t="s">
        <v>44</v>
      </c>
      <c r="D55">
        <v>46630</v>
      </c>
      <c r="E55">
        <v>5.637937</v>
      </c>
      <c r="F55">
        <v>535346</v>
      </c>
      <c r="G55">
        <v>94</v>
      </c>
      <c r="H55">
        <v>58036</v>
      </c>
      <c r="I55">
        <v>39</v>
      </c>
      <c r="J55">
        <v>91008</v>
      </c>
      <c r="K55">
        <v>50.230965</v>
      </c>
      <c r="L55">
        <v>1507400</v>
      </c>
      <c r="M55">
        <v>10007</v>
      </c>
      <c r="N55">
        <v>304620</v>
      </c>
      <c r="P55" s="91">
        <f t="shared" ref="P55:Z55" si="482">(D55-MIN(D$52:D$61))/(MAX(D$52:D$61)-MIN(D$52:D$61))+0.001</f>
        <v>0.001</v>
      </c>
      <c r="Q55" s="91">
        <f t="shared" si="482"/>
        <v>1.001</v>
      </c>
      <c r="R55" s="91">
        <f t="shared" si="482"/>
        <v>0.772977924158804</v>
      </c>
      <c r="S55" s="91">
        <f t="shared" si="482"/>
        <v>0.054475935828877</v>
      </c>
      <c r="T55" s="91">
        <f t="shared" si="482"/>
        <v>0.275796175728782</v>
      </c>
      <c r="U55" s="91">
        <f t="shared" si="482"/>
        <v>1.001</v>
      </c>
      <c r="V55" s="108" cm="1">
        <f t="array" ref="V55">(MAX(J$52:J$61-J55)/(MAX(J$52:J$61)-MIN(J$52:J$61))+0.001)</f>
        <v>0.997217312943157</v>
      </c>
      <c r="W55" s="108" cm="1">
        <f t="array" ref="W55">(MAX(K$52:K$61-K55)/(MAX(K$52:K$61)-MIN(K$52:K$61))+0.001)</f>
        <v>0.321550766849559</v>
      </c>
      <c r="X55" s="91">
        <f t="shared" si="482"/>
        <v>0.60297600564573</v>
      </c>
      <c r="Y55" s="91">
        <f t="shared" si="482"/>
        <v>0.27020019080935</v>
      </c>
      <c r="Z55" s="91">
        <f t="shared" si="482"/>
        <v>0.371628850884821</v>
      </c>
      <c r="AB55" s="89">
        <f t="shared" ref="AB55:AL55" si="483">P55/SUM(P$52:P$61)</f>
        <v>0.000381116139955597</v>
      </c>
      <c r="AC55" s="89">
        <f t="shared" si="483"/>
        <v>0.219066028771256</v>
      </c>
      <c r="AD55" s="89">
        <f t="shared" si="483"/>
        <v>0.1156610981661</v>
      </c>
      <c r="AE55" s="89">
        <f t="shared" si="483"/>
        <v>0.0299732250566393</v>
      </c>
      <c r="AF55" s="89">
        <f t="shared" si="483"/>
        <v>0.0792291131436225</v>
      </c>
      <c r="AG55" s="89">
        <f t="shared" si="483"/>
        <v>0.277285318559557</v>
      </c>
      <c r="AH55" s="89">
        <f t="shared" si="483"/>
        <v>0.134258231630003</v>
      </c>
      <c r="AI55" s="89">
        <f t="shared" si="483"/>
        <v>0.0801816060995521</v>
      </c>
      <c r="AJ55" s="89">
        <f t="shared" si="483"/>
        <v>0.0911072013136919</v>
      </c>
      <c r="AK55" s="89">
        <f t="shared" si="483"/>
        <v>0.053831372048371</v>
      </c>
      <c r="AL55" s="89">
        <f t="shared" si="483"/>
        <v>0.0897519059439179</v>
      </c>
      <c r="AN55" s="89">
        <f t="shared" ref="AN55:AX55" si="484">AB55*LN(AB55)</f>
        <v>-0.00300030113933309</v>
      </c>
      <c r="AO55" s="89">
        <f t="shared" si="484"/>
        <v>-0.332625935351819</v>
      </c>
      <c r="AP55" s="89">
        <f t="shared" si="484"/>
        <v>-0.249491505983563</v>
      </c>
      <c r="AQ55" s="89">
        <f t="shared" si="484"/>
        <v>-0.105129612022019</v>
      </c>
      <c r="AR55" s="89">
        <f t="shared" si="484"/>
        <v>-0.200878401232635</v>
      </c>
      <c r="AS55" s="89">
        <f t="shared" si="484"/>
        <v>-0.355676171823745</v>
      </c>
      <c r="AT55" s="89">
        <f t="shared" si="484"/>
        <v>-0.26958921765087</v>
      </c>
      <c r="AU55" s="89">
        <f t="shared" si="484"/>
        <v>-0.202335167198682</v>
      </c>
      <c r="AV55" s="89">
        <f t="shared" si="484"/>
        <v>-0.218267201237495</v>
      </c>
      <c r="AW55" s="89">
        <f t="shared" si="484"/>
        <v>-0.157289824522894</v>
      </c>
      <c r="AX55" s="89">
        <f t="shared" si="484"/>
        <v>-0.216365459579122</v>
      </c>
      <c r="AY55" s="109" t="s">
        <v>183</v>
      </c>
      <c r="AZ55" s="77">
        <f t="shared" ref="AZ55:BB55" si="485">AZ54/(3-SUM($AZ53:$BB53))</f>
        <v>0.584046216578867</v>
      </c>
      <c r="BA55" s="77">
        <f t="shared" si="485"/>
        <v>0.279944170955114</v>
      </c>
      <c r="BB55" s="77">
        <f t="shared" si="485"/>
        <v>0.136009612466019</v>
      </c>
      <c r="BC55" s="77">
        <f t="shared" ref="BC55:BE55" si="486">BC54/(3-SUM($BC53:$BE53))</f>
        <v>0.490383019640539</v>
      </c>
      <c r="BD55" s="77">
        <f t="shared" si="486"/>
        <v>0.176223544769157</v>
      </c>
      <c r="BE55" s="77">
        <f t="shared" si="486"/>
        <v>0.333393435590304</v>
      </c>
      <c r="BF55" s="77">
        <f>BF54/(2-SUM($BF53:$BG53))</f>
        <v>0.388906744030067</v>
      </c>
      <c r="BG55" s="77">
        <f>BG54/(2-SUM($BF53:$BG53))</f>
        <v>0.611093255969934</v>
      </c>
      <c r="BH55" s="77">
        <f t="shared" ref="BH55:BJ55" si="487">BH54/(3-SUM($BH53:$BJ53))</f>
        <v>0.259882030525672</v>
      </c>
      <c r="BI55" s="77">
        <f t="shared" si="487"/>
        <v>0.358905450967994</v>
      </c>
      <c r="BJ55" s="77">
        <f t="shared" si="487"/>
        <v>0.381212518506333</v>
      </c>
      <c r="BL55" s="89">
        <f t="shared" ref="BL55:BV55" si="488">AZ$57*P55</f>
        <v>0.000422272086364499</v>
      </c>
      <c r="BM55" s="89">
        <f t="shared" si="488"/>
        <v>0.457101590574307</v>
      </c>
      <c r="BN55" s="89">
        <f t="shared" si="488"/>
        <v>0.0935944612609013</v>
      </c>
      <c r="BO55" s="89">
        <f t="shared" si="488"/>
        <v>0.0155548094981152</v>
      </c>
      <c r="BP55" s="89">
        <f t="shared" si="488"/>
        <v>0.110760802092787</v>
      </c>
      <c r="BQ55" s="89">
        <f t="shared" si="488"/>
        <v>0.313173599698132</v>
      </c>
      <c r="BR55" s="89">
        <f t="shared" si="488"/>
        <v>0.318564433251463</v>
      </c>
      <c r="BS55" s="89">
        <f t="shared" si="488"/>
        <v>0.218830290105448</v>
      </c>
      <c r="BT55" s="89">
        <f t="shared" si="488"/>
        <v>0.111390195707834</v>
      </c>
      <c r="BU55" s="89">
        <f t="shared" si="488"/>
        <v>0.12701693071925</v>
      </c>
      <c r="BV55" s="89">
        <f t="shared" si="488"/>
        <v>0.128279375446898</v>
      </c>
      <c r="BX55" s="89">
        <f t="shared" si="6"/>
        <v>0.551118323921573</v>
      </c>
      <c r="BY55" s="89">
        <f t="shared" si="7"/>
        <v>0.439489211289035</v>
      </c>
      <c r="BZ55" s="89">
        <f t="shared" si="8"/>
        <v>0.53739472335691</v>
      </c>
      <c r="CA55" s="89">
        <f t="shared" si="9"/>
        <v>0.366686501873982</v>
      </c>
      <c r="CC55" s="89">
        <f t="shared" ref="CC55:CF55" si="489">BX55/SUM(BX$52:BX$61)</f>
        <v>0.13764903196729</v>
      </c>
      <c r="CD55" s="89">
        <f t="shared" si="489"/>
        <v>0.144266752574189</v>
      </c>
      <c r="CE55" s="89">
        <f t="shared" si="489"/>
        <v>0.105331093834591</v>
      </c>
      <c r="CF55" s="89">
        <f t="shared" si="489"/>
        <v>0.073170067432099</v>
      </c>
      <c r="CH55" s="89">
        <f t="shared" ref="CH55:CK55" si="490">CC55*LN(CC55)</f>
        <v>-0.272964648554425</v>
      </c>
      <c r="CI55" s="89">
        <f t="shared" si="490"/>
        <v>-0.279313596551659</v>
      </c>
      <c r="CJ55" s="89">
        <f t="shared" si="490"/>
        <v>-0.23706306983029</v>
      </c>
      <c r="CK55" s="89">
        <f t="shared" si="490"/>
        <v>-0.191337447563338</v>
      </c>
      <c r="CL55" s="109" t="s">
        <v>183</v>
      </c>
      <c r="CM55">
        <f t="shared" ref="CM55:CP55" si="491">CM54/(4-SUM($CM53:$CP53))</f>
        <v>0.0898098733845987</v>
      </c>
      <c r="CN55">
        <f t="shared" si="491"/>
        <v>0.205229564680417</v>
      </c>
      <c r="CO55">
        <f t="shared" si="491"/>
        <v>0.392489497509123</v>
      </c>
      <c r="CP55">
        <f t="shared" si="491"/>
        <v>0.312471064425861</v>
      </c>
      <c r="CR55" s="89">
        <f t="shared" ref="CR55:CU55" si="492">CM$57*BX55</f>
        <v>0.0615045048155005</v>
      </c>
      <c r="CS55" s="89">
        <f t="shared" si="492"/>
        <v>0.06568445772593</v>
      </c>
      <c r="CT55" s="89">
        <f t="shared" si="492"/>
        <v>0.18443564509422</v>
      </c>
      <c r="CU55" s="89">
        <f t="shared" si="492"/>
        <v>0.145112838864782</v>
      </c>
      <c r="CV55" s="87">
        <f t="shared" si="14"/>
        <v>0.456737446500434</v>
      </c>
      <c r="CX55">
        <f t="shared" si="328"/>
        <v>0.105398648295356</v>
      </c>
    </row>
    <row r="56" spans="1:102">
      <c r="A56" s="45" t="s">
        <v>48</v>
      </c>
      <c r="B56" s="46">
        <v>2016</v>
      </c>
      <c r="C56" s="45" t="s">
        <v>44</v>
      </c>
      <c r="D56">
        <v>46642</v>
      </c>
      <c r="E56">
        <v>5.486793</v>
      </c>
      <c r="F56">
        <v>556117</v>
      </c>
      <c r="G56">
        <v>113</v>
      </c>
      <c r="H56">
        <v>60666</v>
      </c>
      <c r="I56">
        <v>29</v>
      </c>
      <c r="J56">
        <v>91502</v>
      </c>
      <c r="K56">
        <v>50.774925</v>
      </c>
      <c r="L56">
        <v>1623800</v>
      </c>
      <c r="M56">
        <v>10773</v>
      </c>
      <c r="N56">
        <v>316721</v>
      </c>
      <c r="P56" s="91">
        <f t="shared" ref="P56:Z56" si="493">(D56-MIN(D$52:D$61))/(MAX(D$52:D$61)-MIN(D$52:D$61))+0.001</f>
        <v>0.00359291270527226</v>
      </c>
      <c r="Q56" s="91">
        <f t="shared" si="493"/>
        <v>0.735171729593286</v>
      </c>
      <c r="R56" s="91">
        <f t="shared" si="493"/>
        <v>0.920893181413566</v>
      </c>
      <c r="S56" s="91">
        <f t="shared" si="493"/>
        <v>0.156080213903743</v>
      </c>
      <c r="T56" s="91">
        <f t="shared" si="493"/>
        <v>0.43005742272274</v>
      </c>
      <c r="U56" s="91">
        <f t="shared" si="493"/>
        <v>0.001</v>
      </c>
      <c r="V56" s="108" cm="1">
        <f t="array" ref="V56">(MAX(J$52:J$61-J56)/(MAX(J$52:J$61)-MIN(J$52:J$61))+0.001)</f>
        <v>0.994551624774712</v>
      </c>
      <c r="W56" s="108" cm="1">
        <f t="array" ref="W56">(MAX(K$52:K$61-K56)/(MAX(K$52:K$61)-MIN(K$52:K$61))+0.001)</f>
        <v>0.308669674867513</v>
      </c>
      <c r="X56" s="91">
        <f t="shared" si="493"/>
        <v>0.767266760762174</v>
      </c>
      <c r="Y56" s="91">
        <f t="shared" si="493"/>
        <v>0.392000159007791</v>
      </c>
      <c r="Z56" s="91">
        <f t="shared" si="493"/>
        <v>0.46156768266851</v>
      </c>
      <c r="AB56" s="89">
        <f t="shared" ref="AB56:AL56" si="494">P56/SUM(P$52:P$61)</f>
        <v>0.00136931702143078</v>
      </c>
      <c r="AC56" s="89">
        <f t="shared" si="494"/>
        <v>0.160890261005891</v>
      </c>
      <c r="AD56" s="89">
        <f t="shared" si="494"/>
        <v>0.137793736828744</v>
      </c>
      <c r="AE56" s="89">
        <f t="shared" si="494"/>
        <v>0.0858769529525994</v>
      </c>
      <c r="AF56" s="89">
        <f t="shared" si="494"/>
        <v>0.123544382416173</v>
      </c>
      <c r="AG56" s="89">
        <f t="shared" si="494"/>
        <v>0.000277008310249308</v>
      </c>
      <c r="AH56" s="89">
        <f t="shared" si="494"/>
        <v>0.133899342373943</v>
      </c>
      <c r="AI56" s="89">
        <f t="shared" si="494"/>
        <v>0.0769695887451673</v>
      </c>
      <c r="AJ56" s="89">
        <f t="shared" si="494"/>
        <v>0.115930860564184</v>
      </c>
      <c r="AK56" s="89">
        <f t="shared" si="494"/>
        <v>0.0780973038522324</v>
      </c>
      <c r="AL56" s="89">
        <f t="shared" si="494"/>
        <v>0.111472990170119</v>
      </c>
      <c r="AN56" s="89">
        <f t="shared" ref="AN56:AX56" si="495">AB56*LN(AB56)</f>
        <v>-0.00902851398709657</v>
      </c>
      <c r="AO56" s="89">
        <f t="shared" si="495"/>
        <v>-0.293951776827518</v>
      </c>
      <c r="AP56" s="89">
        <f t="shared" si="495"/>
        <v>-0.273106824356096</v>
      </c>
      <c r="AQ56" s="89">
        <f t="shared" si="495"/>
        <v>-0.210814160885103</v>
      </c>
      <c r="AR56" s="89">
        <f t="shared" si="495"/>
        <v>-0.258350430240015</v>
      </c>
      <c r="AS56" s="89">
        <f t="shared" si="495"/>
        <v>-0.00226910333831771</v>
      </c>
      <c r="AT56" s="89">
        <f t="shared" si="495"/>
        <v>-0.269226980680264</v>
      </c>
      <c r="AU56" s="89">
        <f t="shared" si="495"/>
        <v>-0.197376571314966</v>
      </c>
      <c r="AV56" s="89">
        <f t="shared" si="495"/>
        <v>-0.249803331261905</v>
      </c>
      <c r="AW56" s="89">
        <f t="shared" si="495"/>
        <v>-0.199132485406278</v>
      </c>
      <c r="AX56" s="89">
        <f t="shared" si="495"/>
        <v>-0.244568725986627</v>
      </c>
      <c r="AY56" s="77" t="s">
        <v>184</v>
      </c>
      <c r="AZ56" s="110">
        <v>0.26049795615013</v>
      </c>
      <c r="BA56" s="110">
        <v>0.633345720302242</v>
      </c>
      <c r="BB56" s="110">
        <v>0.106156323547628</v>
      </c>
      <c r="BC56" s="110">
        <v>0.0806878306878307</v>
      </c>
      <c r="BD56" s="110">
        <v>0.626984126984127</v>
      </c>
      <c r="BE56" s="110">
        <v>0.292328042328042</v>
      </c>
      <c r="BF56" s="110">
        <v>0.25</v>
      </c>
      <c r="BG56" s="110">
        <v>0.75</v>
      </c>
      <c r="BH56" s="110">
        <v>0.10958605664488</v>
      </c>
      <c r="BI56" s="110">
        <v>0.581263616557734</v>
      </c>
      <c r="BJ56" s="110">
        <v>0.309150326797386</v>
      </c>
      <c r="BL56" s="89">
        <f t="shared" ref="BL56:BV56" si="496">AZ$57*P56</f>
        <v>0.00151718674418083</v>
      </c>
      <c r="BM56" s="89">
        <f t="shared" si="496"/>
        <v>0.335712454487867</v>
      </c>
      <c r="BN56" s="89">
        <f t="shared" si="496"/>
        <v>0.111504479622801</v>
      </c>
      <c r="BO56" s="89">
        <f t="shared" si="496"/>
        <v>0.0445664302367222</v>
      </c>
      <c r="BP56" s="89">
        <f t="shared" si="496"/>
        <v>0.172712710612675</v>
      </c>
      <c r="BQ56" s="89">
        <f t="shared" si="496"/>
        <v>0.000312860738959173</v>
      </c>
      <c r="BR56" s="89">
        <f t="shared" si="496"/>
        <v>0.317712870177312</v>
      </c>
      <c r="BS56" s="89">
        <f t="shared" si="496"/>
        <v>0.210064106392302</v>
      </c>
      <c r="BT56" s="89">
        <f t="shared" si="496"/>
        <v>0.141740291224173</v>
      </c>
      <c r="BU56" s="89">
        <f t="shared" si="496"/>
        <v>0.184273211982146</v>
      </c>
      <c r="BV56" s="89">
        <f t="shared" si="496"/>
        <v>0.159324589353638</v>
      </c>
      <c r="BX56" s="89">
        <f t="shared" si="6"/>
        <v>0.448734120854849</v>
      </c>
      <c r="BY56" s="89">
        <f t="shared" si="7"/>
        <v>0.217592001588356</v>
      </c>
      <c r="BZ56" s="89">
        <f t="shared" si="8"/>
        <v>0.527776976569614</v>
      </c>
      <c r="CA56" s="89">
        <f t="shared" si="9"/>
        <v>0.485338092559957</v>
      </c>
      <c r="CC56" s="89">
        <f t="shared" ref="CC56:CF56" si="497">BX56/SUM(BX$52:BX$61)</f>
        <v>0.112077233990051</v>
      </c>
      <c r="CD56" s="89">
        <f t="shared" si="497"/>
        <v>0.0714267623616935</v>
      </c>
      <c r="CE56" s="89">
        <f t="shared" si="497"/>
        <v>0.103445984537273</v>
      </c>
      <c r="CF56" s="89">
        <f t="shared" si="497"/>
        <v>0.0968462727111312</v>
      </c>
      <c r="CH56" s="89">
        <f t="shared" ref="CH56:CK56" si="498">CC56*LN(CC56)</f>
        <v>-0.245288542054765</v>
      </c>
      <c r="CI56" s="89">
        <f t="shared" si="498"/>
        <v>-0.188501129785283</v>
      </c>
      <c r="CJ56" s="89">
        <f t="shared" si="498"/>
        <v>-0.234688493834605</v>
      </c>
      <c r="CK56" s="89">
        <f t="shared" si="498"/>
        <v>-0.22610024998094</v>
      </c>
      <c r="CL56" s="77" t="s">
        <v>184</v>
      </c>
      <c r="CM56" s="111">
        <v>0.133389037433155</v>
      </c>
      <c r="CN56" s="111">
        <v>0.0936831550802139</v>
      </c>
      <c r="CO56" s="111">
        <v>0.293917112299465</v>
      </c>
      <c r="CP56" s="111">
        <v>0.479010695187166</v>
      </c>
      <c r="CR56" s="89">
        <f t="shared" ref="CR56:CU56" si="499">CM$57*BX56</f>
        <v>0.0500784835107823</v>
      </c>
      <c r="CS56" s="89">
        <f t="shared" si="499"/>
        <v>0.0325205084964676</v>
      </c>
      <c r="CT56" s="89">
        <f t="shared" si="499"/>
        <v>0.181134802611088</v>
      </c>
      <c r="CU56" s="89">
        <f t="shared" si="499"/>
        <v>0.192068123753293</v>
      </c>
      <c r="CV56" s="87">
        <f t="shared" si="14"/>
        <v>0.45580191837163</v>
      </c>
      <c r="CX56">
        <f t="shared" si="328"/>
        <v>0.115606643060935</v>
      </c>
    </row>
    <row r="57" spans="1:102">
      <c r="A57" s="45" t="s">
        <v>48</v>
      </c>
      <c r="B57" s="46">
        <v>2017</v>
      </c>
      <c r="C57" s="45" t="s">
        <v>44</v>
      </c>
      <c r="D57">
        <v>46959</v>
      </c>
      <c r="E57">
        <v>5.3582274</v>
      </c>
      <c r="F57">
        <v>564452</v>
      </c>
      <c r="G57">
        <v>124</v>
      </c>
      <c r="H57">
        <v>59203</v>
      </c>
      <c r="I57">
        <v>29</v>
      </c>
      <c r="J57">
        <v>112176</v>
      </c>
      <c r="K57">
        <v>51.798985</v>
      </c>
      <c r="L57">
        <v>1789400</v>
      </c>
      <c r="M57">
        <v>11539</v>
      </c>
      <c r="N57">
        <v>321138</v>
      </c>
      <c r="P57" s="91">
        <f t="shared" ref="P57:Z57" si="500">(D57-MIN(D$52:D$61))/(MAX(D$52:D$61)-MIN(D$52:D$61))+0.001</f>
        <v>0.0720890233362143</v>
      </c>
      <c r="Q57" s="91">
        <f t="shared" si="500"/>
        <v>0.509053781928799</v>
      </c>
      <c r="R57" s="91">
        <f t="shared" si="500"/>
        <v>0.980248709275414</v>
      </c>
      <c r="S57" s="91">
        <f t="shared" si="500"/>
        <v>0.214903743315508</v>
      </c>
      <c r="T57" s="91">
        <f t="shared" si="500"/>
        <v>0.344245938178192</v>
      </c>
      <c r="U57" s="91">
        <f t="shared" si="500"/>
        <v>0.001</v>
      </c>
      <c r="V57" s="108" cm="1">
        <f t="array" ref="V57">(MAX(J$52:J$61-J57)/(MAX(J$52:J$61)-MIN(J$52:J$61))+0.001)</f>
        <v>0.882992035312274</v>
      </c>
      <c r="W57" s="108" cm="1">
        <f t="array" ref="W57">(MAX(K$52:K$61-K57)/(MAX(K$52:K$61)-MIN(K$52:K$61))+0.001)</f>
        <v>0.284419709695196</v>
      </c>
      <c r="X57" s="91">
        <f t="shared" si="500"/>
        <v>1.001</v>
      </c>
      <c r="Y57" s="91">
        <f t="shared" si="500"/>
        <v>0.513800127206233</v>
      </c>
      <c r="Z57" s="91">
        <f t="shared" si="500"/>
        <v>0.49439635963641</v>
      </c>
      <c r="AB57" s="89">
        <f t="shared" ref="AB57:AL57" si="501">P57/SUM(P$52:P$61)</f>
        <v>0.0274742903070669</v>
      </c>
      <c r="AC57" s="89">
        <f t="shared" si="501"/>
        <v>0.111404985452679</v>
      </c>
      <c r="AD57" s="89">
        <f t="shared" si="501"/>
        <v>0.146675136051368</v>
      </c>
      <c r="AE57" s="89">
        <f t="shared" si="501"/>
        <v>0.118242269102892</v>
      </c>
      <c r="AF57" s="89">
        <f t="shared" si="501"/>
        <v>0.0988929607637997</v>
      </c>
      <c r="AG57" s="89">
        <f t="shared" si="501"/>
        <v>0.000277008310249308</v>
      </c>
      <c r="AH57" s="89">
        <f t="shared" si="501"/>
        <v>0.118879754358176</v>
      </c>
      <c r="AI57" s="89">
        <f t="shared" si="501"/>
        <v>0.070922639535793</v>
      </c>
      <c r="AJ57" s="89">
        <f t="shared" si="501"/>
        <v>0.151246994343234</v>
      </c>
      <c r="AK57" s="89">
        <f t="shared" si="501"/>
        <v>0.102363235656094</v>
      </c>
      <c r="AL57" s="89">
        <f t="shared" si="501"/>
        <v>0.119401428235331</v>
      </c>
      <c r="AN57" s="89">
        <f t="shared" ref="AN57:AX57" si="502">AB57*LN(AB57)</f>
        <v>-0.098756463152155</v>
      </c>
      <c r="AO57" s="89">
        <f t="shared" si="502"/>
        <v>-0.244487509445435</v>
      </c>
      <c r="AP57" s="89">
        <f t="shared" si="502"/>
        <v>-0.281548071449237</v>
      </c>
      <c r="AQ57" s="89">
        <f t="shared" si="502"/>
        <v>-0.252449565785633</v>
      </c>
      <c r="AR57" s="89">
        <f t="shared" si="502"/>
        <v>-0.228810346075681</v>
      </c>
      <c r="AS57" s="89">
        <f t="shared" si="502"/>
        <v>-0.00226910333831771</v>
      </c>
      <c r="AT57" s="89">
        <f t="shared" si="502"/>
        <v>-0.253171408692493</v>
      </c>
      <c r="AU57" s="89">
        <f t="shared" si="502"/>
        <v>-0.187673047580371</v>
      </c>
      <c r="AV57" s="89">
        <f t="shared" si="502"/>
        <v>-0.285681532267003</v>
      </c>
      <c r="AW57" s="89">
        <f t="shared" si="502"/>
        <v>-0.23330911783271</v>
      </c>
      <c r="AX57" s="89">
        <f t="shared" si="502"/>
        <v>-0.253759570866532</v>
      </c>
      <c r="AY57" s="77" t="s">
        <v>185</v>
      </c>
      <c r="AZ57">
        <f t="shared" ref="AZ57:BJ57" si="503">AVERAGE(AZ55:AZ56)</f>
        <v>0.422272086364499</v>
      </c>
      <c r="BA57">
        <f t="shared" si="503"/>
        <v>0.456644945628678</v>
      </c>
      <c r="BB57">
        <f t="shared" si="503"/>
        <v>0.121082968006824</v>
      </c>
      <c r="BC57">
        <f t="shared" si="503"/>
        <v>0.285535425164185</v>
      </c>
      <c r="BD57">
        <f t="shared" si="503"/>
        <v>0.401603835876642</v>
      </c>
      <c r="BE57">
        <f t="shared" si="503"/>
        <v>0.312860738959173</v>
      </c>
      <c r="BF57">
        <f t="shared" si="503"/>
        <v>0.319453372015034</v>
      </c>
      <c r="BG57">
        <f t="shared" si="503"/>
        <v>0.680546627984967</v>
      </c>
      <c r="BH57">
        <f t="shared" si="503"/>
        <v>0.184734043585276</v>
      </c>
      <c r="BI57">
        <f t="shared" si="503"/>
        <v>0.470084533762864</v>
      </c>
      <c r="BJ57">
        <f t="shared" si="503"/>
        <v>0.34518142265186</v>
      </c>
      <c r="BL57" s="89">
        <f t="shared" ref="BL57:BV57" si="504">AZ$57*P57</f>
        <v>0.0304411822881622</v>
      </c>
      <c r="BM57" s="89">
        <f t="shared" si="504"/>
        <v>0.232456836570949</v>
      </c>
      <c r="BN57" s="89">
        <f t="shared" si="504"/>
        <v>0.118691423103925</v>
      </c>
      <c r="BO57" s="89">
        <f t="shared" si="504"/>
        <v>0.0613626317169684</v>
      </c>
      <c r="BP57" s="89">
        <f t="shared" si="504"/>
        <v>0.138250489257315</v>
      </c>
      <c r="BQ57" s="89">
        <f t="shared" si="504"/>
        <v>0.000312860738959173</v>
      </c>
      <c r="BR57" s="89">
        <f t="shared" si="504"/>
        <v>0.282074783142924</v>
      </c>
      <c r="BS57" s="89">
        <f t="shared" si="504"/>
        <v>0.193560874365529</v>
      </c>
      <c r="BT57" s="89">
        <f t="shared" si="504"/>
        <v>0.184918777628861</v>
      </c>
      <c r="BU57" s="89">
        <f t="shared" si="504"/>
        <v>0.241529493245042</v>
      </c>
      <c r="BV57" s="89">
        <f t="shared" si="504"/>
        <v>0.170656438773197</v>
      </c>
      <c r="BX57" s="89">
        <f t="shared" si="6"/>
        <v>0.381589441963037</v>
      </c>
      <c r="BY57" s="89">
        <f t="shared" si="7"/>
        <v>0.199925981713243</v>
      </c>
      <c r="BZ57" s="89">
        <f t="shared" si="8"/>
        <v>0.475635657508452</v>
      </c>
      <c r="CA57" s="89">
        <f t="shared" si="9"/>
        <v>0.5971047096471</v>
      </c>
      <c r="CC57" s="89">
        <f t="shared" ref="CC57:CF57" si="505">BX57/SUM(BX$52:BX$61)</f>
        <v>0.0953069695113695</v>
      </c>
      <c r="CD57" s="89">
        <f t="shared" si="505"/>
        <v>0.0656277137096947</v>
      </c>
      <c r="CE57" s="89">
        <f t="shared" si="505"/>
        <v>0.0932261183346732</v>
      </c>
      <c r="CF57" s="89">
        <f t="shared" si="505"/>
        <v>0.119148623267068</v>
      </c>
      <c r="CH57" s="89">
        <f t="shared" ref="CH57:CK57" si="506">CC57*LN(CC57)</f>
        <v>-0.224033550772751</v>
      </c>
      <c r="CI57" s="89">
        <f t="shared" si="506"/>
        <v>-0.178753958206118</v>
      </c>
      <c r="CJ57" s="89">
        <f t="shared" si="506"/>
        <v>-0.221200161351019</v>
      </c>
      <c r="CK57" s="89">
        <f t="shared" si="506"/>
        <v>-0.253474830690148</v>
      </c>
      <c r="CL57" s="77" t="s">
        <v>185</v>
      </c>
      <c r="CM57">
        <f t="shared" ref="CM57:CP57" si="507">AVERAGE(CM55:CM56)</f>
        <v>0.111599455408877</v>
      </c>
      <c r="CN57">
        <f t="shared" si="507"/>
        <v>0.149456359880316</v>
      </c>
      <c r="CO57">
        <f t="shared" si="507"/>
        <v>0.343203304904294</v>
      </c>
      <c r="CP57">
        <f t="shared" si="507"/>
        <v>0.395740879806513</v>
      </c>
      <c r="CR57" s="89">
        <f t="shared" ref="CR57:CU57" si="508">CM$57*BX57</f>
        <v>0.0425851739128521</v>
      </c>
      <c r="CS57" s="89">
        <f t="shared" si="508"/>
        <v>0.0298802094723598</v>
      </c>
      <c r="CT57" s="89">
        <f t="shared" si="508"/>
        <v>0.163239729587228</v>
      </c>
      <c r="CU57" s="89">
        <f t="shared" si="508"/>
        <v>0.236298743132356</v>
      </c>
      <c r="CV57" s="87">
        <f t="shared" si="14"/>
        <v>0.472003856104796</v>
      </c>
      <c r="CX57">
        <f t="shared" si="328"/>
        <v>0.10291245175004</v>
      </c>
    </row>
    <row r="58" spans="1:102">
      <c r="A58" s="45" t="s">
        <v>48</v>
      </c>
      <c r="B58" s="46">
        <v>2018</v>
      </c>
      <c r="C58" s="45" t="s">
        <v>44</v>
      </c>
      <c r="D58">
        <v>46917</v>
      </c>
      <c r="E58">
        <v>5.4240467</v>
      </c>
      <c r="F58">
        <v>504717</v>
      </c>
      <c r="G58">
        <v>271</v>
      </c>
      <c r="H58">
        <v>57740</v>
      </c>
      <c r="I58">
        <v>29</v>
      </c>
      <c r="J58">
        <v>111760</v>
      </c>
      <c r="K58">
        <v>44.233807</v>
      </c>
      <c r="L58">
        <v>1736460</v>
      </c>
      <c r="M58">
        <v>12305</v>
      </c>
      <c r="N58">
        <v>287060</v>
      </c>
      <c r="P58" s="91">
        <f t="shared" ref="P58:Z58" si="509">(D58-MIN(D$52:D$61))/(MAX(D$52:D$61)-MIN(D$52:D$61))+0.001</f>
        <v>0.0630138288677615</v>
      </c>
      <c r="Q58" s="91">
        <f t="shared" si="509"/>
        <v>0.624815113363594</v>
      </c>
      <c r="R58" s="91">
        <f t="shared" si="509"/>
        <v>0.554861491899591</v>
      </c>
      <c r="S58" s="91">
        <f t="shared" si="509"/>
        <v>1.001</v>
      </c>
      <c r="T58" s="91">
        <f t="shared" si="509"/>
        <v>0.258434453633644</v>
      </c>
      <c r="U58" s="91">
        <f t="shared" si="509"/>
        <v>0.001</v>
      </c>
      <c r="V58" s="108" cm="1">
        <f t="array" ref="V58">(MAX(J$52:J$61-J58)/(MAX(J$52:J$61)-MIN(J$52:J$61))+0.001)</f>
        <v>0.88523682534886</v>
      </c>
      <c r="W58" s="108" cm="1">
        <f t="array" ref="W58">(MAX(K$52:K$61-K58)/(MAX(K$52:K$61)-MIN(K$52:K$61))+0.001)</f>
        <v>0.463564782271397</v>
      </c>
      <c r="X58" s="91">
        <f t="shared" si="509"/>
        <v>0.926278757939308</v>
      </c>
      <c r="Y58" s="91">
        <f t="shared" si="509"/>
        <v>0.635600095404675</v>
      </c>
      <c r="Z58" s="91">
        <f t="shared" si="509"/>
        <v>0.241116836495797</v>
      </c>
      <c r="AB58" s="89">
        <f t="shared" ref="AB58:AL58" si="510">P58/SUM(P$52:P$61)</f>
        <v>0.0240155872219038</v>
      </c>
      <c r="AC58" s="89">
        <f t="shared" si="510"/>
        <v>0.136739026574251</v>
      </c>
      <c r="AD58" s="89">
        <f t="shared" si="510"/>
        <v>0.0830242203268963</v>
      </c>
      <c r="AE58" s="89">
        <f t="shared" si="510"/>
        <v>0.550760584929532</v>
      </c>
      <c r="AF58" s="89">
        <f t="shared" si="510"/>
        <v>0.0742415391114266</v>
      </c>
      <c r="AG58" s="89">
        <f t="shared" si="510"/>
        <v>0.000277008310249308</v>
      </c>
      <c r="AH58" s="89">
        <f t="shared" si="510"/>
        <v>0.119181976889595</v>
      </c>
      <c r="AI58" s="89">
        <f t="shared" si="510"/>
        <v>0.115594091526766</v>
      </c>
      <c r="AJ58" s="89">
        <f t="shared" si="510"/>
        <v>0.139956921141163</v>
      </c>
      <c r="AK58" s="89">
        <f t="shared" si="510"/>
        <v>0.126629167459956</v>
      </c>
      <c r="AL58" s="89">
        <f t="shared" si="510"/>
        <v>0.0582320118019387</v>
      </c>
      <c r="AN58" s="89">
        <f t="shared" ref="AN58:AX58" si="511">AB58*LN(AB58)</f>
        <v>-0.0895553781688295</v>
      </c>
      <c r="AO58" s="89">
        <f t="shared" si="511"/>
        <v>-0.272067054801143</v>
      </c>
      <c r="AP58" s="89">
        <f t="shared" si="511"/>
        <v>-0.206615976174919</v>
      </c>
      <c r="AQ58" s="89">
        <f t="shared" si="511"/>
        <v>-0.328503945641916</v>
      </c>
      <c r="AR58" s="89">
        <f t="shared" si="511"/>
        <v>-0.193060033881331</v>
      </c>
      <c r="AS58" s="89">
        <f t="shared" si="511"/>
        <v>-0.00226910333831771</v>
      </c>
      <c r="AT58" s="89">
        <f t="shared" si="511"/>
        <v>-0.253512428350237</v>
      </c>
      <c r="AU58" s="89">
        <f t="shared" si="511"/>
        <v>-0.249413953795409</v>
      </c>
      <c r="AV58" s="89">
        <f t="shared" si="511"/>
        <v>-0.275214174224342</v>
      </c>
      <c r="AW58" s="89">
        <f t="shared" si="511"/>
        <v>-0.261678212823802</v>
      </c>
      <c r="AX58" s="89">
        <f t="shared" si="511"/>
        <v>-0.165572246387732</v>
      </c>
      <c r="BL58" s="89">
        <f t="shared" ref="BL58:BV58" si="512">AZ$57*P58</f>
        <v>0.0266089809858051</v>
      </c>
      <c r="BM58" s="89">
        <f t="shared" si="512"/>
        <v>0.285318663469895</v>
      </c>
      <c r="BN58" s="89">
        <f t="shared" si="512"/>
        <v>0.0671842762718965</v>
      </c>
      <c r="BO58" s="89">
        <f t="shared" si="512"/>
        <v>0.285820960589349</v>
      </c>
      <c r="BP58" s="89">
        <f t="shared" si="512"/>
        <v>0.103788267901956</v>
      </c>
      <c r="BQ58" s="89">
        <f t="shared" si="512"/>
        <v>0.000312860738959173</v>
      </c>
      <c r="BR58" s="89">
        <f t="shared" si="512"/>
        <v>0.282791888889577</v>
      </c>
      <c r="BS58" s="89">
        <f t="shared" si="512"/>
        <v>0.315477449427385</v>
      </c>
      <c r="BT58" s="89">
        <f t="shared" si="512"/>
        <v>0.171115220441275</v>
      </c>
      <c r="BU58" s="89">
        <f t="shared" si="512"/>
        <v>0.298785774507938</v>
      </c>
      <c r="BV58" s="89">
        <f t="shared" si="512"/>
        <v>0.0832290526469351</v>
      </c>
      <c r="BX58" s="89">
        <f t="shared" si="6"/>
        <v>0.379111920727596</v>
      </c>
      <c r="BY58" s="89">
        <f t="shared" si="7"/>
        <v>0.389922089230264</v>
      </c>
      <c r="BZ58" s="89">
        <f t="shared" si="8"/>
        <v>0.598269338316961</v>
      </c>
      <c r="CA58" s="89">
        <f t="shared" si="9"/>
        <v>0.553130047596149</v>
      </c>
      <c r="CC58" s="89">
        <f t="shared" ref="CC58:CF58" si="513">BX58/SUM(BX$52:BX$61)</f>
        <v>0.0946881760782096</v>
      </c>
      <c r="CD58" s="89">
        <f t="shared" si="513"/>
        <v>0.127995846371751</v>
      </c>
      <c r="CE58" s="89">
        <f t="shared" si="513"/>
        <v>0.117262714116324</v>
      </c>
      <c r="CF58" s="89">
        <f t="shared" si="513"/>
        <v>0.110373746168708</v>
      </c>
      <c r="CH58" s="89">
        <f t="shared" ref="CH58:CK58" si="514">CC58*LN(CC58)</f>
        <v>-0.223195762813298</v>
      </c>
      <c r="CI58" s="89">
        <f t="shared" si="514"/>
        <v>-0.263128416771363</v>
      </c>
      <c r="CJ58" s="89">
        <f t="shared" si="514"/>
        <v>-0.251333682928865</v>
      </c>
      <c r="CK58" s="89">
        <f t="shared" si="514"/>
        <v>-0.243250820604873</v>
      </c>
      <c r="CR58" s="89">
        <f t="shared" ref="CR58:CU58" si="515">CM$57*BX58</f>
        <v>0.0423086838922131</v>
      </c>
      <c r="CS58" s="89">
        <f t="shared" si="515"/>
        <v>0.0582763360932828</v>
      </c>
      <c r="CT58" s="89">
        <f t="shared" si="515"/>
        <v>0.205328014133286</v>
      </c>
      <c r="CU58" s="89">
        <f t="shared" si="515"/>
        <v>0.218896171683119</v>
      </c>
      <c r="CV58" s="87">
        <f t="shared" si="14"/>
        <v>0.524809205801901</v>
      </c>
      <c r="CX58">
        <f t="shared" si="328"/>
        <v>0.131802175113284</v>
      </c>
    </row>
    <row r="59" spans="1:102">
      <c r="A59" s="45" t="s">
        <v>48</v>
      </c>
      <c r="B59" s="46">
        <v>2019</v>
      </c>
      <c r="C59" s="45" t="s">
        <v>44</v>
      </c>
      <c r="D59">
        <v>47064</v>
      </c>
      <c r="E59">
        <v>5.3058176</v>
      </c>
      <c r="F59">
        <v>525600</v>
      </c>
      <c r="G59">
        <v>95</v>
      </c>
      <c r="H59">
        <v>56277</v>
      </c>
      <c r="I59">
        <v>30</v>
      </c>
      <c r="J59">
        <v>111663</v>
      </c>
      <c r="K59">
        <v>36.668629</v>
      </c>
      <c r="L59">
        <v>1716220</v>
      </c>
      <c r="M59">
        <v>13071</v>
      </c>
      <c r="N59">
        <v>302180</v>
      </c>
      <c r="P59" s="91">
        <f t="shared" ref="P59:Z59" si="516">(D59-MIN(D$52:D$61))/(MAX(D$52:D$61)-MIN(D$52:D$61))+0.001</f>
        <v>0.0947770095073466</v>
      </c>
      <c r="Q59" s="91">
        <f t="shared" si="516"/>
        <v>0.416876742242396</v>
      </c>
      <c r="R59" s="91">
        <f t="shared" si="516"/>
        <v>0.70357432793306</v>
      </c>
      <c r="S59" s="91">
        <f t="shared" si="516"/>
        <v>0.0598235294117647</v>
      </c>
      <c r="T59" s="91">
        <f t="shared" si="516"/>
        <v>0.172622969089096</v>
      </c>
      <c r="U59" s="91">
        <f t="shared" si="516"/>
        <v>0.101</v>
      </c>
      <c r="V59" s="108" cm="1">
        <f t="array" ref="V59">(MAX(J$52:J$61-J59)/(MAX(J$52:J$61)-MIN(J$52:J$61))+0.001)</f>
        <v>0.885760249948737</v>
      </c>
      <c r="W59" s="108" cm="1">
        <f t="array" ref="W59">(MAX(K$52:K$61-K59)/(MAX(K$52:K$61)-MIN(K$52:K$61))+0.001)</f>
        <v>0.642709854847598</v>
      </c>
      <c r="X59" s="91">
        <f t="shared" si="516"/>
        <v>0.897711362032463</v>
      </c>
      <c r="Y59" s="91">
        <f t="shared" si="516"/>
        <v>0.757400063603117</v>
      </c>
      <c r="Z59" s="91">
        <f t="shared" si="516"/>
        <v>0.353493924056278</v>
      </c>
      <c r="AB59" s="89">
        <f t="shared" ref="AB59:AL59" si="517">P59/SUM(P$52:P$61)</f>
        <v>0.0361210480199749</v>
      </c>
      <c r="AC59" s="89">
        <f t="shared" si="517"/>
        <v>0.0912323001100303</v>
      </c>
      <c r="AD59" s="89">
        <f t="shared" si="517"/>
        <v>0.105276201126664</v>
      </c>
      <c r="AE59" s="89">
        <f t="shared" si="517"/>
        <v>0.0329155265248478</v>
      </c>
      <c r="AF59" s="89">
        <f t="shared" si="517"/>
        <v>0.0495901174590534</v>
      </c>
      <c r="AG59" s="89">
        <f t="shared" si="517"/>
        <v>0.0279778393351801</v>
      </c>
      <c r="AH59" s="89">
        <f t="shared" si="517"/>
        <v>0.119252447047162</v>
      </c>
      <c r="AI59" s="89">
        <f t="shared" si="517"/>
        <v>0.160265543517739</v>
      </c>
      <c r="AJ59" s="89">
        <f t="shared" si="517"/>
        <v>0.13564050479039</v>
      </c>
      <c r="AK59" s="89">
        <f t="shared" si="517"/>
        <v>0.150895099263817</v>
      </c>
      <c r="AL59" s="89">
        <f t="shared" si="517"/>
        <v>0.0853721484435518</v>
      </c>
      <c r="AN59" s="89">
        <f t="shared" ref="AN59:AX59" si="518">AB59*LN(AB59)</f>
        <v>-0.119953649184969</v>
      </c>
      <c r="AO59" s="89">
        <f t="shared" si="518"/>
        <v>-0.218441718086088</v>
      </c>
      <c r="AP59" s="89">
        <f t="shared" si="518"/>
        <v>-0.236994404144915</v>
      </c>
      <c r="AQ59" s="89">
        <f t="shared" si="518"/>
        <v>-0.112367379993797</v>
      </c>
      <c r="AR59" s="89">
        <f t="shared" si="518"/>
        <v>-0.148966913215697</v>
      </c>
      <c r="AS59" s="89">
        <f t="shared" si="518"/>
        <v>-0.100058336837411</v>
      </c>
      <c r="AT59" s="89">
        <f t="shared" si="518"/>
        <v>-0.25359183469837</v>
      </c>
      <c r="AU59" s="89">
        <f t="shared" si="518"/>
        <v>-0.293433900577971</v>
      </c>
      <c r="AV59" s="89">
        <f t="shared" si="518"/>
        <v>-0.270975444102497</v>
      </c>
      <c r="AW59" s="89">
        <f t="shared" si="518"/>
        <v>-0.285368343791742</v>
      </c>
      <c r="AX59" s="89">
        <f t="shared" si="518"/>
        <v>-0.210078264606442</v>
      </c>
      <c r="BL59" s="89">
        <f t="shared" ref="BL59:BV59" si="519">AZ$57*P59</f>
        <v>0.0400216855440552</v>
      </c>
      <c r="BM59" s="89">
        <f t="shared" si="519"/>
        <v>0.190364657295139</v>
      </c>
      <c r="BN59" s="89">
        <f t="shared" si="519"/>
        <v>0.0851908678395411</v>
      </c>
      <c r="BO59" s="89">
        <f t="shared" si="519"/>
        <v>0.0170817369054104</v>
      </c>
      <c r="BP59" s="89">
        <f t="shared" si="519"/>
        <v>0.0693260465465959</v>
      </c>
      <c r="BQ59" s="89">
        <f t="shared" si="519"/>
        <v>0.0315989346348765</v>
      </c>
      <c r="BR59" s="89">
        <f t="shared" si="519"/>
        <v>0.282959098643003</v>
      </c>
      <c r="BS59" s="89">
        <f t="shared" si="519"/>
        <v>0.43739402448924</v>
      </c>
      <c r="BT59" s="89">
        <f t="shared" si="519"/>
        <v>0.165837849880702</v>
      </c>
      <c r="BU59" s="89">
        <f t="shared" si="519"/>
        <v>0.356042055770835</v>
      </c>
      <c r="BV59" s="89">
        <f t="shared" si="519"/>
        <v>0.122019535604535</v>
      </c>
      <c r="BX59" s="89">
        <f t="shared" si="6"/>
        <v>0.315577210678736</v>
      </c>
      <c r="BY59" s="89">
        <f t="shared" si="7"/>
        <v>0.118006718086883</v>
      </c>
      <c r="BZ59" s="89">
        <f t="shared" si="8"/>
        <v>0.720353123132243</v>
      </c>
      <c r="CA59" s="89">
        <f t="shared" si="9"/>
        <v>0.643899441256072</v>
      </c>
      <c r="CC59" s="89">
        <f t="shared" ref="CC59:CF59" si="520">BX59/SUM(BX$52:BX$61)</f>
        <v>0.0788195486801617</v>
      </c>
      <c r="CD59" s="89">
        <f t="shared" si="520"/>
        <v>0.0387368917439389</v>
      </c>
      <c r="CE59" s="89">
        <f t="shared" si="520"/>
        <v>0.141191528515047</v>
      </c>
      <c r="CF59" s="89">
        <f t="shared" si="520"/>
        <v>0.128486228141523</v>
      </c>
      <c r="CH59" s="89">
        <f t="shared" ref="CH59:CK59" si="521">CC59*LN(CC59)</f>
        <v>-0.20024849083926</v>
      </c>
      <c r="CI59" s="89">
        <f t="shared" si="521"/>
        <v>-0.125932196293421</v>
      </c>
      <c r="CJ59" s="89">
        <f t="shared" si="521"/>
        <v>-0.276401894732565</v>
      </c>
      <c r="CK59" s="89">
        <f t="shared" si="521"/>
        <v>-0.263645202800129</v>
      </c>
      <c r="CR59" s="89">
        <f t="shared" ref="CR59:CU59" si="522">CM$57*BX59</f>
        <v>0.0352182448511993</v>
      </c>
      <c r="CS59" s="89">
        <f t="shared" si="522"/>
        <v>0.0176368545266881</v>
      </c>
      <c r="CT59" s="89">
        <f t="shared" si="522"/>
        <v>0.247227572557116</v>
      </c>
      <c r="CU59" s="89">
        <f t="shared" si="522"/>
        <v>0.2548173313896</v>
      </c>
      <c r="CV59" s="87">
        <f t="shared" si="14"/>
        <v>0.554900003324603</v>
      </c>
      <c r="CX59">
        <f t="shared" si="328"/>
        <v>0.141222908704158</v>
      </c>
    </row>
    <row r="60" spans="1:102">
      <c r="A60" s="45" t="s">
        <v>48</v>
      </c>
      <c r="B60" s="46">
        <v>2020</v>
      </c>
      <c r="C60" s="45" t="s">
        <v>44</v>
      </c>
      <c r="D60">
        <v>47211</v>
      </c>
      <c r="E60">
        <v>5.1875885</v>
      </c>
      <c r="F60">
        <v>546483</v>
      </c>
      <c r="G60">
        <v>103</v>
      </c>
      <c r="H60">
        <v>54814</v>
      </c>
      <c r="I60">
        <v>31</v>
      </c>
      <c r="J60">
        <v>111566</v>
      </c>
      <c r="K60">
        <v>29.103451</v>
      </c>
      <c r="L60">
        <v>1556210</v>
      </c>
      <c r="M60">
        <v>13837</v>
      </c>
      <c r="N60">
        <v>352730</v>
      </c>
      <c r="P60" s="91">
        <f t="shared" ref="P60:Z60" si="523">(D60-MIN(D$52:D$61))/(MAX(D$52:D$61)-MIN(D$52:D$61))+0.001</f>
        <v>0.126540190146932</v>
      </c>
      <c r="Q60" s="91">
        <f t="shared" si="523"/>
        <v>0.208938371121199</v>
      </c>
      <c r="R60" s="91">
        <f t="shared" si="523"/>
        <v>0.85228716396653</v>
      </c>
      <c r="S60" s="91">
        <f t="shared" si="523"/>
        <v>0.102604278074866</v>
      </c>
      <c r="T60" s="91">
        <f t="shared" si="523"/>
        <v>0.0868114845445481</v>
      </c>
      <c r="U60" s="91">
        <f t="shared" si="523"/>
        <v>0.201</v>
      </c>
      <c r="V60" s="108" cm="1">
        <f t="array" ref="V60">(MAX(J$52:J$61-J60)/(MAX(J$52:J$61)-MIN(J$52:J$61))+0.001)</f>
        <v>0.886283674548614</v>
      </c>
      <c r="W60" s="108" cm="1">
        <f t="array" ref="W60">(MAX(K$52:K$61-K60)/(MAX(K$52:K$61)-MIN(K$52:K$61))+0.001)</f>
        <v>0.821854927423799</v>
      </c>
      <c r="X60" s="91">
        <f t="shared" si="523"/>
        <v>0.671868031051517</v>
      </c>
      <c r="Y60" s="91">
        <f t="shared" si="523"/>
        <v>0.879200031801558</v>
      </c>
      <c r="Z60" s="91">
        <f t="shared" si="523"/>
        <v>0.729199067983679</v>
      </c>
      <c r="AB60" s="89">
        <f t="shared" ref="AB60:AL60" si="524">P60/SUM(P$52:P$61)</f>
        <v>0.048226508818046</v>
      </c>
      <c r="AC60" s="89">
        <f t="shared" si="524"/>
        <v>0.0457255736458102</v>
      </c>
      <c r="AD60" s="89">
        <f t="shared" si="524"/>
        <v>0.127528181926432</v>
      </c>
      <c r="AE60" s="89">
        <f t="shared" si="524"/>
        <v>0.0564539382705151</v>
      </c>
      <c r="AF60" s="89">
        <f t="shared" si="524"/>
        <v>0.0249386958066803</v>
      </c>
      <c r="AG60" s="89">
        <f t="shared" si="524"/>
        <v>0.0556786703601108</v>
      </c>
      <c r="AH60" s="89">
        <f t="shared" si="524"/>
        <v>0.119322917204728</v>
      </c>
      <c r="AI60" s="89">
        <f t="shared" si="524"/>
        <v>0.204936995508712</v>
      </c>
      <c r="AJ60" s="89">
        <f t="shared" si="524"/>
        <v>0.101516503788061</v>
      </c>
      <c r="AK60" s="89">
        <f t="shared" si="524"/>
        <v>0.175161031067679</v>
      </c>
      <c r="AL60" s="89">
        <f t="shared" si="524"/>
        <v>0.17610851796958</v>
      </c>
      <c r="AN60" s="89">
        <f t="shared" ref="AN60:AX60" si="525">AB60*LN(AB60)</f>
        <v>-0.146215368766348</v>
      </c>
      <c r="AO60" s="89">
        <f t="shared" si="525"/>
        <v>-0.141067854734211</v>
      </c>
      <c r="AP60" s="89">
        <f t="shared" si="525"/>
        <v>-0.262633821135484</v>
      </c>
      <c r="AQ60" s="89">
        <f t="shared" si="525"/>
        <v>-0.162267261101249</v>
      </c>
      <c r="AR60" s="89">
        <f t="shared" si="525"/>
        <v>-0.0920570715413839</v>
      </c>
      <c r="AS60" s="89">
        <f t="shared" si="525"/>
        <v>-0.16080880520688</v>
      </c>
      <c r="AT60" s="89">
        <f t="shared" si="525"/>
        <v>-0.253671199403388</v>
      </c>
      <c r="AU60" s="89">
        <f t="shared" si="525"/>
        <v>-0.324835935204955</v>
      </c>
      <c r="AV60" s="89">
        <f t="shared" si="525"/>
        <v>-0.232222443298904</v>
      </c>
      <c r="AW60" s="89">
        <f t="shared" si="525"/>
        <v>-0.305139195459835</v>
      </c>
      <c r="AX60" s="89">
        <f t="shared" si="525"/>
        <v>-0.305839719708807</v>
      </c>
      <c r="BL60" s="89">
        <f t="shared" ref="BL60:BV60" si="526">AZ$57*P60</f>
        <v>0.0534343901023053</v>
      </c>
      <c r="BM60" s="89">
        <f t="shared" si="526"/>
        <v>0.0954106511203845</v>
      </c>
      <c r="BN60" s="89">
        <f t="shared" si="526"/>
        <v>0.103197459407186</v>
      </c>
      <c r="BO60" s="89">
        <f t="shared" si="526"/>
        <v>0.0292971561637711</v>
      </c>
      <c r="BP60" s="89">
        <f t="shared" si="526"/>
        <v>0.0348638251912363</v>
      </c>
      <c r="BQ60" s="89">
        <f t="shared" si="526"/>
        <v>0.0628850085307938</v>
      </c>
      <c r="BR60" s="89">
        <f t="shared" si="526"/>
        <v>0.283126308396429</v>
      </c>
      <c r="BS60" s="89">
        <f t="shared" si="526"/>
        <v>0.559310599551096</v>
      </c>
      <c r="BT60" s="89">
        <f t="shared" si="526"/>
        <v>0.124116898131824</v>
      </c>
      <c r="BU60" s="89">
        <f t="shared" si="526"/>
        <v>0.41329833703373</v>
      </c>
      <c r="BV60" s="89">
        <f t="shared" si="526"/>
        <v>0.251705971683017</v>
      </c>
      <c r="BX60" s="89">
        <f t="shared" si="6"/>
        <v>0.252042500629876</v>
      </c>
      <c r="BY60" s="89">
        <f t="shared" si="7"/>
        <v>0.127045989885801</v>
      </c>
      <c r="BZ60" s="89">
        <f t="shared" si="8"/>
        <v>0.842436907947525</v>
      </c>
      <c r="CA60" s="89">
        <f t="shared" si="9"/>
        <v>0.789121206848571</v>
      </c>
      <c r="CC60" s="89">
        <f t="shared" ref="CC60:CF60" si="527">BX60/SUM(BX$52:BX$61)</f>
        <v>0.0629509212821139</v>
      </c>
      <c r="CD60" s="89">
        <f t="shared" si="527"/>
        <v>0.0417041235998485</v>
      </c>
      <c r="CE60" s="89">
        <f t="shared" si="527"/>
        <v>0.16512034291377</v>
      </c>
      <c r="CF60" s="89">
        <f t="shared" si="527"/>
        <v>0.157464350670461</v>
      </c>
      <c r="CH60" s="89">
        <f t="shared" ref="CH60:CK60" si="528">CC60*LN(CC60)</f>
        <v>-0.174084470377136</v>
      </c>
      <c r="CI60" s="89">
        <f t="shared" si="528"/>
        <v>-0.132500475983402</v>
      </c>
      <c r="CJ60" s="89">
        <f t="shared" si="528"/>
        <v>-0.297395066091244</v>
      </c>
      <c r="CK60" s="89">
        <f t="shared" si="528"/>
        <v>-0.291081700338677</v>
      </c>
      <c r="CR60" s="89">
        <f t="shared" ref="CR60:CU60" si="529">CM$57*BX60</f>
        <v>0.0281278058101856</v>
      </c>
      <c r="CS60" s="89">
        <f t="shared" si="529"/>
        <v>0.0189878311857232</v>
      </c>
      <c r="CT60" s="89">
        <f t="shared" si="529"/>
        <v>0.289127130980945</v>
      </c>
      <c r="CU60" s="89">
        <f t="shared" si="529"/>
        <v>0.312287520672231</v>
      </c>
      <c r="CV60" s="87">
        <f t="shared" si="14"/>
        <v>0.648530288649086</v>
      </c>
      <c r="CX60">
        <f t="shared" si="328"/>
        <v>0.158627468395565</v>
      </c>
    </row>
    <row r="61" spans="1:102">
      <c r="A61" s="7" t="s">
        <v>48</v>
      </c>
      <c r="B61" s="9">
        <v>2021</v>
      </c>
      <c r="C61" s="8" t="s">
        <v>44</v>
      </c>
      <c r="D61">
        <v>47358</v>
      </c>
      <c r="E61">
        <v>5.0693594</v>
      </c>
      <c r="F61">
        <v>567366</v>
      </c>
      <c r="G61">
        <v>126</v>
      </c>
      <c r="H61">
        <v>53351</v>
      </c>
      <c r="I61">
        <v>32</v>
      </c>
      <c r="J61">
        <v>111469</v>
      </c>
      <c r="K61">
        <v>21.538273</v>
      </c>
      <c r="L61">
        <v>1758100</v>
      </c>
      <c r="M61">
        <v>14603</v>
      </c>
      <c r="N61">
        <v>389300</v>
      </c>
      <c r="P61" s="91">
        <f t="shared" ref="P61:Z61" si="530">(D61-MIN(D$52:D$61))/(MAX(D$52:D$61)-MIN(D$52:D$61))+0.001</f>
        <v>0.158303370786517</v>
      </c>
      <c r="Q61" s="91">
        <f t="shared" si="530"/>
        <v>0.001</v>
      </c>
      <c r="R61" s="91">
        <f t="shared" si="530"/>
        <v>1.001</v>
      </c>
      <c r="S61" s="91">
        <f t="shared" si="530"/>
        <v>0.225598930481283</v>
      </c>
      <c r="T61" s="91">
        <f t="shared" si="530"/>
        <v>0.001</v>
      </c>
      <c r="U61" s="91">
        <f t="shared" si="530"/>
        <v>0.301</v>
      </c>
      <c r="V61" s="108" cm="1">
        <f t="array" ref="V61">(MAX(J$52:J$61-J61)/(MAX(J$52:J$61)-MIN(J$52:J$61))+0.001)</f>
        <v>0.886807099148491</v>
      </c>
      <c r="W61" s="108" cm="1">
        <f t="array" ref="W61">(MAX(K$52:K$61-K61)/(MAX(K$52:K$61)-MIN(K$52:K$61))+0.001)</f>
        <v>1.001</v>
      </c>
      <c r="X61" s="91">
        <f t="shared" si="530"/>
        <v>0.956822159491884</v>
      </c>
      <c r="Y61" s="91">
        <f t="shared" si="530"/>
        <v>1.001</v>
      </c>
      <c r="Z61" s="91">
        <f t="shared" si="530"/>
        <v>1.001</v>
      </c>
      <c r="AB61" s="89">
        <f t="shared" ref="AB61:AL61" si="531">P61/SUM(P$52:P$61)</f>
        <v>0.060331969616117</v>
      </c>
      <c r="AC61" s="89">
        <f t="shared" si="531"/>
        <v>0.000218847181589667</v>
      </c>
      <c r="AD61" s="89">
        <f t="shared" si="531"/>
        <v>0.149780162726201</v>
      </c>
      <c r="AE61" s="89">
        <f t="shared" si="531"/>
        <v>0.124126872039309</v>
      </c>
      <c r="AF61" s="89">
        <f t="shared" si="531"/>
        <v>0.000287274154307116</v>
      </c>
      <c r="AG61" s="89">
        <f t="shared" si="531"/>
        <v>0.0833795013850415</v>
      </c>
      <c r="AH61" s="89">
        <f t="shared" si="531"/>
        <v>0.119393387362295</v>
      </c>
      <c r="AI61" s="89">
        <f t="shared" si="531"/>
        <v>0.249608447499685</v>
      </c>
      <c r="AJ61" s="89">
        <f t="shared" si="531"/>
        <v>0.14457190384031</v>
      </c>
      <c r="AK61" s="89">
        <f t="shared" si="531"/>
        <v>0.19942696287154</v>
      </c>
      <c r="AL61" s="89">
        <f t="shared" si="531"/>
        <v>0.241751030997608</v>
      </c>
      <c r="AN61" s="89">
        <f t="shared" ref="AN61:AX61" si="532">AB61*LN(AB61)</f>
        <v>-0.169405723588939</v>
      </c>
      <c r="AO61" s="89">
        <f t="shared" si="532"/>
        <v>-0.00184425515345738</v>
      </c>
      <c r="AP61" s="89">
        <f t="shared" si="532"/>
        <v>-0.28437061614762</v>
      </c>
      <c r="AQ61" s="89">
        <f t="shared" si="532"/>
        <v>-0.258984645583297</v>
      </c>
      <c r="AR61" s="89">
        <f t="shared" si="532"/>
        <v>-0.00234274185930448</v>
      </c>
      <c r="AS61" s="89">
        <f t="shared" si="532"/>
        <v>-0.207144096609416</v>
      </c>
      <c r="AT61" s="89">
        <f t="shared" si="532"/>
        <v>-0.253750522489885</v>
      </c>
      <c r="AU61" s="89">
        <f t="shared" si="532"/>
        <v>-0.346422028970091</v>
      </c>
      <c r="AV61" s="89">
        <f t="shared" si="532"/>
        <v>-0.279598923481358</v>
      </c>
      <c r="AW61" s="89">
        <f t="shared" si="532"/>
        <v>-0.321537530221465</v>
      </c>
      <c r="AX61" s="89">
        <f t="shared" si="532"/>
        <v>-0.343249447082159</v>
      </c>
      <c r="AY61" s="81" t="s">
        <v>170</v>
      </c>
      <c r="BL61" s="89">
        <f t="shared" ref="BL61:BV61" si="533">AZ$57*P61</f>
        <v>0.0668470946605553</v>
      </c>
      <c r="BM61" s="89">
        <f t="shared" si="533"/>
        <v>0.000456644945628678</v>
      </c>
      <c r="BN61" s="89">
        <f t="shared" si="533"/>
        <v>0.12120405097483</v>
      </c>
      <c r="BO61" s="89">
        <f t="shared" si="533"/>
        <v>0.0644164865315585</v>
      </c>
      <c r="BP61" s="89">
        <f t="shared" si="533"/>
        <v>0.000401603835876642</v>
      </c>
      <c r="BQ61" s="89">
        <f t="shared" si="533"/>
        <v>0.0941710824267111</v>
      </c>
      <c r="BR61" s="89">
        <f t="shared" si="533"/>
        <v>0.283293518149856</v>
      </c>
      <c r="BS61" s="89">
        <f t="shared" si="533"/>
        <v>0.681227174612952</v>
      </c>
      <c r="BT61" s="89">
        <f t="shared" si="533"/>
        <v>0.176757626514931</v>
      </c>
      <c r="BU61" s="89">
        <f t="shared" si="533"/>
        <v>0.470554618296627</v>
      </c>
      <c r="BV61" s="89">
        <f t="shared" si="533"/>
        <v>0.345526604074512</v>
      </c>
      <c r="BX61" s="89">
        <f t="shared" si="6"/>
        <v>0.188507790581014</v>
      </c>
      <c r="BY61" s="89">
        <f t="shared" si="7"/>
        <v>0.158989172794146</v>
      </c>
      <c r="BZ61" s="89">
        <f t="shared" si="8"/>
        <v>0.964520692762807</v>
      </c>
      <c r="CA61" s="89">
        <f t="shared" si="9"/>
        <v>0.99283884888607</v>
      </c>
      <c r="CC61" s="89">
        <f t="shared" ref="CC61:CF61" si="534">BX61/SUM(BX$52:BX$61)</f>
        <v>0.0470822938840658</v>
      </c>
      <c r="CD61" s="89">
        <f t="shared" si="534"/>
        <v>0.052189794571279</v>
      </c>
      <c r="CE61" s="89">
        <f t="shared" si="534"/>
        <v>0.189049157312493</v>
      </c>
      <c r="CF61" s="89">
        <f t="shared" si="534"/>
        <v>0.198114970556422</v>
      </c>
      <c r="CH61" s="89">
        <f t="shared" ref="CH61:CK61" si="535">CC61*LN(CC61)</f>
        <v>-0.143876817355879</v>
      </c>
      <c r="CI61" s="89">
        <f t="shared" si="535"/>
        <v>-0.154109590469092</v>
      </c>
      <c r="CJ61" s="89">
        <f t="shared" si="535"/>
        <v>-0.314908294665556</v>
      </c>
      <c r="CK61" s="89">
        <f t="shared" si="535"/>
        <v>-0.320729862696641</v>
      </c>
      <c r="CL61" s="81" t="s">
        <v>170</v>
      </c>
      <c r="CR61" s="89">
        <f t="shared" ref="CR61:CU61" si="536">CM$57*BX61</f>
        <v>0.0210373667691718</v>
      </c>
      <c r="CS61" s="89">
        <f t="shared" si="536"/>
        <v>0.0237619430261956</v>
      </c>
      <c r="CT61" s="89">
        <f t="shared" si="536"/>
        <v>0.331026689404775</v>
      </c>
      <c r="CU61" s="89">
        <f t="shared" si="536"/>
        <v>0.392906919564259</v>
      </c>
      <c r="CV61" s="87">
        <f t="shared" si="14"/>
        <v>0.768732918764402</v>
      </c>
      <c r="CX61">
        <f t="shared" si="328"/>
        <v>0.177394316215485</v>
      </c>
    </row>
    <row r="62" spans="1:102">
      <c r="A62" s="52" t="s">
        <v>54</v>
      </c>
      <c r="B62" s="53">
        <v>2012</v>
      </c>
      <c r="C62" s="52" t="s">
        <v>44</v>
      </c>
      <c r="D62">
        <v>26528</v>
      </c>
      <c r="E62">
        <v>7.9373492</v>
      </c>
      <c r="F62">
        <v>293249</v>
      </c>
      <c r="G62">
        <v>454</v>
      </c>
      <c r="H62">
        <v>37095</v>
      </c>
      <c r="I62">
        <v>24</v>
      </c>
      <c r="J62">
        <v>29694</v>
      </c>
      <c r="K62">
        <v>78.761917</v>
      </c>
      <c r="L62">
        <v>741400</v>
      </c>
      <c r="M62">
        <v>8167</v>
      </c>
      <c r="N62">
        <v>185150</v>
      </c>
      <c r="O62" s="80"/>
      <c r="P62" s="113">
        <f t="shared" ref="P62:Z62" si="537">(D62-MIN(D$62:D$71))/(MAX(D$62:D$71)-MIN(D$62:D$71))+0.001</f>
        <v>0.001</v>
      </c>
      <c r="Q62" s="113">
        <f t="shared" si="537"/>
        <v>1.001</v>
      </c>
      <c r="R62" s="113">
        <f t="shared" si="537"/>
        <v>0.001</v>
      </c>
      <c r="S62" s="113">
        <f t="shared" si="537"/>
        <v>0.484116883116883</v>
      </c>
      <c r="T62" s="113">
        <f t="shared" si="537"/>
        <v>0.001</v>
      </c>
      <c r="U62" s="113">
        <f t="shared" si="537"/>
        <v>0.667666666666667</v>
      </c>
      <c r="V62" s="108" cm="1">
        <f t="array" ref="V62">(MAX(J$62:J$71-J62)/(MAX(J$62:J$71)-MIN(J$62:J$71))+0.001)</f>
        <v>0.001</v>
      </c>
      <c r="W62" s="108" cm="1">
        <f t="array" ref="W62">(MAX(K$62:K$71-K62)/(MAX(K$62:K$71)-MIN(K$62:K$71))+0.001)</f>
        <v>0.001</v>
      </c>
      <c r="X62" s="113">
        <f t="shared" si="537"/>
        <v>0.001</v>
      </c>
      <c r="Y62" s="113">
        <f t="shared" si="537"/>
        <v>0.001</v>
      </c>
      <c r="Z62" s="113">
        <f t="shared" si="537"/>
        <v>0.001</v>
      </c>
      <c r="AA62" s="80"/>
      <c r="AB62" s="80">
        <f t="shared" ref="AB62:AL62" si="538">P62/SUM(P$62:P$71)</f>
        <v>0.000309468434490433</v>
      </c>
      <c r="AC62" s="80">
        <f t="shared" si="538"/>
        <v>0.320738581819253</v>
      </c>
      <c r="AD62" s="80">
        <f t="shared" si="538"/>
        <v>0.000194413635851542</v>
      </c>
      <c r="AE62" s="80">
        <f t="shared" si="538"/>
        <v>0.104192637728149</v>
      </c>
      <c r="AF62" s="80">
        <f t="shared" si="538"/>
        <v>0.000126671358198452</v>
      </c>
      <c r="AG62" s="80">
        <f t="shared" si="538"/>
        <v>0.108094981111711</v>
      </c>
      <c r="AH62" s="80">
        <f t="shared" si="538"/>
        <v>0.000120429666766927</v>
      </c>
      <c r="AI62" s="80">
        <f t="shared" si="538"/>
        <v>0.000249563835351052</v>
      </c>
      <c r="AJ62" s="80">
        <f t="shared" si="538"/>
        <v>0.000181152364587163</v>
      </c>
      <c r="AK62" s="80">
        <f t="shared" si="538"/>
        <v>0.000201610404930843</v>
      </c>
      <c r="AL62" s="80">
        <f t="shared" si="538"/>
        <v>0.000242635768036767</v>
      </c>
      <c r="AM62" s="80"/>
      <c r="AN62" s="80">
        <f t="shared" ref="AN62:AX62" si="539">AB62*LN(AB62)</f>
        <v>-0.00250070748532105</v>
      </c>
      <c r="AO62" s="80">
        <f t="shared" si="539"/>
        <v>-0.364721102553224</v>
      </c>
      <c r="AP62" s="80">
        <f t="shared" si="539"/>
        <v>-0.0016613661043615</v>
      </c>
      <c r="AQ62" s="80">
        <f t="shared" si="539"/>
        <v>-0.235633088847382</v>
      </c>
      <c r="AR62" s="80">
        <f t="shared" si="539"/>
        <v>-0.00113673794518932</v>
      </c>
      <c r="AS62" s="80">
        <f t="shared" si="539"/>
        <v>-0.240483766982084</v>
      </c>
      <c r="AT62" s="80">
        <f t="shared" si="539"/>
        <v>-0.00108681086240441</v>
      </c>
      <c r="AU62" s="80">
        <f t="shared" si="539"/>
        <v>-0.00207033062272416</v>
      </c>
      <c r="AV62" s="80">
        <f t="shared" si="539"/>
        <v>-0.00156083994734207</v>
      </c>
      <c r="AW62" s="80">
        <f t="shared" si="539"/>
        <v>-0.00171553789708677</v>
      </c>
      <c r="AX62" s="80">
        <f t="shared" si="539"/>
        <v>-0.00201968779172729</v>
      </c>
      <c r="AY62" s="80"/>
      <c r="AZ62" s="80">
        <f t="shared" ref="AZ62:BJ62" si="540">SUM(AN62:AN71)</f>
        <v>-1.91122456119417</v>
      </c>
      <c r="BA62" s="80">
        <f t="shared" si="540"/>
        <v>-1.91400130448819</v>
      </c>
      <c r="BB62" s="80">
        <f t="shared" si="540"/>
        <v>-2.10999746860289</v>
      </c>
      <c r="BC62" s="80">
        <f t="shared" si="540"/>
        <v>-2.08708155863459</v>
      </c>
      <c r="BD62" s="80">
        <f t="shared" si="540"/>
        <v>-2.16822684774736</v>
      </c>
      <c r="BE62" s="80">
        <f t="shared" si="540"/>
        <v>-2.05440812851172</v>
      </c>
      <c r="BF62" s="80">
        <f t="shared" si="540"/>
        <v>-2.1702502264994</v>
      </c>
      <c r="BG62" s="80">
        <f t="shared" si="540"/>
        <v>-1.99358673743009</v>
      </c>
      <c r="BH62" s="80">
        <f t="shared" si="540"/>
        <v>-2.11732239602955</v>
      </c>
      <c r="BI62" s="80">
        <f t="shared" si="540"/>
        <v>-2.07780829530786</v>
      </c>
      <c r="BJ62" s="80">
        <f t="shared" si="540"/>
        <v>-1.99088733477626</v>
      </c>
      <c r="BK62" s="80"/>
      <c r="BL62" s="80">
        <f t="shared" ref="BL62:BV62" si="541">AZ$67*P62</f>
        <v>0.000331456009851205</v>
      </c>
      <c r="BM62" s="80">
        <f t="shared" si="541"/>
        <v>0.516968759614257</v>
      </c>
      <c r="BN62" s="80">
        <f t="shared" si="541"/>
        <v>0.000152091682841845</v>
      </c>
      <c r="BO62" s="80">
        <f t="shared" si="541"/>
        <v>0.106757040432918</v>
      </c>
      <c r="BP62" s="80">
        <f t="shared" si="541"/>
        <v>0.000425824455477362</v>
      </c>
      <c r="BQ62" s="80">
        <f t="shared" si="541"/>
        <v>0.236124590396677</v>
      </c>
      <c r="BR62" s="80">
        <f t="shared" si="541"/>
        <v>0.000274926246065694</v>
      </c>
      <c r="BS62" s="80">
        <f t="shared" si="541"/>
        <v>0.000725073753934308</v>
      </c>
      <c r="BT62" s="80">
        <f t="shared" si="541"/>
        <v>0.00018313800166848</v>
      </c>
      <c r="BU62" s="80">
        <f t="shared" si="541"/>
        <v>0.000446351079241284</v>
      </c>
      <c r="BV62" s="80">
        <f t="shared" si="541"/>
        <v>0.000370510919090236</v>
      </c>
      <c r="BW62" s="80"/>
      <c r="BX62" s="80">
        <f t="shared" si="6"/>
        <v>0.51745230730695</v>
      </c>
      <c r="BY62" s="80">
        <f t="shared" si="7"/>
        <v>0.343307455285072</v>
      </c>
      <c r="BZ62" s="80">
        <f t="shared" si="8"/>
        <v>0.001</v>
      </c>
      <c r="CA62" s="80">
        <f t="shared" si="9"/>
        <v>0.001</v>
      </c>
      <c r="CB62" s="80"/>
      <c r="CC62" s="80">
        <f t="shared" ref="CC62:CF62" si="542">BX62/SUM(BX$62:BX$71)</f>
        <v>0.149329711550248</v>
      </c>
      <c r="CD62" s="80">
        <f t="shared" si="542"/>
        <v>0.0522484117730752</v>
      </c>
      <c r="CE62" s="80">
        <f t="shared" si="542"/>
        <v>0.000192743516509163</v>
      </c>
      <c r="CF62" s="80">
        <f t="shared" si="542"/>
        <v>0.000210441471257876</v>
      </c>
      <c r="CG62" s="80"/>
      <c r="CH62" s="80">
        <f t="shared" ref="CH62:CK62" si="543">CC62*LN(CC62)</f>
        <v>-0.283965168711201</v>
      </c>
      <c r="CI62" s="80">
        <f t="shared" si="543"/>
        <v>-0.154224029239102</v>
      </c>
      <c r="CJ62" s="80">
        <f t="shared" si="543"/>
        <v>-0.00164875698699469</v>
      </c>
      <c r="CK62" s="80">
        <f t="shared" si="543"/>
        <v>-0.00178166125728526</v>
      </c>
      <c r="CL62" s="80"/>
      <c r="CM62">
        <f t="shared" ref="CM62:CP62" si="544">SUM(CH62:CH71)</f>
        <v>-2.26559700752363</v>
      </c>
      <c r="CN62">
        <f t="shared" si="544"/>
        <v>-2.26669653179962</v>
      </c>
      <c r="CO62">
        <f t="shared" si="544"/>
        <v>-2.10772865635838</v>
      </c>
      <c r="CP62">
        <f t="shared" si="544"/>
        <v>-2.07086909985385</v>
      </c>
      <c r="CQ62" s="80"/>
      <c r="CR62" s="80">
        <f t="shared" ref="CR62:CU62" si="545">CM$67*BX62</f>
        <v>0.0536719149067482</v>
      </c>
      <c r="CS62" s="80">
        <f t="shared" si="545"/>
        <v>0.0284154640288017</v>
      </c>
      <c r="CT62" s="80">
        <f t="shared" si="545"/>
        <v>0.000342029931618379</v>
      </c>
      <c r="CU62" s="80">
        <f t="shared" si="545"/>
        <v>0.000471476937962223</v>
      </c>
      <c r="CV62" s="87">
        <f t="shared" si="14"/>
        <v>0.0829008858051305</v>
      </c>
      <c r="CW62" s="80">
        <f>AVERAGE(CV62:CV71)</f>
        <v>0.491822443769183</v>
      </c>
      <c r="CX62">
        <f t="shared" si="328"/>
        <v>0.014443470483382</v>
      </c>
    </row>
    <row r="63" spans="1:102">
      <c r="A63" s="52" t="s">
        <v>54</v>
      </c>
      <c r="B63" s="53">
        <v>2013</v>
      </c>
      <c r="C63" s="52" t="s">
        <v>44</v>
      </c>
      <c r="D63">
        <v>26767</v>
      </c>
      <c r="E63">
        <v>7.471887</v>
      </c>
      <c r="F63">
        <v>323023</v>
      </c>
      <c r="G63">
        <v>446</v>
      </c>
      <c r="H63">
        <v>38180</v>
      </c>
      <c r="I63">
        <v>30</v>
      </c>
      <c r="J63">
        <v>28548</v>
      </c>
      <c r="K63">
        <v>75.587822</v>
      </c>
      <c r="L63">
        <v>959400</v>
      </c>
      <c r="M63">
        <v>9335</v>
      </c>
      <c r="N63">
        <v>187882</v>
      </c>
      <c r="P63" s="91">
        <f t="shared" ref="P63:Z63" si="546">(D63-MIN(D$62:D$71))/(MAX(D$62:D$71)-MIN(D$62:D$71))+0.001</f>
        <v>0.105549431321085</v>
      </c>
      <c r="Q63" s="91">
        <f t="shared" si="546"/>
        <v>0.463051685371182</v>
      </c>
      <c r="R63" s="91">
        <f t="shared" si="546"/>
        <v>0.189195287216828</v>
      </c>
      <c r="S63" s="91">
        <f t="shared" si="546"/>
        <v>0.463337662337662</v>
      </c>
      <c r="T63" s="91">
        <f t="shared" si="546"/>
        <v>0.371940170940171</v>
      </c>
      <c r="U63" s="91">
        <f t="shared" si="546"/>
        <v>0.867666666666667</v>
      </c>
      <c r="V63" s="108" cm="1">
        <f t="array" ref="V63">(MAX(J$62:J$71-J63)/(MAX(J$62:J$71)-MIN(J$62:J$71))+0.001)</f>
        <v>0.373198765833063</v>
      </c>
      <c r="W63" s="108" cm="1">
        <f t="array" ref="W63">(MAX(K$62:K$71-K63)/(MAX(K$62:K$71)-MIN(K$62:K$71))+0.001)</f>
        <v>0.0701703536804891</v>
      </c>
      <c r="X63" s="91">
        <f t="shared" si="546"/>
        <v>0.225256763707437</v>
      </c>
      <c r="Y63" s="91">
        <f t="shared" si="546"/>
        <v>0.180471419791026</v>
      </c>
      <c r="Z63" s="91">
        <f t="shared" si="546"/>
        <v>0.0312480070859167</v>
      </c>
      <c r="AB63" s="89">
        <f t="shared" ref="AB63:AL63" si="547">P63/SUM(P$62:P$71)</f>
        <v>0.0326642172722917</v>
      </c>
      <c r="AC63" s="89">
        <f t="shared" si="547"/>
        <v>0.148370170704263</v>
      </c>
      <c r="AD63" s="89">
        <f t="shared" si="547"/>
        <v>0.0367821436738003</v>
      </c>
      <c r="AE63" s="89">
        <f t="shared" si="547"/>
        <v>0.0997204908181233</v>
      </c>
      <c r="AF63" s="89">
        <f t="shared" si="547"/>
        <v>0.0471141666215558</v>
      </c>
      <c r="AG63" s="89">
        <f t="shared" si="547"/>
        <v>0.140474905558554</v>
      </c>
      <c r="AH63" s="89">
        <f t="shared" si="547"/>
        <v>0.0449442030071041</v>
      </c>
      <c r="AI63" s="89">
        <f t="shared" si="547"/>
        <v>0.0175119825924427</v>
      </c>
      <c r="AJ63" s="89">
        <f t="shared" si="547"/>
        <v>0.0408057953848541</v>
      </c>
      <c r="AK63" s="89">
        <f t="shared" si="547"/>
        <v>0.0363849160225129</v>
      </c>
      <c r="AL63" s="89">
        <f t="shared" si="547"/>
        <v>0.00758188419890974</v>
      </c>
      <c r="AN63" s="89">
        <f t="shared" ref="AN63:AX63" si="548">AB63*LN(AB63)</f>
        <v>-0.111759805184413</v>
      </c>
      <c r="AO63" s="89">
        <f t="shared" si="548"/>
        <v>-0.28309695857638</v>
      </c>
      <c r="AP63" s="89">
        <f t="shared" si="548"/>
        <v>-0.121481959371493</v>
      </c>
      <c r="AQ63" s="89">
        <f t="shared" si="548"/>
        <v>-0.229894033814368</v>
      </c>
      <c r="AR63" s="89">
        <f t="shared" si="548"/>
        <v>-0.143942332401164</v>
      </c>
      <c r="AS63" s="89">
        <f t="shared" si="548"/>
        <v>-0.275713807683942</v>
      </c>
      <c r="AT63" s="89">
        <f t="shared" si="548"/>
        <v>-0.139431906248521</v>
      </c>
      <c r="AU63" s="89">
        <f t="shared" si="548"/>
        <v>-0.0708336915016138</v>
      </c>
      <c r="AV63" s="89">
        <f t="shared" si="548"/>
        <v>-0.130534930524861</v>
      </c>
      <c r="AW63" s="89">
        <f t="shared" si="548"/>
        <v>-0.120565093579007</v>
      </c>
      <c r="AX63" s="89">
        <f t="shared" si="548"/>
        <v>-0.0370147096434354</v>
      </c>
      <c r="AY63" s="81" t="s">
        <v>181</v>
      </c>
      <c r="AZ63" s="108">
        <f t="shared" ref="AZ63:BJ63" si="549">-1/LN(10)*AZ62</f>
        <v>0.830034280604593</v>
      </c>
      <c r="BA63" s="108">
        <f t="shared" si="549"/>
        <v>0.831240204894848</v>
      </c>
      <c r="BB63" s="108">
        <f t="shared" si="549"/>
        <v>0.916360257444065</v>
      </c>
      <c r="BC63" s="108">
        <f t="shared" si="549"/>
        <v>0.906408004197041</v>
      </c>
      <c r="BD63" s="108">
        <f t="shared" si="549"/>
        <v>0.941648955491162</v>
      </c>
      <c r="BE63" s="108">
        <f t="shared" si="549"/>
        <v>0.892218113789827</v>
      </c>
      <c r="BF63" s="108">
        <f t="shared" si="549"/>
        <v>0.942527697717972</v>
      </c>
      <c r="BG63" s="108">
        <f t="shared" si="549"/>
        <v>0.865803719261395</v>
      </c>
      <c r="BH63" s="108">
        <f t="shared" si="549"/>
        <v>0.919541433005805</v>
      </c>
      <c r="BI63" s="108">
        <f t="shared" si="549"/>
        <v>0.902380677105004</v>
      </c>
      <c r="BJ63" s="108">
        <f t="shared" si="549"/>
        <v>0.864631383584403</v>
      </c>
      <c r="BL63" s="89">
        <f t="shared" ref="BL63:BV63" si="550">AZ$67*P63</f>
        <v>0.0349849933477506</v>
      </c>
      <c r="BM63" s="89">
        <f t="shared" si="550"/>
        <v>0.239144111312319</v>
      </c>
      <c r="BN63" s="89">
        <f t="shared" si="550"/>
        <v>0.0287750296185536</v>
      </c>
      <c r="BO63" s="89">
        <f t="shared" si="550"/>
        <v>0.102174824463482</v>
      </c>
      <c r="BP63" s="89">
        <f t="shared" si="550"/>
        <v>0.158381220760755</v>
      </c>
      <c r="BQ63" s="89">
        <f t="shared" si="550"/>
        <v>0.306855870595381</v>
      </c>
      <c r="BR63" s="89">
        <f t="shared" si="550"/>
        <v>0.102602135726834</v>
      </c>
      <c r="BS63" s="89">
        <f t="shared" si="550"/>
        <v>0.0508786817580103</v>
      </c>
      <c r="BT63" s="89">
        <f t="shared" si="550"/>
        <v>0.041253073567689</v>
      </c>
      <c r="BU63" s="89">
        <f t="shared" si="550"/>
        <v>0.0805536129959312</v>
      </c>
      <c r="BV63" s="89">
        <f t="shared" si="550"/>
        <v>0.0115777278251412</v>
      </c>
      <c r="BX63" s="89">
        <f t="shared" si="6"/>
        <v>0.302904134278623</v>
      </c>
      <c r="BY63" s="89">
        <f t="shared" si="7"/>
        <v>0.567411915819619</v>
      </c>
      <c r="BZ63" s="89">
        <f t="shared" si="8"/>
        <v>0.153480817484844</v>
      </c>
      <c r="CA63" s="89">
        <f t="shared" si="9"/>
        <v>0.133384414388761</v>
      </c>
      <c r="CC63" s="89">
        <f t="shared" ref="CC63:CF63" si="551">BX63/SUM(BX$62:BX$71)</f>
        <v>0.0874140212739888</v>
      </c>
      <c r="CD63" s="89">
        <f t="shared" si="551"/>
        <v>0.0863551634731482</v>
      </c>
      <c r="CE63" s="89">
        <f t="shared" si="551"/>
        <v>0.0295824324787298</v>
      </c>
      <c r="CF63" s="89">
        <f t="shared" si="551"/>
        <v>0.0280696124068412</v>
      </c>
      <c r="CH63" s="89">
        <f t="shared" ref="CH63:CK63" si="552">CC63*LN(CC63)</f>
        <v>-0.213036674769994</v>
      </c>
      <c r="CI63" s="89">
        <f t="shared" si="552"/>
        <v>-0.211508551570755</v>
      </c>
      <c r="CJ63" s="89">
        <f t="shared" si="552"/>
        <v>-0.104147160129961</v>
      </c>
      <c r="CK63" s="89">
        <f t="shared" si="552"/>
        <v>-0.100294625352476</v>
      </c>
      <c r="CL63" s="81" t="s">
        <v>181</v>
      </c>
      <c r="CM63" s="108">
        <f t="shared" ref="CM63:CP63" si="553">-1/LN(10)*CM62</f>
        <v>0.983936278584033</v>
      </c>
      <c r="CN63" s="108">
        <f t="shared" si="553"/>
        <v>0.984413795909814</v>
      </c>
      <c r="CO63" s="108">
        <f t="shared" si="553"/>
        <v>0.915374924805801</v>
      </c>
      <c r="CP63" s="108">
        <f t="shared" si="553"/>
        <v>0.899367022810482</v>
      </c>
      <c r="CR63" s="89">
        <f t="shared" ref="CR63:CU63" si="554">CM$67*BX63</f>
        <v>0.0314182480014736</v>
      </c>
      <c r="CS63" s="89">
        <f t="shared" si="554"/>
        <v>0.046964528836397</v>
      </c>
      <c r="CT63" s="89">
        <f t="shared" si="554"/>
        <v>0.052495033509074</v>
      </c>
      <c r="CU63" s="89">
        <f t="shared" si="554"/>
        <v>0.0628876752678975</v>
      </c>
      <c r="CV63" s="87">
        <f t="shared" si="14"/>
        <v>0.193765485614842</v>
      </c>
      <c r="CX63">
        <f t="shared" si="328"/>
        <v>0.0497297811727355</v>
      </c>
    </row>
    <row r="64" spans="1:102">
      <c r="A64" s="52" t="s">
        <v>54</v>
      </c>
      <c r="B64" s="53">
        <v>2014</v>
      </c>
      <c r="C64" s="52" t="s">
        <v>44</v>
      </c>
      <c r="D64">
        <v>26906</v>
      </c>
      <c r="E64">
        <v>7.3300379</v>
      </c>
      <c r="F64">
        <v>348078</v>
      </c>
      <c r="G64">
        <v>438</v>
      </c>
      <c r="H64">
        <v>39265</v>
      </c>
      <c r="I64">
        <v>32</v>
      </c>
      <c r="J64">
        <v>26703</v>
      </c>
      <c r="K64">
        <v>68.623314</v>
      </c>
      <c r="L64">
        <v>1100400</v>
      </c>
      <c r="M64">
        <v>10521</v>
      </c>
      <c r="N64">
        <v>202671</v>
      </c>
      <c r="P64" s="91">
        <f t="shared" ref="P64:Z64" si="555">(D64-MIN(D$62:D$71))/(MAX(D$62:D$71)-MIN(D$62:D$71))+0.001</f>
        <v>0.166354330708661</v>
      </c>
      <c r="Q64" s="91">
        <f t="shared" si="555"/>
        <v>0.299112520651438</v>
      </c>
      <c r="R64" s="91">
        <f t="shared" si="555"/>
        <v>0.347562752831715</v>
      </c>
      <c r="S64" s="91">
        <f t="shared" si="555"/>
        <v>0.442558441558442</v>
      </c>
      <c r="T64" s="91">
        <f t="shared" si="555"/>
        <v>0.742880341880342</v>
      </c>
      <c r="U64" s="91">
        <f t="shared" si="555"/>
        <v>0.934333333333333</v>
      </c>
      <c r="V64" s="108" cm="1">
        <f t="array" ref="V64">(MAX(J$62:J$71-J64)/(MAX(J$62:J$71)-MIN(J$62:J$71))+0.001)</f>
        <v>0.972419291977915</v>
      </c>
      <c r="W64" s="108" cm="1">
        <f t="array" ref="W64">(MAX(K$62:K$71-K64)/(MAX(K$62:K$71)-MIN(K$62:K$71))+0.001)</f>
        <v>0.221941955214343</v>
      </c>
      <c r="X64" s="91">
        <f t="shared" si="555"/>
        <v>0.370303569591606</v>
      </c>
      <c r="Y64" s="91">
        <f t="shared" si="555"/>
        <v>0.362708666256915</v>
      </c>
      <c r="Z64" s="91">
        <f t="shared" si="555"/>
        <v>0.1949880425155</v>
      </c>
      <c r="AB64" s="89">
        <f t="shared" ref="AB64:AL64" si="556">P64/SUM(P$62:P$71)</f>
        <v>0.0514814142951131</v>
      </c>
      <c r="AC64" s="89">
        <f t="shared" si="556"/>
        <v>0.0958410845935306</v>
      </c>
      <c r="AD64" s="89">
        <f t="shared" si="556"/>
        <v>0.0675709384645845</v>
      </c>
      <c r="AE64" s="89">
        <f t="shared" si="556"/>
        <v>0.0952483439080975</v>
      </c>
      <c r="AF64" s="89">
        <f t="shared" si="556"/>
        <v>0.0941016618849131</v>
      </c>
      <c r="AG64" s="89">
        <f t="shared" si="556"/>
        <v>0.151268213707501</v>
      </c>
      <c r="AH64" s="89">
        <f t="shared" si="556"/>
        <v>0.117108131290631</v>
      </c>
      <c r="AI64" s="89">
        <f t="shared" si="556"/>
        <v>0.0553886855686028</v>
      </c>
      <c r="AJ64" s="89">
        <f t="shared" si="556"/>
        <v>0.0670813672465866</v>
      </c>
      <c r="AK64" s="89">
        <f t="shared" si="556"/>
        <v>0.0731258410759826</v>
      </c>
      <c r="AL64" s="89">
        <f t="shared" si="556"/>
        <v>0.0473110734537342</v>
      </c>
      <c r="AN64" s="89">
        <f t="shared" ref="AN64:AX64" si="557">AB64*LN(AB64)</f>
        <v>-0.152721387698619</v>
      </c>
      <c r="AO64" s="89">
        <f t="shared" si="557"/>
        <v>-0.224753460713564</v>
      </c>
      <c r="AP64" s="89">
        <f t="shared" si="557"/>
        <v>-0.18207511643571</v>
      </c>
      <c r="AQ64" s="89">
        <f t="shared" si="557"/>
        <v>-0.223954349929881</v>
      </c>
      <c r="AR64" s="89">
        <f t="shared" si="557"/>
        <v>-0.222397945362591</v>
      </c>
      <c r="AS64" s="89">
        <f t="shared" si="557"/>
        <v>-0.285700391420684</v>
      </c>
      <c r="AT64" s="89">
        <f t="shared" si="557"/>
        <v>-0.25115684050681</v>
      </c>
      <c r="AU64" s="89">
        <f t="shared" si="557"/>
        <v>-0.160260511599807</v>
      </c>
      <c r="AV64" s="89">
        <f t="shared" si="557"/>
        <v>-0.181243722324295</v>
      </c>
      <c r="AW64" s="89">
        <f t="shared" si="557"/>
        <v>-0.191266010006959</v>
      </c>
      <c r="AX64" s="89">
        <f t="shared" si="557"/>
        <v>-0.144346600789119</v>
      </c>
      <c r="AY64" s="109" t="s">
        <v>182</v>
      </c>
      <c r="AZ64">
        <f t="shared" ref="AZ64:BJ64" si="558">1-AZ63</f>
        <v>0.169965719395407</v>
      </c>
      <c r="BA64">
        <f t="shared" si="558"/>
        <v>0.168759795105152</v>
      </c>
      <c r="BB64">
        <f t="shared" si="558"/>
        <v>0.0836397425559349</v>
      </c>
      <c r="BC64">
        <f t="shared" si="558"/>
        <v>0.0935919958029585</v>
      </c>
      <c r="BD64">
        <f t="shared" si="558"/>
        <v>0.0583510445088378</v>
      </c>
      <c r="BE64">
        <f t="shared" si="558"/>
        <v>0.107781886210173</v>
      </c>
      <c r="BF64">
        <f t="shared" si="558"/>
        <v>0.0574723022820285</v>
      </c>
      <c r="BG64">
        <f t="shared" si="558"/>
        <v>0.134196280738605</v>
      </c>
      <c r="BH64">
        <f t="shared" si="558"/>
        <v>0.0804585669941948</v>
      </c>
      <c r="BI64">
        <f t="shared" si="558"/>
        <v>0.0976193228949961</v>
      </c>
      <c r="BJ64">
        <f t="shared" si="558"/>
        <v>0.135368616415597</v>
      </c>
      <c r="BL64" s="89">
        <f t="shared" ref="BL64:BV64" si="559">AZ$67*P64</f>
        <v>0.0551391426781606</v>
      </c>
      <c r="BM64" s="89">
        <f t="shared" si="559"/>
        <v>0.154477351434833</v>
      </c>
      <c r="BN64" s="89">
        <f t="shared" si="559"/>
        <v>0.0528614039713197</v>
      </c>
      <c r="BO64" s="89">
        <f t="shared" si="559"/>
        <v>0.097592608494046</v>
      </c>
      <c r="BP64" s="89">
        <f t="shared" si="559"/>
        <v>0.316336617066033</v>
      </c>
      <c r="BQ64" s="89">
        <f t="shared" si="559"/>
        <v>0.33043296399495</v>
      </c>
      <c r="BR64" s="89">
        <f t="shared" si="559"/>
        <v>0.267343585545348</v>
      </c>
      <c r="BS64" s="89">
        <f t="shared" si="559"/>
        <v>0.160924286622784</v>
      </c>
      <c r="BT64" s="89">
        <f t="shared" si="559"/>
        <v>0.0678166557457117</v>
      </c>
      <c r="BU64" s="89">
        <f t="shared" si="559"/>
        <v>0.161895404633941</v>
      </c>
      <c r="BV64" s="89">
        <f t="shared" si="559"/>
        <v>0.072245198844024</v>
      </c>
      <c r="BX64" s="89">
        <f t="shared" si="6"/>
        <v>0.262477898084313</v>
      </c>
      <c r="BY64" s="89">
        <f t="shared" si="7"/>
        <v>0.744362189555029</v>
      </c>
      <c r="BZ64" s="89">
        <f t="shared" si="8"/>
        <v>0.428267872168131</v>
      </c>
      <c r="CA64" s="89">
        <f t="shared" si="9"/>
        <v>0.301957259223676</v>
      </c>
      <c r="CC64" s="89">
        <f t="shared" ref="CC64:CF64" si="560">BX64/SUM(BX$62:BX$71)</f>
        <v>0.0757475582884881</v>
      </c>
      <c r="CD64" s="89">
        <f t="shared" si="560"/>
        <v>0.113285457654523</v>
      </c>
      <c r="CE64" s="89">
        <f t="shared" si="560"/>
        <v>0.0825458556895822</v>
      </c>
      <c r="CF64" s="89">
        <f t="shared" si="560"/>
        <v>0.0635443298880263</v>
      </c>
      <c r="CH64" s="89">
        <f t="shared" ref="CH64:CK64" si="561">CC64*LN(CC64)</f>
        <v>-0.195455141503233</v>
      </c>
      <c r="CI64" s="89">
        <f t="shared" si="561"/>
        <v>-0.246718107682555</v>
      </c>
      <c r="CJ64" s="89">
        <f t="shared" si="561"/>
        <v>-0.205902490857352</v>
      </c>
      <c r="CK64" s="89">
        <f t="shared" si="561"/>
        <v>-0.175129285716649</v>
      </c>
      <c r="CL64" s="109" t="s">
        <v>182</v>
      </c>
      <c r="CM64">
        <f t="shared" ref="CM64:CP64" si="562">1-CM63</f>
        <v>0.0160637214159667</v>
      </c>
      <c r="CN64">
        <f t="shared" si="562"/>
        <v>0.0155862040901864</v>
      </c>
      <c r="CO64">
        <f t="shared" si="562"/>
        <v>0.084625075194199</v>
      </c>
      <c r="CP64">
        <f t="shared" si="562"/>
        <v>0.100632977189518</v>
      </c>
      <c r="CR64" s="89">
        <f t="shared" ref="CR64:CU64" si="563">CM$67*BX64</f>
        <v>0.0272251011580216</v>
      </c>
      <c r="CS64" s="89">
        <f t="shared" si="563"/>
        <v>0.0616106545199769</v>
      </c>
      <c r="CT64" s="89">
        <f t="shared" si="563"/>
        <v>0.146480431032014</v>
      </c>
      <c r="CU64" s="89">
        <f t="shared" si="563"/>
        <v>0.142365883974244</v>
      </c>
      <c r="CV64" s="87">
        <f t="shared" si="14"/>
        <v>0.377682070684257</v>
      </c>
      <c r="CX64">
        <f t="shared" si="328"/>
        <v>0.10198826924711</v>
      </c>
    </row>
    <row r="65" spans="1:102">
      <c r="A65" s="52" t="s">
        <v>54</v>
      </c>
      <c r="B65" s="53">
        <v>2015</v>
      </c>
      <c r="C65" s="52" t="s">
        <v>44</v>
      </c>
      <c r="D65">
        <v>26937</v>
      </c>
      <c r="E65">
        <v>7.5414486</v>
      </c>
      <c r="F65">
        <v>362655</v>
      </c>
      <c r="G65">
        <v>436</v>
      </c>
      <c r="H65">
        <v>39607</v>
      </c>
      <c r="I65">
        <v>34</v>
      </c>
      <c r="J65">
        <v>26663</v>
      </c>
      <c r="K65">
        <v>62.392487</v>
      </c>
      <c r="L65">
        <v>1124500</v>
      </c>
      <c r="M65">
        <v>9857</v>
      </c>
      <c r="N65">
        <v>209891</v>
      </c>
      <c r="P65" s="91">
        <f t="shared" ref="P65:Z65" si="564">(D65-MIN(D$62:D$71))/(MAX(D$62:D$71)-MIN(D$62:D$71))+0.001</f>
        <v>0.179915135608049</v>
      </c>
      <c r="Q65" s="91">
        <f t="shared" si="564"/>
        <v>0.543446066446346</v>
      </c>
      <c r="R65" s="91">
        <f t="shared" si="564"/>
        <v>0.439700950647249</v>
      </c>
      <c r="S65" s="91">
        <f t="shared" si="564"/>
        <v>0.437363636363636</v>
      </c>
      <c r="T65" s="91">
        <f t="shared" si="564"/>
        <v>0.859803418803419</v>
      </c>
      <c r="U65" s="91">
        <f t="shared" si="564"/>
        <v>1.001</v>
      </c>
      <c r="V65" s="108" cm="1">
        <f t="array" ref="V65">(MAX(J$62:J$71-J65)/(MAX(J$62:J$71)-MIN(J$62:J$71))+0.001)</f>
        <v>0.985410522897044</v>
      </c>
      <c r="W65" s="108" cm="1">
        <f t="array" ref="W65">(MAX(K$62:K$71-K65)/(MAX(K$62:K$71)-MIN(K$62:K$71))+0.001)</f>
        <v>0.357725070499784</v>
      </c>
      <c r="X65" s="91">
        <f t="shared" si="564"/>
        <v>0.395095257689538</v>
      </c>
      <c r="Y65" s="91">
        <f t="shared" si="564"/>
        <v>0.260680393362016</v>
      </c>
      <c r="Z65" s="91">
        <f t="shared" si="564"/>
        <v>0.274926040744021</v>
      </c>
      <c r="AB65" s="89">
        <f t="shared" ref="AB65:AL65" si="565">P65/SUM(P$62:P$71)</f>
        <v>0.0556780553577569</v>
      </c>
      <c r="AC65" s="89">
        <f t="shared" si="565"/>
        <v>0.174129990656596</v>
      </c>
      <c r="AD65" s="89">
        <f t="shared" si="565"/>
        <v>0.085483860502711</v>
      </c>
      <c r="AE65" s="89">
        <f t="shared" si="565"/>
        <v>0.0941303071805908</v>
      </c>
      <c r="AF65" s="89">
        <f t="shared" si="565"/>
        <v>0.108912466843501</v>
      </c>
      <c r="AG65" s="89">
        <f t="shared" si="565"/>
        <v>0.162061521856449</v>
      </c>
      <c r="AH65" s="89">
        <f t="shared" si="565"/>
        <v>0.118672660901114</v>
      </c>
      <c r="AI65" s="89">
        <f t="shared" si="565"/>
        <v>0.0892752405951514</v>
      </c>
      <c r="AJ65" s="89">
        <f t="shared" si="565"/>
        <v>0.0715724401676344</v>
      </c>
      <c r="AK65" s="89">
        <f t="shared" si="565"/>
        <v>0.0525558796632474</v>
      </c>
      <c r="AL65" s="89">
        <f t="shared" si="565"/>
        <v>0.0667068910492331</v>
      </c>
      <c r="AN65" s="89">
        <f t="shared" ref="AN65:AX65" si="566">AB65*LN(AB65)</f>
        <v>-0.160807643981781</v>
      </c>
      <c r="AO65" s="89">
        <f t="shared" si="566"/>
        <v>-0.304371071937376</v>
      </c>
      <c r="AP65" s="89">
        <f t="shared" si="566"/>
        <v>-0.210241373304161</v>
      </c>
      <c r="AQ65" s="89">
        <f t="shared" si="566"/>
        <v>-0.222436995414057</v>
      </c>
      <c r="AR65" s="89">
        <f t="shared" si="566"/>
        <v>-0.241481895110604</v>
      </c>
      <c r="AS65" s="89">
        <f t="shared" si="566"/>
        <v>-0.294916194907831</v>
      </c>
      <c r="AT65" s="89">
        <f t="shared" si="566"/>
        <v>-0.252937286579659</v>
      </c>
      <c r="AU65" s="89">
        <f t="shared" si="566"/>
        <v>-0.215691756891196</v>
      </c>
      <c r="AV65" s="89">
        <f t="shared" si="566"/>
        <v>-0.188739759293461</v>
      </c>
      <c r="AW65" s="89">
        <f t="shared" si="566"/>
        <v>-0.154823225484224</v>
      </c>
      <c r="AX65" s="89">
        <f t="shared" si="566"/>
        <v>-0.180605373205645</v>
      </c>
      <c r="AY65" s="109" t="s">
        <v>183</v>
      </c>
      <c r="AZ65" s="77">
        <f t="shared" ref="AZ65:BB65" si="567">AZ64/(3-SUM($AZ63:$BB63))</f>
        <v>0.40241406355228</v>
      </c>
      <c r="BA65" s="77">
        <f t="shared" si="567"/>
        <v>0.399558894311658</v>
      </c>
      <c r="BB65" s="77">
        <f t="shared" si="567"/>
        <v>0.198027042136062</v>
      </c>
      <c r="BC65" s="77">
        <f t="shared" ref="BC65:BE65" si="568">BC64/(3-SUM($BC63:$BE63))</f>
        <v>0.360350456370392</v>
      </c>
      <c r="BD65" s="77">
        <f t="shared" si="568"/>
        <v>0.224664783970598</v>
      </c>
      <c r="BE65" s="77">
        <f t="shared" si="568"/>
        <v>0.414984759659007</v>
      </c>
      <c r="BF65" s="77">
        <f>BF64/(2-SUM($BF63:$BG63))</f>
        <v>0.299852492131387</v>
      </c>
      <c r="BG65" s="77">
        <f>BG64/(2-SUM($BF63:$BG63))</f>
        <v>0.700147507868615</v>
      </c>
      <c r="BH65" s="77">
        <f t="shared" ref="BH65:BJ65" si="569">BH64/(3-SUM($BH63:$BJ63))</f>
        <v>0.25668994669208</v>
      </c>
      <c r="BI65" s="77">
        <f t="shared" si="569"/>
        <v>0.311438541924833</v>
      </c>
      <c r="BJ65" s="77">
        <f t="shared" si="569"/>
        <v>0.431871511383087</v>
      </c>
      <c r="BL65" s="89">
        <f t="shared" ref="BL65:BV65" si="570">AZ$67*P65</f>
        <v>0.0596339529604824</v>
      </c>
      <c r="BM65" s="89">
        <f t="shared" si="570"/>
        <v>0.280663974913101</v>
      </c>
      <c r="BN65" s="89">
        <f t="shared" si="570"/>
        <v>0.0668748575310991</v>
      </c>
      <c r="BO65" s="89">
        <f t="shared" si="570"/>
        <v>0.0964470545016868</v>
      </c>
      <c r="BP65" s="89">
        <f t="shared" si="570"/>
        <v>0.36612532262954</v>
      </c>
      <c r="BQ65" s="89">
        <f t="shared" si="570"/>
        <v>0.354010057394518</v>
      </c>
      <c r="BR65" s="89">
        <f t="shared" si="570"/>
        <v>0.270915215893717</v>
      </c>
      <c r="BS65" s="89">
        <f t="shared" si="570"/>
        <v>0.259377059743693</v>
      </c>
      <c r="BT65" s="89">
        <f t="shared" si="570"/>
        <v>0.0723569559619552</v>
      </c>
      <c r="BU65" s="89">
        <f t="shared" si="570"/>
        <v>0.116354974914178</v>
      </c>
      <c r="BV65" s="89">
        <f t="shared" si="570"/>
        <v>0.101863100037907</v>
      </c>
      <c r="BX65" s="89">
        <f t="shared" si="6"/>
        <v>0.407172785404683</v>
      </c>
      <c r="BY65" s="89">
        <f t="shared" si="7"/>
        <v>0.816582434525745</v>
      </c>
      <c r="BZ65" s="89">
        <f t="shared" si="8"/>
        <v>0.53029227563741</v>
      </c>
      <c r="CA65" s="89">
        <f t="shared" si="9"/>
        <v>0.29057503091404</v>
      </c>
      <c r="CC65" s="89">
        <f t="shared" ref="CC65:CF65" si="571">BX65/SUM(BX$62:BX$71)</f>
        <v>0.117504538557452</v>
      </c>
      <c r="CD65" s="89">
        <f t="shared" si="571"/>
        <v>0.12427675143359</v>
      </c>
      <c r="CE65" s="89">
        <f t="shared" si="571"/>
        <v>0.102210397984001</v>
      </c>
      <c r="CF65" s="89">
        <f t="shared" si="571"/>
        <v>0.0611490370163535</v>
      </c>
      <c r="CH65" s="89">
        <f t="shared" ref="CH65:CK65" si="572">CC65*LN(CC65)</f>
        <v>-0.251609920929132</v>
      </c>
      <c r="CI65" s="89">
        <f t="shared" si="572"/>
        <v>-0.259147391761321</v>
      </c>
      <c r="CJ65" s="89">
        <f t="shared" si="572"/>
        <v>-0.233113489498298</v>
      </c>
      <c r="CK65" s="89">
        <f t="shared" si="572"/>
        <v>-0.1708773862304</v>
      </c>
      <c r="CL65" s="109" t="s">
        <v>183</v>
      </c>
      <c r="CM65">
        <f t="shared" ref="CM65:CP65" si="573">CM64/(4-SUM($CM63:$CP63))</f>
        <v>0.0740577712827265</v>
      </c>
      <c r="CN65">
        <f t="shared" si="573"/>
        <v>0.0718562970427023</v>
      </c>
      <c r="CO65">
        <f t="shared" si="573"/>
        <v>0.390142750937291</v>
      </c>
      <c r="CP65">
        <f t="shared" si="573"/>
        <v>0.463943180737279</v>
      </c>
      <c r="CR65" s="89">
        <f t="shared" ref="CR65:CU65" si="574">CM$67*BX65</f>
        <v>0.042233347464079</v>
      </c>
      <c r="CS65" s="89">
        <f t="shared" si="574"/>
        <v>0.0675883044122945</v>
      </c>
      <c r="CT65" s="89">
        <f t="shared" si="574"/>
        <v>0.181375830774017</v>
      </c>
      <c r="CU65" s="89">
        <f t="shared" si="574"/>
        <v>0.13699942582363</v>
      </c>
      <c r="CV65" s="87">
        <f t="shared" si="14"/>
        <v>0.428196908474021</v>
      </c>
      <c r="CX65">
        <f t="shared" si="328"/>
        <v>0.102293865117962</v>
      </c>
    </row>
    <row r="66" spans="1:102">
      <c r="A66" s="52" t="s">
        <v>54</v>
      </c>
      <c r="B66" s="53">
        <v>2016</v>
      </c>
      <c r="C66" s="52" t="s">
        <v>44</v>
      </c>
      <c r="D66">
        <v>26955</v>
      </c>
      <c r="E66">
        <v>7.3456873</v>
      </c>
      <c r="F66">
        <v>385201</v>
      </c>
      <c r="G66">
        <v>437</v>
      </c>
      <c r="H66">
        <v>39935</v>
      </c>
      <c r="I66">
        <v>26</v>
      </c>
      <c r="J66">
        <v>26647</v>
      </c>
      <c r="K66">
        <v>65.475388</v>
      </c>
      <c r="L66">
        <v>1232500</v>
      </c>
      <c r="M66">
        <v>10660</v>
      </c>
      <c r="N66">
        <v>223719</v>
      </c>
      <c r="P66" s="91">
        <f t="shared" ref="P66:Z66" si="575">(D66-MIN(D$62:D$71))/(MAX(D$62:D$71)-MIN(D$62:D$71))+0.001</f>
        <v>0.18778915135608</v>
      </c>
      <c r="Q66" s="91">
        <f t="shared" si="575"/>
        <v>0.317198991163871</v>
      </c>
      <c r="R66" s="91">
        <f t="shared" si="575"/>
        <v>0.582209546925566</v>
      </c>
      <c r="S66" s="91">
        <f t="shared" si="575"/>
        <v>0.439961038961039</v>
      </c>
      <c r="T66" s="91">
        <f t="shared" si="575"/>
        <v>0.971940170940171</v>
      </c>
      <c r="U66" s="91">
        <f t="shared" si="575"/>
        <v>0.734333333333333</v>
      </c>
      <c r="V66" s="108" cm="1">
        <f t="array" ref="V66">(MAX(J$62:J$71-J66)/(MAX(J$62:J$71)-MIN(J$62:J$71))+0.001)</f>
        <v>0.990607015264696</v>
      </c>
      <c r="W66" s="108" cm="1">
        <f t="array" ref="W66">(MAX(K$62:K$71-K66)/(MAX(K$62:K$71)-MIN(K$62:K$71))+0.001)</f>
        <v>0.290542030127037</v>
      </c>
      <c r="X66" s="91">
        <f t="shared" si="575"/>
        <v>0.506194938792305</v>
      </c>
      <c r="Y66" s="91">
        <f t="shared" si="575"/>
        <v>0.384066994468347</v>
      </c>
      <c r="Z66" s="91">
        <f t="shared" si="575"/>
        <v>0.428026129317981</v>
      </c>
      <c r="AB66" s="89">
        <f t="shared" ref="AB66:AL66" si="576">P66/SUM(P$62:P$71)</f>
        <v>0.0581148146844531</v>
      </c>
      <c r="AC66" s="89">
        <f t="shared" si="576"/>
        <v>0.101636318262135</v>
      </c>
      <c r="AD66" s="89">
        <f t="shared" si="576"/>
        <v>0.113189474845278</v>
      </c>
      <c r="AE66" s="89">
        <f t="shared" si="576"/>
        <v>0.0946893255443442</v>
      </c>
      <c r="AF66" s="89">
        <f t="shared" si="576"/>
        <v>0.123116981540627</v>
      </c>
      <c r="AG66" s="89">
        <f t="shared" si="576"/>
        <v>0.118888289260658</v>
      </c>
      <c r="AH66" s="89">
        <f t="shared" si="576"/>
        <v>0.119298472745307</v>
      </c>
      <c r="AI66" s="89">
        <f t="shared" si="576"/>
        <v>0.0725087833691842</v>
      </c>
      <c r="AJ66" s="89">
        <f t="shared" si="576"/>
        <v>0.0916984101042804</v>
      </c>
      <c r="AK66" s="89">
        <f t="shared" si="576"/>
        <v>0.0774319022753352</v>
      </c>
      <c r="AL66" s="89">
        <f t="shared" si="576"/>
        <v>0.103854448626873</v>
      </c>
      <c r="AN66" s="89">
        <f t="shared" ref="AN66:AX66" si="577">AB66*LN(AB66)</f>
        <v>-0.16535609657789</v>
      </c>
      <c r="AO66" s="89">
        <f t="shared" si="577"/>
        <v>-0.232376637817873</v>
      </c>
      <c r="AP66" s="89">
        <f t="shared" si="577"/>
        <v>-0.246605014188375</v>
      </c>
      <c r="AQ66" s="89">
        <f t="shared" si="577"/>
        <v>-0.223197322822842</v>
      </c>
      <c r="AR66" s="89">
        <f t="shared" si="577"/>
        <v>-0.257883329567349</v>
      </c>
      <c r="AS66" s="89">
        <f t="shared" si="577"/>
        <v>-0.253181049776954</v>
      </c>
      <c r="AT66" s="89">
        <f t="shared" si="577"/>
        <v>-0.253643674347887</v>
      </c>
      <c r="AU66" s="89">
        <f t="shared" si="577"/>
        <v>-0.190266497132738</v>
      </c>
      <c r="AV66" s="89">
        <f t="shared" si="577"/>
        <v>-0.219090448155074</v>
      </c>
      <c r="AW66" s="89">
        <f t="shared" si="577"/>
        <v>-0.198098403463188</v>
      </c>
      <c r="AX66" s="89">
        <f t="shared" si="577"/>
        <v>-0.235205909183712</v>
      </c>
      <c r="AY66" s="77" t="s">
        <v>184</v>
      </c>
      <c r="AZ66" s="110">
        <v>0.26049795615013</v>
      </c>
      <c r="BA66" s="110">
        <v>0.633345720302242</v>
      </c>
      <c r="BB66" s="110">
        <v>0.106156323547628</v>
      </c>
      <c r="BC66" s="110">
        <v>0.0806878306878307</v>
      </c>
      <c r="BD66" s="110">
        <v>0.626984126984127</v>
      </c>
      <c r="BE66" s="110">
        <v>0.292328042328042</v>
      </c>
      <c r="BF66" s="110">
        <v>0.25</v>
      </c>
      <c r="BG66" s="110">
        <v>0.75</v>
      </c>
      <c r="BH66" s="110">
        <v>0.10958605664488</v>
      </c>
      <c r="BI66" s="110">
        <v>0.581263616557734</v>
      </c>
      <c r="BJ66" s="110">
        <v>0.309150326797386</v>
      </c>
      <c r="BL66" s="89">
        <f t="shared" ref="BL66:BV66" si="578">AZ$67*P66</f>
        <v>0.0622438428018303</v>
      </c>
      <c r="BM66" s="89">
        <f t="shared" si="578"/>
        <v>0.163818150862018</v>
      </c>
      <c r="BN66" s="89">
        <f t="shared" si="578"/>
        <v>0.0885492297584974</v>
      </c>
      <c r="BO66" s="89">
        <f t="shared" si="578"/>
        <v>0.0970198314978664</v>
      </c>
      <c r="BP66" s="89">
        <f t="shared" si="578"/>
        <v>0.413875894047173</v>
      </c>
      <c r="BQ66" s="89">
        <f t="shared" si="578"/>
        <v>0.259701683796245</v>
      </c>
      <c r="BR66" s="89">
        <f t="shared" si="578"/>
        <v>0.272343868033064</v>
      </c>
      <c r="BS66" s="89">
        <f t="shared" si="578"/>
        <v>0.210664400459905</v>
      </c>
      <c r="BT66" s="89">
        <f t="shared" si="578"/>
        <v>0.0927035295451214</v>
      </c>
      <c r="BU66" s="89">
        <f t="shared" si="578"/>
        <v>0.171428717481903</v>
      </c>
      <c r="BV66" s="89">
        <f t="shared" si="578"/>
        <v>0.158588354568242</v>
      </c>
      <c r="BX66" s="89">
        <f t="shared" ref="BX66:BX81" si="579">SUM(BL66:BN66)</f>
        <v>0.314611223422346</v>
      </c>
      <c r="BY66" s="89">
        <f t="shared" ref="BY66:BY81" si="580">SUM(BO66:BQ66)</f>
        <v>0.770597409341284</v>
      </c>
      <c r="BZ66" s="89">
        <f t="shared" ref="BZ66:BZ81" si="581">SUM(BR66:BS66)</f>
        <v>0.48300826849297</v>
      </c>
      <c r="CA66" s="89">
        <f t="shared" ref="CA66:CA81" si="582">SUM(BT66:BV66)</f>
        <v>0.422720601595266</v>
      </c>
      <c r="CC66" s="89">
        <f t="shared" ref="CC66:CF66" si="583">BX66/SUM(BX$62:BX$71)</f>
        <v>0.0907925282788636</v>
      </c>
      <c r="CD66" s="89">
        <f t="shared" si="583"/>
        <v>0.117278230154063</v>
      </c>
      <c r="CE66" s="89">
        <f t="shared" si="583"/>
        <v>0.0930967121723367</v>
      </c>
      <c r="CF66" s="89">
        <f t="shared" si="583"/>
        <v>0.0889579453307222</v>
      </c>
      <c r="CH66" s="89">
        <f t="shared" ref="CH66:CK66" si="584">CC66*LN(CC66)</f>
        <v>-0.217827462235911</v>
      </c>
      <c r="CI66" s="89">
        <f t="shared" si="584"/>
        <v>-0.251351421984787</v>
      </c>
      <c r="CJ66" s="89">
        <f t="shared" si="584"/>
        <v>-0.221022432116597</v>
      </c>
      <c r="CK66" s="89">
        <f t="shared" si="584"/>
        <v>-0.215241892409362</v>
      </c>
      <c r="CL66" s="77" t="s">
        <v>184</v>
      </c>
      <c r="CM66" s="111">
        <v>0.133389037433155</v>
      </c>
      <c r="CN66" s="111">
        <v>0.0936831550802139</v>
      </c>
      <c r="CO66" s="111">
        <v>0.293917112299465</v>
      </c>
      <c r="CP66" s="111">
        <v>0.479010695187166</v>
      </c>
      <c r="CR66" s="89">
        <f t="shared" ref="CR66:CU66" si="585">CM$67*BX66</f>
        <v>0.0326325471425824</v>
      </c>
      <c r="CS66" s="89">
        <f t="shared" si="585"/>
        <v>0.0637821364748474</v>
      </c>
      <c r="CT66" s="89">
        <f t="shared" si="585"/>
        <v>0.165203285043762</v>
      </c>
      <c r="CU66" s="89">
        <f t="shared" si="585"/>
        <v>0.199303014853685</v>
      </c>
      <c r="CV66" s="87">
        <f t="shared" ref="CV66:CV81" si="586">SUM(CR66:CU66)</f>
        <v>0.460920983514876</v>
      </c>
      <c r="CX66">
        <f t="shared" si="328"/>
        <v>0.114492710759305</v>
      </c>
    </row>
    <row r="67" spans="1:102">
      <c r="A67" s="52" t="s">
        <v>54</v>
      </c>
      <c r="B67" s="53">
        <v>2017</v>
      </c>
      <c r="C67" s="52" t="s">
        <v>44</v>
      </c>
      <c r="D67">
        <v>26967</v>
      </c>
      <c r="E67">
        <v>7.2010606</v>
      </c>
      <c r="F67">
        <v>407256</v>
      </c>
      <c r="G67">
        <v>438</v>
      </c>
      <c r="H67">
        <v>39952</v>
      </c>
      <c r="I67">
        <v>27</v>
      </c>
      <c r="J67">
        <v>26629</v>
      </c>
      <c r="K67">
        <v>68.471764</v>
      </c>
      <c r="L67">
        <v>1409000</v>
      </c>
      <c r="M67">
        <v>11463</v>
      </c>
      <c r="N67">
        <v>235259</v>
      </c>
      <c r="P67" s="91">
        <f t="shared" ref="P67:Z67" si="587">(D67-MIN(D$62:D$71))/(MAX(D$62:D$71)-MIN(D$62:D$71))+0.001</f>
        <v>0.193038495188101</v>
      </c>
      <c r="Q67" s="91">
        <f t="shared" si="587"/>
        <v>0.150049672668562</v>
      </c>
      <c r="R67" s="91">
        <f t="shared" si="587"/>
        <v>0.721614633899676</v>
      </c>
      <c r="S67" s="91">
        <f t="shared" si="587"/>
        <v>0.442558441558442</v>
      </c>
      <c r="T67" s="91">
        <f t="shared" si="587"/>
        <v>0.977752136752137</v>
      </c>
      <c r="U67" s="91">
        <f t="shared" si="587"/>
        <v>0.767666666666667</v>
      </c>
      <c r="V67" s="108" cm="1">
        <f t="array" ref="V67">(MAX(J$62:J$71-J67)/(MAX(J$62:J$71)-MIN(J$62:J$71))+0.001)</f>
        <v>0.996453069178305</v>
      </c>
      <c r="W67" s="108" cm="1">
        <f t="array" ref="W67">(MAX(K$62:K$71-K67)/(MAX(K$62:K$71)-MIN(K$62:K$71))+0.001)</f>
        <v>0.225244555514674</v>
      </c>
      <c r="X67" s="91">
        <f t="shared" si="587"/>
        <v>0.687760621335254</v>
      </c>
      <c r="Y67" s="91">
        <f t="shared" si="587"/>
        <v>0.507453595574677</v>
      </c>
      <c r="Z67" s="91">
        <f t="shared" si="587"/>
        <v>0.55579406554473</v>
      </c>
      <c r="AB67" s="89">
        <f t="shared" ref="AB67:AL67" si="588">P67/SUM(P$62:P$71)</f>
        <v>0.0597393209022506</v>
      </c>
      <c r="AC67" s="89">
        <f t="shared" si="588"/>
        <v>0.0480786405735841</v>
      </c>
      <c r="AD67" s="89">
        <f t="shared" si="588"/>
        <v>0.140291724660115</v>
      </c>
      <c r="AE67" s="89">
        <f t="shared" si="588"/>
        <v>0.0952483439080975</v>
      </c>
      <c r="AF67" s="89">
        <f t="shared" si="588"/>
        <v>0.123853191143832</v>
      </c>
      <c r="AG67" s="89">
        <f t="shared" si="588"/>
        <v>0.124284943335132</v>
      </c>
      <c r="AH67" s="89">
        <f t="shared" si="588"/>
        <v>0.120002511070025</v>
      </c>
      <c r="AI67" s="89">
        <f t="shared" si="588"/>
        <v>0.0562128951661848</v>
      </c>
      <c r="AJ67" s="89">
        <f t="shared" si="588"/>
        <v>0.124589462824818</v>
      </c>
      <c r="AK67" s="89">
        <f t="shared" si="588"/>
        <v>0.102307924887423</v>
      </c>
      <c r="AL67" s="89">
        <f t="shared" si="588"/>
        <v>0.134855519963723</v>
      </c>
      <c r="AN67" s="89">
        <f t="shared" ref="AN67:AX67" si="589">AB67*LN(AB67)</f>
        <v>-0.168331357634292</v>
      </c>
      <c r="AO67" s="89">
        <f t="shared" si="589"/>
        <v>-0.145914696278286</v>
      </c>
      <c r="AP67" s="89">
        <f t="shared" si="589"/>
        <v>-0.275537335107471</v>
      </c>
      <c r="AQ67" s="89">
        <f t="shared" si="589"/>
        <v>-0.223954349929881</v>
      </c>
      <c r="AR67" s="89">
        <f t="shared" si="589"/>
        <v>-0.258687002745855</v>
      </c>
      <c r="AS67" s="89">
        <f t="shared" si="589"/>
        <v>-0.259156281706068</v>
      </c>
      <c r="AT67" s="89">
        <f t="shared" si="589"/>
        <v>-0.254434437377924</v>
      </c>
      <c r="AU67" s="89">
        <f t="shared" si="589"/>
        <v>-0.161814951396719</v>
      </c>
      <c r="AV67" s="89">
        <f t="shared" si="589"/>
        <v>-0.25948636692633</v>
      </c>
      <c r="AW67" s="89">
        <f t="shared" si="589"/>
        <v>-0.233238347821707</v>
      </c>
      <c r="AX67" s="89">
        <f t="shared" si="589"/>
        <v>-0.270189951813827</v>
      </c>
      <c r="AY67" s="77" t="s">
        <v>185</v>
      </c>
      <c r="AZ67">
        <f t="shared" ref="AZ67:BJ67" si="590">AVERAGE(AZ65:AZ66)</f>
        <v>0.331456009851205</v>
      </c>
      <c r="BA67">
        <f t="shared" si="590"/>
        <v>0.51645230730695</v>
      </c>
      <c r="BB67">
        <f t="shared" si="590"/>
        <v>0.152091682841845</v>
      </c>
      <c r="BC67">
        <f t="shared" si="590"/>
        <v>0.220519143529111</v>
      </c>
      <c r="BD67">
        <f t="shared" si="590"/>
        <v>0.425824455477362</v>
      </c>
      <c r="BE67">
        <f t="shared" si="590"/>
        <v>0.353656400993524</v>
      </c>
      <c r="BF67">
        <f t="shared" si="590"/>
        <v>0.274926246065694</v>
      </c>
      <c r="BG67">
        <f t="shared" si="590"/>
        <v>0.725073753934308</v>
      </c>
      <c r="BH67">
        <f t="shared" si="590"/>
        <v>0.18313800166848</v>
      </c>
      <c r="BI67">
        <f t="shared" si="590"/>
        <v>0.446351079241283</v>
      </c>
      <c r="BJ67">
        <f t="shared" si="590"/>
        <v>0.370510919090236</v>
      </c>
      <c r="BL67" s="89">
        <f t="shared" ref="BL67:BV67" si="591">AZ$67*P67</f>
        <v>0.063983769362729</v>
      </c>
      <c r="BM67" s="89">
        <f t="shared" si="591"/>
        <v>0.0774934996603314</v>
      </c>
      <c r="BN67" s="89">
        <f t="shared" si="591"/>
        <v>0.109751584033104</v>
      </c>
      <c r="BO67" s="89">
        <f t="shared" si="591"/>
        <v>0.097592608494046</v>
      </c>
      <c r="BP67" s="89">
        <f t="shared" si="591"/>
        <v>0.416350771224306</v>
      </c>
      <c r="BQ67" s="89">
        <f t="shared" si="591"/>
        <v>0.271490230496029</v>
      </c>
      <c r="BR67" s="89">
        <f t="shared" si="591"/>
        <v>0.27395110168983</v>
      </c>
      <c r="BS67" s="89">
        <f t="shared" si="591"/>
        <v>0.163318915420289</v>
      </c>
      <c r="BT67" s="89">
        <f t="shared" si="591"/>
        <v>0.125955105817611</v>
      </c>
      <c r="BU67" s="89">
        <f t="shared" si="591"/>
        <v>0.226502460049627</v>
      </c>
      <c r="BV67" s="89">
        <f t="shared" si="591"/>
        <v>0.205927770049877</v>
      </c>
      <c r="BX67" s="89">
        <f t="shared" si="579"/>
        <v>0.251228853056164</v>
      </c>
      <c r="BY67" s="89">
        <f t="shared" si="580"/>
        <v>0.785433610214381</v>
      </c>
      <c r="BZ67" s="89">
        <f t="shared" si="581"/>
        <v>0.437270017110119</v>
      </c>
      <c r="CA67" s="89">
        <f t="shared" si="582"/>
        <v>0.558385335917115</v>
      </c>
      <c r="CC67" s="89">
        <f t="shared" ref="CC67:CF67" si="592">BX67/SUM(BX$62:BX$71)</f>
        <v>0.0725012365974867</v>
      </c>
      <c r="CD67" s="89">
        <f t="shared" si="592"/>
        <v>0.119536171018534</v>
      </c>
      <c r="CE67" s="89">
        <f t="shared" si="592"/>
        <v>0.0842809607618261</v>
      </c>
      <c r="CF67" s="89">
        <f t="shared" si="592"/>
        <v>0.117507431619221</v>
      </c>
      <c r="CH67" s="89">
        <f t="shared" ref="CH67:CK67" si="593">CC67*LN(CC67)</f>
        <v>-0.190254240423717</v>
      </c>
      <c r="CI67" s="89">
        <f t="shared" si="593"/>
        <v>-0.253911116086346</v>
      </c>
      <c r="CJ67" s="89">
        <f t="shared" si="593"/>
        <v>-0.208477324740511</v>
      </c>
      <c r="CK67" s="89">
        <f t="shared" si="593"/>
        <v>-0.251613222682193</v>
      </c>
      <c r="CL67" s="77" t="s">
        <v>185</v>
      </c>
      <c r="CM67">
        <f t="shared" ref="CM67:CP67" si="594">AVERAGE(CM65:CM66)</f>
        <v>0.103723404357941</v>
      </c>
      <c r="CN67">
        <f t="shared" si="594"/>
        <v>0.0827697260614581</v>
      </c>
      <c r="CO67">
        <f t="shared" si="594"/>
        <v>0.342029931618378</v>
      </c>
      <c r="CP67">
        <f t="shared" si="594"/>
        <v>0.471476937962223</v>
      </c>
      <c r="CR67" s="89">
        <f t="shared" ref="CR67:CU67" si="595">CM$67*BX67</f>
        <v>0.0260583119119262</v>
      </c>
      <c r="CS67" s="89">
        <f t="shared" si="595"/>
        <v>0.0650101247569064</v>
      </c>
      <c r="CT67" s="89">
        <f t="shared" si="595"/>
        <v>0.149559434050941</v>
      </c>
      <c r="CU67" s="89">
        <f t="shared" si="595"/>
        <v>0.263265808381208</v>
      </c>
      <c r="CV67" s="87">
        <f t="shared" si="586"/>
        <v>0.503893679100982</v>
      </c>
      <c r="CX67">
        <f t="shared" si="328"/>
        <v>0.107284779403924</v>
      </c>
    </row>
    <row r="68" spans="1:102">
      <c r="A68" s="52" t="s">
        <v>54</v>
      </c>
      <c r="B68" s="53">
        <v>2018</v>
      </c>
      <c r="C68" s="52" t="s">
        <v>44</v>
      </c>
      <c r="D68">
        <v>26978</v>
      </c>
      <c r="E68">
        <v>7.220513</v>
      </c>
      <c r="F68">
        <v>361151</v>
      </c>
      <c r="G68">
        <v>653</v>
      </c>
      <c r="H68">
        <v>39969</v>
      </c>
      <c r="I68">
        <v>28</v>
      </c>
      <c r="J68">
        <v>26615</v>
      </c>
      <c r="K68">
        <v>59.572281</v>
      </c>
      <c r="L68">
        <v>1412380</v>
      </c>
      <c r="M68">
        <v>12266</v>
      </c>
      <c r="N68">
        <v>214100</v>
      </c>
      <c r="P68" s="91">
        <f t="shared" ref="P68:Z68" si="596">(D68-MIN(D$62:D$71))/(MAX(D$62:D$71)-MIN(D$62:D$71))+0.001</f>
        <v>0.197850393700787</v>
      </c>
      <c r="Q68" s="91">
        <f t="shared" si="596"/>
        <v>0.172531381807318</v>
      </c>
      <c r="R68" s="91">
        <f t="shared" si="596"/>
        <v>0.43019447815534</v>
      </c>
      <c r="S68" s="91">
        <f t="shared" si="596"/>
        <v>1.001</v>
      </c>
      <c r="T68" s="91">
        <f t="shared" si="596"/>
        <v>0.983564102564103</v>
      </c>
      <c r="U68" s="91">
        <f t="shared" si="596"/>
        <v>0.801</v>
      </c>
      <c r="V68" s="108" cm="1">
        <f t="array" ref="V68">(MAX(J$62:J$71-J68)/(MAX(J$62:J$71)-MIN(J$62:J$71))+0.001)</f>
        <v>1.001</v>
      </c>
      <c r="W68" s="108" cm="1">
        <f t="array" ref="W68">(MAX(K$62:K$71-K68)/(MAX(K$62:K$71)-MIN(K$62:K$71))+0.001)</f>
        <v>0.419183422084043</v>
      </c>
      <c r="X68" s="91">
        <f t="shared" si="596"/>
        <v>0.69123762987347</v>
      </c>
      <c r="Y68" s="91">
        <f t="shared" si="596"/>
        <v>0.630840196681008</v>
      </c>
      <c r="Z68" s="91">
        <f t="shared" si="596"/>
        <v>0.321527015057573</v>
      </c>
      <c r="AB68" s="89">
        <f t="shared" ref="AB68:AL68" si="597">P68/SUM(P$62:P$71)</f>
        <v>0.0612284516018984</v>
      </c>
      <c r="AC68" s="89">
        <f t="shared" si="597"/>
        <v>0.0552821885316635</v>
      </c>
      <c r="AD68" s="89">
        <f t="shared" si="597"/>
        <v>0.0836356726214363</v>
      </c>
      <c r="AE68" s="89">
        <f t="shared" si="597"/>
        <v>0.215437292115046</v>
      </c>
      <c r="AF68" s="89">
        <f t="shared" si="597"/>
        <v>0.124589400747036</v>
      </c>
      <c r="AG68" s="89">
        <f t="shared" si="597"/>
        <v>0.129681597409606</v>
      </c>
      <c r="AH68" s="89">
        <f t="shared" si="597"/>
        <v>0.120550096433694</v>
      </c>
      <c r="AI68" s="89">
        <f t="shared" si="597"/>
        <v>0.104613022530872</v>
      </c>
      <c r="AJ68" s="89">
        <f t="shared" si="597"/>
        <v>0.125219331143205</v>
      </c>
      <c r="AK68" s="89">
        <f t="shared" si="597"/>
        <v>0.127183947499511</v>
      </c>
      <c r="AL68" s="89">
        <f t="shared" si="597"/>
        <v>0.0780139542430634</v>
      </c>
      <c r="AN68" s="89">
        <f t="shared" ref="AN68:AX68" si="598">AB68*LN(AB68)</f>
        <v>-0.171019839486026</v>
      </c>
      <c r="AO68" s="89">
        <f t="shared" si="598"/>
        <v>-0.16005876979887</v>
      </c>
      <c r="AP68" s="89">
        <f t="shared" si="598"/>
        <v>-0.207523951976202</v>
      </c>
      <c r="AQ68" s="89">
        <f t="shared" si="598"/>
        <v>-0.330714641665666</v>
      </c>
      <c r="AR68" s="89">
        <f t="shared" si="598"/>
        <v>-0.259486299712761</v>
      </c>
      <c r="AS68" s="89">
        <f t="shared" si="598"/>
        <v>-0.264897108459454</v>
      </c>
      <c r="AT68" s="89">
        <f t="shared" si="598"/>
        <v>-0.255046618383624</v>
      </c>
      <c r="AU68" s="89">
        <f t="shared" si="598"/>
        <v>-0.236162563157884</v>
      </c>
      <c r="AV68" s="89">
        <f t="shared" si="598"/>
        <v>-0.260166755545185</v>
      </c>
      <c r="AW68" s="89">
        <f t="shared" si="598"/>
        <v>-0.262268668009048</v>
      </c>
      <c r="AX68" s="89">
        <f t="shared" si="598"/>
        <v>-0.19900326570988</v>
      </c>
      <c r="BL68" s="89">
        <f t="shared" ref="BL68:BV68" si="599">AZ$67*P68</f>
        <v>0.0655787020435528</v>
      </c>
      <c r="BM68" s="89">
        <f t="shared" si="599"/>
        <v>0.0891042302172457</v>
      </c>
      <c r="BN68" s="89">
        <f t="shared" si="599"/>
        <v>0.0654290021319149</v>
      </c>
      <c r="BO68" s="89">
        <f t="shared" si="599"/>
        <v>0.220739662672641</v>
      </c>
      <c r="BP68" s="89">
        <f t="shared" si="599"/>
        <v>0.41882564840144</v>
      </c>
      <c r="BQ68" s="89">
        <f t="shared" si="599"/>
        <v>0.283278777195813</v>
      </c>
      <c r="BR68" s="89">
        <f t="shared" si="599"/>
        <v>0.275201172311759</v>
      </c>
      <c r="BS68" s="89">
        <f t="shared" si="599"/>
        <v>0.303938897437506</v>
      </c>
      <c r="BT68" s="89">
        <f t="shared" si="599"/>
        <v>0.126591878213084</v>
      </c>
      <c r="BU68" s="89">
        <f t="shared" si="599"/>
        <v>0.281576202617351</v>
      </c>
      <c r="BV68" s="89">
        <f t="shared" si="599"/>
        <v>0.119129269861322</v>
      </c>
      <c r="BX68" s="89">
        <f t="shared" si="579"/>
        <v>0.220111934392713</v>
      </c>
      <c r="BY68" s="89">
        <f t="shared" si="580"/>
        <v>0.922844088269893</v>
      </c>
      <c r="BZ68" s="89">
        <f t="shared" si="581"/>
        <v>0.579140069749266</v>
      </c>
      <c r="CA68" s="89">
        <f t="shared" si="582"/>
        <v>0.527297350691757</v>
      </c>
      <c r="CC68" s="89">
        <f t="shared" ref="CC68:CF68" si="600">BX68/SUM(BX$62:BX$71)</f>
        <v>0.0635213162787834</v>
      </c>
      <c r="CD68" s="89">
        <f t="shared" si="600"/>
        <v>0.140448851849825</v>
      </c>
      <c r="CE68" s="89">
        <f t="shared" si="600"/>
        <v>0.111625493594835</v>
      </c>
      <c r="CF68" s="89">
        <f t="shared" si="600"/>
        <v>0.110965230269954</v>
      </c>
      <c r="CH68" s="89">
        <f t="shared" ref="CH68:CK68" si="601">CC68*LN(CC68)</f>
        <v>-0.175088869248013</v>
      </c>
      <c r="CI68" s="89">
        <f t="shared" si="601"/>
        <v>-0.275688722674134</v>
      </c>
      <c r="CJ68" s="89">
        <f t="shared" si="601"/>
        <v>-0.244750706681217</v>
      </c>
      <c r="CK68" s="89">
        <f t="shared" si="601"/>
        <v>-0.243961316212645</v>
      </c>
      <c r="CR68" s="89">
        <f t="shared" ref="CR68:CU68" si="602">CM$67*BX68</f>
        <v>0.0228307591750239</v>
      </c>
      <c r="CS68" s="89">
        <f t="shared" si="602"/>
        <v>0.0763835523835352</v>
      </c>
      <c r="CT68" s="89">
        <f t="shared" si="602"/>
        <v>0.198083238453804</v>
      </c>
      <c r="CU68" s="89">
        <f t="shared" si="602"/>
        <v>0.248608540299742</v>
      </c>
      <c r="CV68" s="87">
        <f t="shared" si="586"/>
        <v>0.545906090312105</v>
      </c>
      <c r="CX68">
        <f t="shared" si="328"/>
        <v>0.13723339541867</v>
      </c>
    </row>
    <row r="69" spans="1:102">
      <c r="A69" s="52" t="s">
        <v>54</v>
      </c>
      <c r="B69" s="53">
        <v>2019</v>
      </c>
      <c r="C69" s="52" t="s">
        <v>44</v>
      </c>
      <c r="D69">
        <v>27590</v>
      </c>
      <c r="E69">
        <v>7.1710402</v>
      </c>
      <c r="F69">
        <v>391253</v>
      </c>
      <c r="G69">
        <v>268</v>
      </c>
      <c r="H69">
        <v>39986</v>
      </c>
      <c r="I69">
        <v>16</v>
      </c>
      <c r="J69">
        <v>26625</v>
      </c>
      <c r="K69">
        <v>50.672798</v>
      </c>
      <c r="L69">
        <v>1531550</v>
      </c>
      <c r="M69">
        <v>13069</v>
      </c>
      <c r="N69">
        <v>232470</v>
      </c>
      <c r="P69" s="91">
        <f t="shared" ref="P69:Z69" si="603">(D69-MIN(D$62:D$71))/(MAX(D$62:D$71)-MIN(D$62:D$71))+0.001</f>
        <v>0.465566929133858</v>
      </c>
      <c r="Q69" s="91">
        <f t="shared" si="603"/>
        <v>0.115354216013901</v>
      </c>
      <c r="R69" s="91">
        <f t="shared" si="603"/>
        <v>0.620462985436893</v>
      </c>
      <c r="S69" s="91">
        <f t="shared" si="603"/>
        <v>0.001</v>
      </c>
      <c r="T69" s="91">
        <f t="shared" si="603"/>
        <v>0.989376068376068</v>
      </c>
      <c r="U69" s="91">
        <f t="shared" si="603"/>
        <v>0.401</v>
      </c>
      <c r="V69" s="108" cm="1">
        <f t="array" ref="V69">(MAX(J$62:J$71-J69)/(MAX(J$62:J$71)-MIN(J$62:J$71))+0.001)</f>
        <v>0.997752192270218</v>
      </c>
      <c r="W69" s="108" cm="1">
        <f t="array" ref="W69">(MAX(K$62:K$71-K69)/(MAX(K$62:K$71)-MIN(K$62:K$71))+0.001)</f>
        <v>0.613122288653412</v>
      </c>
      <c r="X69" s="91">
        <f t="shared" si="603"/>
        <v>0.813827898364366</v>
      </c>
      <c r="Y69" s="91">
        <f t="shared" si="603"/>
        <v>0.754226797787339</v>
      </c>
      <c r="Z69" s="91">
        <f t="shared" si="603"/>
        <v>0.524914968999114</v>
      </c>
      <c r="AB69" s="89">
        <f t="shared" ref="AB69:AL69" si="604">P69/SUM(P$62:P$71)</f>
        <v>0.144078268709573</v>
      </c>
      <c r="AC69" s="89">
        <f t="shared" si="604"/>
        <v>0.0369615860651052</v>
      </c>
      <c r="AD69" s="89">
        <f t="shared" si="604"/>
        <v>0.120626464910089</v>
      </c>
      <c r="AE69" s="89">
        <f t="shared" si="604"/>
        <v>0.000215222070045001</v>
      </c>
      <c r="AF69" s="89">
        <f t="shared" si="604"/>
        <v>0.125325610350241</v>
      </c>
      <c r="AG69" s="89">
        <f t="shared" si="604"/>
        <v>0.0649217485159201</v>
      </c>
      <c r="AH69" s="89">
        <f t="shared" si="604"/>
        <v>0.120158964031073</v>
      </c>
      <c r="AI69" s="89">
        <f t="shared" si="604"/>
        <v>0.15301314989556</v>
      </c>
      <c r="AJ69" s="89">
        <f t="shared" si="604"/>
        <v>0.147426848155706</v>
      </c>
      <c r="AK69" s="89">
        <f t="shared" si="604"/>
        <v>0.152059970111598</v>
      </c>
      <c r="AL69" s="89">
        <f t="shared" si="604"/>
        <v>0.127363146657096</v>
      </c>
      <c r="AN69" s="89">
        <f t="shared" ref="AN69:AX69" si="605">AB69*LN(AB69)</f>
        <v>-0.279137035275918</v>
      </c>
      <c r="AO69" s="89">
        <f t="shared" si="605"/>
        <v>-0.121894732045593</v>
      </c>
      <c r="AP69" s="89">
        <f t="shared" si="605"/>
        <v>-0.255131797734857</v>
      </c>
      <c r="AQ69" s="89">
        <f t="shared" si="605"/>
        <v>-0.00181730076244577</v>
      </c>
      <c r="AR69" s="89">
        <f t="shared" si="605"/>
        <v>-0.260281246327784</v>
      </c>
      <c r="AS69" s="89">
        <f t="shared" si="605"/>
        <v>-0.177533234850275</v>
      </c>
      <c r="AT69" s="89">
        <f t="shared" si="605"/>
        <v>-0.254609600708205</v>
      </c>
      <c r="AU69" s="89">
        <f t="shared" si="605"/>
        <v>-0.287241091777769</v>
      </c>
      <c r="AV69" s="89">
        <f t="shared" si="605"/>
        <v>-0.28223737412655</v>
      </c>
      <c r="AW69" s="89">
        <f t="shared" si="605"/>
        <v>-0.286401957475781</v>
      </c>
      <c r="AX69" s="89">
        <f t="shared" si="605"/>
        <v>-0.262458872983498</v>
      </c>
      <c r="BL69" s="89">
        <f t="shared" ref="BL69:BV69" si="606">AZ$67*P69</f>
        <v>0.154314956649387</v>
      </c>
      <c r="BM69" s="89">
        <f t="shared" si="606"/>
        <v>0.0595749510179635</v>
      </c>
      <c r="BN69" s="89">
        <f t="shared" si="606"/>
        <v>0.0943672595961721</v>
      </c>
      <c r="BO69" s="89">
        <f t="shared" si="606"/>
        <v>0.000220519143529111</v>
      </c>
      <c r="BP69" s="89">
        <f t="shared" si="606"/>
        <v>0.421300525578573</v>
      </c>
      <c r="BQ69" s="89">
        <f t="shared" si="606"/>
        <v>0.141816216798403</v>
      </c>
      <c r="BR69" s="89">
        <f t="shared" si="606"/>
        <v>0.274308264724667</v>
      </c>
      <c r="BS69" s="89">
        <f t="shared" si="606"/>
        <v>0.444558879454724</v>
      </c>
      <c r="BT69" s="89">
        <f t="shared" si="606"/>
        <v>0.149042815008509</v>
      </c>
      <c r="BU69" s="89">
        <f t="shared" si="606"/>
        <v>0.336649945185076</v>
      </c>
      <c r="BV69" s="89">
        <f t="shared" si="606"/>
        <v>0.194486727608085</v>
      </c>
      <c r="BX69" s="89">
        <f t="shared" si="579"/>
        <v>0.308257167263523</v>
      </c>
      <c r="BY69" s="89">
        <f t="shared" si="580"/>
        <v>0.563337261520505</v>
      </c>
      <c r="BZ69" s="89">
        <f t="shared" si="581"/>
        <v>0.718867144179391</v>
      </c>
      <c r="CA69" s="89">
        <f t="shared" si="582"/>
        <v>0.68017948780167</v>
      </c>
      <c r="CC69" s="89">
        <f t="shared" ref="CC69:CF69" si="607">BX69/SUM(BX$62:BX$71)</f>
        <v>0.0889588339267999</v>
      </c>
      <c r="CD69" s="89">
        <f t="shared" si="607"/>
        <v>0.0857350364925784</v>
      </c>
      <c r="CE69" s="89">
        <f t="shared" si="607"/>
        <v>0.138556981272035</v>
      </c>
      <c r="CF69" s="89">
        <f t="shared" si="607"/>
        <v>0.143137972132412</v>
      </c>
      <c r="CH69" s="89">
        <f t="shared" ref="CH69:CK69" si="608">CC69*LN(CC69)</f>
        <v>-0.215243153848403</v>
      </c>
      <c r="CI69" s="89">
        <f t="shared" si="608"/>
        <v>-0.210607577845564</v>
      </c>
      <c r="CJ69" s="89">
        <f t="shared" si="608"/>
        <v>-0.273854218466978</v>
      </c>
      <c r="CK69" s="89">
        <f t="shared" si="608"/>
        <v>-0.278252527565296</v>
      </c>
      <c r="CR69" s="89">
        <f t="shared" ref="CR69:CU69" si="609">CM$67*BX69</f>
        <v>0.0319734828063078</v>
      </c>
      <c r="CS69" s="89">
        <f t="shared" si="609"/>
        <v>0.0466272708162642</v>
      </c>
      <c r="CT69" s="89">
        <f t="shared" si="609"/>
        <v>0.245874080166376</v>
      </c>
      <c r="CU69" s="89">
        <f t="shared" si="609"/>
        <v>0.320688942173444</v>
      </c>
      <c r="CV69" s="87">
        <f t="shared" si="586"/>
        <v>0.645163775962392</v>
      </c>
      <c r="CX69">
        <f t="shared" si="328"/>
        <v>0.14625067549132</v>
      </c>
    </row>
    <row r="70" spans="1:102">
      <c r="A70" s="52" t="s">
        <v>54</v>
      </c>
      <c r="B70" s="53">
        <v>2020</v>
      </c>
      <c r="C70" s="52" t="s">
        <v>44</v>
      </c>
      <c r="D70">
        <v>28202</v>
      </c>
      <c r="E70">
        <v>7.1215675</v>
      </c>
      <c r="F70">
        <v>421355</v>
      </c>
      <c r="G70">
        <v>310</v>
      </c>
      <c r="H70">
        <v>40003</v>
      </c>
      <c r="I70">
        <v>4</v>
      </c>
      <c r="J70">
        <v>26635</v>
      </c>
      <c r="K70">
        <v>41.773315</v>
      </c>
      <c r="L70">
        <v>1545850</v>
      </c>
      <c r="M70">
        <v>13872</v>
      </c>
      <c r="N70">
        <v>256230</v>
      </c>
      <c r="P70" s="91">
        <f t="shared" ref="P70:Z70" si="610">(D70-MIN(D$62:D$71))/(MAX(D$62:D$71)-MIN(D$62:D$71))+0.001</f>
        <v>0.733283464566929</v>
      </c>
      <c r="Q70" s="91">
        <f t="shared" si="610"/>
        <v>0.0581771657934171</v>
      </c>
      <c r="R70" s="91">
        <f t="shared" si="610"/>
        <v>0.810731492718447</v>
      </c>
      <c r="S70" s="91">
        <f t="shared" si="610"/>
        <v>0.110090909090909</v>
      </c>
      <c r="T70" s="91">
        <f t="shared" si="610"/>
        <v>0.995188034188034</v>
      </c>
      <c r="U70" s="91">
        <f t="shared" si="610"/>
        <v>0.001</v>
      </c>
      <c r="V70" s="108" cm="1">
        <f t="array" ref="V70">(MAX(J$62:J$71-J70)/(MAX(J$62:J$71)-MIN(J$62:J$71))+0.001)</f>
        <v>0.994504384540435</v>
      </c>
      <c r="W70" s="108" cm="1">
        <f t="array" ref="W70">(MAX(K$62:K$71-K70)/(MAX(K$62:K$71)-MIN(K$62:K$71))+0.001)</f>
        <v>0.807061155222781</v>
      </c>
      <c r="X70" s="91">
        <f t="shared" si="610"/>
        <v>0.828538319102973</v>
      </c>
      <c r="Y70" s="91">
        <f t="shared" si="610"/>
        <v>0.877613398893669</v>
      </c>
      <c r="Z70" s="91">
        <f t="shared" si="610"/>
        <v>0.787979627989371</v>
      </c>
      <c r="AB70" s="89">
        <f t="shared" ref="AB70:AL70" si="611">P70/SUM(P$62:P$71)</f>
        <v>0.226928085817249</v>
      </c>
      <c r="AC70" s="89">
        <f t="shared" si="611"/>
        <v>0.0186410206302139</v>
      </c>
      <c r="AD70" s="89">
        <f t="shared" si="611"/>
        <v>0.157617257198741</v>
      </c>
      <c r="AE70" s="89">
        <f t="shared" si="611"/>
        <v>0.0236939933476815</v>
      </c>
      <c r="AF70" s="89">
        <f t="shared" si="611"/>
        <v>0.126061819953446</v>
      </c>
      <c r="AG70" s="89">
        <f t="shared" si="611"/>
        <v>0.000161899622234215</v>
      </c>
      <c r="AH70" s="89">
        <f t="shared" si="611"/>
        <v>0.119767831628452</v>
      </c>
      <c r="AI70" s="89">
        <f t="shared" si="611"/>
        <v>0.201413277260248</v>
      </c>
      <c r="AJ70" s="89">
        <f t="shared" si="611"/>
        <v>0.150091675656577</v>
      </c>
      <c r="AK70" s="89">
        <f t="shared" si="611"/>
        <v>0.176935992723686</v>
      </c>
      <c r="AL70" s="89">
        <f t="shared" si="611"/>
        <v>0.191192042234527</v>
      </c>
      <c r="AN70" s="89">
        <f t="shared" ref="AN70:AX70" si="612">AB70*LN(AB70)</f>
        <v>-0.336562062422356</v>
      </c>
      <c r="AO70" s="89">
        <f t="shared" si="612"/>
        <v>-0.0742358275016843</v>
      </c>
      <c r="AP70" s="89">
        <f t="shared" si="612"/>
        <v>-0.29121137590364</v>
      </c>
      <c r="AQ70" s="89">
        <f t="shared" si="612"/>
        <v>-0.0886755687857832</v>
      </c>
      <c r="AR70" s="89">
        <f t="shared" si="612"/>
        <v>-0.261071868146817</v>
      </c>
      <c r="AS70" s="89">
        <f t="shared" si="612"/>
        <v>-0.00141314636221446</v>
      </c>
      <c r="AT70" s="89">
        <f t="shared" si="612"/>
        <v>-0.254171309845821</v>
      </c>
      <c r="AU70" s="89">
        <f t="shared" si="612"/>
        <v>-0.3227439055688</v>
      </c>
      <c r="AV70" s="89">
        <f t="shared" si="612"/>
        <v>-0.284650213787477</v>
      </c>
      <c r="AW70" s="89">
        <f t="shared" si="612"/>
        <v>-0.306447342061261</v>
      </c>
      <c r="AX70" s="89">
        <f t="shared" si="612"/>
        <v>-0.31632281721529</v>
      </c>
      <c r="BL70" s="89">
        <f t="shared" ref="BL70:BV70" si="613">AZ$67*P70</f>
        <v>0.243051211255222</v>
      </c>
      <c r="BM70" s="89">
        <f t="shared" si="613"/>
        <v>0.0300457315065892</v>
      </c>
      <c r="BN70" s="89">
        <f t="shared" si="613"/>
        <v>0.12330551706043</v>
      </c>
      <c r="BO70" s="89">
        <f t="shared" si="613"/>
        <v>0.0242771529830685</v>
      </c>
      <c r="BP70" s="89">
        <f t="shared" si="613"/>
        <v>0.423775402755706</v>
      </c>
      <c r="BQ70" s="89">
        <f t="shared" si="613"/>
        <v>0.000353656400993524</v>
      </c>
      <c r="BR70" s="89">
        <f t="shared" si="613"/>
        <v>0.273415357137575</v>
      </c>
      <c r="BS70" s="89">
        <f t="shared" si="613"/>
        <v>0.585178861471941</v>
      </c>
      <c r="BT70" s="89">
        <f t="shared" si="613"/>
        <v>0.15173685206628</v>
      </c>
      <c r="BU70" s="89">
        <f t="shared" si="613"/>
        <v>0.3917236877528</v>
      </c>
      <c r="BV70" s="89">
        <f t="shared" si="613"/>
        <v>0.291955056190724</v>
      </c>
      <c r="BX70" s="89">
        <f t="shared" si="579"/>
        <v>0.39640245982224</v>
      </c>
      <c r="BY70" s="89">
        <f t="shared" si="580"/>
        <v>0.448406212139768</v>
      </c>
      <c r="BZ70" s="89">
        <f t="shared" si="581"/>
        <v>0.858594218609516</v>
      </c>
      <c r="CA70" s="89">
        <f t="shared" si="582"/>
        <v>0.835415596009805</v>
      </c>
      <c r="CC70" s="89">
        <f t="shared" ref="CC70:CF70" si="614">BX70/SUM(BX$62:BX$71)</f>
        <v>0.114396368799936</v>
      </c>
      <c r="CD70" s="89">
        <f t="shared" si="614"/>
        <v>0.068243529386885</v>
      </c>
      <c r="CE70" s="89">
        <f t="shared" si="614"/>
        <v>0.165488468949235</v>
      </c>
      <c r="CF70" s="89">
        <f t="shared" si="614"/>
        <v>0.175806087136079</v>
      </c>
      <c r="CH70" s="89">
        <f t="shared" ref="CH70:CK70" si="615">CC70*LN(CC70)</f>
        <v>-0.248021158988053</v>
      </c>
      <c r="CI70" s="89">
        <f t="shared" si="615"/>
        <v>-0.183211537357352</v>
      </c>
      <c r="CJ70" s="89">
        <f t="shared" si="615"/>
        <v>-0.297689554707769</v>
      </c>
      <c r="CK70" s="89">
        <f t="shared" si="615"/>
        <v>-0.305616672724303</v>
      </c>
      <c r="CR70" s="89">
        <f t="shared" ref="CR70:CU70" si="616">CM$67*BX70</f>
        <v>0.0411162126286246</v>
      </c>
      <c r="CS70" s="89">
        <f t="shared" si="616"/>
        <v>0.0371144593430647</v>
      </c>
      <c r="CT70" s="89">
        <f t="shared" si="616"/>
        <v>0.293664921878947</v>
      </c>
      <c r="CU70" s="89">
        <f t="shared" si="616"/>
        <v>0.393879187132588</v>
      </c>
      <c r="CV70" s="87">
        <f t="shared" si="586"/>
        <v>0.765774780983225</v>
      </c>
      <c r="CX70">
        <f t="shared" si="328"/>
        <v>0.167390567253786</v>
      </c>
    </row>
    <row r="71" spans="1:102">
      <c r="A71" s="7" t="s">
        <v>54</v>
      </c>
      <c r="B71" s="9">
        <v>2021</v>
      </c>
      <c r="C71" s="8" t="s">
        <v>44</v>
      </c>
      <c r="D71">
        <v>28814</v>
      </c>
      <c r="E71">
        <v>7.0720947</v>
      </c>
      <c r="F71">
        <v>451457</v>
      </c>
      <c r="G71">
        <v>585</v>
      </c>
      <c r="H71">
        <v>40020</v>
      </c>
      <c r="I71" s="94">
        <v>4</v>
      </c>
      <c r="J71">
        <v>26645</v>
      </c>
      <c r="K71">
        <v>32.873833</v>
      </c>
      <c r="L71">
        <v>1713500</v>
      </c>
      <c r="M71">
        <v>14675</v>
      </c>
      <c r="N71">
        <v>275470</v>
      </c>
      <c r="P71" s="91">
        <f t="shared" ref="P71:Z71" si="617">(D71-MIN(D$62:D$71))/(MAX(D$62:D$71)-MIN(D$62:D$71))+0.001</f>
        <v>1.001</v>
      </c>
      <c r="Q71" s="91">
        <f t="shared" si="617"/>
        <v>0.001</v>
      </c>
      <c r="R71" s="91">
        <f t="shared" si="617"/>
        <v>1.001</v>
      </c>
      <c r="S71" s="91">
        <f t="shared" si="617"/>
        <v>0.824376623376623</v>
      </c>
      <c r="T71" s="91">
        <f t="shared" si="617"/>
        <v>1.001</v>
      </c>
      <c r="U71" s="91">
        <f t="shared" si="617"/>
        <v>0.001</v>
      </c>
      <c r="V71" s="108" cm="1">
        <f t="array" ref="V71">(MAX(J$62:J$71-J71)/(MAX(J$62:J$71)-MIN(J$62:J$71))+0.001)</f>
        <v>0.991256576810653</v>
      </c>
      <c r="W71" s="108" cm="1">
        <f t="array" ref="W71">(MAX(K$62:K$71-K71)/(MAX(K$62:K$71)-MIN(K$62:K$71))+0.001)</f>
        <v>1.001</v>
      </c>
      <c r="X71" s="91">
        <f t="shared" si="617"/>
        <v>1.001</v>
      </c>
      <c r="Y71" s="91">
        <f t="shared" si="617"/>
        <v>1.001</v>
      </c>
      <c r="Z71" s="91">
        <f t="shared" si="617"/>
        <v>1.001</v>
      </c>
      <c r="AB71" s="89">
        <f t="shared" ref="AB71:AL71" si="618">P71/SUM(P$62:P$71)</f>
        <v>0.309777902924924</v>
      </c>
      <c r="AC71" s="89">
        <f t="shared" si="618"/>
        <v>0.000320418163655597</v>
      </c>
      <c r="AD71" s="89">
        <f t="shared" si="618"/>
        <v>0.194608049487393</v>
      </c>
      <c r="AE71" s="89">
        <f t="shared" si="618"/>
        <v>0.177424043379825</v>
      </c>
      <c r="AF71" s="89">
        <f t="shared" si="618"/>
        <v>0.12679802955665</v>
      </c>
      <c r="AG71" s="89">
        <f t="shared" si="618"/>
        <v>0.000161899622234215</v>
      </c>
      <c r="AH71" s="89">
        <f t="shared" si="618"/>
        <v>0.119376699225832</v>
      </c>
      <c r="AI71" s="89">
        <f t="shared" si="618"/>
        <v>0.249813399186403</v>
      </c>
      <c r="AJ71" s="89">
        <f t="shared" si="618"/>
        <v>0.18133351695175</v>
      </c>
      <c r="AK71" s="89">
        <f t="shared" si="618"/>
        <v>0.201812015335774</v>
      </c>
      <c r="AL71" s="89">
        <f t="shared" si="618"/>
        <v>0.242878403804804</v>
      </c>
      <c r="AN71" s="89">
        <f t="shared" ref="AN71:AX71" si="619">AB71*LN(AB71)</f>
        <v>-0.363028625447555</v>
      </c>
      <c r="AO71" s="89">
        <f t="shared" si="619"/>
        <v>-0.00257804726534243</v>
      </c>
      <c r="AP71" s="89">
        <f t="shared" si="619"/>
        <v>-0.318528178476622</v>
      </c>
      <c r="AQ71" s="89">
        <f t="shared" si="619"/>
        <v>-0.306803906662287</v>
      </c>
      <c r="AR71" s="89">
        <f t="shared" si="619"/>
        <v>-0.26185819042725</v>
      </c>
      <c r="AS71" s="89">
        <f t="shared" si="619"/>
        <v>-0.00141314636221446</v>
      </c>
      <c r="AT71" s="89">
        <f t="shared" si="619"/>
        <v>-0.253731741638543</v>
      </c>
      <c r="AU71" s="89">
        <f t="shared" si="619"/>
        <v>-0.34650143778084</v>
      </c>
      <c r="AV71" s="89">
        <f t="shared" si="619"/>
        <v>-0.309611985398973</v>
      </c>
      <c r="AW71" s="89">
        <f t="shared" si="619"/>
        <v>-0.322983709509594</v>
      </c>
      <c r="AX71" s="89">
        <f t="shared" si="619"/>
        <v>-0.343720146440128</v>
      </c>
      <c r="AY71" s="81" t="s">
        <v>170</v>
      </c>
      <c r="BL71" s="89">
        <f t="shared" ref="BL71:BV71" si="620">AZ$67*P71</f>
        <v>0.331787465861056</v>
      </c>
      <c r="BM71" s="89">
        <f t="shared" si="620"/>
        <v>0.00051645230730695</v>
      </c>
      <c r="BN71" s="89">
        <f t="shared" si="620"/>
        <v>0.152243774524687</v>
      </c>
      <c r="BO71" s="89">
        <f t="shared" si="620"/>
        <v>0.181790826932434</v>
      </c>
      <c r="BP71" s="89">
        <f t="shared" si="620"/>
        <v>0.42625027993284</v>
      </c>
      <c r="BQ71" s="89">
        <f t="shared" si="620"/>
        <v>0.000353656400993524</v>
      </c>
      <c r="BR71" s="89">
        <f t="shared" si="620"/>
        <v>0.272522449550483</v>
      </c>
      <c r="BS71" s="89">
        <f t="shared" si="620"/>
        <v>0.725798827688242</v>
      </c>
      <c r="BT71" s="89">
        <f t="shared" si="620"/>
        <v>0.183321139670149</v>
      </c>
      <c r="BU71" s="89">
        <f t="shared" si="620"/>
        <v>0.446797430320525</v>
      </c>
      <c r="BV71" s="89">
        <f t="shared" si="620"/>
        <v>0.370881430009327</v>
      </c>
      <c r="BX71" s="89">
        <f t="shared" si="579"/>
        <v>0.48454769269305</v>
      </c>
      <c r="BY71" s="89">
        <f t="shared" si="580"/>
        <v>0.608394763266267</v>
      </c>
      <c r="BZ71" s="89">
        <f t="shared" si="581"/>
        <v>0.998321277238725</v>
      </c>
      <c r="CA71" s="89">
        <f t="shared" si="582"/>
        <v>1.001</v>
      </c>
      <c r="CC71" s="89">
        <f t="shared" ref="CC71:CF71" si="621">BX71/SUM(BX$62:BX$71)</f>
        <v>0.139833886447953</v>
      </c>
      <c r="CD71" s="89">
        <f t="shared" si="621"/>
        <v>0.0925923967637784</v>
      </c>
      <c r="CE71" s="89">
        <f t="shared" si="621"/>
        <v>0.19241995358091</v>
      </c>
      <c r="CF71" s="89">
        <f t="shared" si="621"/>
        <v>0.210651912729134</v>
      </c>
      <c r="CH71" s="89">
        <f t="shared" ref="CH71:CK71" si="622">CC71*LN(CC71)</f>
        <v>-0.275095216865974</v>
      </c>
      <c r="CI71" s="89">
        <f t="shared" si="622"/>
        <v>-0.220328075597703</v>
      </c>
      <c r="CJ71" s="89">
        <f t="shared" si="622"/>
        <v>-0.317122522172705</v>
      </c>
      <c r="CK71" s="89">
        <f t="shared" si="622"/>
        <v>-0.328100509703245</v>
      </c>
      <c r="CL71" s="81" t="s">
        <v>170</v>
      </c>
      <c r="CR71" s="89">
        <f t="shared" ref="CR71:CU71" si="623">CM$67*BX71</f>
        <v>0.0502589362599084</v>
      </c>
      <c r="CS71" s="89">
        <f t="shared" si="623"/>
        <v>0.0503566678927746</v>
      </c>
      <c r="CT71" s="89">
        <f t="shared" si="623"/>
        <v>0.341455758187133</v>
      </c>
      <c r="CU71" s="89">
        <f t="shared" si="623"/>
        <v>0.471948414900185</v>
      </c>
      <c r="CV71" s="87">
        <f t="shared" si="586"/>
        <v>0.914019777240001</v>
      </c>
      <c r="CX71">
        <f t="shared" si="328"/>
        <v>0.195906213039954</v>
      </c>
    </row>
    <row r="72" spans="1:102">
      <c r="A72" s="5" t="s">
        <v>55</v>
      </c>
      <c r="B72" s="6">
        <v>2012</v>
      </c>
      <c r="C72" s="5" t="s">
        <v>44</v>
      </c>
      <c r="D72">
        <v>35810</v>
      </c>
      <c r="E72">
        <v>6.22611</v>
      </c>
      <c r="F72">
        <v>325470</v>
      </c>
      <c r="G72">
        <v>1914</v>
      </c>
      <c r="H72">
        <v>37358</v>
      </c>
      <c r="I72">
        <v>28</v>
      </c>
      <c r="J72">
        <v>16768</v>
      </c>
      <c r="K72">
        <v>80.525154</v>
      </c>
      <c r="L72">
        <v>1452000</v>
      </c>
      <c r="M72">
        <v>8437</v>
      </c>
      <c r="N72">
        <v>209999</v>
      </c>
      <c r="O72" s="80"/>
      <c r="P72" s="113">
        <f t="shared" ref="P72:Z72" si="624">(D72-MIN(D$72:D$81))/(MAX(D$72:D$81)-MIN(D$72:D$81))+0.001</f>
        <v>1.001</v>
      </c>
      <c r="Q72" s="113">
        <f t="shared" si="624"/>
        <v>0.001</v>
      </c>
      <c r="R72" s="113">
        <f t="shared" si="624"/>
        <v>0.001</v>
      </c>
      <c r="S72" s="113">
        <f t="shared" si="624"/>
        <v>0.425157303370786</v>
      </c>
      <c r="T72" s="113">
        <f t="shared" si="624"/>
        <v>0.954770260747005</v>
      </c>
      <c r="U72" s="113">
        <f t="shared" si="624"/>
        <v>0.267666666666667</v>
      </c>
      <c r="V72" s="108" cm="1">
        <f t="array" ref="V72">(MAX(J$72:J$81-J72)/(MAX(J$72:J$81)-MIN(J$71:J$72))+0.001)</f>
        <v>1.001</v>
      </c>
      <c r="W72" s="108" cm="1">
        <f t="array" ref="W72">(MAX(K$72:K$81-K72)/(MAX(K$72:K$81)-MIN(K$71:K$72))+0.001)</f>
        <v>0.001</v>
      </c>
      <c r="X72" s="113">
        <f t="shared" si="624"/>
        <v>0.001</v>
      </c>
      <c r="Y72" s="113">
        <f t="shared" si="624"/>
        <v>0.001</v>
      </c>
      <c r="Z72" s="113">
        <f t="shared" si="624"/>
        <v>0.001</v>
      </c>
      <c r="AA72" s="80"/>
      <c r="AB72" s="80">
        <f t="shared" ref="AB72:AL72" si="625">P72/SUM(P$72:P$81)</f>
        <v>0.261723420240051</v>
      </c>
      <c r="AC72" s="80">
        <f t="shared" si="625"/>
        <v>0.000164132384456679</v>
      </c>
      <c r="AD72" s="80">
        <f t="shared" si="625"/>
        <v>0.000208074976604038</v>
      </c>
      <c r="AE72" s="80">
        <f t="shared" si="625"/>
        <v>0.0747599478405183</v>
      </c>
      <c r="AF72" s="80">
        <f t="shared" si="625"/>
        <v>0.137673804643733</v>
      </c>
      <c r="AG72" s="80">
        <f t="shared" si="625"/>
        <v>0.072801450589302</v>
      </c>
      <c r="AH72" s="80">
        <f t="shared" si="625"/>
        <v>0.0803553562691243</v>
      </c>
      <c r="AI72" s="80">
        <f t="shared" si="625"/>
        <v>0.000246233048568828</v>
      </c>
      <c r="AJ72" s="80">
        <f t="shared" si="625"/>
        <v>0.000189583224378481</v>
      </c>
      <c r="AK72" s="80">
        <f t="shared" si="625"/>
        <v>0.000200695725520209</v>
      </c>
      <c r="AL72" s="80">
        <f t="shared" si="625"/>
        <v>0.000332551596393079</v>
      </c>
      <c r="AM72" s="80"/>
      <c r="AN72" s="80">
        <f t="shared" ref="AN72:AX72" si="626">AB72*LN(AB72)</f>
        <v>-0.350831602920354</v>
      </c>
      <c r="AO72" s="80">
        <f t="shared" si="626"/>
        <v>-0.0014303870152816</v>
      </c>
      <c r="AP72" s="80">
        <f t="shared" si="626"/>
        <v>-0.00176397893494863</v>
      </c>
      <c r="AQ72" s="80">
        <f t="shared" si="626"/>
        <v>-0.193887905763766</v>
      </c>
      <c r="AR72" s="80">
        <f t="shared" si="626"/>
        <v>-0.272988999057405</v>
      </c>
      <c r="AS72" s="80">
        <f t="shared" si="626"/>
        <v>-0.190741212768407</v>
      </c>
      <c r="AT72" s="80">
        <f t="shared" si="626"/>
        <v>-0.202599680711408</v>
      </c>
      <c r="AU72" s="80">
        <f t="shared" si="626"/>
        <v>-0.00204600755582415</v>
      </c>
      <c r="AV72" s="80">
        <f t="shared" si="626"/>
        <v>-0.00162485761419873</v>
      </c>
      <c r="AW72" s="80">
        <f t="shared" si="626"/>
        <v>-0.00170866733274257</v>
      </c>
      <c r="AX72" s="80">
        <f t="shared" si="626"/>
        <v>-0.00266331113548571</v>
      </c>
      <c r="AY72" s="80"/>
      <c r="AZ72" s="80">
        <f t="shared" ref="AZ72:BJ72" si="627">SUM(AN72:AN81)</f>
        <v>-1.691481079774</v>
      </c>
      <c r="BA72" s="80">
        <f t="shared" si="627"/>
        <v>-2.09285901409519</v>
      </c>
      <c r="BB72" s="80">
        <f t="shared" si="627"/>
        <v>-2.03371544094273</v>
      </c>
      <c r="BC72" s="80">
        <f t="shared" si="627"/>
        <v>-2.09629011467881</v>
      </c>
      <c r="BD72" s="80">
        <f t="shared" si="627"/>
        <v>-2.11657531871423</v>
      </c>
      <c r="BE72" s="80">
        <f t="shared" si="627"/>
        <v>-1.99675093312967</v>
      </c>
      <c r="BF72" s="80">
        <f t="shared" si="627"/>
        <v>-2.08652093082314</v>
      </c>
      <c r="BG72" s="80">
        <f t="shared" si="627"/>
        <v>-1.90158692130694</v>
      </c>
      <c r="BH72" s="80">
        <f t="shared" si="627"/>
        <v>-2.10517249549905</v>
      </c>
      <c r="BI72" s="80">
        <f t="shared" si="627"/>
        <v>-2.08011794278575</v>
      </c>
      <c r="BJ72" s="80">
        <f t="shared" si="627"/>
        <v>-1.9477318692237</v>
      </c>
      <c r="BK72" s="80"/>
      <c r="BL72" s="80">
        <f t="shared" ref="BL72:BV72" si="628">AZ$77*P72</f>
        <v>0.411059809252905</v>
      </c>
      <c r="BM72" s="80">
        <f t="shared" si="628"/>
        <v>0.000412903991717809</v>
      </c>
      <c r="BN72" s="80">
        <f t="shared" si="628"/>
        <v>0.000176446848189379</v>
      </c>
      <c r="BO72" s="80">
        <f t="shared" si="628"/>
        <v>0.0799679579504412</v>
      </c>
      <c r="BP72" s="80">
        <f t="shared" si="628"/>
        <v>0.426505781250069</v>
      </c>
      <c r="BQ72" s="80">
        <f t="shared" si="628"/>
        <v>0.0977516902558125</v>
      </c>
      <c r="BR72" s="80">
        <f t="shared" si="628"/>
        <v>0.300374901400434</v>
      </c>
      <c r="BS72" s="80">
        <f t="shared" si="628"/>
        <v>0.000699925173426141</v>
      </c>
      <c r="BT72" s="80">
        <f t="shared" si="628"/>
        <v>0.000182199892857644</v>
      </c>
      <c r="BU72" s="80">
        <f t="shared" si="628"/>
        <v>0.000434208471722748</v>
      </c>
      <c r="BV72" s="80">
        <f t="shared" si="628"/>
        <v>0.000383591635419609</v>
      </c>
      <c r="BW72" s="80"/>
      <c r="BX72" s="80">
        <f t="shared" si="579"/>
        <v>0.411649160092812</v>
      </c>
      <c r="BY72" s="80">
        <f t="shared" si="580"/>
        <v>0.604225429456323</v>
      </c>
      <c r="BZ72" s="80">
        <f t="shared" si="581"/>
        <v>0.30107482657386</v>
      </c>
      <c r="CA72" s="80">
        <f t="shared" si="582"/>
        <v>0.001</v>
      </c>
      <c r="CB72" s="80"/>
      <c r="CC72" s="80">
        <f t="shared" ref="CC72:CF72" si="629">BX72/SUM(BX$72:BX$81)</f>
        <v>0.0834266996223254</v>
      </c>
      <c r="CD72" s="80">
        <f t="shared" si="629"/>
        <v>0.109653346277827</v>
      </c>
      <c r="CE72" s="80">
        <f t="shared" si="629"/>
        <v>0.0457517883900294</v>
      </c>
      <c r="CF72" s="80">
        <f t="shared" si="629"/>
        <v>0.000233751288547612</v>
      </c>
      <c r="CG72" s="80"/>
      <c r="CH72" s="80">
        <f t="shared" ref="CH72:CK72" si="630">CC72*LN(CC72)</f>
        <v>-0.207214142088329</v>
      </c>
      <c r="CI72" s="80">
        <f t="shared" si="630"/>
        <v>-0.242381187312001</v>
      </c>
      <c r="CJ72" s="80">
        <f t="shared" si="630"/>
        <v>-0.141122507519775</v>
      </c>
      <c r="CK72" s="80">
        <f t="shared" si="630"/>
        <v>-0.00195445363394306</v>
      </c>
      <c r="CL72" s="80"/>
      <c r="CM72">
        <f t="shared" ref="CM72:CP72" si="631">SUM(CH72:CH81)</f>
        <v>-2.26533102469605</v>
      </c>
      <c r="CN72">
        <f t="shared" si="631"/>
        <v>-2.26655673482809</v>
      </c>
      <c r="CO72">
        <f t="shared" si="631"/>
        <v>-2.20168956134147</v>
      </c>
      <c r="CP72">
        <f t="shared" si="631"/>
        <v>-2.08945217413484</v>
      </c>
      <c r="CQ72" s="80"/>
      <c r="CR72" s="80">
        <f t="shared" ref="CR72:CU72" si="632">CM$77*BX72</f>
        <v>0.0472522836015844</v>
      </c>
      <c r="CS72" s="80">
        <f t="shared" si="632"/>
        <v>0.0564059433520413</v>
      </c>
      <c r="CT72" s="80">
        <f t="shared" si="632"/>
        <v>0.0834609253751237</v>
      </c>
      <c r="CU72" s="80">
        <f t="shared" si="632"/>
        <v>0.000514649852343133</v>
      </c>
      <c r="CV72" s="87">
        <f t="shared" si="586"/>
        <v>0.187633802181093</v>
      </c>
      <c r="CW72" s="80">
        <f>AVERAGE(CV72:CV81)</f>
        <v>0.510670488279863</v>
      </c>
      <c r="CX72">
        <f t="shared" si="328"/>
        <v>0.0518291134768128</v>
      </c>
    </row>
    <row r="73" spans="1:102">
      <c r="A73" s="5" t="s">
        <v>55</v>
      </c>
      <c r="B73" s="6">
        <v>2013</v>
      </c>
      <c r="C73" s="5" t="s">
        <v>44</v>
      </c>
      <c r="D73">
        <v>34875</v>
      </c>
      <c r="E73">
        <v>6.3656774</v>
      </c>
      <c r="F73">
        <v>362534</v>
      </c>
      <c r="G73">
        <v>1889</v>
      </c>
      <c r="H73">
        <v>37670</v>
      </c>
      <c r="I73">
        <v>31</v>
      </c>
      <c r="J73">
        <v>16923</v>
      </c>
      <c r="K73">
        <v>78.581085</v>
      </c>
      <c r="L73">
        <v>1752200</v>
      </c>
      <c r="M73">
        <v>9677</v>
      </c>
      <c r="N73">
        <v>227404</v>
      </c>
      <c r="P73" s="91">
        <f t="shared" ref="P73:Z73" si="633">(D73-MIN(D$72:D$81))/(MAX(D$72:D$81)-MIN(D$72:D$81))+0.001</f>
        <v>0.884139607549056</v>
      </c>
      <c r="Q73" s="91">
        <f t="shared" si="633"/>
        <v>0.179313017808253</v>
      </c>
      <c r="R73" s="91">
        <f t="shared" si="633"/>
        <v>0.323578960652399</v>
      </c>
      <c r="S73" s="91">
        <f t="shared" si="633"/>
        <v>0.354932584269663</v>
      </c>
      <c r="T73" s="91">
        <f t="shared" si="633"/>
        <v>0.976757575757576</v>
      </c>
      <c r="U73" s="91">
        <f t="shared" si="633"/>
        <v>0.367666666666667</v>
      </c>
      <c r="V73" s="108" cm="1">
        <f t="array" ref="V73">(MAX(J$72:J$81-J73)/(MAX(J$72:J$81)-MIN(J$71:J$72))+0.001)</f>
        <v>0.892532540237929</v>
      </c>
      <c r="W73" s="108" cm="1">
        <f t="array" ref="W73">(MAX(K$72:K$81-K73)/(MAX(K$72:K$81)-MIN(K$71:K$72))+0.001)</f>
        <v>0.0417977986591389</v>
      </c>
      <c r="X73" s="91">
        <f t="shared" si="633"/>
        <v>0.222135451725512</v>
      </c>
      <c r="Y73" s="91">
        <f t="shared" si="633"/>
        <v>0.183218956649522</v>
      </c>
      <c r="Z73" s="91">
        <f t="shared" si="633"/>
        <v>0.13221984318456</v>
      </c>
      <c r="AB73" s="89">
        <f t="shared" ref="AB73:AL73" si="634">P73/SUM(P$72:P$81)</f>
        <v>0.231168873184251</v>
      </c>
      <c r="AC73" s="89">
        <f t="shared" si="634"/>
        <v>0.0294310731769915</v>
      </c>
      <c r="AD73" s="89">
        <f t="shared" si="634"/>
        <v>0.0673286846673068</v>
      </c>
      <c r="AE73" s="89">
        <f t="shared" si="634"/>
        <v>0.0624115857272692</v>
      </c>
      <c r="AF73" s="89">
        <f t="shared" si="634"/>
        <v>0.140844281810708</v>
      </c>
      <c r="AG73" s="89">
        <f t="shared" si="634"/>
        <v>0.1</v>
      </c>
      <c r="AH73" s="89">
        <f t="shared" si="634"/>
        <v>0.0716481221304748</v>
      </c>
      <c r="AI73" s="89">
        <f t="shared" si="634"/>
        <v>0.0102919993873059</v>
      </c>
      <c r="AJ73" s="89">
        <f t="shared" si="634"/>
        <v>0.0421131551868929</v>
      </c>
      <c r="AK73" s="89">
        <f t="shared" si="634"/>
        <v>0.0367712614338315</v>
      </c>
      <c r="AL73" s="89">
        <f t="shared" si="634"/>
        <v>0.043969919925868</v>
      </c>
      <c r="AN73" s="89">
        <f t="shared" ref="AN73:AX73" si="635">AB73*LN(AB73)</f>
        <v>-0.338571499638711</v>
      </c>
      <c r="AO73" s="89">
        <f t="shared" si="635"/>
        <v>-0.10376525984082</v>
      </c>
      <c r="AP73" s="89">
        <f t="shared" si="635"/>
        <v>-0.181664163870451</v>
      </c>
      <c r="AQ73" s="89">
        <f t="shared" si="635"/>
        <v>-0.17313001043108</v>
      </c>
      <c r="AR73" s="89">
        <f t="shared" si="635"/>
        <v>-0.276068930749672</v>
      </c>
      <c r="AS73" s="89">
        <f t="shared" si="635"/>
        <v>-0.230258509299405</v>
      </c>
      <c r="AT73" s="89">
        <f t="shared" si="635"/>
        <v>-0.188863614087298</v>
      </c>
      <c r="AU73" s="89">
        <f t="shared" si="635"/>
        <v>-0.0471001870626864</v>
      </c>
      <c r="AV73" s="89">
        <f t="shared" si="635"/>
        <v>-0.133389001904847</v>
      </c>
      <c r="AW73" s="89">
        <f t="shared" si="635"/>
        <v>-0.121456898762048</v>
      </c>
      <c r="AX73" s="89">
        <f t="shared" si="635"/>
        <v>-0.137373001086497</v>
      </c>
      <c r="AY73" s="81" t="s">
        <v>181</v>
      </c>
      <c r="AZ73" s="108">
        <f t="shared" ref="AZ73:BJ73" si="636">-1/LN(10)*AZ72</f>
        <v>0.734600899189604</v>
      </c>
      <c r="BA73" s="108">
        <f t="shared" si="636"/>
        <v>0.908917121223019</v>
      </c>
      <c r="BB73" s="108">
        <f t="shared" si="636"/>
        <v>0.883231393762867</v>
      </c>
      <c r="BC73" s="108">
        <f t="shared" si="636"/>
        <v>0.910407229273341</v>
      </c>
      <c r="BD73" s="108">
        <f t="shared" si="636"/>
        <v>0.919216981450206</v>
      </c>
      <c r="BE73" s="108">
        <f t="shared" si="636"/>
        <v>0.867177911993386</v>
      </c>
      <c r="BF73" s="108">
        <f t="shared" si="636"/>
        <v>0.906164526632128</v>
      </c>
      <c r="BG73" s="108">
        <f t="shared" si="636"/>
        <v>0.825848706782999</v>
      </c>
      <c r="BH73" s="108">
        <f t="shared" si="636"/>
        <v>0.914264798249736</v>
      </c>
      <c r="BI73" s="108">
        <f t="shared" si="636"/>
        <v>0.903383744259795</v>
      </c>
      <c r="BJ73" s="108">
        <f t="shared" si="636"/>
        <v>0.845889203030958</v>
      </c>
      <c r="BL73" s="89">
        <f t="shared" ref="BL73:BV73" si="637">AZ$77*P73</f>
        <v>0.363071187244808</v>
      </c>
      <c r="BM73" s="89">
        <f t="shared" si="637"/>
        <v>0.0740390608199942</v>
      </c>
      <c r="BN73" s="89">
        <f t="shared" si="637"/>
        <v>0.057094487747511</v>
      </c>
      <c r="BO73" s="89">
        <f t="shared" si="637"/>
        <v>0.0667593705884535</v>
      </c>
      <c r="BP73" s="89">
        <f t="shared" si="637"/>
        <v>0.436327742984443</v>
      </c>
      <c r="BQ73" s="89">
        <f t="shared" si="637"/>
        <v>0.134271624348893</v>
      </c>
      <c r="BR73" s="89">
        <f t="shared" si="637"/>
        <v>0.267826547223423</v>
      </c>
      <c r="BS73" s="89">
        <f t="shared" si="637"/>
        <v>0.0292553314753287</v>
      </c>
      <c r="BT73" s="89">
        <f t="shared" si="637"/>
        <v>0.0404730555042726</v>
      </c>
      <c r="BU73" s="89">
        <f t="shared" si="637"/>
        <v>0.0795552231574253</v>
      </c>
      <c r="BV73" s="89">
        <f t="shared" si="637"/>
        <v>0.0507184258820897</v>
      </c>
      <c r="BX73" s="89">
        <f t="shared" si="579"/>
        <v>0.494204735812313</v>
      </c>
      <c r="BY73" s="89">
        <f t="shared" si="580"/>
        <v>0.637358737921789</v>
      </c>
      <c r="BZ73" s="89">
        <f t="shared" si="581"/>
        <v>0.297081878698752</v>
      </c>
      <c r="CA73" s="89">
        <f t="shared" si="582"/>
        <v>0.170746704543788</v>
      </c>
      <c r="CC73" s="89">
        <f t="shared" ref="CC73:CF73" si="638">BX73/SUM(BX$72:BX$81)</f>
        <v>0.100157789796653</v>
      </c>
      <c r="CD73" s="89">
        <f t="shared" si="638"/>
        <v>0.115666297685323</v>
      </c>
      <c r="CE73" s="89">
        <f t="shared" si="638"/>
        <v>0.0451450139601867</v>
      </c>
      <c r="CF73" s="89">
        <f t="shared" si="638"/>
        <v>0.0399122622023688</v>
      </c>
      <c r="CH73" s="89">
        <f t="shared" ref="CH73:CK73" si="639">CC73*LN(CC73)</f>
        <v>-0.230463919513676</v>
      </c>
      <c r="CI73" s="89">
        <f t="shared" si="639"/>
        <v>-0.249497522183234</v>
      </c>
      <c r="CJ73" s="89">
        <f t="shared" si="639"/>
        <v>-0.139853629895103</v>
      </c>
      <c r="CK73" s="89">
        <f t="shared" si="639"/>
        <v>-0.128560257422191</v>
      </c>
      <c r="CL73" s="81" t="s">
        <v>181</v>
      </c>
      <c r="CM73" s="108">
        <f t="shared" ref="CM73:CP73" si="640">-1/LN(10)*CM72</f>
        <v>0.983820763709732</v>
      </c>
      <c r="CN73" s="108">
        <f t="shared" si="640"/>
        <v>0.984353082856491</v>
      </c>
      <c r="CO73" s="108">
        <f t="shared" si="640"/>
        <v>0.95618162735459</v>
      </c>
      <c r="CP73" s="108">
        <f t="shared" si="640"/>
        <v>0.907437549427511</v>
      </c>
      <c r="CR73" s="89">
        <f t="shared" ref="CR73:CU73" si="641">CM$77*BX73</f>
        <v>0.0567286529349032</v>
      </c>
      <c r="CS73" s="89">
        <f t="shared" si="641"/>
        <v>0.0594990199245557</v>
      </c>
      <c r="CT73" s="89">
        <f t="shared" si="641"/>
        <v>0.0823540406567183</v>
      </c>
      <c r="CU73" s="89">
        <f t="shared" si="641"/>
        <v>0.0878747662815367</v>
      </c>
      <c r="CV73" s="87">
        <f t="shared" si="586"/>
        <v>0.286456479797714</v>
      </c>
      <c r="CX73">
        <f t="shared" si="328"/>
        <v>0.070926530290637</v>
      </c>
    </row>
    <row r="74" spans="1:102">
      <c r="A74" s="5" t="s">
        <v>55</v>
      </c>
      <c r="B74" s="6">
        <v>2014</v>
      </c>
      <c r="C74" s="5" t="s">
        <v>44</v>
      </c>
      <c r="D74">
        <v>33924</v>
      </c>
      <c r="E74">
        <v>6.396504</v>
      </c>
      <c r="F74">
        <v>384997</v>
      </c>
      <c r="G74">
        <v>1864</v>
      </c>
      <c r="H74">
        <v>37982</v>
      </c>
      <c r="I74">
        <v>32</v>
      </c>
      <c r="J74">
        <v>16927</v>
      </c>
      <c r="K74">
        <v>71.456337</v>
      </c>
      <c r="L74">
        <v>1827700</v>
      </c>
      <c r="M74">
        <v>10936</v>
      </c>
      <c r="N74">
        <v>243411</v>
      </c>
      <c r="P74" s="91">
        <f t="shared" ref="P74:Z74" si="642">(D74-MIN(D$72:D$81))/(MAX(D$72:D$81)-MIN(D$72:D$81))+0.001</f>
        <v>0.765279465066867</v>
      </c>
      <c r="Q74" s="91">
        <f t="shared" si="642"/>
        <v>0.218697459123116</v>
      </c>
      <c r="R74" s="91">
        <f t="shared" si="642"/>
        <v>0.519081097311552</v>
      </c>
      <c r="S74" s="91">
        <f t="shared" si="642"/>
        <v>0.284707865168539</v>
      </c>
      <c r="T74" s="91">
        <f t="shared" si="642"/>
        <v>0.998744890768147</v>
      </c>
      <c r="U74" s="91">
        <f t="shared" si="642"/>
        <v>0.401</v>
      </c>
      <c r="V74" s="108" cm="1">
        <f t="array" ref="V74">(MAX(J$72:J$81-J74)/(MAX(J$72:J$81)-MIN(J$71:J$72))+0.001)</f>
        <v>0.889733379986004</v>
      </c>
      <c r="W74" s="108" cm="1">
        <f t="array" ref="W74">(MAX(K$72:K$81-K74)/(MAX(K$72:K$81)-MIN(K$71:K$72))+0.001)</f>
        <v>0.191316171927322</v>
      </c>
      <c r="X74" s="91">
        <f t="shared" si="642"/>
        <v>0.277750796846352</v>
      </c>
      <c r="Y74" s="91">
        <f t="shared" si="642"/>
        <v>0.368229977957384</v>
      </c>
      <c r="Z74" s="91">
        <f t="shared" si="642"/>
        <v>0.252899879372738</v>
      </c>
      <c r="AB74" s="89">
        <f t="shared" ref="AB74:AL74" si="643">P74/SUM(P$72:P$81)</f>
        <v>0.200091467569208</v>
      </c>
      <c r="AC74" s="89">
        <f t="shared" si="643"/>
        <v>0.0358953354404941</v>
      </c>
      <c r="AD74" s="89">
        <f t="shared" si="643"/>
        <v>0.1080077871787</v>
      </c>
      <c r="AE74" s="89">
        <f t="shared" si="643"/>
        <v>0.0500632236140198</v>
      </c>
      <c r="AF74" s="89">
        <f t="shared" si="643"/>
        <v>0.144014758977684</v>
      </c>
      <c r="AG74" s="89">
        <f t="shared" si="643"/>
        <v>0.109066183136899</v>
      </c>
      <c r="AH74" s="89">
        <f t="shared" si="643"/>
        <v>0.0714234193139935</v>
      </c>
      <c r="AI74" s="89">
        <f t="shared" si="643"/>
        <v>0.0471083642541825</v>
      </c>
      <c r="AJ74" s="89">
        <f t="shared" si="643"/>
        <v>0.0526568916398237</v>
      </c>
      <c r="AK74" s="89">
        <f t="shared" si="643"/>
        <v>0.0739021825844477</v>
      </c>
      <c r="AL74" s="89">
        <f t="shared" si="643"/>
        <v>0.0841022586130211</v>
      </c>
      <c r="AN74" s="89">
        <f t="shared" ref="AN74:AX74" si="644">AB74*LN(AB74)</f>
        <v>-0.321943305378651</v>
      </c>
      <c r="AO74" s="89">
        <f t="shared" si="644"/>
        <v>-0.119429090790309</v>
      </c>
      <c r="AP74" s="89">
        <f t="shared" si="644"/>
        <v>-0.240376941473431</v>
      </c>
      <c r="AQ74" s="89">
        <f t="shared" si="644"/>
        <v>-0.149912751129233</v>
      </c>
      <c r="AR74" s="89">
        <f t="shared" si="644"/>
        <v>-0.279077487342907</v>
      </c>
      <c r="AS74" s="89">
        <f t="shared" si="644"/>
        <v>-0.241668891814711</v>
      </c>
      <c r="AT74" s="89">
        <f t="shared" si="644"/>
        <v>-0.188495650175542</v>
      </c>
      <c r="AU74" s="89">
        <f t="shared" si="644"/>
        <v>-0.143930407125506</v>
      </c>
      <c r="AV74" s="89">
        <f t="shared" si="644"/>
        <v>-0.155019685487603</v>
      </c>
      <c r="AW74" s="89">
        <f t="shared" si="644"/>
        <v>-0.192516140239429</v>
      </c>
      <c r="AX74" s="89">
        <f t="shared" si="644"/>
        <v>-0.2082137997944</v>
      </c>
      <c r="AY74" s="109" t="s">
        <v>182</v>
      </c>
      <c r="AZ74">
        <f t="shared" ref="AZ74:BJ74" si="645">1-AZ73</f>
        <v>0.265399100810396</v>
      </c>
      <c r="BA74">
        <f t="shared" si="645"/>
        <v>0.0910828787769808</v>
      </c>
      <c r="BB74">
        <f t="shared" si="645"/>
        <v>0.116768606237133</v>
      </c>
      <c r="BC74">
        <f t="shared" si="645"/>
        <v>0.0895927707266588</v>
      </c>
      <c r="BD74">
        <f t="shared" si="645"/>
        <v>0.080783018549794</v>
      </c>
      <c r="BE74">
        <f t="shared" si="645"/>
        <v>0.132822088006614</v>
      </c>
      <c r="BF74">
        <f t="shared" si="645"/>
        <v>0.0938354733678722</v>
      </c>
      <c r="BG74">
        <f t="shared" si="645"/>
        <v>0.174151293217001</v>
      </c>
      <c r="BH74">
        <f t="shared" si="645"/>
        <v>0.0857352017502644</v>
      </c>
      <c r="BI74">
        <f t="shared" si="645"/>
        <v>0.096616255740205</v>
      </c>
      <c r="BJ74">
        <f t="shared" si="645"/>
        <v>0.154110796969042</v>
      </c>
      <c r="BL74" s="89">
        <f t="shared" ref="BL74:BV74" si="646">AZ$77*P74</f>
        <v>0.314261369565985</v>
      </c>
      <c r="BM74" s="89">
        <f t="shared" si="646"/>
        <v>0.0903010538504769</v>
      </c>
      <c r="BN74" s="89">
        <f t="shared" si="646"/>
        <v>0.0915902235753078</v>
      </c>
      <c r="BO74" s="89">
        <f t="shared" si="646"/>
        <v>0.0535507832264655</v>
      </c>
      <c r="BP74" s="89">
        <f t="shared" si="646"/>
        <v>0.446149704718816</v>
      </c>
      <c r="BQ74" s="89">
        <f t="shared" si="646"/>
        <v>0.146444935713253</v>
      </c>
      <c r="BR74" s="89">
        <f t="shared" si="646"/>
        <v>0.266986589696274</v>
      </c>
      <c r="BS74" s="89">
        <f t="shared" si="646"/>
        <v>0.133907004815456</v>
      </c>
      <c r="BT74" s="89">
        <f t="shared" si="646"/>
        <v>0.0506061654265305</v>
      </c>
      <c r="BU74" s="89">
        <f t="shared" si="646"/>
        <v>0.159888575971377</v>
      </c>
      <c r="BV74" s="89">
        <f t="shared" si="646"/>
        <v>0.0970102783260105</v>
      </c>
      <c r="BX74" s="89">
        <f t="shared" si="579"/>
        <v>0.49615264699177</v>
      </c>
      <c r="BY74" s="89">
        <f t="shared" si="580"/>
        <v>0.646145423658535</v>
      </c>
      <c r="BZ74" s="89">
        <f t="shared" si="581"/>
        <v>0.40089359451173</v>
      </c>
      <c r="CA74" s="89">
        <f t="shared" si="582"/>
        <v>0.307505019723918</v>
      </c>
      <c r="CC74" s="89">
        <f t="shared" ref="CC74:CF74" si="647">BX74/SUM(BX$72:BX$81)</f>
        <v>0.100552562376349</v>
      </c>
      <c r="CD74" s="89">
        <f t="shared" si="647"/>
        <v>0.117260883822806</v>
      </c>
      <c r="CE74" s="89">
        <f t="shared" si="647"/>
        <v>0.0609204001269079</v>
      </c>
      <c r="CF74" s="89">
        <f t="shared" si="647"/>
        <v>0.0718796945953247</v>
      </c>
      <c r="CH74" s="89">
        <f t="shared" ref="CH74:CK74" si="648">CC74*LN(CC74)</f>
        <v>-0.230976744991998</v>
      </c>
      <c r="CI74" s="89">
        <f t="shared" si="648"/>
        <v>-0.251331590269641</v>
      </c>
      <c r="CJ74" s="89">
        <f t="shared" si="648"/>
        <v>-0.170466682812581</v>
      </c>
      <c r="CK74" s="89">
        <f t="shared" si="648"/>
        <v>-0.189242090110423</v>
      </c>
      <c r="CL74" s="109" t="s">
        <v>182</v>
      </c>
      <c r="CM74">
        <f t="shared" ref="CM74:CP74" si="649">1-CM73</f>
        <v>0.016179236290268</v>
      </c>
      <c r="CN74">
        <f t="shared" si="649"/>
        <v>0.0156469171435087</v>
      </c>
      <c r="CO74">
        <f t="shared" si="649"/>
        <v>0.0438183726454104</v>
      </c>
      <c r="CP74">
        <f t="shared" si="649"/>
        <v>0.0925624505724886</v>
      </c>
      <c r="CR74" s="89">
        <f t="shared" ref="CR74:CU74" si="650">CM$77*BX74</f>
        <v>0.0569522492892881</v>
      </c>
      <c r="CS74" s="89">
        <f t="shared" si="650"/>
        <v>0.0603192788440869</v>
      </c>
      <c r="CT74" s="89">
        <f t="shared" si="650"/>
        <v>0.111131676984294</v>
      </c>
      <c r="CU74" s="89">
        <f t="shared" si="650"/>
        <v>0.158257412995686</v>
      </c>
      <c r="CV74" s="87">
        <f t="shared" si="586"/>
        <v>0.386660618113356</v>
      </c>
      <c r="CX74">
        <f t="shared" si="328"/>
        <v>0.0857254779141905</v>
      </c>
    </row>
    <row r="75" spans="1:102">
      <c r="A75" s="5" t="s">
        <v>55</v>
      </c>
      <c r="B75" s="6">
        <v>2015</v>
      </c>
      <c r="C75" s="5" t="s">
        <v>44</v>
      </c>
      <c r="D75">
        <v>32687</v>
      </c>
      <c r="E75">
        <v>6.8532138</v>
      </c>
      <c r="F75">
        <v>388869</v>
      </c>
      <c r="G75">
        <v>2106</v>
      </c>
      <c r="H75">
        <v>37982</v>
      </c>
      <c r="I75">
        <v>33</v>
      </c>
      <c r="J75">
        <v>16927</v>
      </c>
      <c r="K75">
        <v>63.279278</v>
      </c>
      <c r="L75">
        <v>1916993</v>
      </c>
      <c r="M75">
        <v>10232</v>
      </c>
      <c r="N75">
        <v>249283</v>
      </c>
      <c r="P75" s="91">
        <f t="shared" ref="P75:Z75" si="651">(D75-MIN(D$72:D$81))/(MAX(D$72:D$81)-MIN(D$72:D$81))+0.001</f>
        <v>0.610673790776153</v>
      </c>
      <c r="Q75" s="91">
        <f t="shared" si="651"/>
        <v>0.802195487320273</v>
      </c>
      <c r="R75" s="91">
        <f t="shared" si="651"/>
        <v>0.552780259184153</v>
      </c>
      <c r="S75" s="91">
        <f t="shared" si="651"/>
        <v>0.964483146067416</v>
      </c>
      <c r="T75" s="91">
        <f t="shared" si="651"/>
        <v>0.998744890768147</v>
      </c>
      <c r="U75" s="91">
        <f t="shared" si="651"/>
        <v>0.434333333333333</v>
      </c>
      <c r="V75" s="108" cm="1">
        <f t="array" ref="V75">(MAX(J$72:J$81-J75)/(MAX(J$72:J$81)-MIN(J$71:J$72))+0.001)</f>
        <v>0.889733379986004</v>
      </c>
      <c r="W75" s="108" cm="1">
        <f t="array" ref="W75">(MAX(K$72:K$81-K75)/(MAX(K$72:K$81)-MIN(K$71:K$72))+0.001)</f>
        <v>0.362918109258713</v>
      </c>
      <c r="X75" s="91">
        <f t="shared" si="651"/>
        <v>0.343526439387745</v>
      </c>
      <c r="Y75" s="91">
        <f t="shared" si="651"/>
        <v>0.264776634827333</v>
      </c>
      <c r="Z75" s="91">
        <f t="shared" si="651"/>
        <v>0.297170084439083</v>
      </c>
      <c r="AB75" s="89">
        <f t="shared" ref="AB75:AL75" si="652">P75/SUM(P$72:P$81)</f>
        <v>0.159667965207684</v>
      </c>
      <c r="AC75" s="89">
        <f t="shared" si="652"/>
        <v>0.131666258134264</v>
      </c>
      <c r="AD75" s="89">
        <f t="shared" si="652"/>
        <v>0.115019739496917</v>
      </c>
      <c r="AE75" s="89">
        <f t="shared" si="652"/>
        <v>0.169595368870273</v>
      </c>
      <c r="AF75" s="89">
        <f t="shared" si="652"/>
        <v>0.144014758977684</v>
      </c>
      <c r="AG75" s="89">
        <f t="shared" si="652"/>
        <v>0.118132366273799</v>
      </c>
      <c r="AH75" s="89">
        <f t="shared" si="652"/>
        <v>0.0714234193139935</v>
      </c>
      <c r="AI75" s="89">
        <f t="shared" si="652"/>
        <v>0.0893624324236079</v>
      </c>
      <c r="AJ75" s="89">
        <f t="shared" si="652"/>
        <v>0.0651268500383874</v>
      </c>
      <c r="AK75" s="89">
        <f t="shared" si="652"/>
        <v>0.053139538827471</v>
      </c>
      <c r="AL75" s="89">
        <f t="shared" si="652"/>
        <v>0.0988243859804831</v>
      </c>
      <c r="AN75" s="89">
        <f t="shared" ref="AN75:AX75" si="653">AB75*LN(AB75)</f>
        <v>-0.292936243425563</v>
      </c>
      <c r="AO75" s="89">
        <f t="shared" si="653"/>
        <v>-0.266951350935058</v>
      </c>
      <c r="AP75" s="89">
        <f t="shared" si="653"/>
        <v>-0.248747614171145</v>
      </c>
      <c r="AQ75" s="89">
        <f t="shared" si="653"/>
        <v>-0.300919823428763</v>
      </c>
      <c r="AR75" s="89">
        <f t="shared" si="653"/>
        <v>-0.279077487342907</v>
      </c>
      <c r="AS75" s="89">
        <f t="shared" si="653"/>
        <v>-0.252324772825465</v>
      </c>
      <c r="AT75" s="89">
        <f t="shared" si="653"/>
        <v>-0.188495650175542</v>
      </c>
      <c r="AU75" s="89">
        <f t="shared" si="653"/>
        <v>-0.215815180666466</v>
      </c>
      <c r="AV75" s="89">
        <f t="shared" si="653"/>
        <v>-0.177888674693152</v>
      </c>
      <c r="AW75" s="89">
        <f t="shared" si="653"/>
        <v>-0.15595572620559</v>
      </c>
      <c r="AX75" s="89">
        <f t="shared" si="653"/>
        <v>-0.228720234420897</v>
      </c>
      <c r="AY75" s="109" t="s">
        <v>183</v>
      </c>
      <c r="AZ75" s="77">
        <f t="shared" ref="AZ75:BB75" si="654">AZ74/(3-SUM($AZ73:$BB73))</f>
        <v>0.560800364035494</v>
      </c>
      <c r="BA75" s="77">
        <f t="shared" si="654"/>
        <v>0.192462263133375</v>
      </c>
      <c r="BB75" s="77">
        <f t="shared" si="654"/>
        <v>0.24673737283113</v>
      </c>
      <c r="BC75" s="77">
        <f t="shared" ref="BC75:BE75" si="655">BC74/(3-SUM($BC73:$BE73))</f>
        <v>0.295492737381583</v>
      </c>
      <c r="BD75" s="77">
        <f t="shared" si="655"/>
        <v>0.266436623084846</v>
      </c>
      <c r="BE75" s="77">
        <f t="shared" si="655"/>
        <v>0.43807063953357</v>
      </c>
      <c r="BF75" s="77">
        <f>BF74/(2-SUM($BF73:$BG73))</f>
        <v>0.35014965314772</v>
      </c>
      <c r="BG75" s="77">
        <f>BG74/(2-SUM($BF73:$BG73))</f>
        <v>0.649850346852281</v>
      </c>
      <c r="BH75" s="77">
        <f t="shared" ref="BH75:BJ75" si="656">BH74/(3-SUM($BH73:$BJ73))</f>
        <v>0.254813729070408</v>
      </c>
      <c r="BI75" s="77">
        <f t="shared" si="656"/>
        <v>0.287153326887761</v>
      </c>
      <c r="BJ75" s="77">
        <f t="shared" si="656"/>
        <v>0.458032944041833</v>
      </c>
      <c r="BL75" s="89">
        <f t="shared" ref="BL75:BV75" si="657">AZ$77*P75</f>
        <v>0.250772679272921</v>
      </c>
      <c r="BM75" s="89">
        <f t="shared" si="657"/>
        <v>0.331229718852553</v>
      </c>
      <c r="BN75" s="89">
        <f t="shared" si="657"/>
        <v>0.0975363344743519</v>
      </c>
      <c r="BO75" s="89">
        <f t="shared" si="657"/>
        <v>0.181409908890508</v>
      </c>
      <c r="BP75" s="89">
        <f t="shared" si="657"/>
        <v>0.446149704718816</v>
      </c>
      <c r="BQ75" s="89">
        <f t="shared" si="657"/>
        <v>0.158618247077613</v>
      </c>
      <c r="BR75" s="89">
        <f t="shared" si="657"/>
        <v>0.266986589696274</v>
      </c>
      <c r="BS75" s="89">
        <f t="shared" si="657"/>
        <v>0.254015520562392</v>
      </c>
      <c r="BT75" s="89">
        <f t="shared" si="657"/>
        <v>0.062590480450215</v>
      </c>
      <c r="BU75" s="89">
        <f t="shared" si="657"/>
        <v>0.114968257956268</v>
      </c>
      <c r="BV75" s="89">
        <f t="shared" si="657"/>
        <v>0.113991958687771</v>
      </c>
      <c r="BX75" s="89">
        <f t="shared" si="579"/>
        <v>0.679538732599826</v>
      </c>
      <c r="BY75" s="89">
        <f t="shared" si="580"/>
        <v>0.786177860686938</v>
      </c>
      <c r="BZ75" s="89">
        <f t="shared" si="581"/>
        <v>0.521002110258666</v>
      </c>
      <c r="CA75" s="89">
        <f t="shared" si="582"/>
        <v>0.291550697094255</v>
      </c>
      <c r="CC75" s="89">
        <f t="shared" ref="CC75:CF75" si="658">BX75/SUM(BX$72:BX$81)</f>
        <v>0.137718424382451</v>
      </c>
      <c r="CD75" s="89">
        <f t="shared" si="658"/>
        <v>0.142673626416939</v>
      </c>
      <c r="CE75" s="89">
        <f t="shared" si="658"/>
        <v>0.0791722727886903</v>
      </c>
      <c r="CF75" s="89">
        <f t="shared" si="658"/>
        <v>0.0681503511227366</v>
      </c>
      <c r="CH75" s="89">
        <f t="shared" ref="CH75:CK75" si="659">CC75*LN(CC75)</f>
        <v>-0.273032847146603</v>
      </c>
      <c r="CI75" s="89">
        <f t="shared" si="659"/>
        <v>-0.277813456162952</v>
      </c>
      <c r="CJ75" s="89">
        <f t="shared" si="659"/>
        <v>-0.200791107506412</v>
      </c>
      <c r="CK75" s="89">
        <f t="shared" si="659"/>
        <v>-0.18305449884274</v>
      </c>
      <c r="CL75" s="109" t="s">
        <v>183</v>
      </c>
      <c r="CM75">
        <f t="shared" ref="CM75:CP75" si="660">CM74/(4-SUM($CM73:$CP73))</f>
        <v>0.0961864758069581</v>
      </c>
      <c r="CN75">
        <f t="shared" si="660"/>
        <v>0.0930218083397962</v>
      </c>
      <c r="CO75">
        <f t="shared" si="660"/>
        <v>0.260502706354148</v>
      </c>
      <c r="CP75">
        <f t="shared" si="660"/>
        <v>0.550289009499099</v>
      </c>
      <c r="CR75" s="89">
        <f t="shared" ref="CR75:CU75" si="661">CM$77*BX75</f>
        <v>0.0780027266515705</v>
      </c>
      <c r="CS75" s="89">
        <f t="shared" si="661"/>
        <v>0.0733916543605882</v>
      </c>
      <c r="CT75" s="89">
        <f t="shared" si="661"/>
        <v>0.14442694774388</v>
      </c>
      <c r="CU75" s="89">
        <f t="shared" si="661"/>
        <v>0.150046523210095</v>
      </c>
      <c r="CV75" s="87">
        <f t="shared" si="586"/>
        <v>0.445867851966134</v>
      </c>
      <c r="CX75">
        <f t="shared" si="328"/>
        <v>0.111214837197725</v>
      </c>
    </row>
    <row r="76" spans="1:102">
      <c r="A76" s="5" t="s">
        <v>55</v>
      </c>
      <c r="B76" s="6">
        <v>2016</v>
      </c>
      <c r="C76" s="5" t="s">
        <v>44</v>
      </c>
      <c r="D76">
        <v>31490</v>
      </c>
      <c r="E76">
        <v>6.9275008</v>
      </c>
      <c r="F76">
        <v>415054</v>
      </c>
      <c r="G76">
        <v>2118</v>
      </c>
      <c r="H76">
        <v>38014</v>
      </c>
      <c r="I76">
        <v>23</v>
      </c>
      <c r="J76">
        <v>16874</v>
      </c>
      <c r="K76">
        <v>70.896179</v>
      </c>
      <c r="L76">
        <v>2176700</v>
      </c>
      <c r="M76">
        <v>11067</v>
      </c>
      <c r="N76">
        <v>260376</v>
      </c>
      <c r="P76" s="91">
        <f t="shared" ref="P76:Z76" si="662">(D76-MIN(D$72:D$81))/(MAX(D$72:D$81)-MIN(D$72:D$81))+0.001</f>
        <v>0.461067491563555</v>
      </c>
      <c r="Q76" s="91">
        <f t="shared" si="662"/>
        <v>0.89710546740102</v>
      </c>
      <c r="R76" s="91">
        <f t="shared" si="662"/>
        <v>0.780676063325181</v>
      </c>
      <c r="S76" s="91">
        <f t="shared" si="662"/>
        <v>0.998191011235955</v>
      </c>
      <c r="T76" s="91">
        <f t="shared" si="662"/>
        <v>1.001</v>
      </c>
      <c r="U76" s="91">
        <f t="shared" si="662"/>
        <v>0.101</v>
      </c>
      <c r="V76" s="108" cm="1">
        <f t="array" ref="V76">(MAX(J$72:J$81-J76)/(MAX(J$72:J$81)-MIN(J$71:J$72))+0.001)</f>
        <v>0.926822253324003</v>
      </c>
      <c r="W76" s="108" cm="1">
        <f t="array" ref="W76">(MAX(K$72:K$81-K76)/(MAX(K$72:K$81)-MIN(K$71:K$72))+0.001)</f>
        <v>0.203071522844036</v>
      </c>
      <c r="X76" s="91">
        <f t="shared" si="662"/>
        <v>0.534833650451295</v>
      </c>
      <c r="Y76" s="91">
        <f t="shared" si="662"/>
        <v>0.387480529022777</v>
      </c>
      <c r="Z76" s="91">
        <f t="shared" si="662"/>
        <v>0.380802472858866</v>
      </c>
      <c r="AB76" s="89">
        <f t="shared" ref="AB76:AL76" si="663">P76/SUM(P$72:P$81)</f>
        <v>0.12055160924427</v>
      </c>
      <c r="AC76" s="89">
        <f t="shared" si="663"/>
        <v>0.147244059473653</v>
      </c>
      <c r="AD76" s="89">
        <f t="shared" si="663"/>
        <v>0.162439153611719</v>
      </c>
      <c r="AE76" s="89">
        <f t="shared" si="663"/>
        <v>0.175522582684633</v>
      </c>
      <c r="AF76" s="89">
        <f t="shared" si="663"/>
        <v>0.144339936123014</v>
      </c>
      <c r="AG76" s="89">
        <f t="shared" si="663"/>
        <v>0.0274705349048051</v>
      </c>
      <c r="AH76" s="89">
        <f t="shared" si="663"/>
        <v>0.0744007316323705</v>
      </c>
      <c r="AI76" s="89">
        <f t="shared" si="663"/>
        <v>0.0500029201474014</v>
      </c>
      <c r="AJ76" s="89">
        <f t="shared" si="663"/>
        <v>0.10139548795867</v>
      </c>
      <c r="AK76" s="89">
        <f t="shared" si="663"/>
        <v>0.0777656858971806</v>
      </c>
      <c r="AL76" s="89">
        <f t="shared" si="663"/>
        <v>0.126636470259648</v>
      </c>
      <c r="AN76" s="89">
        <f t="shared" ref="AN76:AX76" si="664">AB76*LN(AB76)</f>
        <v>-0.255048306201574</v>
      </c>
      <c r="AO76" s="89">
        <f t="shared" si="664"/>
        <v>-0.282070114557229</v>
      </c>
      <c r="AP76" s="89">
        <f t="shared" si="664"/>
        <v>-0.29522532995268</v>
      </c>
      <c r="AQ76" s="89">
        <f t="shared" si="664"/>
        <v>-0.305407111790061</v>
      </c>
      <c r="AR76" s="89">
        <f t="shared" si="664"/>
        <v>-0.279382084471851</v>
      </c>
      <c r="AS76" s="89">
        <f t="shared" si="664"/>
        <v>-0.0987467194870053</v>
      </c>
      <c r="AT76" s="89">
        <f t="shared" si="664"/>
        <v>-0.193314640047381</v>
      </c>
      <c r="AU76" s="89">
        <f t="shared" si="664"/>
        <v>-0.149792441424841</v>
      </c>
      <c r="AV76" s="89">
        <f t="shared" si="664"/>
        <v>-0.232066559157779</v>
      </c>
      <c r="AW76" s="89">
        <f t="shared" si="664"/>
        <v>-0.198617838925032</v>
      </c>
      <c r="AX76" s="89">
        <f t="shared" si="664"/>
        <v>-0.261686000993635</v>
      </c>
      <c r="AY76" s="77" t="s">
        <v>184</v>
      </c>
      <c r="AZ76" s="110">
        <v>0.26049795615013</v>
      </c>
      <c r="BA76" s="110">
        <v>0.633345720302242</v>
      </c>
      <c r="BB76" s="110">
        <v>0.106156323547628</v>
      </c>
      <c r="BC76" s="110">
        <v>0.0806878306878307</v>
      </c>
      <c r="BD76" s="110">
        <v>0.626984126984127</v>
      </c>
      <c r="BE76" s="110">
        <v>0.292328042328042</v>
      </c>
      <c r="BF76" s="110">
        <v>0.25</v>
      </c>
      <c r="BG76" s="110">
        <v>0.75</v>
      </c>
      <c r="BH76" s="110">
        <v>0.10958605664488</v>
      </c>
      <c r="BI76" s="110">
        <v>0.581263616557734</v>
      </c>
      <c r="BJ76" s="110">
        <v>0.309150326797386</v>
      </c>
      <c r="BL76" s="89">
        <f t="shared" ref="BL76:BV76" si="665">AZ$77*P76</f>
        <v>0.189336978156674</v>
      </c>
      <c r="BM76" s="89">
        <f t="shared" si="665"/>
        <v>0.370418428481752</v>
      </c>
      <c r="BN76" s="89">
        <f t="shared" si="665"/>
        <v>0.13774783083062</v>
      </c>
      <c r="BO76" s="89">
        <f t="shared" si="665"/>
        <v>0.187750030824262</v>
      </c>
      <c r="BP76" s="89">
        <f t="shared" si="665"/>
        <v>0.447157085409521</v>
      </c>
      <c r="BQ76" s="89">
        <f t="shared" si="665"/>
        <v>0.0368851334340114</v>
      </c>
      <c r="BR76" s="89">
        <f t="shared" si="665"/>
        <v>0.278116026930994</v>
      </c>
      <c r="BS76" s="89">
        <f t="shared" si="665"/>
        <v>0.142134870844522</v>
      </c>
      <c r="BT76" s="89">
        <f t="shared" si="665"/>
        <v>0.0974466338088885</v>
      </c>
      <c r="BU76" s="89">
        <f t="shared" si="665"/>
        <v>0.168247328329302</v>
      </c>
      <c r="BV76" s="89">
        <f t="shared" si="665"/>
        <v>0.146072643335764</v>
      </c>
      <c r="BX76" s="89">
        <f t="shared" si="579"/>
        <v>0.697503237469046</v>
      </c>
      <c r="BY76" s="89">
        <f t="shared" si="580"/>
        <v>0.671792249667795</v>
      </c>
      <c r="BZ76" s="89">
        <f t="shared" si="581"/>
        <v>0.420250897775517</v>
      </c>
      <c r="CA76" s="89">
        <f t="shared" si="582"/>
        <v>0.411766605473954</v>
      </c>
      <c r="CC76" s="89">
        <f t="shared" ref="CC76:CF76" si="666">BX76/SUM(BX$72:BX$81)</f>
        <v>0.141359193019633</v>
      </c>
      <c r="CD76" s="89">
        <f t="shared" si="666"/>
        <v>0.121915206789403</v>
      </c>
      <c r="CE76" s="89">
        <f t="shared" si="666"/>
        <v>0.0638619653610545</v>
      </c>
      <c r="CF76" s="89">
        <f t="shared" si="666"/>
        <v>0.096250974610413</v>
      </c>
      <c r="CH76" s="89">
        <f t="shared" ref="CH76:CK76" si="667">CC76*LN(CC76)</f>
        <v>-0.276562357114213</v>
      </c>
      <c r="CI76" s="89">
        <f t="shared" si="667"/>
        <v>-0.25656195793541</v>
      </c>
      <c r="CJ76" s="89">
        <f t="shared" si="667"/>
        <v>-0.175686266614671</v>
      </c>
      <c r="CK76" s="89">
        <f t="shared" si="667"/>
        <v>-0.225303913693474</v>
      </c>
      <c r="CL76" s="77" t="s">
        <v>184</v>
      </c>
      <c r="CM76" s="111">
        <v>0.133389037433155</v>
      </c>
      <c r="CN76" s="111">
        <v>0.0936831550802139</v>
      </c>
      <c r="CO76" s="111">
        <v>0.293917112299465</v>
      </c>
      <c r="CP76" s="111">
        <v>0.479010695187166</v>
      </c>
      <c r="CR76" s="89">
        <f t="shared" ref="CR76:CU76" si="668">CM$77*BX76</f>
        <v>0.0800648318642983</v>
      </c>
      <c r="CS76" s="89">
        <f t="shared" si="668"/>
        <v>0.0627134737000359</v>
      </c>
      <c r="CT76" s="89">
        <f t="shared" si="668"/>
        <v>0.11649771326686</v>
      </c>
      <c r="CU76" s="89">
        <f t="shared" si="668"/>
        <v>0.211915622707003</v>
      </c>
      <c r="CV76" s="87">
        <f t="shared" si="586"/>
        <v>0.471191641538197</v>
      </c>
      <c r="CX76">
        <f t="shared" si="328"/>
        <v>0.0982812725655791</v>
      </c>
    </row>
    <row r="77" spans="1:102">
      <c r="A77" s="5" t="s">
        <v>55</v>
      </c>
      <c r="B77" s="6">
        <v>2017</v>
      </c>
      <c r="C77" s="5" t="s">
        <v>44</v>
      </c>
      <c r="D77">
        <v>28145</v>
      </c>
      <c r="E77">
        <v>6.916717</v>
      </c>
      <c r="F77">
        <v>394385</v>
      </c>
      <c r="G77">
        <v>2119</v>
      </c>
      <c r="H77">
        <v>35176</v>
      </c>
      <c r="I77">
        <v>23</v>
      </c>
      <c r="J77">
        <v>15058</v>
      </c>
      <c r="K77">
        <v>72.875656</v>
      </c>
      <c r="L77">
        <v>2411100</v>
      </c>
      <c r="M77">
        <v>11902</v>
      </c>
      <c r="N77">
        <v>249261</v>
      </c>
      <c r="P77" s="91">
        <f t="shared" ref="P77:Z77" si="669">(D77-MIN(D$72:D$81))/(MAX(D$72:D$81)-MIN(D$72:D$81))+0.001</f>
        <v>0.042994750656168</v>
      </c>
      <c r="Q77" s="91">
        <f t="shared" si="669"/>
        <v>0.883327952584233</v>
      </c>
      <c r="R77" s="91">
        <f t="shared" si="669"/>
        <v>0.600787639579109</v>
      </c>
      <c r="S77" s="91">
        <f t="shared" si="669"/>
        <v>1.001</v>
      </c>
      <c r="T77" s="91">
        <f t="shared" si="669"/>
        <v>0.801</v>
      </c>
      <c r="U77" s="91">
        <f t="shared" si="669"/>
        <v>0.101</v>
      </c>
      <c r="V77" s="108" cm="1">
        <f t="array" ref="V77">(MAX(J$72:J$81-J77)/(MAX(J$72:J$81)-MIN(J$71:J$72))+0.001)</f>
        <v>2.19764100769769</v>
      </c>
      <c r="W77" s="108" cm="1">
        <f t="array" ref="W77">(MAX(K$72:K$81-K77)/(MAX(K$72:K$81)-MIN(K$71:K$72))+0.001)</f>
        <v>0.161530659790103</v>
      </c>
      <c r="X77" s="91">
        <f t="shared" si="669"/>
        <v>0.707499039806591</v>
      </c>
      <c r="Y77" s="91">
        <f t="shared" si="669"/>
        <v>0.510184423218222</v>
      </c>
      <c r="Z77" s="91">
        <f t="shared" si="669"/>
        <v>0.297004221954162</v>
      </c>
      <c r="AB77" s="89">
        <f t="shared" ref="AB77:AL77" si="670">P77/SUM(P$72:P$81)</f>
        <v>0.0112414917023981</v>
      </c>
      <c r="AC77" s="89">
        <f t="shared" si="670"/>
        <v>0.144982723114886</v>
      </c>
      <c r="AD77" s="89">
        <f t="shared" si="670"/>
        <v>0.125008874049418</v>
      </c>
      <c r="AE77" s="89">
        <f t="shared" si="670"/>
        <v>0.176016517169163</v>
      </c>
      <c r="AF77" s="89">
        <f t="shared" si="670"/>
        <v>0.115500788046488</v>
      </c>
      <c r="AG77" s="89">
        <f t="shared" si="670"/>
        <v>0.0274705349048051</v>
      </c>
      <c r="AH77" s="89">
        <f t="shared" si="670"/>
        <v>0.17641581031487</v>
      </c>
      <c r="AI77" s="89">
        <f t="shared" si="670"/>
        <v>0.0397741867974513</v>
      </c>
      <c r="AJ77" s="89">
        <f t="shared" si="670"/>
        <v>0.134129949211212</v>
      </c>
      <c r="AK77" s="89">
        <f t="shared" si="670"/>
        <v>0.10239183296689</v>
      </c>
      <c r="AL77" s="89">
        <f t="shared" si="670"/>
        <v>0.0987692281463409</v>
      </c>
      <c r="AN77" s="89">
        <f t="shared" ref="AN77:AX77" si="671">AB77*LN(AB77)</f>
        <v>-0.0504534304953086</v>
      </c>
      <c r="AO77" s="89">
        <f t="shared" si="671"/>
        <v>-0.279982036619982</v>
      </c>
      <c r="AP77" s="89">
        <f t="shared" si="671"/>
        <v>-0.259939771412577</v>
      </c>
      <c r="AQ77" s="89">
        <f t="shared" si="671"/>
        <v>-0.305771922833633</v>
      </c>
      <c r="AR77" s="89">
        <f t="shared" si="671"/>
        <v>-0.249305901448993</v>
      </c>
      <c r="AS77" s="89">
        <f t="shared" si="671"/>
        <v>-0.0987467194870053</v>
      </c>
      <c r="AT77" s="89">
        <f t="shared" si="671"/>
        <v>-0.306065820177108</v>
      </c>
      <c r="AU77" s="89">
        <f t="shared" si="671"/>
        <v>-0.128253342940794</v>
      </c>
      <c r="AV77" s="89">
        <f t="shared" si="671"/>
        <v>-0.269459848919996</v>
      </c>
      <c r="AW77" s="89">
        <f t="shared" si="671"/>
        <v>-0.233345696309358</v>
      </c>
      <c r="AX77" s="89">
        <f t="shared" si="671"/>
        <v>-0.228647718967657</v>
      </c>
      <c r="AY77" s="77" t="s">
        <v>185</v>
      </c>
      <c r="AZ77">
        <f t="shared" ref="AZ77:BJ77" si="672">AVERAGE(AZ75:AZ76)</f>
        <v>0.410649160092812</v>
      </c>
      <c r="BA77">
        <f t="shared" si="672"/>
        <v>0.412903991717809</v>
      </c>
      <c r="BB77">
        <f t="shared" si="672"/>
        <v>0.176446848189379</v>
      </c>
      <c r="BC77">
        <f t="shared" si="672"/>
        <v>0.188090284034707</v>
      </c>
      <c r="BD77">
        <f t="shared" si="672"/>
        <v>0.446710375034487</v>
      </c>
      <c r="BE77">
        <f t="shared" si="672"/>
        <v>0.365199340930806</v>
      </c>
      <c r="BF77">
        <f t="shared" si="672"/>
        <v>0.30007482657386</v>
      </c>
      <c r="BG77">
        <f t="shared" si="672"/>
        <v>0.699925173426141</v>
      </c>
      <c r="BH77">
        <f t="shared" si="672"/>
        <v>0.182199892857644</v>
      </c>
      <c r="BI77">
        <f t="shared" si="672"/>
        <v>0.434208471722748</v>
      </c>
      <c r="BJ77">
        <f t="shared" si="672"/>
        <v>0.383591635419609</v>
      </c>
      <c r="BL77" s="89">
        <f t="shared" ref="BL77:BV77" si="673">AZ$77*P77</f>
        <v>0.0176557582453553</v>
      </c>
      <c r="BM77" s="89">
        <f t="shared" si="673"/>
        <v>0.364729637617949</v>
      </c>
      <c r="BN77" s="89">
        <f t="shared" si="673"/>
        <v>0.106007085434871</v>
      </c>
      <c r="BO77" s="89">
        <f t="shared" si="673"/>
        <v>0.188278374318742</v>
      </c>
      <c r="BP77" s="89">
        <f t="shared" si="673"/>
        <v>0.357815010402624</v>
      </c>
      <c r="BQ77" s="89">
        <f t="shared" si="673"/>
        <v>0.0368851334340114</v>
      </c>
      <c r="BR77" s="89">
        <f t="shared" si="673"/>
        <v>0.659456744256487</v>
      </c>
      <c r="BS77" s="89">
        <f t="shared" si="673"/>
        <v>0.113059375067227</v>
      </c>
      <c r="BT77" s="89">
        <f t="shared" si="673"/>
        <v>0.128906249249647</v>
      </c>
      <c r="BU77" s="89">
        <f t="shared" si="673"/>
        <v>0.221526398702336</v>
      </c>
      <c r="BV77" s="89">
        <f t="shared" si="673"/>
        <v>0.113928335225926</v>
      </c>
      <c r="BX77" s="89">
        <f t="shared" si="579"/>
        <v>0.488392481298175</v>
      </c>
      <c r="BY77" s="89">
        <f t="shared" si="580"/>
        <v>0.582978518155377</v>
      </c>
      <c r="BZ77" s="89">
        <f t="shared" si="581"/>
        <v>0.772516119323714</v>
      </c>
      <c r="CA77" s="89">
        <f t="shared" si="582"/>
        <v>0.464360983177908</v>
      </c>
      <c r="CC77" s="89">
        <f t="shared" ref="CC77:CF77" si="674">BX77/SUM(BX$72:BX$81)</f>
        <v>0.0989798517404444</v>
      </c>
      <c r="CD77" s="89">
        <f t="shared" si="674"/>
        <v>0.105797509021336</v>
      </c>
      <c r="CE77" s="89">
        <f t="shared" si="674"/>
        <v>0.117392723999509</v>
      </c>
      <c r="CF77" s="89">
        <f t="shared" si="674"/>
        <v>0.108544978169072</v>
      </c>
      <c r="CH77" s="89">
        <f t="shared" ref="CH77:CK77" si="675">CC77*LN(CC77)</f>
        <v>-0.228924458086181</v>
      </c>
      <c r="CI77" s="89">
        <f t="shared" si="675"/>
        <v>-0.237645359262439</v>
      </c>
      <c r="CJ77" s="89">
        <f t="shared" si="675"/>
        <v>-0.251482256181342</v>
      </c>
      <c r="CK77" s="89">
        <f t="shared" si="675"/>
        <v>-0.241033963253815</v>
      </c>
      <c r="CL77" s="77" t="s">
        <v>185</v>
      </c>
      <c r="CM77">
        <f t="shared" ref="CM77:CP77" si="676">AVERAGE(CM75:CM76)</f>
        <v>0.114787756620057</v>
      </c>
      <c r="CN77">
        <f t="shared" si="676"/>
        <v>0.093352481710005</v>
      </c>
      <c r="CO77">
        <f t="shared" si="676"/>
        <v>0.277209909326806</v>
      </c>
      <c r="CP77">
        <f t="shared" si="676"/>
        <v>0.514649852343132</v>
      </c>
      <c r="CR77" s="89">
        <f t="shared" ref="CR77:CU77" si="677">CM$77*BX77</f>
        <v>0.0560614772783204</v>
      </c>
      <c r="CS77" s="89">
        <f t="shared" si="677"/>
        <v>0.0544224914534257</v>
      </c>
      <c r="CT77" s="89">
        <f t="shared" si="677"/>
        <v>0.214149123391223</v>
      </c>
      <c r="CU77" s="89">
        <f t="shared" si="677"/>
        <v>0.238983311426422</v>
      </c>
      <c r="CV77" s="87">
        <f t="shared" si="586"/>
        <v>0.563616403549391</v>
      </c>
      <c r="CX77">
        <f t="shared" si="328"/>
        <v>0.135105300334772</v>
      </c>
    </row>
    <row r="78" spans="1:102">
      <c r="A78" s="5" t="s">
        <v>55</v>
      </c>
      <c r="B78" s="6">
        <v>2018</v>
      </c>
      <c r="C78" s="5" t="s">
        <v>44</v>
      </c>
      <c r="D78">
        <v>28031</v>
      </c>
      <c r="E78">
        <v>6.6593414</v>
      </c>
      <c r="F78">
        <v>326852</v>
      </c>
      <c r="G78">
        <v>1968</v>
      </c>
      <c r="H78">
        <v>32338</v>
      </c>
      <c r="I78">
        <v>20</v>
      </c>
      <c r="J78">
        <v>14156</v>
      </c>
      <c r="K78">
        <v>61.184708</v>
      </c>
      <c r="L78">
        <v>2483302</v>
      </c>
      <c r="M78">
        <v>12737</v>
      </c>
      <c r="N78">
        <v>216675</v>
      </c>
      <c r="P78" s="91">
        <f t="shared" ref="P78:Z78" si="678">(D78-MIN(D$72:D$81))/(MAX(D$72:D$81)-MIN(D$72:D$81))+0.001</f>
        <v>0.0287465316835396</v>
      </c>
      <c r="Q78" s="91">
        <f t="shared" si="678"/>
        <v>0.554501737105474</v>
      </c>
      <c r="R78" s="91">
        <f t="shared" si="678"/>
        <v>0.0130279549865534</v>
      </c>
      <c r="S78" s="91">
        <f t="shared" si="678"/>
        <v>0.576842696629214</v>
      </c>
      <c r="T78" s="91">
        <f t="shared" si="678"/>
        <v>0.601</v>
      </c>
      <c r="U78" s="91">
        <f t="shared" si="678"/>
        <v>0.001</v>
      </c>
      <c r="V78" s="108" cm="1">
        <f t="array" ref="V78">(MAX(J$72:J$81-J78)/(MAX(J$72:J$81)-MIN(J$71:J$72))+0.001)</f>
        <v>2.82885164450665</v>
      </c>
      <c r="W78" s="108" cm="1">
        <f t="array" ref="W78">(MAX(K$72:K$81-K78)/(MAX(K$72:K$81)-MIN(K$71:K$72))+0.001)</f>
        <v>0.406874288353937</v>
      </c>
      <c r="X78" s="91">
        <f t="shared" si="678"/>
        <v>0.760684988792219</v>
      </c>
      <c r="Y78" s="91">
        <f t="shared" si="678"/>
        <v>0.632888317413666</v>
      </c>
      <c r="Z78" s="91">
        <f t="shared" si="678"/>
        <v>0.0513317249698432</v>
      </c>
      <c r="AB78" s="89">
        <f t="shared" ref="AB78:AL78" si="679">P78/SUM(P$72:P$81)</f>
        <v>0.00751612446778718</v>
      </c>
      <c r="AC78" s="89">
        <f t="shared" si="679"/>
        <v>0.0910116922964919</v>
      </c>
      <c r="AD78" s="89">
        <f t="shared" si="679"/>
        <v>0.00271079142902556</v>
      </c>
      <c r="AE78" s="89">
        <f t="shared" si="679"/>
        <v>0.101432410005137</v>
      </c>
      <c r="AF78" s="89">
        <f t="shared" si="679"/>
        <v>0.0866616399699617</v>
      </c>
      <c r="AG78" s="89">
        <f t="shared" si="679"/>
        <v>0.000271985494106981</v>
      </c>
      <c r="AH78" s="89">
        <f t="shared" si="679"/>
        <v>0.227086295431398</v>
      </c>
      <c r="AI78" s="89">
        <f t="shared" si="679"/>
        <v>0.100185896405662</v>
      </c>
      <c r="AJ78" s="89">
        <f t="shared" si="679"/>
        <v>0.144213112911537</v>
      </c>
      <c r="AK78" s="89">
        <f t="shared" si="679"/>
        <v>0.1270179800366</v>
      </c>
      <c r="AL78" s="89">
        <f t="shared" si="679"/>
        <v>0.0170704470843318</v>
      </c>
      <c r="AN78" s="89">
        <f t="shared" ref="AN78:AX78" si="680">AB78*LN(AB78)</f>
        <v>-0.0367591447883182</v>
      </c>
      <c r="AO78" s="89">
        <f t="shared" si="680"/>
        <v>-0.218133847462761</v>
      </c>
      <c r="AP78" s="89">
        <f t="shared" si="680"/>
        <v>-0.0160221724448491</v>
      </c>
      <c r="AQ78" s="89">
        <f t="shared" si="680"/>
        <v>-0.232114134862811</v>
      </c>
      <c r="AR78" s="89">
        <f t="shared" si="680"/>
        <v>-0.211952180671164</v>
      </c>
      <c r="AS78" s="89">
        <f t="shared" si="680"/>
        <v>-0.00223293612608688</v>
      </c>
      <c r="AT78" s="89">
        <f t="shared" si="680"/>
        <v>-0.336638441848201</v>
      </c>
      <c r="AU78" s="89">
        <f t="shared" si="680"/>
        <v>-0.230500482505862</v>
      </c>
      <c r="AV78" s="89">
        <f t="shared" si="680"/>
        <v>-0.279263374959996</v>
      </c>
      <c r="AW78" s="89">
        <f t="shared" si="680"/>
        <v>-0.262092282172816</v>
      </c>
      <c r="AX78" s="89">
        <f t="shared" si="680"/>
        <v>-0.0694836596454568</v>
      </c>
      <c r="BL78" s="89">
        <f t="shared" ref="BL78:BV78" si="681">AZ$77*P78</f>
        <v>0.0118047390914269</v>
      </c>
      <c r="BM78" s="89">
        <f t="shared" si="681"/>
        <v>0.228955980665309</v>
      </c>
      <c r="BN78" s="89">
        <f t="shared" si="681"/>
        <v>0.00229874159573045</v>
      </c>
      <c r="BO78" s="89">
        <f t="shared" si="681"/>
        <v>0.108498506652335</v>
      </c>
      <c r="BP78" s="89">
        <f t="shared" si="681"/>
        <v>0.268472935395726</v>
      </c>
      <c r="BQ78" s="89">
        <f t="shared" si="681"/>
        <v>0.000365199340930806</v>
      </c>
      <c r="BR78" s="89">
        <f t="shared" si="681"/>
        <v>0.848867166628511</v>
      </c>
      <c r="BS78" s="89">
        <f t="shared" si="681"/>
        <v>0.284781556838767</v>
      </c>
      <c r="BT78" s="89">
        <f t="shared" si="681"/>
        <v>0.13859672345636</v>
      </c>
      <c r="BU78" s="89">
        <f t="shared" si="681"/>
        <v>0.274805469075369</v>
      </c>
      <c r="BV78" s="89">
        <f t="shared" si="681"/>
        <v>0.0196904203300918</v>
      </c>
      <c r="BX78" s="89">
        <f t="shared" si="579"/>
        <v>0.243059461352467</v>
      </c>
      <c r="BY78" s="89">
        <f t="shared" si="580"/>
        <v>0.377336641388992</v>
      </c>
      <c r="BZ78" s="89">
        <f t="shared" si="581"/>
        <v>1.13364872346728</v>
      </c>
      <c r="CA78" s="89">
        <f t="shared" si="582"/>
        <v>0.433092612861821</v>
      </c>
      <c r="CC78" s="89">
        <f t="shared" ref="CC78:CF78" si="682">BX78/SUM(BX$72:BX$81)</f>
        <v>0.0492595409839888</v>
      </c>
      <c r="CD78" s="89">
        <f t="shared" si="682"/>
        <v>0.0684781265144195</v>
      </c>
      <c r="CE78" s="89">
        <f t="shared" si="682"/>
        <v>0.172270983578821</v>
      </c>
      <c r="CF78" s="89">
        <f t="shared" si="682"/>
        <v>0.101235956316903</v>
      </c>
      <c r="CH78" s="89">
        <f t="shared" ref="CH78:CK78" si="683">CC78*LN(CC78)</f>
        <v>-0.148303345659217</v>
      </c>
      <c r="CI78" s="89">
        <f t="shared" si="683"/>
        <v>-0.183606353953773</v>
      </c>
      <c r="CJ78" s="89">
        <f t="shared" si="683"/>
        <v>-0.302970662812632</v>
      </c>
      <c r="CK78" s="89">
        <f t="shared" si="683"/>
        <v>-0.231860840907478</v>
      </c>
      <c r="CR78" s="89">
        <f t="shared" ref="CR78:CU78" si="684">CM$77*BX78</f>
        <v>0.027900250293929</v>
      </c>
      <c r="CS78" s="89">
        <f t="shared" si="684"/>
        <v>0.0352253119137806</v>
      </c>
      <c r="CT78" s="89">
        <f t="shared" si="684"/>
        <v>0.314258659840814</v>
      </c>
      <c r="CU78" s="89">
        <f t="shared" si="684"/>
        <v>0.222891049260238</v>
      </c>
      <c r="CV78" s="87">
        <f t="shared" si="586"/>
        <v>0.600275271308761</v>
      </c>
      <c r="CX78">
        <f t="shared" si="328"/>
        <v>0.129058180587009</v>
      </c>
    </row>
    <row r="79" spans="1:102">
      <c r="A79" s="5" t="s">
        <v>55</v>
      </c>
      <c r="B79" s="6">
        <v>2019</v>
      </c>
      <c r="C79" s="5" t="s">
        <v>44</v>
      </c>
      <c r="D79">
        <v>27957</v>
      </c>
      <c r="E79">
        <v>6.7758343</v>
      </c>
      <c r="F79">
        <v>364691</v>
      </c>
      <c r="G79">
        <v>1763</v>
      </c>
      <c r="H79">
        <v>29500</v>
      </c>
      <c r="I79">
        <v>30</v>
      </c>
      <c r="J79">
        <v>15503</v>
      </c>
      <c r="K79">
        <v>49.493759</v>
      </c>
      <c r="L79">
        <v>2416440</v>
      </c>
      <c r="M79">
        <v>13572</v>
      </c>
      <c r="N79">
        <v>235461</v>
      </c>
      <c r="P79" s="91">
        <f t="shared" ref="P79:Z79" si="685">(D79-MIN(D$72:D$81))/(MAX(D$72:D$81)-MIN(D$72:D$81))+0.001</f>
        <v>0.0194976877890264</v>
      </c>
      <c r="Q79" s="91">
        <f t="shared" si="685"/>
        <v>0.703334491403649</v>
      </c>
      <c r="R79" s="91">
        <f t="shared" si="685"/>
        <v>0.342351969991036</v>
      </c>
      <c r="S79" s="91">
        <f t="shared" si="685"/>
        <v>0.001</v>
      </c>
      <c r="T79" s="91">
        <f t="shared" si="685"/>
        <v>0.401</v>
      </c>
      <c r="U79" s="91">
        <f t="shared" si="685"/>
        <v>0.334333333333333</v>
      </c>
      <c r="V79" s="108" cm="1">
        <f t="array" ref="V79">(MAX(J$72:J$81-J79)/(MAX(J$72:J$81)-MIN(J$71:J$72))+0.001)</f>
        <v>1.8862344296711</v>
      </c>
      <c r="W79" s="108" cm="1">
        <f t="array" ref="W79">(MAX(K$72:K$81-K79)/(MAX(K$72:K$81)-MIN(K$71:K$72))+0.001)</f>
        <v>0.652217937903547</v>
      </c>
      <c r="X79" s="91">
        <f t="shared" si="685"/>
        <v>0.711432628454873</v>
      </c>
      <c r="Y79" s="91">
        <f t="shared" si="685"/>
        <v>0.755592211609111</v>
      </c>
      <c r="Z79" s="91">
        <f t="shared" si="685"/>
        <v>0.192963208685163</v>
      </c>
      <c r="AB79" s="89">
        <f t="shared" ref="AB79:AL79" si="686">P79/SUM(P$72:P$81)</f>
        <v>0.00509790363128538</v>
      </c>
      <c r="AC79" s="89">
        <f t="shared" si="686"/>
        <v>0.115439967144706</v>
      </c>
      <c r="AD79" s="89">
        <f t="shared" si="686"/>
        <v>0.0712348781462311</v>
      </c>
      <c r="AE79" s="89">
        <f t="shared" si="686"/>
        <v>0.00017584067649267</v>
      </c>
      <c r="AF79" s="89">
        <f t="shared" si="686"/>
        <v>0.0578224918934354</v>
      </c>
      <c r="AG79" s="89">
        <f t="shared" si="686"/>
        <v>0.0909338168631005</v>
      </c>
      <c r="AH79" s="89">
        <f t="shared" si="686"/>
        <v>0.151417621981328</v>
      </c>
      <c r="AI79" s="89">
        <f t="shared" si="686"/>
        <v>0.160597611181265</v>
      </c>
      <c r="AJ79" s="89">
        <f t="shared" si="686"/>
        <v>0.134875691630532</v>
      </c>
      <c r="AK79" s="89">
        <f t="shared" si="686"/>
        <v>0.15164412710631</v>
      </c>
      <c r="AL79" s="89">
        <f t="shared" si="686"/>
        <v>0.0641702230933818</v>
      </c>
      <c r="AN79" s="89">
        <f t="shared" ref="AN79:AX79" si="687">AB79*LN(AB79)</f>
        <v>-0.026911455394822</v>
      </c>
      <c r="AO79" s="89">
        <f t="shared" si="687"/>
        <v>-0.249235425760354</v>
      </c>
      <c r="AP79" s="89">
        <f t="shared" si="687"/>
        <v>-0.188186357721083</v>
      </c>
      <c r="AQ79" s="89">
        <f t="shared" si="687"/>
        <v>-0.00152030657049401</v>
      </c>
      <c r="AR79" s="89">
        <f t="shared" si="687"/>
        <v>-0.164815926758323</v>
      </c>
      <c r="AS79" s="89">
        <f t="shared" si="687"/>
        <v>-0.218025040277286</v>
      </c>
      <c r="AT79" s="89">
        <f t="shared" si="687"/>
        <v>-0.285833096907076</v>
      </c>
      <c r="AU79" s="89">
        <f t="shared" si="687"/>
        <v>-0.293709479518948</v>
      </c>
      <c r="AV79" s="89">
        <f t="shared" si="687"/>
        <v>-0.270210193607637</v>
      </c>
      <c r="AW79" s="89">
        <f t="shared" si="687"/>
        <v>-0.286033999246217</v>
      </c>
      <c r="AX79" s="89">
        <f t="shared" si="687"/>
        <v>-0.176225292781107</v>
      </c>
      <c r="BL79" s="89">
        <f t="shared" ref="BL79:BV79" si="688">AZ$77*P79</f>
        <v>0.00800670911431557</v>
      </c>
      <c r="BM79" s="89">
        <f t="shared" si="688"/>
        <v>0.290409619013381</v>
      </c>
      <c r="BN79" s="89">
        <f t="shared" si="688"/>
        <v>0.0604069260763432</v>
      </c>
      <c r="BO79" s="89">
        <f t="shared" si="688"/>
        <v>0.000188090284034707</v>
      </c>
      <c r="BP79" s="89">
        <f t="shared" si="688"/>
        <v>0.179130860388829</v>
      </c>
      <c r="BQ79" s="89">
        <f t="shared" si="688"/>
        <v>0.122098312984533</v>
      </c>
      <c r="BR79" s="89">
        <f t="shared" si="688"/>
        <v>0.566011469361199</v>
      </c>
      <c r="BS79" s="89">
        <f t="shared" si="688"/>
        <v>0.45650375329878</v>
      </c>
      <c r="BT79" s="89">
        <f t="shared" si="688"/>
        <v>0.12962294867991</v>
      </c>
      <c r="BU79" s="89">
        <f t="shared" si="688"/>
        <v>0.328084539448403</v>
      </c>
      <c r="BV79" s="89">
        <f t="shared" si="688"/>
        <v>0.074019072795357</v>
      </c>
      <c r="BX79" s="89">
        <f t="shared" si="579"/>
        <v>0.35882325420404</v>
      </c>
      <c r="BY79" s="89">
        <f t="shared" si="580"/>
        <v>0.301417263657397</v>
      </c>
      <c r="BZ79" s="89">
        <f t="shared" si="581"/>
        <v>1.02251522265998</v>
      </c>
      <c r="CA79" s="89">
        <f t="shared" si="582"/>
        <v>0.53172656092367</v>
      </c>
      <c r="CC79" s="89">
        <f t="shared" ref="CC79:CF79" si="689">BX79/SUM(BX$72:BX$81)</f>
        <v>0.072720760171687</v>
      </c>
      <c r="CD79" s="89">
        <f t="shared" si="689"/>
        <v>0.0547004643874043</v>
      </c>
      <c r="CE79" s="89">
        <f t="shared" si="689"/>
        <v>0.155382967832572</v>
      </c>
      <c r="CF79" s="89">
        <f t="shared" si="689"/>
        <v>0.124291768770898</v>
      </c>
      <c r="CH79" s="89">
        <f t="shared" ref="CH79:CK79" si="690">CC79*LN(CC79)</f>
        <v>-0.190610447992957</v>
      </c>
      <c r="CI79" s="89">
        <f t="shared" si="690"/>
        <v>-0.158953153924682</v>
      </c>
      <c r="CJ79" s="89">
        <f t="shared" si="690"/>
        <v>-0.289301713046865</v>
      </c>
      <c r="CK79" s="89">
        <f t="shared" si="690"/>
        <v>-0.259163688334249</v>
      </c>
      <c r="CR79" s="89">
        <f t="shared" ref="CR79:CU79" si="691">CM$77*BX79</f>
        <v>0.04118851637319</v>
      </c>
      <c r="CS79" s="89">
        <f t="shared" si="691"/>
        <v>0.0281380495926569</v>
      </c>
      <c r="CT79" s="89">
        <f t="shared" si="691"/>
        <v>0.283451352158852</v>
      </c>
      <c r="CU79" s="89">
        <f t="shared" si="691"/>
        <v>0.273652996066288</v>
      </c>
      <c r="CV79" s="87">
        <f t="shared" si="586"/>
        <v>0.626430914190987</v>
      </c>
      <c r="CX79">
        <f t="shared" si="328"/>
        <v>0.157420756219739</v>
      </c>
    </row>
    <row r="80" spans="1:102">
      <c r="A80" s="5" t="s">
        <v>55</v>
      </c>
      <c r="B80" s="6">
        <v>2020</v>
      </c>
      <c r="C80" s="5" t="s">
        <v>44</v>
      </c>
      <c r="D80">
        <v>27883</v>
      </c>
      <c r="E80">
        <v>6.8923272</v>
      </c>
      <c r="F80">
        <v>402530</v>
      </c>
      <c r="G80">
        <v>1883</v>
      </c>
      <c r="H80">
        <v>26662</v>
      </c>
      <c r="I80">
        <v>40</v>
      </c>
      <c r="J80">
        <v>16850</v>
      </c>
      <c r="K80">
        <v>37.802811</v>
      </c>
      <c r="L80">
        <v>2421100</v>
      </c>
      <c r="M80">
        <v>14407</v>
      </c>
      <c r="N80">
        <v>263010</v>
      </c>
      <c r="P80" s="91">
        <f t="shared" ref="P80:Z80" si="692">(D80-MIN(D$72:D$81))/(MAX(D$72:D$81)-MIN(D$72:D$81))+0.001</f>
        <v>0.0102488438945132</v>
      </c>
      <c r="Q80" s="91">
        <f t="shared" si="692"/>
        <v>0.852167245701825</v>
      </c>
      <c r="R80" s="91">
        <f t="shared" si="692"/>
        <v>0.671675984995518</v>
      </c>
      <c r="S80" s="91">
        <f t="shared" si="692"/>
        <v>0.338078651685393</v>
      </c>
      <c r="T80" s="91">
        <f t="shared" si="692"/>
        <v>0.201</v>
      </c>
      <c r="U80" s="91">
        <f t="shared" si="692"/>
        <v>0.667666666666667</v>
      </c>
      <c r="V80" s="108" cm="1">
        <f t="array" ref="V80">(MAX(J$72:J$81-J80)/(MAX(J$72:J$81)-MIN(J$71:J$72))+0.001)</f>
        <v>0.943617214835549</v>
      </c>
      <c r="W80" s="108" cm="1">
        <f t="array" ref="W80">(MAX(K$72:K$81-K80)/(MAX(K$72:K$81)-MIN(K$71:K$72))+0.001)</f>
        <v>0.897561566467381</v>
      </c>
      <c r="X80" s="91">
        <f t="shared" si="692"/>
        <v>0.714865310683524</v>
      </c>
      <c r="Y80" s="91">
        <f t="shared" si="692"/>
        <v>0.878296105804556</v>
      </c>
      <c r="Z80" s="91">
        <f t="shared" si="692"/>
        <v>0.400660735826297</v>
      </c>
      <c r="AB80" s="89">
        <f t="shared" ref="AB80:AL80" si="693">P80/SUM(P$72:P$81)</f>
        <v>0.00267968279478357</v>
      </c>
      <c r="AC80" s="89">
        <f t="shared" si="693"/>
        <v>0.139868241992921</v>
      </c>
      <c r="AD80" s="89">
        <f t="shared" si="693"/>
        <v>0.139758964863437</v>
      </c>
      <c r="AE80" s="89">
        <f t="shared" si="693"/>
        <v>0.0594479788200893</v>
      </c>
      <c r="AF80" s="89">
        <f t="shared" si="693"/>
        <v>0.028983343816909</v>
      </c>
      <c r="AG80" s="89">
        <f t="shared" si="693"/>
        <v>0.181595648232094</v>
      </c>
      <c r="AH80" s="89">
        <f t="shared" si="693"/>
        <v>0.0757489485312581</v>
      </c>
      <c r="AI80" s="89">
        <f t="shared" si="693"/>
        <v>0.221009320789476</v>
      </c>
      <c r="AJ80" s="89">
        <f t="shared" si="693"/>
        <v>0.135526470595707</v>
      </c>
      <c r="AK80" s="89">
        <f t="shared" si="693"/>
        <v>0.17627027417602</v>
      </c>
      <c r="AL80" s="89">
        <f t="shared" si="693"/>
        <v>0.133240367311061</v>
      </c>
      <c r="AN80" s="89">
        <f t="shared" ref="AN80:AX80" si="694">AB80*LN(AB80)</f>
        <v>-0.0158692338550159</v>
      </c>
      <c r="AO80" s="89">
        <f t="shared" si="694"/>
        <v>-0.275128444767552</v>
      </c>
      <c r="AP80" s="89">
        <f t="shared" si="694"/>
        <v>-0.275022725136111</v>
      </c>
      <c r="AQ80" s="89">
        <f t="shared" si="694"/>
        <v>-0.167801054663414</v>
      </c>
      <c r="AR80" s="89">
        <f t="shared" si="694"/>
        <v>-0.102631004878992</v>
      </c>
      <c r="AS80" s="89">
        <f t="shared" si="694"/>
        <v>-0.309797232229665</v>
      </c>
      <c r="AT80" s="89">
        <f t="shared" si="694"/>
        <v>-0.195457338559342</v>
      </c>
      <c r="AU80" s="89">
        <f t="shared" si="694"/>
        <v>-0.33362470922821</v>
      </c>
      <c r="AV80" s="89">
        <f t="shared" si="694"/>
        <v>-0.270861618851238</v>
      </c>
      <c r="AW80" s="89">
        <f t="shared" si="694"/>
        <v>-0.305958803945961</v>
      </c>
      <c r="AX80" s="89">
        <f t="shared" si="694"/>
        <v>-0.2685593521579</v>
      </c>
      <c r="BL80" s="89">
        <f t="shared" ref="BL80:BV80" si="695">AZ$77*P80</f>
        <v>0.00420867913720419</v>
      </c>
      <c r="BM80" s="89">
        <f t="shared" si="695"/>
        <v>0.351863257361454</v>
      </c>
      <c r="BN80" s="89">
        <f t="shared" si="695"/>
        <v>0.118515110556956</v>
      </c>
      <c r="BO80" s="89">
        <f t="shared" si="695"/>
        <v>0.0635893096215763</v>
      </c>
      <c r="BP80" s="89">
        <f t="shared" si="695"/>
        <v>0.0897887853819318</v>
      </c>
      <c r="BQ80" s="89">
        <f t="shared" si="695"/>
        <v>0.243831426628135</v>
      </c>
      <c r="BR80" s="89">
        <f t="shared" si="695"/>
        <v>0.283155772093886</v>
      </c>
      <c r="BS80" s="89">
        <f t="shared" si="695"/>
        <v>0.62822593507032</v>
      </c>
      <c r="BT80" s="89">
        <f t="shared" si="695"/>
        <v>0.130248383014184</v>
      </c>
      <c r="BU80" s="89">
        <f t="shared" si="695"/>
        <v>0.381363609821437</v>
      </c>
      <c r="BV80" s="89">
        <f t="shared" si="695"/>
        <v>0.153690106904033</v>
      </c>
      <c r="BX80" s="89">
        <f t="shared" si="579"/>
        <v>0.474587047055614</v>
      </c>
      <c r="BY80" s="89">
        <f t="shared" si="580"/>
        <v>0.397209521631643</v>
      </c>
      <c r="BZ80" s="89">
        <f t="shared" si="581"/>
        <v>0.911381707164206</v>
      </c>
      <c r="CA80" s="89">
        <f t="shared" si="582"/>
        <v>0.665302099739655</v>
      </c>
      <c r="CC80" s="89">
        <f t="shared" ref="CC80:CF80" si="696">BX80/SUM(BX$72:BX$81)</f>
        <v>0.0961819793593853</v>
      </c>
      <c r="CD80" s="89">
        <f t="shared" si="696"/>
        <v>0.0720846079906227</v>
      </c>
      <c r="CE80" s="89">
        <f t="shared" si="696"/>
        <v>0.138494949854239</v>
      </c>
      <c r="CF80" s="89">
        <f t="shared" si="696"/>
        <v>0.155515223087576</v>
      </c>
      <c r="CH80" s="89">
        <f t="shared" ref="CH80:CK80" si="697">CC80*LN(CC80)</f>
        <v>-0.225211380389731</v>
      </c>
      <c r="CI80" s="89">
        <f t="shared" si="697"/>
        <v>-0.189576373001481</v>
      </c>
      <c r="CJ80" s="89">
        <f t="shared" si="697"/>
        <v>-0.273793632536153</v>
      </c>
      <c r="CK80" s="89">
        <f t="shared" si="697"/>
        <v>-0.289415642615847</v>
      </c>
      <c r="CR80" s="89">
        <f t="shared" ref="CR80:CU80" si="698">CM$77*BX80</f>
        <v>0.0544767824524512</v>
      </c>
      <c r="CS80" s="89">
        <f t="shared" si="698"/>
        <v>0.0370804946031578</v>
      </c>
      <c r="CT80" s="89">
        <f t="shared" si="698"/>
        <v>0.2526440404051</v>
      </c>
      <c r="CU80" s="89">
        <f t="shared" si="698"/>
        <v>0.342397627394589</v>
      </c>
      <c r="CV80" s="87">
        <f t="shared" si="586"/>
        <v>0.686598944855298</v>
      </c>
      <c r="CX80">
        <f t="shared" si="328"/>
        <v>0.153560411428776</v>
      </c>
    </row>
    <row r="81" spans="1:102">
      <c r="A81" s="7" t="s">
        <v>55</v>
      </c>
      <c r="B81" s="9">
        <v>2021</v>
      </c>
      <c r="C81" s="8" t="s">
        <v>44</v>
      </c>
      <c r="D81">
        <v>27809</v>
      </c>
      <c r="E81">
        <v>7.0088201</v>
      </c>
      <c r="F81">
        <v>440369</v>
      </c>
      <c r="G81">
        <v>2027</v>
      </c>
      <c r="H81">
        <v>23824</v>
      </c>
      <c r="I81">
        <v>50</v>
      </c>
      <c r="J81">
        <v>18197</v>
      </c>
      <c r="K81">
        <v>26.111862</v>
      </c>
      <c r="L81">
        <v>2809539</v>
      </c>
      <c r="M81">
        <v>15242</v>
      </c>
      <c r="N81">
        <v>342639</v>
      </c>
      <c r="P81" s="91">
        <f t="shared" ref="P81:Z81" si="699">(D81-MIN(D$72:D$81))/(MAX(D$72:D$81)-MIN(D$72:D$81))+0.001</f>
        <v>0.001</v>
      </c>
      <c r="Q81" s="91">
        <f t="shared" si="699"/>
        <v>1.001</v>
      </c>
      <c r="R81" s="91">
        <f t="shared" si="699"/>
        <v>1.001</v>
      </c>
      <c r="S81" s="91">
        <f t="shared" si="699"/>
        <v>0.742573033707865</v>
      </c>
      <c r="T81" s="91">
        <f t="shared" si="699"/>
        <v>0.001</v>
      </c>
      <c r="U81" s="91">
        <f t="shared" si="699"/>
        <v>1.001</v>
      </c>
      <c r="V81" s="108" cm="1">
        <f t="array" ref="V81">(MAX(J$72:J$81-J81)/(MAX(J$72:J$81)-MIN(J$71:J$72))+0.001)</f>
        <v>0.001</v>
      </c>
      <c r="W81" s="108" cm="1">
        <f t="array" ref="W81">(MAX(K$72:K$81-K81)/(MAX(K$72:K$81)-MIN(K$71:K$72))+0.001)</f>
        <v>1.14290521601699</v>
      </c>
      <c r="X81" s="91">
        <f t="shared" si="699"/>
        <v>1.001</v>
      </c>
      <c r="Y81" s="91">
        <f t="shared" si="699"/>
        <v>1.001</v>
      </c>
      <c r="Z81" s="91">
        <f t="shared" si="699"/>
        <v>1.001</v>
      </c>
      <c r="AB81" s="89">
        <f t="shared" ref="AB81:AL81" si="700">P81/SUM(P$72:P$81)</f>
        <v>0.000261461958281769</v>
      </c>
      <c r="AC81" s="89">
        <f t="shared" si="700"/>
        <v>0.164296516841135</v>
      </c>
      <c r="AD81" s="89">
        <f t="shared" si="700"/>
        <v>0.208283051580642</v>
      </c>
      <c r="AE81" s="89">
        <f t="shared" si="700"/>
        <v>0.130574544592405</v>
      </c>
      <c r="AF81" s="89">
        <f t="shared" si="700"/>
        <v>0.000144195740382632</v>
      </c>
      <c r="AG81" s="89">
        <f t="shared" si="700"/>
        <v>0.272257479601088</v>
      </c>
      <c r="AH81" s="89">
        <f t="shared" si="700"/>
        <v>8.02750811879364e-5</v>
      </c>
      <c r="AI81" s="89">
        <f t="shared" si="700"/>
        <v>0.281421035565079</v>
      </c>
      <c r="AJ81" s="89">
        <f t="shared" si="700"/>
        <v>0.189772807602859</v>
      </c>
      <c r="AK81" s="89">
        <f t="shared" si="700"/>
        <v>0.200896421245729</v>
      </c>
      <c r="AL81" s="89">
        <f t="shared" si="700"/>
        <v>0.332884147989472</v>
      </c>
      <c r="AN81" s="89">
        <f t="shared" ref="AN81:AX81" si="701">AB81*LN(AB81)</f>
        <v>-0.00215685767568684</v>
      </c>
      <c r="AO81" s="89">
        <f t="shared" si="701"/>
        <v>-0.29673305634584</v>
      </c>
      <c r="AP81" s="89">
        <f t="shared" si="701"/>
        <v>-0.326766385825457</v>
      </c>
      <c r="AQ81" s="89">
        <f t="shared" si="701"/>
        <v>-0.265825093205552</v>
      </c>
      <c r="AR81" s="89">
        <f t="shared" si="701"/>
        <v>-0.00127531599201577</v>
      </c>
      <c r="AS81" s="89">
        <f t="shared" si="701"/>
        <v>-0.354208898814637</v>
      </c>
      <c r="AT81" s="89">
        <f t="shared" si="701"/>
        <v>-0.000756998134245053</v>
      </c>
      <c r="AU81" s="89">
        <f t="shared" si="701"/>
        <v>-0.356814683277805</v>
      </c>
      <c r="AV81" s="89">
        <f t="shared" si="701"/>
        <v>-0.315388680302604</v>
      </c>
      <c r="AW81" s="89">
        <f t="shared" si="701"/>
        <v>-0.322431889646555</v>
      </c>
      <c r="AX81" s="89">
        <f t="shared" si="701"/>
        <v>-0.366159498240661</v>
      </c>
      <c r="BL81" s="89">
        <f t="shared" ref="BL81:BV81" si="702">AZ$77*P81</f>
        <v>0.000410649160092812</v>
      </c>
      <c r="BM81" s="89">
        <f t="shared" si="702"/>
        <v>0.413316895709526</v>
      </c>
      <c r="BN81" s="89">
        <f t="shared" si="702"/>
        <v>0.176623295037569</v>
      </c>
      <c r="BO81" s="89">
        <f t="shared" si="702"/>
        <v>0.139670772826626</v>
      </c>
      <c r="BP81" s="89">
        <f t="shared" si="702"/>
        <v>0.000446710375034487</v>
      </c>
      <c r="BQ81" s="89">
        <f t="shared" si="702"/>
        <v>0.365564540271737</v>
      </c>
      <c r="BR81" s="89">
        <f t="shared" si="702"/>
        <v>0.00030007482657386</v>
      </c>
      <c r="BS81" s="89">
        <f t="shared" si="702"/>
        <v>0.799948131530332</v>
      </c>
      <c r="BT81" s="89">
        <f t="shared" si="702"/>
        <v>0.182382092750501</v>
      </c>
      <c r="BU81" s="89">
        <f t="shared" si="702"/>
        <v>0.43464268019447</v>
      </c>
      <c r="BV81" s="89">
        <f t="shared" si="702"/>
        <v>0.383975227055029</v>
      </c>
      <c r="BX81" s="89">
        <f t="shared" si="579"/>
        <v>0.590350839907188</v>
      </c>
      <c r="BY81" s="89">
        <f t="shared" si="580"/>
        <v>0.505682023473398</v>
      </c>
      <c r="BZ81" s="89">
        <f t="shared" si="581"/>
        <v>0.800248206356906</v>
      </c>
      <c r="CA81" s="89">
        <f t="shared" si="582"/>
        <v>1.001</v>
      </c>
      <c r="CC81" s="89">
        <f t="shared" ref="CC81:CF81" si="703">BX81/SUM(BX$72:BX$81)</f>
        <v>0.119643198547083</v>
      </c>
      <c r="CD81" s="89">
        <f t="shared" si="703"/>
        <v>0.0917699310939198</v>
      </c>
      <c r="CE81" s="89">
        <f t="shared" si="703"/>
        <v>0.12160693410799</v>
      </c>
      <c r="CF81" s="89">
        <f t="shared" si="703"/>
        <v>0.23398503983616</v>
      </c>
      <c r="CH81" s="89">
        <f t="shared" ref="CH81:CK81" si="704">CC81*LN(CC81)</f>
        <v>-0.254031381713142</v>
      </c>
      <c r="CI81" s="89">
        <f t="shared" si="704"/>
        <v>-0.219189780822477</v>
      </c>
      <c r="CJ81" s="89">
        <f t="shared" si="704"/>
        <v>-0.256221102415931</v>
      </c>
      <c r="CK81" s="89">
        <f t="shared" si="704"/>
        <v>-0.339862825320674</v>
      </c>
      <c r="CR81" s="89">
        <f t="shared" ref="CR81:CU81" si="705">CM$77*BX81</f>
        <v>0.0677650485317122</v>
      </c>
      <c r="CS81" s="89">
        <f t="shared" si="705"/>
        <v>0.0472066718473787</v>
      </c>
      <c r="CT81" s="89">
        <f t="shared" si="705"/>
        <v>0.221836732723137</v>
      </c>
      <c r="CU81" s="89">
        <f t="shared" si="705"/>
        <v>0.515164502195476</v>
      </c>
      <c r="CV81" s="87">
        <f t="shared" si="586"/>
        <v>0.851972955297704</v>
      </c>
      <c r="CX81">
        <f t="shared" si="328"/>
        <v>0.144800890627425</v>
      </c>
    </row>
  </sheetData>
  <autoFilter xmlns:etc="http://www.wps.cn/officeDocument/2017/etCustomData" ref="A1:A81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Output capacity (B1)</vt:lpstr>
      <vt:lpstr>farmland quality (B2)</vt:lpstr>
      <vt:lpstr>Ecological environment (B3)</vt:lpstr>
      <vt:lpstr>Economic Benefits (B4)</vt:lpstr>
      <vt:lpstr>Interpolated data</vt:lpstr>
      <vt:lpstr>High-standard Farmland County</vt:lpstr>
      <vt:lpstr>Score of Xi’an City</vt:lpstr>
      <vt:lpstr>Score of Baoji City</vt:lpstr>
      <vt:lpstr>Score of Xianyang City</vt:lpstr>
      <vt:lpstr>Score of Weinan City</vt:lpstr>
      <vt:lpstr>Score of Yulin City</vt:lpstr>
      <vt:lpstr>Score of Yan'an City</vt:lpstr>
      <vt:lpstr>Score of Tongchuan City</vt:lpstr>
      <vt:lpstr>Score of Weinan City1</vt:lpstr>
      <vt:lpstr>Score of Xianyang City1</vt:lpstr>
      <vt:lpstr>Score of Baoji City1</vt:lpstr>
      <vt:lpstr>Score of Hanzhong City1</vt:lpstr>
      <vt:lpstr>Score of Ankang City1</vt:lpstr>
      <vt:lpstr>Score of Shangluo City1</vt:lpstr>
      <vt:lpstr>Comprehensive Scores</vt:lpstr>
      <vt:lpstr> Scatter Plot Data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llj</dc:creator>
  <cp:lastModifiedBy>WPS_蕊</cp:lastModifiedBy>
  <dcterms:created xsi:type="dcterms:W3CDTF">2023-05-12T11:15:00Z</dcterms:created>
  <dcterms:modified xsi:type="dcterms:W3CDTF">2026-02-12T14:08:05Z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